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jafar\OneDrive - United Nations Development Programme\UNDRR\INFORM\0000 Final_September 2022\"/>
    </mc:Choice>
  </mc:AlternateContent>
  <xr:revisionPtr revIDLastSave="0" documentId="13_ncr:1_{0C88DD46-8A8A-4720-894A-D87E13A349F3}" xr6:coauthVersionLast="47" xr6:coauthVersionMax="47" xr10:uidLastSave="{00000000-0000-0000-0000-000000000000}"/>
  <bookViews>
    <workbookView xWindow="-108" yWindow="-108" windowWidth="23256" windowHeight="12576" xr2:uid="{00000000-000D-0000-FFFF-FFFF00000000}"/>
  </bookViews>
  <sheets>
    <sheet name="Home" sheetId="1" r:id="rId1"/>
    <sheet name="Table of Contents" sheetId="2" r:id="rId2"/>
    <sheet name="INFORM District" sheetId="3" r:id="rId3"/>
    <sheet name="Hazard &amp; Exposure" sheetId="4" r:id="rId4"/>
    <sheet name="Vulnerability" sheetId="5" r:id="rId5"/>
    <sheet name="Lack of Coping Capacity" sheetId="6" r:id="rId6"/>
    <sheet name="Indicator Data" sheetId="7" r:id="rId7"/>
    <sheet name="Indicator Date" sheetId="39" r:id="rId8"/>
    <sheet name="Indicator Date hidden" sheetId="40" state="hidden" r:id="rId9"/>
    <sheet name="Framework" sheetId="8" state="hidden" r:id="rId10"/>
    <sheet name="Indicator Source" sheetId="14" r:id="rId11"/>
    <sheet name="Indicator Date hidden2" sheetId="42" state="hidden" r:id="rId12"/>
    <sheet name="Indicator Data Imputation" sheetId="15" r:id="rId13"/>
    <sheet name="Imputed and missing data hidden" sheetId="16" state="hidden" r:id="rId14"/>
    <sheet name="Lack of Reliability Index" sheetId="44" r:id="rId15"/>
    <sheet name="Indicator Meta data" sheetId="38" r:id="rId16"/>
    <sheet name="Log_H&amp;E" sheetId="22" state="hidden" r:id="rId17"/>
    <sheet name="Log_Vulnerability" sheetId="23" state="hidden" r:id="rId18"/>
    <sheet name="Skewness" sheetId="25" state="hidden" r:id="rId19"/>
  </sheets>
  <definedNames>
    <definedName name="_xlnm._FilterDatabase" localSheetId="6" hidden="1">'Indicator Data'!$B$2:$BQ$2</definedName>
    <definedName name="_xlnm._FilterDatabase" localSheetId="2" hidden="1">'INFORM District'!$A$3:$AV$67</definedName>
    <definedName name="_xlnm._FilterDatabase" localSheetId="14" hidden="1">'Lack of Reliability Index'!$B$1:$I$1</definedName>
    <definedName name="_Key1" hidden="1">#REF!</definedName>
    <definedName name="_Order1" hidden="1">255</definedName>
    <definedName name="_Sort" hidden="1">#REF!</definedName>
    <definedName name="aa"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4" l="1"/>
  <c r="A4" i="44"/>
  <c r="A5" i="44"/>
  <c r="A6" i="44"/>
  <c r="A7" i="44"/>
  <c r="A8" i="44"/>
  <c r="A9" i="44"/>
  <c r="A10" i="44"/>
  <c r="A11" i="44"/>
  <c r="A12" i="44"/>
  <c r="A13" i="44"/>
  <c r="A14" i="44"/>
  <c r="A15" i="44"/>
  <c r="A16" i="44"/>
  <c r="A17" i="44"/>
  <c r="A18" i="44"/>
  <c r="A19" i="44"/>
  <c r="A20" i="44"/>
  <c r="A21" i="44"/>
  <c r="A22" i="44"/>
  <c r="A23" i="44"/>
  <c r="A24" i="44"/>
  <c r="A25" i="44"/>
  <c r="A26" i="44"/>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4" i="44"/>
  <c r="A65" i="44"/>
  <c r="A2" i="44"/>
  <c r="B1" i="44"/>
  <c r="A1" i="44"/>
  <c r="B2" i="15"/>
  <c r="C2" i="15"/>
  <c r="A2" i="15"/>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B2" i="14"/>
  <c r="C2" i="14"/>
  <c r="A2" i="14"/>
  <c r="A5" i="14"/>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B2" i="39"/>
  <c r="C2" i="39"/>
  <c r="A2" i="39"/>
  <c r="A4" i="39"/>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6" i="6"/>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AC2" i="3"/>
  <c r="B2" i="16" l="1"/>
  <c r="B3" i="42"/>
  <c r="AN2" i="3"/>
  <c r="G3" i="44"/>
  <c r="G4" i="44"/>
  <c r="G5" i="44"/>
  <c r="G6" i="44"/>
  <c r="G7" i="44"/>
  <c r="G8" i="44"/>
  <c r="G9" i="44"/>
  <c r="G10" i="44"/>
  <c r="G11" i="44"/>
  <c r="G12" i="44"/>
  <c r="G13" i="44"/>
  <c r="G14" i="44"/>
  <c r="G15" i="44"/>
  <c r="G16" i="44"/>
  <c r="G17" i="44"/>
  <c r="G18" i="44"/>
  <c r="G19" i="44"/>
  <c r="G20" i="44"/>
  <c r="G21" i="44"/>
  <c r="G22" i="44"/>
  <c r="G23" i="44"/>
  <c r="G24" i="44"/>
  <c r="G25" i="44"/>
  <c r="G26" i="44"/>
  <c r="G27" i="44"/>
  <c r="G28" i="44"/>
  <c r="G29" i="44"/>
  <c r="G30" i="44"/>
  <c r="G31" i="44"/>
  <c r="G32" i="44"/>
  <c r="G33" i="44"/>
  <c r="G34" i="44"/>
  <c r="G35" i="44"/>
  <c r="G36" i="44"/>
  <c r="G37" i="44"/>
  <c r="G38" i="44"/>
  <c r="G39" i="44"/>
  <c r="G40" i="44"/>
  <c r="G41" i="44"/>
  <c r="G42" i="44"/>
  <c r="G43" i="44"/>
  <c r="G44" i="44"/>
  <c r="G45" i="44"/>
  <c r="G46" i="44"/>
  <c r="G47" i="44"/>
  <c r="G48" i="44"/>
  <c r="G49" i="44"/>
  <c r="G50" i="44"/>
  <c r="G51" i="44"/>
  <c r="G52" i="44"/>
  <c r="G53" i="44"/>
  <c r="G54" i="44"/>
  <c r="G55" i="44"/>
  <c r="G56" i="44"/>
  <c r="G57" i="44"/>
  <c r="G58" i="44"/>
  <c r="G59" i="44"/>
  <c r="G60" i="44"/>
  <c r="G61" i="44"/>
  <c r="G62" i="44"/>
  <c r="G63" i="44"/>
  <c r="G64" i="44"/>
  <c r="G65" i="44"/>
  <c r="G2" i="44"/>
  <c r="AH23" i="4" l="1"/>
  <c r="AI23" i="4"/>
  <c r="AH24" i="4"/>
  <c r="AI24" i="4"/>
  <c r="AH25" i="4"/>
  <c r="AI25" i="4"/>
  <c r="AH26" i="4"/>
  <c r="AI26" i="4"/>
  <c r="AH27" i="4"/>
  <c r="AI27" i="4"/>
  <c r="AH28" i="4"/>
  <c r="AI28" i="4"/>
  <c r="AH29" i="4"/>
  <c r="AI29" i="4"/>
  <c r="AH30" i="4"/>
  <c r="AI30" i="4"/>
  <c r="AH31" i="4"/>
  <c r="AI31" i="4"/>
  <c r="AH32" i="4"/>
  <c r="AI32" i="4"/>
  <c r="AH33" i="4"/>
  <c r="AS33" i="4" s="1"/>
  <c r="AI33" i="4"/>
  <c r="AH34" i="4"/>
  <c r="AS34" i="4" s="1"/>
  <c r="AI34" i="4"/>
  <c r="AH35" i="4"/>
  <c r="AI35" i="4"/>
  <c r="AH36" i="4"/>
  <c r="AI36" i="4"/>
  <c r="AH37" i="4"/>
  <c r="AI37" i="4"/>
  <c r="AH38" i="4"/>
  <c r="AI38" i="4"/>
  <c r="AH39" i="4"/>
  <c r="AI39" i="4"/>
  <c r="AH40" i="4"/>
  <c r="AI40" i="4"/>
  <c r="AH41" i="4"/>
  <c r="AS41" i="4" s="1"/>
  <c r="AI41" i="4"/>
  <c r="AH42" i="4"/>
  <c r="AI42" i="4"/>
  <c r="AH43" i="4"/>
  <c r="AI43" i="4"/>
  <c r="AH44" i="4"/>
  <c r="AI44" i="4"/>
  <c r="AH45" i="4"/>
  <c r="AI45" i="4"/>
  <c r="AH46" i="4"/>
  <c r="AI46" i="4"/>
  <c r="AH47" i="4"/>
  <c r="AI47" i="4"/>
  <c r="AH48" i="4"/>
  <c r="AI48" i="4"/>
  <c r="AH49" i="4"/>
  <c r="AS49" i="4" s="1"/>
  <c r="AI49" i="4"/>
  <c r="AH50" i="4"/>
  <c r="AS50" i="4" s="1"/>
  <c r="AI50" i="4"/>
  <c r="AH51" i="4"/>
  <c r="AI51" i="4"/>
  <c r="AH52" i="4"/>
  <c r="AI52" i="4"/>
  <c r="AH53" i="4"/>
  <c r="AI53" i="4"/>
  <c r="AH54" i="4"/>
  <c r="AI54" i="4"/>
  <c r="AH55" i="4"/>
  <c r="AI55" i="4"/>
  <c r="AH56" i="4"/>
  <c r="AI56" i="4"/>
  <c r="AH57" i="4"/>
  <c r="AS57" i="4" s="1"/>
  <c r="AI57" i="4"/>
  <c r="AH58" i="4"/>
  <c r="AI58" i="4"/>
  <c r="AH59" i="4"/>
  <c r="AI59" i="4"/>
  <c r="AH60" i="4"/>
  <c r="AI60" i="4"/>
  <c r="AH61" i="4"/>
  <c r="AI61" i="4"/>
  <c r="AH62" i="4"/>
  <c r="AI62" i="4"/>
  <c r="AH63" i="4"/>
  <c r="AI63" i="4"/>
  <c r="AH64" i="4"/>
  <c r="AI64" i="4"/>
  <c r="AH65" i="4"/>
  <c r="AS65" i="4" s="1"/>
  <c r="AI65" i="4"/>
  <c r="AH66" i="4"/>
  <c r="AS66" i="4" s="1"/>
  <c r="AI66" i="4"/>
  <c r="AH67" i="4"/>
  <c r="AI67" i="4"/>
  <c r="AH68" i="4"/>
  <c r="AI68" i="4"/>
  <c r="AH69" i="4"/>
  <c r="AI69" i="4"/>
  <c r="AH7" i="4"/>
  <c r="AI7" i="4"/>
  <c r="AH8" i="4"/>
  <c r="AI8" i="4"/>
  <c r="AH9" i="4"/>
  <c r="AI9" i="4"/>
  <c r="AH10" i="4"/>
  <c r="AS10" i="4" s="1"/>
  <c r="AI10" i="4"/>
  <c r="AH11" i="4"/>
  <c r="AI11" i="4"/>
  <c r="AH12" i="4"/>
  <c r="AI12" i="4"/>
  <c r="AH13" i="4"/>
  <c r="AI13" i="4"/>
  <c r="AH14" i="4"/>
  <c r="AI14" i="4"/>
  <c r="AH15" i="4"/>
  <c r="AI15" i="4"/>
  <c r="AH16" i="4"/>
  <c r="AI16" i="4"/>
  <c r="AH17" i="4"/>
  <c r="AI17" i="4"/>
  <c r="AH18" i="4"/>
  <c r="AS18" i="4" s="1"/>
  <c r="AI18" i="4"/>
  <c r="AH19" i="4"/>
  <c r="AI19" i="4"/>
  <c r="AH20" i="4"/>
  <c r="AI20" i="4"/>
  <c r="AH21" i="4"/>
  <c r="AI21" i="4"/>
  <c r="AH22" i="4"/>
  <c r="AI22" i="4"/>
  <c r="AI6" i="4"/>
  <c r="AI2" i="4"/>
  <c r="B3" i="16"/>
  <c r="C3" i="16"/>
  <c r="D3" i="16"/>
  <c r="E3" i="16"/>
  <c r="F3" i="16"/>
  <c r="G3" i="16"/>
  <c r="H3" i="16"/>
  <c r="I3" i="16"/>
  <c r="J3" i="16"/>
  <c r="K3" i="16"/>
  <c r="L3" i="16"/>
  <c r="M3" i="16"/>
  <c r="N3" i="16"/>
  <c r="O3" i="16"/>
  <c r="P3" i="16"/>
  <c r="Q3" i="16"/>
  <c r="R3" i="16"/>
  <c r="S3" i="16"/>
  <c r="T3" i="16"/>
  <c r="U3" i="16"/>
  <c r="V3" i="16"/>
  <c r="W3" i="16"/>
  <c r="X3" i="16"/>
  <c r="Y3" i="16"/>
  <c r="Z3" i="16"/>
  <c r="AA3" i="16"/>
  <c r="AB3" i="16"/>
  <c r="AC3" i="16"/>
  <c r="AD3" i="16"/>
  <c r="AE3" i="16"/>
  <c r="AF3" i="16"/>
  <c r="AG3" i="16"/>
  <c r="AH3" i="16"/>
  <c r="AI3" i="16"/>
  <c r="AJ3" i="16"/>
  <c r="AK3" i="16"/>
  <c r="AL3" i="16"/>
  <c r="AM3" i="16"/>
  <c r="AN3" i="16"/>
  <c r="AO3" i="16"/>
  <c r="AP3" i="16"/>
  <c r="AQ3" i="16"/>
  <c r="AR3" i="16"/>
  <c r="AS3" i="16"/>
  <c r="AT3" i="16"/>
  <c r="AU3" i="16"/>
  <c r="AV3" i="16"/>
  <c r="AW3" i="16"/>
  <c r="AX3" i="16"/>
  <c r="AY3" i="16"/>
  <c r="AZ3" i="16"/>
  <c r="BA3" i="16"/>
  <c r="BB3" i="16"/>
  <c r="BC3" i="16"/>
  <c r="BD3" i="16"/>
  <c r="BE3" i="16"/>
  <c r="BF3" i="16"/>
  <c r="BG3" i="16"/>
  <c r="BH3" i="16"/>
  <c r="BI3" i="16"/>
  <c r="BJ3" i="16"/>
  <c r="BK3" i="16"/>
  <c r="BL3" i="16"/>
  <c r="BM3" i="16"/>
  <c r="BN3" i="16"/>
  <c r="BO3" i="16"/>
  <c r="BP3" i="16"/>
  <c r="BQ3" i="16"/>
  <c r="BR3" i="16"/>
  <c r="BS3" i="16"/>
  <c r="BT3" i="16"/>
  <c r="BU3" i="16"/>
  <c r="BV3" i="16"/>
  <c r="BW3" i="16"/>
  <c r="BX3" i="16"/>
  <c r="BY3" i="16"/>
  <c r="BZ3" i="16"/>
  <c r="CA3" i="16"/>
  <c r="CB3" i="16"/>
  <c r="CC3" i="16"/>
  <c r="CD3" i="16"/>
  <c r="CE3" i="16"/>
  <c r="CF3" i="16"/>
  <c r="CG3" i="16"/>
  <c r="CH3" i="16"/>
  <c r="CI3" i="16"/>
  <c r="CJ3" i="16"/>
  <c r="CK3" i="16"/>
  <c r="CL3" i="16"/>
  <c r="B4" i="16"/>
  <c r="C4" i="16"/>
  <c r="D4" i="16"/>
  <c r="E4" i="16"/>
  <c r="F4" i="16"/>
  <c r="G4" i="16"/>
  <c r="H4" i="16"/>
  <c r="I4" i="16"/>
  <c r="J4" i="16"/>
  <c r="K4" i="16"/>
  <c r="L4" i="16"/>
  <c r="M4" i="16"/>
  <c r="N4" i="16"/>
  <c r="O4" i="16"/>
  <c r="P4" i="16"/>
  <c r="Q4" i="16"/>
  <c r="R4" i="16"/>
  <c r="S4" i="16"/>
  <c r="T4" i="16"/>
  <c r="U4" i="16"/>
  <c r="V4" i="16"/>
  <c r="W4" i="16"/>
  <c r="X4" i="16"/>
  <c r="Y4" i="16"/>
  <c r="Z4" i="16"/>
  <c r="AA4" i="16"/>
  <c r="AB4" i="16"/>
  <c r="AC4" i="16"/>
  <c r="AD4" i="16"/>
  <c r="AE4" i="16"/>
  <c r="AF4" i="16"/>
  <c r="AG4" i="16"/>
  <c r="AH4" i="16"/>
  <c r="AI4" i="16"/>
  <c r="AJ4" i="16"/>
  <c r="AK4" i="16"/>
  <c r="AL4" i="16"/>
  <c r="AM4" i="16"/>
  <c r="AN4" i="16"/>
  <c r="AO4" i="16"/>
  <c r="AP4" i="16"/>
  <c r="AQ4" i="16"/>
  <c r="AR4" i="16"/>
  <c r="AS4" i="16"/>
  <c r="AT4" i="16"/>
  <c r="AU4" i="16"/>
  <c r="AV4" i="16"/>
  <c r="AW4" i="16"/>
  <c r="AX4" i="16"/>
  <c r="AY4" i="16"/>
  <c r="AZ4" i="16"/>
  <c r="BA4" i="16"/>
  <c r="BB4" i="16"/>
  <c r="BC4" i="16"/>
  <c r="BD4" i="16"/>
  <c r="BE4" i="16"/>
  <c r="BF4" i="16"/>
  <c r="BG4" i="16"/>
  <c r="BH4" i="16"/>
  <c r="BI4" i="16"/>
  <c r="BJ4" i="16"/>
  <c r="BK4" i="16"/>
  <c r="BL4" i="16"/>
  <c r="BM4" i="16"/>
  <c r="BN4" i="16"/>
  <c r="BO4" i="16"/>
  <c r="BP4" i="16"/>
  <c r="BQ4" i="16"/>
  <c r="BR4" i="16"/>
  <c r="BS4" i="16"/>
  <c r="BT4" i="16"/>
  <c r="BU4" i="16"/>
  <c r="BV4" i="16"/>
  <c r="BW4" i="16"/>
  <c r="BX4" i="16"/>
  <c r="BY4" i="16"/>
  <c r="BZ4" i="16"/>
  <c r="CA4" i="16"/>
  <c r="CB4" i="16"/>
  <c r="CC4" i="16"/>
  <c r="CD4" i="16"/>
  <c r="CE4" i="16"/>
  <c r="CF4" i="16"/>
  <c r="CG4" i="16"/>
  <c r="CH4" i="16"/>
  <c r="CI4" i="16"/>
  <c r="CJ4" i="16"/>
  <c r="CK4" i="16"/>
  <c r="CL4" i="16"/>
  <c r="B5" i="16"/>
  <c r="C5" i="16"/>
  <c r="D5" i="16"/>
  <c r="E5" i="16"/>
  <c r="F5" i="16"/>
  <c r="G5" i="16"/>
  <c r="H5" i="16"/>
  <c r="I5" i="16"/>
  <c r="J5" i="16"/>
  <c r="K5" i="16"/>
  <c r="L5" i="16"/>
  <c r="M5" i="16"/>
  <c r="N5" i="16"/>
  <c r="O5" i="16"/>
  <c r="P5" i="16"/>
  <c r="Q5" i="16"/>
  <c r="R5" i="16"/>
  <c r="S5" i="16"/>
  <c r="T5" i="16"/>
  <c r="U5" i="16"/>
  <c r="V5" i="16"/>
  <c r="W5" i="16"/>
  <c r="X5" i="16"/>
  <c r="Y5" i="16"/>
  <c r="Z5" i="16"/>
  <c r="AA5" i="16"/>
  <c r="AB5" i="16"/>
  <c r="AC5" i="16"/>
  <c r="AD5" i="16"/>
  <c r="AE5" i="16"/>
  <c r="AF5" i="16"/>
  <c r="AG5" i="16"/>
  <c r="AH5" i="16"/>
  <c r="AI5" i="16"/>
  <c r="AJ5" i="16"/>
  <c r="AK5" i="16"/>
  <c r="AL5" i="16"/>
  <c r="AM5" i="16"/>
  <c r="AN5" i="16"/>
  <c r="AO5" i="16"/>
  <c r="AP5" i="16"/>
  <c r="AQ5" i="16"/>
  <c r="AR5" i="16"/>
  <c r="AS5" i="16"/>
  <c r="AT5" i="16"/>
  <c r="AU5" i="16"/>
  <c r="AV5" i="16"/>
  <c r="AW5" i="16"/>
  <c r="AX5" i="16"/>
  <c r="AY5" i="16"/>
  <c r="AZ5" i="16"/>
  <c r="BA5" i="16"/>
  <c r="BB5" i="16"/>
  <c r="BC5" i="16"/>
  <c r="BD5" i="16"/>
  <c r="BE5" i="16"/>
  <c r="BF5" i="16"/>
  <c r="BG5" i="16"/>
  <c r="BH5" i="16"/>
  <c r="BI5" i="16"/>
  <c r="BJ5" i="16"/>
  <c r="BK5" i="16"/>
  <c r="BL5" i="16"/>
  <c r="BM5" i="16"/>
  <c r="BN5" i="16"/>
  <c r="BO5" i="16"/>
  <c r="BP5" i="16"/>
  <c r="BQ5" i="16"/>
  <c r="BR5" i="16"/>
  <c r="BS5" i="16"/>
  <c r="BT5" i="16"/>
  <c r="BU5" i="16"/>
  <c r="BV5" i="16"/>
  <c r="BW5" i="16"/>
  <c r="BX5" i="16"/>
  <c r="BY5" i="16"/>
  <c r="BZ5" i="16"/>
  <c r="CA5" i="16"/>
  <c r="CB5" i="16"/>
  <c r="CC5" i="16"/>
  <c r="CD5" i="16"/>
  <c r="CE5" i="16"/>
  <c r="CF5" i="16"/>
  <c r="CG5" i="16"/>
  <c r="CH5" i="16"/>
  <c r="CI5" i="16"/>
  <c r="CJ5" i="16"/>
  <c r="CK5" i="16"/>
  <c r="CL5" i="16"/>
  <c r="B6" i="16"/>
  <c r="C6" i="16"/>
  <c r="D6" i="16"/>
  <c r="E6" i="16"/>
  <c r="F6" i="16"/>
  <c r="G6" i="16"/>
  <c r="H6" i="16"/>
  <c r="I6" i="16"/>
  <c r="J6" i="16"/>
  <c r="K6" i="16"/>
  <c r="L6" i="16"/>
  <c r="M6" i="16"/>
  <c r="N6" i="16"/>
  <c r="O6" i="16"/>
  <c r="P6" i="16"/>
  <c r="Q6" i="16"/>
  <c r="R6" i="16"/>
  <c r="S6" i="16"/>
  <c r="T6" i="16"/>
  <c r="U6" i="16"/>
  <c r="V6" i="16"/>
  <c r="W6" i="16"/>
  <c r="X6" i="16"/>
  <c r="Y6" i="16"/>
  <c r="Z6" i="16"/>
  <c r="AA6" i="16"/>
  <c r="AB6" i="16"/>
  <c r="AC6" i="16"/>
  <c r="AD6" i="16"/>
  <c r="AE6" i="16"/>
  <c r="AF6" i="16"/>
  <c r="AG6" i="16"/>
  <c r="AH6" i="16"/>
  <c r="AI6" i="16"/>
  <c r="AJ6" i="16"/>
  <c r="AK6" i="16"/>
  <c r="AL6" i="16"/>
  <c r="AM6" i="16"/>
  <c r="AN6" i="16"/>
  <c r="AO6" i="16"/>
  <c r="AP6" i="16"/>
  <c r="AQ6" i="16"/>
  <c r="AR6" i="16"/>
  <c r="AS6" i="16"/>
  <c r="AT6" i="16"/>
  <c r="AU6" i="16"/>
  <c r="AV6" i="16"/>
  <c r="AW6" i="16"/>
  <c r="AX6" i="16"/>
  <c r="AY6" i="16"/>
  <c r="AZ6" i="16"/>
  <c r="BA6" i="16"/>
  <c r="BB6" i="16"/>
  <c r="BC6" i="16"/>
  <c r="BD6" i="16"/>
  <c r="BE6" i="16"/>
  <c r="BF6" i="16"/>
  <c r="BG6" i="16"/>
  <c r="BH6" i="16"/>
  <c r="BI6" i="16"/>
  <c r="BJ6" i="16"/>
  <c r="BK6" i="16"/>
  <c r="BL6" i="16"/>
  <c r="BM6" i="16"/>
  <c r="BN6" i="16"/>
  <c r="BO6" i="16"/>
  <c r="BP6" i="16"/>
  <c r="BQ6" i="16"/>
  <c r="BR6" i="16"/>
  <c r="BS6" i="16"/>
  <c r="BT6" i="16"/>
  <c r="BU6" i="16"/>
  <c r="BV6" i="16"/>
  <c r="BW6" i="16"/>
  <c r="BX6" i="16"/>
  <c r="BY6" i="16"/>
  <c r="BZ6" i="16"/>
  <c r="CA6" i="16"/>
  <c r="CB6" i="16"/>
  <c r="CC6" i="16"/>
  <c r="CD6" i="16"/>
  <c r="CE6" i="16"/>
  <c r="CF6" i="16"/>
  <c r="CG6" i="16"/>
  <c r="CH6" i="16"/>
  <c r="CI6" i="16"/>
  <c r="CJ6" i="16"/>
  <c r="CK6" i="16"/>
  <c r="CL6" i="16"/>
  <c r="B7" i="16"/>
  <c r="C7" i="16"/>
  <c r="D7" i="16"/>
  <c r="E7" i="16"/>
  <c r="F7" i="16"/>
  <c r="G7" i="16"/>
  <c r="H7" i="16"/>
  <c r="I7" i="16"/>
  <c r="J7" i="16"/>
  <c r="K7" i="16"/>
  <c r="L7" i="16"/>
  <c r="M7" i="16"/>
  <c r="N7" i="16"/>
  <c r="O7" i="16"/>
  <c r="P7" i="16"/>
  <c r="Q7" i="16"/>
  <c r="R7" i="16"/>
  <c r="S7" i="16"/>
  <c r="T7" i="16"/>
  <c r="U7" i="16"/>
  <c r="V7" i="16"/>
  <c r="W7" i="16"/>
  <c r="X7" i="16"/>
  <c r="Y7" i="16"/>
  <c r="Z7" i="16"/>
  <c r="AA7" i="16"/>
  <c r="AB7" i="16"/>
  <c r="AC7" i="16"/>
  <c r="AD7" i="16"/>
  <c r="AE7" i="16"/>
  <c r="AF7" i="16"/>
  <c r="AG7" i="16"/>
  <c r="AH7" i="16"/>
  <c r="AI7" i="16"/>
  <c r="AJ7" i="16"/>
  <c r="AK7" i="16"/>
  <c r="AL7" i="16"/>
  <c r="AM7" i="16"/>
  <c r="AN7" i="16"/>
  <c r="AO7" i="16"/>
  <c r="AP7" i="16"/>
  <c r="AQ7" i="16"/>
  <c r="AR7" i="16"/>
  <c r="AS7" i="16"/>
  <c r="AT7" i="16"/>
  <c r="AU7" i="16"/>
  <c r="AV7" i="16"/>
  <c r="AW7" i="16"/>
  <c r="AX7" i="16"/>
  <c r="AY7" i="16"/>
  <c r="AZ7" i="16"/>
  <c r="BA7" i="16"/>
  <c r="BB7" i="16"/>
  <c r="BC7" i="16"/>
  <c r="BD7" i="16"/>
  <c r="BE7" i="16"/>
  <c r="BF7" i="16"/>
  <c r="BG7" i="16"/>
  <c r="BH7" i="16"/>
  <c r="BI7" i="16"/>
  <c r="BJ7" i="16"/>
  <c r="BK7" i="16"/>
  <c r="BL7" i="16"/>
  <c r="BM7" i="16"/>
  <c r="BN7" i="16"/>
  <c r="BO7" i="16"/>
  <c r="BP7" i="16"/>
  <c r="BQ7" i="16"/>
  <c r="BR7" i="16"/>
  <c r="BS7" i="16"/>
  <c r="BT7" i="16"/>
  <c r="BU7" i="16"/>
  <c r="BV7" i="16"/>
  <c r="BW7" i="16"/>
  <c r="BX7" i="16"/>
  <c r="BY7" i="16"/>
  <c r="BZ7" i="16"/>
  <c r="CA7" i="16"/>
  <c r="CB7" i="16"/>
  <c r="CC7" i="16"/>
  <c r="CD7" i="16"/>
  <c r="CE7" i="16"/>
  <c r="CF7" i="16"/>
  <c r="CG7" i="16"/>
  <c r="CH7" i="16"/>
  <c r="CI7" i="16"/>
  <c r="CJ7" i="16"/>
  <c r="CK7" i="16"/>
  <c r="CL7" i="16"/>
  <c r="B8" i="16"/>
  <c r="C8" i="16"/>
  <c r="D8" i="16"/>
  <c r="E8" i="16"/>
  <c r="F8" i="16"/>
  <c r="G8" i="16"/>
  <c r="H8" i="16"/>
  <c r="I8" i="16"/>
  <c r="J8" i="16"/>
  <c r="K8" i="16"/>
  <c r="L8" i="16"/>
  <c r="M8" i="16"/>
  <c r="N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AT8" i="16"/>
  <c r="AU8" i="16"/>
  <c r="AV8" i="16"/>
  <c r="AW8" i="16"/>
  <c r="AX8" i="16"/>
  <c r="AY8" i="16"/>
  <c r="AZ8" i="16"/>
  <c r="BA8" i="16"/>
  <c r="BB8" i="16"/>
  <c r="BC8" i="16"/>
  <c r="BD8" i="16"/>
  <c r="BE8" i="16"/>
  <c r="BF8" i="16"/>
  <c r="BG8" i="16"/>
  <c r="BH8" i="16"/>
  <c r="BI8" i="16"/>
  <c r="BJ8" i="16"/>
  <c r="BK8" i="16"/>
  <c r="BL8" i="16"/>
  <c r="BM8" i="16"/>
  <c r="BN8" i="16"/>
  <c r="BO8" i="16"/>
  <c r="BP8" i="16"/>
  <c r="BQ8" i="16"/>
  <c r="BR8" i="16"/>
  <c r="BS8" i="16"/>
  <c r="BT8" i="16"/>
  <c r="BU8" i="16"/>
  <c r="BV8" i="16"/>
  <c r="BW8" i="16"/>
  <c r="BX8" i="16"/>
  <c r="BY8" i="16"/>
  <c r="BZ8" i="16"/>
  <c r="CA8" i="16"/>
  <c r="CB8" i="16"/>
  <c r="CC8" i="16"/>
  <c r="CD8" i="16"/>
  <c r="CE8" i="16"/>
  <c r="CF8" i="16"/>
  <c r="CG8" i="16"/>
  <c r="CH8" i="16"/>
  <c r="CI8" i="16"/>
  <c r="CJ8" i="16"/>
  <c r="CK8" i="16"/>
  <c r="CL8" i="16"/>
  <c r="B9" i="16"/>
  <c r="C9" i="16"/>
  <c r="D9" i="16"/>
  <c r="E9" i="16"/>
  <c r="F9" i="16"/>
  <c r="G9" i="16"/>
  <c r="H9" i="16"/>
  <c r="I9" i="16"/>
  <c r="J9" i="16"/>
  <c r="K9" i="16"/>
  <c r="L9" i="16"/>
  <c r="M9" i="16"/>
  <c r="N9" i="16"/>
  <c r="O9" i="16"/>
  <c r="P9" i="16"/>
  <c r="Q9" i="16"/>
  <c r="R9" i="16"/>
  <c r="S9" i="16"/>
  <c r="T9" i="16"/>
  <c r="U9" i="16"/>
  <c r="V9" i="16"/>
  <c r="W9" i="16"/>
  <c r="X9" i="16"/>
  <c r="Y9" i="16"/>
  <c r="Z9" i="16"/>
  <c r="AA9" i="16"/>
  <c r="AB9" i="16"/>
  <c r="AC9" i="16"/>
  <c r="AD9" i="16"/>
  <c r="AE9" i="16"/>
  <c r="AF9" i="16"/>
  <c r="AG9" i="16"/>
  <c r="AH9" i="16"/>
  <c r="AI9" i="16"/>
  <c r="AJ9" i="16"/>
  <c r="AK9" i="16"/>
  <c r="AL9" i="16"/>
  <c r="AM9" i="16"/>
  <c r="AN9" i="16"/>
  <c r="AO9" i="16"/>
  <c r="AP9" i="16"/>
  <c r="AQ9" i="16"/>
  <c r="AR9" i="16"/>
  <c r="AS9" i="16"/>
  <c r="AT9" i="16"/>
  <c r="AU9" i="16"/>
  <c r="AV9" i="16"/>
  <c r="AW9" i="16"/>
  <c r="AX9" i="16"/>
  <c r="AY9" i="16"/>
  <c r="AZ9" i="16"/>
  <c r="BA9" i="16"/>
  <c r="BB9" i="16"/>
  <c r="BC9" i="16"/>
  <c r="BD9" i="16"/>
  <c r="BE9" i="16"/>
  <c r="BF9" i="16"/>
  <c r="BG9" i="16"/>
  <c r="BH9" i="16"/>
  <c r="BI9" i="16"/>
  <c r="BJ9" i="16"/>
  <c r="BK9" i="16"/>
  <c r="BL9" i="16"/>
  <c r="BM9" i="16"/>
  <c r="BN9" i="16"/>
  <c r="BO9" i="16"/>
  <c r="BP9" i="16"/>
  <c r="BQ9" i="16"/>
  <c r="BR9" i="16"/>
  <c r="BS9" i="16"/>
  <c r="BT9" i="16"/>
  <c r="BU9" i="16"/>
  <c r="BV9" i="16"/>
  <c r="BW9" i="16"/>
  <c r="BX9" i="16"/>
  <c r="BY9" i="16"/>
  <c r="BZ9" i="16"/>
  <c r="CA9" i="16"/>
  <c r="CB9" i="16"/>
  <c r="CC9" i="16"/>
  <c r="CD9" i="16"/>
  <c r="CE9" i="16"/>
  <c r="CF9" i="16"/>
  <c r="CG9" i="16"/>
  <c r="CH9" i="16"/>
  <c r="CI9" i="16"/>
  <c r="CJ9" i="16"/>
  <c r="CK9" i="16"/>
  <c r="CL9" i="16"/>
  <c r="B10" i="16"/>
  <c r="C10" i="16"/>
  <c r="D10" i="16"/>
  <c r="E10" i="16"/>
  <c r="F10" i="16"/>
  <c r="G10" i="16"/>
  <c r="H10" i="16"/>
  <c r="I10" i="16"/>
  <c r="J10" i="16"/>
  <c r="K10" i="16"/>
  <c r="L10" i="16"/>
  <c r="M10" i="16"/>
  <c r="N10" i="16"/>
  <c r="O10" i="16"/>
  <c r="P10" i="16"/>
  <c r="Q10" i="16"/>
  <c r="R10" i="16"/>
  <c r="S10" i="16"/>
  <c r="T10" i="16"/>
  <c r="U10" i="16"/>
  <c r="V10" i="16"/>
  <c r="W10" i="16"/>
  <c r="X10" i="16"/>
  <c r="Y10" i="16"/>
  <c r="Z10" i="16"/>
  <c r="AA10" i="16"/>
  <c r="AB10" i="16"/>
  <c r="AC10" i="16"/>
  <c r="AD10" i="16"/>
  <c r="AE10" i="16"/>
  <c r="AF10" i="16"/>
  <c r="AG10" i="16"/>
  <c r="AH10" i="16"/>
  <c r="AI10" i="16"/>
  <c r="AJ10" i="16"/>
  <c r="AK10" i="16"/>
  <c r="AL10" i="16"/>
  <c r="AM10" i="16"/>
  <c r="AN10" i="16"/>
  <c r="AO10" i="16"/>
  <c r="AP10" i="16"/>
  <c r="AQ10" i="16"/>
  <c r="AR10" i="16"/>
  <c r="AS10" i="16"/>
  <c r="AT10" i="16"/>
  <c r="AU10" i="16"/>
  <c r="AV10" i="16"/>
  <c r="AW10" i="16"/>
  <c r="AX10" i="16"/>
  <c r="AY10" i="16"/>
  <c r="AZ10" i="16"/>
  <c r="BA10" i="16"/>
  <c r="BB10" i="16"/>
  <c r="BC10" i="16"/>
  <c r="BD10" i="16"/>
  <c r="BE10" i="16"/>
  <c r="BF10" i="16"/>
  <c r="BG10" i="16"/>
  <c r="BH10" i="16"/>
  <c r="BI10" i="16"/>
  <c r="BJ10" i="16"/>
  <c r="BK10" i="16"/>
  <c r="BL10" i="16"/>
  <c r="BM10" i="16"/>
  <c r="BN10" i="16"/>
  <c r="BO10" i="16"/>
  <c r="BP10" i="16"/>
  <c r="BQ10" i="16"/>
  <c r="BR10" i="16"/>
  <c r="BS10" i="16"/>
  <c r="BT10" i="16"/>
  <c r="BU10" i="16"/>
  <c r="BV10" i="16"/>
  <c r="BW10" i="16"/>
  <c r="BX10" i="16"/>
  <c r="BY10" i="16"/>
  <c r="BZ10" i="16"/>
  <c r="CA10" i="16"/>
  <c r="CB10" i="16"/>
  <c r="CC10" i="16"/>
  <c r="CD10" i="16"/>
  <c r="CE10" i="16"/>
  <c r="CF10" i="16"/>
  <c r="CG10" i="16"/>
  <c r="CH10" i="16"/>
  <c r="CI10" i="16"/>
  <c r="CJ10" i="16"/>
  <c r="CK10" i="16"/>
  <c r="CL10" i="16"/>
  <c r="B11" i="16"/>
  <c r="C11" i="16"/>
  <c r="D11" i="16"/>
  <c r="E11" i="16"/>
  <c r="F11" i="16"/>
  <c r="G11" i="16"/>
  <c r="H11" i="16"/>
  <c r="I11" i="16"/>
  <c r="J11" i="16"/>
  <c r="K11" i="16"/>
  <c r="L11" i="16"/>
  <c r="M11" i="16"/>
  <c r="N11" i="16"/>
  <c r="O11" i="16"/>
  <c r="P11" i="16"/>
  <c r="Q11" i="16"/>
  <c r="R11" i="16"/>
  <c r="S11" i="16"/>
  <c r="T11" i="16"/>
  <c r="U11" i="16"/>
  <c r="V11" i="16"/>
  <c r="W11" i="16"/>
  <c r="X11" i="16"/>
  <c r="Y11"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D11" i="16"/>
  <c r="BE11" i="16"/>
  <c r="BF11" i="16"/>
  <c r="BG11" i="16"/>
  <c r="BH11" i="16"/>
  <c r="BI11" i="16"/>
  <c r="BJ11" i="16"/>
  <c r="BK11" i="16"/>
  <c r="BL11" i="16"/>
  <c r="BM11" i="16"/>
  <c r="BN11" i="16"/>
  <c r="BO11" i="16"/>
  <c r="BP11" i="16"/>
  <c r="BQ11" i="16"/>
  <c r="BR11" i="16"/>
  <c r="BS11" i="16"/>
  <c r="BT11" i="16"/>
  <c r="BU11" i="16"/>
  <c r="BV11" i="16"/>
  <c r="BW11" i="16"/>
  <c r="BX11" i="16"/>
  <c r="BY11" i="16"/>
  <c r="BZ11" i="16"/>
  <c r="CA11" i="16"/>
  <c r="CB11" i="16"/>
  <c r="CC11" i="16"/>
  <c r="CD11" i="16"/>
  <c r="CE11" i="16"/>
  <c r="CF11" i="16"/>
  <c r="CG11" i="16"/>
  <c r="CH11" i="16"/>
  <c r="CI11" i="16"/>
  <c r="CJ11" i="16"/>
  <c r="CK11" i="16"/>
  <c r="CL11" i="16"/>
  <c r="B12" i="16"/>
  <c r="C12" i="16"/>
  <c r="D12" i="16"/>
  <c r="E12" i="16"/>
  <c r="F12" i="16"/>
  <c r="G12" i="16"/>
  <c r="H12" i="16"/>
  <c r="I12" i="16"/>
  <c r="J12" i="16"/>
  <c r="K12" i="16"/>
  <c r="L12" i="16"/>
  <c r="M12" i="16"/>
  <c r="N12" i="16"/>
  <c r="O12" i="16"/>
  <c r="P12" i="16"/>
  <c r="Q12" i="16"/>
  <c r="R12" i="16"/>
  <c r="S12" i="16"/>
  <c r="T12" i="16"/>
  <c r="U12" i="16"/>
  <c r="V12" i="16"/>
  <c r="W12" i="16"/>
  <c r="X12" i="16"/>
  <c r="Y12" i="16"/>
  <c r="Z12" i="16"/>
  <c r="AA12" i="16"/>
  <c r="AB12" i="16"/>
  <c r="AC12" i="16"/>
  <c r="AD12" i="16"/>
  <c r="AE12" i="16"/>
  <c r="AF12" i="16"/>
  <c r="AG12" i="16"/>
  <c r="AH12" i="16"/>
  <c r="AI12" i="16"/>
  <c r="AJ12" i="16"/>
  <c r="AK12" i="16"/>
  <c r="AL12" i="16"/>
  <c r="AM12" i="16"/>
  <c r="AN12" i="16"/>
  <c r="AO12" i="16"/>
  <c r="AP12" i="16"/>
  <c r="AQ12" i="16"/>
  <c r="AR12" i="16"/>
  <c r="AS12" i="16"/>
  <c r="AT12" i="16"/>
  <c r="AU12" i="16"/>
  <c r="AV12" i="16"/>
  <c r="AW12" i="16"/>
  <c r="AX12" i="16"/>
  <c r="AY12" i="16"/>
  <c r="AZ12" i="16"/>
  <c r="BA12" i="16"/>
  <c r="BB12" i="16"/>
  <c r="BC12" i="16"/>
  <c r="BD12" i="16"/>
  <c r="BE12" i="16"/>
  <c r="BF12" i="16"/>
  <c r="BG12" i="16"/>
  <c r="BH12" i="16"/>
  <c r="BI12" i="16"/>
  <c r="BJ12" i="16"/>
  <c r="BK12" i="16"/>
  <c r="BL12" i="16"/>
  <c r="BM12" i="16"/>
  <c r="BN12" i="16"/>
  <c r="BO12" i="16"/>
  <c r="BP12" i="16"/>
  <c r="BQ12" i="16"/>
  <c r="BR12" i="16"/>
  <c r="BS12" i="16"/>
  <c r="BT12" i="16"/>
  <c r="BU12" i="16"/>
  <c r="BV12" i="16"/>
  <c r="BW12" i="16"/>
  <c r="BX12" i="16"/>
  <c r="BY12" i="16"/>
  <c r="BZ12" i="16"/>
  <c r="CA12" i="16"/>
  <c r="CB12" i="16"/>
  <c r="CC12" i="16"/>
  <c r="CD12" i="16"/>
  <c r="CE12" i="16"/>
  <c r="CF12" i="16"/>
  <c r="CG12" i="16"/>
  <c r="CH12" i="16"/>
  <c r="CI12" i="16"/>
  <c r="CJ12" i="16"/>
  <c r="CK12" i="16"/>
  <c r="CL12" i="16"/>
  <c r="B13" i="16"/>
  <c r="C13" i="16"/>
  <c r="D13" i="16"/>
  <c r="E13" i="16"/>
  <c r="F13" i="16"/>
  <c r="G13" i="16"/>
  <c r="H13" i="16"/>
  <c r="I13" i="16"/>
  <c r="J13" i="16"/>
  <c r="K13" i="16"/>
  <c r="L13" i="16"/>
  <c r="M13" i="16"/>
  <c r="N13" i="16"/>
  <c r="O13" i="16"/>
  <c r="P13" i="16"/>
  <c r="Q13" i="16"/>
  <c r="R13" i="16"/>
  <c r="S13" i="16"/>
  <c r="T13" i="16"/>
  <c r="U13" i="16"/>
  <c r="V13" i="16"/>
  <c r="W13" i="16"/>
  <c r="X13" i="16"/>
  <c r="Y13" i="16"/>
  <c r="Z13" i="16"/>
  <c r="AA13" i="16"/>
  <c r="AB13" i="16"/>
  <c r="AC13" i="16"/>
  <c r="AD13" i="16"/>
  <c r="AE13" i="16"/>
  <c r="AF13" i="16"/>
  <c r="AG13" i="16"/>
  <c r="AH13" i="16"/>
  <c r="AI13" i="16"/>
  <c r="AJ13" i="16"/>
  <c r="AK13" i="16"/>
  <c r="AL13" i="16"/>
  <c r="AM13" i="16"/>
  <c r="AN13" i="16"/>
  <c r="AO13" i="16"/>
  <c r="AP13" i="16"/>
  <c r="AQ13" i="16"/>
  <c r="AR13" i="16"/>
  <c r="AS13" i="16"/>
  <c r="AT13" i="16"/>
  <c r="AU13" i="16"/>
  <c r="AV13" i="16"/>
  <c r="AW13" i="16"/>
  <c r="AX13" i="16"/>
  <c r="AY13" i="16"/>
  <c r="AZ13" i="16"/>
  <c r="BA13" i="16"/>
  <c r="BB13" i="16"/>
  <c r="BC13" i="16"/>
  <c r="BD13" i="16"/>
  <c r="BE13" i="16"/>
  <c r="BF13" i="16"/>
  <c r="BG13" i="16"/>
  <c r="BH13" i="16"/>
  <c r="BI13" i="16"/>
  <c r="BJ13" i="16"/>
  <c r="BK13" i="16"/>
  <c r="BL13" i="16"/>
  <c r="BM13" i="16"/>
  <c r="BN13" i="16"/>
  <c r="BO13" i="16"/>
  <c r="BP13" i="16"/>
  <c r="BQ13" i="16"/>
  <c r="BR13" i="16"/>
  <c r="BS13" i="16"/>
  <c r="BT13" i="16"/>
  <c r="BU13" i="16"/>
  <c r="BV13" i="16"/>
  <c r="BW13" i="16"/>
  <c r="BX13" i="16"/>
  <c r="BY13" i="16"/>
  <c r="BZ13" i="16"/>
  <c r="CA13" i="16"/>
  <c r="CB13" i="16"/>
  <c r="CC13" i="16"/>
  <c r="CD13" i="16"/>
  <c r="CE13" i="16"/>
  <c r="CF13" i="16"/>
  <c r="CG13" i="16"/>
  <c r="CH13" i="16"/>
  <c r="CI13" i="16"/>
  <c r="CJ13" i="16"/>
  <c r="CK13" i="16"/>
  <c r="CL13" i="16"/>
  <c r="B14" i="16"/>
  <c r="C14" i="16"/>
  <c r="D14" i="16"/>
  <c r="E14" i="16"/>
  <c r="F14" i="16"/>
  <c r="G14" i="16"/>
  <c r="H14" i="16"/>
  <c r="I14" i="16"/>
  <c r="J14" i="16"/>
  <c r="K14" i="16"/>
  <c r="L14" i="16"/>
  <c r="M14" i="16"/>
  <c r="N14" i="16"/>
  <c r="O14" i="16"/>
  <c r="P14" i="16"/>
  <c r="Q14" i="16"/>
  <c r="R14" i="16"/>
  <c r="S14" i="16"/>
  <c r="T14" i="16"/>
  <c r="U14" i="16"/>
  <c r="V14" i="16"/>
  <c r="W14" i="16"/>
  <c r="X14" i="16"/>
  <c r="Y14" i="16"/>
  <c r="Z14" i="16"/>
  <c r="AA14" i="16"/>
  <c r="AB14" i="16"/>
  <c r="AC14" i="16"/>
  <c r="AD14" i="16"/>
  <c r="AE14" i="16"/>
  <c r="AF14" i="16"/>
  <c r="AG14" i="16"/>
  <c r="AH14" i="16"/>
  <c r="AI14" i="16"/>
  <c r="AJ14" i="16"/>
  <c r="AK14" i="16"/>
  <c r="AL14" i="16"/>
  <c r="AM14" i="16"/>
  <c r="AN14" i="16"/>
  <c r="AO14" i="16"/>
  <c r="AP14" i="16"/>
  <c r="AQ14" i="16"/>
  <c r="AR14" i="16"/>
  <c r="AS14" i="16"/>
  <c r="AT14" i="16"/>
  <c r="AU14" i="16"/>
  <c r="AV14" i="16"/>
  <c r="AW14" i="16"/>
  <c r="AX14" i="16"/>
  <c r="AY14" i="16"/>
  <c r="AZ14" i="16"/>
  <c r="BA14" i="16"/>
  <c r="BB14" i="16"/>
  <c r="BC14" i="16"/>
  <c r="BD14" i="16"/>
  <c r="BE14" i="16"/>
  <c r="BF14" i="16"/>
  <c r="BG14" i="16"/>
  <c r="BH14" i="16"/>
  <c r="BI14" i="16"/>
  <c r="BJ14" i="16"/>
  <c r="BK14" i="16"/>
  <c r="BL14" i="16"/>
  <c r="BM14" i="16"/>
  <c r="BN14" i="16"/>
  <c r="BO14" i="16"/>
  <c r="BP14" i="16"/>
  <c r="BQ14" i="16"/>
  <c r="BR14" i="16"/>
  <c r="BS14" i="16"/>
  <c r="BT14" i="16"/>
  <c r="BU14" i="16"/>
  <c r="BV14" i="16"/>
  <c r="BW14" i="16"/>
  <c r="BX14" i="16"/>
  <c r="BY14" i="16"/>
  <c r="BZ14" i="16"/>
  <c r="CA14" i="16"/>
  <c r="CB14" i="16"/>
  <c r="CC14" i="16"/>
  <c r="CD14" i="16"/>
  <c r="CE14" i="16"/>
  <c r="CF14" i="16"/>
  <c r="CG14" i="16"/>
  <c r="CH14" i="16"/>
  <c r="CI14" i="16"/>
  <c r="CJ14" i="16"/>
  <c r="CK14" i="16"/>
  <c r="CL14" i="16"/>
  <c r="B15" i="16"/>
  <c r="C15" i="16"/>
  <c r="D15" i="16"/>
  <c r="E15" i="16"/>
  <c r="F15" i="16"/>
  <c r="G15" i="16"/>
  <c r="H15" i="16"/>
  <c r="I15" i="16"/>
  <c r="J15" i="16"/>
  <c r="K15" i="16"/>
  <c r="L15" i="16"/>
  <c r="M15" i="16"/>
  <c r="N15" i="16"/>
  <c r="O15" i="16"/>
  <c r="P15" i="16"/>
  <c r="Q15" i="16"/>
  <c r="R15" i="16"/>
  <c r="S15" i="16"/>
  <c r="T15" i="16"/>
  <c r="U15" i="16"/>
  <c r="V15" i="16"/>
  <c r="W15" i="16"/>
  <c r="X15" i="16"/>
  <c r="Y15" i="16"/>
  <c r="Z15" i="16"/>
  <c r="AA15" i="16"/>
  <c r="AB15" i="16"/>
  <c r="AC15" i="16"/>
  <c r="AD15" i="16"/>
  <c r="AE15" i="16"/>
  <c r="AF15" i="16"/>
  <c r="AG15" i="16"/>
  <c r="AH15" i="16"/>
  <c r="AI15" i="16"/>
  <c r="AJ15" i="16"/>
  <c r="AK15" i="16"/>
  <c r="AL15" i="16"/>
  <c r="AM15" i="16"/>
  <c r="AN15" i="16"/>
  <c r="AO15" i="16"/>
  <c r="AP15" i="16"/>
  <c r="AQ15" i="16"/>
  <c r="AR15" i="16"/>
  <c r="AS15" i="16"/>
  <c r="AT15" i="16"/>
  <c r="AU15" i="16"/>
  <c r="AV15" i="16"/>
  <c r="AW15" i="16"/>
  <c r="AX15" i="16"/>
  <c r="AY15" i="16"/>
  <c r="AZ15" i="16"/>
  <c r="BA15" i="16"/>
  <c r="BB15" i="16"/>
  <c r="BC15" i="16"/>
  <c r="BD15" i="16"/>
  <c r="BE15" i="16"/>
  <c r="BF15" i="16"/>
  <c r="BG15" i="16"/>
  <c r="BH15" i="16"/>
  <c r="BI15" i="16"/>
  <c r="BJ15" i="16"/>
  <c r="BK15" i="16"/>
  <c r="BL15" i="16"/>
  <c r="BM15" i="16"/>
  <c r="BN15" i="16"/>
  <c r="BO15" i="16"/>
  <c r="BP15" i="16"/>
  <c r="BQ15" i="16"/>
  <c r="BR15" i="16"/>
  <c r="BS15" i="16"/>
  <c r="BT15" i="16"/>
  <c r="BU15" i="16"/>
  <c r="BV15" i="16"/>
  <c r="BW15" i="16"/>
  <c r="BX15" i="16"/>
  <c r="BY15" i="16"/>
  <c r="BZ15" i="16"/>
  <c r="CA15" i="16"/>
  <c r="CB15" i="16"/>
  <c r="CC15" i="16"/>
  <c r="CD15" i="16"/>
  <c r="CE15" i="16"/>
  <c r="CF15" i="16"/>
  <c r="CG15" i="16"/>
  <c r="CH15" i="16"/>
  <c r="CI15" i="16"/>
  <c r="CJ15" i="16"/>
  <c r="CK15" i="16"/>
  <c r="CL15" i="16"/>
  <c r="B16" i="16"/>
  <c r="C16" i="16"/>
  <c r="D16" i="16"/>
  <c r="E16" i="16"/>
  <c r="F16" i="16"/>
  <c r="G16" i="16"/>
  <c r="H16" i="16"/>
  <c r="I16" i="16"/>
  <c r="J16" i="16"/>
  <c r="K16" i="16"/>
  <c r="L16" i="16"/>
  <c r="M16" i="16"/>
  <c r="N16" i="16"/>
  <c r="O16" i="16"/>
  <c r="P16" i="16"/>
  <c r="Q16" i="16"/>
  <c r="R16" i="16"/>
  <c r="S16" i="16"/>
  <c r="T16" i="16"/>
  <c r="U16" i="16"/>
  <c r="V16" i="16"/>
  <c r="W16" i="16"/>
  <c r="X16" i="16"/>
  <c r="Y16" i="16"/>
  <c r="Z16" i="16"/>
  <c r="AA16" i="16"/>
  <c r="AB16" i="16"/>
  <c r="AC16" i="16"/>
  <c r="AD16" i="16"/>
  <c r="AE16" i="16"/>
  <c r="AF16" i="16"/>
  <c r="AG16" i="16"/>
  <c r="AH16" i="16"/>
  <c r="AI16" i="16"/>
  <c r="AJ16" i="16"/>
  <c r="AK16" i="16"/>
  <c r="AL16" i="16"/>
  <c r="AM16" i="16"/>
  <c r="AN16" i="16"/>
  <c r="AO16" i="16"/>
  <c r="AP16" i="16"/>
  <c r="AQ16" i="16"/>
  <c r="AR16" i="16"/>
  <c r="AS16" i="16"/>
  <c r="AT16" i="16"/>
  <c r="AU16" i="16"/>
  <c r="AV16" i="16"/>
  <c r="AW16" i="16"/>
  <c r="AX16" i="16"/>
  <c r="AY16" i="16"/>
  <c r="AZ16" i="16"/>
  <c r="BA16" i="16"/>
  <c r="BB16" i="16"/>
  <c r="BC16" i="16"/>
  <c r="BD16" i="16"/>
  <c r="BE16" i="16"/>
  <c r="BF16" i="16"/>
  <c r="BG16" i="16"/>
  <c r="BH16" i="16"/>
  <c r="BI16" i="16"/>
  <c r="BJ16" i="16"/>
  <c r="BK16" i="16"/>
  <c r="BL16" i="16"/>
  <c r="BM16" i="16"/>
  <c r="BN16" i="16"/>
  <c r="BO16" i="16"/>
  <c r="BP16" i="16"/>
  <c r="BQ16" i="16"/>
  <c r="BR16" i="16"/>
  <c r="BS16" i="16"/>
  <c r="BT16" i="16"/>
  <c r="BU16" i="16"/>
  <c r="BV16" i="16"/>
  <c r="BW16" i="16"/>
  <c r="BX16" i="16"/>
  <c r="BY16" i="16"/>
  <c r="BZ16" i="16"/>
  <c r="CA16" i="16"/>
  <c r="CB16" i="16"/>
  <c r="CC16" i="16"/>
  <c r="CD16" i="16"/>
  <c r="CE16" i="16"/>
  <c r="CF16" i="16"/>
  <c r="CG16" i="16"/>
  <c r="CH16" i="16"/>
  <c r="CI16" i="16"/>
  <c r="CJ16" i="16"/>
  <c r="CK16" i="16"/>
  <c r="CL16" i="16"/>
  <c r="B17" i="16"/>
  <c r="C17" i="16"/>
  <c r="D17" i="16"/>
  <c r="E17" i="16"/>
  <c r="F17" i="16"/>
  <c r="G17" i="16"/>
  <c r="H17" i="16"/>
  <c r="I17" i="16"/>
  <c r="J17" i="16"/>
  <c r="K17" i="16"/>
  <c r="L17" i="16"/>
  <c r="M17" i="16"/>
  <c r="N17" i="16"/>
  <c r="O17" i="16"/>
  <c r="P17" i="16"/>
  <c r="Q17" i="16"/>
  <c r="R17" i="16"/>
  <c r="S17" i="16"/>
  <c r="T17" i="16"/>
  <c r="U17" i="16"/>
  <c r="V17" i="16"/>
  <c r="W17" i="16"/>
  <c r="X17" i="16"/>
  <c r="Y17" i="16"/>
  <c r="Z17" i="16"/>
  <c r="AA17" i="16"/>
  <c r="AB17" i="16"/>
  <c r="AC17" i="16"/>
  <c r="AD17" i="16"/>
  <c r="AE17" i="16"/>
  <c r="AF17" i="16"/>
  <c r="AG17" i="16"/>
  <c r="AH17" i="16"/>
  <c r="AI17" i="16"/>
  <c r="AJ17" i="16"/>
  <c r="AK17" i="16"/>
  <c r="AL17" i="16"/>
  <c r="AM17" i="16"/>
  <c r="AN17" i="16"/>
  <c r="AO17" i="16"/>
  <c r="AP17" i="16"/>
  <c r="AQ17" i="16"/>
  <c r="AR17" i="16"/>
  <c r="AS17" i="16"/>
  <c r="AT17" i="16"/>
  <c r="AU17" i="16"/>
  <c r="AV17" i="16"/>
  <c r="AW17" i="16"/>
  <c r="AX17" i="16"/>
  <c r="AY17" i="16"/>
  <c r="AZ17" i="16"/>
  <c r="BA17" i="16"/>
  <c r="BB17" i="16"/>
  <c r="BC17" i="16"/>
  <c r="BD17" i="16"/>
  <c r="BE17" i="16"/>
  <c r="BF17" i="16"/>
  <c r="BG17" i="16"/>
  <c r="BH17" i="16"/>
  <c r="BI17" i="16"/>
  <c r="BJ17" i="16"/>
  <c r="BK17" i="16"/>
  <c r="BL17" i="16"/>
  <c r="BM17" i="16"/>
  <c r="BN17" i="16"/>
  <c r="BO17" i="16"/>
  <c r="BP17" i="16"/>
  <c r="BQ17" i="16"/>
  <c r="BR17" i="16"/>
  <c r="BS17" i="16"/>
  <c r="BT17" i="16"/>
  <c r="BU17" i="16"/>
  <c r="BV17" i="16"/>
  <c r="BW17" i="16"/>
  <c r="BX17" i="16"/>
  <c r="BY17" i="16"/>
  <c r="BZ17" i="16"/>
  <c r="CA17" i="16"/>
  <c r="CB17" i="16"/>
  <c r="CC17" i="16"/>
  <c r="CD17" i="16"/>
  <c r="CE17" i="16"/>
  <c r="CF17" i="16"/>
  <c r="CG17" i="16"/>
  <c r="CH17" i="16"/>
  <c r="CI17" i="16"/>
  <c r="CJ17" i="16"/>
  <c r="CK17" i="16"/>
  <c r="CL17" i="16"/>
  <c r="B18" i="16"/>
  <c r="C18" i="16"/>
  <c r="D18" i="16"/>
  <c r="E18" i="16"/>
  <c r="F18" i="16"/>
  <c r="G18" i="16"/>
  <c r="H18" i="16"/>
  <c r="I18" i="16"/>
  <c r="J18" i="16"/>
  <c r="K18" i="16"/>
  <c r="L18" i="16"/>
  <c r="M18" i="16"/>
  <c r="N18" i="16"/>
  <c r="O18" i="16"/>
  <c r="P18" i="16"/>
  <c r="Q18" i="16"/>
  <c r="R18" i="16"/>
  <c r="S18" i="16"/>
  <c r="T18" i="16"/>
  <c r="U18" i="16"/>
  <c r="V18" i="16"/>
  <c r="W18" i="16"/>
  <c r="X18" i="16"/>
  <c r="Y18" i="16"/>
  <c r="Z18" i="16"/>
  <c r="AA18" i="16"/>
  <c r="AB18" i="16"/>
  <c r="AC18" i="16"/>
  <c r="AD18" i="16"/>
  <c r="AE18" i="16"/>
  <c r="AF18" i="16"/>
  <c r="AG18" i="16"/>
  <c r="AH18" i="16"/>
  <c r="AI18" i="16"/>
  <c r="AJ18" i="16"/>
  <c r="AK18" i="16"/>
  <c r="AL18" i="16"/>
  <c r="AM18" i="16"/>
  <c r="AN18" i="16"/>
  <c r="AO18" i="16"/>
  <c r="AP18" i="16"/>
  <c r="AQ18" i="16"/>
  <c r="AR18" i="16"/>
  <c r="AS18" i="16"/>
  <c r="AT18" i="16"/>
  <c r="AU18" i="16"/>
  <c r="AV18" i="16"/>
  <c r="AW18" i="16"/>
  <c r="AX18" i="16"/>
  <c r="AY18" i="16"/>
  <c r="AZ18" i="16"/>
  <c r="BA18" i="16"/>
  <c r="BB18" i="16"/>
  <c r="BC18" i="16"/>
  <c r="BD18" i="16"/>
  <c r="BE18" i="16"/>
  <c r="BF18" i="16"/>
  <c r="BG18" i="16"/>
  <c r="BH18" i="16"/>
  <c r="BI18" i="16"/>
  <c r="BJ18" i="16"/>
  <c r="BK18" i="16"/>
  <c r="BL18" i="16"/>
  <c r="BM18" i="16"/>
  <c r="BN18" i="16"/>
  <c r="BO18" i="16"/>
  <c r="BP18" i="16"/>
  <c r="BQ18" i="16"/>
  <c r="BR18" i="16"/>
  <c r="BS18" i="16"/>
  <c r="BT18" i="16"/>
  <c r="BU18" i="16"/>
  <c r="BV18" i="16"/>
  <c r="BW18" i="16"/>
  <c r="BX18" i="16"/>
  <c r="BY18" i="16"/>
  <c r="BZ18" i="16"/>
  <c r="CA18" i="16"/>
  <c r="CB18" i="16"/>
  <c r="CC18" i="16"/>
  <c r="CD18" i="16"/>
  <c r="CE18" i="16"/>
  <c r="CF18" i="16"/>
  <c r="CG18" i="16"/>
  <c r="CH18" i="16"/>
  <c r="CI18" i="16"/>
  <c r="CJ18" i="16"/>
  <c r="CK18" i="16"/>
  <c r="CL18" i="16"/>
  <c r="B19" i="16"/>
  <c r="C19" i="16"/>
  <c r="D19" i="16"/>
  <c r="E19" i="16"/>
  <c r="F19" i="16"/>
  <c r="G19" i="16"/>
  <c r="H19" i="16"/>
  <c r="I19" i="16"/>
  <c r="J19" i="16"/>
  <c r="K19" i="16"/>
  <c r="L19" i="16"/>
  <c r="M19" i="16"/>
  <c r="N19" i="16"/>
  <c r="O19" i="16"/>
  <c r="P19" i="16"/>
  <c r="Q19" i="16"/>
  <c r="R19" i="16"/>
  <c r="S19" i="16"/>
  <c r="T19" i="16"/>
  <c r="U19" i="16"/>
  <c r="V19" i="16"/>
  <c r="W19" i="16"/>
  <c r="X19" i="16"/>
  <c r="Y19" i="16"/>
  <c r="Z19" i="16"/>
  <c r="AA19" i="16"/>
  <c r="AB19" i="16"/>
  <c r="AC19" i="16"/>
  <c r="AD19" i="16"/>
  <c r="AE19" i="16"/>
  <c r="AF19" i="16"/>
  <c r="AG19" i="16"/>
  <c r="AH19" i="16"/>
  <c r="AI19" i="16"/>
  <c r="AJ19" i="16"/>
  <c r="AK19" i="16"/>
  <c r="AL19" i="16"/>
  <c r="AM19" i="16"/>
  <c r="AN19" i="16"/>
  <c r="AO19" i="16"/>
  <c r="AP19" i="16"/>
  <c r="AQ19" i="16"/>
  <c r="AR19" i="16"/>
  <c r="AS19" i="16"/>
  <c r="AT19" i="16"/>
  <c r="AU19" i="16"/>
  <c r="AV19" i="16"/>
  <c r="AW19" i="16"/>
  <c r="AX19" i="16"/>
  <c r="AY19" i="16"/>
  <c r="AZ19" i="16"/>
  <c r="BA19" i="16"/>
  <c r="BB19" i="16"/>
  <c r="BC19" i="16"/>
  <c r="BD19" i="16"/>
  <c r="BE19" i="16"/>
  <c r="BF19" i="16"/>
  <c r="BG19" i="16"/>
  <c r="BH19" i="16"/>
  <c r="BI19" i="16"/>
  <c r="BJ19" i="16"/>
  <c r="BK19" i="16"/>
  <c r="BL19" i="16"/>
  <c r="BM19" i="16"/>
  <c r="BN19" i="16"/>
  <c r="BO19" i="16"/>
  <c r="BP19" i="16"/>
  <c r="BQ19" i="16"/>
  <c r="BR19" i="16"/>
  <c r="BS19" i="16"/>
  <c r="BT19" i="16"/>
  <c r="BU19" i="16"/>
  <c r="BV19" i="16"/>
  <c r="BW19" i="16"/>
  <c r="BX19" i="16"/>
  <c r="BY19" i="16"/>
  <c r="BZ19" i="16"/>
  <c r="CA19" i="16"/>
  <c r="CB19" i="16"/>
  <c r="CC19" i="16"/>
  <c r="CD19" i="16"/>
  <c r="CE19" i="16"/>
  <c r="CF19" i="16"/>
  <c r="CG19" i="16"/>
  <c r="CH19" i="16"/>
  <c r="CI19" i="16"/>
  <c r="CJ19" i="16"/>
  <c r="CK19" i="16"/>
  <c r="CL19" i="16"/>
  <c r="B20" i="16"/>
  <c r="C20" i="16"/>
  <c r="D20" i="16"/>
  <c r="E20" i="16"/>
  <c r="F20" i="16"/>
  <c r="G20" i="16"/>
  <c r="H20" i="16"/>
  <c r="I20" i="16"/>
  <c r="J20" i="16"/>
  <c r="K20" i="16"/>
  <c r="L20" i="16"/>
  <c r="M20" i="16"/>
  <c r="N20" i="16"/>
  <c r="O20" i="16"/>
  <c r="P20" i="16"/>
  <c r="Q20" i="16"/>
  <c r="R20" i="16"/>
  <c r="S20" i="16"/>
  <c r="T20" i="16"/>
  <c r="U20" i="16"/>
  <c r="V20" i="16"/>
  <c r="W20" i="16"/>
  <c r="X20" i="16"/>
  <c r="Y20" i="16"/>
  <c r="Z20" i="16"/>
  <c r="AA20" i="16"/>
  <c r="AB20" i="16"/>
  <c r="AC20" i="16"/>
  <c r="AD20" i="16"/>
  <c r="AE20" i="16"/>
  <c r="AF20" i="16"/>
  <c r="AG20" i="16"/>
  <c r="AH20" i="16"/>
  <c r="AI20" i="16"/>
  <c r="AJ20" i="16"/>
  <c r="AK20" i="16"/>
  <c r="AL20" i="16"/>
  <c r="AM20" i="16"/>
  <c r="AN20" i="16"/>
  <c r="AO20" i="16"/>
  <c r="AP20" i="16"/>
  <c r="AQ20" i="16"/>
  <c r="AR20" i="16"/>
  <c r="AS20" i="16"/>
  <c r="AT20" i="16"/>
  <c r="AU20" i="16"/>
  <c r="AV20" i="16"/>
  <c r="AW20" i="16"/>
  <c r="AX20" i="16"/>
  <c r="AY20" i="16"/>
  <c r="AZ20" i="16"/>
  <c r="BA20" i="16"/>
  <c r="BB20" i="16"/>
  <c r="BC20" i="16"/>
  <c r="BD20" i="16"/>
  <c r="BE20" i="16"/>
  <c r="BF20" i="16"/>
  <c r="BG20" i="16"/>
  <c r="BH20" i="16"/>
  <c r="BI20" i="16"/>
  <c r="BJ20" i="16"/>
  <c r="BK20" i="16"/>
  <c r="BL20" i="16"/>
  <c r="BM20" i="16"/>
  <c r="BN20" i="16"/>
  <c r="BO20" i="16"/>
  <c r="BP20" i="16"/>
  <c r="BQ20" i="16"/>
  <c r="BR20" i="16"/>
  <c r="BS20" i="16"/>
  <c r="BT20" i="16"/>
  <c r="BU20" i="16"/>
  <c r="BV20" i="16"/>
  <c r="BW20" i="16"/>
  <c r="BX20" i="16"/>
  <c r="BY20" i="16"/>
  <c r="BZ20" i="16"/>
  <c r="CA20" i="16"/>
  <c r="CB20" i="16"/>
  <c r="CC20" i="16"/>
  <c r="CD20" i="16"/>
  <c r="CE20" i="16"/>
  <c r="CF20" i="16"/>
  <c r="CG20" i="16"/>
  <c r="CH20" i="16"/>
  <c r="CI20" i="16"/>
  <c r="CJ20" i="16"/>
  <c r="CK20" i="16"/>
  <c r="CL20" i="16"/>
  <c r="B21" i="16"/>
  <c r="C21" i="16"/>
  <c r="D21" i="16"/>
  <c r="E21" i="16"/>
  <c r="F21" i="16"/>
  <c r="G21" i="16"/>
  <c r="H21" i="16"/>
  <c r="I21" i="16"/>
  <c r="J21" i="16"/>
  <c r="K21" i="16"/>
  <c r="L21" i="16"/>
  <c r="M21" i="16"/>
  <c r="N21" i="16"/>
  <c r="O21" i="16"/>
  <c r="P21" i="16"/>
  <c r="Q21" i="16"/>
  <c r="R21" i="16"/>
  <c r="S21" i="16"/>
  <c r="T21" i="16"/>
  <c r="U21" i="16"/>
  <c r="V21" i="16"/>
  <c r="W21" i="16"/>
  <c r="X21" i="16"/>
  <c r="Y21" i="16"/>
  <c r="Z21" i="16"/>
  <c r="AA21" i="16"/>
  <c r="AB21" i="16"/>
  <c r="AC21" i="16"/>
  <c r="AD21" i="16"/>
  <c r="AE21" i="16"/>
  <c r="AF21" i="16"/>
  <c r="AG21" i="16"/>
  <c r="AH21" i="16"/>
  <c r="AI21" i="16"/>
  <c r="AJ21" i="16"/>
  <c r="AK21" i="16"/>
  <c r="AL21" i="16"/>
  <c r="AM21" i="16"/>
  <c r="AN21" i="16"/>
  <c r="AO21" i="16"/>
  <c r="AP21" i="16"/>
  <c r="AQ21" i="16"/>
  <c r="AR21" i="16"/>
  <c r="AS21" i="16"/>
  <c r="AT21" i="16"/>
  <c r="AU21" i="16"/>
  <c r="AV21" i="16"/>
  <c r="AW21" i="16"/>
  <c r="AX21" i="16"/>
  <c r="AY21" i="16"/>
  <c r="AZ21" i="16"/>
  <c r="BA21" i="16"/>
  <c r="BB21" i="16"/>
  <c r="BC21" i="16"/>
  <c r="BD21" i="16"/>
  <c r="BE21" i="16"/>
  <c r="BF21" i="16"/>
  <c r="BG21" i="16"/>
  <c r="BH21" i="16"/>
  <c r="BI21" i="16"/>
  <c r="BJ21" i="16"/>
  <c r="BK21" i="16"/>
  <c r="BL21" i="16"/>
  <c r="BM21" i="16"/>
  <c r="BN21" i="16"/>
  <c r="BO21" i="16"/>
  <c r="BP21" i="16"/>
  <c r="BQ21" i="16"/>
  <c r="BR21" i="16"/>
  <c r="BS21" i="16"/>
  <c r="BT21" i="16"/>
  <c r="BU21" i="16"/>
  <c r="BV21" i="16"/>
  <c r="BW21" i="16"/>
  <c r="BX21" i="16"/>
  <c r="BY21" i="16"/>
  <c r="BZ21" i="16"/>
  <c r="CA21" i="16"/>
  <c r="CB21" i="16"/>
  <c r="CC21" i="16"/>
  <c r="CD21" i="16"/>
  <c r="CE21" i="16"/>
  <c r="CF21" i="16"/>
  <c r="CG21" i="16"/>
  <c r="CH21" i="16"/>
  <c r="CI21" i="16"/>
  <c r="CJ21" i="16"/>
  <c r="CK21" i="16"/>
  <c r="CL21" i="16"/>
  <c r="B22" i="16"/>
  <c r="C22" i="16"/>
  <c r="D22" i="16"/>
  <c r="E22" i="16"/>
  <c r="F22" i="16"/>
  <c r="G22" i="16"/>
  <c r="H22" i="16"/>
  <c r="I22" i="16"/>
  <c r="J22" i="16"/>
  <c r="K22" i="16"/>
  <c r="L22" i="16"/>
  <c r="M22" i="16"/>
  <c r="N22" i="16"/>
  <c r="O22" i="16"/>
  <c r="P22" i="16"/>
  <c r="Q22" i="16"/>
  <c r="R22" i="16"/>
  <c r="S22" i="16"/>
  <c r="T22" i="16"/>
  <c r="U22" i="16"/>
  <c r="V22" i="16"/>
  <c r="W22" i="16"/>
  <c r="X22" i="16"/>
  <c r="Y22" i="16"/>
  <c r="Z22" i="16"/>
  <c r="AA22" i="16"/>
  <c r="AB22" i="16"/>
  <c r="AC22" i="16"/>
  <c r="AD22" i="16"/>
  <c r="AE22" i="16"/>
  <c r="AF22" i="16"/>
  <c r="AG22" i="16"/>
  <c r="AH22" i="16"/>
  <c r="AI22" i="16"/>
  <c r="AJ22" i="16"/>
  <c r="AK22" i="16"/>
  <c r="AL22" i="16"/>
  <c r="AM22" i="16"/>
  <c r="AN22" i="16"/>
  <c r="AO22" i="16"/>
  <c r="AP22" i="16"/>
  <c r="AQ22" i="16"/>
  <c r="AR22" i="16"/>
  <c r="AS22" i="16"/>
  <c r="AT22" i="16"/>
  <c r="AU22" i="16"/>
  <c r="AV22" i="16"/>
  <c r="AW22" i="16"/>
  <c r="AX22" i="16"/>
  <c r="AY22" i="16"/>
  <c r="AZ22" i="16"/>
  <c r="BA22" i="16"/>
  <c r="BB22" i="16"/>
  <c r="BC22" i="16"/>
  <c r="BD22" i="16"/>
  <c r="BE22" i="16"/>
  <c r="BF22" i="16"/>
  <c r="BG22" i="16"/>
  <c r="BH22" i="16"/>
  <c r="BI22" i="16"/>
  <c r="BJ22" i="16"/>
  <c r="BK22" i="16"/>
  <c r="BL22" i="16"/>
  <c r="BM22" i="16"/>
  <c r="BN22" i="16"/>
  <c r="BO22" i="16"/>
  <c r="BP22" i="16"/>
  <c r="BQ22" i="16"/>
  <c r="BR22" i="16"/>
  <c r="BS22" i="16"/>
  <c r="BT22" i="16"/>
  <c r="BU22" i="16"/>
  <c r="BV22" i="16"/>
  <c r="BW22" i="16"/>
  <c r="BX22" i="16"/>
  <c r="BY22" i="16"/>
  <c r="BZ22" i="16"/>
  <c r="CA22" i="16"/>
  <c r="CB22" i="16"/>
  <c r="CC22" i="16"/>
  <c r="CD22" i="16"/>
  <c r="CE22" i="16"/>
  <c r="CF22" i="16"/>
  <c r="CG22" i="16"/>
  <c r="CH22" i="16"/>
  <c r="CI22" i="16"/>
  <c r="CJ22" i="16"/>
  <c r="CK22" i="16"/>
  <c r="CL22" i="16"/>
  <c r="B23" i="16"/>
  <c r="C23" i="16"/>
  <c r="D23" i="16"/>
  <c r="E23" i="16"/>
  <c r="F23" i="16"/>
  <c r="G23" i="16"/>
  <c r="H23" i="16"/>
  <c r="I23" i="16"/>
  <c r="J23" i="16"/>
  <c r="K23" i="16"/>
  <c r="L23" i="16"/>
  <c r="M23" i="16"/>
  <c r="N23" i="16"/>
  <c r="O23" i="16"/>
  <c r="P23" i="16"/>
  <c r="Q23" i="16"/>
  <c r="R23" i="16"/>
  <c r="S23" i="16"/>
  <c r="T23" i="16"/>
  <c r="U23" i="16"/>
  <c r="V23" i="16"/>
  <c r="W23" i="16"/>
  <c r="X23" i="16"/>
  <c r="Y23" i="16"/>
  <c r="Z23" i="16"/>
  <c r="AA23" i="16"/>
  <c r="AB23" i="16"/>
  <c r="AC23" i="16"/>
  <c r="AD23" i="16"/>
  <c r="AE23" i="16"/>
  <c r="AF23" i="16"/>
  <c r="AG23" i="16"/>
  <c r="AH23" i="16"/>
  <c r="AI23" i="16"/>
  <c r="AJ23" i="16"/>
  <c r="AK23" i="16"/>
  <c r="AL23" i="16"/>
  <c r="AM23" i="16"/>
  <c r="AN23" i="16"/>
  <c r="AO23" i="16"/>
  <c r="AP23" i="16"/>
  <c r="AQ23" i="16"/>
  <c r="AR23" i="16"/>
  <c r="AS23" i="16"/>
  <c r="AT23" i="16"/>
  <c r="AU23" i="16"/>
  <c r="AV23" i="16"/>
  <c r="AW23" i="16"/>
  <c r="AX23" i="16"/>
  <c r="AY23" i="16"/>
  <c r="AZ23" i="16"/>
  <c r="BA23" i="16"/>
  <c r="BB23" i="16"/>
  <c r="BC23" i="16"/>
  <c r="BD23" i="16"/>
  <c r="BE23" i="16"/>
  <c r="BF23" i="16"/>
  <c r="BG23" i="16"/>
  <c r="BH23" i="16"/>
  <c r="BI23" i="16"/>
  <c r="BJ23" i="16"/>
  <c r="BK23" i="16"/>
  <c r="BL23" i="16"/>
  <c r="BM23" i="16"/>
  <c r="BN23" i="16"/>
  <c r="BO23" i="16"/>
  <c r="BP23" i="16"/>
  <c r="BQ23" i="16"/>
  <c r="BR23" i="16"/>
  <c r="BS23" i="16"/>
  <c r="BT23" i="16"/>
  <c r="BU23" i="16"/>
  <c r="BV23" i="16"/>
  <c r="BW23" i="16"/>
  <c r="BX23" i="16"/>
  <c r="BY23" i="16"/>
  <c r="BZ23" i="16"/>
  <c r="CA23" i="16"/>
  <c r="CB23" i="16"/>
  <c r="CC23" i="16"/>
  <c r="CD23" i="16"/>
  <c r="CE23" i="16"/>
  <c r="CF23" i="16"/>
  <c r="CG23" i="16"/>
  <c r="CH23" i="16"/>
  <c r="CI23" i="16"/>
  <c r="CJ23" i="16"/>
  <c r="CK23" i="16"/>
  <c r="CL23" i="16"/>
  <c r="B24" i="16"/>
  <c r="C24" i="16"/>
  <c r="D24" i="16"/>
  <c r="E24" i="16"/>
  <c r="F24" i="16"/>
  <c r="G24" i="16"/>
  <c r="H24" i="16"/>
  <c r="I24" i="16"/>
  <c r="J24" i="16"/>
  <c r="K24" i="16"/>
  <c r="L24" i="16"/>
  <c r="M24" i="16"/>
  <c r="N24" i="16"/>
  <c r="O24" i="16"/>
  <c r="P24" i="16"/>
  <c r="Q24" i="16"/>
  <c r="R24" i="16"/>
  <c r="S24" i="16"/>
  <c r="T24" i="16"/>
  <c r="U24" i="16"/>
  <c r="V24" i="16"/>
  <c r="W24" i="16"/>
  <c r="X24" i="16"/>
  <c r="Y24" i="16"/>
  <c r="Z24" i="16"/>
  <c r="AA24" i="16"/>
  <c r="AB24" i="16"/>
  <c r="AC24" i="16"/>
  <c r="AD24" i="16"/>
  <c r="AE24" i="16"/>
  <c r="AF24" i="16"/>
  <c r="AG24" i="16"/>
  <c r="AH24" i="16"/>
  <c r="AI24" i="16"/>
  <c r="AJ24" i="16"/>
  <c r="AK24" i="16"/>
  <c r="AL24" i="16"/>
  <c r="AM24" i="16"/>
  <c r="AN24" i="16"/>
  <c r="AO24" i="16"/>
  <c r="AP24" i="16"/>
  <c r="AQ24" i="16"/>
  <c r="AR24" i="16"/>
  <c r="AS24" i="16"/>
  <c r="AT24" i="16"/>
  <c r="AU24" i="16"/>
  <c r="AV24" i="16"/>
  <c r="AW24" i="16"/>
  <c r="AX24" i="16"/>
  <c r="AY24" i="16"/>
  <c r="AZ24" i="16"/>
  <c r="BA24" i="16"/>
  <c r="BB24" i="16"/>
  <c r="BC24" i="16"/>
  <c r="BD24" i="16"/>
  <c r="BE24" i="16"/>
  <c r="BF24" i="16"/>
  <c r="BG24" i="16"/>
  <c r="BH24" i="16"/>
  <c r="BI24" i="16"/>
  <c r="BJ24" i="16"/>
  <c r="BK24" i="16"/>
  <c r="BL24" i="16"/>
  <c r="BM24" i="16"/>
  <c r="BN24" i="16"/>
  <c r="BO24" i="16"/>
  <c r="BP24" i="16"/>
  <c r="BQ24" i="16"/>
  <c r="BR24" i="16"/>
  <c r="BS24" i="16"/>
  <c r="BT24" i="16"/>
  <c r="BU24" i="16"/>
  <c r="BV24" i="16"/>
  <c r="BW24" i="16"/>
  <c r="BX24" i="16"/>
  <c r="BY24" i="16"/>
  <c r="BZ24" i="16"/>
  <c r="CA24" i="16"/>
  <c r="CB24" i="16"/>
  <c r="CC24" i="16"/>
  <c r="CD24" i="16"/>
  <c r="CE24" i="16"/>
  <c r="CF24" i="16"/>
  <c r="CG24" i="16"/>
  <c r="CH24" i="16"/>
  <c r="CI24" i="16"/>
  <c r="CJ24" i="16"/>
  <c r="CK24" i="16"/>
  <c r="CL24" i="16"/>
  <c r="B25" i="16"/>
  <c r="C25" i="16"/>
  <c r="D25" i="16"/>
  <c r="E25" i="16"/>
  <c r="F25" i="16"/>
  <c r="G25" i="16"/>
  <c r="H25" i="16"/>
  <c r="I25" i="16"/>
  <c r="J25" i="16"/>
  <c r="K25" i="16"/>
  <c r="L25" i="16"/>
  <c r="M25" i="16"/>
  <c r="N25" i="16"/>
  <c r="O25" i="16"/>
  <c r="P25" i="16"/>
  <c r="Q25" i="16"/>
  <c r="R25" i="16"/>
  <c r="S25" i="16"/>
  <c r="T25" i="16"/>
  <c r="U25" i="16"/>
  <c r="V25" i="16"/>
  <c r="W25" i="16"/>
  <c r="X25" i="16"/>
  <c r="Y25" i="16"/>
  <c r="Z25" i="16"/>
  <c r="AA25" i="16"/>
  <c r="AB25" i="16"/>
  <c r="AC25" i="16"/>
  <c r="AD25" i="16"/>
  <c r="AE25" i="16"/>
  <c r="AF25" i="16"/>
  <c r="AG25" i="16"/>
  <c r="AH25" i="16"/>
  <c r="AI25" i="16"/>
  <c r="AJ25" i="16"/>
  <c r="AK25" i="16"/>
  <c r="AL25" i="16"/>
  <c r="AM25" i="16"/>
  <c r="AN25" i="16"/>
  <c r="AO25" i="16"/>
  <c r="AP25" i="16"/>
  <c r="AQ25" i="16"/>
  <c r="AR25" i="16"/>
  <c r="AS25" i="16"/>
  <c r="AT25" i="16"/>
  <c r="AU25" i="16"/>
  <c r="AV25" i="16"/>
  <c r="AW25" i="16"/>
  <c r="AX25" i="16"/>
  <c r="AY25" i="16"/>
  <c r="AZ25" i="16"/>
  <c r="BA25" i="16"/>
  <c r="BB25" i="16"/>
  <c r="BC25" i="16"/>
  <c r="BD25" i="16"/>
  <c r="BE25" i="16"/>
  <c r="BF25" i="16"/>
  <c r="BG25" i="16"/>
  <c r="BH25" i="16"/>
  <c r="BI25" i="16"/>
  <c r="BJ25" i="16"/>
  <c r="BK25" i="16"/>
  <c r="BL25" i="16"/>
  <c r="BM25" i="16"/>
  <c r="BN25" i="16"/>
  <c r="BO25" i="16"/>
  <c r="BP25" i="16"/>
  <c r="BQ25" i="16"/>
  <c r="BR25" i="16"/>
  <c r="BS25" i="16"/>
  <c r="BT25" i="16"/>
  <c r="BU25" i="16"/>
  <c r="BV25" i="16"/>
  <c r="BW25" i="16"/>
  <c r="BX25" i="16"/>
  <c r="BY25" i="16"/>
  <c r="BZ25" i="16"/>
  <c r="CA25" i="16"/>
  <c r="CB25" i="16"/>
  <c r="CC25" i="16"/>
  <c r="CD25" i="16"/>
  <c r="CE25" i="16"/>
  <c r="CF25" i="16"/>
  <c r="CG25" i="16"/>
  <c r="CH25" i="16"/>
  <c r="CI25" i="16"/>
  <c r="CJ25" i="16"/>
  <c r="CK25" i="16"/>
  <c r="CL25" i="16"/>
  <c r="B26" i="16"/>
  <c r="C26" i="16"/>
  <c r="D26" i="16"/>
  <c r="E26" i="16"/>
  <c r="F26" i="16"/>
  <c r="G26" i="16"/>
  <c r="H26" i="16"/>
  <c r="I26" i="16"/>
  <c r="J26" i="16"/>
  <c r="K26" i="16"/>
  <c r="L26" i="16"/>
  <c r="M26" i="16"/>
  <c r="N26" i="16"/>
  <c r="O26" i="16"/>
  <c r="P26" i="16"/>
  <c r="Q26" i="16"/>
  <c r="R26" i="16"/>
  <c r="S26" i="16"/>
  <c r="T26" i="16"/>
  <c r="U26" i="16"/>
  <c r="V26" i="16"/>
  <c r="W26" i="16"/>
  <c r="X26" i="16"/>
  <c r="Y26" i="16"/>
  <c r="Z26" i="16"/>
  <c r="AA26" i="16"/>
  <c r="AB26" i="16"/>
  <c r="AC26" i="16"/>
  <c r="AD26" i="16"/>
  <c r="AE26" i="16"/>
  <c r="AF26" i="16"/>
  <c r="AG26" i="16"/>
  <c r="AH26" i="16"/>
  <c r="AI26" i="16"/>
  <c r="AJ26" i="16"/>
  <c r="AK26" i="16"/>
  <c r="AL26" i="16"/>
  <c r="AM26" i="16"/>
  <c r="AN26" i="16"/>
  <c r="AO26" i="16"/>
  <c r="AP26" i="16"/>
  <c r="AQ26" i="16"/>
  <c r="AR26" i="16"/>
  <c r="AS26" i="16"/>
  <c r="AT26" i="16"/>
  <c r="AU26" i="16"/>
  <c r="AV26" i="16"/>
  <c r="AW26" i="16"/>
  <c r="AX26" i="16"/>
  <c r="AY26" i="16"/>
  <c r="AZ26" i="16"/>
  <c r="BA26" i="16"/>
  <c r="BB26" i="16"/>
  <c r="BC26" i="16"/>
  <c r="BD26" i="16"/>
  <c r="BE26" i="16"/>
  <c r="BF26" i="16"/>
  <c r="BG26" i="16"/>
  <c r="BH26" i="16"/>
  <c r="BI26" i="16"/>
  <c r="BJ26" i="16"/>
  <c r="BK26" i="16"/>
  <c r="BL26" i="16"/>
  <c r="BM26" i="16"/>
  <c r="BN26" i="16"/>
  <c r="BO26" i="16"/>
  <c r="BP26" i="16"/>
  <c r="BQ26" i="16"/>
  <c r="BR26" i="16"/>
  <c r="BS26" i="16"/>
  <c r="BT26" i="16"/>
  <c r="BU26" i="16"/>
  <c r="BV26" i="16"/>
  <c r="BW26" i="16"/>
  <c r="BX26" i="16"/>
  <c r="BY26" i="16"/>
  <c r="BZ26" i="16"/>
  <c r="CA26" i="16"/>
  <c r="CB26" i="16"/>
  <c r="CC26" i="16"/>
  <c r="CD26" i="16"/>
  <c r="CE26" i="16"/>
  <c r="CF26" i="16"/>
  <c r="CG26" i="16"/>
  <c r="CH26" i="16"/>
  <c r="CI26" i="16"/>
  <c r="CJ26" i="16"/>
  <c r="CK26" i="16"/>
  <c r="CL26" i="16"/>
  <c r="B27" i="16"/>
  <c r="C27" i="16"/>
  <c r="D27" i="16"/>
  <c r="E27" i="16"/>
  <c r="F27" i="16"/>
  <c r="G27" i="16"/>
  <c r="H27" i="16"/>
  <c r="I27" i="16"/>
  <c r="J27" i="16"/>
  <c r="K27" i="16"/>
  <c r="L27" i="16"/>
  <c r="M27" i="16"/>
  <c r="N27" i="16"/>
  <c r="O27" i="16"/>
  <c r="P27" i="16"/>
  <c r="Q27" i="16"/>
  <c r="R27" i="16"/>
  <c r="S27" i="16"/>
  <c r="T27" i="16"/>
  <c r="U27" i="16"/>
  <c r="V27" i="16"/>
  <c r="W27" i="16"/>
  <c r="X27" i="16"/>
  <c r="Y27" i="16"/>
  <c r="Z27" i="16"/>
  <c r="AA27" i="16"/>
  <c r="AB27" i="16"/>
  <c r="AC27" i="16"/>
  <c r="AD27" i="16"/>
  <c r="AE27" i="16"/>
  <c r="AF27" i="16"/>
  <c r="AG27" i="16"/>
  <c r="AH27" i="16"/>
  <c r="AI27" i="16"/>
  <c r="AJ27" i="16"/>
  <c r="AK27" i="16"/>
  <c r="AL27" i="16"/>
  <c r="AM27" i="16"/>
  <c r="AN27" i="16"/>
  <c r="AO27" i="16"/>
  <c r="AP27" i="16"/>
  <c r="AQ27" i="16"/>
  <c r="AR27" i="16"/>
  <c r="AS27" i="16"/>
  <c r="AT27" i="16"/>
  <c r="AU27" i="16"/>
  <c r="AV27" i="16"/>
  <c r="AW27" i="16"/>
  <c r="AX27" i="16"/>
  <c r="AY27" i="16"/>
  <c r="AZ27" i="16"/>
  <c r="BA27" i="16"/>
  <c r="BB27" i="16"/>
  <c r="BC27" i="16"/>
  <c r="BD27" i="16"/>
  <c r="BE27" i="16"/>
  <c r="BF27" i="16"/>
  <c r="BG27" i="16"/>
  <c r="BH27" i="16"/>
  <c r="BI27" i="16"/>
  <c r="BJ27" i="16"/>
  <c r="BK27" i="16"/>
  <c r="BL27" i="16"/>
  <c r="BM27" i="16"/>
  <c r="BN27" i="16"/>
  <c r="BO27" i="16"/>
  <c r="BP27" i="16"/>
  <c r="BQ27" i="16"/>
  <c r="BR27" i="16"/>
  <c r="BS27" i="16"/>
  <c r="BT27" i="16"/>
  <c r="BU27" i="16"/>
  <c r="BV27" i="16"/>
  <c r="BW27" i="16"/>
  <c r="BX27" i="16"/>
  <c r="BY27" i="16"/>
  <c r="BZ27" i="16"/>
  <c r="CA27" i="16"/>
  <c r="CB27" i="16"/>
  <c r="CC27" i="16"/>
  <c r="CD27" i="16"/>
  <c r="CE27" i="16"/>
  <c r="CF27" i="16"/>
  <c r="CG27" i="16"/>
  <c r="CH27" i="16"/>
  <c r="CI27" i="16"/>
  <c r="CJ27" i="16"/>
  <c r="CK27" i="16"/>
  <c r="CL27" i="16"/>
  <c r="B28" i="16"/>
  <c r="C28" i="16"/>
  <c r="D28" i="16"/>
  <c r="E28" i="16"/>
  <c r="F28" i="16"/>
  <c r="G28" i="16"/>
  <c r="H28" i="16"/>
  <c r="I28" i="16"/>
  <c r="J28" i="16"/>
  <c r="K28" i="16"/>
  <c r="L28" i="16"/>
  <c r="M28" i="16"/>
  <c r="N28" i="16"/>
  <c r="O28" i="16"/>
  <c r="P28" i="16"/>
  <c r="Q28" i="16"/>
  <c r="R28" i="16"/>
  <c r="S28" i="16"/>
  <c r="T28" i="16"/>
  <c r="U28" i="16"/>
  <c r="V28" i="16"/>
  <c r="W28" i="16"/>
  <c r="X28" i="16"/>
  <c r="Y28" i="16"/>
  <c r="Z28" i="16"/>
  <c r="AA28" i="16"/>
  <c r="AB28" i="16"/>
  <c r="AC28" i="16"/>
  <c r="AD28" i="16"/>
  <c r="AE28" i="16"/>
  <c r="AF28" i="16"/>
  <c r="AG28" i="16"/>
  <c r="AH28" i="16"/>
  <c r="AI28" i="16"/>
  <c r="AJ28" i="16"/>
  <c r="AK28" i="16"/>
  <c r="AL28" i="16"/>
  <c r="AM28" i="16"/>
  <c r="AN28" i="16"/>
  <c r="AO28" i="16"/>
  <c r="AP28" i="16"/>
  <c r="AQ28" i="16"/>
  <c r="AR28" i="16"/>
  <c r="AS28" i="16"/>
  <c r="AT28" i="16"/>
  <c r="AU28" i="16"/>
  <c r="AV28" i="16"/>
  <c r="AW28" i="16"/>
  <c r="AX28" i="16"/>
  <c r="AY28" i="16"/>
  <c r="AZ28" i="16"/>
  <c r="BA28" i="16"/>
  <c r="BB28" i="16"/>
  <c r="BC28" i="16"/>
  <c r="BD28" i="16"/>
  <c r="BE28" i="16"/>
  <c r="BF28" i="16"/>
  <c r="BG28" i="16"/>
  <c r="BH28" i="16"/>
  <c r="BI28" i="16"/>
  <c r="BJ28" i="16"/>
  <c r="BK28" i="16"/>
  <c r="BL28" i="16"/>
  <c r="BM28" i="16"/>
  <c r="BN28" i="16"/>
  <c r="BO28" i="16"/>
  <c r="BP28" i="16"/>
  <c r="BQ28" i="16"/>
  <c r="BR28" i="16"/>
  <c r="BS28" i="16"/>
  <c r="BT28" i="16"/>
  <c r="BU28" i="16"/>
  <c r="BV28" i="16"/>
  <c r="BW28" i="16"/>
  <c r="BX28" i="16"/>
  <c r="BY28" i="16"/>
  <c r="BZ28" i="16"/>
  <c r="CA28" i="16"/>
  <c r="CB28" i="16"/>
  <c r="CC28" i="16"/>
  <c r="CD28" i="16"/>
  <c r="CE28" i="16"/>
  <c r="CF28" i="16"/>
  <c r="CG28" i="16"/>
  <c r="CH28" i="16"/>
  <c r="CI28" i="16"/>
  <c r="CJ28" i="16"/>
  <c r="CK28" i="16"/>
  <c r="CL28" i="16"/>
  <c r="B29" i="16"/>
  <c r="C29" i="16"/>
  <c r="D29" i="16"/>
  <c r="E29" i="16"/>
  <c r="F29" i="16"/>
  <c r="G29" i="16"/>
  <c r="H29" i="16"/>
  <c r="I29" i="16"/>
  <c r="J29" i="16"/>
  <c r="K29" i="16"/>
  <c r="L29" i="16"/>
  <c r="M29" i="16"/>
  <c r="N29" i="16"/>
  <c r="O29" i="16"/>
  <c r="P29" i="16"/>
  <c r="Q29" i="16"/>
  <c r="R29" i="16"/>
  <c r="S29" i="16"/>
  <c r="T29" i="16"/>
  <c r="U29" i="16"/>
  <c r="V29" i="16"/>
  <c r="W29" i="16"/>
  <c r="X29" i="16"/>
  <c r="Y29" i="16"/>
  <c r="Z29" i="16"/>
  <c r="AA29" i="16"/>
  <c r="AB29" i="16"/>
  <c r="AC29" i="16"/>
  <c r="AD29" i="16"/>
  <c r="AE29" i="16"/>
  <c r="AF29" i="16"/>
  <c r="AG29" i="16"/>
  <c r="AH29" i="16"/>
  <c r="AI29" i="16"/>
  <c r="AJ29" i="16"/>
  <c r="AK29" i="16"/>
  <c r="AL29" i="16"/>
  <c r="AM29" i="16"/>
  <c r="AN29" i="16"/>
  <c r="AO29" i="16"/>
  <c r="AP29" i="16"/>
  <c r="AQ29" i="16"/>
  <c r="AR29" i="16"/>
  <c r="AS29" i="16"/>
  <c r="AT29" i="16"/>
  <c r="AU29" i="16"/>
  <c r="AV29" i="16"/>
  <c r="AW29" i="16"/>
  <c r="AX29" i="16"/>
  <c r="AY29" i="16"/>
  <c r="AZ29" i="16"/>
  <c r="BA29" i="16"/>
  <c r="BB29" i="16"/>
  <c r="BC29" i="16"/>
  <c r="BD29" i="16"/>
  <c r="BE29" i="16"/>
  <c r="BF29" i="16"/>
  <c r="BG29" i="16"/>
  <c r="BH29" i="16"/>
  <c r="BI29" i="16"/>
  <c r="BJ29" i="16"/>
  <c r="BK29" i="16"/>
  <c r="BL29" i="16"/>
  <c r="BM29" i="16"/>
  <c r="BN29" i="16"/>
  <c r="BO29" i="16"/>
  <c r="BP29" i="16"/>
  <c r="BQ29" i="16"/>
  <c r="BR29" i="16"/>
  <c r="BS29" i="16"/>
  <c r="BT29" i="16"/>
  <c r="BU29" i="16"/>
  <c r="BV29" i="16"/>
  <c r="BW29" i="16"/>
  <c r="BX29" i="16"/>
  <c r="BY29" i="16"/>
  <c r="BZ29" i="16"/>
  <c r="CA29" i="16"/>
  <c r="CB29" i="16"/>
  <c r="CC29" i="16"/>
  <c r="CD29" i="16"/>
  <c r="CE29" i="16"/>
  <c r="CF29" i="16"/>
  <c r="CG29" i="16"/>
  <c r="CH29" i="16"/>
  <c r="CI29" i="16"/>
  <c r="CJ29" i="16"/>
  <c r="CK29" i="16"/>
  <c r="CL29" i="16"/>
  <c r="B30" i="16"/>
  <c r="C30" i="16"/>
  <c r="D30" i="16"/>
  <c r="E30" i="16"/>
  <c r="F30" i="16"/>
  <c r="G30" i="16"/>
  <c r="H30" i="16"/>
  <c r="I30" i="16"/>
  <c r="J30" i="16"/>
  <c r="K30" i="16"/>
  <c r="L30" i="16"/>
  <c r="M30" i="16"/>
  <c r="N30" i="16"/>
  <c r="O30" i="16"/>
  <c r="P30" i="16"/>
  <c r="Q30" i="16"/>
  <c r="R30" i="16"/>
  <c r="S30" i="16"/>
  <c r="T30" i="16"/>
  <c r="U30" i="16"/>
  <c r="V30" i="16"/>
  <c r="W30" i="16"/>
  <c r="X30" i="16"/>
  <c r="Y30" i="16"/>
  <c r="Z30" i="16"/>
  <c r="AA30" i="16"/>
  <c r="AB30" i="16"/>
  <c r="AC30" i="16"/>
  <c r="AD30" i="16"/>
  <c r="AE30" i="16"/>
  <c r="AF30" i="16"/>
  <c r="AG30" i="16"/>
  <c r="AH30" i="16"/>
  <c r="AI30" i="16"/>
  <c r="AJ30" i="16"/>
  <c r="AK30" i="16"/>
  <c r="AL30" i="16"/>
  <c r="AM30" i="16"/>
  <c r="AN30" i="16"/>
  <c r="AO30" i="16"/>
  <c r="AP30" i="16"/>
  <c r="AQ30" i="16"/>
  <c r="AR30" i="16"/>
  <c r="AS30" i="16"/>
  <c r="AT30" i="16"/>
  <c r="AU30" i="16"/>
  <c r="AV30" i="16"/>
  <c r="AW30" i="16"/>
  <c r="AX30" i="16"/>
  <c r="AY30" i="16"/>
  <c r="AZ30" i="16"/>
  <c r="BA30" i="16"/>
  <c r="BB30" i="16"/>
  <c r="BC30" i="16"/>
  <c r="BD30" i="16"/>
  <c r="BE30" i="16"/>
  <c r="BF30" i="16"/>
  <c r="BG30" i="16"/>
  <c r="BH30" i="16"/>
  <c r="BI30" i="16"/>
  <c r="BJ30" i="16"/>
  <c r="BK30" i="16"/>
  <c r="BL30" i="16"/>
  <c r="BM30" i="16"/>
  <c r="BN30" i="16"/>
  <c r="BO30" i="16"/>
  <c r="BP30" i="16"/>
  <c r="BQ30" i="16"/>
  <c r="BR30" i="16"/>
  <c r="BS30" i="16"/>
  <c r="BT30" i="16"/>
  <c r="BU30" i="16"/>
  <c r="BV30" i="16"/>
  <c r="BW30" i="16"/>
  <c r="BX30" i="16"/>
  <c r="BY30" i="16"/>
  <c r="BZ30" i="16"/>
  <c r="CA30" i="16"/>
  <c r="CB30" i="16"/>
  <c r="CC30" i="16"/>
  <c r="CD30" i="16"/>
  <c r="CE30" i="16"/>
  <c r="CF30" i="16"/>
  <c r="CG30" i="16"/>
  <c r="CH30" i="16"/>
  <c r="CI30" i="16"/>
  <c r="CJ30" i="16"/>
  <c r="CK30" i="16"/>
  <c r="CL30" i="16"/>
  <c r="B31" i="16"/>
  <c r="C31" i="16"/>
  <c r="D31" i="16"/>
  <c r="E31" i="16"/>
  <c r="F31" i="16"/>
  <c r="G31" i="16"/>
  <c r="H31" i="16"/>
  <c r="I31" i="16"/>
  <c r="J31" i="16"/>
  <c r="K31" i="16"/>
  <c r="L31" i="16"/>
  <c r="M31" i="16"/>
  <c r="N31" i="16"/>
  <c r="O31" i="16"/>
  <c r="P31" i="16"/>
  <c r="Q31" i="16"/>
  <c r="R31" i="16"/>
  <c r="S31" i="16"/>
  <c r="T31" i="16"/>
  <c r="U31" i="16"/>
  <c r="V31" i="16"/>
  <c r="W31" i="16"/>
  <c r="X31" i="16"/>
  <c r="Y31" i="16"/>
  <c r="Z31" i="16"/>
  <c r="AA31" i="16"/>
  <c r="AB31" i="16"/>
  <c r="AC31" i="16"/>
  <c r="AD31" i="16"/>
  <c r="AE31" i="16"/>
  <c r="AF31" i="16"/>
  <c r="AG31" i="16"/>
  <c r="AH31" i="16"/>
  <c r="AI31" i="16"/>
  <c r="AJ31" i="16"/>
  <c r="AK31" i="16"/>
  <c r="AL31" i="16"/>
  <c r="AM31" i="16"/>
  <c r="AN31" i="16"/>
  <c r="AO31" i="16"/>
  <c r="AP31" i="16"/>
  <c r="AQ31" i="16"/>
  <c r="AR31" i="16"/>
  <c r="AS31" i="16"/>
  <c r="AT31" i="16"/>
  <c r="AU31" i="16"/>
  <c r="AV31" i="16"/>
  <c r="AW31" i="16"/>
  <c r="AX31" i="16"/>
  <c r="AY31" i="16"/>
  <c r="AZ31" i="16"/>
  <c r="BA31" i="16"/>
  <c r="BB31" i="16"/>
  <c r="BC31" i="16"/>
  <c r="BD31" i="16"/>
  <c r="BE31" i="16"/>
  <c r="BF31" i="16"/>
  <c r="BG31" i="16"/>
  <c r="BH31" i="16"/>
  <c r="BI31" i="16"/>
  <c r="BJ31" i="16"/>
  <c r="BK31" i="16"/>
  <c r="BL31" i="16"/>
  <c r="BM31" i="16"/>
  <c r="BN31" i="16"/>
  <c r="BO31" i="16"/>
  <c r="BP31" i="16"/>
  <c r="BQ31" i="16"/>
  <c r="BR31" i="16"/>
  <c r="BS31" i="16"/>
  <c r="BT31" i="16"/>
  <c r="BU31" i="16"/>
  <c r="BV31" i="16"/>
  <c r="BW31" i="16"/>
  <c r="BX31" i="16"/>
  <c r="BY31" i="16"/>
  <c r="BZ31" i="16"/>
  <c r="CA31" i="16"/>
  <c r="CB31" i="16"/>
  <c r="CC31" i="16"/>
  <c r="CD31" i="16"/>
  <c r="CE31" i="16"/>
  <c r="CF31" i="16"/>
  <c r="CG31" i="16"/>
  <c r="CH31" i="16"/>
  <c r="CI31" i="16"/>
  <c r="CJ31" i="16"/>
  <c r="CK31" i="16"/>
  <c r="CL31" i="16"/>
  <c r="B32" i="16"/>
  <c r="C32" i="16"/>
  <c r="D32" i="16"/>
  <c r="E32" i="16"/>
  <c r="F32" i="16"/>
  <c r="G32" i="16"/>
  <c r="H32" i="16"/>
  <c r="I32" i="16"/>
  <c r="J32" i="16"/>
  <c r="K32" i="16"/>
  <c r="L32" i="16"/>
  <c r="M32" i="16"/>
  <c r="N32" i="16"/>
  <c r="O32" i="16"/>
  <c r="P32" i="16"/>
  <c r="Q32" i="16"/>
  <c r="R32" i="16"/>
  <c r="S32" i="16"/>
  <c r="T32" i="16"/>
  <c r="U32" i="16"/>
  <c r="V32" i="16"/>
  <c r="W32" i="16"/>
  <c r="X32" i="16"/>
  <c r="Y32" i="16"/>
  <c r="Z32" i="16"/>
  <c r="AA32" i="16"/>
  <c r="AB32" i="16"/>
  <c r="AC32" i="16"/>
  <c r="AD32" i="16"/>
  <c r="AE32" i="16"/>
  <c r="AF32" i="16"/>
  <c r="AG32" i="16"/>
  <c r="AH32" i="16"/>
  <c r="AI32" i="16"/>
  <c r="AJ32" i="16"/>
  <c r="AK32" i="16"/>
  <c r="AL32" i="16"/>
  <c r="AM32" i="16"/>
  <c r="AN32" i="16"/>
  <c r="AO32" i="16"/>
  <c r="AP32" i="16"/>
  <c r="AQ32" i="16"/>
  <c r="AR32" i="16"/>
  <c r="AS32" i="16"/>
  <c r="AT32" i="16"/>
  <c r="AU32" i="16"/>
  <c r="AV32" i="16"/>
  <c r="AW32" i="16"/>
  <c r="AX32" i="16"/>
  <c r="AY32" i="16"/>
  <c r="AZ32" i="16"/>
  <c r="BA32" i="16"/>
  <c r="BB32" i="16"/>
  <c r="BC32" i="16"/>
  <c r="BD32" i="16"/>
  <c r="BE32" i="16"/>
  <c r="BF32" i="16"/>
  <c r="BG32" i="16"/>
  <c r="BH32" i="16"/>
  <c r="BI32" i="16"/>
  <c r="BJ32" i="16"/>
  <c r="BK32" i="16"/>
  <c r="BL32" i="16"/>
  <c r="BM32" i="16"/>
  <c r="BN32" i="16"/>
  <c r="BO32" i="16"/>
  <c r="BP32" i="16"/>
  <c r="BQ32" i="16"/>
  <c r="BR32" i="16"/>
  <c r="BS32" i="16"/>
  <c r="BT32" i="16"/>
  <c r="BU32" i="16"/>
  <c r="BV32" i="16"/>
  <c r="BW32" i="16"/>
  <c r="BX32" i="16"/>
  <c r="BY32" i="16"/>
  <c r="BZ32" i="16"/>
  <c r="CA32" i="16"/>
  <c r="CB32" i="16"/>
  <c r="CC32" i="16"/>
  <c r="CD32" i="16"/>
  <c r="CE32" i="16"/>
  <c r="CF32" i="16"/>
  <c r="CG32" i="16"/>
  <c r="CH32" i="16"/>
  <c r="CI32" i="16"/>
  <c r="CJ32" i="16"/>
  <c r="CK32" i="16"/>
  <c r="CL32" i="16"/>
  <c r="B33" i="16"/>
  <c r="C33" i="16"/>
  <c r="D33" i="16"/>
  <c r="E33" i="16"/>
  <c r="F33" i="16"/>
  <c r="G33" i="16"/>
  <c r="H33" i="16"/>
  <c r="I33" i="16"/>
  <c r="J33" i="16"/>
  <c r="K33" i="16"/>
  <c r="L33" i="16"/>
  <c r="M33" i="16"/>
  <c r="N33" i="16"/>
  <c r="O33" i="16"/>
  <c r="P33" i="16"/>
  <c r="Q33" i="16"/>
  <c r="R33" i="16"/>
  <c r="S33" i="16"/>
  <c r="T33" i="16"/>
  <c r="U33" i="16"/>
  <c r="V33" i="16"/>
  <c r="W33" i="16"/>
  <c r="X33" i="16"/>
  <c r="Y33" i="16"/>
  <c r="Z33" i="16"/>
  <c r="AA33" i="16"/>
  <c r="AB33" i="16"/>
  <c r="AC33" i="16"/>
  <c r="AD33" i="16"/>
  <c r="AE33" i="16"/>
  <c r="AF33" i="16"/>
  <c r="AG33" i="16"/>
  <c r="AH33" i="16"/>
  <c r="AI33" i="16"/>
  <c r="AJ33" i="16"/>
  <c r="AK33" i="16"/>
  <c r="AL33" i="16"/>
  <c r="AM33" i="16"/>
  <c r="AN33" i="16"/>
  <c r="AO33" i="16"/>
  <c r="AP33" i="16"/>
  <c r="AQ33" i="16"/>
  <c r="AR33" i="16"/>
  <c r="AS33" i="16"/>
  <c r="AT33" i="16"/>
  <c r="AU33" i="16"/>
  <c r="AV33" i="16"/>
  <c r="AW33" i="16"/>
  <c r="AX33" i="16"/>
  <c r="AY33" i="16"/>
  <c r="AZ33" i="16"/>
  <c r="BA33" i="16"/>
  <c r="BB33" i="16"/>
  <c r="BC33" i="16"/>
  <c r="BD33" i="16"/>
  <c r="BE33" i="16"/>
  <c r="BF33" i="16"/>
  <c r="BG33" i="16"/>
  <c r="BH33" i="16"/>
  <c r="BI33" i="16"/>
  <c r="BJ33" i="16"/>
  <c r="BK33" i="16"/>
  <c r="BL33" i="16"/>
  <c r="BM33" i="16"/>
  <c r="BN33" i="16"/>
  <c r="BO33" i="16"/>
  <c r="BP33" i="16"/>
  <c r="BQ33" i="16"/>
  <c r="BR33" i="16"/>
  <c r="BS33" i="16"/>
  <c r="BT33" i="16"/>
  <c r="BU33" i="16"/>
  <c r="BV33" i="16"/>
  <c r="BW33" i="16"/>
  <c r="BX33" i="16"/>
  <c r="BY33" i="16"/>
  <c r="BZ33" i="16"/>
  <c r="CA33" i="16"/>
  <c r="CB33" i="16"/>
  <c r="CC33" i="16"/>
  <c r="CD33" i="16"/>
  <c r="CE33" i="16"/>
  <c r="CF33" i="16"/>
  <c r="CG33" i="16"/>
  <c r="CH33" i="16"/>
  <c r="CI33" i="16"/>
  <c r="CJ33" i="16"/>
  <c r="CK33" i="16"/>
  <c r="CL33" i="16"/>
  <c r="B34" i="16"/>
  <c r="C34" i="16"/>
  <c r="D34" i="16"/>
  <c r="E34" i="16"/>
  <c r="F34" i="16"/>
  <c r="G34" i="16"/>
  <c r="H34" i="16"/>
  <c r="I34" i="16"/>
  <c r="J34" i="16"/>
  <c r="K34" i="16"/>
  <c r="L34" i="16"/>
  <c r="M34" i="16"/>
  <c r="N34" i="16"/>
  <c r="O34" i="16"/>
  <c r="P34" i="16"/>
  <c r="Q34" i="16"/>
  <c r="R34" i="16"/>
  <c r="S34" i="16"/>
  <c r="T34" i="16"/>
  <c r="U34" i="16"/>
  <c r="V34" i="16"/>
  <c r="W34" i="16"/>
  <c r="X34" i="16"/>
  <c r="Y34" i="16"/>
  <c r="Z34" i="16"/>
  <c r="AA34" i="16"/>
  <c r="AB34" i="16"/>
  <c r="AC34" i="16"/>
  <c r="AD34" i="16"/>
  <c r="AE34" i="16"/>
  <c r="AF34" i="16"/>
  <c r="AG34" i="16"/>
  <c r="AH34" i="16"/>
  <c r="AI34" i="16"/>
  <c r="AJ34" i="16"/>
  <c r="AK34" i="16"/>
  <c r="AL34" i="16"/>
  <c r="AM34" i="16"/>
  <c r="AN34" i="16"/>
  <c r="AO34" i="16"/>
  <c r="AP34" i="16"/>
  <c r="AQ34" i="16"/>
  <c r="AR34" i="16"/>
  <c r="AS34" i="16"/>
  <c r="AT34" i="16"/>
  <c r="AU34" i="16"/>
  <c r="AV34" i="16"/>
  <c r="AW34" i="16"/>
  <c r="AX34" i="16"/>
  <c r="AY34" i="16"/>
  <c r="AZ34" i="16"/>
  <c r="BA34" i="16"/>
  <c r="BB34" i="16"/>
  <c r="BC34" i="16"/>
  <c r="BD34" i="16"/>
  <c r="BE34" i="16"/>
  <c r="BF34" i="16"/>
  <c r="BG34" i="16"/>
  <c r="BH34" i="16"/>
  <c r="BI34" i="16"/>
  <c r="BJ34" i="16"/>
  <c r="BK34" i="16"/>
  <c r="BL34" i="16"/>
  <c r="BM34" i="16"/>
  <c r="BN34" i="16"/>
  <c r="BO34" i="16"/>
  <c r="BP34" i="16"/>
  <c r="BQ34" i="16"/>
  <c r="BR34" i="16"/>
  <c r="BS34" i="16"/>
  <c r="BT34" i="16"/>
  <c r="BU34" i="16"/>
  <c r="BV34" i="16"/>
  <c r="BW34" i="16"/>
  <c r="BX34" i="16"/>
  <c r="BY34" i="16"/>
  <c r="BZ34" i="16"/>
  <c r="CA34" i="16"/>
  <c r="CB34" i="16"/>
  <c r="CC34" i="16"/>
  <c r="CD34" i="16"/>
  <c r="CE34" i="16"/>
  <c r="CF34" i="16"/>
  <c r="CG34" i="16"/>
  <c r="CH34" i="16"/>
  <c r="CI34" i="16"/>
  <c r="CJ34" i="16"/>
  <c r="CK34" i="16"/>
  <c r="CL34" i="16"/>
  <c r="B35" i="16"/>
  <c r="C35" i="16"/>
  <c r="D35" i="16"/>
  <c r="E35" i="16"/>
  <c r="F35" i="16"/>
  <c r="G35" i="16"/>
  <c r="H35" i="16"/>
  <c r="I35" i="16"/>
  <c r="J35" i="16"/>
  <c r="K35" i="16"/>
  <c r="L35" i="16"/>
  <c r="M35" i="16"/>
  <c r="N35" i="16"/>
  <c r="O35" i="16"/>
  <c r="P35" i="16"/>
  <c r="Q35" i="16"/>
  <c r="R35" i="16"/>
  <c r="S35" i="16"/>
  <c r="T35" i="16"/>
  <c r="U35" i="16"/>
  <c r="V35" i="16"/>
  <c r="W35" i="16"/>
  <c r="X35" i="16"/>
  <c r="Y35" i="16"/>
  <c r="Z35" i="16"/>
  <c r="AA35" i="16"/>
  <c r="AB35" i="16"/>
  <c r="AC35" i="16"/>
  <c r="AD35" i="16"/>
  <c r="AE35" i="16"/>
  <c r="AF35" i="16"/>
  <c r="AG35" i="16"/>
  <c r="AH35" i="16"/>
  <c r="AI35" i="16"/>
  <c r="AJ35" i="16"/>
  <c r="AK35" i="16"/>
  <c r="AL35" i="16"/>
  <c r="AM35" i="16"/>
  <c r="AN35" i="16"/>
  <c r="AO35" i="16"/>
  <c r="AP35" i="16"/>
  <c r="AQ35" i="16"/>
  <c r="AR35" i="16"/>
  <c r="AS35" i="16"/>
  <c r="AT35" i="16"/>
  <c r="AU35" i="16"/>
  <c r="AV35" i="16"/>
  <c r="AW35" i="16"/>
  <c r="AX35" i="16"/>
  <c r="AY35" i="16"/>
  <c r="AZ35" i="16"/>
  <c r="BA35" i="16"/>
  <c r="BB35" i="16"/>
  <c r="BC35" i="16"/>
  <c r="BD35" i="16"/>
  <c r="BE35" i="16"/>
  <c r="BF35" i="16"/>
  <c r="BG35" i="16"/>
  <c r="BH35" i="16"/>
  <c r="BI35" i="16"/>
  <c r="BJ35" i="16"/>
  <c r="BK35" i="16"/>
  <c r="BL35" i="16"/>
  <c r="BM35" i="16"/>
  <c r="BN35" i="16"/>
  <c r="BO35" i="16"/>
  <c r="BP35" i="16"/>
  <c r="BQ35" i="16"/>
  <c r="BR35" i="16"/>
  <c r="BS35" i="16"/>
  <c r="BT35" i="16"/>
  <c r="BU35" i="16"/>
  <c r="BV35" i="16"/>
  <c r="BW35" i="16"/>
  <c r="BX35" i="16"/>
  <c r="BY35" i="16"/>
  <c r="BZ35" i="16"/>
  <c r="CA35" i="16"/>
  <c r="CB35" i="16"/>
  <c r="CC35" i="16"/>
  <c r="CD35" i="16"/>
  <c r="CE35" i="16"/>
  <c r="CF35" i="16"/>
  <c r="CG35" i="16"/>
  <c r="CH35" i="16"/>
  <c r="CI35" i="16"/>
  <c r="CJ35" i="16"/>
  <c r="CK35" i="16"/>
  <c r="CL35" i="16"/>
  <c r="B36" i="16"/>
  <c r="C36" i="16"/>
  <c r="D36" i="16"/>
  <c r="E36" i="16"/>
  <c r="F36" i="16"/>
  <c r="G36" i="16"/>
  <c r="H36" i="16"/>
  <c r="I36" i="16"/>
  <c r="J36" i="16"/>
  <c r="K36" i="16"/>
  <c r="L36" i="16"/>
  <c r="M36" i="16"/>
  <c r="N36" i="16"/>
  <c r="O36" i="16"/>
  <c r="P36" i="16"/>
  <c r="Q36" i="16"/>
  <c r="R36" i="16"/>
  <c r="S36" i="16"/>
  <c r="T36" i="16"/>
  <c r="U36" i="16"/>
  <c r="V36" i="16"/>
  <c r="W36" i="16"/>
  <c r="X36" i="16"/>
  <c r="Y36" i="16"/>
  <c r="Z36" i="16"/>
  <c r="AA36" i="16"/>
  <c r="AB36" i="16"/>
  <c r="AC36" i="16"/>
  <c r="AD36" i="16"/>
  <c r="AE36" i="16"/>
  <c r="AF36" i="16"/>
  <c r="AG36" i="16"/>
  <c r="AH36" i="16"/>
  <c r="AI36" i="16"/>
  <c r="AJ36" i="16"/>
  <c r="AK36" i="16"/>
  <c r="AL36" i="16"/>
  <c r="AM36" i="16"/>
  <c r="AN36" i="16"/>
  <c r="AO36" i="16"/>
  <c r="AP36" i="16"/>
  <c r="AQ36" i="16"/>
  <c r="AR36" i="16"/>
  <c r="AS36" i="16"/>
  <c r="AT36" i="16"/>
  <c r="AU36" i="16"/>
  <c r="AV36" i="16"/>
  <c r="AW36" i="16"/>
  <c r="AX36" i="16"/>
  <c r="AY36" i="16"/>
  <c r="AZ36" i="16"/>
  <c r="BA36" i="16"/>
  <c r="BB36" i="16"/>
  <c r="BC36" i="16"/>
  <c r="BD36" i="16"/>
  <c r="BE36" i="16"/>
  <c r="BF36" i="16"/>
  <c r="BG36" i="16"/>
  <c r="BH36" i="16"/>
  <c r="BI36" i="16"/>
  <c r="BJ36" i="16"/>
  <c r="BK36" i="16"/>
  <c r="BL36" i="16"/>
  <c r="BM36" i="16"/>
  <c r="BN36" i="16"/>
  <c r="BO36" i="16"/>
  <c r="BP36" i="16"/>
  <c r="BQ36" i="16"/>
  <c r="BR36" i="16"/>
  <c r="BS36" i="16"/>
  <c r="BT36" i="16"/>
  <c r="BU36" i="16"/>
  <c r="BV36" i="16"/>
  <c r="BW36" i="16"/>
  <c r="BX36" i="16"/>
  <c r="BY36" i="16"/>
  <c r="BZ36" i="16"/>
  <c r="CA36" i="16"/>
  <c r="CB36" i="16"/>
  <c r="CC36" i="16"/>
  <c r="CD36" i="16"/>
  <c r="CE36" i="16"/>
  <c r="CF36" i="16"/>
  <c r="CG36" i="16"/>
  <c r="CH36" i="16"/>
  <c r="CI36" i="16"/>
  <c r="CJ36" i="16"/>
  <c r="CK36" i="16"/>
  <c r="CL36" i="16"/>
  <c r="B37" i="16"/>
  <c r="C37" i="16"/>
  <c r="D37" i="16"/>
  <c r="E37" i="16"/>
  <c r="F37" i="16"/>
  <c r="G37" i="16"/>
  <c r="H37" i="16"/>
  <c r="I37" i="16"/>
  <c r="J37" i="16"/>
  <c r="K37" i="16"/>
  <c r="L37" i="16"/>
  <c r="M37" i="16"/>
  <c r="N37" i="16"/>
  <c r="O37" i="16"/>
  <c r="P37" i="16"/>
  <c r="Q37" i="16"/>
  <c r="R37" i="16"/>
  <c r="S37" i="16"/>
  <c r="T37" i="16"/>
  <c r="U37" i="16"/>
  <c r="V37" i="16"/>
  <c r="W37" i="16"/>
  <c r="X37" i="16"/>
  <c r="Y37" i="16"/>
  <c r="Z37" i="16"/>
  <c r="AA37" i="16"/>
  <c r="AB37" i="16"/>
  <c r="AC37" i="16"/>
  <c r="AD37" i="16"/>
  <c r="AE37" i="16"/>
  <c r="AF37" i="16"/>
  <c r="AG37" i="16"/>
  <c r="AH37" i="16"/>
  <c r="AI37" i="16"/>
  <c r="AJ37" i="16"/>
  <c r="AK37" i="16"/>
  <c r="AL37" i="16"/>
  <c r="AM37" i="16"/>
  <c r="AN37" i="16"/>
  <c r="AO37" i="16"/>
  <c r="AP37" i="16"/>
  <c r="AQ37" i="16"/>
  <c r="AR37" i="16"/>
  <c r="AS37" i="16"/>
  <c r="AT37" i="16"/>
  <c r="AU37" i="16"/>
  <c r="AV37" i="16"/>
  <c r="AW37" i="16"/>
  <c r="AX37" i="16"/>
  <c r="AY37" i="16"/>
  <c r="AZ37" i="16"/>
  <c r="BA37" i="16"/>
  <c r="BB37" i="16"/>
  <c r="BC37" i="16"/>
  <c r="BD37" i="16"/>
  <c r="BE37" i="16"/>
  <c r="BF37" i="16"/>
  <c r="BG37" i="16"/>
  <c r="BH37" i="16"/>
  <c r="BI37" i="16"/>
  <c r="BJ37" i="16"/>
  <c r="BK37" i="16"/>
  <c r="BL37" i="16"/>
  <c r="BM37" i="16"/>
  <c r="BN37" i="16"/>
  <c r="BO37" i="16"/>
  <c r="BP37" i="16"/>
  <c r="BQ37" i="16"/>
  <c r="BR37" i="16"/>
  <c r="BS37" i="16"/>
  <c r="BT37" i="16"/>
  <c r="BU37" i="16"/>
  <c r="BV37" i="16"/>
  <c r="BW37" i="16"/>
  <c r="BX37" i="16"/>
  <c r="BY37" i="16"/>
  <c r="BZ37" i="16"/>
  <c r="CA37" i="16"/>
  <c r="CB37" i="16"/>
  <c r="CC37" i="16"/>
  <c r="CD37" i="16"/>
  <c r="CE37" i="16"/>
  <c r="CF37" i="16"/>
  <c r="CG37" i="16"/>
  <c r="CH37" i="16"/>
  <c r="CI37" i="16"/>
  <c r="CJ37" i="16"/>
  <c r="CK37" i="16"/>
  <c r="CL37" i="16"/>
  <c r="B38" i="16"/>
  <c r="C38" i="16"/>
  <c r="D38" i="16"/>
  <c r="E38" i="16"/>
  <c r="F38" i="16"/>
  <c r="G38" i="16"/>
  <c r="H38" i="16"/>
  <c r="I38" i="16"/>
  <c r="J38" i="16"/>
  <c r="K38" i="16"/>
  <c r="L38" i="16"/>
  <c r="M38" i="16"/>
  <c r="N38" i="16"/>
  <c r="O38" i="16"/>
  <c r="P38" i="16"/>
  <c r="Q38" i="16"/>
  <c r="R38" i="16"/>
  <c r="S38" i="16"/>
  <c r="T38" i="16"/>
  <c r="U38" i="16"/>
  <c r="V38" i="16"/>
  <c r="W38" i="16"/>
  <c r="X38" i="16"/>
  <c r="Y38" i="16"/>
  <c r="Z38" i="16"/>
  <c r="AA38" i="16"/>
  <c r="AB38" i="16"/>
  <c r="AC38" i="16"/>
  <c r="AD38" i="16"/>
  <c r="AE38" i="16"/>
  <c r="AF38" i="16"/>
  <c r="AG38" i="16"/>
  <c r="AH38" i="16"/>
  <c r="AI38" i="16"/>
  <c r="AJ38" i="16"/>
  <c r="AK38" i="16"/>
  <c r="AL38" i="16"/>
  <c r="AM38" i="16"/>
  <c r="AN38" i="16"/>
  <c r="AO38" i="16"/>
  <c r="AP38" i="16"/>
  <c r="AQ38" i="16"/>
  <c r="AR38" i="16"/>
  <c r="AS38" i="16"/>
  <c r="AT38" i="16"/>
  <c r="AU38" i="16"/>
  <c r="AV38" i="16"/>
  <c r="AW38" i="16"/>
  <c r="AX38" i="16"/>
  <c r="AY38" i="16"/>
  <c r="AZ38" i="16"/>
  <c r="BA38" i="16"/>
  <c r="BB38" i="16"/>
  <c r="BC38" i="16"/>
  <c r="BD38" i="16"/>
  <c r="BE38" i="16"/>
  <c r="BF38" i="16"/>
  <c r="BG38" i="16"/>
  <c r="BH38" i="16"/>
  <c r="BI38" i="16"/>
  <c r="BJ38" i="16"/>
  <c r="BK38" i="16"/>
  <c r="BL38" i="16"/>
  <c r="BM38" i="16"/>
  <c r="BN38" i="16"/>
  <c r="BO38" i="16"/>
  <c r="BP38" i="16"/>
  <c r="BQ38" i="16"/>
  <c r="BR38" i="16"/>
  <c r="BS38" i="16"/>
  <c r="BT38" i="16"/>
  <c r="BU38" i="16"/>
  <c r="BV38" i="16"/>
  <c r="BW38" i="16"/>
  <c r="BX38" i="16"/>
  <c r="BY38" i="16"/>
  <c r="BZ38" i="16"/>
  <c r="CA38" i="16"/>
  <c r="CB38" i="16"/>
  <c r="CC38" i="16"/>
  <c r="CD38" i="16"/>
  <c r="CE38" i="16"/>
  <c r="CF38" i="16"/>
  <c r="CG38" i="16"/>
  <c r="CH38" i="16"/>
  <c r="CI38" i="16"/>
  <c r="CJ38" i="16"/>
  <c r="CK38" i="16"/>
  <c r="CL38" i="16"/>
  <c r="B39" i="16"/>
  <c r="C39" i="16"/>
  <c r="D39" i="16"/>
  <c r="E39" i="16"/>
  <c r="F39" i="16"/>
  <c r="G39" i="16"/>
  <c r="H39" i="16"/>
  <c r="I39" i="16"/>
  <c r="J39" i="16"/>
  <c r="K39" i="16"/>
  <c r="L39" i="16"/>
  <c r="M39" i="16"/>
  <c r="N39" i="16"/>
  <c r="O39" i="16"/>
  <c r="P39" i="16"/>
  <c r="Q39" i="16"/>
  <c r="R39" i="16"/>
  <c r="S39" i="16"/>
  <c r="T39" i="16"/>
  <c r="U39" i="16"/>
  <c r="V39" i="16"/>
  <c r="W39" i="16"/>
  <c r="X39" i="16"/>
  <c r="Y39" i="16"/>
  <c r="Z39" i="16"/>
  <c r="AA39" i="16"/>
  <c r="AB39" i="16"/>
  <c r="AC39" i="16"/>
  <c r="AD39" i="16"/>
  <c r="AE39" i="16"/>
  <c r="AF39" i="16"/>
  <c r="AG39" i="16"/>
  <c r="AH39" i="16"/>
  <c r="AI39" i="16"/>
  <c r="AJ39" i="16"/>
  <c r="AK39" i="16"/>
  <c r="AL39" i="16"/>
  <c r="AM39" i="16"/>
  <c r="AN39" i="16"/>
  <c r="AO39" i="16"/>
  <c r="AP39" i="16"/>
  <c r="AQ39" i="16"/>
  <c r="AR39" i="16"/>
  <c r="AS39" i="16"/>
  <c r="AT39" i="16"/>
  <c r="AU39" i="16"/>
  <c r="AV39" i="16"/>
  <c r="AW39" i="16"/>
  <c r="AX39" i="16"/>
  <c r="AY39" i="16"/>
  <c r="AZ39" i="16"/>
  <c r="BA39" i="16"/>
  <c r="BB39" i="16"/>
  <c r="BC39" i="16"/>
  <c r="BD39" i="16"/>
  <c r="BE39" i="16"/>
  <c r="BF39" i="16"/>
  <c r="BG39" i="16"/>
  <c r="BH39" i="16"/>
  <c r="BI39" i="16"/>
  <c r="BJ39" i="16"/>
  <c r="BK39" i="16"/>
  <c r="BL39" i="16"/>
  <c r="BM39" i="16"/>
  <c r="BN39" i="16"/>
  <c r="BO39" i="16"/>
  <c r="BP39" i="16"/>
  <c r="BQ39" i="16"/>
  <c r="BR39" i="16"/>
  <c r="BS39" i="16"/>
  <c r="BT39" i="16"/>
  <c r="BU39" i="16"/>
  <c r="BV39" i="16"/>
  <c r="BW39" i="16"/>
  <c r="BX39" i="16"/>
  <c r="BY39" i="16"/>
  <c r="BZ39" i="16"/>
  <c r="CA39" i="16"/>
  <c r="CB39" i="16"/>
  <c r="CC39" i="16"/>
  <c r="CD39" i="16"/>
  <c r="CE39" i="16"/>
  <c r="CF39" i="16"/>
  <c r="CG39" i="16"/>
  <c r="CH39" i="16"/>
  <c r="CI39" i="16"/>
  <c r="CJ39" i="16"/>
  <c r="CK39" i="16"/>
  <c r="CL39" i="16"/>
  <c r="B40" i="16"/>
  <c r="C40" i="16"/>
  <c r="D40" i="16"/>
  <c r="E40" i="16"/>
  <c r="F40" i="16"/>
  <c r="G40" i="16"/>
  <c r="H40" i="16"/>
  <c r="I40" i="16"/>
  <c r="J40" i="16"/>
  <c r="K40" i="16"/>
  <c r="L40" i="16"/>
  <c r="M40" i="16"/>
  <c r="N40" i="16"/>
  <c r="O40" i="16"/>
  <c r="P40" i="16"/>
  <c r="Q40" i="16"/>
  <c r="R40" i="16"/>
  <c r="S40" i="16"/>
  <c r="T40" i="16"/>
  <c r="U40" i="16"/>
  <c r="V40" i="16"/>
  <c r="W40" i="16"/>
  <c r="X40" i="16"/>
  <c r="Y40" i="16"/>
  <c r="Z40" i="16"/>
  <c r="AA40" i="16"/>
  <c r="AB40" i="16"/>
  <c r="AC40" i="16"/>
  <c r="AD40" i="16"/>
  <c r="AE40" i="16"/>
  <c r="AF40" i="16"/>
  <c r="AG40" i="16"/>
  <c r="AH40" i="16"/>
  <c r="AI40" i="16"/>
  <c r="AJ40" i="16"/>
  <c r="AK40" i="16"/>
  <c r="AL40" i="16"/>
  <c r="AM40" i="16"/>
  <c r="AN40" i="16"/>
  <c r="AO40" i="16"/>
  <c r="AP40" i="16"/>
  <c r="AQ40" i="16"/>
  <c r="AR40" i="16"/>
  <c r="AS40" i="16"/>
  <c r="AT40" i="16"/>
  <c r="AU40" i="16"/>
  <c r="AV40" i="16"/>
  <c r="AW40" i="16"/>
  <c r="AX40" i="16"/>
  <c r="AY40" i="16"/>
  <c r="AZ40" i="16"/>
  <c r="BA40" i="16"/>
  <c r="BB40" i="16"/>
  <c r="BC40" i="16"/>
  <c r="BD40" i="16"/>
  <c r="BE40" i="16"/>
  <c r="BF40" i="16"/>
  <c r="BG40" i="16"/>
  <c r="BH40" i="16"/>
  <c r="BI40" i="16"/>
  <c r="BJ40" i="16"/>
  <c r="BK40" i="16"/>
  <c r="BL40" i="16"/>
  <c r="BM40" i="16"/>
  <c r="BN40" i="16"/>
  <c r="BO40" i="16"/>
  <c r="BP40" i="16"/>
  <c r="BQ40" i="16"/>
  <c r="BR40" i="16"/>
  <c r="BS40" i="16"/>
  <c r="BT40" i="16"/>
  <c r="BU40" i="16"/>
  <c r="BV40" i="16"/>
  <c r="BW40" i="16"/>
  <c r="BX40" i="16"/>
  <c r="BY40" i="16"/>
  <c r="BZ40" i="16"/>
  <c r="CA40" i="16"/>
  <c r="CB40" i="16"/>
  <c r="CC40" i="16"/>
  <c r="CD40" i="16"/>
  <c r="CE40" i="16"/>
  <c r="CF40" i="16"/>
  <c r="CG40" i="16"/>
  <c r="CH40" i="16"/>
  <c r="CI40" i="16"/>
  <c r="CJ40" i="16"/>
  <c r="CK40" i="16"/>
  <c r="CL40" i="16"/>
  <c r="B41" i="16"/>
  <c r="C41" i="16"/>
  <c r="D41" i="16"/>
  <c r="E41" i="16"/>
  <c r="F41" i="16"/>
  <c r="G41" i="16"/>
  <c r="H41" i="16"/>
  <c r="I41" i="16"/>
  <c r="J41" i="16"/>
  <c r="K41" i="16"/>
  <c r="L41" i="16"/>
  <c r="M41" i="16"/>
  <c r="N41" i="16"/>
  <c r="O41" i="16"/>
  <c r="P41" i="16"/>
  <c r="Q41" i="16"/>
  <c r="R41" i="16"/>
  <c r="S41" i="16"/>
  <c r="T41" i="16"/>
  <c r="U41" i="16"/>
  <c r="V41" i="16"/>
  <c r="W41" i="16"/>
  <c r="X41" i="16"/>
  <c r="Y41" i="16"/>
  <c r="Z41" i="16"/>
  <c r="AA41" i="16"/>
  <c r="AB41" i="16"/>
  <c r="AC41" i="16"/>
  <c r="AD41" i="16"/>
  <c r="AE41" i="16"/>
  <c r="AF41" i="16"/>
  <c r="AG41" i="16"/>
  <c r="AH41" i="16"/>
  <c r="AI41" i="16"/>
  <c r="AJ41" i="16"/>
  <c r="AK41" i="16"/>
  <c r="AL41" i="16"/>
  <c r="AM41" i="16"/>
  <c r="AN41" i="16"/>
  <c r="AO41" i="16"/>
  <c r="AP41" i="16"/>
  <c r="AQ41" i="16"/>
  <c r="AR41" i="16"/>
  <c r="AS41" i="16"/>
  <c r="AT41" i="16"/>
  <c r="AU41" i="16"/>
  <c r="AV41" i="16"/>
  <c r="AW41" i="16"/>
  <c r="AX41" i="16"/>
  <c r="AY41" i="16"/>
  <c r="AZ41" i="16"/>
  <c r="BA41" i="16"/>
  <c r="BB41" i="16"/>
  <c r="BC41" i="16"/>
  <c r="BD41" i="16"/>
  <c r="BE41" i="16"/>
  <c r="BF41" i="16"/>
  <c r="BG41" i="16"/>
  <c r="BH41" i="16"/>
  <c r="BI41" i="16"/>
  <c r="BJ41" i="16"/>
  <c r="BK41" i="16"/>
  <c r="BL41" i="16"/>
  <c r="BM41" i="16"/>
  <c r="BN41" i="16"/>
  <c r="BO41" i="16"/>
  <c r="BP41" i="16"/>
  <c r="BQ41" i="16"/>
  <c r="BR41" i="16"/>
  <c r="BS41" i="16"/>
  <c r="BT41" i="16"/>
  <c r="BU41" i="16"/>
  <c r="BV41" i="16"/>
  <c r="BW41" i="16"/>
  <c r="BX41" i="16"/>
  <c r="BY41" i="16"/>
  <c r="BZ41" i="16"/>
  <c r="CA41" i="16"/>
  <c r="CB41" i="16"/>
  <c r="CC41" i="16"/>
  <c r="CD41" i="16"/>
  <c r="CE41" i="16"/>
  <c r="CF41" i="16"/>
  <c r="CG41" i="16"/>
  <c r="CH41" i="16"/>
  <c r="CI41" i="16"/>
  <c r="CJ41" i="16"/>
  <c r="CK41" i="16"/>
  <c r="CL41" i="16"/>
  <c r="B42" i="16"/>
  <c r="C42" i="16"/>
  <c r="D42" i="16"/>
  <c r="E42" i="16"/>
  <c r="F42" i="16"/>
  <c r="G42" i="16"/>
  <c r="H42" i="16"/>
  <c r="I42" i="16"/>
  <c r="J42" i="16"/>
  <c r="K42" i="16"/>
  <c r="L42" i="16"/>
  <c r="M42" i="16"/>
  <c r="N42" i="16"/>
  <c r="O42" i="16"/>
  <c r="P42" i="16"/>
  <c r="Q42" i="16"/>
  <c r="R42" i="16"/>
  <c r="S42" i="16"/>
  <c r="T42" i="16"/>
  <c r="U42" i="16"/>
  <c r="V42" i="16"/>
  <c r="W42" i="16"/>
  <c r="X42" i="16"/>
  <c r="Y42" i="16"/>
  <c r="Z42" i="16"/>
  <c r="AA42" i="16"/>
  <c r="AB42" i="16"/>
  <c r="AC42" i="16"/>
  <c r="AD42" i="16"/>
  <c r="AE42" i="16"/>
  <c r="AF42" i="16"/>
  <c r="AG42" i="16"/>
  <c r="AH42" i="16"/>
  <c r="AI42" i="16"/>
  <c r="AJ42" i="16"/>
  <c r="AK42" i="16"/>
  <c r="AL42" i="16"/>
  <c r="AM42" i="16"/>
  <c r="AN42" i="16"/>
  <c r="AO42" i="16"/>
  <c r="AP42" i="16"/>
  <c r="AQ42" i="16"/>
  <c r="AR42" i="16"/>
  <c r="AS42" i="16"/>
  <c r="AT42" i="16"/>
  <c r="AU42" i="16"/>
  <c r="AV42" i="16"/>
  <c r="AW42" i="16"/>
  <c r="AX42" i="16"/>
  <c r="AY42" i="16"/>
  <c r="AZ42" i="16"/>
  <c r="BA42" i="16"/>
  <c r="BB42" i="16"/>
  <c r="BC42" i="16"/>
  <c r="BD42" i="16"/>
  <c r="BE42" i="16"/>
  <c r="BF42" i="16"/>
  <c r="BG42" i="16"/>
  <c r="BH42" i="16"/>
  <c r="BI42" i="16"/>
  <c r="BJ42" i="16"/>
  <c r="BK42" i="16"/>
  <c r="BL42" i="16"/>
  <c r="BM42" i="16"/>
  <c r="BN42" i="16"/>
  <c r="BO42" i="16"/>
  <c r="BP42" i="16"/>
  <c r="BQ42" i="16"/>
  <c r="BR42" i="16"/>
  <c r="BS42" i="16"/>
  <c r="BT42" i="16"/>
  <c r="BU42" i="16"/>
  <c r="BV42" i="16"/>
  <c r="BW42" i="16"/>
  <c r="BX42" i="16"/>
  <c r="BY42" i="16"/>
  <c r="BZ42" i="16"/>
  <c r="CA42" i="16"/>
  <c r="CB42" i="16"/>
  <c r="CC42" i="16"/>
  <c r="CD42" i="16"/>
  <c r="CE42" i="16"/>
  <c r="CF42" i="16"/>
  <c r="CG42" i="16"/>
  <c r="CH42" i="16"/>
  <c r="CI42" i="16"/>
  <c r="CJ42" i="16"/>
  <c r="CK42" i="16"/>
  <c r="CL42" i="16"/>
  <c r="B43" i="16"/>
  <c r="C43" i="16"/>
  <c r="D43" i="16"/>
  <c r="E43" i="16"/>
  <c r="F43" i="16"/>
  <c r="G43" i="16"/>
  <c r="H43" i="16"/>
  <c r="I43" i="16"/>
  <c r="J43" i="16"/>
  <c r="K43" i="16"/>
  <c r="L43" i="16"/>
  <c r="M43" i="16"/>
  <c r="N43" i="16"/>
  <c r="O43" i="16"/>
  <c r="P43" i="16"/>
  <c r="Q43" i="16"/>
  <c r="R43" i="16"/>
  <c r="S43" i="16"/>
  <c r="T43" i="16"/>
  <c r="U43" i="16"/>
  <c r="V43" i="16"/>
  <c r="W43" i="16"/>
  <c r="X43" i="16"/>
  <c r="Y43" i="16"/>
  <c r="Z43" i="16"/>
  <c r="AA43" i="16"/>
  <c r="AB43" i="16"/>
  <c r="AC43" i="16"/>
  <c r="AD43" i="16"/>
  <c r="AE43" i="16"/>
  <c r="AF43" i="16"/>
  <c r="AG43" i="16"/>
  <c r="AH43" i="16"/>
  <c r="AI43" i="16"/>
  <c r="AJ43" i="16"/>
  <c r="AK43" i="16"/>
  <c r="AL43" i="16"/>
  <c r="AM43" i="16"/>
  <c r="AN43" i="16"/>
  <c r="AO43" i="16"/>
  <c r="AP43" i="16"/>
  <c r="AQ43" i="16"/>
  <c r="AR43" i="16"/>
  <c r="AS43" i="16"/>
  <c r="AT43" i="16"/>
  <c r="AU43" i="16"/>
  <c r="AV43" i="16"/>
  <c r="AW43" i="16"/>
  <c r="AX43" i="16"/>
  <c r="AY43" i="16"/>
  <c r="AZ43" i="16"/>
  <c r="BA43" i="16"/>
  <c r="BB43" i="16"/>
  <c r="BC43" i="16"/>
  <c r="BD43" i="16"/>
  <c r="BE43" i="16"/>
  <c r="BF43" i="16"/>
  <c r="BG43" i="16"/>
  <c r="BH43" i="16"/>
  <c r="BI43" i="16"/>
  <c r="BJ43" i="16"/>
  <c r="BK43" i="16"/>
  <c r="BL43" i="16"/>
  <c r="BM43" i="16"/>
  <c r="BN43" i="16"/>
  <c r="BO43" i="16"/>
  <c r="BP43" i="16"/>
  <c r="BQ43" i="16"/>
  <c r="BR43" i="16"/>
  <c r="BS43" i="16"/>
  <c r="BT43" i="16"/>
  <c r="BU43" i="16"/>
  <c r="BV43" i="16"/>
  <c r="BW43" i="16"/>
  <c r="BX43" i="16"/>
  <c r="BY43" i="16"/>
  <c r="BZ43" i="16"/>
  <c r="CA43" i="16"/>
  <c r="CB43" i="16"/>
  <c r="CC43" i="16"/>
  <c r="CD43" i="16"/>
  <c r="CE43" i="16"/>
  <c r="CF43" i="16"/>
  <c r="CG43" i="16"/>
  <c r="CH43" i="16"/>
  <c r="CI43" i="16"/>
  <c r="CJ43" i="16"/>
  <c r="CK43" i="16"/>
  <c r="CL43" i="16"/>
  <c r="B44" i="16"/>
  <c r="C44" i="16"/>
  <c r="D44" i="16"/>
  <c r="E44" i="16"/>
  <c r="F44" i="16"/>
  <c r="G44" i="16"/>
  <c r="H44" i="16"/>
  <c r="I44" i="16"/>
  <c r="J44" i="16"/>
  <c r="K44" i="16"/>
  <c r="L44" i="16"/>
  <c r="M44" i="16"/>
  <c r="N44" i="16"/>
  <c r="O44" i="16"/>
  <c r="P44" i="16"/>
  <c r="Q44" i="16"/>
  <c r="R44" i="16"/>
  <c r="S44" i="16"/>
  <c r="T44" i="16"/>
  <c r="U44" i="16"/>
  <c r="V44" i="16"/>
  <c r="W44" i="16"/>
  <c r="X44" i="16"/>
  <c r="Y44" i="16"/>
  <c r="Z44" i="16"/>
  <c r="AA44" i="16"/>
  <c r="AB44" i="16"/>
  <c r="AC44" i="16"/>
  <c r="AD44" i="16"/>
  <c r="AE44" i="16"/>
  <c r="AF44" i="16"/>
  <c r="AG44" i="16"/>
  <c r="AH44" i="16"/>
  <c r="AI44" i="16"/>
  <c r="AJ44" i="16"/>
  <c r="AK44" i="16"/>
  <c r="AL44" i="16"/>
  <c r="AM44" i="16"/>
  <c r="AN44" i="16"/>
  <c r="AO44" i="16"/>
  <c r="AP44" i="16"/>
  <c r="AQ44" i="16"/>
  <c r="AR44" i="16"/>
  <c r="AS44" i="16"/>
  <c r="AT44" i="16"/>
  <c r="AU44" i="16"/>
  <c r="AV44" i="16"/>
  <c r="AW44" i="16"/>
  <c r="AX44" i="16"/>
  <c r="AY44" i="16"/>
  <c r="AZ44" i="16"/>
  <c r="BA44" i="16"/>
  <c r="BB44" i="16"/>
  <c r="BC44" i="16"/>
  <c r="BD44" i="16"/>
  <c r="BE44" i="16"/>
  <c r="BF44" i="16"/>
  <c r="BG44" i="16"/>
  <c r="BH44" i="16"/>
  <c r="BI44" i="16"/>
  <c r="BJ44" i="16"/>
  <c r="BK44" i="16"/>
  <c r="BL44" i="16"/>
  <c r="BM44" i="16"/>
  <c r="BN44" i="16"/>
  <c r="BO44" i="16"/>
  <c r="BP44" i="16"/>
  <c r="BQ44" i="16"/>
  <c r="BR44" i="16"/>
  <c r="BS44" i="16"/>
  <c r="BT44" i="16"/>
  <c r="BU44" i="16"/>
  <c r="BV44" i="16"/>
  <c r="BW44" i="16"/>
  <c r="BX44" i="16"/>
  <c r="BY44" i="16"/>
  <c r="BZ44" i="16"/>
  <c r="CA44" i="16"/>
  <c r="CB44" i="16"/>
  <c r="CC44" i="16"/>
  <c r="CD44" i="16"/>
  <c r="CE44" i="16"/>
  <c r="CF44" i="16"/>
  <c r="CG44" i="16"/>
  <c r="CH44" i="16"/>
  <c r="CI44" i="16"/>
  <c r="CJ44" i="16"/>
  <c r="CK44" i="16"/>
  <c r="CL44" i="16"/>
  <c r="B45" i="16"/>
  <c r="C45" i="16"/>
  <c r="D45" i="16"/>
  <c r="E45" i="16"/>
  <c r="F45" i="16"/>
  <c r="G45" i="16"/>
  <c r="H45" i="16"/>
  <c r="I45" i="16"/>
  <c r="J45" i="16"/>
  <c r="K45" i="16"/>
  <c r="L45" i="16"/>
  <c r="M45" i="16"/>
  <c r="N45" i="16"/>
  <c r="O45" i="16"/>
  <c r="P45" i="16"/>
  <c r="Q45" i="16"/>
  <c r="R45" i="16"/>
  <c r="S45" i="16"/>
  <c r="T45" i="16"/>
  <c r="U45" i="16"/>
  <c r="V45" i="16"/>
  <c r="W45" i="16"/>
  <c r="X45" i="16"/>
  <c r="Y45" i="16"/>
  <c r="Z45" i="16"/>
  <c r="AA45" i="16"/>
  <c r="AB45" i="16"/>
  <c r="AC45" i="16"/>
  <c r="AD45" i="16"/>
  <c r="AE45" i="16"/>
  <c r="AF45" i="16"/>
  <c r="AG45" i="16"/>
  <c r="AH45" i="16"/>
  <c r="AI45" i="16"/>
  <c r="AJ45" i="16"/>
  <c r="AK45" i="16"/>
  <c r="AL45" i="16"/>
  <c r="AM45" i="16"/>
  <c r="AN45" i="16"/>
  <c r="AO45" i="16"/>
  <c r="AP45" i="16"/>
  <c r="AQ45" i="16"/>
  <c r="AR45" i="16"/>
  <c r="AS45" i="16"/>
  <c r="AT45" i="16"/>
  <c r="AU45" i="16"/>
  <c r="AV45" i="16"/>
  <c r="AW45" i="16"/>
  <c r="AX45" i="16"/>
  <c r="AY45" i="16"/>
  <c r="AZ45" i="16"/>
  <c r="BA45" i="16"/>
  <c r="BB45" i="16"/>
  <c r="BC45" i="16"/>
  <c r="BD45" i="16"/>
  <c r="BE45" i="16"/>
  <c r="BF45" i="16"/>
  <c r="BG45" i="16"/>
  <c r="BH45" i="16"/>
  <c r="BI45" i="16"/>
  <c r="BJ45" i="16"/>
  <c r="BK45" i="16"/>
  <c r="BL45" i="16"/>
  <c r="BM45" i="16"/>
  <c r="BN45" i="16"/>
  <c r="BO45" i="16"/>
  <c r="BP45" i="16"/>
  <c r="BQ45" i="16"/>
  <c r="BR45" i="16"/>
  <c r="BS45" i="16"/>
  <c r="BT45" i="16"/>
  <c r="BU45" i="16"/>
  <c r="BV45" i="16"/>
  <c r="BW45" i="16"/>
  <c r="BX45" i="16"/>
  <c r="BY45" i="16"/>
  <c r="BZ45" i="16"/>
  <c r="CA45" i="16"/>
  <c r="CB45" i="16"/>
  <c r="CC45" i="16"/>
  <c r="CD45" i="16"/>
  <c r="CE45" i="16"/>
  <c r="CF45" i="16"/>
  <c r="CG45" i="16"/>
  <c r="CH45" i="16"/>
  <c r="CI45" i="16"/>
  <c r="CJ45" i="16"/>
  <c r="CK45" i="16"/>
  <c r="CL45" i="16"/>
  <c r="B46" i="16"/>
  <c r="C46" i="16"/>
  <c r="D46" i="16"/>
  <c r="E46" i="16"/>
  <c r="F46" i="16"/>
  <c r="G46" i="16"/>
  <c r="H46" i="16"/>
  <c r="I46" i="16"/>
  <c r="J46" i="16"/>
  <c r="K46" i="16"/>
  <c r="L46" i="16"/>
  <c r="M46" i="16"/>
  <c r="N46" i="16"/>
  <c r="O46" i="16"/>
  <c r="P46" i="16"/>
  <c r="Q46" i="16"/>
  <c r="R46" i="16"/>
  <c r="S46" i="16"/>
  <c r="T46" i="16"/>
  <c r="U46" i="16"/>
  <c r="V46" i="16"/>
  <c r="W46" i="16"/>
  <c r="X46" i="16"/>
  <c r="Y46" i="16"/>
  <c r="Z46" i="16"/>
  <c r="AA46" i="16"/>
  <c r="AB46" i="16"/>
  <c r="AC46" i="16"/>
  <c r="AD46" i="16"/>
  <c r="AE46" i="16"/>
  <c r="AF46" i="16"/>
  <c r="AG46" i="16"/>
  <c r="AH46" i="16"/>
  <c r="AI46" i="16"/>
  <c r="AJ46" i="16"/>
  <c r="AK46" i="16"/>
  <c r="AL46" i="16"/>
  <c r="AM46" i="16"/>
  <c r="AN46" i="16"/>
  <c r="AO46" i="16"/>
  <c r="AP46" i="16"/>
  <c r="AQ46" i="16"/>
  <c r="AR46" i="16"/>
  <c r="AS46" i="16"/>
  <c r="AT46" i="16"/>
  <c r="AU46" i="16"/>
  <c r="AV46" i="16"/>
  <c r="AW46" i="16"/>
  <c r="AX46" i="16"/>
  <c r="AY46" i="16"/>
  <c r="AZ46" i="16"/>
  <c r="BA46" i="16"/>
  <c r="BB46" i="16"/>
  <c r="BC46" i="16"/>
  <c r="BD46" i="16"/>
  <c r="BE46" i="16"/>
  <c r="BF46" i="16"/>
  <c r="BG46" i="16"/>
  <c r="BH46" i="16"/>
  <c r="BI46" i="16"/>
  <c r="BJ46" i="16"/>
  <c r="BK46" i="16"/>
  <c r="BL46" i="16"/>
  <c r="BM46" i="16"/>
  <c r="BN46" i="16"/>
  <c r="BO46" i="16"/>
  <c r="BP46" i="16"/>
  <c r="BQ46" i="16"/>
  <c r="BR46" i="16"/>
  <c r="BS46" i="16"/>
  <c r="BT46" i="16"/>
  <c r="BU46" i="16"/>
  <c r="BV46" i="16"/>
  <c r="BW46" i="16"/>
  <c r="BX46" i="16"/>
  <c r="BY46" i="16"/>
  <c r="BZ46" i="16"/>
  <c r="CA46" i="16"/>
  <c r="CB46" i="16"/>
  <c r="CC46" i="16"/>
  <c r="CD46" i="16"/>
  <c r="CE46" i="16"/>
  <c r="CF46" i="16"/>
  <c r="CG46" i="16"/>
  <c r="CH46" i="16"/>
  <c r="CI46" i="16"/>
  <c r="CJ46" i="16"/>
  <c r="CK46" i="16"/>
  <c r="CL46" i="16"/>
  <c r="B47" i="16"/>
  <c r="C47" i="16"/>
  <c r="D47" i="16"/>
  <c r="E47" i="16"/>
  <c r="F47" i="16"/>
  <c r="G47" i="16"/>
  <c r="H47" i="16"/>
  <c r="I47" i="16"/>
  <c r="J47" i="16"/>
  <c r="K47" i="16"/>
  <c r="L47" i="16"/>
  <c r="M47" i="16"/>
  <c r="N47" i="16"/>
  <c r="O47" i="16"/>
  <c r="P47" i="16"/>
  <c r="Q47" i="16"/>
  <c r="R47" i="16"/>
  <c r="S47" i="16"/>
  <c r="T47" i="16"/>
  <c r="U47" i="16"/>
  <c r="V47" i="16"/>
  <c r="W47" i="16"/>
  <c r="X47" i="16"/>
  <c r="Y47" i="16"/>
  <c r="Z47" i="16"/>
  <c r="AA47" i="16"/>
  <c r="AB47" i="16"/>
  <c r="AC47" i="16"/>
  <c r="AD47" i="16"/>
  <c r="AE47" i="16"/>
  <c r="AF47" i="16"/>
  <c r="AG47" i="16"/>
  <c r="AH47" i="16"/>
  <c r="AI47" i="16"/>
  <c r="AJ47" i="16"/>
  <c r="AK47" i="16"/>
  <c r="AL47" i="16"/>
  <c r="AM47" i="16"/>
  <c r="AN47" i="16"/>
  <c r="AO47" i="16"/>
  <c r="AP47" i="16"/>
  <c r="AQ47" i="16"/>
  <c r="AR47" i="16"/>
  <c r="AS47" i="16"/>
  <c r="AT47" i="16"/>
  <c r="AU47" i="16"/>
  <c r="AV47" i="16"/>
  <c r="AW47" i="16"/>
  <c r="AX47" i="16"/>
  <c r="AY47" i="16"/>
  <c r="AZ47" i="16"/>
  <c r="BA47" i="16"/>
  <c r="BB47" i="16"/>
  <c r="BC47" i="16"/>
  <c r="BD47" i="16"/>
  <c r="BE47" i="16"/>
  <c r="BF47" i="16"/>
  <c r="BG47" i="16"/>
  <c r="BH47" i="16"/>
  <c r="BI47" i="16"/>
  <c r="BJ47" i="16"/>
  <c r="BK47" i="16"/>
  <c r="BL47" i="16"/>
  <c r="BM47" i="16"/>
  <c r="BN47" i="16"/>
  <c r="BO47" i="16"/>
  <c r="BP47" i="16"/>
  <c r="BQ47" i="16"/>
  <c r="BR47" i="16"/>
  <c r="BS47" i="16"/>
  <c r="BT47" i="16"/>
  <c r="BU47" i="16"/>
  <c r="BV47" i="16"/>
  <c r="BW47" i="16"/>
  <c r="BX47" i="16"/>
  <c r="BY47" i="16"/>
  <c r="BZ47" i="16"/>
  <c r="CA47" i="16"/>
  <c r="CB47" i="16"/>
  <c r="CC47" i="16"/>
  <c r="CD47" i="16"/>
  <c r="CE47" i="16"/>
  <c r="CF47" i="16"/>
  <c r="CG47" i="16"/>
  <c r="CH47" i="16"/>
  <c r="CI47" i="16"/>
  <c r="CJ47" i="16"/>
  <c r="CK47" i="16"/>
  <c r="CL47" i="16"/>
  <c r="B48" i="16"/>
  <c r="C48" i="16"/>
  <c r="D48" i="16"/>
  <c r="E48" i="16"/>
  <c r="F48" i="16"/>
  <c r="G48" i="16"/>
  <c r="H48" i="16"/>
  <c r="I48" i="16"/>
  <c r="J48" i="16"/>
  <c r="K48" i="16"/>
  <c r="L48" i="16"/>
  <c r="M48" i="16"/>
  <c r="N48" i="16"/>
  <c r="O48" i="16"/>
  <c r="P48" i="16"/>
  <c r="Q48" i="16"/>
  <c r="R48" i="16"/>
  <c r="S48" i="16"/>
  <c r="T48" i="16"/>
  <c r="U48" i="16"/>
  <c r="V48" i="16"/>
  <c r="W48" i="16"/>
  <c r="X48" i="16"/>
  <c r="Y48" i="16"/>
  <c r="Z48" i="16"/>
  <c r="AA48" i="16"/>
  <c r="AB48" i="16"/>
  <c r="AC48" i="16"/>
  <c r="AD48" i="16"/>
  <c r="AE48" i="16"/>
  <c r="AF48" i="16"/>
  <c r="AG48" i="16"/>
  <c r="AH48" i="16"/>
  <c r="AI48" i="16"/>
  <c r="AJ48" i="16"/>
  <c r="AK48" i="16"/>
  <c r="AL48" i="16"/>
  <c r="AM48" i="16"/>
  <c r="AN48" i="16"/>
  <c r="AO48" i="16"/>
  <c r="AP48" i="16"/>
  <c r="AQ48" i="16"/>
  <c r="AR48" i="16"/>
  <c r="AS48" i="16"/>
  <c r="AT48" i="16"/>
  <c r="AU48" i="16"/>
  <c r="AV48" i="16"/>
  <c r="AW48" i="16"/>
  <c r="AX48" i="16"/>
  <c r="AY48" i="16"/>
  <c r="AZ48" i="16"/>
  <c r="BA48" i="16"/>
  <c r="BB48" i="16"/>
  <c r="BC48" i="16"/>
  <c r="BD48" i="16"/>
  <c r="BE48" i="16"/>
  <c r="BF48" i="16"/>
  <c r="BG48" i="16"/>
  <c r="BH48" i="16"/>
  <c r="BI48" i="16"/>
  <c r="BJ48" i="16"/>
  <c r="BK48" i="16"/>
  <c r="BL48" i="16"/>
  <c r="BM48" i="16"/>
  <c r="BN48" i="16"/>
  <c r="BO48" i="16"/>
  <c r="BP48" i="16"/>
  <c r="BQ48" i="16"/>
  <c r="BR48" i="16"/>
  <c r="BS48" i="16"/>
  <c r="BT48" i="16"/>
  <c r="BU48" i="16"/>
  <c r="BV48" i="16"/>
  <c r="BW48" i="16"/>
  <c r="BX48" i="16"/>
  <c r="BY48" i="16"/>
  <c r="BZ48" i="16"/>
  <c r="CA48" i="16"/>
  <c r="CB48" i="16"/>
  <c r="CC48" i="16"/>
  <c r="CD48" i="16"/>
  <c r="CE48" i="16"/>
  <c r="CF48" i="16"/>
  <c r="CG48" i="16"/>
  <c r="CH48" i="16"/>
  <c r="CI48" i="16"/>
  <c r="CJ48" i="16"/>
  <c r="CK48" i="16"/>
  <c r="CL48" i="16"/>
  <c r="B49" i="16"/>
  <c r="C49" i="16"/>
  <c r="D49" i="16"/>
  <c r="E49" i="16"/>
  <c r="F49" i="16"/>
  <c r="G49" i="16"/>
  <c r="H49" i="16"/>
  <c r="I49" i="16"/>
  <c r="J49" i="16"/>
  <c r="K49" i="16"/>
  <c r="L49" i="16"/>
  <c r="M49" i="16"/>
  <c r="N49" i="16"/>
  <c r="O49" i="16"/>
  <c r="P49" i="16"/>
  <c r="Q49" i="16"/>
  <c r="R49" i="16"/>
  <c r="S49" i="16"/>
  <c r="T49" i="16"/>
  <c r="U49" i="16"/>
  <c r="V49" i="16"/>
  <c r="W49" i="16"/>
  <c r="X49" i="16"/>
  <c r="Y49" i="16"/>
  <c r="Z49" i="16"/>
  <c r="AA49" i="16"/>
  <c r="AB49" i="16"/>
  <c r="AC49" i="16"/>
  <c r="AD49" i="16"/>
  <c r="AE49" i="16"/>
  <c r="AF49" i="16"/>
  <c r="AG49" i="16"/>
  <c r="AH49" i="16"/>
  <c r="AI49" i="16"/>
  <c r="AJ49" i="16"/>
  <c r="AK49" i="16"/>
  <c r="AL49" i="16"/>
  <c r="AM49" i="16"/>
  <c r="AN49" i="16"/>
  <c r="AO49" i="16"/>
  <c r="AP49" i="16"/>
  <c r="AQ49" i="16"/>
  <c r="AR49" i="16"/>
  <c r="AS49" i="16"/>
  <c r="AT49" i="16"/>
  <c r="AU49" i="16"/>
  <c r="AV49" i="16"/>
  <c r="AW49" i="16"/>
  <c r="AX49" i="16"/>
  <c r="AY49" i="16"/>
  <c r="AZ49" i="16"/>
  <c r="BA49" i="16"/>
  <c r="BB49" i="16"/>
  <c r="BC49" i="16"/>
  <c r="BD49" i="16"/>
  <c r="BE49" i="16"/>
  <c r="BF49" i="16"/>
  <c r="BG49" i="16"/>
  <c r="BH49" i="16"/>
  <c r="BI49" i="16"/>
  <c r="BJ49" i="16"/>
  <c r="BK49" i="16"/>
  <c r="BL49" i="16"/>
  <c r="BM49" i="16"/>
  <c r="BN49" i="16"/>
  <c r="BO49" i="16"/>
  <c r="BP49" i="16"/>
  <c r="BQ49" i="16"/>
  <c r="BR49" i="16"/>
  <c r="BS49" i="16"/>
  <c r="BT49" i="16"/>
  <c r="BU49" i="16"/>
  <c r="BV49" i="16"/>
  <c r="BW49" i="16"/>
  <c r="BX49" i="16"/>
  <c r="BY49" i="16"/>
  <c r="BZ49" i="16"/>
  <c r="CA49" i="16"/>
  <c r="CB49" i="16"/>
  <c r="CC49" i="16"/>
  <c r="CD49" i="16"/>
  <c r="CE49" i="16"/>
  <c r="CF49" i="16"/>
  <c r="CG49" i="16"/>
  <c r="CH49" i="16"/>
  <c r="CI49" i="16"/>
  <c r="CJ49" i="16"/>
  <c r="CK49" i="16"/>
  <c r="CL49" i="16"/>
  <c r="B50" i="16"/>
  <c r="C50" i="16"/>
  <c r="D50" i="16"/>
  <c r="E50" i="16"/>
  <c r="F50" i="16"/>
  <c r="G50" i="16"/>
  <c r="H50" i="16"/>
  <c r="I50" i="16"/>
  <c r="J50" i="16"/>
  <c r="K50" i="16"/>
  <c r="L50" i="16"/>
  <c r="M50" i="16"/>
  <c r="N50" i="16"/>
  <c r="O50" i="16"/>
  <c r="P50" i="16"/>
  <c r="Q50" i="16"/>
  <c r="R50" i="16"/>
  <c r="S50" i="16"/>
  <c r="T50" i="16"/>
  <c r="U50" i="16"/>
  <c r="V50" i="16"/>
  <c r="W50" i="16"/>
  <c r="X50" i="16"/>
  <c r="Y50" i="16"/>
  <c r="Z50" i="16"/>
  <c r="AA50" i="16"/>
  <c r="AB50" i="16"/>
  <c r="AC50" i="16"/>
  <c r="AD50" i="16"/>
  <c r="AE50" i="16"/>
  <c r="AF50" i="16"/>
  <c r="AG50" i="16"/>
  <c r="AH50" i="16"/>
  <c r="AI50" i="16"/>
  <c r="AJ50" i="16"/>
  <c r="AK50" i="16"/>
  <c r="AL50" i="16"/>
  <c r="AM50" i="16"/>
  <c r="AN50" i="16"/>
  <c r="AO50" i="16"/>
  <c r="AP50" i="16"/>
  <c r="AQ50" i="16"/>
  <c r="AR50" i="16"/>
  <c r="AS50" i="16"/>
  <c r="AT50" i="16"/>
  <c r="AU50" i="16"/>
  <c r="AV50" i="16"/>
  <c r="AW50" i="16"/>
  <c r="AX50" i="16"/>
  <c r="AY50" i="16"/>
  <c r="AZ50" i="16"/>
  <c r="BA50" i="16"/>
  <c r="BB50" i="16"/>
  <c r="BC50" i="16"/>
  <c r="BD50" i="16"/>
  <c r="BE50" i="16"/>
  <c r="BF50" i="16"/>
  <c r="BG50" i="16"/>
  <c r="BH50" i="16"/>
  <c r="BI50" i="16"/>
  <c r="BJ50" i="16"/>
  <c r="BK50" i="16"/>
  <c r="BL50" i="16"/>
  <c r="BM50" i="16"/>
  <c r="BN50" i="16"/>
  <c r="BO50" i="16"/>
  <c r="BP50" i="16"/>
  <c r="BQ50" i="16"/>
  <c r="BR50" i="16"/>
  <c r="BS50" i="16"/>
  <c r="BT50" i="16"/>
  <c r="BU50" i="16"/>
  <c r="BV50" i="16"/>
  <c r="BW50" i="16"/>
  <c r="BX50" i="16"/>
  <c r="BY50" i="16"/>
  <c r="BZ50" i="16"/>
  <c r="CA50" i="16"/>
  <c r="CB50" i="16"/>
  <c r="CC50" i="16"/>
  <c r="CD50" i="16"/>
  <c r="CE50" i="16"/>
  <c r="CF50" i="16"/>
  <c r="CG50" i="16"/>
  <c r="CH50" i="16"/>
  <c r="CI50" i="16"/>
  <c r="CJ50" i="16"/>
  <c r="CK50" i="16"/>
  <c r="CL50" i="16"/>
  <c r="B51" i="16"/>
  <c r="C51" i="16"/>
  <c r="D51" i="16"/>
  <c r="E51" i="16"/>
  <c r="F51" i="16"/>
  <c r="G51" i="16"/>
  <c r="H51" i="16"/>
  <c r="I51" i="16"/>
  <c r="J51" i="16"/>
  <c r="K51" i="16"/>
  <c r="L51" i="16"/>
  <c r="M51" i="16"/>
  <c r="N51" i="16"/>
  <c r="O51" i="16"/>
  <c r="P51" i="16"/>
  <c r="Q51" i="16"/>
  <c r="R51" i="16"/>
  <c r="S51" i="16"/>
  <c r="T51" i="16"/>
  <c r="U51" i="16"/>
  <c r="V51" i="16"/>
  <c r="W51" i="16"/>
  <c r="X51" i="16"/>
  <c r="Y51" i="16"/>
  <c r="Z51" i="16"/>
  <c r="AA51" i="16"/>
  <c r="AB51" i="16"/>
  <c r="AC51" i="16"/>
  <c r="AD51" i="16"/>
  <c r="AE51" i="16"/>
  <c r="AF51" i="16"/>
  <c r="AG51" i="16"/>
  <c r="AH51" i="16"/>
  <c r="AI51" i="16"/>
  <c r="AJ51" i="16"/>
  <c r="AK51" i="16"/>
  <c r="AL51" i="16"/>
  <c r="AM51" i="16"/>
  <c r="AN51" i="16"/>
  <c r="AO51" i="16"/>
  <c r="AP51" i="16"/>
  <c r="AQ51" i="16"/>
  <c r="AR51" i="16"/>
  <c r="AS51" i="16"/>
  <c r="AT51" i="16"/>
  <c r="AU51" i="16"/>
  <c r="AV51" i="16"/>
  <c r="AW51" i="16"/>
  <c r="AX51" i="16"/>
  <c r="AY51" i="16"/>
  <c r="AZ51" i="16"/>
  <c r="BA51" i="16"/>
  <c r="BB51" i="16"/>
  <c r="BC51" i="16"/>
  <c r="BD51" i="16"/>
  <c r="BE51" i="16"/>
  <c r="BF51" i="16"/>
  <c r="BG51" i="16"/>
  <c r="BH51" i="16"/>
  <c r="BI51" i="16"/>
  <c r="BJ51" i="16"/>
  <c r="BK51" i="16"/>
  <c r="BL51" i="16"/>
  <c r="BM51" i="16"/>
  <c r="BN51" i="16"/>
  <c r="BO51" i="16"/>
  <c r="BP51" i="16"/>
  <c r="BQ51" i="16"/>
  <c r="BR51" i="16"/>
  <c r="BS51" i="16"/>
  <c r="BT51" i="16"/>
  <c r="BU51" i="16"/>
  <c r="BV51" i="16"/>
  <c r="BW51" i="16"/>
  <c r="BX51" i="16"/>
  <c r="BY51" i="16"/>
  <c r="BZ51" i="16"/>
  <c r="CA51" i="16"/>
  <c r="CB51" i="16"/>
  <c r="CC51" i="16"/>
  <c r="CD51" i="16"/>
  <c r="CE51" i="16"/>
  <c r="CF51" i="16"/>
  <c r="CG51" i="16"/>
  <c r="CH51" i="16"/>
  <c r="CI51" i="16"/>
  <c r="CJ51" i="16"/>
  <c r="CK51" i="16"/>
  <c r="CL51" i="16"/>
  <c r="B52" i="16"/>
  <c r="C52" i="16"/>
  <c r="D52" i="16"/>
  <c r="E52" i="16"/>
  <c r="F52" i="16"/>
  <c r="G52" i="16"/>
  <c r="H52" i="16"/>
  <c r="I52" i="16"/>
  <c r="J52" i="16"/>
  <c r="K52" i="16"/>
  <c r="L52" i="16"/>
  <c r="M52" i="16"/>
  <c r="N52" i="16"/>
  <c r="O52" i="16"/>
  <c r="P52" i="16"/>
  <c r="Q52" i="16"/>
  <c r="R52" i="16"/>
  <c r="S52" i="16"/>
  <c r="T52" i="16"/>
  <c r="U52" i="16"/>
  <c r="V52" i="16"/>
  <c r="W52" i="16"/>
  <c r="X52" i="16"/>
  <c r="Y52" i="16"/>
  <c r="Z52" i="16"/>
  <c r="AA52" i="16"/>
  <c r="AB52" i="16"/>
  <c r="AC52" i="16"/>
  <c r="AD52" i="16"/>
  <c r="AE52" i="16"/>
  <c r="AF52" i="16"/>
  <c r="AG52" i="16"/>
  <c r="AH52" i="16"/>
  <c r="AI52" i="16"/>
  <c r="AJ52" i="16"/>
  <c r="AK52" i="16"/>
  <c r="AL52" i="16"/>
  <c r="AM52" i="16"/>
  <c r="AN52" i="16"/>
  <c r="AO52" i="16"/>
  <c r="AP52" i="16"/>
  <c r="AQ52" i="16"/>
  <c r="AR52" i="16"/>
  <c r="AS52" i="16"/>
  <c r="AT52" i="16"/>
  <c r="AU52" i="16"/>
  <c r="AV52" i="16"/>
  <c r="AW52" i="16"/>
  <c r="AX52" i="16"/>
  <c r="AY52" i="16"/>
  <c r="AZ52" i="16"/>
  <c r="BA52" i="16"/>
  <c r="BB52" i="16"/>
  <c r="BC52" i="16"/>
  <c r="BD52" i="16"/>
  <c r="BE52" i="16"/>
  <c r="BF52" i="16"/>
  <c r="BG52" i="16"/>
  <c r="BH52" i="16"/>
  <c r="BI52" i="16"/>
  <c r="BJ52" i="16"/>
  <c r="BK52" i="16"/>
  <c r="BL52" i="16"/>
  <c r="BM52" i="16"/>
  <c r="BN52" i="16"/>
  <c r="BO52" i="16"/>
  <c r="BP52" i="16"/>
  <c r="BQ52" i="16"/>
  <c r="BR52" i="16"/>
  <c r="BS52" i="16"/>
  <c r="BT52" i="16"/>
  <c r="BU52" i="16"/>
  <c r="BV52" i="16"/>
  <c r="BW52" i="16"/>
  <c r="BX52" i="16"/>
  <c r="BY52" i="16"/>
  <c r="BZ52" i="16"/>
  <c r="CA52" i="16"/>
  <c r="CB52" i="16"/>
  <c r="CC52" i="16"/>
  <c r="CD52" i="16"/>
  <c r="CE52" i="16"/>
  <c r="CF52" i="16"/>
  <c r="CG52" i="16"/>
  <c r="CH52" i="16"/>
  <c r="CI52" i="16"/>
  <c r="CJ52" i="16"/>
  <c r="CK52" i="16"/>
  <c r="CL52" i="16"/>
  <c r="B53" i="16"/>
  <c r="C53" i="16"/>
  <c r="D53" i="16"/>
  <c r="E53" i="16"/>
  <c r="F53" i="16"/>
  <c r="G53" i="16"/>
  <c r="H53" i="16"/>
  <c r="I53" i="16"/>
  <c r="J53" i="16"/>
  <c r="K53" i="16"/>
  <c r="L53" i="16"/>
  <c r="M53" i="16"/>
  <c r="N53" i="16"/>
  <c r="O53" i="16"/>
  <c r="P53" i="16"/>
  <c r="Q53" i="16"/>
  <c r="R53" i="16"/>
  <c r="S53" i="16"/>
  <c r="T53" i="16"/>
  <c r="U53" i="16"/>
  <c r="V53" i="16"/>
  <c r="W53" i="16"/>
  <c r="X53" i="16"/>
  <c r="Y53" i="16"/>
  <c r="Z53" i="16"/>
  <c r="AA53" i="16"/>
  <c r="AB53" i="16"/>
  <c r="AC53" i="16"/>
  <c r="AD53" i="16"/>
  <c r="AE53" i="16"/>
  <c r="AF53" i="16"/>
  <c r="AG53" i="16"/>
  <c r="AH53" i="16"/>
  <c r="AI53" i="16"/>
  <c r="AJ53" i="16"/>
  <c r="AK53" i="16"/>
  <c r="AL53" i="16"/>
  <c r="AM53" i="16"/>
  <c r="AN53" i="16"/>
  <c r="AO53" i="16"/>
  <c r="AP53" i="16"/>
  <c r="AQ53" i="16"/>
  <c r="AR53" i="16"/>
  <c r="AS53" i="16"/>
  <c r="AT53" i="16"/>
  <c r="AU53" i="16"/>
  <c r="AV53" i="16"/>
  <c r="AW53" i="16"/>
  <c r="AX53" i="16"/>
  <c r="AY53" i="16"/>
  <c r="AZ53" i="16"/>
  <c r="BA53" i="16"/>
  <c r="BB53" i="16"/>
  <c r="BC53" i="16"/>
  <c r="BD53" i="16"/>
  <c r="BE53" i="16"/>
  <c r="BF53" i="16"/>
  <c r="BG53" i="16"/>
  <c r="BH53" i="16"/>
  <c r="BI53" i="16"/>
  <c r="BJ53" i="16"/>
  <c r="BK53" i="16"/>
  <c r="BL53" i="16"/>
  <c r="BM53" i="16"/>
  <c r="BN53" i="16"/>
  <c r="BO53" i="16"/>
  <c r="BP53" i="16"/>
  <c r="BQ53" i="16"/>
  <c r="BR53" i="16"/>
  <c r="BS53" i="16"/>
  <c r="BT53" i="16"/>
  <c r="BU53" i="16"/>
  <c r="BV53" i="16"/>
  <c r="BW53" i="16"/>
  <c r="BX53" i="16"/>
  <c r="BY53" i="16"/>
  <c r="BZ53" i="16"/>
  <c r="CA53" i="16"/>
  <c r="CB53" i="16"/>
  <c r="CC53" i="16"/>
  <c r="CD53" i="16"/>
  <c r="CE53" i="16"/>
  <c r="CF53" i="16"/>
  <c r="CG53" i="16"/>
  <c r="CH53" i="16"/>
  <c r="CI53" i="16"/>
  <c r="CJ53" i="16"/>
  <c r="CK53" i="16"/>
  <c r="CL53" i="16"/>
  <c r="B54" i="16"/>
  <c r="C54" i="16"/>
  <c r="D54" i="16"/>
  <c r="E54" i="16"/>
  <c r="F54" i="16"/>
  <c r="G54" i="16"/>
  <c r="H54" i="16"/>
  <c r="I54" i="16"/>
  <c r="J54" i="16"/>
  <c r="K54" i="16"/>
  <c r="L54" i="16"/>
  <c r="M54" i="16"/>
  <c r="N54" i="16"/>
  <c r="O54" i="16"/>
  <c r="P54" i="16"/>
  <c r="Q54" i="16"/>
  <c r="R54" i="16"/>
  <c r="S54" i="16"/>
  <c r="T54" i="16"/>
  <c r="U54" i="16"/>
  <c r="V54" i="16"/>
  <c r="W54" i="16"/>
  <c r="X54" i="16"/>
  <c r="Y54" i="16"/>
  <c r="Z54" i="16"/>
  <c r="AA54" i="16"/>
  <c r="AB54" i="16"/>
  <c r="AC54" i="16"/>
  <c r="AD54" i="16"/>
  <c r="AE54" i="16"/>
  <c r="AF54" i="16"/>
  <c r="AG54" i="16"/>
  <c r="AH54" i="16"/>
  <c r="AI54" i="16"/>
  <c r="AJ54" i="16"/>
  <c r="AK54" i="16"/>
  <c r="AL54" i="16"/>
  <c r="AM54" i="16"/>
  <c r="AN54" i="16"/>
  <c r="AO54" i="16"/>
  <c r="AP54" i="16"/>
  <c r="AQ54" i="16"/>
  <c r="AR54" i="16"/>
  <c r="AS54" i="16"/>
  <c r="AT54" i="16"/>
  <c r="AU54" i="16"/>
  <c r="AV54" i="16"/>
  <c r="AW54" i="16"/>
  <c r="AX54" i="16"/>
  <c r="AY54" i="16"/>
  <c r="AZ54" i="16"/>
  <c r="BA54" i="16"/>
  <c r="BB54" i="16"/>
  <c r="BC54" i="16"/>
  <c r="BD54" i="16"/>
  <c r="BE54" i="16"/>
  <c r="BF54" i="16"/>
  <c r="BG54" i="16"/>
  <c r="BH54" i="16"/>
  <c r="BI54" i="16"/>
  <c r="BJ54" i="16"/>
  <c r="BK54" i="16"/>
  <c r="BL54" i="16"/>
  <c r="BM54" i="16"/>
  <c r="BN54" i="16"/>
  <c r="BO54" i="16"/>
  <c r="BP54" i="16"/>
  <c r="BQ54" i="16"/>
  <c r="BR54" i="16"/>
  <c r="BS54" i="16"/>
  <c r="BT54" i="16"/>
  <c r="BU54" i="16"/>
  <c r="BV54" i="16"/>
  <c r="BW54" i="16"/>
  <c r="BX54" i="16"/>
  <c r="BY54" i="16"/>
  <c r="BZ54" i="16"/>
  <c r="CA54" i="16"/>
  <c r="CB54" i="16"/>
  <c r="CC54" i="16"/>
  <c r="CD54" i="16"/>
  <c r="CE54" i="16"/>
  <c r="CF54" i="16"/>
  <c r="CG54" i="16"/>
  <c r="CH54" i="16"/>
  <c r="CI54" i="16"/>
  <c r="CJ54" i="16"/>
  <c r="CK54" i="16"/>
  <c r="CL54" i="16"/>
  <c r="B55" i="16"/>
  <c r="C55" i="16"/>
  <c r="D55" i="16"/>
  <c r="E55" i="16"/>
  <c r="F55" i="16"/>
  <c r="G55" i="16"/>
  <c r="H55" i="16"/>
  <c r="I55" i="16"/>
  <c r="J55" i="16"/>
  <c r="K55" i="16"/>
  <c r="L55" i="16"/>
  <c r="M55" i="16"/>
  <c r="N55" i="16"/>
  <c r="O55" i="16"/>
  <c r="P55" i="16"/>
  <c r="Q55" i="16"/>
  <c r="R55" i="16"/>
  <c r="S55" i="16"/>
  <c r="T55" i="16"/>
  <c r="U55" i="16"/>
  <c r="V55" i="16"/>
  <c r="W55" i="16"/>
  <c r="X55" i="16"/>
  <c r="Y55" i="16"/>
  <c r="Z55" i="16"/>
  <c r="AA55" i="16"/>
  <c r="AB55" i="16"/>
  <c r="AC55" i="16"/>
  <c r="AD55" i="16"/>
  <c r="AE55" i="16"/>
  <c r="AF55" i="16"/>
  <c r="AG55" i="16"/>
  <c r="AH55" i="16"/>
  <c r="AI55" i="16"/>
  <c r="AJ55" i="16"/>
  <c r="AK55" i="16"/>
  <c r="AL55" i="16"/>
  <c r="AM55" i="16"/>
  <c r="AN55" i="16"/>
  <c r="AO55" i="16"/>
  <c r="AP55" i="16"/>
  <c r="AQ55" i="16"/>
  <c r="AR55" i="16"/>
  <c r="AS55" i="16"/>
  <c r="AT55" i="16"/>
  <c r="AU55" i="16"/>
  <c r="AV55" i="16"/>
  <c r="AW55" i="16"/>
  <c r="AX55" i="16"/>
  <c r="AY55" i="16"/>
  <c r="AZ55" i="16"/>
  <c r="BA55" i="16"/>
  <c r="BB55" i="16"/>
  <c r="BC55" i="16"/>
  <c r="BD55" i="16"/>
  <c r="BE55" i="16"/>
  <c r="BF55" i="16"/>
  <c r="BG55" i="16"/>
  <c r="BH55" i="16"/>
  <c r="BI55" i="16"/>
  <c r="BJ55" i="16"/>
  <c r="BK55" i="16"/>
  <c r="BL55" i="16"/>
  <c r="BM55" i="16"/>
  <c r="BN55" i="16"/>
  <c r="BO55" i="16"/>
  <c r="BP55" i="16"/>
  <c r="BQ55" i="16"/>
  <c r="BR55" i="16"/>
  <c r="BS55" i="16"/>
  <c r="BT55" i="16"/>
  <c r="BU55" i="16"/>
  <c r="BV55" i="16"/>
  <c r="BW55" i="16"/>
  <c r="BX55" i="16"/>
  <c r="BY55" i="16"/>
  <c r="BZ55" i="16"/>
  <c r="CA55" i="16"/>
  <c r="CB55" i="16"/>
  <c r="CC55" i="16"/>
  <c r="CD55" i="16"/>
  <c r="CE55" i="16"/>
  <c r="CF55" i="16"/>
  <c r="CG55" i="16"/>
  <c r="CH55" i="16"/>
  <c r="CI55" i="16"/>
  <c r="CJ55" i="16"/>
  <c r="CK55" i="16"/>
  <c r="CL55" i="16"/>
  <c r="B56" i="16"/>
  <c r="C56" i="16"/>
  <c r="D56" i="16"/>
  <c r="E56" i="16"/>
  <c r="F56" i="16"/>
  <c r="G56" i="16"/>
  <c r="H56" i="16"/>
  <c r="I56" i="16"/>
  <c r="J56" i="16"/>
  <c r="K56" i="16"/>
  <c r="L56" i="16"/>
  <c r="M56" i="16"/>
  <c r="N56" i="16"/>
  <c r="O56" i="16"/>
  <c r="P56" i="16"/>
  <c r="Q56" i="16"/>
  <c r="R56" i="16"/>
  <c r="S56" i="16"/>
  <c r="T56" i="16"/>
  <c r="U56" i="16"/>
  <c r="V56" i="16"/>
  <c r="W56" i="16"/>
  <c r="X56" i="16"/>
  <c r="Y56" i="16"/>
  <c r="Z56" i="16"/>
  <c r="AA56" i="16"/>
  <c r="AB56" i="16"/>
  <c r="AC56" i="16"/>
  <c r="AD56" i="16"/>
  <c r="AE56" i="16"/>
  <c r="AF56" i="16"/>
  <c r="AG56" i="16"/>
  <c r="AH56" i="16"/>
  <c r="AI56" i="16"/>
  <c r="AJ56" i="16"/>
  <c r="AK56" i="16"/>
  <c r="AL56" i="16"/>
  <c r="AM56" i="16"/>
  <c r="AN56" i="16"/>
  <c r="AO56" i="16"/>
  <c r="AP56" i="16"/>
  <c r="AQ56" i="16"/>
  <c r="AR56" i="16"/>
  <c r="AS56" i="16"/>
  <c r="AT56" i="16"/>
  <c r="AU56" i="16"/>
  <c r="AV56" i="16"/>
  <c r="AW56" i="16"/>
  <c r="AX56" i="16"/>
  <c r="AY56" i="16"/>
  <c r="AZ56" i="16"/>
  <c r="BA56" i="16"/>
  <c r="BB56" i="16"/>
  <c r="BC56" i="16"/>
  <c r="BD56" i="16"/>
  <c r="BE56" i="16"/>
  <c r="BF56" i="16"/>
  <c r="BG56" i="16"/>
  <c r="BH56" i="16"/>
  <c r="BI56" i="16"/>
  <c r="BJ56" i="16"/>
  <c r="BK56" i="16"/>
  <c r="BL56" i="16"/>
  <c r="BM56" i="16"/>
  <c r="BN56" i="16"/>
  <c r="BO56" i="16"/>
  <c r="BP56" i="16"/>
  <c r="BQ56" i="16"/>
  <c r="BR56" i="16"/>
  <c r="BS56" i="16"/>
  <c r="BT56" i="16"/>
  <c r="BU56" i="16"/>
  <c r="BV56" i="16"/>
  <c r="BW56" i="16"/>
  <c r="BX56" i="16"/>
  <c r="BY56" i="16"/>
  <c r="BZ56" i="16"/>
  <c r="CA56" i="16"/>
  <c r="CB56" i="16"/>
  <c r="CC56" i="16"/>
  <c r="CD56" i="16"/>
  <c r="CE56" i="16"/>
  <c r="CF56" i="16"/>
  <c r="CG56" i="16"/>
  <c r="CH56" i="16"/>
  <c r="CI56" i="16"/>
  <c r="CJ56" i="16"/>
  <c r="CK56" i="16"/>
  <c r="CL56" i="16"/>
  <c r="B57" i="16"/>
  <c r="C57" i="16"/>
  <c r="D57" i="16"/>
  <c r="E57" i="16"/>
  <c r="F57" i="16"/>
  <c r="G57" i="16"/>
  <c r="H57" i="16"/>
  <c r="I57" i="16"/>
  <c r="J57" i="16"/>
  <c r="K57" i="16"/>
  <c r="L57" i="16"/>
  <c r="M57" i="16"/>
  <c r="N57" i="16"/>
  <c r="O57" i="16"/>
  <c r="P57" i="16"/>
  <c r="Q57" i="16"/>
  <c r="R57" i="16"/>
  <c r="S57" i="16"/>
  <c r="T57" i="16"/>
  <c r="U57" i="16"/>
  <c r="V57" i="16"/>
  <c r="W57" i="16"/>
  <c r="X57" i="16"/>
  <c r="Y57" i="16"/>
  <c r="Z57" i="16"/>
  <c r="AA57" i="16"/>
  <c r="AB57" i="16"/>
  <c r="AC57" i="16"/>
  <c r="AD57" i="16"/>
  <c r="AE57" i="16"/>
  <c r="AF57" i="16"/>
  <c r="AG57" i="16"/>
  <c r="AH57" i="16"/>
  <c r="AI57" i="16"/>
  <c r="AJ57" i="16"/>
  <c r="AK57" i="16"/>
  <c r="AL57" i="16"/>
  <c r="AM57" i="16"/>
  <c r="AN57" i="16"/>
  <c r="AO57" i="16"/>
  <c r="AP57" i="16"/>
  <c r="AQ57" i="16"/>
  <c r="AR57" i="16"/>
  <c r="AS57" i="16"/>
  <c r="AT57" i="16"/>
  <c r="AU57" i="16"/>
  <c r="AV57" i="16"/>
  <c r="AW57" i="16"/>
  <c r="AX57" i="16"/>
  <c r="AY57" i="16"/>
  <c r="AZ57" i="16"/>
  <c r="BA57" i="16"/>
  <c r="BB57" i="16"/>
  <c r="BC57" i="16"/>
  <c r="BD57" i="16"/>
  <c r="BE57" i="16"/>
  <c r="BF57" i="16"/>
  <c r="BG57" i="16"/>
  <c r="BH57" i="16"/>
  <c r="BI57" i="16"/>
  <c r="BJ57" i="16"/>
  <c r="BK57" i="16"/>
  <c r="BL57" i="16"/>
  <c r="BM57" i="16"/>
  <c r="BN57" i="16"/>
  <c r="BO57" i="16"/>
  <c r="BP57" i="16"/>
  <c r="BQ57" i="16"/>
  <c r="BR57" i="16"/>
  <c r="BS57" i="16"/>
  <c r="BT57" i="16"/>
  <c r="BU57" i="16"/>
  <c r="BV57" i="16"/>
  <c r="BW57" i="16"/>
  <c r="BX57" i="16"/>
  <c r="BY57" i="16"/>
  <c r="BZ57" i="16"/>
  <c r="CA57" i="16"/>
  <c r="CB57" i="16"/>
  <c r="CC57" i="16"/>
  <c r="CD57" i="16"/>
  <c r="CE57" i="16"/>
  <c r="CF57" i="16"/>
  <c r="CG57" i="16"/>
  <c r="CH57" i="16"/>
  <c r="CI57" i="16"/>
  <c r="CJ57" i="16"/>
  <c r="CK57" i="16"/>
  <c r="CL57" i="16"/>
  <c r="B58" i="16"/>
  <c r="C58" i="16"/>
  <c r="D58" i="16"/>
  <c r="E58" i="16"/>
  <c r="F58" i="16"/>
  <c r="G58" i="16"/>
  <c r="H58" i="16"/>
  <c r="I58" i="16"/>
  <c r="J58" i="16"/>
  <c r="K58" i="16"/>
  <c r="L58" i="16"/>
  <c r="M58" i="16"/>
  <c r="N58" i="16"/>
  <c r="O58" i="16"/>
  <c r="P58" i="16"/>
  <c r="Q58" i="16"/>
  <c r="R58" i="16"/>
  <c r="S58" i="16"/>
  <c r="T58" i="16"/>
  <c r="U58" i="16"/>
  <c r="V58" i="16"/>
  <c r="W58" i="16"/>
  <c r="X58" i="16"/>
  <c r="Y58" i="16"/>
  <c r="Z58" i="16"/>
  <c r="AA58" i="16"/>
  <c r="AB58" i="16"/>
  <c r="AC58" i="16"/>
  <c r="AD58" i="16"/>
  <c r="AE58" i="16"/>
  <c r="AF58" i="16"/>
  <c r="AG58" i="16"/>
  <c r="AH58" i="16"/>
  <c r="AI58" i="16"/>
  <c r="AJ58" i="16"/>
  <c r="AK58" i="16"/>
  <c r="AL58" i="16"/>
  <c r="AM58" i="16"/>
  <c r="AN58" i="16"/>
  <c r="AO58" i="16"/>
  <c r="AP58" i="16"/>
  <c r="AQ58" i="16"/>
  <c r="AR58" i="16"/>
  <c r="AS58" i="16"/>
  <c r="AT58" i="16"/>
  <c r="AU58" i="16"/>
  <c r="AV58" i="16"/>
  <c r="AW58" i="16"/>
  <c r="AX58" i="16"/>
  <c r="AY58" i="16"/>
  <c r="AZ58" i="16"/>
  <c r="BA58" i="16"/>
  <c r="BB58" i="16"/>
  <c r="BC58" i="16"/>
  <c r="BD58" i="16"/>
  <c r="BE58" i="16"/>
  <c r="BF58" i="16"/>
  <c r="BG58" i="16"/>
  <c r="BH58" i="16"/>
  <c r="BI58" i="16"/>
  <c r="BJ58" i="16"/>
  <c r="BK58" i="16"/>
  <c r="BL58" i="16"/>
  <c r="BM58" i="16"/>
  <c r="BN58" i="16"/>
  <c r="BO58" i="16"/>
  <c r="BP58" i="16"/>
  <c r="BQ58" i="16"/>
  <c r="BR58" i="16"/>
  <c r="BS58" i="16"/>
  <c r="BT58" i="16"/>
  <c r="BU58" i="16"/>
  <c r="BV58" i="16"/>
  <c r="BW58" i="16"/>
  <c r="BX58" i="16"/>
  <c r="BY58" i="16"/>
  <c r="BZ58" i="16"/>
  <c r="CA58" i="16"/>
  <c r="CB58" i="16"/>
  <c r="CC58" i="16"/>
  <c r="CD58" i="16"/>
  <c r="CE58" i="16"/>
  <c r="CF58" i="16"/>
  <c r="CG58" i="16"/>
  <c r="CH58" i="16"/>
  <c r="CI58" i="16"/>
  <c r="CJ58" i="16"/>
  <c r="CK58" i="16"/>
  <c r="CL58" i="16"/>
  <c r="B59" i="16"/>
  <c r="C59" i="16"/>
  <c r="D59" i="16"/>
  <c r="E59" i="16"/>
  <c r="F59" i="16"/>
  <c r="G59" i="16"/>
  <c r="H59" i="16"/>
  <c r="I59" i="16"/>
  <c r="J59" i="16"/>
  <c r="K59" i="16"/>
  <c r="L59" i="16"/>
  <c r="M59" i="16"/>
  <c r="N59" i="16"/>
  <c r="O59" i="16"/>
  <c r="P59" i="16"/>
  <c r="Q59" i="16"/>
  <c r="R59" i="16"/>
  <c r="S59" i="16"/>
  <c r="T59" i="16"/>
  <c r="U59" i="16"/>
  <c r="V59" i="16"/>
  <c r="W59" i="16"/>
  <c r="X59" i="16"/>
  <c r="Y59" i="16"/>
  <c r="Z59" i="16"/>
  <c r="AA59" i="16"/>
  <c r="AB59" i="16"/>
  <c r="AC59" i="16"/>
  <c r="AD59" i="16"/>
  <c r="AE59" i="16"/>
  <c r="AF59" i="16"/>
  <c r="AG59" i="16"/>
  <c r="AH59" i="16"/>
  <c r="AI59" i="16"/>
  <c r="AJ59" i="16"/>
  <c r="AK59" i="16"/>
  <c r="AL59" i="16"/>
  <c r="AM59" i="16"/>
  <c r="AN59" i="16"/>
  <c r="AO59" i="16"/>
  <c r="AP59" i="16"/>
  <c r="AQ59" i="16"/>
  <c r="AR59" i="16"/>
  <c r="AS59" i="16"/>
  <c r="AT59" i="16"/>
  <c r="AU59" i="16"/>
  <c r="AV59" i="16"/>
  <c r="AW59" i="16"/>
  <c r="AX59" i="16"/>
  <c r="AY59" i="16"/>
  <c r="AZ59" i="16"/>
  <c r="BA59" i="16"/>
  <c r="BB59" i="16"/>
  <c r="BC59" i="16"/>
  <c r="BD59" i="16"/>
  <c r="BE59" i="16"/>
  <c r="BF59" i="16"/>
  <c r="BG59" i="16"/>
  <c r="BH59" i="16"/>
  <c r="BI59" i="16"/>
  <c r="BJ59" i="16"/>
  <c r="BK59" i="16"/>
  <c r="BL59" i="16"/>
  <c r="BM59" i="16"/>
  <c r="BN59" i="16"/>
  <c r="BO59" i="16"/>
  <c r="BP59" i="16"/>
  <c r="BQ59" i="16"/>
  <c r="BR59" i="16"/>
  <c r="BS59" i="16"/>
  <c r="BT59" i="16"/>
  <c r="BU59" i="16"/>
  <c r="BV59" i="16"/>
  <c r="BW59" i="16"/>
  <c r="BX59" i="16"/>
  <c r="BY59" i="16"/>
  <c r="BZ59" i="16"/>
  <c r="CA59" i="16"/>
  <c r="CB59" i="16"/>
  <c r="CC59" i="16"/>
  <c r="CD59" i="16"/>
  <c r="CE59" i="16"/>
  <c r="CF59" i="16"/>
  <c r="CG59" i="16"/>
  <c r="CH59" i="16"/>
  <c r="CI59" i="16"/>
  <c r="CJ59" i="16"/>
  <c r="CK59" i="16"/>
  <c r="CL59" i="16"/>
  <c r="B60" i="16"/>
  <c r="C60" i="16"/>
  <c r="D60" i="16"/>
  <c r="E60" i="16"/>
  <c r="F60" i="16"/>
  <c r="G60" i="16"/>
  <c r="H60" i="16"/>
  <c r="I60" i="16"/>
  <c r="J60" i="16"/>
  <c r="K60" i="16"/>
  <c r="L60" i="16"/>
  <c r="M60" i="16"/>
  <c r="N60" i="16"/>
  <c r="O60" i="16"/>
  <c r="P60" i="16"/>
  <c r="Q60" i="16"/>
  <c r="R60" i="16"/>
  <c r="S60" i="16"/>
  <c r="T60" i="16"/>
  <c r="U60" i="16"/>
  <c r="V60" i="16"/>
  <c r="W60" i="16"/>
  <c r="X60" i="16"/>
  <c r="Y60" i="16"/>
  <c r="Z60" i="16"/>
  <c r="AA60" i="16"/>
  <c r="AB60" i="16"/>
  <c r="AC60" i="16"/>
  <c r="AD60" i="16"/>
  <c r="AE60" i="16"/>
  <c r="AF60" i="16"/>
  <c r="AG60" i="16"/>
  <c r="AH60" i="16"/>
  <c r="AI60" i="16"/>
  <c r="AJ60" i="16"/>
  <c r="AK60" i="16"/>
  <c r="AL60" i="16"/>
  <c r="AM60" i="16"/>
  <c r="AN60" i="16"/>
  <c r="AO60" i="16"/>
  <c r="AP60" i="16"/>
  <c r="AQ60" i="16"/>
  <c r="AR60" i="16"/>
  <c r="AS60" i="16"/>
  <c r="AT60" i="16"/>
  <c r="AU60" i="16"/>
  <c r="AV60" i="16"/>
  <c r="AW60" i="16"/>
  <c r="AX60" i="16"/>
  <c r="AY60" i="16"/>
  <c r="AZ60" i="16"/>
  <c r="BA60" i="16"/>
  <c r="BB60" i="16"/>
  <c r="BC60" i="16"/>
  <c r="BD60" i="16"/>
  <c r="BE60" i="16"/>
  <c r="BF60" i="16"/>
  <c r="BG60" i="16"/>
  <c r="BH60" i="16"/>
  <c r="BI60" i="16"/>
  <c r="BJ60" i="16"/>
  <c r="BK60" i="16"/>
  <c r="BL60" i="16"/>
  <c r="BM60" i="16"/>
  <c r="BN60" i="16"/>
  <c r="BO60" i="16"/>
  <c r="BP60" i="16"/>
  <c r="BQ60" i="16"/>
  <c r="BR60" i="16"/>
  <c r="BS60" i="16"/>
  <c r="BT60" i="16"/>
  <c r="BU60" i="16"/>
  <c r="BV60" i="16"/>
  <c r="BW60" i="16"/>
  <c r="BX60" i="16"/>
  <c r="BY60" i="16"/>
  <c r="BZ60" i="16"/>
  <c r="CA60" i="16"/>
  <c r="CB60" i="16"/>
  <c r="CC60" i="16"/>
  <c r="CD60" i="16"/>
  <c r="CE60" i="16"/>
  <c r="CF60" i="16"/>
  <c r="CG60" i="16"/>
  <c r="CH60" i="16"/>
  <c r="CI60" i="16"/>
  <c r="CJ60" i="16"/>
  <c r="CK60" i="16"/>
  <c r="CL60" i="16"/>
  <c r="B61" i="16"/>
  <c r="C61" i="16"/>
  <c r="D61" i="16"/>
  <c r="E61" i="16"/>
  <c r="F61" i="16"/>
  <c r="G61" i="16"/>
  <c r="H61" i="16"/>
  <c r="I61" i="16"/>
  <c r="J61" i="16"/>
  <c r="K61" i="16"/>
  <c r="L61" i="16"/>
  <c r="M61" i="16"/>
  <c r="N61" i="16"/>
  <c r="O61" i="16"/>
  <c r="P61" i="16"/>
  <c r="Q61" i="16"/>
  <c r="R61" i="16"/>
  <c r="S61" i="16"/>
  <c r="T61" i="16"/>
  <c r="U61" i="16"/>
  <c r="V61" i="16"/>
  <c r="W61" i="16"/>
  <c r="X61" i="16"/>
  <c r="Y61" i="16"/>
  <c r="Z61" i="16"/>
  <c r="AA61" i="16"/>
  <c r="AB61" i="16"/>
  <c r="AC61" i="16"/>
  <c r="AD61" i="16"/>
  <c r="AE61" i="16"/>
  <c r="AF61" i="16"/>
  <c r="AG61" i="16"/>
  <c r="AH61" i="16"/>
  <c r="AI61" i="16"/>
  <c r="AJ61" i="16"/>
  <c r="AK61" i="16"/>
  <c r="AL61" i="16"/>
  <c r="AM61" i="16"/>
  <c r="AN61" i="16"/>
  <c r="AO61" i="16"/>
  <c r="AP61" i="16"/>
  <c r="AQ61" i="16"/>
  <c r="AR61" i="16"/>
  <c r="AS61" i="16"/>
  <c r="AT61" i="16"/>
  <c r="AU61" i="16"/>
  <c r="AV61" i="16"/>
  <c r="AW61" i="16"/>
  <c r="AX61" i="16"/>
  <c r="AY61" i="16"/>
  <c r="AZ61" i="16"/>
  <c r="BA61" i="16"/>
  <c r="BB61" i="16"/>
  <c r="BC61" i="16"/>
  <c r="BD61" i="16"/>
  <c r="BE61" i="16"/>
  <c r="BF61" i="16"/>
  <c r="BG61" i="16"/>
  <c r="BH61" i="16"/>
  <c r="BI61" i="16"/>
  <c r="BJ61" i="16"/>
  <c r="BK61" i="16"/>
  <c r="BL61" i="16"/>
  <c r="BM61" i="16"/>
  <c r="BN61" i="16"/>
  <c r="BO61" i="16"/>
  <c r="BP61" i="16"/>
  <c r="BQ61" i="16"/>
  <c r="BR61" i="16"/>
  <c r="BS61" i="16"/>
  <c r="BT61" i="16"/>
  <c r="BU61" i="16"/>
  <c r="BV61" i="16"/>
  <c r="BW61" i="16"/>
  <c r="BX61" i="16"/>
  <c r="BY61" i="16"/>
  <c r="BZ61" i="16"/>
  <c r="CA61" i="16"/>
  <c r="CB61" i="16"/>
  <c r="CC61" i="16"/>
  <c r="CD61" i="16"/>
  <c r="CE61" i="16"/>
  <c r="CF61" i="16"/>
  <c r="CG61" i="16"/>
  <c r="CH61" i="16"/>
  <c r="CI61" i="16"/>
  <c r="CJ61" i="16"/>
  <c r="CK61" i="16"/>
  <c r="CL61" i="16"/>
  <c r="B62" i="16"/>
  <c r="C62" i="16"/>
  <c r="D62" i="16"/>
  <c r="E62" i="16"/>
  <c r="F62" i="16"/>
  <c r="G62" i="16"/>
  <c r="H62" i="16"/>
  <c r="I62" i="16"/>
  <c r="J62" i="16"/>
  <c r="K62" i="16"/>
  <c r="L62" i="16"/>
  <c r="M62" i="16"/>
  <c r="N62" i="16"/>
  <c r="O62" i="16"/>
  <c r="P62" i="16"/>
  <c r="Q62" i="16"/>
  <c r="R62" i="16"/>
  <c r="S62" i="16"/>
  <c r="T62" i="16"/>
  <c r="U62" i="16"/>
  <c r="V62" i="16"/>
  <c r="W62" i="16"/>
  <c r="X62" i="16"/>
  <c r="Y62" i="16"/>
  <c r="Z62" i="16"/>
  <c r="AA62" i="16"/>
  <c r="AB62" i="16"/>
  <c r="AC62" i="16"/>
  <c r="AD62" i="16"/>
  <c r="AE62" i="16"/>
  <c r="AF62" i="16"/>
  <c r="AG62" i="16"/>
  <c r="AH62" i="16"/>
  <c r="AI62" i="16"/>
  <c r="AJ62" i="16"/>
  <c r="AK62" i="16"/>
  <c r="AL62" i="16"/>
  <c r="AM62" i="16"/>
  <c r="AN62" i="16"/>
  <c r="AO62" i="16"/>
  <c r="AP62" i="16"/>
  <c r="AQ62" i="16"/>
  <c r="AR62" i="16"/>
  <c r="AS62" i="16"/>
  <c r="AT62" i="16"/>
  <c r="AU62" i="16"/>
  <c r="AV62" i="16"/>
  <c r="AW62" i="16"/>
  <c r="AX62" i="16"/>
  <c r="AY62" i="16"/>
  <c r="AZ62" i="16"/>
  <c r="BA62" i="16"/>
  <c r="BB62" i="16"/>
  <c r="BC62" i="16"/>
  <c r="BD62" i="16"/>
  <c r="BE62" i="16"/>
  <c r="BF62" i="16"/>
  <c r="BG62" i="16"/>
  <c r="BH62" i="16"/>
  <c r="BI62" i="16"/>
  <c r="BJ62" i="16"/>
  <c r="BK62" i="16"/>
  <c r="BL62" i="16"/>
  <c r="BM62" i="16"/>
  <c r="BN62" i="16"/>
  <c r="BO62" i="16"/>
  <c r="BP62" i="16"/>
  <c r="BQ62" i="16"/>
  <c r="BR62" i="16"/>
  <c r="BS62" i="16"/>
  <c r="BT62" i="16"/>
  <c r="BU62" i="16"/>
  <c r="BV62" i="16"/>
  <c r="BW62" i="16"/>
  <c r="BX62" i="16"/>
  <c r="BY62" i="16"/>
  <c r="BZ62" i="16"/>
  <c r="CA62" i="16"/>
  <c r="CB62" i="16"/>
  <c r="CC62" i="16"/>
  <c r="CD62" i="16"/>
  <c r="CE62" i="16"/>
  <c r="CF62" i="16"/>
  <c r="CG62" i="16"/>
  <c r="CH62" i="16"/>
  <c r="CI62" i="16"/>
  <c r="CJ62" i="16"/>
  <c r="CK62" i="16"/>
  <c r="CL62" i="16"/>
  <c r="B63" i="16"/>
  <c r="C63" i="16"/>
  <c r="D63" i="16"/>
  <c r="E63" i="16"/>
  <c r="F63" i="16"/>
  <c r="G63" i="16"/>
  <c r="H63" i="16"/>
  <c r="I63" i="16"/>
  <c r="J63" i="16"/>
  <c r="K63" i="16"/>
  <c r="L63" i="16"/>
  <c r="M63" i="16"/>
  <c r="N63" i="16"/>
  <c r="O63" i="16"/>
  <c r="P63" i="16"/>
  <c r="Q63" i="16"/>
  <c r="R63" i="16"/>
  <c r="S63" i="16"/>
  <c r="T63" i="16"/>
  <c r="U63" i="16"/>
  <c r="V63" i="16"/>
  <c r="W63" i="16"/>
  <c r="X63" i="16"/>
  <c r="Y63" i="16"/>
  <c r="Z63" i="16"/>
  <c r="AA63" i="16"/>
  <c r="AB63" i="16"/>
  <c r="AC63" i="16"/>
  <c r="AD63" i="16"/>
  <c r="AE63" i="16"/>
  <c r="AF63" i="16"/>
  <c r="AG63" i="16"/>
  <c r="AH63" i="16"/>
  <c r="AI63" i="16"/>
  <c r="AJ63" i="16"/>
  <c r="AK63" i="16"/>
  <c r="AL63" i="16"/>
  <c r="AM63" i="16"/>
  <c r="AN63" i="16"/>
  <c r="AO63" i="16"/>
  <c r="AP63" i="16"/>
  <c r="AQ63" i="16"/>
  <c r="AR63" i="16"/>
  <c r="AS63" i="16"/>
  <c r="AT63" i="16"/>
  <c r="AU63" i="16"/>
  <c r="AV63" i="16"/>
  <c r="AW63" i="16"/>
  <c r="AX63" i="16"/>
  <c r="AY63" i="16"/>
  <c r="AZ63" i="16"/>
  <c r="BA63" i="16"/>
  <c r="BB63" i="16"/>
  <c r="BC63" i="16"/>
  <c r="BD63" i="16"/>
  <c r="BE63" i="16"/>
  <c r="BF63" i="16"/>
  <c r="BG63" i="16"/>
  <c r="BH63" i="16"/>
  <c r="BI63" i="16"/>
  <c r="BJ63" i="16"/>
  <c r="BK63" i="16"/>
  <c r="BL63" i="16"/>
  <c r="BM63" i="16"/>
  <c r="BN63" i="16"/>
  <c r="BO63" i="16"/>
  <c r="BP63" i="16"/>
  <c r="BQ63" i="16"/>
  <c r="BR63" i="16"/>
  <c r="BS63" i="16"/>
  <c r="BT63" i="16"/>
  <c r="BU63" i="16"/>
  <c r="BV63" i="16"/>
  <c r="BW63" i="16"/>
  <c r="BX63" i="16"/>
  <c r="BY63" i="16"/>
  <c r="BZ63" i="16"/>
  <c r="CA63" i="16"/>
  <c r="CB63" i="16"/>
  <c r="CC63" i="16"/>
  <c r="CD63" i="16"/>
  <c r="CE63" i="16"/>
  <c r="CF63" i="16"/>
  <c r="CG63" i="16"/>
  <c r="CH63" i="16"/>
  <c r="CI63" i="16"/>
  <c r="CJ63" i="16"/>
  <c r="CK63" i="16"/>
  <c r="CL63" i="16"/>
  <c r="B64" i="16"/>
  <c r="C64" i="16"/>
  <c r="D64" i="16"/>
  <c r="E64" i="16"/>
  <c r="F64" i="16"/>
  <c r="G64" i="16"/>
  <c r="H64" i="16"/>
  <c r="I64" i="16"/>
  <c r="J64" i="16"/>
  <c r="K64" i="16"/>
  <c r="L64" i="16"/>
  <c r="M64" i="16"/>
  <c r="N64" i="16"/>
  <c r="O64" i="16"/>
  <c r="P64" i="16"/>
  <c r="Q64" i="16"/>
  <c r="R64" i="16"/>
  <c r="S64" i="16"/>
  <c r="T64" i="16"/>
  <c r="U64" i="16"/>
  <c r="V64" i="16"/>
  <c r="W64" i="16"/>
  <c r="X64" i="16"/>
  <c r="Y64" i="16"/>
  <c r="Z64" i="16"/>
  <c r="AA64" i="16"/>
  <c r="AB64" i="16"/>
  <c r="AC64" i="16"/>
  <c r="AD64" i="16"/>
  <c r="AE64" i="16"/>
  <c r="AF64" i="16"/>
  <c r="AG64" i="16"/>
  <c r="AH64" i="16"/>
  <c r="AI64" i="16"/>
  <c r="AJ64" i="16"/>
  <c r="AK64" i="16"/>
  <c r="AL64" i="16"/>
  <c r="AM64" i="16"/>
  <c r="AN64" i="16"/>
  <c r="AO64" i="16"/>
  <c r="AP64" i="16"/>
  <c r="AQ64" i="16"/>
  <c r="AR64" i="16"/>
  <c r="AS64" i="16"/>
  <c r="AT64" i="16"/>
  <c r="AU64" i="16"/>
  <c r="AV64" i="16"/>
  <c r="AW64" i="16"/>
  <c r="AX64" i="16"/>
  <c r="AY64" i="16"/>
  <c r="AZ64" i="16"/>
  <c r="BA64" i="16"/>
  <c r="BB64" i="16"/>
  <c r="BC64" i="16"/>
  <c r="BD64" i="16"/>
  <c r="BE64" i="16"/>
  <c r="BF64" i="16"/>
  <c r="BG64" i="16"/>
  <c r="BH64" i="16"/>
  <c r="BI64" i="16"/>
  <c r="BJ64" i="16"/>
  <c r="BK64" i="16"/>
  <c r="BL64" i="16"/>
  <c r="BM64" i="16"/>
  <c r="BN64" i="16"/>
  <c r="BO64" i="16"/>
  <c r="BP64" i="16"/>
  <c r="BQ64" i="16"/>
  <c r="BR64" i="16"/>
  <c r="BS64" i="16"/>
  <c r="BT64" i="16"/>
  <c r="BU64" i="16"/>
  <c r="BV64" i="16"/>
  <c r="BW64" i="16"/>
  <c r="BX64" i="16"/>
  <c r="BY64" i="16"/>
  <c r="BZ64" i="16"/>
  <c r="CA64" i="16"/>
  <c r="CB64" i="16"/>
  <c r="CC64" i="16"/>
  <c r="CD64" i="16"/>
  <c r="CE64" i="16"/>
  <c r="CF64" i="16"/>
  <c r="CG64" i="16"/>
  <c r="CH64" i="16"/>
  <c r="CI64" i="16"/>
  <c r="CJ64" i="16"/>
  <c r="CK64" i="16"/>
  <c r="CL64" i="16"/>
  <c r="B65" i="16"/>
  <c r="C65" i="16"/>
  <c r="D65" i="16"/>
  <c r="E65" i="16"/>
  <c r="F65" i="16"/>
  <c r="G65" i="16"/>
  <c r="H65" i="16"/>
  <c r="I65" i="16"/>
  <c r="J65" i="16"/>
  <c r="K65" i="16"/>
  <c r="L65" i="16"/>
  <c r="M65" i="16"/>
  <c r="N65" i="16"/>
  <c r="O65" i="16"/>
  <c r="P65" i="16"/>
  <c r="Q65" i="16"/>
  <c r="R65" i="16"/>
  <c r="S65" i="16"/>
  <c r="T65" i="16"/>
  <c r="U65" i="16"/>
  <c r="V65" i="16"/>
  <c r="W65" i="16"/>
  <c r="X65" i="16"/>
  <c r="Y65" i="16"/>
  <c r="Z65" i="16"/>
  <c r="AA65" i="16"/>
  <c r="AB65" i="16"/>
  <c r="AC65" i="16"/>
  <c r="AD65" i="16"/>
  <c r="AE65" i="16"/>
  <c r="AF65" i="16"/>
  <c r="AG65" i="16"/>
  <c r="AH65" i="16"/>
  <c r="AI65" i="16"/>
  <c r="AJ65" i="16"/>
  <c r="AK65" i="16"/>
  <c r="AL65" i="16"/>
  <c r="AM65" i="16"/>
  <c r="AN65" i="16"/>
  <c r="AO65" i="16"/>
  <c r="AP65" i="16"/>
  <c r="AQ65" i="16"/>
  <c r="AR65" i="16"/>
  <c r="AS65" i="16"/>
  <c r="AT65" i="16"/>
  <c r="AU65" i="16"/>
  <c r="AV65" i="16"/>
  <c r="AW65" i="16"/>
  <c r="AX65" i="16"/>
  <c r="AY65" i="16"/>
  <c r="AZ65" i="16"/>
  <c r="BA65" i="16"/>
  <c r="BB65" i="16"/>
  <c r="BC65" i="16"/>
  <c r="BD65" i="16"/>
  <c r="BE65" i="16"/>
  <c r="BF65" i="16"/>
  <c r="BG65" i="16"/>
  <c r="BH65" i="16"/>
  <c r="BI65" i="16"/>
  <c r="BJ65" i="16"/>
  <c r="BK65" i="16"/>
  <c r="BL65" i="16"/>
  <c r="BM65" i="16"/>
  <c r="BN65" i="16"/>
  <c r="BO65" i="16"/>
  <c r="BP65" i="16"/>
  <c r="BQ65" i="16"/>
  <c r="BR65" i="16"/>
  <c r="BS65" i="16"/>
  <c r="BT65" i="16"/>
  <c r="BU65" i="16"/>
  <c r="BV65" i="16"/>
  <c r="BW65" i="16"/>
  <c r="BX65" i="16"/>
  <c r="BY65" i="16"/>
  <c r="BZ65" i="16"/>
  <c r="CA65" i="16"/>
  <c r="CB65" i="16"/>
  <c r="CC65" i="16"/>
  <c r="CD65" i="16"/>
  <c r="CE65" i="16"/>
  <c r="CF65" i="16"/>
  <c r="CG65" i="16"/>
  <c r="CH65" i="16"/>
  <c r="CI65" i="16"/>
  <c r="CJ65" i="16"/>
  <c r="CK65" i="16"/>
  <c r="CL65" i="16"/>
  <c r="C2" i="16"/>
  <c r="D2" i="16"/>
  <c r="E2" i="16"/>
  <c r="F2" i="16"/>
  <c r="G2" i="16"/>
  <c r="H2" i="16"/>
  <c r="I2" i="16"/>
  <c r="J2" i="16"/>
  <c r="K2" i="16"/>
  <c r="L2" i="16"/>
  <c r="M2" i="16"/>
  <c r="N2" i="16"/>
  <c r="O2" i="16"/>
  <c r="P2" i="16"/>
  <c r="Q2" i="16"/>
  <c r="R2" i="16"/>
  <c r="S2" i="16"/>
  <c r="T2" i="16"/>
  <c r="U2" i="16"/>
  <c r="V2" i="16"/>
  <c r="W2" i="16"/>
  <c r="X2" i="16"/>
  <c r="Y2" i="16"/>
  <c r="Z2" i="16"/>
  <c r="AA2" i="16"/>
  <c r="AB2" i="16"/>
  <c r="AC2" i="16"/>
  <c r="AD2" i="16"/>
  <c r="AE2" i="16"/>
  <c r="AF2" i="16"/>
  <c r="AG2" i="16"/>
  <c r="AH2" i="16"/>
  <c r="AI2" i="16"/>
  <c r="AJ2" i="16"/>
  <c r="AK2" i="16"/>
  <c r="AL2" i="16"/>
  <c r="AM2" i="16"/>
  <c r="AN2" i="16"/>
  <c r="AO2" i="16"/>
  <c r="AP2" i="16"/>
  <c r="AQ2" i="16"/>
  <c r="AR2" i="16"/>
  <c r="AS2" i="16"/>
  <c r="AT2" i="16"/>
  <c r="AU2" i="16"/>
  <c r="AV2" i="16"/>
  <c r="AW2" i="16"/>
  <c r="AX2" i="16"/>
  <c r="AY2" i="16"/>
  <c r="AZ2" i="16"/>
  <c r="BA2" i="16"/>
  <c r="BB2" i="16"/>
  <c r="BC2" i="16"/>
  <c r="BD2" i="16"/>
  <c r="BE2" i="16"/>
  <c r="BF2" i="16"/>
  <c r="BG2" i="16"/>
  <c r="BH2" i="16"/>
  <c r="BI2" i="16"/>
  <c r="BJ2" i="16"/>
  <c r="BK2" i="16"/>
  <c r="BL2" i="16"/>
  <c r="BM2" i="16"/>
  <c r="BN2" i="16"/>
  <c r="BO2" i="16"/>
  <c r="BP2" i="16"/>
  <c r="BQ2" i="16"/>
  <c r="BR2" i="16"/>
  <c r="BS2" i="16"/>
  <c r="BT2" i="16"/>
  <c r="BU2" i="16"/>
  <c r="BV2" i="16"/>
  <c r="BW2" i="16"/>
  <c r="BX2" i="16"/>
  <c r="BY2" i="16"/>
  <c r="BZ2" i="16"/>
  <c r="CA2" i="16"/>
  <c r="CB2" i="16"/>
  <c r="CC2" i="16"/>
  <c r="CD2" i="16"/>
  <c r="CE2" i="16"/>
  <c r="CF2" i="16"/>
  <c r="CG2" i="16"/>
  <c r="CH2" i="16"/>
  <c r="CI2" i="16"/>
  <c r="CJ2" i="16"/>
  <c r="CK2" i="16"/>
  <c r="CL2" i="16"/>
  <c r="CL1" i="16"/>
  <c r="CH1" i="16"/>
  <c r="CI1" i="16"/>
  <c r="CJ1" i="16"/>
  <c r="CK1" i="16"/>
  <c r="CA1" i="16"/>
  <c r="CB1" i="16"/>
  <c r="CC1" i="16"/>
  <c r="CD1" i="16"/>
  <c r="CE1" i="16"/>
  <c r="CF1" i="16"/>
  <c r="CG1" i="16"/>
  <c r="C1" i="16"/>
  <c r="D1" i="16"/>
  <c r="E1" i="16"/>
  <c r="F1" i="16"/>
  <c r="G1" i="16"/>
  <c r="H1" i="16"/>
  <c r="I1" i="16"/>
  <c r="J1" i="16"/>
  <c r="K1" i="16"/>
  <c r="L1" i="16"/>
  <c r="M1" i="16"/>
  <c r="N1" i="16"/>
  <c r="O1" i="16"/>
  <c r="P1" i="16"/>
  <c r="Q1" i="16"/>
  <c r="R1" i="16"/>
  <c r="S1" i="16"/>
  <c r="T1" i="16"/>
  <c r="U1" i="16"/>
  <c r="V1" i="16"/>
  <c r="W1" i="16"/>
  <c r="X1" i="16"/>
  <c r="Y1" i="16"/>
  <c r="Z1" i="16"/>
  <c r="AA1" i="16"/>
  <c r="AB1" i="16"/>
  <c r="AC1" i="16"/>
  <c r="AD1" i="16"/>
  <c r="AE1" i="16"/>
  <c r="AF1" i="16"/>
  <c r="AG1" i="16"/>
  <c r="AH1" i="16"/>
  <c r="AI1" i="16"/>
  <c r="AJ1" i="16"/>
  <c r="AK1" i="16"/>
  <c r="AL1" i="16"/>
  <c r="AM1" i="16"/>
  <c r="AN1" i="16"/>
  <c r="AO1" i="16"/>
  <c r="AP1" i="16"/>
  <c r="AQ1" i="16"/>
  <c r="AR1" i="16"/>
  <c r="AS1" i="16"/>
  <c r="AT1" i="16"/>
  <c r="AU1" i="16"/>
  <c r="AV1" i="16"/>
  <c r="AW1" i="16"/>
  <c r="AX1" i="16"/>
  <c r="AY1" i="16"/>
  <c r="AZ1" i="16"/>
  <c r="BA1" i="16"/>
  <c r="BB1" i="16"/>
  <c r="BC1" i="16"/>
  <c r="BD1" i="16"/>
  <c r="BE1" i="16"/>
  <c r="BF1" i="16"/>
  <c r="BG1" i="16"/>
  <c r="BH1" i="16"/>
  <c r="BI1" i="16"/>
  <c r="BJ1" i="16"/>
  <c r="BK1" i="16"/>
  <c r="BL1" i="16"/>
  <c r="BM1" i="16"/>
  <c r="BN1" i="16"/>
  <c r="BO1" i="16"/>
  <c r="BP1" i="16"/>
  <c r="BQ1" i="16"/>
  <c r="BR1" i="16"/>
  <c r="BS1" i="16"/>
  <c r="BT1" i="16"/>
  <c r="BU1" i="16"/>
  <c r="BV1" i="16"/>
  <c r="BW1" i="16"/>
  <c r="BX1" i="16"/>
  <c r="BY1" i="16"/>
  <c r="BZ1" i="16"/>
  <c r="B1" i="16"/>
  <c r="A3" i="16"/>
  <c r="B3" i="44" s="1"/>
  <c r="A4" i="16"/>
  <c r="B4" i="44" s="1"/>
  <c r="A5" i="16"/>
  <c r="B5" i="44" s="1"/>
  <c r="A6" i="16"/>
  <c r="B6" i="44" s="1"/>
  <c r="A7" i="16"/>
  <c r="B7" i="44" s="1"/>
  <c r="A8" i="16"/>
  <c r="B8" i="44" s="1"/>
  <c r="A9" i="16"/>
  <c r="B9" i="44" s="1"/>
  <c r="A10" i="16"/>
  <c r="B10" i="44" s="1"/>
  <c r="A11" i="16"/>
  <c r="B11" i="44" s="1"/>
  <c r="A12" i="16"/>
  <c r="B12" i="44" s="1"/>
  <c r="A13" i="16"/>
  <c r="B13" i="44" s="1"/>
  <c r="A14" i="16"/>
  <c r="B14" i="44" s="1"/>
  <c r="A15" i="16"/>
  <c r="B15" i="44" s="1"/>
  <c r="A16" i="16"/>
  <c r="B16" i="44" s="1"/>
  <c r="A17" i="16"/>
  <c r="B17" i="44" s="1"/>
  <c r="A18" i="16"/>
  <c r="B18" i="44" s="1"/>
  <c r="A19" i="16"/>
  <c r="B19" i="44" s="1"/>
  <c r="A20" i="16"/>
  <c r="B20" i="44" s="1"/>
  <c r="A21" i="16"/>
  <c r="B21" i="44" s="1"/>
  <c r="A22" i="16"/>
  <c r="B22" i="44" s="1"/>
  <c r="A23" i="16"/>
  <c r="B23" i="44" s="1"/>
  <c r="A24" i="16"/>
  <c r="B24" i="44" s="1"/>
  <c r="A25" i="16"/>
  <c r="B25" i="44" s="1"/>
  <c r="A26" i="16"/>
  <c r="B26" i="44" s="1"/>
  <c r="A27" i="16"/>
  <c r="B27" i="44" s="1"/>
  <c r="A28" i="16"/>
  <c r="B28" i="44" s="1"/>
  <c r="A29" i="16"/>
  <c r="B29" i="44" s="1"/>
  <c r="A30" i="16"/>
  <c r="B30" i="44" s="1"/>
  <c r="A31" i="16"/>
  <c r="B31" i="44" s="1"/>
  <c r="A32" i="16"/>
  <c r="B32" i="44" s="1"/>
  <c r="A33" i="16"/>
  <c r="B33" i="44" s="1"/>
  <c r="A34" i="16"/>
  <c r="B34" i="44" s="1"/>
  <c r="A35" i="16"/>
  <c r="B35" i="44" s="1"/>
  <c r="A36" i="16"/>
  <c r="B36" i="44" s="1"/>
  <c r="A37" i="16"/>
  <c r="B37" i="44" s="1"/>
  <c r="A38" i="16"/>
  <c r="B38" i="44" s="1"/>
  <c r="A39" i="16"/>
  <c r="B39" i="44" s="1"/>
  <c r="A40" i="16"/>
  <c r="B40" i="44" s="1"/>
  <c r="A41" i="16"/>
  <c r="B41" i="44" s="1"/>
  <c r="A42" i="16"/>
  <c r="B42" i="44" s="1"/>
  <c r="A43" i="16"/>
  <c r="B43" i="44" s="1"/>
  <c r="A44" i="16"/>
  <c r="B44" i="44" s="1"/>
  <c r="A45" i="16"/>
  <c r="B45" i="44" s="1"/>
  <c r="A46" i="16"/>
  <c r="B46" i="44" s="1"/>
  <c r="A47" i="16"/>
  <c r="B47" i="44" s="1"/>
  <c r="A48" i="16"/>
  <c r="B48" i="44" s="1"/>
  <c r="A49" i="16"/>
  <c r="B49" i="44" s="1"/>
  <c r="A50" i="16"/>
  <c r="B50" i="44" s="1"/>
  <c r="A51" i="16"/>
  <c r="B51" i="44" s="1"/>
  <c r="A52" i="16"/>
  <c r="B52" i="44" s="1"/>
  <c r="A53" i="16"/>
  <c r="B53" i="44" s="1"/>
  <c r="A54" i="16"/>
  <c r="B54" i="44" s="1"/>
  <c r="A55" i="16"/>
  <c r="B55" i="44" s="1"/>
  <c r="A56" i="16"/>
  <c r="B56" i="44" s="1"/>
  <c r="A57" i="16"/>
  <c r="B57" i="44" s="1"/>
  <c r="A58" i="16"/>
  <c r="B58" i="44" s="1"/>
  <c r="A59" i="16"/>
  <c r="B59" i="44" s="1"/>
  <c r="A60" i="16"/>
  <c r="B60" i="44" s="1"/>
  <c r="A61" i="16"/>
  <c r="B61" i="44" s="1"/>
  <c r="A62" i="16"/>
  <c r="B62" i="44" s="1"/>
  <c r="A63" i="16"/>
  <c r="B63" i="44" s="1"/>
  <c r="A64" i="16"/>
  <c r="B64" i="44" s="1"/>
  <c r="A65" i="16"/>
  <c r="B65" i="44" s="1"/>
  <c r="A2" i="16"/>
  <c r="B2" i="44" s="1"/>
  <c r="BF3" i="42"/>
  <c r="B4" i="42"/>
  <c r="C4" i="42"/>
  <c r="D4" i="42"/>
  <c r="E4" i="42"/>
  <c r="F4" i="42"/>
  <c r="G4" i="42"/>
  <c r="H4" i="42"/>
  <c r="I4" i="42"/>
  <c r="J4" i="42"/>
  <c r="K4" i="42"/>
  <c r="L4" i="42"/>
  <c r="M4" i="42"/>
  <c r="N4" i="42"/>
  <c r="O4" i="42"/>
  <c r="P4" i="42"/>
  <c r="Q4" i="42"/>
  <c r="R4" i="42"/>
  <c r="S4" i="42"/>
  <c r="T4" i="42"/>
  <c r="U4" i="42"/>
  <c r="V4" i="42"/>
  <c r="W4" i="42"/>
  <c r="X4" i="42"/>
  <c r="Y4" i="42"/>
  <c r="Z4" i="42"/>
  <c r="AA4" i="42"/>
  <c r="AB4" i="42"/>
  <c r="AC4" i="42"/>
  <c r="AD4" i="42"/>
  <c r="AE4" i="42"/>
  <c r="AF4" i="42"/>
  <c r="AG4" i="42"/>
  <c r="AH4" i="42"/>
  <c r="AI4" i="42"/>
  <c r="AJ4" i="42"/>
  <c r="AK4" i="42"/>
  <c r="AL4" i="42"/>
  <c r="AM4" i="42"/>
  <c r="AN4" i="42"/>
  <c r="AO4" i="42"/>
  <c r="AP4" i="42"/>
  <c r="AQ4" i="42"/>
  <c r="AR4" i="42"/>
  <c r="AS4" i="42"/>
  <c r="AT4" i="42"/>
  <c r="AU4" i="42"/>
  <c r="AV4" i="42"/>
  <c r="AW4" i="42"/>
  <c r="AX4" i="42"/>
  <c r="AY4" i="42"/>
  <c r="AZ4" i="42"/>
  <c r="BA4" i="42"/>
  <c r="BB4" i="42"/>
  <c r="BC4" i="42"/>
  <c r="BD4" i="42"/>
  <c r="BE4" i="42"/>
  <c r="BF4" i="42"/>
  <c r="BG4" i="42"/>
  <c r="BH4" i="42"/>
  <c r="BI4" i="42"/>
  <c r="BJ4" i="42"/>
  <c r="BK4" i="42"/>
  <c r="BL4" i="42"/>
  <c r="BM4" i="42"/>
  <c r="BN4" i="42"/>
  <c r="BO4" i="42"/>
  <c r="BP4" i="42"/>
  <c r="BQ4" i="42"/>
  <c r="BR4" i="42"/>
  <c r="BS4" i="42"/>
  <c r="BT4" i="42"/>
  <c r="BU4" i="42"/>
  <c r="BV4" i="42"/>
  <c r="BW4" i="42"/>
  <c r="BX4" i="42"/>
  <c r="BY4" i="42"/>
  <c r="BZ4" i="42"/>
  <c r="CA4" i="42"/>
  <c r="CB4" i="42"/>
  <c r="CC4" i="42"/>
  <c r="CD4" i="42"/>
  <c r="CE4" i="42"/>
  <c r="CF4" i="42"/>
  <c r="CG4" i="42"/>
  <c r="CH4" i="42"/>
  <c r="CI4" i="42"/>
  <c r="CJ4" i="42"/>
  <c r="CK4" i="42"/>
  <c r="CL4" i="42"/>
  <c r="B5" i="42"/>
  <c r="C5" i="42"/>
  <c r="D5" i="42"/>
  <c r="E5" i="42"/>
  <c r="F5" i="42"/>
  <c r="G5" i="42"/>
  <c r="H5" i="42"/>
  <c r="I5" i="42"/>
  <c r="J5" i="42"/>
  <c r="K5" i="42"/>
  <c r="L5" i="42"/>
  <c r="M5" i="42"/>
  <c r="N5" i="42"/>
  <c r="O5" i="42"/>
  <c r="P5" i="42"/>
  <c r="Q5" i="42"/>
  <c r="R5" i="42"/>
  <c r="S5" i="42"/>
  <c r="T5" i="42"/>
  <c r="U5" i="42"/>
  <c r="V5" i="42"/>
  <c r="W5" i="42"/>
  <c r="X5" i="42"/>
  <c r="Y5" i="42"/>
  <c r="Z5" i="42"/>
  <c r="AA5" i="42"/>
  <c r="AB5" i="42"/>
  <c r="AC5" i="42"/>
  <c r="AD5" i="42"/>
  <c r="AE5" i="42"/>
  <c r="AF5" i="42"/>
  <c r="AG5" i="42"/>
  <c r="AH5" i="42"/>
  <c r="AI5" i="42"/>
  <c r="AJ5" i="42"/>
  <c r="AK5" i="42"/>
  <c r="AL5" i="42"/>
  <c r="AM5" i="42"/>
  <c r="AN5" i="42"/>
  <c r="AO5" i="42"/>
  <c r="AP5" i="42"/>
  <c r="AQ5" i="42"/>
  <c r="AR5" i="42"/>
  <c r="AS5" i="42"/>
  <c r="AT5" i="42"/>
  <c r="AU5" i="42"/>
  <c r="AV5" i="42"/>
  <c r="AW5" i="42"/>
  <c r="AX5" i="42"/>
  <c r="AY5" i="42"/>
  <c r="AZ5" i="42"/>
  <c r="BA5" i="42"/>
  <c r="BB5" i="42"/>
  <c r="BC5" i="42"/>
  <c r="BD5" i="42"/>
  <c r="BE5" i="42"/>
  <c r="BF5" i="42"/>
  <c r="BG5" i="42"/>
  <c r="BH5" i="42"/>
  <c r="BI5" i="42"/>
  <c r="BJ5" i="42"/>
  <c r="BK5" i="42"/>
  <c r="BL5" i="42"/>
  <c r="BM5" i="42"/>
  <c r="BN5" i="42"/>
  <c r="BO5" i="42"/>
  <c r="BP5" i="42"/>
  <c r="BQ5" i="42"/>
  <c r="BR5" i="42"/>
  <c r="BS5" i="42"/>
  <c r="BT5" i="42"/>
  <c r="BU5" i="42"/>
  <c r="BV5" i="42"/>
  <c r="BW5" i="42"/>
  <c r="BX5" i="42"/>
  <c r="BY5" i="42"/>
  <c r="BZ5" i="42"/>
  <c r="CA5" i="42"/>
  <c r="CB5" i="42"/>
  <c r="CC5" i="42"/>
  <c r="CD5" i="42"/>
  <c r="CE5" i="42"/>
  <c r="CF5" i="42"/>
  <c r="CG5" i="42"/>
  <c r="CH5" i="42"/>
  <c r="CI5" i="42"/>
  <c r="CJ5" i="42"/>
  <c r="CK5" i="42"/>
  <c r="CL5" i="42"/>
  <c r="B6" i="42"/>
  <c r="C6" i="42"/>
  <c r="D6" i="42"/>
  <c r="E6" i="42"/>
  <c r="F6" i="42"/>
  <c r="G6" i="42"/>
  <c r="H6" i="42"/>
  <c r="I6" i="42"/>
  <c r="J6" i="42"/>
  <c r="K6" i="42"/>
  <c r="L6" i="42"/>
  <c r="M6" i="42"/>
  <c r="N6" i="42"/>
  <c r="O6" i="42"/>
  <c r="P6" i="42"/>
  <c r="Q6" i="42"/>
  <c r="R6" i="42"/>
  <c r="S6" i="42"/>
  <c r="T6" i="42"/>
  <c r="U6" i="42"/>
  <c r="V6" i="42"/>
  <c r="W6" i="42"/>
  <c r="X6" i="42"/>
  <c r="Y6" i="42"/>
  <c r="Z6" i="42"/>
  <c r="AA6" i="42"/>
  <c r="AB6" i="42"/>
  <c r="AC6" i="42"/>
  <c r="AD6" i="42"/>
  <c r="AE6" i="42"/>
  <c r="AF6" i="42"/>
  <c r="AG6" i="42"/>
  <c r="AH6" i="42"/>
  <c r="AI6" i="42"/>
  <c r="AJ6" i="42"/>
  <c r="AK6" i="42"/>
  <c r="AL6" i="42"/>
  <c r="AM6" i="42"/>
  <c r="AN6" i="42"/>
  <c r="AO6" i="42"/>
  <c r="AP6" i="42"/>
  <c r="AQ6" i="42"/>
  <c r="AR6" i="42"/>
  <c r="AS6" i="42"/>
  <c r="AT6" i="42"/>
  <c r="AU6" i="42"/>
  <c r="AV6" i="42"/>
  <c r="AW6" i="42"/>
  <c r="AX6" i="42"/>
  <c r="AY6" i="42"/>
  <c r="AZ6" i="42"/>
  <c r="BA6" i="42"/>
  <c r="BB6" i="42"/>
  <c r="BC6" i="42"/>
  <c r="BD6" i="42"/>
  <c r="BE6" i="42"/>
  <c r="BF6" i="42"/>
  <c r="BG6" i="42"/>
  <c r="BH6" i="42"/>
  <c r="BI6" i="42"/>
  <c r="BJ6" i="42"/>
  <c r="BK6" i="42"/>
  <c r="BL6" i="42"/>
  <c r="BM6" i="42"/>
  <c r="BN6" i="42"/>
  <c r="BO6" i="42"/>
  <c r="BP6" i="42"/>
  <c r="BQ6" i="42"/>
  <c r="BR6" i="42"/>
  <c r="BS6" i="42"/>
  <c r="BT6" i="42"/>
  <c r="BU6" i="42"/>
  <c r="BV6" i="42"/>
  <c r="BW6" i="42"/>
  <c r="BX6" i="42"/>
  <c r="BY6" i="42"/>
  <c r="BZ6" i="42"/>
  <c r="CA6" i="42"/>
  <c r="CB6" i="42"/>
  <c r="CC6" i="42"/>
  <c r="CD6" i="42"/>
  <c r="CE6" i="42"/>
  <c r="CF6" i="42"/>
  <c r="CG6" i="42"/>
  <c r="CH6" i="42"/>
  <c r="CI6" i="42"/>
  <c r="CJ6" i="42"/>
  <c r="CK6" i="42"/>
  <c r="CL6" i="42"/>
  <c r="B7" i="42"/>
  <c r="C7" i="42"/>
  <c r="D7" i="42"/>
  <c r="E7" i="42"/>
  <c r="F7" i="42"/>
  <c r="G7" i="42"/>
  <c r="H7" i="42"/>
  <c r="I7" i="42"/>
  <c r="J7" i="42"/>
  <c r="K7" i="42"/>
  <c r="L7" i="42"/>
  <c r="M7" i="42"/>
  <c r="N7" i="42"/>
  <c r="O7" i="42"/>
  <c r="P7" i="42"/>
  <c r="Q7" i="42"/>
  <c r="R7" i="42"/>
  <c r="S7" i="42"/>
  <c r="T7" i="42"/>
  <c r="U7" i="42"/>
  <c r="V7" i="42"/>
  <c r="W7" i="42"/>
  <c r="X7" i="42"/>
  <c r="Y7" i="42"/>
  <c r="Z7" i="42"/>
  <c r="AA7" i="42"/>
  <c r="AB7" i="42"/>
  <c r="AC7" i="42"/>
  <c r="AD7" i="42"/>
  <c r="AE7" i="42"/>
  <c r="AF7" i="42"/>
  <c r="AG7" i="42"/>
  <c r="AH7" i="42"/>
  <c r="AI7" i="42"/>
  <c r="AJ7" i="42"/>
  <c r="AK7" i="42"/>
  <c r="AL7" i="42"/>
  <c r="AM7" i="42"/>
  <c r="AN7" i="42"/>
  <c r="AO7" i="42"/>
  <c r="AP7" i="42"/>
  <c r="AQ7" i="42"/>
  <c r="AR7" i="42"/>
  <c r="AS7" i="42"/>
  <c r="AT7" i="42"/>
  <c r="AU7" i="42"/>
  <c r="AV7" i="42"/>
  <c r="AW7" i="42"/>
  <c r="AX7" i="42"/>
  <c r="AY7" i="42"/>
  <c r="AZ7" i="42"/>
  <c r="BA7" i="42"/>
  <c r="BB7" i="42"/>
  <c r="BC7" i="42"/>
  <c r="BD7" i="42"/>
  <c r="BE7" i="42"/>
  <c r="BF7" i="42"/>
  <c r="BG7" i="42"/>
  <c r="BH7" i="42"/>
  <c r="BI7" i="42"/>
  <c r="BJ7" i="42"/>
  <c r="BK7" i="42"/>
  <c r="BL7" i="42"/>
  <c r="BM7" i="42"/>
  <c r="BN7" i="42"/>
  <c r="BO7" i="42"/>
  <c r="BP7" i="42"/>
  <c r="BQ7" i="42"/>
  <c r="BR7" i="42"/>
  <c r="BS7" i="42"/>
  <c r="BT7" i="42"/>
  <c r="BU7" i="42"/>
  <c r="BV7" i="42"/>
  <c r="BW7" i="42"/>
  <c r="BX7" i="42"/>
  <c r="BY7" i="42"/>
  <c r="BZ7" i="42"/>
  <c r="CA7" i="42"/>
  <c r="CB7" i="42"/>
  <c r="CC7" i="42"/>
  <c r="CD7" i="42"/>
  <c r="CE7" i="42"/>
  <c r="CF7" i="42"/>
  <c r="CG7" i="42"/>
  <c r="CH7" i="42"/>
  <c r="CI7" i="42"/>
  <c r="CJ7" i="42"/>
  <c r="CK7" i="42"/>
  <c r="CL7" i="42"/>
  <c r="B8" i="42"/>
  <c r="C8" i="42"/>
  <c r="D8" i="42"/>
  <c r="E8" i="42"/>
  <c r="F8" i="42"/>
  <c r="G8" i="42"/>
  <c r="H8" i="42"/>
  <c r="I8" i="42"/>
  <c r="J8" i="42"/>
  <c r="K8" i="42"/>
  <c r="L8" i="42"/>
  <c r="M8" i="42"/>
  <c r="N8" i="42"/>
  <c r="O8" i="42"/>
  <c r="P8" i="42"/>
  <c r="Q8" i="42"/>
  <c r="R8" i="42"/>
  <c r="S8" i="42"/>
  <c r="T8" i="42"/>
  <c r="U8" i="42"/>
  <c r="V8" i="42"/>
  <c r="W8" i="42"/>
  <c r="X8" i="42"/>
  <c r="Y8" i="42"/>
  <c r="Z8" i="42"/>
  <c r="AA8" i="42"/>
  <c r="AB8" i="42"/>
  <c r="AC8" i="42"/>
  <c r="AD8" i="42"/>
  <c r="AE8" i="42"/>
  <c r="AF8" i="42"/>
  <c r="AG8" i="42"/>
  <c r="AH8" i="42"/>
  <c r="AI8" i="42"/>
  <c r="AJ8" i="42"/>
  <c r="AK8" i="42"/>
  <c r="AL8" i="42"/>
  <c r="AM8" i="42"/>
  <c r="AN8" i="42"/>
  <c r="AO8" i="42"/>
  <c r="AP8" i="42"/>
  <c r="AQ8" i="42"/>
  <c r="AR8" i="42"/>
  <c r="AS8" i="42"/>
  <c r="AT8" i="42"/>
  <c r="AU8" i="42"/>
  <c r="AV8" i="42"/>
  <c r="AW8" i="42"/>
  <c r="AX8" i="42"/>
  <c r="AY8" i="42"/>
  <c r="AZ8" i="42"/>
  <c r="BA8" i="42"/>
  <c r="BB8" i="42"/>
  <c r="BC8" i="42"/>
  <c r="BD8" i="42"/>
  <c r="BE8" i="42"/>
  <c r="BF8" i="42"/>
  <c r="BG8" i="42"/>
  <c r="BH8" i="42"/>
  <c r="BI8" i="42"/>
  <c r="BJ8" i="42"/>
  <c r="BK8" i="42"/>
  <c r="BL8" i="42"/>
  <c r="BM8" i="42"/>
  <c r="BN8" i="42"/>
  <c r="BO8" i="42"/>
  <c r="BP8" i="42"/>
  <c r="BQ8" i="42"/>
  <c r="BR8" i="42"/>
  <c r="BS8" i="42"/>
  <c r="BT8" i="42"/>
  <c r="BU8" i="42"/>
  <c r="BV8" i="42"/>
  <c r="BW8" i="42"/>
  <c r="BX8" i="42"/>
  <c r="BY8" i="42"/>
  <c r="BZ8" i="42"/>
  <c r="CA8" i="42"/>
  <c r="CB8" i="42"/>
  <c r="CC8" i="42"/>
  <c r="CD8" i="42"/>
  <c r="CE8" i="42"/>
  <c r="CF8" i="42"/>
  <c r="CG8" i="42"/>
  <c r="CH8" i="42"/>
  <c r="CI8" i="42"/>
  <c r="CJ8" i="42"/>
  <c r="CK8" i="42"/>
  <c r="CL8" i="42"/>
  <c r="B9" i="42"/>
  <c r="C9" i="42"/>
  <c r="D9" i="42"/>
  <c r="E9" i="42"/>
  <c r="F9" i="42"/>
  <c r="G9" i="42"/>
  <c r="H9" i="42"/>
  <c r="I9" i="42"/>
  <c r="J9" i="42"/>
  <c r="K9" i="42"/>
  <c r="L9" i="42"/>
  <c r="M9" i="42"/>
  <c r="N9" i="42"/>
  <c r="O9" i="42"/>
  <c r="P9" i="42"/>
  <c r="Q9" i="42"/>
  <c r="R9" i="42"/>
  <c r="S9" i="42"/>
  <c r="T9" i="42"/>
  <c r="U9" i="42"/>
  <c r="V9" i="42"/>
  <c r="W9" i="42"/>
  <c r="X9" i="42"/>
  <c r="Y9" i="42"/>
  <c r="Z9" i="42"/>
  <c r="AA9" i="42"/>
  <c r="AB9" i="42"/>
  <c r="AC9" i="42"/>
  <c r="AD9" i="42"/>
  <c r="AE9" i="42"/>
  <c r="AF9" i="42"/>
  <c r="AG9" i="42"/>
  <c r="AH9" i="42"/>
  <c r="AI9" i="42"/>
  <c r="AJ9" i="42"/>
  <c r="AK9" i="42"/>
  <c r="AL9" i="42"/>
  <c r="AM9" i="42"/>
  <c r="AN9" i="42"/>
  <c r="AO9" i="42"/>
  <c r="AP9" i="42"/>
  <c r="AQ9" i="42"/>
  <c r="AR9" i="42"/>
  <c r="AS9" i="42"/>
  <c r="AT9" i="42"/>
  <c r="AU9" i="42"/>
  <c r="AV9" i="42"/>
  <c r="AW9" i="42"/>
  <c r="AX9" i="42"/>
  <c r="AY9" i="42"/>
  <c r="AZ9" i="42"/>
  <c r="BA9" i="42"/>
  <c r="BB9" i="42"/>
  <c r="BC9" i="42"/>
  <c r="BD9" i="42"/>
  <c r="BE9" i="42"/>
  <c r="BF9" i="42"/>
  <c r="BG9" i="42"/>
  <c r="BH9" i="42"/>
  <c r="BI9" i="42"/>
  <c r="BJ9" i="42"/>
  <c r="BK9" i="42"/>
  <c r="BL9" i="42"/>
  <c r="BM9" i="42"/>
  <c r="BN9" i="42"/>
  <c r="BO9" i="42"/>
  <c r="BP9" i="42"/>
  <c r="BQ9" i="42"/>
  <c r="BR9" i="42"/>
  <c r="BS9" i="42"/>
  <c r="BT9" i="42"/>
  <c r="BU9" i="42"/>
  <c r="BV9" i="42"/>
  <c r="BW9" i="42"/>
  <c r="BX9" i="42"/>
  <c r="BY9" i="42"/>
  <c r="BZ9" i="42"/>
  <c r="CA9" i="42"/>
  <c r="CB9" i="42"/>
  <c r="CC9" i="42"/>
  <c r="CD9" i="42"/>
  <c r="CE9" i="42"/>
  <c r="CF9" i="42"/>
  <c r="CG9" i="42"/>
  <c r="CH9" i="42"/>
  <c r="CI9" i="42"/>
  <c r="CJ9" i="42"/>
  <c r="CK9" i="42"/>
  <c r="CL9" i="42"/>
  <c r="B10" i="42"/>
  <c r="C10" i="42"/>
  <c r="D10" i="42"/>
  <c r="E10" i="42"/>
  <c r="F10" i="42"/>
  <c r="G10" i="42"/>
  <c r="H10" i="42"/>
  <c r="I10" i="42"/>
  <c r="J10" i="42"/>
  <c r="K10" i="42"/>
  <c r="L10" i="42"/>
  <c r="M10" i="42"/>
  <c r="N10" i="42"/>
  <c r="O10" i="42"/>
  <c r="P10" i="42"/>
  <c r="Q10" i="42"/>
  <c r="R10" i="42"/>
  <c r="S10" i="42"/>
  <c r="T10" i="42"/>
  <c r="U10" i="42"/>
  <c r="V10" i="42"/>
  <c r="W10" i="42"/>
  <c r="X10" i="42"/>
  <c r="Y10" i="42"/>
  <c r="Z10" i="42"/>
  <c r="AA10" i="42"/>
  <c r="AB10" i="42"/>
  <c r="AC10" i="42"/>
  <c r="AD10" i="42"/>
  <c r="AE10" i="42"/>
  <c r="AF10" i="42"/>
  <c r="AG10" i="42"/>
  <c r="AH10" i="42"/>
  <c r="AI10" i="42"/>
  <c r="AJ10" i="42"/>
  <c r="AK10" i="42"/>
  <c r="AL10" i="42"/>
  <c r="AM10" i="42"/>
  <c r="AN10" i="42"/>
  <c r="AO10" i="42"/>
  <c r="AP10" i="42"/>
  <c r="AQ10" i="42"/>
  <c r="AR10" i="42"/>
  <c r="AS10" i="42"/>
  <c r="AT10" i="42"/>
  <c r="AU10" i="42"/>
  <c r="AV10" i="42"/>
  <c r="AW10" i="42"/>
  <c r="AX10" i="42"/>
  <c r="AY10" i="42"/>
  <c r="AZ10" i="42"/>
  <c r="BA10" i="42"/>
  <c r="BB10" i="42"/>
  <c r="BC10" i="42"/>
  <c r="BD10" i="42"/>
  <c r="BE10" i="42"/>
  <c r="BF10" i="42"/>
  <c r="BG10" i="42"/>
  <c r="BH10" i="42"/>
  <c r="BI10" i="42"/>
  <c r="BJ10" i="42"/>
  <c r="BK10" i="42"/>
  <c r="BL10" i="42"/>
  <c r="BM10" i="42"/>
  <c r="BN10" i="42"/>
  <c r="BO10" i="42"/>
  <c r="BP10" i="42"/>
  <c r="BQ10" i="42"/>
  <c r="BR10" i="42"/>
  <c r="BS10" i="42"/>
  <c r="BT10" i="42"/>
  <c r="BU10" i="42"/>
  <c r="BV10" i="42"/>
  <c r="BW10" i="42"/>
  <c r="BX10" i="42"/>
  <c r="BY10" i="42"/>
  <c r="BZ10" i="42"/>
  <c r="CA10" i="42"/>
  <c r="CB10" i="42"/>
  <c r="CC10" i="42"/>
  <c r="CD10" i="42"/>
  <c r="CE10" i="42"/>
  <c r="CF10" i="42"/>
  <c r="CG10" i="42"/>
  <c r="CH10" i="42"/>
  <c r="CI10" i="42"/>
  <c r="CJ10" i="42"/>
  <c r="CK10" i="42"/>
  <c r="CL10" i="42"/>
  <c r="B11" i="42"/>
  <c r="C11" i="42"/>
  <c r="D11" i="42"/>
  <c r="E11" i="42"/>
  <c r="F11" i="42"/>
  <c r="G11" i="42"/>
  <c r="H11" i="42"/>
  <c r="I11" i="42"/>
  <c r="J11" i="42"/>
  <c r="K11" i="42"/>
  <c r="L11" i="42"/>
  <c r="M11" i="42"/>
  <c r="N11" i="42"/>
  <c r="O11" i="42"/>
  <c r="P11" i="42"/>
  <c r="Q11" i="42"/>
  <c r="R11" i="42"/>
  <c r="S11" i="42"/>
  <c r="T11" i="42"/>
  <c r="U11" i="42"/>
  <c r="V11" i="42"/>
  <c r="W11" i="42"/>
  <c r="X11" i="42"/>
  <c r="Y11" i="42"/>
  <c r="Z11" i="42"/>
  <c r="AA11" i="42"/>
  <c r="AB11" i="42"/>
  <c r="AC11" i="42"/>
  <c r="AD11" i="42"/>
  <c r="AE11" i="42"/>
  <c r="AF11" i="42"/>
  <c r="AG11" i="42"/>
  <c r="AH11" i="42"/>
  <c r="AI11" i="42"/>
  <c r="AJ11" i="42"/>
  <c r="AK11" i="42"/>
  <c r="AL11" i="42"/>
  <c r="AM11" i="42"/>
  <c r="AN11" i="42"/>
  <c r="AO11" i="42"/>
  <c r="AP11" i="42"/>
  <c r="AQ11" i="42"/>
  <c r="AR11" i="42"/>
  <c r="AS11" i="42"/>
  <c r="AT11" i="42"/>
  <c r="AU11" i="42"/>
  <c r="AV11" i="42"/>
  <c r="AW11" i="42"/>
  <c r="AX11" i="42"/>
  <c r="AY11" i="42"/>
  <c r="AZ11" i="42"/>
  <c r="BA11" i="42"/>
  <c r="BB11" i="42"/>
  <c r="BC11" i="42"/>
  <c r="BD11" i="42"/>
  <c r="BE11" i="42"/>
  <c r="BF11" i="42"/>
  <c r="BG11" i="42"/>
  <c r="BH11" i="42"/>
  <c r="BI11" i="42"/>
  <c r="BJ11" i="42"/>
  <c r="BK11" i="42"/>
  <c r="BL11" i="42"/>
  <c r="BM11" i="42"/>
  <c r="BN11" i="42"/>
  <c r="BO11" i="42"/>
  <c r="BP11" i="42"/>
  <c r="BQ11" i="42"/>
  <c r="BR11" i="42"/>
  <c r="BS11" i="42"/>
  <c r="BT11" i="42"/>
  <c r="BU11" i="42"/>
  <c r="BV11" i="42"/>
  <c r="BW11" i="42"/>
  <c r="BX11" i="42"/>
  <c r="BY11" i="42"/>
  <c r="BZ11" i="42"/>
  <c r="CA11" i="42"/>
  <c r="CB11" i="42"/>
  <c r="CC11" i="42"/>
  <c r="CD11" i="42"/>
  <c r="CE11" i="42"/>
  <c r="CF11" i="42"/>
  <c r="CG11" i="42"/>
  <c r="CH11" i="42"/>
  <c r="CI11" i="42"/>
  <c r="CJ11" i="42"/>
  <c r="CK11" i="42"/>
  <c r="CL11" i="42"/>
  <c r="B12" i="42"/>
  <c r="C12" i="42"/>
  <c r="D12" i="42"/>
  <c r="E12" i="42"/>
  <c r="F12" i="42"/>
  <c r="G12" i="42"/>
  <c r="H12" i="42"/>
  <c r="I12" i="42"/>
  <c r="J12" i="42"/>
  <c r="K12" i="42"/>
  <c r="L12" i="42"/>
  <c r="M12" i="42"/>
  <c r="N12" i="42"/>
  <c r="O12" i="42"/>
  <c r="P12" i="42"/>
  <c r="Q12" i="42"/>
  <c r="R12" i="42"/>
  <c r="S12" i="42"/>
  <c r="T12" i="42"/>
  <c r="U12" i="42"/>
  <c r="V12" i="42"/>
  <c r="W12" i="42"/>
  <c r="X12" i="42"/>
  <c r="Y12" i="42"/>
  <c r="Z12" i="42"/>
  <c r="AA12" i="42"/>
  <c r="AB12" i="42"/>
  <c r="AC12" i="42"/>
  <c r="AD12" i="42"/>
  <c r="AE12" i="42"/>
  <c r="AF12" i="42"/>
  <c r="AG12" i="42"/>
  <c r="AH12" i="42"/>
  <c r="AI12" i="42"/>
  <c r="AJ12" i="42"/>
  <c r="AK12" i="42"/>
  <c r="AL12" i="42"/>
  <c r="AM12" i="42"/>
  <c r="AN12" i="42"/>
  <c r="AO12" i="42"/>
  <c r="AP12" i="42"/>
  <c r="AQ12" i="42"/>
  <c r="AR12" i="42"/>
  <c r="AS12" i="42"/>
  <c r="AT12" i="42"/>
  <c r="AU12" i="42"/>
  <c r="AV12" i="42"/>
  <c r="AW12" i="42"/>
  <c r="AX12" i="42"/>
  <c r="AY12" i="42"/>
  <c r="AZ12" i="42"/>
  <c r="BA12" i="42"/>
  <c r="BB12" i="42"/>
  <c r="BC12" i="42"/>
  <c r="BD12" i="42"/>
  <c r="BE12" i="42"/>
  <c r="BF12" i="42"/>
  <c r="BG12" i="42"/>
  <c r="BH12" i="42"/>
  <c r="BI12" i="42"/>
  <c r="BJ12" i="42"/>
  <c r="BK12" i="42"/>
  <c r="BL12" i="42"/>
  <c r="BM12" i="42"/>
  <c r="BN12" i="42"/>
  <c r="BO12" i="42"/>
  <c r="BP12" i="42"/>
  <c r="BQ12" i="42"/>
  <c r="BR12" i="42"/>
  <c r="BS12" i="42"/>
  <c r="BT12" i="42"/>
  <c r="BU12" i="42"/>
  <c r="BV12" i="42"/>
  <c r="BW12" i="42"/>
  <c r="BX12" i="42"/>
  <c r="BY12" i="42"/>
  <c r="BZ12" i="42"/>
  <c r="CA12" i="42"/>
  <c r="CB12" i="42"/>
  <c r="CC12" i="42"/>
  <c r="CD12" i="42"/>
  <c r="CE12" i="42"/>
  <c r="CF12" i="42"/>
  <c r="CG12" i="42"/>
  <c r="CH12" i="42"/>
  <c r="CI12" i="42"/>
  <c r="CJ12" i="42"/>
  <c r="CK12" i="42"/>
  <c r="CL12" i="42"/>
  <c r="B13" i="42"/>
  <c r="C13" i="42"/>
  <c r="D13" i="42"/>
  <c r="E13" i="42"/>
  <c r="F13" i="42"/>
  <c r="G13" i="42"/>
  <c r="H13" i="42"/>
  <c r="I13" i="42"/>
  <c r="J13" i="42"/>
  <c r="K13" i="42"/>
  <c r="L13" i="42"/>
  <c r="M13" i="42"/>
  <c r="N13" i="42"/>
  <c r="O13" i="42"/>
  <c r="P13" i="42"/>
  <c r="Q13" i="42"/>
  <c r="R13" i="42"/>
  <c r="S13" i="42"/>
  <c r="T13" i="42"/>
  <c r="U13" i="42"/>
  <c r="V13" i="42"/>
  <c r="W13" i="42"/>
  <c r="X13" i="42"/>
  <c r="Y13" i="42"/>
  <c r="Z13" i="42"/>
  <c r="AA13" i="42"/>
  <c r="AB13" i="42"/>
  <c r="AC13" i="42"/>
  <c r="AD13" i="42"/>
  <c r="AE13" i="42"/>
  <c r="AF13" i="42"/>
  <c r="AG13" i="42"/>
  <c r="AH13" i="42"/>
  <c r="AI13" i="42"/>
  <c r="AJ13" i="42"/>
  <c r="AK13" i="42"/>
  <c r="AL13" i="42"/>
  <c r="AM13" i="42"/>
  <c r="AN13" i="42"/>
  <c r="AO13" i="42"/>
  <c r="AP13" i="42"/>
  <c r="AQ13" i="42"/>
  <c r="AR13" i="42"/>
  <c r="AS13" i="42"/>
  <c r="AT13" i="42"/>
  <c r="AU13" i="42"/>
  <c r="AV13" i="42"/>
  <c r="AW13" i="42"/>
  <c r="AX13" i="42"/>
  <c r="AY13" i="42"/>
  <c r="AZ13" i="42"/>
  <c r="BA13" i="42"/>
  <c r="BB13" i="42"/>
  <c r="BC13" i="42"/>
  <c r="BD13" i="42"/>
  <c r="BE13" i="42"/>
  <c r="BF13" i="42"/>
  <c r="BG13" i="42"/>
  <c r="BH13" i="42"/>
  <c r="BI13" i="42"/>
  <c r="BJ13" i="42"/>
  <c r="BK13" i="42"/>
  <c r="BL13" i="42"/>
  <c r="BM13" i="42"/>
  <c r="BN13" i="42"/>
  <c r="BO13" i="42"/>
  <c r="BP13" i="42"/>
  <c r="BQ13" i="42"/>
  <c r="BR13" i="42"/>
  <c r="BS13" i="42"/>
  <c r="BT13" i="42"/>
  <c r="BU13" i="42"/>
  <c r="BV13" i="42"/>
  <c r="BW13" i="42"/>
  <c r="BX13" i="42"/>
  <c r="BY13" i="42"/>
  <c r="BZ13" i="42"/>
  <c r="CA13" i="42"/>
  <c r="CB13" i="42"/>
  <c r="CC13" i="42"/>
  <c r="CD13" i="42"/>
  <c r="CE13" i="42"/>
  <c r="CF13" i="42"/>
  <c r="CG13" i="42"/>
  <c r="CH13" i="42"/>
  <c r="CI13" i="42"/>
  <c r="CJ13" i="42"/>
  <c r="CK13" i="42"/>
  <c r="CL13" i="42"/>
  <c r="B14" i="42"/>
  <c r="C14" i="42"/>
  <c r="D14" i="42"/>
  <c r="E14" i="42"/>
  <c r="F14" i="42"/>
  <c r="G14" i="42"/>
  <c r="H14" i="42"/>
  <c r="I14" i="42"/>
  <c r="J14" i="42"/>
  <c r="K14" i="42"/>
  <c r="L14" i="42"/>
  <c r="M14" i="42"/>
  <c r="N14" i="42"/>
  <c r="O14" i="42"/>
  <c r="P14" i="42"/>
  <c r="Q14" i="42"/>
  <c r="R14" i="42"/>
  <c r="S14" i="42"/>
  <c r="T14" i="42"/>
  <c r="U14" i="42"/>
  <c r="V14" i="42"/>
  <c r="W14" i="42"/>
  <c r="X14" i="42"/>
  <c r="Y14" i="42"/>
  <c r="Z14" i="42"/>
  <c r="AA14" i="42"/>
  <c r="AB14" i="42"/>
  <c r="AC14" i="42"/>
  <c r="AD14" i="42"/>
  <c r="AE14" i="42"/>
  <c r="AF14" i="42"/>
  <c r="AG14" i="42"/>
  <c r="AH14" i="42"/>
  <c r="AI14" i="42"/>
  <c r="AJ14" i="42"/>
  <c r="AK14" i="42"/>
  <c r="AL14" i="42"/>
  <c r="AM14" i="42"/>
  <c r="AN14" i="42"/>
  <c r="AO14" i="42"/>
  <c r="AP14" i="42"/>
  <c r="AQ14" i="42"/>
  <c r="AR14" i="42"/>
  <c r="AS14" i="42"/>
  <c r="AT14" i="42"/>
  <c r="AU14" i="42"/>
  <c r="AV14" i="42"/>
  <c r="AW14" i="42"/>
  <c r="AX14" i="42"/>
  <c r="AY14" i="42"/>
  <c r="AZ14" i="42"/>
  <c r="BA14" i="42"/>
  <c r="BB14" i="42"/>
  <c r="BC14" i="42"/>
  <c r="BD14" i="42"/>
  <c r="BE14" i="42"/>
  <c r="BF14" i="42"/>
  <c r="BG14" i="42"/>
  <c r="BH14" i="42"/>
  <c r="BI14" i="42"/>
  <c r="BJ14" i="42"/>
  <c r="BK14" i="42"/>
  <c r="BL14" i="42"/>
  <c r="BM14" i="42"/>
  <c r="BN14" i="42"/>
  <c r="BO14" i="42"/>
  <c r="BP14" i="42"/>
  <c r="BQ14" i="42"/>
  <c r="BR14" i="42"/>
  <c r="BS14" i="42"/>
  <c r="BT14" i="42"/>
  <c r="BU14" i="42"/>
  <c r="BV14" i="42"/>
  <c r="BW14" i="42"/>
  <c r="BX14" i="42"/>
  <c r="BY14" i="42"/>
  <c r="BZ14" i="42"/>
  <c r="CA14" i="42"/>
  <c r="CB14" i="42"/>
  <c r="CC14" i="42"/>
  <c r="CD14" i="42"/>
  <c r="CE14" i="42"/>
  <c r="CF14" i="42"/>
  <c r="CG14" i="42"/>
  <c r="CH14" i="42"/>
  <c r="CI14" i="42"/>
  <c r="CJ14" i="42"/>
  <c r="CK14" i="42"/>
  <c r="CL14" i="42"/>
  <c r="B15" i="42"/>
  <c r="C15" i="42"/>
  <c r="D15" i="42"/>
  <c r="E15" i="42"/>
  <c r="F15" i="42"/>
  <c r="G15" i="42"/>
  <c r="H15" i="42"/>
  <c r="I15" i="42"/>
  <c r="J15" i="42"/>
  <c r="K15" i="42"/>
  <c r="L15" i="42"/>
  <c r="M15" i="42"/>
  <c r="N15" i="42"/>
  <c r="O15" i="42"/>
  <c r="P15" i="42"/>
  <c r="Q15" i="42"/>
  <c r="R15" i="42"/>
  <c r="S15" i="42"/>
  <c r="T15" i="42"/>
  <c r="U15" i="42"/>
  <c r="V15" i="42"/>
  <c r="W15" i="42"/>
  <c r="X15" i="42"/>
  <c r="Y15" i="42"/>
  <c r="Z15" i="42"/>
  <c r="AA15" i="42"/>
  <c r="AB15" i="42"/>
  <c r="AC15" i="42"/>
  <c r="AD15" i="42"/>
  <c r="AE15" i="42"/>
  <c r="AF15" i="42"/>
  <c r="AG15" i="42"/>
  <c r="AH15" i="42"/>
  <c r="AI15" i="42"/>
  <c r="AJ15" i="42"/>
  <c r="AK15" i="42"/>
  <c r="AL15" i="42"/>
  <c r="AM15" i="42"/>
  <c r="AN15" i="42"/>
  <c r="AO15" i="42"/>
  <c r="AP15" i="42"/>
  <c r="AQ15" i="42"/>
  <c r="AR15" i="42"/>
  <c r="AS15" i="42"/>
  <c r="AT15" i="42"/>
  <c r="AU15" i="42"/>
  <c r="AV15" i="42"/>
  <c r="AW15" i="42"/>
  <c r="AX15" i="42"/>
  <c r="AY15" i="42"/>
  <c r="AZ15" i="42"/>
  <c r="BA15" i="42"/>
  <c r="BB15" i="42"/>
  <c r="BC15" i="42"/>
  <c r="BD15" i="42"/>
  <c r="BE15" i="42"/>
  <c r="BF15" i="42"/>
  <c r="BG15" i="42"/>
  <c r="BH15" i="42"/>
  <c r="BI15" i="42"/>
  <c r="BJ15" i="42"/>
  <c r="BK15" i="42"/>
  <c r="BL15" i="42"/>
  <c r="BM15" i="42"/>
  <c r="BN15" i="42"/>
  <c r="BO15" i="42"/>
  <c r="BP15" i="42"/>
  <c r="BQ15" i="42"/>
  <c r="BR15" i="42"/>
  <c r="BS15" i="42"/>
  <c r="BT15" i="42"/>
  <c r="BU15" i="42"/>
  <c r="BV15" i="42"/>
  <c r="BW15" i="42"/>
  <c r="BX15" i="42"/>
  <c r="BY15" i="42"/>
  <c r="BZ15" i="42"/>
  <c r="CA15" i="42"/>
  <c r="CB15" i="42"/>
  <c r="CC15" i="42"/>
  <c r="CD15" i="42"/>
  <c r="CE15" i="42"/>
  <c r="CF15" i="42"/>
  <c r="CG15" i="42"/>
  <c r="CH15" i="42"/>
  <c r="CI15" i="42"/>
  <c r="CJ15" i="42"/>
  <c r="CK15" i="42"/>
  <c r="CL15" i="42"/>
  <c r="B16" i="42"/>
  <c r="C16" i="42"/>
  <c r="D16" i="42"/>
  <c r="E16" i="42"/>
  <c r="F16" i="42"/>
  <c r="G16" i="42"/>
  <c r="H16" i="42"/>
  <c r="I16" i="42"/>
  <c r="J16" i="42"/>
  <c r="K16" i="42"/>
  <c r="L16" i="42"/>
  <c r="M16" i="42"/>
  <c r="N16" i="42"/>
  <c r="O16" i="42"/>
  <c r="P16" i="42"/>
  <c r="Q16" i="42"/>
  <c r="R16" i="42"/>
  <c r="S16" i="42"/>
  <c r="T16" i="42"/>
  <c r="U16" i="42"/>
  <c r="V16" i="42"/>
  <c r="W16" i="42"/>
  <c r="X16" i="42"/>
  <c r="Y16" i="42"/>
  <c r="Z16" i="42"/>
  <c r="AA16" i="42"/>
  <c r="AB16" i="42"/>
  <c r="AC16" i="42"/>
  <c r="AD16" i="42"/>
  <c r="AE16" i="42"/>
  <c r="AF16" i="42"/>
  <c r="AG16" i="42"/>
  <c r="AH16" i="42"/>
  <c r="AI16" i="42"/>
  <c r="AJ16" i="42"/>
  <c r="AK16" i="42"/>
  <c r="AL16" i="42"/>
  <c r="AM16" i="42"/>
  <c r="AN16" i="42"/>
  <c r="AO16" i="42"/>
  <c r="AP16" i="42"/>
  <c r="AQ16" i="42"/>
  <c r="AR16" i="42"/>
  <c r="AS16" i="42"/>
  <c r="AT16" i="42"/>
  <c r="AU16" i="42"/>
  <c r="AV16" i="42"/>
  <c r="AW16" i="42"/>
  <c r="AX16" i="42"/>
  <c r="AY16" i="42"/>
  <c r="AZ16" i="42"/>
  <c r="BA16" i="42"/>
  <c r="BB16" i="42"/>
  <c r="BC16" i="42"/>
  <c r="BD16" i="42"/>
  <c r="BE16" i="42"/>
  <c r="BF16" i="42"/>
  <c r="BG16" i="42"/>
  <c r="BH16" i="42"/>
  <c r="BI16" i="42"/>
  <c r="BJ16" i="42"/>
  <c r="BK16" i="42"/>
  <c r="BL16" i="42"/>
  <c r="BM16" i="42"/>
  <c r="BN16" i="42"/>
  <c r="BO16" i="42"/>
  <c r="BP16" i="42"/>
  <c r="BQ16" i="42"/>
  <c r="BR16" i="42"/>
  <c r="BS16" i="42"/>
  <c r="BT16" i="42"/>
  <c r="BU16" i="42"/>
  <c r="BV16" i="42"/>
  <c r="BW16" i="42"/>
  <c r="BX16" i="42"/>
  <c r="BY16" i="42"/>
  <c r="BZ16" i="42"/>
  <c r="CA16" i="42"/>
  <c r="CB16" i="42"/>
  <c r="CC16" i="42"/>
  <c r="CD16" i="42"/>
  <c r="CE16" i="42"/>
  <c r="CF16" i="42"/>
  <c r="CG16" i="42"/>
  <c r="CH16" i="42"/>
  <c r="CI16" i="42"/>
  <c r="CJ16" i="42"/>
  <c r="CK16" i="42"/>
  <c r="CL16" i="42"/>
  <c r="B17" i="42"/>
  <c r="C17" i="42"/>
  <c r="D17" i="42"/>
  <c r="E17" i="42"/>
  <c r="F17" i="42"/>
  <c r="G17" i="42"/>
  <c r="H17" i="42"/>
  <c r="I17" i="42"/>
  <c r="J17" i="42"/>
  <c r="K17" i="42"/>
  <c r="L17" i="42"/>
  <c r="M17" i="42"/>
  <c r="N17" i="42"/>
  <c r="O17" i="42"/>
  <c r="P17" i="42"/>
  <c r="Q17" i="42"/>
  <c r="R17" i="42"/>
  <c r="S17" i="42"/>
  <c r="T17" i="42"/>
  <c r="U17" i="42"/>
  <c r="V17" i="42"/>
  <c r="W17" i="42"/>
  <c r="X17" i="42"/>
  <c r="Y17" i="42"/>
  <c r="Z17" i="42"/>
  <c r="AA17" i="42"/>
  <c r="AB17" i="42"/>
  <c r="AC17" i="42"/>
  <c r="AD17" i="42"/>
  <c r="AE17" i="42"/>
  <c r="AF17" i="42"/>
  <c r="AG17" i="42"/>
  <c r="AH17" i="42"/>
  <c r="AI17" i="42"/>
  <c r="AJ17" i="42"/>
  <c r="AK17" i="42"/>
  <c r="AL17" i="42"/>
  <c r="AM17" i="42"/>
  <c r="AN17" i="42"/>
  <c r="AO17" i="42"/>
  <c r="AP17" i="42"/>
  <c r="AQ17" i="42"/>
  <c r="AR17" i="42"/>
  <c r="AS17" i="42"/>
  <c r="AT17" i="42"/>
  <c r="AU17" i="42"/>
  <c r="AV17" i="42"/>
  <c r="AW17" i="42"/>
  <c r="AX17" i="42"/>
  <c r="AY17" i="42"/>
  <c r="AZ17" i="42"/>
  <c r="BA17" i="42"/>
  <c r="BB17" i="42"/>
  <c r="BC17" i="42"/>
  <c r="BD17" i="42"/>
  <c r="BE17" i="42"/>
  <c r="BF17" i="42"/>
  <c r="BG17" i="42"/>
  <c r="BH17" i="42"/>
  <c r="BI17" i="42"/>
  <c r="BJ17" i="42"/>
  <c r="BK17" i="42"/>
  <c r="BL17" i="42"/>
  <c r="BM17" i="42"/>
  <c r="BN17" i="42"/>
  <c r="BO17" i="42"/>
  <c r="BP17" i="42"/>
  <c r="BQ17" i="42"/>
  <c r="BR17" i="42"/>
  <c r="BS17" i="42"/>
  <c r="BT17" i="42"/>
  <c r="BU17" i="42"/>
  <c r="BV17" i="42"/>
  <c r="BW17" i="42"/>
  <c r="BX17" i="42"/>
  <c r="BY17" i="42"/>
  <c r="BZ17" i="42"/>
  <c r="CA17" i="42"/>
  <c r="CB17" i="42"/>
  <c r="CC17" i="42"/>
  <c r="CD17" i="42"/>
  <c r="CE17" i="42"/>
  <c r="CF17" i="42"/>
  <c r="CG17" i="42"/>
  <c r="CH17" i="42"/>
  <c r="CI17" i="42"/>
  <c r="CJ17" i="42"/>
  <c r="CK17" i="42"/>
  <c r="CL17" i="42"/>
  <c r="B18" i="42"/>
  <c r="C18" i="42"/>
  <c r="D18" i="42"/>
  <c r="E18" i="42"/>
  <c r="F18" i="42"/>
  <c r="G18" i="42"/>
  <c r="H18" i="42"/>
  <c r="I18" i="42"/>
  <c r="J18" i="42"/>
  <c r="K18" i="42"/>
  <c r="L18" i="42"/>
  <c r="M18" i="42"/>
  <c r="N18" i="42"/>
  <c r="O18" i="42"/>
  <c r="P18" i="42"/>
  <c r="Q18" i="42"/>
  <c r="R18" i="42"/>
  <c r="S18" i="42"/>
  <c r="T18" i="42"/>
  <c r="U18" i="42"/>
  <c r="V18" i="42"/>
  <c r="W18" i="42"/>
  <c r="X18" i="42"/>
  <c r="Y18" i="42"/>
  <c r="Z18" i="42"/>
  <c r="AA18" i="42"/>
  <c r="AB18" i="42"/>
  <c r="AC18" i="42"/>
  <c r="AD18" i="42"/>
  <c r="AE18" i="42"/>
  <c r="AF18" i="42"/>
  <c r="AG18" i="42"/>
  <c r="AH18" i="42"/>
  <c r="AI18" i="42"/>
  <c r="AJ18" i="42"/>
  <c r="AK18" i="42"/>
  <c r="AL18" i="42"/>
  <c r="AM18" i="42"/>
  <c r="AN18" i="42"/>
  <c r="AO18" i="42"/>
  <c r="AP18" i="42"/>
  <c r="AQ18" i="42"/>
  <c r="AR18" i="42"/>
  <c r="AS18" i="42"/>
  <c r="AT18" i="42"/>
  <c r="AU18" i="42"/>
  <c r="AV18" i="42"/>
  <c r="AW18" i="42"/>
  <c r="AX18" i="42"/>
  <c r="AY18" i="42"/>
  <c r="AZ18" i="42"/>
  <c r="BA18" i="42"/>
  <c r="BB18" i="42"/>
  <c r="BC18" i="42"/>
  <c r="BD18" i="42"/>
  <c r="BE18" i="42"/>
  <c r="BF18" i="42"/>
  <c r="BG18" i="42"/>
  <c r="BH18" i="42"/>
  <c r="BI18" i="42"/>
  <c r="BJ18" i="42"/>
  <c r="BK18" i="42"/>
  <c r="BL18" i="42"/>
  <c r="BM18" i="42"/>
  <c r="BN18" i="42"/>
  <c r="BO18" i="42"/>
  <c r="BP18" i="42"/>
  <c r="BQ18" i="42"/>
  <c r="BR18" i="42"/>
  <c r="BS18" i="42"/>
  <c r="BT18" i="42"/>
  <c r="BU18" i="42"/>
  <c r="BV18" i="42"/>
  <c r="BW18" i="42"/>
  <c r="BX18" i="42"/>
  <c r="BY18" i="42"/>
  <c r="BZ18" i="42"/>
  <c r="CA18" i="42"/>
  <c r="CB18" i="42"/>
  <c r="CC18" i="42"/>
  <c r="CD18" i="42"/>
  <c r="CE18" i="42"/>
  <c r="CF18" i="42"/>
  <c r="CG18" i="42"/>
  <c r="CH18" i="42"/>
  <c r="CI18" i="42"/>
  <c r="CJ18" i="42"/>
  <c r="CK18" i="42"/>
  <c r="CL18" i="42"/>
  <c r="B19" i="42"/>
  <c r="C19" i="42"/>
  <c r="D19" i="42"/>
  <c r="E19" i="42"/>
  <c r="F19" i="42"/>
  <c r="G19" i="42"/>
  <c r="H19" i="42"/>
  <c r="I19" i="42"/>
  <c r="J19" i="42"/>
  <c r="K19" i="42"/>
  <c r="L19" i="42"/>
  <c r="M19" i="42"/>
  <c r="N19" i="42"/>
  <c r="O19" i="42"/>
  <c r="P19" i="42"/>
  <c r="Q19" i="42"/>
  <c r="R19" i="42"/>
  <c r="S19" i="42"/>
  <c r="T19" i="42"/>
  <c r="U19" i="42"/>
  <c r="V19" i="42"/>
  <c r="W19" i="42"/>
  <c r="X19" i="42"/>
  <c r="Y19" i="42"/>
  <c r="Z19" i="42"/>
  <c r="AA19" i="42"/>
  <c r="AB19" i="42"/>
  <c r="AC19" i="42"/>
  <c r="AD19" i="42"/>
  <c r="AE19" i="42"/>
  <c r="AF19" i="42"/>
  <c r="AG19" i="42"/>
  <c r="AH19" i="42"/>
  <c r="AI19" i="42"/>
  <c r="AJ19" i="42"/>
  <c r="AK19" i="42"/>
  <c r="AL19" i="42"/>
  <c r="AM19" i="42"/>
  <c r="AN19" i="42"/>
  <c r="AO19" i="42"/>
  <c r="AP19" i="42"/>
  <c r="AQ19" i="42"/>
  <c r="AR19" i="42"/>
  <c r="AS19" i="42"/>
  <c r="AT19" i="42"/>
  <c r="AU19" i="42"/>
  <c r="AV19" i="42"/>
  <c r="AW19" i="42"/>
  <c r="AX19" i="42"/>
  <c r="AY19" i="42"/>
  <c r="AZ19" i="42"/>
  <c r="BA19" i="42"/>
  <c r="BB19" i="42"/>
  <c r="BC19" i="42"/>
  <c r="BD19" i="42"/>
  <c r="BE19" i="42"/>
  <c r="BF19" i="42"/>
  <c r="BG19" i="42"/>
  <c r="BH19" i="42"/>
  <c r="BI19" i="42"/>
  <c r="BJ19" i="42"/>
  <c r="BK19" i="42"/>
  <c r="BL19" i="42"/>
  <c r="BM19" i="42"/>
  <c r="BN19" i="42"/>
  <c r="BO19" i="42"/>
  <c r="BP19" i="42"/>
  <c r="BQ19" i="42"/>
  <c r="BR19" i="42"/>
  <c r="BS19" i="42"/>
  <c r="BT19" i="42"/>
  <c r="BU19" i="42"/>
  <c r="BV19" i="42"/>
  <c r="BW19" i="42"/>
  <c r="BX19" i="42"/>
  <c r="BY19" i="42"/>
  <c r="BZ19" i="42"/>
  <c r="CA19" i="42"/>
  <c r="CB19" i="42"/>
  <c r="CC19" i="42"/>
  <c r="CD19" i="42"/>
  <c r="CE19" i="42"/>
  <c r="CF19" i="42"/>
  <c r="CG19" i="42"/>
  <c r="CH19" i="42"/>
  <c r="CI19" i="42"/>
  <c r="CJ19" i="42"/>
  <c r="CK19" i="42"/>
  <c r="CL19" i="42"/>
  <c r="B20" i="42"/>
  <c r="C20" i="42"/>
  <c r="D20" i="42"/>
  <c r="E20" i="42"/>
  <c r="F20" i="42"/>
  <c r="G20" i="42"/>
  <c r="H20" i="42"/>
  <c r="I20" i="42"/>
  <c r="J20" i="42"/>
  <c r="K20" i="42"/>
  <c r="L20" i="42"/>
  <c r="M20" i="42"/>
  <c r="N20" i="42"/>
  <c r="O20" i="42"/>
  <c r="P20" i="42"/>
  <c r="Q20" i="42"/>
  <c r="R20" i="42"/>
  <c r="S20" i="42"/>
  <c r="T20" i="42"/>
  <c r="U20" i="42"/>
  <c r="V20" i="42"/>
  <c r="W20" i="42"/>
  <c r="X20" i="42"/>
  <c r="Y20" i="42"/>
  <c r="Z20" i="42"/>
  <c r="AA20" i="42"/>
  <c r="AB20" i="42"/>
  <c r="AC20" i="42"/>
  <c r="AD20" i="42"/>
  <c r="AE20" i="42"/>
  <c r="AF20" i="42"/>
  <c r="AG20" i="42"/>
  <c r="AH20" i="42"/>
  <c r="AI20" i="42"/>
  <c r="AJ20" i="42"/>
  <c r="AK20" i="42"/>
  <c r="AL20" i="42"/>
  <c r="AM20" i="42"/>
  <c r="AN20" i="42"/>
  <c r="AO20" i="42"/>
  <c r="AP20" i="42"/>
  <c r="AQ20" i="42"/>
  <c r="AR20" i="42"/>
  <c r="AS20" i="42"/>
  <c r="AT20" i="42"/>
  <c r="AU20" i="42"/>
  <c r="AV20" i="42"/>
  <c r="AW20" i="42"/>
  <c r="AX20" i="42"/>
  <c r="AY20" i="42"/>
  <c r="AZ20" i="42"/>
  <c r="BA20" i="42"/>
  <c r="BB20" i="42"/>
  <c r="BC20" i="42"/>
  <c r="BD20" i="42"/>
  <c r="BE20" i="42"/>
  <c r="BF20" i="42"/>
  <c r="BG20" i="42"/>
  <c r="BH20" i="42"/>
  <c r="BI20" i="42"/>
  <c r="BJ20" i="42"/>
  <c r="BK20" i="42"/>
  <c r="BL20" i="42"/>
  <c r="BM20" i="42"/>
  <c r="BN20" i="42"/>
  <c r="BO20" i="42"/>
  <c r="BP20" i="42"/>
  <c r="BQ20" i="42"/>
  <c r="BR20" i="42"/>
  <c r="BS20" i="42"/>
  <c r="BT20" i="42"/>
  <c r="BU20" i="42"/>
  <c r="BV20" i="42"/>
  <c r="BW20" i="42"/>
  <c r="BX20" i="42"/>
  <c r="BY20" i="42"/>
  <c r="BZ20" i="42"/>
  <c r="CA20" i="42"/>
  <c r="CB20" i="42"/>
  <c r="CC20" i="42"/>
  <c r="CD20" i="42"/>
  <c r="CE20" i="42"/>
  <c r="CF20" i="42"/>
  <c r="CG20" i="42"/>
  <c r="CH20" i="42"/>
  <c r="CI20" i="42"/>
  <c r="CJ20" i="42"/>
  <c r="CK20" i="42"/>
  <c r="CL20" i="42"/>
  <c r="B21" i="42"/>
  <c r="C21" i="42"/>
  <c r="D21" i="42"/>
  <c r="E21" i="42"/>
  <c r="F21" i="42"/>
  <c r="G21" i="42"/>
  <c r="H21" i="42"/>
  <c r="I21" i="42"/>
  <c r="J21" i="42"/>
  <c r="K21" i="42"/>
  <c r="L21" i="42"/>
  <c r="M21" i="42"/>
  <c r="N21" i="42"/>
  <c r="O21" i="42"/>
  <c r="P21" i="42"/>
  <c r="Q21" i="42"/>
  <c r="R21" i="42"/>
  <c r="S21" i="42"/>
  <c r="T21" i="42"/>
  <c r="U21" i="42"/>
  <c r="V21" i="42"/>
  <c r="W21" i="42"/>
  <c r="X21" i="42"/>
  <c r="Y21" i="42"/>
  <c r="Z21" i="42"/>
  <c r="AA21" i="42"/>
  <c r="AB21" i="42"/>
  <c r="AC21" i="42"/>
  <c r="AD21" i="42"/>
  <c r="AE21" i="42"/>
  <c r="AF21" i="42"/>
  <c r="AG21" i="42"/>
  <c r="AH21" i="42"/>
  <c r="AI21" i="42"/>
  <c r="AJ21" i="42"/>
  <c r="AK21" i="42"/>
  <c r="AL21" i="42"/>
  <c r="AM21" i="42"/>
  <c r="AN21" i="42"/>
  <c r="AO21" i="42"/>
  <c r="AP21" i="42"/>
  <c r="AQ21" i="42"/>
  <c r="AR21" i="42"/>
  <c r="AS21" i="42"/>
  <c r="AT21" i="42"/>
  <c r="AU21" i="42"/>
  <c r="AV21" i="42"/>
  <c r="AW21" i="42"/>
  <c r="AX21" i="42"/>
  <c r="AY21" i="42"/>
  <c r="AZ21" i="42"/>
  <c r="BA21" i="42"/>
  <c r="BB21" i="42"/>
  <c r="BC21" i="42"/>
  <c r="BD21" i="42"/>
  <c r="BE21" i="42"/>
  <c r="BF21" i="42"/>
  <c r="BG21" i="42"/>
  <c r="BH21" i="42"/>
  <c r="BI21" i="42"/>
  <c r="BJ21" i="42"/>
  <c r="BK21" i="42"/>
  <c r="BL21" i="42"/>
  <c r="BM21" i="42"/>
  <c r="BN21" i="42"/>
  <c r="BO21" i="42"/>
  <c r="BP21" i="42"/>
  <c r="BQ21" i="42"/>
  <c r="BR21" i="42"/>
  <c r="BS21" i="42"/>
  <c r="BT21" i="42"/>
  <c r="BU21" i="42"/>
  <c r="BV21" i="42"/>
  <c r="BW21" i="42"/>
  <c r="BX21" i="42"/>
  <c r="BY21" i="42"/>
  <c r="BZ21" i="42"/>
  <c r="CA21" i="42"/>
  <c r="CB21" i="42"/>
  <c r="CC21" i="42"/>
  <c r="CD21" i="42"/>
  <c r="CE21" i="42"/>
  <c r="CF21" i="42"/>
  <c r="CG21" i="42"/>
  <c r="CH21" i="42"/>
  <c r="CI21" i="42"/>
  <c r="CJ21" i="42"/>
  <c r="CK21" i="42"/>
  <c r="CL21" i="42"/>
  <c r="B22" i="42"/>
  <c r="C22" i="42"/>
  <c r="D22" i="42"/>
  <c r="E22" i="42"/>
  <c r="F22" i="42"/>
  <c r="G22" i="42"/>
  <c r="H22" i="42"/>
  <c r="I22" i="42"/>
  <c r="J22" i="42"/>
  <c r="K22" i="42"/>
  <c r="L22" i="42"/>
  <c r="M22" i="42"/>
  <c r="N22" i="42"/>
  <c r="O22" i="42"/>
  <c r="P22" i="42"/>
  <c r="Q22" i="42"/>
  <c r="R22" i="42"/>
  <c r="S22" i="42"/>
  <c r="T22" i="42"/>
  <c r="U22" i="42"/>
  <c r="V22" i="42"/>
  <c r="W22" i="42"/>
  <c r="X22" i="42"/>
  <c r="Y22" i="42"/>
  <c r="Z22" i="42"/>
  <c r="AA22" i="42"/>
  <c r="AB22" i="42"/>
  <c r="AC22" i="42"/>
  <c r="AD22" i="42"/>
  <c r="AE22" i="42"/>
  <c r="AF22" i="42"/>
  <c r="AG22" i="42"/>
  <c r="AH22" i="42"/>
  <c r="AI22" i="42"/>
  <c r="AJ22" i="42"/>
  <c r="AK22" i="42"/>
  <c r="AL22" i="42"/>
  <c r="AM22" i="42"/>
  <c r="AN22" i="42"/>
  <c r="AO22" i="42"/>
  <c r="AP22" i="42"/>
  <c r="AQ22" i="42"/>
  <c r="AR22" i="42"/>
  <c r="AS22" i="42"/>
  <c r="AT22" i="42"/>
  <c r="AU22" i="42"/>
  <c r="AV22" i="42"/>
  <c r="AW22" i="42"/>
  <c r="AX22" i="42"/>
  <c r="AY22" i="42"/>
  <c r="AZ22" i="42"/>
  <c r="BA22" i="42"/>
  <c r="BB22" i="42"/>
  <c r="BC22" i="42"/>
  <c r="BD22" i="42"/>
  <c r="BE22" i="42"/>
  <c r="BF22" i="42"/>
  <c r="BG22" i="42"/>
  <c r="BH22" i="42"/>
  <c r="BI22" i="42"/>
  <c r="BJ22" i="42"/>
  <c r="BK22" i="42"/>
  <c r="BL22" i="42"/>
  <c r="BM22" i="42"/>
  <c r="BN22" i="42"/>
  <c r="BO22" i="42"/>
  <c r="BP22" i="42"/>
  <c r="BQ22" i="42"/>
  <c r="BR22" i="42"/>
  <c r="BS22" i="42"/>
  <c r="BT22" i="42"/>
  <c r="BU22" i="42"/>
  <c r="BV22" i="42"/>
  <c r="BW22" i="42"/>
  <c r="BX22" i="42"/>
  <c r="BY22" i="42"/>
  <c r="BZ22" i="42"/>
  <c r="CA22" i="42"/>
  <c r="CB22" i="42"/>
  <c r="CC22" i="42"/>
  <c r="CD22" i="42"/>
  <c r="CE22" i="42"/>
  <c r="CF22" i="42"/>
  <c r="CG22" i="42"/>
  <c r="CH22" i="42"/>
  <c r="CI22" i="42"/>
  <c r="CJ22" i="42"/>
  <c r="CK22" i="42"/>
  <c r="CL22" i="42"/>
  <c r="B23" i="42"/>
  <c r="C23" i="42"/>
  <c r="D23" i="42"/>
  <c r="E23" i="42"/>
  <c r="F23" i="42"/>
  <c r="G23" i="42"/>
  <c r="H23" i="42"/>
  <c r="I23" i="42"/>
  <c r="J23" i="42"/>
  <c r="K23" i="42"/>
  <c r="L23" i="42"/>
  <c r="M23" i="42"/>
  <c r="N23" i="42"/>
  <c r="O23" i="42"/>
  <c r="P23" i="42"/>
  <c r="Q23" i="42"/>
  <c r="R23" i="42"/>
  <c r="S23" i="42"/>
  <c r="T23" i="42"/>
  <c r="U23" i="42"/>
  <c r="V23" i="42"/>
  <c r="W23" i="42"/>
  <c r="X23" i="42"/>
  <c r="Y23" i="42"/>
  <c r="Z23" i="42"/>
  <c r="AA23" i="42"/>
  <c r="AB23" i="42"/>
  <c r="AC23" i="42"/>
  <c r="AD23" i="42"/>
  <c r="AE23" i="42"/>
  <c r="AF23" i="42"/>
  <c r="AG23" i="42"/>
  <c r="AH23" i="42"/>
  <c r="AI23" i="42"/>
  <c r="AJ23" i="42"/>
  <c r="AK23" i="42"/>
  <c r="AL23" i="42"/>
  <c r="AM23" i="42"/>
  <c r="AN23" i="42"/>
  <c r="AO23" i="42"/>
  <c r="AP23" i="42"/>
  <c r="AQ23" i="42"/>
  <c r="AR23" i="42"/>
  <c r="AS23" i="42"/>
  <c r="AT23" i="42"/>
  <c r="AU23" i="42"/>
  <c r="AV23" i="42"/>
  <c r="AW23" i="42"/>
  <c r="AX23" i="42"/>
  <c r="AY23" i="42"/>
  <c r="AZ23" i="42"/>
  <c r="BA23" i="42"/>
  <c r="BB23" i="42"/>
  <c r="BC23" i="42"/>
  <c r="BD23" i="42"/>
  <c r="BE23" i="42"/>
  <c r="BF23" i="42"/>
  <c r="BG23" i="42"/>
  <c r="BH23" i="42"/>
  <c r="BI23" i="42"/>
  <c r="BJ23" i="42"/>
  <c r="BK23" i="42"/>
  <c r="BL23" i="42"/>
  <c r="BM23" i="42"/>
  <c r="BN23" i="42"/>
  <c r="BO23" i="42"/>
  <c r="BP23" i="42"/>
  <c r="BQ23" i="42"/>
  <c r="BR23" i="42"/>
  <c r="BS23" i="42"/>
  <c r="BT23" i="42"/>
  <c r="BU23" i="42"/>
  <c r="BV23" i="42"/>
  <c r="BW23" i="42"/>
  <c r="BX23" i="42"/>
  <c r="BY23" i="42"/>
  <c r="BZ23" i="42"/>
  <c r="CA23" i="42"/>
  <c r="CB23" i="42"/>
  <c r="CC23" i="42"/>
  <c r="CD23" i="42"/>
  <c r="CE23" i="42"/>
  <c r="CF23" i="42"/>
  <c r="CG23" i="42"/>
  <c r="CH23" i="42"/>
  <c r="CI23" i="42"/>
  <c r="CJ23" i="42"/>
  <c r="CK23" i="42"/>
  <c r="CL23" i="42"/>
  <c r="B24" i="42"/>
  <c r="C24" i="42"/>
  <c r="D24" i="42"/>
  <c r="E24" i="42"/>
  <c r="F24" i="42"/>
  <c r="G24" i="42"/>
  <c r="H24" i="42"/>
  <c r="I24" i="42"/>
  <c r="J24" i="42"/>
  <c r="K24" i="42"/>
  <c r="L24" i="42"/>
  <c r="M24" i="42"/>
  <c r="N24" i="42"/>
  <c r="O24" i="42"/>
  <c r="P24" i="42"/>
  <c r="Q24" i="42"/>
  <c r="R24" i="42"/>
  <c r="S24" i="42"/>
  <c r="T24" i="42"/>
  <c r="U24" i="42"/>
  <c r="V24" i="42"/>
  <c r="W24" i="42"/>
  <c r="X24" i="42"/>
  <c r="Y24" i="42"/>
  <c r="Z24" i="42"/>
  <c r="AA24" i="42"/>
  <c r="AB24" i="42"/>
  <c r="AC24" i="42"/>
  <c r="AD24" i="42"/>
  <c r="AE24" i="42"/>
  <c r="AF24" i="42"/>
  <c r="AG24" i="42"/>
  <c r="AH24" i="42"/>
  <c r="AI24" i="42"/>
  <c r="AJ24" i="42"/>
  <c r="AK24" i="42"/>
  <c r="AL24" i="42"/>
  <c r="AM24" i="42"/>
  <c r="AN24" i="42"/>
  <c r="AO24" i="42"/>
  <c r="AP24" i="42"/>
  <c r="AQ24" i="42"/>
  <c r="AR24" i="42"/>
  <c r="AS24" i="42"/>
  <c r="AT24" i="42"/>
  <c r="AU24" i="42"/>
  <c r="AV24" i="42"/>
  <c r="AW24" i="42"/>
  <c r="AX24" i="42"/>
  <c r="AY24" i="42"/>
  <c r="AZ24" i="42"/>
  <c r="BA24" i="42"/>
  <c r="BB24" i="42"/>
  <c r="BC24" i="42"/>
  <c r="BD24" i="42"/>
  <c r="BE24" i="42"/>
  <c r="BF24" i="42"/>
  <c r="BG24" i="42"/>
  <c r="BH24" i="42"/>
  <c r="BI24" i="42"/>
  <c r="BJ24" i="42"/>
  <c r="BK24" i="42"/>
  <c r="BL24" i="42"/>
  <c r="BM24" i="42"/>
  <c r="BN24" i="42"/>
  <c r="BO24" i="42"/>
  <c r="BP24" i="42"/>
  <c r="BQ24" i="42"/>
  <c r="BR24" i="42"/>
  <c r="BS24" i="42"/>
  <c r="BT24" i="42"/>
  <c r="BU24" i="42"/>
  <c r="BV24" i="42"/>
  <c r="BW24" i="42"/>
  <c r="BX24" i="42"/>
  <c r="BY24" i="42"/>
  <c r="BZ24" i="42"/>
  <c r="CA24" i="42"/>
  <c r="CB24" i="42"/>
  <c r="CC24" i="42"/>
  <c r="CD24" i="42"/>
  <c r="CE24" i="42"/>
  <c r="CF24" i="42"/>
  <c r="CG24" i="42"/>
  <c r="CH24" i="42"/>
  <c r="CI24" i="42"/>
  <c r="CJ24" i="42"/>
  <c r="CK24" i="42"/>
  <c r="CL24" i="42"/>
  <c r="B25" i="42"/>
  <c r="C25" i="42"/>
  <c r="D25" i="42"/>
  <c r="E25" i="42"/>
  <c r="F25" i="42"/>
  <c r="G25" i="42"/>
  <c r="H25" i="42"/>
  <c r="I25" i="42"/>
  <c r="J25" i="42"/>
  <c r="K25" i="42"/>
  <c r="L25" i="42"/>
  <c r="M25" i="42"/>
  <c r="N25" i="42"/>
  <c r="O25" i="42"/>
  <c r="P25" i="42"/>
  <c r="Q25" i="42"/>
  <c r="R25" i="42"/>
  <c r="S25" i="42"/>
  <c r="T25" i="42"/>
  <c r="U25" i="42"/>
  <c r="V25" i="42"/>
  <c r="W25" i="42"/>
  <c r="X25" i="42"/>
  <c r="Y25" i="42"/>
  <c r="Z25" i="42"/>
  <c r="AA25" i="42"/>
  <c r="AB25" i="42"/>
  <c r="AC25" i="42"/>
  <c r="AD25" i="42"/>
  <c r="AE25" i="42"/>
  <c r="AF25" i="42"/>
  <c r="AG25" i="42"/>
  <c r="AH25" i="42"/>
  <c r="AI25" i="42"/>
  <c r="AJ25" i="42"/>
  <c r="AK25" i="42"/>
  <c r="AL25" i="42"/>
  <c r="AM25" i="42"/>
  <c r="AN25" i="42"/>
  <c r="AO25" i="42"/>
  <c r="AP25" i="42"/>
  <c r="AQ25" i="42"/>
  <c r="AR25" i="42"/>
  <c r="AS25" i="42"/>
  <c r="AT25" i="42"/>
  <c r="AU25" i="42"/>
  <c r="AV25" i="42"/>
  <c r="AW25" i="42"/>
  <c r="AX25" i="42"/>
  <c r="AY25" i="42"/>
  <c r="AZ25" i="42"/>
  <c r="BA25" i="42"/>
  <c r="BB25" i="42"/>
  <c r="BC25" i="42"/>
  <c r="BD25" i="42"/>
  <c r="BE25" i="42"/>
  <c r="BF25" i="42"/>
  <c r="BG25" i="42"/>
  <c r="BH25" i="42"/>
  <c r="BI25" i="42"/>
  <c r="BJ25" i="42"/>
  <c r="BK25" i="42"/>
  <c r="BL25" i="42"/>
  <c r="BM25" i="42"/>
  <c r="BN25" i="42"/>
  <c r="BO25" i="42"/>
  <c r="BP25" i="42"/>
  <c r="BQ25" i="42"/>
  <c r="BR25" i="42"/>
  <c r="BS25" i="42"/>
  <c r="BT25" i="42"/>
  <c r="BU25" i="42"/>
  <c r="BV25" i="42"/>
  <c r="BW25" i="42"/>
  <c r="BX25" i="42"/>
  <c r="BY25" i="42"/>
  <c r="BZ25" i="42"/>
  <c r="CA25" i="42"/>
  <c r="CB25" i="42"/>
  <c r="CC25" i="42"/>
  <c r="CD25" i="42"/>
  <c r="CE25" i="42"/>
  <c r="CF25" i="42"/>
  <c r="CG25" i="42"/>
  <c r="CH25" i="42"/>
  <c r="CI25" i="42"/>
  <c r="CJ25" i="42"/>
  <c r="CK25" i="42"/>
  <c r="CL25" i="42"/>
  <c r="B26" i="42"/>
  <c r="C26" i="42"/>
  <c r="D26" i="42"/>
  <c r="E26" i="42"/>
  <c r="F26" i="42"/>
  <c r="G26" i="42"/>
  <c r="H26" i="42"/>
  <c r="I26" i="42"/>
  <c r="J26" i="42"/>
  <c r="K26" i="42"/>
  <c r="L26" i="42"/>
  <c r="M26" i="42"/>
  <c r="N26" i="42"/>
  <c r="O26" i="42"/>
  <c r="P26" i="42"/>
  <c r="Q26" i="42"/>
  <c r="R26" i="42"/>
  <c r="S26" i="42"/>
  <c r="T26" i="42"/>
  <c r="U26" i="42"/>
  <c r="V26" i="42"/>
  <c r="W26" i="42"/>
  <c r="X26" i="42"/>
  <c r="Y26" i="42"/>
  <c r="Z26" i="42"/>
  <c r="AA26" i="42"/>
  <c r="AB26" i="42"/>
  <c r="AC26" i="42"/>
  <c r="AD26" i="42"/>
  <c r="AE26" i="42"/>
  <c r="AF26" i="42"/>
  <c r="AG26" i="42"/>
  <c r="AH26" i="42"/>
  <c r="AI26" i="42"/>
  <c r="AJ26" i="42"/>
  <c r="AK26" i="42"/>
  <c r="AL26" i="42"/>
  <c r="AM26" i="42"/>
  <c r="AN26" i="42"/>
  <c r="AO26" i="42"/>
  <c r="AP26" i="42"/>
  <c r="AQ26" i="42"/>
  <c r="AR26" i="42"/>
  <c r="AS26" i="42"/>
  <c r="AT26" i="42"/>
  <c r="AU26" i="42"/>
  <c r="AV26" i="42"/>
  <c r="AW26" i="42"/>
  <c r="AX26" i="42"/>
  <c r="AY26" i="42"/>
  <c r="AZ26" i="42"/>
  <c r="BA26" i="42"/>
  <c r="BB26" i="42"/>
  <c r="BC26" i="42"/>
  <c r="BD26" i="42"/>
  <c r="BE26" i="42"/>
  <c r="BF26" i="42"/>
  <c r="BG26" i="42"/>
  <c r="BH26" i="42"/>
  <c r="BI26" i="42"/>
  <c r="BJ26" i="42"/>
  <c r="BK26" i="42"/>
  <c r="BL26" i="42"/>
  <c r="BM26" i="42"/>
  <c r="BN26" i="42"/>
  <c r="BO26" i="42"/>
  <c r="BP26" i="42"/>
  <c r="BQ26" i="42"/>
  <c r="BR26" i="42"/>
  <c r="BS26" i="42"/>
  <c r="BT26" i="42"/>
  <c r="BU26" i="42"/>
  <c r="BV26" i="42"/>
  <c r="BW26" i="42"/>
  <c r="BX26" i="42"/>
  <c r="BY26" i="42"/>
  <c r="BZ26" i="42"/>
  <c r="CA26" i="42"/>
  <c r="CB26" i="42"/>
  <c r="CC26" i="42"/>
  <c r="CD26" i="42"/>
  <c r="CE26" i="42"/>
  <c r="CF26" i="42"/>
  <c r="CG26" i="42"/>
  <c r="CH26" i="42"/>
  <c r="CI26" i="42"/>
  <c r="CJ26" i="42"/>
  <c r="CK26" i="42"/>
  <c r="CL26" i="42"/>
  <c r="B27" i="42"/>
  <c r="C27" i="42"/>
  <c r="D27" i="42"/>
  <c r="E27" i="42"/>
  <c r="F27" i="42"/>
  <c r="G27" i="42"/>
  <c r="H27" i="42"/>
  <c r="I27" i="42"/>
  <c r="J27" i="42"/>
  <c r="K27" i="42"/>
  <c r="L27" i="42"/>
  <c r="M27" i="42"/>
  <c r="N27" i="42"/>
  <c r="O27" i="42"/>
  <c r="P27" i="42"/>
  <c r="Q27" i="42"/>
  <c r="R27" i="42"/>
  <c r="S27" i="42"/>
  <c r="T27" i="42"/>
  <c r="U27" i="42"/>
  <c r="V27" i="42"/>
  <c r="W27" i="42"/>
  <c r="X27" i="42"/>
  <c r="Y27" i="42"/>
  <c r="Z27" i="42"/>
  <c r="AA27" i="42"/>
  <c r="AB27" i="42"/>
  <c r="AC27" i="42"/>
  <c r="AD27" i="42"/>
  <c r="AE27" i="42"/>
  <c r="AF27" i="42"/>
  <c r="AG27" i="42"/>
  <c r="AH27" i="42"/>
  <c r="AI27" i="42"/>
  <c r="AJ27" i="42"/>
  <c r="AK27" i="42"/>
  <c r="AL27" i="42"/>
  <c r="AM27" i="42"/>
  <c r="AN27" i="42"/>
  <c r="AO27" i="42"/>
  <c r="AP27" i="42"/>
  <c r="AQ27" i="42"/>
  <c r="AR27" i="42"/>
  <c r="AS27" i="42"/>
  <c r="AT27" i="42"/>
  <c r="AU27" i="42"/>
  <c r="AV27" i="42"/>
  <c r="AW27" i="42"/>
  <c r="AX27" i="42"/>
  <c r="AY27" i="42"/>
  <c r="AZ27" i="42"/>
  <c r="BA27" i="42"/>
  <c r="BB27" i="42"/>
  <c r="BC27" i="42"/>
  <c r="BD27" i="42"/>
  <c r="BE27" i="42"/>
  <c r="BF27" i="42"/>
  <c r="BG27" i="42"/>
  <c r="BH27" i="42"/>
  <c r="BI27" i="42"/>
  <c r="BJ27" i="42"/>
  <c r="BK27" i="42"/>
  <c r="BL27" i="42"/>
  <c r="BM27" i="42"/>
  <c r="BN27" i="42"/>
  <c r="BO27" i="42"/>
  <c r="BP27" i="42"/>
  <c r="BQ27" i="42"/>
  <c r="BR27" i="42"/>
  <c r="BS27" i="42"/>
  <c r="BT27" i="42"/>
  <c r="BU27" i="42"/>
  <c r="BV27" i="42"/>
  <c r="BW27" i="42"/>
  <c r="BX27" i="42"/>
  <c r="BY27" i="42"/>
  <c r="BZ27" i="42"/>
  <c r="CA27" i="42"/>
  <c r="CB27" i="42"/>
  <c r="CC27" i="42"/>
  <c r="CD27" i="42"/>
  <c r="CE27" i="42"/>
  <c r="CF27" i="42"/>
  <c r="CG27" i="42"/>
  <c r="CH27" i="42"/>
  <c r="CI27" i="42"/>
  <c r="CJ27" i="42"/>
  <c r="CK27" i="42"/>
  <c r="CL27" i="42"/>
  <c r="B28" i="42"/>
  <c r="C28" i="42"/>
  <c r="D28" i="42"/>
  <c r="E28" i="42"/>
  <c r="F28" i="42"/>
  <c r="G28" i="42"/>
  <c r="H28" i="42"/>
  <c r="I28" i="42"/>
  <c r="J28" i="42"/>
  <c r="K28" i="42"/>
  <c r="L28" i="42"/>
  <c r="M28" i="42"/>
  <c r="N28" i="42"/>
  <c r="O28" i="42"/>
  <c r="P28" i="42"/>
  <c r="Q28" i="42"/>
  <c r="R28" i="42"/>
  <c r="S28" i="42"/>
  <c r="T28" i="42"/>
  <c r="U28" i="42"/>
  <c r="V28" i="42"/>
  <c r="W28" i="42"/>
  <c r="X28" i="42"/>
  <c r="Y28" i="42"/>
  <c r="Z28" i="42"/>
  <c r="AA28" i="42"/>
  <c r="AB28" i="42"/>
  <c r="AC28" i="42"/>
  <c r="AD28" i="42"/>
  <c r="AE28" i="42"/>
  <c r="AF28" i="42"/>
  <c r="AG28" i="42"/>
  <c r="AH28" i="42"/>
  <c r="AI28" i="42"/>
  <c r="AJ28" i="42"/>
  <c r="AK28" i="42"/>
  <c r="AL28" i="42"/>
  <c r="AM28" i="42"/>
  <c r="AN28" i="42"/>
  <c r="AO28" i="42"/>
  <c r="AP28" i="42"/>
  <c r="AQ28" i="42"/>
  <c r="AR28" i="42"/>
  <c r="AS28" i="42"/>
  <c r="AT28" i="42"/>
  <c r="AU28" i="42"/>
  <c r="AV28" i="42"/>
  <c r="AW28" i="42"/>
  <c r="AX28" i="42"/>
  <c r="AY28" i="42"/>
  <c r="AZ28" i="42"/>
  <c r="BA28" i="42"/>
  <c r="BB28" i="42"/>
  <c r="BC28" i="42"/>
  <c r="BD28" i="42"/>
  <c r="BE28" i="42"/>
  <c r="BF28" i="42"/>
  <c r="BG28" i="42"/>
  <c r="BH28" i="42"/>
  <c r="BI28" i="42"/>
  <c r="BJ28" i="42"/>
  <c r="BK28" i="42"/>
  <c r="BL28" i="42"/>
  <c r="BM28" i="42"/>
  <c r="BN28" i="42"/>
  <c r="BO28" i="42"/>
  <c r="BP28" i="42"/>
  <c r="BQ28" i="42"/>
  <c r="BR28" i="42"/>
  <c r="BS28" i="42"/>
  <c r="BT28" i="42"/>
  <c r="BU28" i="42"/>
  <c r="BV28" i="42"/>
  <c r="BW28" i="42"/>
  <c r="BX28" i="42"/>
  <c r="BY28" i="42"/>
  <c r="BZ28" i="42"/>
  <c r="CA28" i="42"/>
  <c r="CB28" i="42"/>
  <c r="CC28" i="42"/>
  <c r="CD28" i="42"/>
  <c r="CE28" i="42"/>
  <c r="CF28" i="42"/>
  <c r="CG28" i="42"/>
  <c r="CH28" i="42"/>
  <c r="CI28" i="42"/>
  <c r="CJ28" i="42"/>
  <c r="CK28" i="42"/>
  <c r="CL28" i="42"/>
  <c r="B29" i="42"/>
  <c r="C29" i="42"/>
  <c r="D29" i="42"/>
  <c r="E29" i="42"/>
  <c r="F29" i="42"/>
  <c r="G29" i="42"/>
  <c r="H29" i="42"/>
  <c r="I29" i="42"/>
  <c r="J29" i="42"/>
  <c r="K29" i="42"/>
  <c r="L29" i="42"/>
  <c r="M29" i="42"/>
  <c r="N29" i="42"/>
  <c r="O29" i="42"/>
  <c r="P29" i="42"/>
  <c r="Q29" i="42"/>
  <c r="R29" i="42"/>
  <c r="S29" i="42"/>
  <c r="T29" i="42"/>
  <c r="U29" i="42"/>
  <c r="V29" i="42"/>
  <c r="W29" i="42"/>
  <c r="X29" i="42"/>
  <c r="Y29" i="42"/>
  <c r="Z29" i="42"/>
  <c r="AA29" i="42"/>
  <c r="AB29" i="42"/>
  <c r="AC29" i="42"/>
  <c r="AD29" i="42"/>
  <c r="AE29" i="42"/>
  <c r="AF29" i="42"/>
  <c r="AG29" i="42"/>
  <c r="AH29" i="42"/>
  <c r="AI29" i="42"/>
  <c r="AJ29" i="42"/>
  <c r="AK29" i="42"/>
  <c r="AL29" i="42"/>
  <c r="AM29" i="42"/>
  <c r="AN29" i="42"/>
  <c r="AO29" i="42"/>
  <c r="AP29" i="42"/>
  <c r="AQ29" i="42"/>
  <c r="AR29" i="42"/>
  <c r="AS29" i="42"/>
  <c r="AT29" i="42"/>
  <c r="AU29" i="42"/>
  <c r="AV29" i="42"/>
  <c r="AW29" i="42"/>
  <c r="AX29" i="42"/>
  <c r="AY29" i="42"/>
  <c r="AZ29" i="42"/>
  <c r="BA29" i="42"/>
  <c r="BB29" i="42"/>
  <c r="BC29" i="42"/>
  <c r="BD29" i="42"/>
  <c r="BE29" i="42"/>
  <c r="BF29" i="42"/>
  <c r="BG29" i="42"/>
  <c r="BH29" i="42"/>
  <c r="BI29" i="42"/>
  <c r="BJ29" i="42"/>
  <c r="BK29" i="42"/>
  <c r="BL29" i="42"/>
  <c r="BM29" i="42"/>
  <c r="BN29" i="42"/>
  <c r="BO29" i="42"/>
  <c r="BP29" i="42"/>
  <c r="BQ29" i="42"/>
  <c r="BR29" i="42"/>
  <c r="BS29" i="42"/>
  <c r="BT29" i="42"/>
  <c r="BU29" i="42"/>
  <c r="BV29" i="42"/>
  <c r="BW29" i="42"/>
  <c r="BX29" i="42"/>
  <c r="BY29" i="42"/>
  <c r="BZ29" i="42"/>
  <c r="CA29" i="42"/>
  <c r="CB29" i="42"/>
  <c r="CC29" i="42"/>
  <c r="CD29" i="42"/>
  <c r="CE29" i="42"/>
  <c r="CF29" i="42"/>
  <c r="CG29" i="42"/>
  <c r="CH29" i="42"/>
  <c r="CI29" i="42"/>
  <c r="CJ29" i="42"/>
  <c r="CK29" i="42"/>
  <c r="CL29" i="42"/>
  <c r="B30" i="42"/>
  <c r="C30" i="42"/>
  <c r="D30" i="42"/>
  <c r="E30" i="42"/>
  <c r="F30" i="42"/>
  <c r="G30" i="42"/>
  <c r="H30" i="42"/>
  <c r="I30" i="42"/>
  <c r="J30" i="42"/>
  <c r="K30" i="42"/>
  <c r="L30" i="42"/>
  <c r="M30" i="42"/>
  <c r="N30" i="42"/>
  <c r="O30" i="42"/>
  <c r="P30" i="42"/>
  <c r="Q30" i="42"/>
  <c r="R30" i="42"/>
  <c r="S30" i="42"/>
  <c r="T30" i="42"/>
  <c r="U30" i="42"/>
  <c r="V30" i="42"/>
  <c r="W30" i="42"/>
  <c r="X30" i="42"/>
  <c r="Y30" i="42"/>
  <c r="Z30" i="42"/>
  <c r="AA30" i="42"/>
  <c r="AB30" i="42"/>
  <c r="AC30" i="42"/>
  <c r="AD30" i="42"/>
  <c r="AE30" i="42"/>
  <c r="AF30" i="42"/>
  <c r="AG30" i="42"/>
  <c r="AH30" i="42"/>
  <c r="AI30" i="42"/>
  <c r="AJ30" i="42"/>
  <c r="AK30" i="42"/>
  <c r="AL30" i="42"/>
  <c r="AM30" i="42"/>
  <c r="AN30" i="42"/>
  <c r="AO30" i="42"/>
  <c r="AP30" i="42"/>
  <c r="AQ30" i="42"/>
  <c r="AR30" i="42"/>
  <c r="AS30" i="42"/>
  <c r="AT30" i="42"/>
  <c r="AU30" i="42"/>
  <c r="AV30" i="42"/>
  <c r="AW30" i="42"/>
  <c r="AX30" i="42"/>
  <c r="AY30" i="42"/>
  <c r="AZ30" i="42"/>
  <c r="BA30" i="42"/>
  <c r="BB30" i="42"/>
  <c r="BC30" i="42"/>
  <c r="BD30" i="42"/>
  <c r="BE30" i="42"/>
  <c r="BF30" i="42"/>
  <c r="BG30" i="42"/>
  <c r="BH30" i="42"/>
  <c r="BI30" i="42"/>
  <c r="BJ30" i="42"/>
  <c r="BK30" i="42"/>
  <c r="BL30" i="42"/>
  <c r="BM30" i="42"/>
  <c r="BN30" i="42"/>
  <c r="BO30" i="42"/>
  <c r="BP30" i="42"/>
  <c r="BQ30" i="42"/>
  <c r="BR30" i="42"/>
  <c r="BS30" i="42"/>
  <c r="BT30" i="42"/>
  <c r="BU30" i="42"/>
  <c r="BV30" i="42"/>
  <c r="BW30" i="42"/>
  <c r="BX30" i="42"/>
  <c r="BY30" i="42"/>
  <c r="BZ30" i="42"/>
  <c r="CA30" i="42"/>
  <c r="CB30" i="42"/>
  <c r="CC30" i="42"/>
  <c r="CD30" i="42"/>
  <c r="CE30" i="42"/>
  <c r="CF30" i="42"/>
  <c r="CG30" i="42"/>
  <c r="CH30" i="42"/>
  <c r="CI30" i="42"/>
  <c r="CJ30" i="42"/>
  <c r="CK30" i="42"/>
  <c r="CL30" i="42"/>
  <c r="B31" i="42"/>
  <c r="C31" i="42"/>
  <c r="D31" i="42"/>
  <c r="E31" i="42"/>
  <c r="F31" i="42"/>
  <c r="G31" i="42"/>
  <c r="H31" i="42"/>
  <c r="I31" i="42"/>
  <c r="J31" i="42"/>
  <c r="K31" i="42"/>
  <c r="L31" i="42"/>
  <c r="M31" i="42"/>
  <c r="N31" i="42"/>
  <c r="O31" i="42"/>
  <c r="P31" i="42"/>
  <c r="Q31" i="42"/>
  <c r="R31" i="42"/>
  <c r="S31" i="42"/>
  <c r="T31" i="42"/>
  <c r="U31" i="42"/>
  <c r="V31" i="42"/>
  <c r="W31" i="42"/>
  <c r="X31" i="42"/>
  <c r="Y31" i="42"/>
  <c r="Z31" i="42"/>
  <c r="AA31" i="42"/>
  <c r="AB31" i="42"/>
  <c r="AC31" i="42"/>
  <c r="AD31" i="42"/>
  <c r="AE31" i="42"/>
  <c r="AF31" i="42"/>
  <c r="AG31" i="42"/>
  <c r="AH31" i="42"/>
  <c r="AI31" i="42"/>
  <c r="AJ31" i="42"/>
  <c r="AK31" i="42"/>
  <c r="AL31" i="42"/>
  <c r="AM31" i="42"/>
  <c r="AN31" i="42"/>
  <c r="AO31" i="42"/>
  <c r="AP31" i="42"/>
  <c r="AQ31" i="42"/>
  <c r="AR31" i="42"/>
  <c r="AS31" i="42"/>
  <c r="AT31" i="42"/>
  <c r="AU31" i="42"/>
  <c r="AV31" i="42"/>
  <c r="AW31" i="42"/>
  <c r="AX31" i="42"/>
  <c r="AY31" i="42"/>
  <c r="AZ31" i="42"/>
  <c r="BA31" i="42"/>
  <c r="BB31" i="42"/>
  <c r="BC31" i="42"/>
  <c r="BD31" i="42"/>
  <c r="BE31" i="42"/>
  <c r="BF31" i="42"/>
  <c r="BG31" i="42"/>
  <c r="BH31" i="42"/>
  <c r="BI31" i="42"/>
  <c r="BJ31" i="42"/>
  <c r="BK31" i="42"/>
  <c r="BL31" i="42"/>
  <c r="BM31" i="42"/>
  <c r="BN31" i="42"/>
  <c r="BO31" i="42"/>
  <c r="BP31" i="42"/>
  <c r="BQ31" i="42"/>
  <c r="BR31" i="42"/>
  <c r="BS31" i="42"/>
  <c r="BT31" i="42"/>
  <c r="BU31" i="42"/>
  <c r="BV31" i="42"/>
  <c r="BW31" i="42"/>
  <c r="BX31" i="42"/>
  <c r="BY31" i="42"/>
  <c r="BZ31" i="42"/>
  <c r="CA31" i="42"/>
  <c r="CB31" i="42"/>
  <c r="CC31" i="42"/>
  <c r="CD31" i="42"/>
  <c r="CE31" i="42"/>
  <c r="CF31" i="42"/>
  <c r="CG31" i="42"/>
  <c r="CH31" i="42"/>
  <c r="CI31" i="42"/>
  <c r="CJ31" i="42"/>
  <c r="CK31" i="42"/>
  <c r="CL31" i="42"/>
  <c r="B32" i="42"/>
  <c r="C32" i="42"/>
  <c r="D32" i="42"/>
  <c r="E32" i="42"/>
  <c r="F32" i="42"/>
  <c r="G32" i="42"/>
  <c r="H32" i="42"/>
  <c r="I32" i="42"/>
  <c r="J32" i="42"/>
  <c r="K32" i="42"/>
  <c r="L32" i="42"/>
  <c r="M32" i="42"/>
  <c r="N32" i="42"/>
  <c r="O32" i="42"/>
  <c r="P32" i="42"/>
  <c r="Q32" i="42"/>
  <c r="R32" i="42"/>
  <c r="S32" i="42"/>
  <c r="T32" i="42"/>
  <c r="U32" i="42"/>
  <c r="V32" i="42"/>
  <c r="W32" i="42"/>
  <c r="X32" i="42"/>
  <c r="Y32" i="42"/>
  <c r="Z32" i="42"/>
  <c r="AA32" i="42"/>
  <c r="AB32" i="42"/>
  <c r="AC32" i="42"/>
  <c r="AD32" i="42"/>
  <c r="AE32" i="42"/>
  <c r="AF32" i="42"/>
  <c r="AG32" i="42"/>
  <c r="AH32" i="42"/>
  <c r="AI32" i="42"/>
  <c r="AJ32" i="42"/>
  <c r="AK32" i="42"/>
  <c r="AL32" i="42"/>
  <c r="AM32" i="42"/>
  <c r="AN32" i="42"/>
  <c r="AO32" i="42"/>
  <c r="AP32" i="42"/>
  <c r="AQ32" i="42"/>
  <c r="AR32" i="42"/>
  <c r="AS32" i="42"/>
  <c r="AT32" i="42"/>
  <c r="AU32" i="42"/>
  <c r="AV32" i="42"/>
  <c r="AW32" i="42"/>
  <c r="AX32" i="42"/>
  <c r="AY32" i="42"/>
  <c r="AZ32" i="42"/>
  <c r="BA32" i="42"/>
  <c r="BB32" i="42"/>
  <c r="BC32" i="42"/>
  <c r="BD32" i="42"/>
  <c r="BE32" i="42"/>
  <c r="BF32" i="42"/>
  <c r="BG32" i="42"/>
  <c r="BH32" i="42"/>
  <c r="BI32" i="42"/>
  <c r="BJ32" i="42"/>
  <c r="BK32" i="42"/>
  <c r="BL32" i="42"/>
  <c r="BM32" i="42"/>
  <c r="BN32" i="42"/>
  <c r="BO32" i="42"/>
  <c r="BP32" i="42"/>
  <c r="BQ32" i="42"/>
  <c r="BR32" i="42"/>
  <c r="BS32" i="42"/>
  <c r="BT32" i="42"/>
  <c r="BU32" i="42"/>
  <c r="BV32" i="42"/>
  <c r="BW32" i="42"/>
  <c r="BX32" i="42"/>
  <c r="BY32" i="42"/>
  <c r="BZ32" i="42"/>
  <c r="CA32" i="42"/>
  <c r="CB32" i="42"/>
  <c r="CC32" i="42"/>
  <c r="CD32" i="42"/>
  <c r="CE32" i="42"/>
  <c r="CF32" i="42"/>
  <c r="CG32" i="42"/>
  <c r="CH32" i="42"/>
  <c r="CI32" i="42"/>
  <c r="CJ32" i="42"/>
  <c r="CK32" i="42"/>
  <c r="CL32" i="42"/>
  <c r="B33" i="42"/>
  <c r="C33" i="42"/>
  <c r="D33" i="42"/>
  <c r="E33" i="42"/>
  <c r="F33" i="42"/>
  <c r="G33" i="42"/>
  <c r="H33" i="42"/>
  <c r="I33" i="42"/>
  <c r="J33" i="42"/>
  <c r="K33" i="42"/>
  <c r="L33" i="42"/>
  <c r="M33" i="42"/>
  <c r="N33" i="42"/>
  <c r="O33" i="42"/>
  <c r="P33" i="42"/>
  <c r="Q33" i="42"/>
  <c r="R33" i="42"/>
  <c r="S33" i="42"/>
  <c r="T33" i="42"/>
  <c r="U33" i="42"/>
  <c r="V33" i="42"/>
  <c r="W33" i="42"/>
  <c r="X33" i="42"/>
  <c r="Y33" i="42"/>
  <c r="Z33" i="42"/>
  <c r="AA33" i="42"/>
  <c r="AB33" i="42"/>
  <c r="AC33" i="42"/>
  <c r="AD33" i="42"/>
  <c r="AE33" i="42"/>
  <c r="AF33" i="42"/>
  <c r="AG33" i="42"/>
  <c r="AH33" i="42"/>
  <c r="AI33" i="42"/>
  <c r="AJ33" i="42"/>
  <c r="AK33" i="42"/>
  <c r="AL33" i="42"/>
  <c r="AM33" i="42"/>
  <c r="AN33" i="42"/>
  <c r="AO33" i="42"/>
  <c r="AP33" i="42"/>
  <c r="AQ33" i="42"/>
  <c r="AR33" i="42"/>
  <c r="AS33" i="42"/>
  <c r="AT33" i="42"/>
  <c r="AU33" i="42"/>
  <c r="AV33" i="42"/>
  <c r="AW33" i="42"/>
  <c r="AX33" i="42"/>
  <c r="AY33" i="42"/>
  <c r="AZ33" i="42"/>
  <c r="BA33" i="42"/>
  <c r="BB33" i="42"/>
  <c r="BC33" i="42"/>
  <c r="BD33" i="42"/>
  <c r="BE33" i="42"/>
  <c r="BF33" i="42"/>
  <c r="BG33" i="42"/>
  <c r="BH33" i="42"/>
  <c r="BI33" i="42"/>
  <c r="BJ33" i="42"/>
  <c r="BK33" i="42"/>
  <c r="BL33" i="42"/>
  <c r="BM33" i="42"/>
  <c r="BN33" i="42"/>
  <c r="BO33" i="42"/>
  <c r="BP33" i="42"/>
  <c r="BQ33" i="42"/>
  <c r="BR33" i="42"/>
  <c r="BS33" i="42"/>
  <c r="BT33" i="42"/>
  <c r="BU33" i="42"/>
  <c r="BV33" i="42"/>
  <c r="BW33" i="42"/>
  <c r="BX33" i="42"/>
  <c r="BY33" i="42"/>
  <c r="BZ33" i="42"/>
  <c r="CA33" i="42"/>
  <c r="CB33" i="42"/>
  <c r="CC33" i="42"/>
  <c r="CD33" i="42"/>
  <c r="CE33" i="42"/>
  <c r="CF33" i="42"/>
  <c r="CG33" i="42"/>
  <c r="CH33" i="42"/>
  <c r="CI33" i="42"/>
  <c r="CJ33" i="42"/>
  <c r="CK33" i="42"/>
  <c r="CL33" i="42"/>
  <c r="B34" i="42"/>
  <c r="C34" i="42"/>
  <c r="D34" i="42"/>
  <c r="E34" i="42"/>
  <c r="F34" i="42"/>
  <c r="G34" i="42"/>
  <c r="H34" i="42"/>
  <c r="I34" i="42"/>
  <c r="J34" i="42"/>
  <c r="K34" i="42"/>
  <c r="L34" i="42"/>
  <c r="M34" i="42"/>
  <c r="N34" i="42"/>
  <c r="O34" i="42"/>
  <c r="P34" i="42"/>
  <c r="Q34" i="42"/>
  <c r="R34" i="42"/>
  <c r="S34" i="42"/>
  <c r="T34" i="42"/>
  <c r="U34" i="42"/>
  <c r="V34" i="42"/>
  <c r="W34" i="42"/>
  <c r="X34" i="42"/>
  <c r="Y34" i="42"/>
  <c r="Z34" i="42"/>
  <c r="AA34" i="42"/>
  <c r="AB34" i="42"/>
  <c r="AC34" i="42"/>
  <c r="AD34" i="42"/>
  <c r="AE34" i="42"/>
  <c r="AF34" i="42"/>
  <c r="AG34" i="42"/>
  <c r="AH34" i="42"/>
  <c r="AI34" i="42"/>
  <c r="AJ34" i="42"/>
  <c r="AK34" i="42"/>
  <c r="AL34" i="42"/>
  <c r="AM34" i="42"/>
  <c r="AN34" i="42"/>
  <c r="AO34" i="42"/>
  <c r="AP34" i="42"/>
  <c r="AQ34" i="42"/>
  <c r="AR34" i="42"/>
  <c r="AS34" i="42"/>
  <c r="AT34" i="42"/>
  <c r="AU34" i="42"/>
  <c r="AV34" i="42"/>
  <c r="AW34" i="42"/>
  <c r="AX34" i="42"/>
  <c r="AY34" i="42"/>
  <c r="AZ34" i="42"/>
  <c r="BA34" i="42"/>
  <c r="BB34" i="42"/>
  <c r="BC34" i="42"/>
  <c r="BD34" i="42"/>
  <c r="BE34" i="42"/>
  <c r="BF34" i="42"/>
  <c r="BG34" i="42"/>
  <c r="BH34" i="42"/>
  <c r="BI34" i="42"/>
  <c r="BJ34" i="42"/>
  <c r="BK34" i="42"/>
  <c r="BL34" i="42"/>
  <c r="BM34" i="42"/>
  <c r="BN34" i="42"/>
  <c r="BO34" i="42"/>
  <c r="BP34" i="42"/>
  <c r="BQ34" i="42"/>
  <c r="BR34" i="42"/>
  <c r="BS34" i="42"/>
  <c r="BT34" i="42"/>
  <c r="BU34" i="42"/>
  <c r="BV34" i="42"/>
  <c r="BW34" i="42"/>
  <c r="BX34" i="42"/>
  <c r="BY34" i="42"/>
  <c r="BZ34" i="42"/>
  <c r="CA34" i="42"/>
  <c r="CB34" i="42"/>
  <c r="CC34" i="42"/>
  <c r="CD34" i="42"/>
  <c r="CE34" i="42"/>
  <c r="CF34" i="42"/>
  <c r="CG34" i="42"/>
  <c r="CH34" i="42"/>
  <c r="CI34" i="42"/>
  <c r="CJ34" i="42"/>
  <c r="CK34" i="42"/>
  <c r="CL34" i="42"/>
  <c r="B35" i="42"/>
  <c r="C35" i="42"/>
  <c r="D35" i="42"/>
  <c r="E35" i="42"/>
  <c r="F35" i="42"/>
  <c r="G35" i="42"/>
  <c r="H35" i="42"/>
  <c r="I35" i="42"/>
  <c r="J35" i="42"/>
  <c r="K35" i="42"/>
  <c r="L35" i="42"/>
  <c r="M35" i="42"/>
  <c r="N35" i="42"/>
  <c r="O35" i="42"/>
  <c r="P35" i="42"/>
  <c r="Q35" i="42"/>
  <c r="R35" i="42"/>
  <c r="S35" i="42"/>
  <c r="T35" i="42"/>
  <c r="U35" i="42"/>
  <c r="V35" i="42"/>
  <c r="W35" i="42"/>
  <c r="X35" i="42"/>
  <c r="Y35" i="42"/>
  <c r="Z35" i="42"/>
  <c r="AA35" i="42"/>
  <c r="AB35" i="42"/>
  <c r="AC35" i="42"/>
  <c r="AD35" i="42"/>
  <c r="AE35" i="42"/>
  <c r="AF35" i="42"/>
  <c r="AG35" i="42"/>
  <c r="AH35" i="42"/>
  <c r="AI35" i="42"/>
  <c r="AJ35" i="42"/>
  <c r="AK35" i="42"/>
  <c r="AL35" i="42"/>
  <c r="AM35" i="42"/>
  <c r="AN35" i="42"/>
  <c r="AO35" i="42"/>
  <c r="AP35" i="42"/>
  <c r="AQ35" i="42"/>
  <c r="AR35" i="42"/>
  <c r="AS35" i="42"/>
  <c r="AT35" i="42"/>
  <c r="AU35" i="42"/>
  <c r="AV35" i="42"/>
  <c r="AW35" i="42"/>
  <c r="AX35" i="42"/>
  <c r="AY35" i="42"/>
  <c r="AZ35" i="42"/>
  <c r="BA35" i="42"/>
  <c r="BB35" i="42"/>
  <c r="BC35" i="42"/>
  <c r="BD35" i="42"/>
  <c r="BE35" i="42"/>
  <c r="BF35" i="42"/>
  <c r="BG35" i="42"/>
  <c r="BH35" i="42"/>
  <c r="BI35" i="42"/>
  <c r="BJ35" i="42"/>
  <c r="BK35" i="42"/>
  <c r="BL35" i="42"/>
  <c r="BM35" i="42"/>
  <c r="BN35" i="42"/>
  <c r="BO35" i="42"/>
  <c r="BP35" i="42"/>
  <c r="BQ35" i="42"/>
  <c r="BR35" i="42"/>
  <c r="BS35" i="42"/>
  <c r="BT35" i="42"/>
  <c r="BU35" i="42"/>
  <c r="BV35" i="42"/>
  <c r="BW35" i="42"/>
  <c r="BX35" i="42"/>
  <c r="BY35" i="42"/>
  <c r="BZ35" i="42"/>
  <c r="CA35" i="42"/>
  <c r="CB35" i="42"/>
  <c r="CC35" i="42"/>
  <c r="CD35" i="42"/>
  <c r="CE35" i="42"/>
  <c r="CF35" i="42"/>
  <c r="CG35" i="42"/>
  <c r="CH35" i="42"/>
  <c r="CI35" i="42"/>
  <c r="CJ35" i="42"/>
  <c r="CK35" i="42"/>
  <c r="CL35" i="42"/>
  <c r="B36" i="42"/>
  <c r="C36" i="42"/>
  <c r="D36" i="42"/>
  <c r="E36" i="42"/>
  <c r="F36" i="42"/>
  <c r="G36" i="42"/>
  <c r="H36" i="42"/>
  <c r="I36" i="42"/>
  <c r="J36" i="42"/>
  <c r="K36" i="42"/>
  <c r="L36" i="42"/>
  <c r="M36" i="42"/>
  <c r="N36" i="42"/>
  <c r="O36" i="42"/>
  <c r="P36" i="42"/>
  <c r="Q36" i="42"/>
  <c r="R36" i="42"/>
  <c r="S36" i="42"/>
  <c r="T36" i="42"/>
  <c r="U36" i="42"/>
  <c r="V36" i="42"/>
  <c r="W36" i="42"/>
  <c r="X36" i="42"/>
  <c r="Y36" i="42"/>
  <c r="Z36" i="42"/>
  <c r="AA36" i="42"/>
  <c r="AB36" i="42"/>
  <c r="AC36" i="42"/>
  <c r="AD36" i="42"/>
  <c r="AE36" i="42"/>
  <c r="AF36" i="42"/>
  <c r="AG36" i="42"/>
  <c r="AH36" i="42"/>
  <c r="AI36" i="42"/>
  <c r="AJ36" i="42"/>
  <c r="AK36" i="42"/>
  <c r="AL36" i="42"/>
  <c r="AM36" i="42"/>
  <c r="AN36" i="42"/>
  <c r="AO36" i="42"/>
  <c r="AP36" i="42"/>
  <c r="AQ36" i="42"/>
  <c r="AR36" i="42"/>
  <c r="AS36" i="42"/>
  <c r="AT36" i="42"/>
  <c r="AU36" i="42"/>
  <c r="AV36" i="42"/>
  <c r="AW36" i="42"/>
  <c r="AX36" i="42"/>
  <c r="AY36" i="42"/>
  <c r="AZ36" i="42"/>
  <c r="BA36" i="42"/>
  <c r="BB36" i="42"/>
  <c r="BC36" i="42"/>
  <c r="BD36" i="42"/>
  <c r="BE36" i="42"/>
  <c r="BF36" i="42"/>
  <c r="BG36" i="42"/>
  <c r="BH36" i="42"/>
  <c r="BI36" i="42"/>
  <c r="BJ36" i="42"/>
  <c r="BK36" i="42"/>
  <c r="BL36" i="42"/>
  <c r="BM36" i="42"/>
  <c r="BN36" i="42"/>
  <c r="BO36" i="42"/>
  <c r="BP36" i="42"/>
  <c r="BQ36" i="42"/>
  <c r="BR36" i="42"/>
  <c r="BS36" i="42"/>
  <c r="BT36" i="42"/>
  <c r="BU36" i="42"/>
  <c r="BV36" i="42"/>
  <c r="BW36" i="42"/>
  <c r="BX36" i="42"/>
  <c r="BY36" i="42"/>
  <c r="BZ36" i="42"/>
  <c r="CA36" i="42"/>
  <c r="CB36" i="42"/>
  <c r="CC36" i="42"/>
  <c r="CD36" i="42"/>
  <c r="CE36" i="42"/>
  <c r="CF36" i="42"/>
  <c r="CG36" i="42"/>
  <c r="CH36" i="42"/>
  <c r="CI36" i="42"/>
  <c r="CJ36" i="42"/>
  <c r="CK36" i="42"/>
  <c r="CL36" i="42"/>
  <c r="B37" i="42"/>
  <c r="C37" i="42"/>
  <c r="D37" i="42"/>
  <c r="E37" i="42"/>
  <c r="F37" i="42"/>
  <c r="G37" i="42"/>
  <c r="H37" i="42"/>
  <c r="I37" i="42"/>
  <c r="J37" i="42"/>
  <c r="K37" i="42"/>
  <c r="L37" i="42"/>
  <c r="M37" i="42"/>
  <c r="N37" i="42"/>
  <c r="O37" i="42"/>
  <c r="P37" i="42"/>
  <c r="Q37" i="42"/>
  <c r="R37" i="42"/>
  <c r="S37" i="42"/>
  <c r="T37" i="42"/>
  <c r="U37" i="42"/>
  <c r="V37" i="42"/>
  <c r="W37" i="42"/>
  <c r="X37" i="42"/>
  <c r="Y37" i="42"/>
  <c r="Z37" i="42"/>
  <c r="AA37" i="42"/>
  <c r="AB37" i="42"/>
  <c r="AC37" i="42"/>
  <c r="AD37" i="42"/>
  <c r="AE37" i="42"/>
  <c r="AF37" i="42"/>
  <c r="AG37" i="42"/>
  <c r="AH37" i="42"/>
  <c r="AI37" i="42"/>
  <c r="AJ37" i="42"/>
  <c r="AK37" i="42"/>
  <c r="AL37" i="42"/>
  <c r="AM37" i="42"/>
  <c r="AN37" i="42"/>
  <c r="AO37" i="42"/>
  <c r="AP37" i="42"/>
  <c r="AQ37" i="42"/>
  <c r="AR37" i="42"/>
  <c r="AS37" i="42"/>
  <c r="AT37" i="42"/>
  <c r="AU37" i="42"/>
  <c r="AV37" i="42"/>
  <c r="AW37" i="42"/>
  <c r="AX37" i="42"/>
  <c r="AY37" i="42"/>
  <c r="AZ37" i="42"/>
  <c r="BA37" i="42"/>
  <c r="BB37" i="42"/>
  <c r="BC37" i="42"/>
  <c r="BD37" i="42"/>
  <c r="BE37" i="42"/>
  <c r="BF37" i="42"/>
  <c r="BG37" i="42"/>
  <c r="BH37" i="42"/>
  <c r="BI37" i="42"/>
  <c r="BJ37" i="42"/>
  <c r="BK37" i="42"/>
  <c r="BL37" i="42"/>
  <c r="BM37" i="42"/>
  <c r="BN37" i="42"/>
  <c r="BO37" i="42"/>
  <c r="BP37" i="42"/>
  <c r="BQ37" i="42"/>
  <c r="BR37" i="42"/>
  <c r="BS37" i="42"/>
  <c r="BT37" i="42"/>
  <c r="BU37" i="42"/>
  <c r="BV37" i="42"/>
  <c r="BW37" i="42"/>
  <c r="BX37" i="42"/>
  <c r="BY37" i="42"/>
  <c r="BZ37" i="42"/>
  <c r="CA37" i="42"/>
  <c r="CB37" i="42"/>
  <c r="CC37" i="42"/>
  <c r="CD37" i="42"/>
  <c r="CE37" i="42"/>
  <c r="CF37" i="42"/>
  <c r="CG37" i="42"/>
  <c r="CH37" i="42"/>
  <c r="CI37" i="42"/>
  <c r="CJ37" i="42"/>
  <c r="CK37" i="42"/>
  <c r="CL37" i="42"/>
  <c r="B38" i="42"/>
  <c r="C38" i="42"/>
  <c r="D38" i="42"/>
  <c r="E38" i="42"/>
  <c r="F38" i="42"/>
  <c r="G38" i="42"/>
  <c r="H38" i="42"/>
  <c r="I38" i="42"/>
  <c r="J38" i="42"/>
  <c r="K38" i="42"/>
  <c r="L38" i="42"/>
  <c r="M38" i="42"/>
  <c r="N38" i="42"/>
  <c r="O38" i="42"/>
  <c r="P38" i="42"/>
  <c r="Q38" i="42"/>
  <c r="R38" i="42"/>
  <c r="S38" i="42"/>
  <c r="T38" i="42"/>
  <c r="U38" i="42"/>
  <c r="V38" i="42"/>
  <c r="W38" i="42"/>
  <c r="X38" i="42"/>
  <c r="Y38" i="42"/>
  <c r="Z38" i="42"/>
  <c r="AA38" i="42"/>
  <c r="AB38" i="42"/>
  <c r="AC38" i="42"/>
  <c r="AD38" i="42"/>
  <c r="AE38" i="42"/>
  <c r="AF38" i="42"/>
  <c r="AG38" i="42"/>
  <c r="AH38" i="42"/>
  <c r="AI38" i="42"/>
  <c r="AJ38" i="42"/>
  <c r="AK38" i="42"/>
  <c r="AL38" i="42"/>
  <c r="AM38" i="42"/>
  <c r="AN38" i="42"/>
  <c r="AO38" i="42"/>
  <c r="AP38" i="42"/>
  <c r="AQ38" i="42"/>
  <c r="AR38" i="42"/>
  <c r="AS38" i="42"/>
  <c r="AT38" i="42"/>
  <c r="AU38" i="42"/>
  <c r="AV38" i="42"/>
  <c r="AW38" i="42"/>
  <c r="AX38" i="42"/>
  <c r="AY38" i="42"/>
  <c r="AZ38" i="42"/>
  <c r="BA38" i="42"/>
  <c r="BB38" i="42"/>
  <c r="BC38" i="42"/>
  <c r="BD38" i="42"/>
  <c r="BE38" i="42"/>
  <c r="BF38" i="42"/>
  <c r="BG38" i="42"/>
  <c r="BH38" i="42"/>
  <c r="BI38" i="42"/>
  <c r="BJ38" i="42"/>
  <c r="BK38" i="42"/>
  <c r="BL38" i="42"/>
  <c r="BM38" i="42"/>
  <c r="BN38" i="42"/>
  <c r="BO38" i="42"/>
  <c r="BP38" i="42"/>
  <c r="BQ38" i="42"/>
  <c r="BR38" i="42"/>
  <c r="BS38" i="42"/>
  <c r="BT38" i="42"/>
  <c r="BU38" i="42"/>
  <c r="BV38" i="42"/>
  <c r="BW38" i="42"/>
  <c r="BX38" i="42"/>
  <c r="BY38" i="42"/>
  <c r="BZ38" i="42"/>
  <c r="CA38" i="42"/>
  <c r="CB38" i="42"/>
  <c r="CC38" i="42"/>
  <c r="CD38" i="42"/>
  <c r="CE38" i="42"/>
  <c r="CF38" i="42"/>
  <c r="CG38" i="42"/>
  <c r="CH38" i="42"/>
  <c r="CI38" i="42"/>
  <c r="CJ38" i="42"/>
  <c r="CK38" i="42"/>
  <c r="CL38" i="42"/>
  <c r="B39" i="42"/>
  <c r="C39" i="42"/>
  <c r="D39" i="42"/>
  <c r="E39" i="42"/>
  <c r="F39" i="42"/>
  <c r="G39" i="42"/>
  <c r="H39" i="42"/>
  <c r="I39" i="42"/>
  <c r="J39" i="42"/>
  <c r="K39" i="42"/>
  <c r="L39" i="42"/>
  <c r="M39" i="42"/>
  <c r="N39" i="42"/>
  <c r="O39" i="42"/>
  <c r="P39" i="42"/>
  <c r="Q39" i="42"/>
  <c r="R39" i="42"/>
  <c r="S39" i="42"/>
  <c r="T39" i="42"/>
  <c r="U39" i="42"/>
  <c r="V39" i="42"/>
  <c r="W39" i="42"/>
  <c r="X39" i="42"/>
  <c r="Y39" i="42"/>
  <c r="Z39" i="42"/>
  <c r="AA39" i="42"/>
  <c r="AB39" i="42"/>
  <c r="AC39" i="42"/>
  <c r="AD39" i="42"/>
  <c r="AE39" i="42"/>
  <c r="AF39" i="42"/>
  <c r="AG39" i="42"/>
  <c r="AH39" i="42"/>
  <c r="AI39" i="42"/>
  <c r="AJ39" i="42"/>
  <c r="AK39" i="42"/>
  <c r="AL39" i="42"/>
  <c r="AM39" i="42"/>
  <c r="AN39" i="42"/>
  <c r="AO39" i="42"/>
  <c r="AP39" i="42"/>
  <c r="AQ39" i="42"/>
  <c r="AR39" i="42"/>
  <c r="AS39" i="42"/>
  <c r="AT39" i="42"/>
  <c r="AU39" i="42"/>
  <c r="AV39" i="42"/>
  <c r="AW39" i="42"/>
  <c r="AX39" i="42"/>
  <c r="AY39" i="42"/>
  <c r="AZ39" i="42"/>
  <c r="BA39" i="42"/>
  <c r="BB39" i="42"/>
  <c r="BC39" i="42"/>
  <c r="BD39" i="42"/>
  <c r="BE39" i="42"/>
  <c r="BF39" i="42"/>
  <c r="BG39" i="42"/>
  <c r="BH39" i="42"/>
  <c r="BI39" i="42"/>
  <c r="BJ39" i="42"/>
  <c r="BK39" i="42"/>
  <c r="BL39" i="42"/>
  <c r="BM39" i="42"/>
  <c r="BN39" i="42"/>
  <c r="BO39" i="42"/>
  <c r="BP39" i="42"/>
  <c r="BQ39" i="42"/>
  <c r="BR39" i="42"/>
  <c r="BS39" i="42"/>
  <c r="BT39" i="42"/>
  <c r="BU39" i="42"/>
  <c r="BV39" i="42"/>
  <c r="BW39" i="42"/>
  <c r="BX39" i="42"/>
  <c r="BY39" i="42"/>
  <c r="BZ39" i="42"/>
  <c r="CA39" i="42"/>
  <c r="CB39" i="42"/>
  <c r="CC39" i="42"/>
  <c r="CD39" i="42"/>
  <c r="CE39" i="42"/>
  <c r="CF39" i="42"/>
  <c r="CG39" i="42"/>
  <c r="CH39" i="42"/>
  <c r="CI39" i="42"/>
  <c r="CJ39" i="42"/>
  <c r="CK39" i="42"/>
  <c r="CL39" i="42"/>
  <c r="B40" i="42"/>
  <c r="C40" i="42"/>
  <c r="D40" i="42"/>
  <c r="E40" i="42"/>
  <c r="F40" i="42"/>
  <c r="G40" i="42"/>
  <c r="H40" i="42"/>
  <c r="I40" i="42"/>
  <c r="J40" i="42"/>
  <c r="K40" i="42"/>
  <c r="L40" i="42"/>
  <c r="M40" i="42"/>
  <c r="N40" i="42"/>
  <c r="O40" i="42"/>
  <c r="P40" i="42"/>
  <c r="Q40" i="42"/>
  <c r="R40" i="42"/>
  <c r="S40" i="42"/>
  <c r="T40" i="42"/>
  <c r="U40" i="42"/>
  <c r="V40" i="42"/>
  <c r="W40" i="42"/>
  <c r="X40" i="42"/>
  <c r="Y40" i="42"/>
  <c r="Z40" i="42"/>
  <c r="AA40" i="42"/>
  <c r="AB40" i="42"/>
  <c r="AC40" i="42"/>
  <c r="AD40" i="42"/>
  <c r="AE40" i="42"/>
  <c r="AF40" i="42"/>
  <c r="AG40" i="42"/>
  <c r="AH40" i="42"/>
  <c r="AI40" i="42"/>
  <c r="AJ40" i="42"/>
  <c r="AK40" i="42"/>
  <c r="AL40" i="42"/>
  <c r="AM40" i="42"/>
  <c r="AN40" i="42"/>
  <c r="AO40" i="42"/>
  <c r="AP40" i="42"/>
  <c r="AQ40" i="42"/>
  <c r="AR40" i="42"/>
  <c r="AS40" i="42"/>
  <c r="AT40" i="42"/>
  <c r="AU40" i="42"/>
  <c r="AV40" i="42"/>
  <c r="AW40" i="42"/>
  <c r="AX40" i="42"/>
  <c r="AY40" i="42"/>
  <c r="AZ40" i="42"/>
  <c r="BA40" i="42"/>
  <c r="BB40" i="42"/>
  <c r="BC40" i="42"/>
  <c r="BD40" i="42"/>
  <c r="BE40" i="42"/>
  <c r="BF40" i="42"/>
  <c r="BG40" i="42"/>
  <c r="BH40" i="42"/>
  <c r="BI40" i="42"/>
  <c r="BJ40" i="42"/>
  <c r="BK40" i="42"/>
  <c r="BL40" i="42"/>
  <c r="BM40" i="42"/>
  <c r="BN40" i="42"/>
  <c r="BO40" i="42"/>
  <c r="BP40" i="42"/>
  <c r="BQ40" i="42"/>
  <c r="BR40" i="42"/>
  <c r="BS40" i="42"/>
  <c r="BT40" i="42"/>
  <c r="BU40" i="42"/>
  <c r="BV40" i="42"/>
  <c r="BW40" i="42"/>
  <c r="BX40" i="42"/>
  <c r="BY40" i="42"/>
  <c r="BZ40" i="42"/>
  <c r="CA40" i="42"/>
  <c r="CB40" i="42"/>
  <c r="CC40" i="42"/>
  <c r="CD40" i="42"/>
  <c r="CE40" i="42"/>
  <c r="CF40" i="42"/>
  <c r="CG40" i="42"/>
  <c r="CH40" i="42"/>
  <c r="CI40" i="42"/>
  <c r="CJ40" i="42"/>
  <c r="CK40" i="42"/>
  <c r="CL40" i="42"/>
  <c r="B41" i="42"/>
  <c r="C41" i="42"/>
  <c r="D41" i="42"/>
  <c r="E41" i="42"/>
  <c r="F41" i="42"/>
  <c r="G41" i="42"/>
  <c r="H41" i="42"/>
  <c r="I41" i="42"/>
  <c r="J41" i="42"/>
  <c r="K41" i="42"/>
  <c r="L41" i="42"/>
  <c r="M41" i="42"/>
  <c r="N41" i="42"/>
  <c r="O41" i="42"/>
  <c r="P41" i="42"/>
  <c r="Q41" i="42"/>
  <c r="R41" i="42"/>
  <c r="S41" i="42"/>
  <c r="T41" i="42"/>
  <c r="U41" i="42"/>
  <c r="V41" i="42"/>
  <c r="W41" i="42"/>
  <c r="X41" i="42"/>
  <c r="Y41" i="42"/>
  <c r="Z41" i="42"/>
  <c r="AA41" i="42"/>
  <c r="AB41" i="42"/>
  <c r="AC41" i="42"/>
  <c r="AD41" i="42"/>
  <c r="AE41" i="42"/>
  <c r="AF41" i="42"/>
  <c r="AG41" i="42"/>
  <c r="AH41" i="42"/>
  <c r="AI41" i="42"/>
  <c r="AJ41" i="42"/>
  <c r="AK41" i="42"/>
  <c r="AL41" i="42"/>
  <c r="AM41" i="42"/>
  <c r="AN41" i="42"/>
  <c r="AO41" i="42"/>
  <c r="AP41" i="42"/>
  <c r="AQ41" i="42"/>
  <c r="AR41" i="42"/>
  <c r="AS41" i="42"/>
  <c r="AT41" i="42"/>
  <c r="AU41" i="42"/>
  <c r="AV41" i="42"/>
  <c r="AW41" i="42"/>
  <c r="AX41" i="42"/>
  <c r="AY41" i="42"/>
  <c r="AZ41" i="42"/>
  <c r="BA41" i="42"/>
  <c r="BB41" i="42"/>
  <c r="BC41" i="42"/>
  <c r="BD41" i="42"/>
  <c r="BE41" i="42"/>
  <c r="BF41" i="42"/>
  <c r="BG41" i="42"/>
  <c r="BH41" i="42"/>
  <c r="BI41" i="42"/>
  <c r="BJ41" i="42"/>
  <c r="BK41" i="42"/>
  <c r="BL41" i="42"/>
  <c r="BM41" i="42"/>
  <c r="BN41" i="42"/>
  <c r="BO41" i="42"/>
  <c r="BP41" i="42"/>
  <c r="BQ41" i="42"/>
  <c r="BR41" i="42"/>
  <c r="BS41" i="42"/>
  <c r="BT41" i="42"/>
  <c r="BU41" i="42"/>
  <c r="BV41" i="42"/>
  <c r="BW41" i="42"/>
  <c r="BX41" i="42"/>
  <c r="BY41" i="42"/>
  <c r="BZ41" i="42"/>
  <c r="CA41" i="42"/>
  <c r="CB41" i="42"/>
  <c r="CC41" i="42"/>
  <c r="CD41" i="42"/>
  <c r="CE41" i="42"/>
  <c r="CF41" i="42"/>
  <c r="CG41" i="42"/>
  <c r="CH41" i="42"/>
  <c r="CI41" i="42"/>
  <c r="CJ41" i="42"/>
  <c r="CK41" i="42"/>
  <c r="CL41" i="42"/>
  <c r="B42" i="42"/>
  <c r="C42" i="42"/>
  <c r="D42" i="42"/>
  <c r="E42" i="42"/>
  <c r="F42" i="42"/>
  <c r="G42" i="42"/>
  <c r="H42" i="42"/>
  <c r="I42" i="42"/>
  <c r="J42" i="42"/>
  <c r="K42" i="42"/>
  <c r="L42" i="42"/>
  <c r="M42" i="42"/>
  <c r="N42" i="42"/>
  <c r="O42" i="42"/>
  <c r="P42" i="42"/>
  <c r="Q42" i="42"/>
  <c r="R42" i="42"/>
  <c r="S42" i="42"/>
  <c r="T42" i="42"/>
  <c r="U42" i="42"/>
  <c r="V42" i="42"/>
  <c r="W42" i="42"/>
  <c r="X42" i="42"/>
  <c r="Y42" i="42"/>
  <c r="Z42" i="42"/>
  <c r="AA42" i="42"/>
  <c r="AB42" i="42"/>
  <c r="AC42" i="42"/>
  <c r="AD42" i="42"/>
  <c r="AE42" i="42"/>
  <c r="AF42" i="42"/>
  <c r="AG42" i="42"/>
  <c r="AH42" i="42"/>
  <c r="AI42" i="42"/>
  <c r="AJ42" i="42"/>
  <c r="AK42" i="42"/>
  <c r="AL42" i="42"/>
  <c r="AM42" i="42"/>
  <c r="AN42" i="42"/>
  <c r="AO42" i="42"/>
  <c r="AP42" i="42"/>
  <c r="AQ42" i="42"/>
  <c r="AR42" i="42"/>
  <c r="AS42" i="42"/>
  <c r="AT42" i="42"/>
  <c r="AU42" i="42"/>
  <c r="AV42" i="42"/>
  <c r="AW42" i="42"/>
  <c r="AX42" i="42"/>
  <c r="AY42" i="42"/>
  <c r="AZ42" i="42"/>
  <c r="BA42" i="42"/>
  <c r="BB42" i="42"/>
  <c r="BC42" i="42"/>
  <c r="BD42" i="42"/>
  <c r="BE42" i="42"/>
  <c r="BF42" i="42"/>
  <c r="BG42" i="42"/>
  <c r="BH42" i="42"/>
  <c r="BI42" i="42"/>
  <c r="BJ42" i="42"/>
  <c r="BK42" i="42"/>
  <c r="BL42" i="42"/>
  <c r="BM42" i="42"/>
  <c r="BN42" i="42"/>
  <c r="BO42" i="42"/>
  <c r="BP42" i="42"/>
  <c r="BQ42" i="42"/>
  <c r="BR42" i="42"/>
  <c r="BS42" i="42"/>
  <c r="BT42" i="42"/>
  <c r="BU42" i="42"/>
  <c r="BV42" i="42"/>
  <c r="BW42" i="42"/>
  <c r="BX42" i="42"/>
  <c r="BY42" i="42"/>
  <c r="BZ42" i="42"/>
  <c r="CA42" i="42"/>
  <c r="CB42" i="42"/>
  <c r="CC42" i="42"/>
  <c r="CD42" i="42"/>
  <c r="CE42" i="42"/>
  <c r="CF42" i="42"/>
  <c r="CG42" i="42"/>
  <c r="CH42" i="42"/>
  <c r="CI42" i="42"/>
  <c r="CJ42" i="42"/>
  <c r="CK42" i="42"/>
  <c r="CL42" i="42"/>
  <c r="B43" i="42"/>
  <c r="C43" i="42"/>
  <c r="D43" i="42"/>
  <c r="E43" i="42"/>
  <c r="F43" i="42"/>
  <c r="G43" i="42"/>
  <c r="H43" i="42"/>
  <c r="I43" i="42"/>
  <c r="J43" i="42"/>
  <c r="K43" i="42"/>
  <c r="L43" i="42"/>
  <c r="M43" i="42"/>
  <c r="N43" i="42"/>
  <c r="O43" i="42"/>
  <c r="P43" i="42"/>
  <c r="Q43" i="42"/>
  <c r="R43" i="42"/>
  <c r="S43" i="42"/>
  <c r="T43" i="42"/>
  <c r="U43" i="42"/>
  <c r="V43" i="42"/>
  <c r="W43" i="42"/>
  <c r="X43" i="42"/>
  <c r="Y43" i="42"/>
  <c r="Z43" i="42"/>
  <c r="AA43" i="42"/>
  <c r="AB43" i="42"/>
  <c r="AC43" i="42"/>
  <c r="AD43" i="42"/>
  <c r="AE43" i="42"/>
  <c r="AF43" i="42"/>
  <c r="AG43" i="42"/>
  <c r="AH43" i="42"/>
  <c r="AI43" i="42"/>
  <c r="AJ43" i="42"/>
  <c r="AK43" i="42"/>
  <c r="AL43" i="42"/>
  <c r="AM43" i="42"/>
  <c r="AN43" i="42"/>
  <c r="AO43" i="42"/>
  <c r="AP43" i="42"/>
  <c r="AQ43" i="42"/>
  <c r="AR43" i="42"/>
  <c r="AS43" i="42"/>
  <c r="AT43" i="42"/>
  <c r="AU43" i="42"/>
  <c r="AV43" i="42"/>
  <c r="AW43" i="42"/>
  <c r="AX43" i="42"/>
  <c r="AY43" i="42"/>
  <c r="AZ43" i="42"/>
  <c r="BA43" i="42"/>
  <c r="BB43" i="42"/>
  <c r="BC43" i="42"/>
  <c r="BD43" i="42"/>
  <c r="BE43" i="42"/>
  <c r="BF43" i="42"/>
  <c r="BG43" i="42"/>
  <c r="BH43" i="42"/>
  <c r="BI43" i="42"/>
  <c r="BJ43" i="42"/>
  <c r="BK43" i="42"/>
  <c r="BL43" i="42"/>
  <c r="BM43" i="42"/>
  <c r="BN43" i="42"/>
  <c r="BO43" i="42"/>
  <c r="BP43" i="42"/>
  <c r="BQ43" i="42"/>
  <c r="BR43" i="42"/>
  <c r="BS43" i="42"/>
  <c r="BT43" i="42"/>
  <c r="BU43" i="42"/>
  <c r="BV43" i="42"/>
  <c r="BW43" i="42"/>
  <c r="BX43" i="42"/>
  <c r="BY43" i="42"/>
  <c r="BZ43" i="42"/>
  <c r="CA43" i="42"/>
  <c r="CB43" i="42"/>
  <c r="CC43" i="42"/>
  <c r="CD43" i="42"/>
  <c r="CE43" i="42"/>
  <c r="CF43" i="42"/>
  <c r="CG43" i="42"/>
  <c r="CH43" i="42"/>
  <c r="CI43" i="42"/>
  <c r="CJ43" i="42"/>
  <c r="CK43" i="42"/>
  <c r="CL43" i="42"/>
  <c r="B44" i="42"/>
  <c r="C44" i="42"/>
  <c r="D44" i="42"/>
  <c r="E44" i="42"/>
  <c r="F44" i="42"/>
  <c r="G44" i="42"/>
  <c r="H44" i="42"/>
  <c r="I44" i="42"/>
  <c r="J44" i="42"/>
  <c r="K44" i="42"/>
  <c r="L44" i="42"/>
  <c r="M44" i="42"/>
  <c r="N44" i="42"/>
  <c r="O44" i="42"/>
  <c r="P44" i="42"/>
  <c r="Q44" i="42"/>
  <c r="R44" i="42"/>
  <c r="S44" i="42"/>
  <c r="T44" i="42"/>
  <c r="U44" i="42"/>
  <c r="V44" i="42"/>
  <c r="W44" i="42"/>
  <c r="X44" i="42"/>
  <c r="Y44" i="42"/>
  <c r="Z44" i="42"/>
  <c r="AA44" i="42"/>
  <c r="AB44" i="42"/>
  <c r="AC44" i="42"/>
  <c r="AD44" i="42"/>
  <c r="AE44" i="42"/>
  <c r="AF44" i="42"/>
  <c r="AG44" i="42"/>
  <c r="AH44" i="42"/>
  <c r="AI44" i="42"/>
  <c r="AJ44" i="42"/>
  <c r="AK44" i="42"/>
  <c r="AL44" i="42"/>
  <c r="AM44" i="42"/>
  <c r="AN44" i="42"/>
  <c r="AO44" i="42"/>
  <c r="AP44" i="42"/>
  <c r="AQ44" i="42"/>
  <c r="AR44" i="42"/>
  <c r="AS44" i="42"/>
  <c r="AT44" i="42"/>
  <c r="AU44" i="42"/>
  <c r="AV44" i="42"/>
  <c r="AW44" i="42"/>
  <c r="AX44" i="42"/>
  <c r="AY44" i="42"/>
  <c r="AZ44" i="42"/>
  <c r="BA44" i="42"/>
  <c r="BB44" i="42"/>
  <c r="BC44" i="42"/>
  <c r="BD44" i="42"/>
  <c r="BE44" i="42"/>
  <c r="BF44" i="42"/>
  <c r="BG44" i="42"/>
  <c r="BH44" i="42"/>
  <c r="BI44" i="42"/>
  <c r="BJ44" i="42"/>
  <c r="BK44" i="42"/>
  <c r="BL44" i="42"/>
  <c r="BM44" i="42"/>
  <c r="BN44" i="42"/>
  <c r="BO44" i="42"/>
  <c r="BP44" i="42"/>
  <c r="BQ44" i="42"/>
  <c r="BR44" i="42"/>
  <c r="BS44" i="42"/>
  <c r="BT44" i="42"/>
  <c r="BU44" i="42"/>
  <c r="BV44" i="42"/>
  <c r="BW44" i="42"/>
  <c r="BX44" i="42"/>
  <c r="BY44" i="42"/>
  <c r="BZ44" i="42"/>
  <c r="CA44" i="42"/>
  <c r="CB44" i="42"/>
  <c r="CC44" i="42"/>
  <c r="CD44" i="42"/>
  <c r="CE44" i="42"/>
  <c r="CF44" i="42"/>
  <c r="CG44" i="42"/>
  <c r="CH44" i="42"/>
  <c r="CI44" i="42"/>
  <c r="CJ44" i="42"/>
  <c r="CK44" i="42"/>
  <c r="CL44" i="42"/>
  <c r="B45" i="42"/>
  <c r="C45" i="42"/>
  <c r="D45" i="42"/>
  <c r="E45" i="42"/>
  <c r="F45" i="42"/>
  <c r="G45" i="42"/>
  <c r="H45" i="42"/>
  <c r="I45" i="42"/>
  <c r="J45" i="42"/>
  <c r="K45" i="42"/>
  <c r="L45" i="42"/>
  <c r="M45" i="42"/>
  <c r="N45" i="42"/>
  <c r="O45" i="42"/>
  <c r="P45" i="42"/>
  <c r="Q45" i="42"/>
  <c r="R45" i="42"/>
  <c r="S45" i="42"/>
  <c r="T45" i="42"/>
  <c r="U45" i="42"/>
  <c r="V45" i="42"/>
  <c r="W45" i="42"/>
  <c r="X45" i="42"/>
  <c r="Y45" i="42"/>
  <c r="Z45" i="42"/>
  <c r="AA45" i="42"/>
  <c r="AB45" i="42"/>
  <c r="AC45" i="42"/>
  <c r="AD45" i="42"/>
  <c r="AE45" i="42"/>
  <c r="AF45" i="42"/>
  <c r="AG45" i="42"/>
  <c r="AH45" i="42"/>
  <c r="AI45" i="42"/>
  <c r="AJ45" i="42"/>
  <c r="AK45" i="42"/>
  <c r="AL45" i="42"/>
  <c r="AM45" i="42"/>
  <c r="AN45" i="42"/>
  <c r="AO45" i="42"/>
  <c r="AP45" i="42"/>
  <c r="AQ45" i="42"/>
  <c r="AR45" i="42"/>
  <c r="AS45" i="42"/>
  <c r="AT45" i="42"/>
  <c r="AU45" i="42"/>
  <c r="AV45" i="42"/>
  <c r="AW45" i="42"/>
  <c r="AX45" i="42"/>
  <c r="AY45" i="42"/>
  <c r="AZ45" i="42"/>
  <c r="BA45" i="42"/>
  <c r="BB45" i="42"/>
  <c r="BC45" i="42"/>
  <c r="BD45" i="42"/>
  <c r="BE45" i="42"/>
  <c r="BF45" i="42"/>
  <c r="BG45" i="42"/>
  <c r="BH45" i="42"/>
  <c r="BI45" i="42"/>
  <c r="BJ45" i="42"/>
  <c r="BK45" i="42"/>
  <c r="BL45" i="42"/>
  <c r="BM45" i="42"/>
  <c r="BN45" i="42"/>
  <c r="BO45" i="42"/>
  <c r="BP45" i="42"/>
  <c r="BQ45" i="42"/>
  <c r="BR45" i="42"/>
  <c r="BS45" i="42"/>
  <c r="BT45" i="42"/>
  <c r="BU45" i="42"/>
  <c r="BV45" i="42"/>
  <c r="BW45" i="42"/>
  <c r="BX45" i="42"/>
  <c r="BY45" i="42"/>
  <c r="BZ45" i="42"/>
  <c r="CA45" i="42"/>
  <c r="CB45" i="42"/>
  <c r="CC45" i="42"/>
  <c r="CD45" i="42"/>
  <c r="CE45" i="42"/>
  <c r="CF45" i="42"/>
  <c r="CG45" i="42"/>
  <c r="CH45" i="42"/>
  <c r="CI45" i="42"/>
  <c r="CJ45" i="42"/>
  <c r="CK45" i="42"/>
  <c r="CL45" i="42"/>
  <c r="B46" i="42"/>
  <c r="C46" i="42"/>
  <c r="D46" i="42"/>
  <c r="E46" i="42"/>
  <c r="F46" i="42"/>
  <c r="G46" i="42"/>
  <c r="H46" i="42"/>
  <c r="I46" i="42"/>
  <c r="J46" i="42"/>
  <c r="K46" i="42"/>
  <c r="L46" i="42"/>
  <c r="M46" i="42"/>
  <c r="N46" i="42"/>
  <c r="O46" i="42"/>
  <c r="P46" i="42"/>
  <c r="Q46" i="42"/>
  <c r="R46" i="42"/>
  <c r="S46" i="42"/>
  <c r="T46" i="42"/>
  <c r="U46" i="42"/>
  <c r="V46" i="42"/>
  <c r="W46" i="42"/>
  <c r="X46" i="42"/>
  <c r="Y46" i="42"/>
  <c r="Z46" i="42"/>
  <c r="AA46" i="42"/>
  <c r="AB46" i="42"/>
  <c r="AC46" i="42"/>
  <c r="AD46" i="42"/>
  <c r="AE46" i="42"/>
  <c r="AF46" i="42"/>
  <c r="AG46" i="42"/>
  <c r="AH46" i="42"/>
  <c r="AI46" i="42"/>
  <c r="AJ46" i="42"/>
  <c r="AK46" i="42"/>
  <c r="AL46" i="42"/>
  <c r="AM46" i="42"/>
  <c r="AN46" i="42"/>
  <c r="AO46" i="42"/>
  <c r="AP46" i="42"/>
  <c r="AQ46" i="42"/>
  <c r="AR46" i="42"/>
  <c r="AS46" i="42"/>
  <c r="AT46" i="42"/>
  <c r="AU46" i="42"/>
  <c r="AV46" i="42"/>
  <c r="AW46" i="42"/>
  <c r="AX46" i="42"/>
  <c r="AY46" i="42"/>
  <c r="AZ46" i="42"/>
  <c r="BA46" i="42"/>
  <c r="BB46" i="42"/>
  <c r="BC46" i="42"/>
  <c r="BD46" i="42"/>
  <c r="BE46" i="42"/>
  <c r="BF46" i="42"/>
  <c r="BG46" i="42"/>
  <c r="BH46" i="42"/>
  <c r="BI46" i="42"/>
  <c r="BJ46" i="42"/>
  <c r="BK46" i="42"/>
  <c r="BL46" i="42"/>
  <c r="BM46" i="42"/>
  <c r="BN46" i="42"/>
  <c r="BO46" i="42"/>
  <c r="BP46" i="42"/>
  <c r="BQ46" i="42"/>
  <c r="BR46" i="42"/>
  <c r="BS46" i="42"/>
  <c r="BT46" i="42"/>
  <c r="BU46" i="42"/>
  <c r="BV46" i="42"/>
  <c r="BW46" i="42"/>
  <c r="BX46" i="42"/>
  <c r="BY46" i="42"/>
  <c r="BZ46" i="42"/>
  <c r="CA46" i="42"/>
  <c r="CB46" i="42"/>
  <c r="CC46" i="42"/>
  <c r="CD46" i="42"/>
  <c r="CE46" i="42"/>
  <c r="CF46" i="42"/>
  <c r="CG46" i="42"/>
  <c r="CH46" i="42"/>
  <c r="CI46" i="42"/>
  <c r="CJ46" i="42"/>
  <c r="CK46" i="42"/>
  <c r="CL46" i="42"/>
  <c r="B47" i="42"/>
  <c r="C47" i="42"/>
  <c r="D47" i="42"/>
  <c r="E47" i="42"/>
  <c r="F47" i="42"/>
  <c r="G47" i="42"/>
  <c r="H47" i="42"/>
  <c r="I47" i="42"/>
  <c r="J47" i="42"/>
  <c r="K47" i="42"/>
  <c r="L47" i="42"/>
  <c r="M47" i="42"/>
  <c r="N47" i="42"/>
  <c r="O47" i="42"/>
  <c r="P47" i="42"/>
  <c r="Q47" i="42"/>
  <c r="R47" i="42"/>
  <c r="S47" i="42"/>
  <c r="T47" i="42"/>
  <c r="U47" i="42"/>
  <c r="V47" i="42"/>
  <c r="W47" i="42"/>
  <c r="X47" i="42"/>
  <c r="Y47" i="42"/>
  <c r="Z47" i="42"/>
  <c r="AA47" i="42"/>
  <c r="AB47" i="42"/>
  <c r="AC47" i="42"/>
  <c r="AD47" i="42"/>
  <c r="AE47" i="42"/>
  <c r="AF47" i="42"/>
  <c r="AG47" i="42"/>
  <c r="AH47" i="42"/>
  <c r="AI47" i="42"/>
  <c r="AJ47" i="42"/>
  <c r="AK47" i="42"/>
  <c r="AL47" i="42"/>
  <c r="AM47" i="42"/>
  <c r="AN47" i="42"/>
  <c r="AO47" i="42"/>
  <c r="AP47" i="42"/>
  <c r="AQ47" i="42"/>
  <c r="AR47" i="42"/>
  <c r="AS47" i="42"/>
  <c r="AT47" i="42"/>
  <c r="AU47" i="42"/>
  <c r="AV47" i="42"/>
  <c r="AW47" i="42"/>
  <c r="AX47" i="42"/>
  <c r="AY47" i="42"/>
  <c r="AZ47" i="42"/>
  <c r="BA47" i="42"/>
  <c r="BB47" i="42"/>
  <c r="BC47" i="42"/>
  <c r="BD47" i="42"/>
  <c r="BE47" i="42"/>
  <c r="BF47" i="42"/>
  <c r="BG47" i="42"/>
  <c r="BH47" i="42"/>
  <c r="BI47" i="42"/>
  <c r="BJ47" i="42"/>
  <c r="BK47" i="42"/>
  <c r="BL47" i="42"/>
  <c r="BM47" i="42"/>
  <c r="BN47" i="42"/>
  <c r="BO47" i="42"/>
  <c r="BP47" i="42"/>
  <c r="BQ47" i="42"/>
  <c r="BR47" i="42"/>
  <c r="BS47" i="42"/>
  <c r="BT47" i="42"/>
  <c r="BU47" i="42"/>
  <c r="BV47" i="42"/>
  <c r="BW47" i="42"/>
  <c r="BX47" i="42"/>
  <c r="BY47" i="42"/>
  <c r="BZ47" i="42"/>
  <c r="CA47" i="42"/>
  <c r="CB47" i="42"/>
  <c r="CC47" i="42"/>
  <c r="CD47" i="42"/>
  <c r="CE47" i="42"/>
  <c r="CF47" i="42"/>
  <c r="CG47" i="42"/>
  <c r="CH47" i="42"/>
  <c r="CI47" i="42"/>
  <c r="CJ47" i="42"/>
  <c r="CK47" i="42"/>
  <c r="CL47" i="42"/>
  <c r="B48" i="42"/>
  <c r="C48" i="42"/>
  <c r="D48" i="42"/>
  <c r="E48" i="42"/>
  <c r="F48" i="42"/>
  <c r="G48" i="42"/>
  <c r="H48" i="42"/>
  <c r="I48" i="42"/>
  <c r="J48" i="42"/>
  <c r="K48" i="42"/>
  <c r="L48" i="42"/>
  <c r="M48" i="42"/>
  <c r="N48" i="42"/>
  <c r="O48" i="42"/>
  <c r="P48" i="42"/>
  <c r="Q48" i="42"/>
  <c r="R48" i="42"/>
  <c r="S48" i="42"/>
  <c r="T48" i="42"/>
  <c r="U48" i="42"/>
  <c r="V48" i="42"/>
  <c r="W48" i="42"/>
  <c r="X48" i="42"/>
  <c r="Y48" i="42"/>
  <c r="Z48" i="42"/>
  <c r="AA48" i="42"/>
  <c r="AB48" i="42"/>
  <c r="AC48" i="42"/>
  <c r="AD48" i="42"/>
  <c r="AE48" i="42"/>
  <c r="AF48" i="42"/>
  <c r="AG48" i="42"/>
  <c r="AH48" i="42"/>
  <c r="AI48" i="42"/>
  <c r="AJ48" i="42"/>
  <c r="AK48" i="42"/>
  <c r="AL48" i="42"/>
  <c r="AM48" i="42"/>
  <c r="AN48" i="42"/>
  <c r="AO48" i="42"/>
  <c r="AP48" i="42"/>
  <c r="AQ48" i="42"/>
  <c r="AR48" i="42"/>
  <c r="AS48" i="42"/>
  <c r="AT48" i="42"/>
  <c r="AU48" i="42"/>
  <c r="AV48" i="42"/>
  <c r="AW48" i="42"/>
  <c r="AX48" i="42"/>
  <c r="AY48" i="42"/>
  <c r="AZ48" i="42"/>
  <c r="BA48" i="42"/>
  <c r="BB48" i="42"/>
  <c r="BC48" i="42"/>
  <c r="BD48" i="42"/>
  <c r="BE48" i="42"/>
  <c r="BF48" i="42"/>
  <c r="BG48" i="42"/>
  <c r="BH48" i="42"/>
  <c r="BI48" i="42"/>
  <c r="BJ48" i="42"/>
  <c r="BK48" i="42"/>
  <c r="BL48" i="42"/>
  <c r="BM48" i="42"/>
  <c r="BN48" i="42"/>
  <c r="BO48" i="42"/>
  <c r="BP48" i="42"/>
  <c r="BQ48" i="42"/>
  <c r="BR48" i="42"/>
  <c r="BS48" i="42"/>
  <c r="BT48" i="42"/>
  <c r="BU48" i="42"/>
  <c r="BV48" i="42"/>
  <c r="BW48" i="42"/>
  <c r="BX48" i="42"/>
  <c r="BY48" i="42"/>
  <c r="BZ48" i="42"/>
  <c r="CA48" i="42"/>
  <c r="CB48" i="42"/>
  <c r="CC48" i="42"/>
  <c r="CD48" i="42"/>
  <c r="CE48" i="42"/>
  <c r="CF48" i="42"/>
  <c r="CG48" i="42"/>
  <c r="CH48" i="42"/>
  <c r="CI48" i="42"/>
  <c r="CJ48" i="42"/>
  <c r="CK48" i="42"/>
  <c r="CL48" i="42"/>
  <c r="B49" i="42"/>
  <c r="C49" i="42"/>
  <c r="D49" i="42"/>
  <c r="E49" i="42"/>
  <c r="F49" i="42"/>
  <c r="G49" i="42"/>
  <c r="H49" i="42"/>
  <c r="I49" i="42"/>
  <c r="J49" i="42"/>
  <c r="K49" i="42"/>
  <c r="L49" i="42"/>
  <c r="M49" i="42"/>
  <c r="N49" i="42"/>
  <c r="O49" i="42"/>
  <c r="P49" i="42"/>
  <c r="Q49" i="42"/>
  <c r="R49" i="42"/>
  <c r="S49" i="42"/>
  <c r="T49" i="42"/>
  <c r="U49" i="42"/>
  <c r="V49" i="42"/>
  <c r="W49" i="42"/>
  <c r="X49" i="42"/>
  <c r="Y49" i="42"/>
  <c r="Z49" i="42"/>
  <c r="AA49" i="42"/>
  <c r="AB49" i="42"/>
  <c r="AC49" i="42"/>
  <c r="AD49" i="42"/>
  <c r="AE49" i="42"/>
  <c r="AF49" i="42"/>
  <c r="AG49" i="42"/>
  <c r="AH49" i="42"/>
  <c r="AI49" i="42"/>
  <c r="AJ49" i="42"/>
  <c r="AK49" i="42"/>
  <c r="AL49" i="42"/>
  <c r="AM49" i="42"/>
  <c r="AN49" i="42"/>
  <c r="AO49" i="42"/>
  <c r="AP49" i="42"/>
  <c r="AQ49" i="42"/>
  <c r="AR49" i="42"/>
  <c r="AS49" i="42"/>
  <c r="AT49" i="42"/>
  <c r="AU49" i="42"/>
  <c r="AV49" i="42"/>
  <c r="AW49" i="42"/>
  <c r="AX49" i="42"/>
  <c r="AY49" i="42"/>
  <c r="AZ49" i="42"/>
  <c r="BA49" i="42"/>
  <c r="BB49" i="42"/>
  <c r="BC49" i="42"/>
  <c r="BD49" i="42"/>
  <c r="BE49" i="42"/>
  <c r="BF49" i="42"/>
  <c r="BG49" i="42"/>
  <c r="BH49" i="42"/>
  <c r="BI49" i="42"/>
  <c r="BJ49" i="42"/>
  <c r="BK49" i="42"/>
  <c r="BL49" i="42"/>
  <c r="BM49" i="42"/>
  <c r="BN49" i="42"/>
  <c r="BO49" i="42"/>
  <c r="BP49" i="42"/>
  <c r="BQ49" i="42"/>
  <c r="BR49" i="42"/>
  <c r="BS49" i="42"/>
  <c r="BT49" i="42"/>
  <c r="BU49" i="42"/>
  <c r="BV49" i="42"/>
  <c r="BW49" i="42"/>
  <c r="BX49" i="42"/>
  <c r="BY49" i="42"/>
  <c r="BZ49" i="42"/>
  <c r="CA49" i="42"/>
  <c r="CB49" i="42"/>
  <c r="CC49" i="42"/>
  <c r="CD49" i="42"/>
  <c r="CE49" i="42"/>
  <c r="CF49" i="42"/>
  <c r="CG49" i="42"/>
  <c r="CH49" i="42"/>
  <c r="CI49" i="42"/>
  <c r="CJ49" i="42"/>
  <c r="CK49" i="42"/>
  <c r="CL49" i="42"/>
  <c r="B50" i="42"/>
  <c r="C50" i="42"/>
  <c r="D50" i="42"/>
  <c r="E50" i="42"/>
  <c r="F50" i="42"/>
  <c r="G50" i="42"/>
  <c r="H50" i="42"/>
  <c r="I50" i="42"/>
  <c r="J50" i="42"/>
  <c r="K50" i="42"/>
  <c r="L50" i="42"/>
  <c r="M50" i="42"/>
  <c r="N50" i="42"/>
  <c r="O50" i="42"/>
  <c r="P50" i="42"/>
  <c r="Q50" i="42"/>
  <c r="R50" i="42"/>
  <c r="S50" i="42"/>
  <c r="T50" i="42"/>
  <c r="U50" i="42"/>
  <c r="V50" i="42"/>
  <c r="W50" i="42"/>
  <c r="X50" i="42"/>
  <c r="Y50" i="42"/>
  <c r="Z50" i="42"/>
  <c r="AA50" i="42"/>
  <c r="AB50" i="42"/>
  <c r="AC50" i="42"/>
  <c r="AD50" i="42"/>
  <c r="AE50" i="42"/>
  <c r="AF50" i="42"/>
  <c r="AG50" i="42"/>
  <c r="AH50" i="42"/>
  <c r="AI50" i="42"/>
  <c r="AJ50" i="42"/>
  <c r="AK50" i="42"/>
  <c r="AL50" i="42"/>
  <c r="AM50" i="42"/>
  <c r="AN50" i="42"/>
  <c r="AO50" i="42"/>
  <c r="AP50" i="42"/>
  <c r="AQ50" i="42"/>
  <c r="AR50" i="42"/>
  <c r="AS50" i="42"/>
  <c r="AT50" i="42"/>
  <c r="AU50" i="42"/>
  <c r="AV50" i="42"/>
  <c r="AW50" i="42"/>
  <c r="AX50" i="42"/>
  <c r="AY50" i="42"/>
  <c r="AZ50" i="42"/>
  <c r="BA50" i="42"/>
  <c r="BB50" i="42"/>
  <c r="BC50" i="42"/>
  <c r="BD50" i="42"/>
  <c r="BE50" i="42"/>
  <c r="BF50" i="42"/>
  <c r="BG50" i="42"/>
  <c r="BH50" i="42"/>
  <c r="BI50" i="42"/>
  <c r="BJ50" i="42"/>
  <c r="BK50" i="42"/>
  <c r="BL50" i="42"/>
  <c r="BM50" i="42"/>
  <c r="BN50" i="42"/>
  <c r="BO50" i="42"/>
  <c r="BP50" i="42"/>
  <c r="BQ50" i="42"/>
  <c r="BR50" i="42"/>
  <c r="BS50" i="42"/>
  <c r="BT50" i="42"/>
  <c r="BU50" i="42"/>
  <c r="BV50" i="42"/>
  <c r="BW50" i="42"/>
  <c r="BX50" i="42"/>
  <c r="BY50" i="42"/>
  <c r="BZ50" i="42"/>
  <c r="CA50" i="42"/>
  <c r="CB50" i="42"/>
  <c r="CC50" i="42"/>
  <c r="CD50" i="42"/>
  <c r="CE50" i="42"/>
  <c r="CF50" i="42"/>
  <c r="CG50" i="42"/>
  <c r="CH50" i="42"/>
  <c r="CI50" i="42"/>
  <c r="CJ50" i="42"/>
  <c r="CK50" i="42"/>
  <c r="CL50" i="42"/>
  <c r="B51" i="42"/>
  <c r="C51" i="42"/>
  <c r="D51" i="42"/>
  <c r="E51" i="42"/>
  <c r="F51" i="42"/>
  <c r="G51" i="42"/>
  <c r="H51" i="42"/>
  <c r="I51" i="42"/>
  <c r="J51" i="42"/>
  <c r="K51" i="42"/>
  <c r="L51" i="42"/>
  <c r="M51" i="42"/>
  <c r="N51" i="42"/>
  <c r="O51" i="42"/>
  <c r="P51" i="42"/>
  <c r="Q51" i="42"/>
  <c r="R51" i="42"/>
  <c r="S51" i="42"/>
  <c r="T51" i="42"/>
  <c r="U51" i="42"/>
  <c r="V51" i="42"/>
  <c r="W51" i="42"/>
  <c r="X51" i="42"/>
  <c r="Y51" i="42"/>
  <c r="Z51" i="42"/>
  <c r="AA51" i="42"/>
  <c r="AB51" i="42"/>
  <c r="AC51" i="42"/>
  <c r="AD51" i="42"/>
  <c r="AE51" i="42"/>
  <c r="AF51" i="42"/>
  <c r="AG51" i="42"/>
  <c r="AH51" i="42"/>
  <c r="AI51" i="42"/>
  <c r="AJ51" i="42"/>
  <c r="AK51" i="42"/>
  <c r="AL51" i="42"/>
  <c r="AM51" i="42"/>
  <c r="AN51" i="42"/>
  <c r="AO51" i="42"/>
  <c r="AP51" i="42"/>
  <c r="AQ51" i="42"/>
  <c r="AR51" i="42"/>
  <c r="AS51" i="42"/>
  <c r="AT51" i="42"/>
  <c r="AU51" i="42"/>
  <c r="AV51" i="42"/>
  <c r="AW51" i="42"/>
  <c r="AX51" i="42"/>
  <c r="AY51" i="42"/>
  <c r="AZ51" i="42"/>
  <c r="BA51" i="42"/>
  <c r="BB51" i="42"/>
  <c r="BC51" i="42"/>
  <c r="BD51" i="42"/>
  <c r="BE51" i="42"/>
  <c r="BF51" i="42"/>
  <c r="BG51" i="42"/>
  <c r="BH51" i="42"/>
  <c r="BI51" i="42"/>
  <c r="BJ51" i="42"/>
  <c r="BK51" i="42"/>
  <c r="BL51" i="42"/>
  <c r="BM51" i="42"/>
  <c r="BN51" i="42"/>
  <c r="BO51" i="42"/>
  <c r="BP51" i="42"/>
  <c r="BQ51" i="42"/>
  <c r="BR51" i="42"/>
  <c r="BS51" i="42"/>
  <c r="BT51" i="42"/>
  <c r="BU51" i="42"/>
  <c r="BV51" i="42"/>
  <c r="BW51" i="42"/>
  <c r="BX51" i="42"/>
  <c r="BY51" i="42"/>
  <c r="BZ51" i="42"/>
  <c r="CA51" i="42"/>
  <c r="CB51" i="42"/>
  <c r="CC51" i="42"/>
  <c r="CD51" i="42"/>
  <c r="CE51" i="42"/>
  <c r="CF51" i="42"/>
  <c r="CG51" i="42"/>
  <c r="CH51" i="42"/>
  <c r="CI51" i="42"/>
  <c r="CJ51" i="42"/>
  <c r="CK51" i="42"/>
  <c r="CL51" i="42"/>
  <c r="B52" i="42"/>
  <c r="C52" i="42"/>
  <c r="D52" i="42"/>
  <c r="E52" i="42"/>
  <c r="F52" i="42"/>
  <c r="G52" i="42"/>
  <c r="H52" i="42"/>
  <c r="I52" i="42"/>
  <c r="J52" i="42"/>
  <c r="K52" i="42"/>
  <c r="L52" i="42"/>
  <c r="M52" i="42"/>
  <c r="N52" i="42"/>
  <c r="O52" i="42"/>
  <c r="P52" i="42"/>
  <c r="Q52" i="42"/>
  <c r="R52" i="42"/>
  <c r="S52" i="42"/>
  <c r="T52" i="42"/>
  <c r="U52" i="42"/>
  <c r="V52" i="42"/>
  <c r="W52" i="42"/>
  <c r="X52" i="42"/>
  <c r="Y52" i="42"/>
  <c r="Z52" i="42"/>
  <c r="AA52" i="42"/>
  <c r="AB52" i="42"/>
  <c r="AC52" i="42"/>
  <c r="AD52" i="42"/>
  <c r="AE52" i="42"/>
  <c r="AF52" i="42"/>
  <c r="AG52" i="42"/>
  <c r="AH52" i="42"/>
  <c r="AI52" i="42"/>
  <c r="AJ52" i="42"/>
  <c r="AK52" i="42"/>
  <c r="AL52" i="42"/>
  <c r="AM52" i="42"/>
  <c r="AN52" i="42"/>
  <c r="AO52" i="42"/>
  <c r="AP52" i="42"/>
  <c r="AQ52" i="42"/>
  <c r="AR52" i="42"/>
  <c r="AS52" i="42"/>
  <c r="AT52" i="42"/>
  <c r="AU52" i="42"/>
  <c r="AV52" i="42"/>
  <c r="AW52" i="42"/>
  <c r="AX52" i="42"/>
  <c r="AY52" i="42"/>
  <c r="AZ52" i="42"/>
  <c r="BA52" i="42"/>
  <c r="BB52" i="42"/>
  <c r="BC52" i="42"/>
  <c r="BD52" i="42"/>
  <c r="BE52" i="42"/>
  <c r="BF52" i="42"/>
  <c r="BG52" i="42"/>
  <c r="BH52" i="42"/>
  <c r="BI52" i="42"/>
  <c r="BJ52" i="42"/>
  <c r="BK52" i="42"/>
  <c r="BL52" i="42"/>
  <c r="BM52" i="42"/>
  <c r="BN52" i="42"/>
  <c r="BO52" i="42"/>
  <c r="BP52" i="42"/>
  <c r="BQ52" i="42"/>
  <c r="BR52" i="42"/>
  <c r="BS52" i="42"/>
  <c r="BT52" i="42"/>
  <c r="BU52" i="42"/>
  <c r="BV52" i="42"/>
  <c r="BW52" i="42"/>
  <c r="BX52" i="42"/>
  <c r="BY52" i="42"/>
  <c r="BZ52" i="42"/>
  <c r="CA52" i="42"/>
  <c r="CB52" i="42"/>
  <c r="CC52" i="42"/>
  <c r="CD52" i="42"/>
  <c r="CE52" i="42"/>
  <c r="CF52" i="42"/>
  <c r="CG52" i="42"/>
  <c r="CH52" i="42"/>
  <c r="CI52" i="42"/>
  <c r="CJ52" i="42"/>
  <c r="CK52" i="42"/>
  <c r="CL52" i="42"/>
  <c r="B53" i="42"/>
  <c r="C53" i="42"/>
  <c r="D53" i="42"/>
  <c r="E53" i="42"/>
  <c r="F53" i="42"/>
  <c r="G53" i="42"/>
  <c r="H53" i="42"/>
  <c r="I53" i="42"/>
  <c r="J53" i="42"/>
  <c r="K53" i="42"/>
  <c r="L53" i="42"/>
  <c r="M53" i="42"/>
  <c r="N53" i="42"/>
  <c r="O53" i="42"/>
  <c r="P53" i="42"/>
  <c r="Q53" i="42"/>
  <c r="R53" i="42"/>
  <c r="S53" i="42"/>
  <c r="T53" i="42"/>
  <c r="U53" i="42"/>
  <c r="V53" i="42"/>
  <c r="W53" i="42"/>
  <c r="X53" i="42"/>
  <c r="Y53" i="42"/>
  <c r="Z53" i="42"/>
  <c r="AA53" i="42"/>
  <c r="AB53" i="42"/>
  <c r="AC53" i="42"/>
  <c r="AD53" i="42"/>
  <c r="AE53" i="42"/>
  <c r="AF53" i="42"/>
  <c r="AG53" i="42"/>
  <c r="AH53" i="42"/>
  <c r="AI53" i="42"/>
  <c r="AJ53" i="42"/>
  <c r="AK53" i="42"/>
  <c r="AL53" i="42"/>
  <c r="AM53" i="42"/>
  <c r="AN53" i="42"/>
  <c r="AO53" i="42"/>
  <c r="AP53" i="42"/>
  <c r="AQ53" i="42"/>
  <c r="AR53" i="42"/>
  <c r="AS53" i="42"/>
  <c r="AT53" i="42"/>
  <c r="AU53" i="42"/>
  <c r="AV53" i="42"/>
  <c r="AW53" i="42"/>
  <c r="AX53" i="42"/>
  <c r="AY53" i="42"/>
  <c r="AZ53" i="42"/>
  <c r="BA53" i="42"/>
  <c r="BB53" i="42"/>
  <c r="BC53" i="42"/>
  <c r="BD53" i="42"/>
  <c r="BE53" i="42"/>
  <c r="BF53" i="42"/>
  <c r="BG53" i="42"/>
  <c r="BH53" i="42"/>
  <c r="BI53" i="42"/>
  <c r="BJ53" i="42"/>
  <c r="BK53" i="42"/>
  <c r="BL53" i="42"/>
  <c r="BM53" i="42"/>
  <c r="BN53" i="42"/>
  <c r="BO53" i="42"/>
  <c r="BP53" i="42"/>
  <c r="BQ53" i="42"/>
  <c r="BR53" i="42"/>
  <c r="BS53" i="42"/>
  <c r="BT53" i="42"/>
  <c r="BU53" i="42"/>
  <c r="BV53" i="42"/>
  <c r="BW53" i="42"/>
  <c r="BX53" i="42"/>
  <c r="BY53" i="42"/>
  <c r="BZ53" i="42"/>
  <c r="CA53" i="42"/>
  <c r="CB53" i="42"/>
  <c r="CC53" i="42"/>
  <c r="CD53" i="42"/>
  <c r="CE53" i="42"/>
  <c r="CF53" i="42"/>
  <c r="CG53" i="42"/>
  <c r="CH53" i="42"/>
  <c r="CI53" i="42"/>
  <c r="CJ53" i="42"/>
  <c r="CK53" i="42"/>
  <c r="CL53" i="42"/>
  <c r="B54" i="42"/>
  <c r="C54" i="42"/>
  <c r="D54" i="42"/>
  <c r="E54" i="42"/>
  <c r="F54" i="42"/>
  <c r="G54" i="42"/>
  <c r="H54" i="42"/>
  <c r="I54" i="42"/>
  <c r="J54" i="42"/>
  <c r="K54" i="42"/>
  <c r="L54" i="42"/>
  <c r="M54" i="42"/>
  <c r="N54" i="42"/>
  <c r="O54" i="42"/>
  <c r="P54" i="42"/>
  <c r="Q54" i="42"/>
  <c r="R54" i="42"/>
  <c r="S54" i="42"/>
  <c r="T54" i="42"/>
  <c r="U54" i="42"/>
  <c r="V54" i="42"/>
  <c r="W54" i="42"/>
  <c r="X54" i="42"/>
  <c r="Y54" i="42"/>
  <c r="Z54" i="42"/>
  <c r="AA54" i="42"/>
  <c r="AB54" i="42"/>
  <c r="AC54" i="42"/>
  <c r="AD54" i="42"/>
  <c r="AE54" i="42"/>
  <c r="AF54" i="42"/>
  <c r="AG54" i="42"/>
  <c r="AH54" i="42"/>
  <c r="AI54" i="42"/>
  <c r="AJ54" i="42"/>
  <c r="AK54" i="42"/>
  <c r="AL54" i="42"/>
  <c r="AM54" i="42"/>
  <c r="AN54" i="42"/>
  <c r="AO54" i="42"/>
  <c r="AP54" i="42"/>
  <c r="AQ54" i="42"/>
  <c r="AR54" i="42"/>
  <c r="AS54" i="42"/>
  <c r="AT54" i="42"/>
  <c r="AU54" i="42"/>
  <c r="AV54" i="42"/>
  <c r="AW54" i="42"/>
  <c r="AX54" i="42"/>
  <c r="AY54" i="42"/>
  <c r="AZ54" i="42"/>
  <c r="BA54" i="42"/>
  <c r="BB54" i="42"/>
  <c r="BC54" i="42"/>
  <c r="BD54" i="42"/>
  <c r="BE54" i="42"/>
  <c r="BF54" i="42"/>
  <c r="BG54" i="42"/>
  <c r="BH54" i="42"/>
  <c r="BI54" i="42"/>
  <c r="BJ54" i="42"/>
  <c r="BK54" i="42"/>
  <c r="BL54" i="42"/>
  <c r="BM54" i="42"/>
  <c r="BN54" i="42"/>
  <c r="BO54" i="42"/>
  <c r="BP54" i="42"/>
  <c r="BQ54" i="42"/>
  <c r="BR54" i="42"/>
  <c r="BS54" i="42"/>
  <c r="BT54" i="42"/>
  <c r="BU54" i="42"/>
  <c r="BV54" i="42"/>
  <c r="BW54" i="42"/>
  <c r="BX54" i="42"/>
  <c r="BY54" i="42"/>
  <c r="BZ54" i="42"/>
  <c r="CA54" i="42"/>
  <c r="CB54" i="42"/>
  <c r="CC54" i="42"/>
  <c r="CD54" i="42"/>
  <c r="CE54" i="42"/>
  <c r="CF54" i="42"/>
  <c r="CG54" i="42"/>
  <c r="CH54" i="42"/>
  <c r="CI54" i="42"/>
  <c r="CJ54" i="42"/>
  <c r="CK54" i="42"/>
  <c r="CL54" i="42"/>
  <c r="B55" i="42"/>
  <c r="C55" i="42"/>
  <c r="D55" i="42"/>
  <c r="E55" i="42"/>
  <c r="F55" i="42"/>
  <c r="G55" i="42"/>
  <c r="H55" i="42"/>
  <c r="I55" i="42"/>
  <c r="J55" i="42"/>
  <c r="K55" i="42"/>
  <c r="L55" i="42"/>
  <c r="M55" i="42"/>
  <c r="N55" i="42"/>
  <c r="O55" i="42"/>
  <c r="P55" i="42"/>
  <c r="Q55" i="42"/>
  <c r="R55" i="42"/>
  <c r="S55" i="42"/>
  <c r="T55" i="42"/>
  <c r="U55" i="42"/>
  <c r="V55" i="42"/>
  <c r="W55" i="42"/>
  <c r="X55" i="42"/>
  <c r="Y55" i="42"/>
  <c r="Z55" i="42"/>
  <c r="AA55" i="42"/>
  <c r="AB55" i="42"/>
  <c r="AC55" i="42"/>
  <c r="AD55" i="42"/>
  <c r="AE55" i="42"/>
  <c r="AF55" i="42"/>
  <c r="AG55" i="42"/>
  <c r="AH55" i="42"/>
  <c r="AI55" i="42"/>
  <c r="AJ55" i="42"/>
  <c r="AK55" i="42"/>
  <c r="AL55" i="42"/>
  <c r="AM55" i="42"/>
  <c r="AN55" i="42"/>
  <c r="AO55" i="42"/>
  <c r="AP55" i="42"/>
  <c r="AQ55" i="42"/>
  <c r="AR55" i="42"/>
  <c r="AS55" i="42"/>
  <c r="AT55" i="42"/>
  <c r="AU55" i="42"/>
  <c r="AV55" i="42"/>
  <c r="AW55" i="42"/>
  <c r="AX55" i="42"/>
  <c r="AY55" i="42"/>
  <c r="AZ55" i="42"/>
  <c r="BA55" i="42"/>
  <c r="BB55" i="42"/>
  <c r="BC55" i="42"/>
  <c r="BD55" i="42"/>
  <c r="BE55" i="42"/>
  <c r="BF55" i="42"/>
  <c r="BG55" i="42"/>
  <c r="BH55" i="42"/>
  <c r="BI55" i="42"/>
  <c r="BJ55" i="42"/>
  <c r="BK55" i="42"/>
  <c r="BL55" i="42"/>
  <c r="BM55" i="42"/>
  <c r="BN55" i="42"/>
  <c r="BO55" i="42"/>
  <c r="BP55" i="42"/>
  <c r="BQ55" i="42"/>
  <c r="BR55" i="42"/>
  <c r="BS55" i="42"/>
  <c r="BT55" i="42"/>
  <c r="BU55" i="42"/>
  <c r="BV55" i="42"/>
  <c r="BW55" i="42"/>
  <c r="BX55" i="42"/>
  <c r="BY55" i="42"/>
  <c r="BZ55" i="42"/>
  <c r="CA55" i="42"/>
  <c r="CB55" i="42"/>
  <c r="CC55" i="42"/>
  <c r="CD55" i="42"/>
  <c r="CE55" i="42"/>
  <c r="CF55" i="42"/>
  <c r="CG55" i="42"/>
  <c r="CH55" i="42"/>
  <c r="CI55" i="42"/>
  <c r="CJ55" i="42"/>
  <c r="CK55" i="42"/>
  <c r="CL55" i="42"/>
  <c r="B56" i="42"/>
  <c r="C56" i="42"/>
  <c r="D56" i="42"/>
  <c r="E56" i="42"/>
  <c r="F56" i="42"/>
  <c r="G56" i="42"/>
  <c r="H56" i="42"/>
  <c r="I56" i="42"/>
  <c r="J56" i="42"/>
  <c r="K56" i="42"/>
  <c r="L56" i="42"/>
  <c r="M56" i="42"/>
  <c r="N56" i="42"/>
  <c r="O56" i="42"/>
  <c r="P56" i="42"/>
  <c r="Q56" i="42"/>
  <c r="R56" i="42"/>
  <c r="S56" i="42"/>
  <c r="T56" i="42"/>
  <c r="U56" i="42"/>
  <c r="V56" i="42"/>
  <c r="W56" i="42"/>
  <c r="X56" i="42"/>
  <c r="Y56" i="42"/>
  <c r="Z56" i="42"/>
  <c r="AA56" i="42"/>
  <c r="AB56" i="42"/>
  <c r="AC56" i="42"/>
  <c r="AD56" i="42"/>
  <c r="AE56" i="42"/>
  <c r="AF56" i="42"/>
  <c r="AG56" i="42"/>
  <c r="AH56" i="42"/>
  <c r="AI56" i="42"/>
  <c r="AJ56" i="42"/>
  <c r="AK56" i="42"/>
  <c r="AL56" i="42"/>
  <c r="AM56" i="42"/>
  <c r="AN56" i="42"/>
  <c r="AO56" i="42"/>
  <c r="AP56" i="42"/>
  <c r="AQ56" i="42"/>
  <c r="AR56" i="42"/>
  <c r="AS56" i="42"/>
  <c r="AT56" i="42"/>
  <c r="AU56" i="42"/>
  <c r="AV56" i="42"/>
  <c r="AW56" i="42"/>
  <c r="AX56" i="42"/>
  <c r="AY56" i="42"/>
  <c r="AZ56" i="42"/>
  <c r="BA56" i="42"/>
  <c r="BB56" i="42"/>
  <c r="BC56" i="42"/>
  <c r="BD56" i="42"/>
  <c r="BE56" i="42"/>
  <c r="BF56" i="42"/>
  <c r="BG56" i="42"/>
  <c r="BH56" i="42"/>
  <c r="BI56" i="42"/>
  <c r="BJ56" i="42"/>
  <c r="BK56" i="42"/>
  <c r="BL56" i="42"/>
  <c r="BM56" i="42"/>
  <c r="BN56" i="42"/>
  <c r="BO56" i="42"/>
  <c r="BP56" i="42"/>
  <c r="BQ56" i="42"/>
  <c r="BR56" i="42"/>
  <c r="BS56" i="42"/>
  <c r="BT56" i="42"/>
  <c r="BU56" i="42"/>
  <c r="BV56" i="42"/>
  <c r="BW56" i="42"/>
  <c r="BX56" i="42"/>
  <c r="BY56" i="42"/>
  <c r="BZ56" i="42"/>
  <c r="CA56" i="42"/>
  <c r="CB56" i="42"/>
  <c r="CC56" i="42"/>
  <c r="CD56" i="42"/>
  <c r="CE56" i="42"/>
  <c r="CF56" i="42"/>
  <c r="CG56" i="42"/>
  <c r="CH56" i="42"/>
  <c r="CI56" i="42"/>
  <c r="CJ56" i="42"/>
  <c r="CK56" i="42"/>
  <c r="CL56" i="42"/>
  <c r="B57" i="42"/>
  <c r="C57" i="42"/>
  <c r="D57" i="42"/>
  <c r="E57" i="42"/>
  <c r="F57" i="42"/>
  <c r="G57" i="42"/>
  <c r="H57" i="42"/>
  <c r="I57" i="42"/>
  <c r="J57" i="42"/>
  <c r="K57" i="42"/>
  <c r="L57" i="42"/>
  <c r="M57" i="42"/>
  <c r="N57" i="42"/>
  <c r="O57" i="42"/>
  <c r="P57" i="42"/>
  <c r="Q57" i="42"/>
  <c r="R57" i="42"/>
  <c r="S57" i="42"/>
  <c r="T57" i="42"/>
  <c r="U57" i="42"/>
  <c r="V57" i="42"/>
  <c r="W57" i="42"/>
  <c r="X57" i="42"/>
  <c r="Y57" i="42"/>
  <c r="Z57" i="42"/>
  <c r="AA57" i="42"/>
  <c r="AB57" i="42"/>
  <c r="AC57" i="42"/>
  <c r="AD57" i="42"/>
  <c r="AE57" i="42"/>
  <c r="AF57" i="42"/>
  <c r="AG57" i="42"/>
  <c r="AH57" i="42"/>
  <c r="AI57" i="42"/>
  <c r="AJ57" i="42"/>
  <c r="AK57" i="42"/>
  <c r="AL57" i="42"/>
  <c r="AM57" i="42"/>
  <c r="AN57" i="42"/>
  <c r="AO57" i="42"/>
  <c r="AP57" i="42"/>
  <c r="AQ57" i="42"/>
  <c r="AR57" i="42"/>
  <c r="AS57" i="42"/>
  <c r="AT57" i="42"/>
  <c r="AU57" i="42"/>
  <c r="AV57" i="42"/>
  <c r="AW57" i="42"/>
  <c r="AX57" i="42"/>
  <c r="AY57" i="42"/>
  <c r="AZ57" i="42"/>
  <c r="BA57" i="42"/>
  <c r="BB57" i="42"/>
  <c r="BC57" i="42"/>
  <c r="BD57" i="42"/>
  <c r="BE57" i="42"/>
  <c r="BF57" i="42"/>
  <c r="BG57" i="42"/>
  <c r="BH57" i="42"/>
  <c r="BI57" i="42"/>
  <c r="BJ57" i="42"/>
  <c r="BK57" i="42"/>
  <c r="BL57" i="42"/>
  <c r="BM57" i="42"/>
  <c r="BN57" i="42"/>
  <c r="BO57" i="42"/>
  <c r="BP57" i="42"/>
  <c r="BQ57" i="42"/>
  <c r="BR57" i="42"/>
  <c r="BS57" i="42"/>
  <c r="BT57" i="42"/>
  <c r="BU57" i="42"/>
  <c r="BV57" i="42"/>
  <c r="BW57" i="42"/>
  <c r="BX57" i="42"/>
  <c r="BY57" i="42"/>
  <c r="BZ57" i="42"/>
  <c r="CA57" i="42"/>
  <c r="CB57" i="42"/>
  <c r="CC57" i="42"/>
  <c r="CD57" i="42"/>
  <c r="CE57" i="42"/>
  <c r="CF57" i="42"/>
  <c r="CG57" i="42"/>
  <c r="CH57" i="42"/>
  <c r="CI57" i="42"/>
  <c r="CJ57" i="42"/>
  <c r="CK57" i="42"/>
  <c r="CL57" i="42"/>
  <c r="B58" i="42"/>
  <c r="C58" i="42"/>
  <c r="D58" i="42"/>
  <c r="E58" i="42"/>
  <c r="F58" i="42"/>
  <c r="G58" i="42"/>
  <c r="H58" i="42"/>
  <c r="I58" i="42"/>
  <c r="J58" i="42"/>
  <c r="K58" i="42"/>
  <c r="L58" i="42"/>
  <c r="M58" i="42"/>
  <c r="N58" i="42"/>
  <c r="O58" i="42"/>
  <c r="P58" i="42"/>
  <c r="Q58" i="42"/>
  <c r="R58" i="42"/>
  <c r="S58" i="42"/>
  <c r="T58" i="42"/>
  <c r="U58" i="42"/>
  <c r="V58" i="42"/>
  <c r="W58" i="42"/>
  <c r="X58" i="42"/>
  <c r="Y58" i="42"/>
  <c r="Z58" i="42"/>
  <c r="AA58" i="42"/>
  <c r="AB58" i="42"/>
  <c r="AC58" i="42"/>
  <c r="AD58" i="42"/>
  <c r="AE58" i="42"/>
  <c r="AF58" i="42"/>
  <c r="AG58" i="42"/>
  <c r="AH58" i="42"/>
  <c r="AI58" i="42"/>
  <c r="AJ58" i="42"/>
  <c r="AK58" i="42"/>
  <c r="AL58" i="42"/>
  <c r="AM58" i="42"/>
  <c r="AN58" i="42"/>
  <c r="AO58" i="42"/>
  <c r="AP58" i="42"/>
  <c r="AQ58" i="42"/>
  <c r="AR58" i="42"/>
  <c r="AS58" i="42"/>
  <c r="AT58" i="42"/>
  <c r="AU58" i="42"/>
  <c r="AV58" i="42"/>
  <c r="AW58" i="42"/>
  <c r="AX58" i="42"/>
  <c r="AY58" i="42"/>
  <c r="AZ58" i="42"/>
  <c r="BA58" i="42"/>
  <c r="BB58" i="42"/>
  <c r="BC58" i="42"/>
  <c r="BD58" i="42"/>
  <c r="BE58" i="42"/>
  <c r="BF58" i="42"/>
  <c r="BG58" i="42"/>
  <c r="BH58" i="42"/>
  <c r="BI58" i="42"/>
  <c r="BJ58" i="42"/>
  <c r="BK58" i="42"/>
  <c r="BL58" i="42"/>
  <c r="BM58" i="42"/>
  <c r="BN58" i="42"/>
  <c r="BO58" i="42"/>
  <c r="BP58" i="42"/>
  <c r="BQ58" i="42"/>
  <c r="BR58" i="42"/>
  <c r="BS58" i="42"/>
  <c r="BT58" i="42"/>
  <c r="BU58" i="42"/>
  <c r="BV58" i="42"/>
  <c r="BW58" i="42"/>
  <c r="BX58" i="42"/>
  <c r="BY58" i="42"/>
  <c r="BZ58" i="42"/>
  <c r="CA58" i="42"/>
  <c r="CB58" i="42"/>
  <c r="CC58" i="42"/>
  <c r="CD58" i="42"/>
  <c r="CE58" i="42"/>
  <c r="CF58" i="42"/>
  <c r="CG58" i="42"/>
  <c r="CH58" i="42"/>
  <c r="CI58" i="42"/>
  <c r="CJ58" i="42"/>
  <c r="CK58" i="42"/>
  <c r="CL58" i="42"/>
  <c r="B59" i="42"/>
  <c r="C59" i="42"/>
  <c r="D59" i="42"/>
  <c r="E59" i="42"/>
  <c r="F59" i="42"/>
  <c r="G59" i="42"/>
  <c r="H59" i="42"/>
  <c r="I59" i="42"/>
  <c r="J59" i="42"/>
  <c r="K59" i="42"/>
  <c r="L59" i="42"/>
  <c r="M59" i="42"/>
  <c r="N59" i="42"/>
  <c r="O59" i="42"/>
  <c r="P59" i="42"/>
  <c r="Q59" i="42"/>
  <c r="R59" i="42"/>
  <c r="S59" i="42"/>
  <c r="T59" i="42"/>
  <c r="U59" i="42"/>
  <c r="V59" i="42"/>
  <c r="W59" i="42"/>
  <c r="X59" i="42"/>
  <c r="Y59" i="42"/>
  <c r="Z59" i="42"/>
  <c r="AA59" i="42"/>
  <c r="AB59" i="42"/>
  <c r="AC59" i="42"/>
  <c r="AD59" i="42"/>
  <c r="AE59" i="42"/>
  <c r="AF59" i="42"/>
  <c r="AG59" i="42"/>
  <c r="AH59" i="42"/>
  <c r="AI59" i="42"/>
  <c r="AJ59" i="42"/>
  <c r="AK59" i="42"/>
  <c r="AL59" i="42"/>
  <c r="AM59" i="42"/>
  <c r="AN59" i="42"/>
  <c r="AO59" i="42"/>
  <c r="AP59" i="42"/>
  <c r="AQ59" i="42"/>
  <c r="AR59" i="42"/>
  <c r="AS59" i="42"/>
  <c r="AT59" i="42"/>
  <c r="AU59" i="42"/>
  <c r="AV59" i="42"/>
  <c r="AW59" i="42"/>
  <c r="AX59" i="42"/>
  <c r="AY59" i="42"/>
  <c r="AZ59" i="42"/>
  <c r="BA59" i="42"/>
  <c r="BB59" i="42"/>
  <c r="BC59" i="42"/>
  <c r="BD59" i="42"/>
  <c r="BE59" i="42"/>
  <c r="BF59" i="42"/>
  <c r="BG59" i="42"/>
  <c r="BH59" i="42"/>
  <c r="BI59" i="42"/>
  <c r="BJ59" i="42"/>
  <c r="BK59" i="42"/>
  <c r="BL59" i="42"/>
  <c r="BM59" i="42"/>
  <c r="BN59" i="42"/>
  <c r="BO59" i="42"/>
  <c r="BP59" i="42"/>
  <c r="BQ59" i="42"/>
  <c r="BR59" i="42"/>
  <c r="BS59" i="42"/>
  <c r="BT59" i="42"/>
  <c r="BU59" i="42"/>
  <c r="BV59" i="42"/>
  <c r="BW59" i="42"/>
  <c r="BX59" i="42"/>
  <c r="BY59" i="42"/>
  <c r="BZ59" i="42"/>
  <c r="CA59" i="42"/>
  <c r="CB59" i="42"/>
  <c r="CC59" i="42"/>
  <c r="CD59" i="42"/>
  <c r="CE59" i="42"/>
  <c r="CF59" i="42"/>
  <c r="CG59" i="42"/>
  <c r="CH59" i="42"/>
  <c r="CI59" i="42"/>
  <c r="CJ59" i="42"/>
  <c r="CK59" i="42"/>
  <c r="CL59" i="42"/>
  <c r="B60" i="42"/>
  <c r="C60" i="42"/>
  <c r="D60" i="42"/>
  <c r="E60" i="42"/>
  <c r="F60" i="42"/>
  <c r="G60" i="42"/>
  <c r="H60" i="42"/>
  <c r="I60" i="42"/>
  <c r="J60" i="42"/>
  <c r="K60" i="42"/>
  <c r="L60" i="42"/>
  <c r="M60" i="42"/>
  <c r="N60" i="42"/>
  <c r="O60" i="42"/>
  <c r="P60" i="42"/>
  <c r="Q60" i="42"/>
  <c r="R60" i="42"/>
  <c r="S60" i="42"/>
  <c r="T60" i="42"/>
  <c r="U60" i="42"/>
  <c r="V60" i="42"/>
  <c r="W60" i="42"/>
  <c r="X60" i="42"/>
  <c r="Y60" i="42"/>
  <c r="Z60" i="42"/>
  <c r="AA60" i="42"/>
  <c r="AB60" i="42"/>
  <c r="AC60" i="42"/>
  <c r="AD60" i="42"/>
  <c r="AE60" i="42"/>
  <c r="AF60" i="42"/>
  <c r="AG60" i="42"/>
  <c r="AH60" i="42"/>
  <c r="AI60" i="42"/>
  <c r="AJ60" i="42"/>
  <c r="AK60" i="42"/>
  <c r="AL60" i="42"/>
  <c r="AM60" i="42"/>
  <c r="AN60" i="42"/>
  <c r="AO60" i="42"/>
  <c r="AP60" i="42"/>
  <c r="AQ60" i="42"/>
  <c r="AR60" i="42"/>
  <c r="AS60" i="42"/>
  <c r="AT60" i="42"/>
  <c r="AU60" i="42"/>
  <c r="AV60" i="42"/>
  <c r="AW60" i="42"/>
  <c r="AX60" i="42"/>
  <c r="AY60" i="42"/>
  <c r="AZ60" i="42"/>
  <c r="BA60" i="42"/>
  <c r="BB60" i="42"/>
  <c r="BC60" i="42"/>
  <c r="BD60" i="42"/>
  <c r="BE60" i="42"/>
  <c r="BF60" i="42"/>
  <c r="BG60" i="42"/>
  <c r="BH60" i="42"/>
  <c r="BI60" i="42"/>
  <c r="BJ60" i="42"/>
  <c r="BK60" i="42"/>
  <c r="BL60" i="42"/>
  <c r="BM60" i="42"/>
  <c r="BN60" i="42"/>
  <c r="BO60" i="42"/>
  <c r="BP60" i="42"/>
  <c r="BQ60" i="42"/>
  <c r="BR60" i="42"/>
  <c r="BS60" i="42"/>
  <c r="BT60" i="42"/>
  <c r="BU60" i="42"/>
  <c r="BV60" i="42"/>
  <c r="BW60" i="42"/>
  <c r="BX60" i="42"/>
  <c r="BY60" i="42"/>
  <c r="BZ60" i="42"/>
  <c r="CA60" i="42"/>
  <c r="CB60" i="42"/>
  <c r="CC60" i="42"/>
  <c r="CD60" i="42"/>
  <c r="CE60" i="42"/>
  <c r="CF60" i="42"/>
  <c r="CG60" i="42"/>
  <c r="CH60" i="42"/>
  <c r="CI60" i="42"/>
  <c r="CJ60" i="42"/>
  <c r="CK60" i="42"/>
  <c r="CL60" i="42"/>
  <c r="B61" i="42"/>
  <c r="C61" i="42"/>
  <c r="D61" i="42"/>
  <c r="E61" i="42"/>
  <c r="F61" i="42"/>
  <c r="G61" i="42"/>
  <c r="H61" i="42"/>
  <c r="I61" i="42"/>
  <c r="J61" i="42"/>
  <c r="K61" i="42"/>
  <c r="L61" i="42"/>
  <c r="M61" i="42"/>
  <c r="N61" i="42"/>
  <c r="O61" i="42"/>
  <c r="P61" i="42"/>
  <c r="Q61" i="42"/>
  <c r="R61" i="42"/>
  <c r="S61" i="42"/>
  <c r="T61" i="42"/>
  <c r="U61" i="42"/>
  <c r="V61" i="42"/>
  <c r="W61" i="42"/>
  <c r="X61" i="42"/>
  <c r="Y61" i="42"/>
  <c r="Z61" i="42"/>
  <c r="AA61" i="42"/>
  <c r="AB61" i="42"/>
  <c r="AC61" i="42"/>
  <c r="AD61" i="42"/>
  <c r="AE61" i="42"/>
  <c r="AF61" i="42"/>
  <c r="AG61" i="42"/>
  <c r="AH61" i="42"/>
  <c r="AI61" i="42"/>
  <c r="AJ61" i="42"/>
  <c r="AK61" i="42"/>
  <c r="AL61" i="42"/>
  <c r="AM61" i="42"/>
  <c r="AN61" i="42"/>
  <c r="AO61" i="42"/>
  <c r="AP61" i="42"/>
  <c r="AQ61" i="42"/>
  <c r="AR61" i="42"/>
  <c r="AS61" i="42"/>
  <c r="AT61" i="42"/>
  <c r="AU61" i="42"/>
  <c r="AV61" i="42"/>
  <c r="AW61" i="42"/>
  <c r="AX61" i="42"/>
  <c r="AY61" i="42"/>
  <c r="AZ61" i="42"/>
  <c r="BA61" i="42"/>
  <c r="BB61" i="42"/>
  <c r="BC61" i="42"/>
  <c r="BD61" i="42"/>
  <c r="BE61" i="42"/>
  <c r="BF61" i="42"/>
  <c r="BG61" i="42"/>
  <c r="BH61" i="42"/>
  <c r="BI61" i="42"/>
  <c r="BJ61" i="42"/>
  <c r="BK61" i="42"/>
  <c r="BL61" i="42"/>
  <c r="BM61" i="42"/>
  <c r="BN61" i="42"/>
  <c r="BO61" i="42"/>
  <c r="BP61" i="42"/>
  <c r="BQ61" i="42"/>
  <c r="BR61" i="42"/>
  <c r="BS61" i="42"/>
  <c r="BT61" i="42"/>
  <c r="BU61" i="42"/>
  <c r="BV61" i="42"/>
  <c r="BW61" i="42"/>
  <c r="BX61" i="42"/>
  <c r="BY61" i="42"/>
  <c r="BZ61" i="42"/>
  <c r="CA61" i="42"/>
  <c r="CB61" i="42"/>
  <c r="CC61" i="42"/>
  <c r="CD61" i="42"/>
  <c r="CE61" i="42"/>
  <c r="CF61" i="42"/>
  <c r="CG61" i="42"/>
  <c r="CH61" i="42"/>
  <c r="CI61" i="42"/>
  <c r="CJ61" i="42"/>
  <c r="CK61" i="42"/>
  <c r="CL61" i="42"/>
  <c r="B62" i="42"/>
  <c r="C62" i="42"/>
  <c r="D62" i="42"/>
  <c r="E62" i="42"/>
  <c r="F62" i="42"/>
  <c r="G62" i="42"/>
  <c r="H62" i="42"/>
  <c r="I62" i="42"/>
  <c r="J62" i="42"/>
  <c r="K62" i="42"/>
  <c r="L62" i="42"/>
  <c r="M62" i="42"/>
  <c r="N62" i="42"/>
  <c r="O62" i="42"/>
  <c r="P62" i="42"/>
  <c r="Q62" i="42"/>
  <c r="R62" i="42"/>
  <c r="S62" i="42"/>
  <c r="T62" i="42"/>
  <c r="U62" i="42"/>
  <c r="V62" i="42"/>
  <c r="W62" i="42"/>
  <c r="X62" i="42"/>
  <c r="Y62" i="42"/>
  <c r="Z62" i="42"/>
  <c r="AA62" i="42"/>
  <c r="AB62" i="42"/>
  <c r="AC62" i="42"/>
  <c r="AD62" i="42"/>
  <c r="AE62" i="42"/>
  <c r="AF62" i="42"/>
  <c r="AG62" i="42"/>
  <c r="AH62" i="42"/>
  <c r="AI62" i="42"/>
  <c r="AJ62" i="42"/>
  <c r="AK62" i="42"/>
  <c r="AL62" i="42"/>
  <c r="AM62" i="42"/>
  <c r="AN62" i="42"/>
  <c r="AO62" i="42"/>
  <c r="AP62" i="42"/>
  <c r="AQ62" i="42"/>
  <c r="AR62" i="42"/>
  <c r="AS62" i="42"/>
  <c r="AT62" i="42"/>
  <c r="AU62" i="42"/>
  <c r="AV62" i="42"/>
  <c r="AW62" i="42"/>
  <c r="AX62" i="42"/>
  <c r="AY62" i="42"/>
  <c r="AZ62" i="42"/>
  <c r="BA62" i="42"/>
  <c r="BB62" i="42"/>
  <c r="BC62" i="42"/>
  <c r="BD62" i="42"/>
  <c r="BE62" i="42"/>
  <c r="BF62" i="42"/>
  <c r="BG62" i="42"/>
  <c r="BH62" i="42"/>
  <c r="BI62" i="42"/>
  <c r="BJ62" i="42"/>
  <c r="BK62" i="42"/>
  <c r="BL62" i="42"/>
  <c r="BM62" i="42"/>
  <c r="BN62" i="42"/>
  <c r="BO62" i="42"/>
  <c r="BP62" i="42"/>
  <c r="BQ62" i="42"/>
  <c r="BR62" i="42"/>
  <c r="BS62" i="42"/>
  <c r="BT62" i="42"/>
  <c r="BU62" i="42"/>
  <c r="BV62" i="42"/>
  <c r="BW62" i="42"/>
  <c r="BX62" i="42"/>
  <c r="BY62" i="42"/>
  <c r="BZ62" i="42"/>
  <c r="CA62" i="42"/>
  <c r="CB62" i="42"/>
  <c r="CC62" i="42"/>
  <c r="CD62" i="42"/>
  <c r="CE62" i="42"/>
  <c r="CF62" i="42"/>
  <c r="CG62" i="42"/>
  <c r="CH62" i="42"/>
  <c r="CI62" i="42"/>
  <c r="CJ62" i="42"/>
  <c r="CK62" i="42"/>
  <c r="CL62" i="42"/>
  <c r="B63" i="42"/>
  <c r="C63" i="42"/>
  <c r="D63" i="42"/>
  <c r="E63" i="42"/>
  <c r="F63" i="42"/>
  <c r="G63" i="42"/>
  <c r="H63" i="42"/>
  <c r="I63" i="42"/>
  <c r="J63" i="42"/>
  <c r="K63" i="42"/>
  <c r="L63" i="42"/>
  <c r="M63" i="42"/>
  <c r="N63" i="42"/>
  <c r="O63" i="42"/>
  <c r="P63" i="42"/>
  <c r="Q63" i="42"/>
  <c r="R63" i="42"/>
  <c r="S63" i="42"/>
  <c r="T63" i="42"/>
  <c r="U63" i="42"/>
  <c r="V63" i="42"/>
  <c r="W63" i="42"/>
  <c r="X63" i="42"/>
  <c r="Y63" i="42"/>
  <c r="Z63" i="42"/>
  <c r="AA63" i="42"/>
  <c r="AB63" i="42"/>
  <c r="AC63" i="42"/>
  <c r="AD63" i="42"/>
  <c r="AE63" i="42"/>
  <c r="AF63" i="42"/>
  <c r="AG63" i="42"/>
  <c r="AH63" i="42"/>
  <c r="AI63" i="42"/>
  <c r="AJ63" i="42"/>
  <c r="AK63" i="42"/>
  <c r="AL63" i="42"/>
  <c r="AM63" i="42"/>
  <c r="AN63" i="42"/>
  <c r="AO63" i="42"/>
  <c r="AP63" i="42"/>
  <c r="AQ63" i="42"/>
  <c r="AR63" i="42"/>
  <c r="AS63" i="42"/>
  <c r="AT63" i="42"/>
  <c r="AU63" i="42"/>
  <c r="AV63" i="42"/>
  <c r="AW63" i="42"/>
  <c r="AX63" i="42"/>
  <c r="AY63" i="42"/>
  <c r="AZ63" i="42"/>
  <c r="BA63" i="42"/>
  <c r="BB63" i="42"/>
  <c r="BC63" i="42"/>
  <c r="BD63" i="42"/>
  <c r="BE63" i="42"/>
  <c r="BF63" i="42"/>
  <c r="BG63" i="42"/>
  <c r="BH63" i="42"/>
  <c r="BI63" i="42"/>
  <c r="BJ63" i="42"/>
  <c r="BK63" i="42"/>
  <c r="BL63" i="42"/>
  <c r="BM63" i="42"/>
  <c r="BN63" i="42"/>
  <c r="BO63" i="42"/>
  <c r="BP63" i="42"/>
  <c r="BQ63" i="42"/>
  <c r="BR63" i="42"/>
  <c r="BS63" i="42"/>
  <c r="BT63" i="42"/>
  <c r="BU63" i="42"/>
  <c r="BV63" i="42"/>
  <c r="BW63" i="42"/>
  <c r="BX63" i="42"/>
  <c r="BY63" i="42"/>
  <c r="BZ63" i="42"/>
  <c r="CA63" i="42"/>
  <c r="CB63" i="42"/>
  <c r="CC63" i="42"/>
  <c r="CD63" i="42"/>
  <c r="CE63" i="42"/>
  <c r="CF63" i="42"/>
  <c r="CG63" i="42"/>
  <c r="CH63" i="42"/>
  <c r="CI63" i="42"/>
  <c r="CJ63" i="42"/>
  <c r="CK63" i="42"/>
  <c r="CL63" i="42"/>
  <c r="B64" i="42"/>
  <c r="C64" i="42"/>
  <c r="D64" i="42"/>
  <c r="E64" i="42"/>
  <c r="F64" i="42"/>
  <c r="G64" i="42"/>
  <c r="H64" i="42"/>
  <c r="I64" i="42"/>
  <c r="J64" i="42"/>
  <c r="K64" i="42"/>
  <c r="L64" i="42"/>
  <c r="M64" i="42"/>
  <c r="N64" i="42"/>
  <c r="O64" i="42"/>
  <c r="P64" i="42"/>
  <c r="Q64" i="42"/>
  <c r="R64" i="42"/>
  <c r="S64" i="42"/>
  <c r="T64" i="42"/>
  <c r="U64" i="42"/>
  <c r="V64" i="42"/>
  <c r="W64" i="42"/>
  <c r="X64" i="42"/>
  <c r="Y64" i="42"/>
  <c r="Z64" i="42"/>
  <c r="AA64" i="42"/>
  <c r="AB64" i="42"/>
  <c r="AC64" i="42"/>
  <c r="AD64" i="42"/>
  <c r="AE64" i="42"/>
  <c r="AF64" i="42"/>
  <c r="AG64" i="42"/>
  <c r="AH64" i="42"/>
  <c r="AI64" i="42"/>
  <c r="AJ64" i="42"/>
  <c r="AK64" i="42"/>
  <c r="AL64" i="42"/>
  <c r="AM64" i="42"/>
  <c r="AN64" i="42"/>
  <c r="AO64" i="42"/>
  <c r="AP64" i="42"/>
  <c r="AQ64" i="42"/>
  <c r="AR64" i="42"/>
  <c r="AS64" i="42"/>
  <c r="AT64" i="42"/>
  <c r="AU64" i="42"/>
  <c r="AV64" i="42"/>
  <c r="AW64" i="42"/>
  <c r="AX64" i="42"/>
  <c r="AY64" i="42"/>
  <c r="AZ64" i="42"/>
  <c r="BA64" i="42"/>
  <c r="BB64" i="42"/>
  <c r="BC64" i="42"/>
  <c r="BD64" i="42"/>
  <c r="BE64" i="42"/>
  <c r="BF64" i="42"/>
  <c r="BG64" i="42"/>
  <c r="BH64" i="42"/>
  <c r="BI64" i="42"/>
  <c r="BJ64" i="42"/>
  <c r="BK64" i="42"/>
  <c r="BL64" i="42"/>
  <c r="BM64" i="42"/>
  <c r="BN64" i="42"/>
  <c r="BO64" i="42"/>
  <c r="BP64" i="42"/>
  <c r="BQ64" i="42"/>
  <c r="BR64" i="42"/>
  <c r="BS64" i="42"/>
  <c r="BT64" i="42"/>
  <c r="BU64" i="42"/>
  <c r="BV64" i="42"/>
  <c r="BW64" i="42"/>
  <c r="BX64" i="42"/>
  <c r="BY64" i="42"/>
  <c r="BZ64" i="42"/>
  <c r="CA64" i="42"/>
  <c r="CB64" i="42"/>
  <c r="CC64" i="42"/>
  <c r="CD64" i="42"/>
  <c r="CE64" i="42"/>
  <c r="CF64" i="42"/>
  <c r="CG64" i="42"/>
  <c r="CH64" i="42"/>
  <c r="CI64" i="42"/>
  <c r="CJ64" i="42"/>
  <c r="CK64" i="42"/>
  <c r="CL64" i="42"/>
  <c r="B65" i="42"/>
  <c r="C65" i="42"/>
  <c r="D65" i="42"/>
  <c r="E65" i="42"/>
  <c r="F65" i="42"/>
  <c r="G65" i="42"/>
  <c r="H65" i="42"/>
  <c r="I65" i="42"/>
  <c r="J65" i="42"/>
  <c r="K65" i="42"/>
  <c r="L65" i="42"/>
  <c r="M65" i="42"/>
  <c r="N65" i="42"/>
  <c r="O65" i="42"/>
  <c r="P65" i="42"/>
  <c r="Q65" i="42"/>
  <c r="R65" i="42"/>
  <c r="S65" i="42"/>
  <c r="T65" i="42"/>
  <c r="U65" i="42"/>
  <c r="V65" i="42"/>
  <c r="W65" i="42"/>
  <c r="X65" i="42"/>
  <c r="Y65" i="42"/>
  <c r="Z65" i="42"/>
  <c r="AA65" i="42"/>
  <c r="AB65" i="42"/>
  <c r="AC65" i="42"/>
  <c r="AD65" i="42"/>
  <c r="AE65" i="42"/>
  <c r="AF65" i="42"/>
  <c r="AG65" i="42"/>
  <c r="AH65" i="42"/>
  <c r="AI65" i="42"/>
  <c r="AJ65" i="42"/>
  <c r="AK65" i="42"/>
  <c r="AL65" i="42"/>
  <c r="AM65" i="42"/>
  <c r="AN65" i="42"/>
  <c r="AO65" i="42"/>
  <c r="AP65" i="42"/>
  <c r="AQ65" i="42"/>
  <c r="AR65" i="42"/>
  <c r="AS65" i="42"/>
  <c r="AT65" i="42"/>
  <c r="AU65" i="42"/>
  <c r="AV65" i="42"/>
  <c r="AW65" i="42"/>
  <c r="AX65" i="42"/>
  <c r="AY65" i="42"/>
  <c r="AZ65" i="42"/>
  <c r="BA65" i="42"/>
  <c r="BB65" i="42"/>
  <c r="BC65" i="42"/>
  <c r="BD65" i="42"/>
  <c r="BE65" i="42"/>
  <c r="BF65" i="42"/>
  <c r="BG65" i="42"/>
  <c r="BH65" i="42"/>
  <c r="BI65" i="42"/>
  <c r="BJ65" i="42"/>
  <c r="BK65" i="42"/>
  <c r="BL65" i="42"/>
  <c r="BM65" i="42"/>
  <c r="BN65" i="42"/>
  <c r="BO65" i="42"/>
  <c r="BP65" i="42"/>
  <c r="BQ65" i="42"/>
  <c r="BR65" i="42"/>
  <c r="BS65" i="42"/>
  <c r="BT65" i="42"/>
  <c r="BU65" i="42"/>
  <c r="BV65" i="42"/>
  <c r="BW65" i="42"/>
  <c r="BX65" i="42"/>
  <c r="BY65" i="42"/>
  <c r="BZ65" i="42"/>
  <c r="CA65" i="42"/>
  <c r="CB65" i="42"/>
  <c r="CC65" i="42"/>
  <c r="CD65" i="42"/>
  <c r="CE65" i="42"/>
  <c r="CF65" i="42"/>
  <c r="CG65" i="42"/>
  <c r="CH65" i="42"/>
  <c r="CI65" i="42"/>
  <c r="CJ65" i="42"/>
  <c r="CK65" i="42"/>
  <c r="CL65" i="42"/>
  <c r="B66" i="42"/>
  <c r="C66" i="42"/>
  <c r="D66" i="42"/>
  <c r="E66" i="42"/>
  <c r="F66" i="42"/>
  <c r="G66" i="42"/>
  <c r="H66" i="42"/>
  <c r="I66" i="42"/>
  <c r="J66" i="42"/>
  <c r="K66" i="42"/>
  <c r="L66" i="42"/>
  <c r="M66" i="42"/>
  <c r="N66" i="42"/>
  <c r="O66" i="42"/>
  <c r="P66" i="42"/>
  <c r="Q66" i="42"/>
  <c r="R66" i="42"/>
  <c r="S66" i="42"/>
  <c r="T66" i="42"/>
  <c r="U66" i="42"/>
  <c r="V66" i="42"/>
  <c r="W66" i="42"/>
  <c r="X66" i="42"/>
  <c r="Y66" i="42"/>
  <c r="Z66" i="42"/>
  <c r="AA66" i="42"/>
  <c r="AB66" i="42"/>
  <c r="AC66" i="42"/>
  <c r="AD66" i="42"/>
  <c r="AE66" i="42"/>
  <c r="AF66" i="42"/>
  <c r="AG66" i="42"/>
  <c r="AH66" i="42"/>
  <c r="AI66" i="42"/>
  <c r="AJ66" i="42"/>
  <c r="AK66" i="42"/>
  <c r="AL66" i="42"/>
  <c r="AM66" i="42"/>
  <c r="AN66" i="42"/>
  <c r="AO66" i="42"/>
  <c r="AP66" i="42"/>
  <c r="AQ66" i="42"/>
  <c r="AR66" i="42"/>
  <c r="AS66" i="42"/>
  <c r="AT66" i="42"/>
  <c r="AU66" i="42"/>
  <c r="AV66" i="42"/>
  <c r="AW66" i="42"/>
  <c r="AX66" i="42"/>
  <c r="AY66" i="42"/>
  <c r="AZ66" i="42"/>
  <c r="BA66" i="42"/>
  <c r="BB66" i="42"/>
  <c r="BC66" i="42"/>
  <c r="BD66" i="42"/>
  <c r="BE66" i="42"/>
  <c r="BF66" i="42"/>
  <c r="BG66" i="42"/>
  <c r="BH66" i="42"/>
  <c r="BI66" i="42"/>
  <c r="BJ66" i="42"/>
  <c r="BK66" i="42"/>
  <c r="BL66" i="42"/>
  <c r="BM66" i="42"/>
  <c r="BN66" i="42"/>
  <c r="BO66" i="42"/>
  <c r="BP66" i="42"/>
  <c r="BQ66" i="42"/>
  <c r="BR66" i="42"/>
  <c r="BS66" i="42"/>
  <c r="BT66" i="42"/>
  <c r="BU66" i="42"/>
  <c r="BV66" i="42"/>
  <c r="BW66" i="42"/>
  <c r="BX66" i="42"/>
  <c r="BY66" i="42"/>
  <c r="BZ66" i="42"/>
  <c r="CA66" i="42"/>
  <c r="CB66" i="42"/>
  <c r="CC66" i="42"/>
  <c r="CD66" i="42"/>
  <c r="CE66" i="42"/>
  <c r="CF66" i="42"/>
  <c r="CG66" i="42"/>
  <c r="CH66" i="42"/>
  <c r="CI66" i="42"/>
  <c r="CJ66" i="42"/>
  <c r="CK66" i="42"/>
  <c r="CL66" i="42"/>
  <c r="C3" i="42"/>
  <c r="D3" i="42"/>
  <c r="E3" i="42"/>
  <c r="F3" i="42"/>
  <c r="G3" i="42"/>
  <c r="H3" i="42"/>
  <c r="I3" i="42"/>
  <c r="J3" i="42"/>
  <c r="K3" i="42"/>
  <c r="L3" i="42"/>
  <c r="M3" i="42"/>
  <c r="N3" i="42"/>
  <c r="O3" i="42"/>
  <c r="P3" i="42"/>
  <c r="Q3" i="42"/>
  <c r="R3" i="42"/>
  <c r="S3" i="42"/>
  <c r="T3" i="42"/>
  <c r="U3" i="42"/>
  <c r="V3" i="42"/>
  <c r="W3" i="42"/>
  <c r="X3" i="42"/>
  <c r="Y3" i="42"/>
  <c r="Z3" i="42"/>
  <c r="AA3" i="42"/>
  <c r="AB3" i="42"/>
  <c r="AC3" i="42"/>
  <c r="AD3" i="42"/>
  <c r="AE3" i="42"/>
  <c r="AF3" i="42"/>
  <c r="AG3" i="42"/>
  <c r="AH3" i="42"/>
  <c r="AI3" i="42"/>
  <c r="AJ3" i="42"/>
  <c r="AK3" i="42"/>
  <c r="AL3" i="42"/>
  <c r="AM3" i="42"/>
  <c r="AN3" i="42"/>
  <c r="AO3" i="42"/>
  <c r="AP3" i="42"/>
  <c r="AQ3" i="42"/>
  <c r="AR3" i="42"/>
  <c r="AS3" i="42"/>
  <c r="AT3" i="42"/>
  <c r="AU3" i="42"/>
  <c r="AV3" i="42"/>
  <c r="AW3" i="42"/>
  <c r="AX3" i="42"/>
  <c r="AY3" i="42"/>
  <c r="AZ3" i="42"/>
  <c r="BA3" i="42"/>
  <c r="BB3" i="42"/>
  <c r="BC3" i="42"/>
  <c r="BD3" i="42"/>
  <c r="BE3" i="42"/>
  <c r="BG3" i="42"/>
  <c r="BH3" i="42"/>
  <c r="BI3" i="42"/>
  <c r="BJ3" i="42"/>
  <c r="BK3" i="42"/>
  <c r="BL3" i="42"/>
  <c r="BM3" i="42"/>
  <c r="BN3" i="42"/>
  <c r="BO3" i="42"/>
  <c r="BP3" i="42"/>
  <c r="BQ3" i="42"/>
  <c r="BR3" i="42"/>
  <c r="BS3" i="42"/>
  <c r="BT3" i="42"/>
  <c r="BU3" i="42"/>
  <c r="BV3" i="42"/>
  <c r="BW3" i="42"/>
  <c r="BX3" i="42"/>
  <c r="BY3" i="42"/>
  <c r="BZ3" i="42"/>
  <c r="CA3" i="42"/>
  <c r="CB3" i="42"/>
  <c r="CC3" i="42"/>
  <c r="CD3" i="42"/>
  <c r="CE3" i="42"/>
  <c r="CF3" i="42"/>
  <c r="CG3" i="42"/>
  <c r="CH3" i="42"/>
  <c r="CI3" i="42"/>
  <c r="CJ3" i="42"/>
  <c r="CK3" i="42"/>
  <c r="CL3" i="42"/>
  <c r="A4" i="42"/>
  <c r="A5" i="42"/>
  <c r="A6" i="42"/>
  <c r="A7" i="42"/>
  <c r="A8" i="42"/>
  <c r="A9" i="42"/>
  <c r="A10" i="42"/>
  <c r="A11" i="42"/>
  <c r="A12" i="42"/>
  <c r="A13" i="42"/>
  <c r="A14" i="42"/>
  <c r="A15" i="42"/>
  <c r="A16" i="42"/>
  <c r="A17" i="42"/>
  <c r="A18" i="42"/>
  <c r="A19" i="42"/>
  <c r="A20" i="42"/>
  <c r="A21" i="42"/>
  <c r="A22" i="42"/>
  <c r="A23" i="42"/>
  <c r="A24" i="42"/>
  <c r="A25" i="42"/>
  <c r="A26" i="42"/>
  <c r="A27" i="42"/>
  <c r="A28" i="42"/>
  <c r="A29" i="42"/>
  <c r="A30" i="42"/>
  <c r="A31" i="42"/>
  <c r="A32" i="42"/>
  <c r="A33" i="42"/>
  <c r="A34" i="42"/>
  <c r="A35" i="42"/>
  <c r="A36" i="42"/>
  <c r="A37" i="42"/>
  <c r="A38" i="42"/>
  <c r="A39" i="42"/>
  <c r="A40" i="42"/>
  <c r="A41" i="42"/>
  <c r="A42" i="42"/>
  <c r="A43" i="42"/>
  <c r="A44" i="42"/>
  <c r="A45" i="42"/>
  <c r="A46" i="42"/>
  <c r="A47" i="42"/>
  <c r="A48" i="42"/>
  <c r="A49" i="42"/>
  <c r="A50" i="42"/>
  <c r="A51" i="42"/>
  <c r="A52" i="42"/>
  <c r="A53" i="42"/>
  <c r="A54" i="42"/>
  <c r="A55" i="42"/>
  <c r="A56" i="42"/>
  <c r="A57" i="42"/>
  <c r="A58" i="42"/>
  <c r="A59" i="42"/>
  <c r="A60" i="42"/>
  <c r="A61" i="42"/>
  <c r="A62" i="42"/>
  <c r="A63" i="42"/>
  <c r="A64" i="42"/>
  <c r="A65" i="42"/>
  <c r="A66" i="42"/>
  <c r="A3" i="42"/>
  <c r="C1" i="42"/>
  <c r="D1" i="42"/>
  <c r="E1" i="42"/>
  <c r="F1" i="42"/>
  <c r="G1" i="42"/>
  <c r="H1" i="42"/>
  <c r="I1" i="42"/>
  <c r="J1" i="42"/>
  <c r="K1" i="42"/>
  <c r="L1" i="42"/>
  <c r="M1" i="42"/>
  <c r="N1" i="42"/>
  <c r="O1" i="42"/>
  <c r="P1" i="42"/>
  <c r="Q1" i="42"/>
  <c r="R1" i="42"/>
  <c r="S1" i="42"/>
  <c r="T1" i="42"/>
  <c r="U1" i="42"/>
  <c r="V1" i="42"/>
  <c r="W1" i="42"/>
  <c r="X1" i="42"/>
  <c r="Y1" i="42"/>
  <c r="Z1" i="42"/>
  <c r="AA1" i="42"/>
  <c r="AB1" i="42"/>
  <c r="AC1" i="42"/>
  <c r="AD1" i="42"/>
  <c r="AE1" i="42"/>
  <c r="AF1" i="42"/>
  <c r="AG1" i="42"/>
  <c r="AH1" i="42"/>
  <c r="AI1" i="42"/>
  <c r="AJ1" i="42"/>
  <c r="AK1" i="42"/>
  <c r="AL1" i="42"/>
  <c r="AM1" i="42"/>
  <c r="AN1" i="42"/>
  <c r="AO1" i="42"/>
  <c r="AP1" i="42"/>
  <c r="AQ1" i="42"/>
  <c r="AR1" i="42"/>
  <c r="AS1" i="42"/>
  <c r="AT1" i="42"/>
  <c r="AU1" i="42"/>
  <c r="AV1" i="42"/>
  <c r="AW1" i="42"/>
  <c r="AX1" i="42"/>
  <c r="AY1" i="42"/>
  <c r="AZ1" i="42"/>
  <c r="BA1" i="42"/>
  <c r="BB1" i="42"/>
  <c r="BC1" i="42"/>
  <c r="BD1" i="42"/>
  <c r="BE1" i="42"/>
  <c r="BF1" i="42"/>
  <c r="BG1" i="42"/>
  <c r="BH1" i="42"/>
  <c r="BI1" i="42"/>
  <c r="BJ1" i="42"/>
  <c r="BK1" i="42"/>
  <c r="BL1" i="42"/>
  <c r="BM1" i="42"/>
  <c r="BN1" i="42"/>
  <c r="BO1" i="42"/>
  <c r="BP1" i="42"/>
  <c r="BQ1" i="42"/>
  <c r="BR1" i="42"/>
  <c r="BS1" i="42"/>
  <c r="BT1" i="42"/>
  <c r="BU1" i="42"/>
  <c r="BV1" i="42"/>
  <c r="BW1" i="42"/>
  <c r="BX1" i="42"/>
  <c r="BY1" i="42"/>
  <c r="BZ1" i="42"/>
  <c r="CA1" i="42"/>
  <c r="CB1" i="42"/>
  <c r="CC1" i="42"/>
  <c r="CD1" i="42"/>
  <c r="CE1" i="42"/>
  <c r="CF1" i="42"/>
  <c r="CG1" i="42"/>
  <c r="CH1" i="42"/>
  <c r="CI1" i="42"/>
  <c r="CJ1" i="42"/>
  <c r="CK1" i="42"/>
  <c r="CL1" i="42"/>
  <c r="B1" i="42"/>
  <c r="B67" i="40"/>
  <c r="A67" i="40"/>
  <c r="B66" i="40"/>
  <c r="A66" i="40"/>
  <c r="B65" i="40"/>
  <c r="A65" i="40"/>
  <c r="B64" i="40"/>
  <c r="A64" i="40"/>
  <c r="B63" i="40"/>
  <c r="A63" i="40"/>
  <c r="B62" i="40"/>
  <c r="A62" i="40"/>
  <c r="B61" i="40"/>
  <c r="A61" i="40"/>
  <c r="B60" i="40"/>
  <c r="A60" i="40"/>
  <c r="B59" i="40"/>
  <c r="A59" i="40"/>
  <c r="B58" i="40"/>
  <c r="A58" i="40"/>
  <c r="B57" i="40"/>
  <c r="A57" i="40"/>
  <c r="B56" i="40"/>
  <c r="A56" i="40"/>
  <c r="B55" i="40"/>
  <c r="A55" i="40"/>
  <c r="B54" i="40"/>
  <c r="A54" i="40"/>
  <c r="B53" i="40"/>
  <c r="A53" i="40"/>
  <c r="B52" i="40"/>
  <c r="A52" i="40"/>
  <c r="B51" i="40"/>
  <c r="A51" i="40"/>
  <c r="B50" i="40"/>
  <c r="A50" i="40"/>
  <c r="B49" i="40"/>
  <c r="A49" i="40"/>
  <c r="B48" i="40"/>
  <c r="A48" i="40"/>
  <c r="B47" i="40"/>
  <c r="A47" i="40"/>
  <c r="B46" i="40"/>
  <c r="A46" i="40"/>
  <c r="B45" i="40"/>
  <c r="A45" i="40"/>
  <c r="B44" i="40"/>
  <c r="A44" i="40"/>
  <c r="B43" i="40"/>
  <c r="A43" i="40"/>
  <c r="B42" i="40"/>
  <c r="A42" i="40"/>
  <c r="B41" i="40"/>
  <c r="A41" i="40"/>
  <c r="B40" i="40"/>
  <c r="A40" i="40"/>
  <c r="B39" i="40"/>
  <c r="A39" i="40"/>
  <c r="B38" i="40"/>
  <c r="A38" i="40"/>
  <c r="B37" i="40"/>
  <c r="A37" i="40"/>
  <c r="B36" i="40"/>
  <c r="A36" i="40"/>
  <c r="B35" i="40"/>
  <c r="A35" i="40"/>
  <c r="B34" i="40"/>
  <c r="A34" i="40"/>
  <c r="B33" i="40"/>
  <c r="A33" i="40"/>
  <c r="B32" i="40"/>
  <c r="A32" i="40"/>
  <c r="B31" i="40"/>
  <c r="A31" i="40"/>
  <c r="B30" i="40"/>
  <c r="A30" i="40"/>
  <c r="B29" i="40"/>
  <c r="A29" i="40"/>
  <c r="B28" i="40"/>
  <c r="A28" i="40"/>
  <c r="B27" i="40"/>
  <c r="A27" i="40"/>
  <c r="B26" i="40"/>
  <c r="A26" i="40"/>
  <c r="B25" i="40"/>
  <c r="A25" i="40"/>
  <c r="B24" i="40"/>
  <c r="A24" i="40"/>
  <c r="B23" i="40"/>
  <c r="A23" i="40"/>
  <c r="B22" i="40"/>
  <c r="A22" i="40"/>
  <c r="B21" i="40"/>
  <c r="A21" i="40"/>
  <c r="B20" i="40"/>
  <c r="A20" i="40"/>
  <c r="B19" i="40"/>
  <c r="A19" i="40"/>
  <c r="B18" i="40"/>
  <c r="A18" i="40"/>
  <c r="B17" i="40"/>
  <c r="A17" i="40"/>
  <c r="B16" i="40"/>
  <c r="A16" i="40"/>
  <c r="B15" i="40"/>
  <c r="A15" i="40"/>
  <c r="B14" i="40"/>
  <c r="A14" i="40"/>
  <c r="B13" i="40"/>
  <c r="A13" i="40"/>
  <c r="B12" i="40"/>
  <c r="A12" i="40"/>
  <c r="B11" i="40"/>
  <c r="A11" i="40"/>
  <c r="B10" i="40"/>
  <c r="A10" i="40"/>
  <c r="B9" i="40"/>
  <c r="A9" i="40"/>
  <c r="B8" i="40"/>
  <c r="A8" i="40"/>
  <c r="B7" i="40"/>
  <c r="A7" i="40"/>
  <c r="B6" i="40"/>
  <c r="A6" i="40"/>
  <c r="B5" i="40"/>
  <c r="A5" i="40"/>
  <c r="B4" i="40"/>
  <c r="A4" i="40"/>
  <c r="CP3" i="40"/>
  <c r="CO3" i="40"/>
  <c r="CN3" i="40"/>
  <c r="CM3" i="40"/>
  <c r="CL3" i="40"/>
  <c r="CK3" i="40"/>
  <c r="CJ3" i="40"/>
  <c r="CI3" i="40"/>
  <c r="CH3" i="40"/>
  <c r="CG3" i="40"/>
  <c r="CF3" i="40"/>
  <c r="CE3" i="40"/>
  <c r="CD3" i="40"/>
  <c r="CC3" i="40"/>
  <c r="CB3" i="40"/>
  <c r="CA3" i="40"/>
  <c r="BZ3" i="40"/>
  <c r="BY3" i="40"/>
  <c r="BX3" i="40"/>
  <c r="BW3" i="40"/>
  <c r="BV3" i="40"/>
  <c r="BU3" i="40"/>
  <c r="BT3" i="40"/>
  <c r="BS3" i="40"/>
  <c r="BR3" i="40"/>
  <c r="BQ3" i="40"/>
  <c r="BP3" i="40"/>
  <c r="BO3" i="40"/>
  <c r="BN3" i="40"/>
  <c r="BM3" i="40"/>
  <c r="BL3" i="40"/>
  <c r="BK3" i="40"/>
  <c r="BJ3" i="40"/>
  <c r="BI3" i="40"/>
  <c r="BH3" i="40"/>
  <c r="BG3" i="40"/>
  <c r="BF3" i="40"/>
  <c r="BE3" i="40"/>
  <c r="BD3" i="40"/>
  <c r="BC3" i="40"/>
  <c r="BB3" i="40"/>
  <c r="BA3" i="40"/>
  <c r="AZ3" i="40"/>
  <c r="AY3" i="40"/>
  <c r="AX3" i="40"/>
  <c r="AW3" i="40"/>
  <c r="AV3" i="40"/>
  <c r="AU3" i="40"/>
  <c r="AS3" i="40"/>
  <c r="AR3" i="40"/>
  <c r="AQ3" i="40"/>
  <c r="AP3" i="40"/>
  <c r="AO3" i="40"/>
  <c r="AN3" i="40"/>
  <c r="AM3" i="40"/>
  <c r="AL3" i="40"/>
  <c r="AK3" i="40"/>
  <c r="AJ3" i="40"/>
  <c r="AI3" i="40"/>
  <c r="AH3" i="40"/>
  <c r="AG3" i="40"/>
  <c r="AF3" i="40"/>
  <c r="AE3" i="40"/>
  <c r="AD3" i="40"/>
  <c r="AC3" i="40"/>
  <c r="AB3" i="40"/>
  <c r="AA3" i="40"/>
  <c r="Z3" i="40"/>
  <c r="Y3" i="40"/>
  <c r="X3" i="40"/>
  <c r="W3" i="40"/>
  <c r="V3" i="40"/>
  <c r="U3" i="40"/>
  <c r="T3" i="40"/>
  <c r="S3" i="40"/>
  <c r="R3" i="40"/>
  <c r="Q3" i="40"/>
  <c r="O3" i="40"/>
  <c r="N3" i="40"/>
  <c r="M3" i="40"/>
  <c r="L3" i="40"/>
  <c r="K3" i="40"/>
  <c r="J3" i="40"/>
  <c r="I3" i="40"/>
  <c r="H3" i="40"/>
  <c r="G3" i="40"/>
  <c r="F3" i="40"/>
  <c r="E3" i="40"/>
  <c r="D3" i="40"/>
  <c r="C3" i="40"/>
  <c r="CP2" i="40"/>
  <c r="CO2" i="40"/>
  <c r="CN2" i="40"/>
  <c r="CM2" i="40"/>
  <c r="CL2" i="40"/>
  <c r="CK2" i="40"/>
  <c r="CJ2" i="40"/>
  <c r="CI2" i="40"/>
  <c r="CH2" i="40"/>
  <c r="CG2" i="40"/>
  <c r="CF2" i="40"/>
  <c r="CE2" i="40"/>
  <c r="CD2" i="40"/>
  <c r="CC2" i="40"/>
  <c r="CB2" i="40"/>
  <c r="CA2" i="40"/>
  <c r="BZ2" i="40"/>
  <c r="BY2" i="40"/>
  <c r="BX2" i="40"/>
  <c r="BW2" i="40"/>
  <c r="BV2" i="40"/>
  <c r="BU2" i="40"/>
  <c r="BT2" i="40"/>
  <c r="BS2" i="40"/>
  <c r="BR2" i="40"/>
  <c r="BQ2" i="40"/>
  <c r="BP2" i="40"/>
  <c r="BO2" i="40"/>
  <c r="BN2" i="40"/>
  <c r="BM2" i="40"/>
  <c r="BL2" i="40"/>
  <c r="BK2" i="40"/>
  <c r="BJ2" i="40"/>
  <c r="BI2" i="40"/>
  <c r="BH2" i="40"/>
  <c r="BG2" i="40"/>
  <c r="BF2" i="40"/>
  <c r="BE2" i="40"/>
  <c r="BD2" i="40"/>
  <c r="BC2" i="40"/>
  <c r="BB2" i="40"/>
  <c r="BA2" i="40"/>
  <c r="AZ2" i="40"/>
  <c r="AY2" i="40"/>
  <c r="AX2" i="40"/>
  <c r="AW2" i="40"/>
  <c r="AV2" i="40"/>
  <c r="AU2" i="40"/>
  <c r="AT2" i="40"/>
  <c r="AS2" i="40"/>
  <c r="AR2" i="40"/>
  <c r="AQ2" i="40"/>
  <c r="AP2" i="40"/>
  <c r="AO2" i="40"/>
  <c r="AN2" i="40"/>
  <c r="AM2" i="40"/>
  <c r="AL2" i="40"/>
  <c r="AK2" i="40"/>
  <c r="AJ2" i="40"/>
  <c r="AI2" i="40"/>
  <c r="AH2" i="40"/>
  <c r="AG2" i="40"/>
  <c r="AF2" i="40"/>
  <c r="AE2" i="40"/>
  <c r="AD2" i="40"/>
  <c r="AC2" i="40"/>
  <c r="AB2" i="40"/>
  <c r="AA2" i="40"/>
  <c r="Z2" i="40"/>
  <c r="Y2" i="40"/>
  <c r="X2" i="40"/>
  <c r="W2" i="40"/>
  <c r="V2" i="40"/>
  <c r="U2" i="40"/>
  <c r="T2" i="40"/>
  <c r="S2" i="40"/>
  <c r="R2" i="40"/>
  <c r="Q2" i="40"/>
  <c r="P2" i="40"/>
  <c r="O2" i="40"/>
  <c r="N2" i="40"/>
  <c r="M2" i="40"/>
  <c r="L2" i="40"/>
  <c r="K2" i="40"/>
  <c r="J2" i="40"/>
  <c r="I2" i="40"/>
  <c r="H2" i="40"/>
  <c r="G2" i="40"/>
  <c r="F2" i="40"/>
  <c r="E2" i="40"/>
  <c r="D2" i="40"/>
  <c r="C2" i="40"/>
  <c r="AS15" i="4" l="1"/>
  <c r="AS7" i="4"/>
  <c r="AS62" i="4"/>
  <c r="AS54" i="4"/>
  <c r="AS46" i="4"/>
  <c r="AS21" i="4"/>
  <c r="AS13" i="4"/>
  <c r="AS68" i="4"/>
  <c r="AS60" i="4"/>
  <c r="AS52" i="4"/>
  <c r="CO7" i="42"/>
  <c r="AS20" i="4"/>
  <c r="AS12" i="4"/>
  <c r="AS67" i="4"/>
  <c r="AS59" i="4"/>
  <c r="AS51" i="4"/>
  <c r="AS35" i="4"/>
  <c r="AS25" i="4"/>
  <c r="AS47" i="4"/>
  <c r="AS39" i="4"/>
  <c r="AS31" i="4"/>
  <c r="AS43" i="4"/>
  <c r="AS27" i="4"/>
  <c r="AS19" i="4"/>
  <c r="AS11" i="4"/>
  <c r="AS58" i="4"/>
  <c r="AS42" i="4"/>
  <c r="AS26" i="4"/>
  <c r="AS17" i="4"/>
  <c r="AS9" i="4"/>
  <c r="AS64" i="4"/>
  <c r="AS56" i="4"/>
  <c r="AS48" i="4"/>
  <c r="AS40" i="4"/>
  <c r="AS32" i="4"/>
  <c r="AS24" i="4"/>
  <c r="AS16" i="4"/>
  <c r="AS8" i="4"/>
  <c r="AS63" i="4"/>
  <c r="AS55" i="4"/>
  <c r="AS23" i="4"/>
  <c r="AS38" i="4"/>
  <c r="AS30" i="4"/>
  <c r="AS22" i="4"/>
  <c r="AS14" i="4"/>
  <c r="AS69" i="4"/>
  <c r="AS61" i="4"/>
  <c r="AS53" i="4"/>
  <c r="AS45" i="4"/>
  <c r="AS37" i="4"/>
  <c r="AS29" i="4"/>
  <c r="AS44" i="4"/>
  <c r="AS36" i="4"/>
  <c r="AS28" i="4"/>
  <c r="CM3" i="42"/>
  <c r="CN3" i="42" s="1"/>
  <c r="CO3" i="42"/>
  <c r="CO51" i="42"/>
  <c r="CO65" i="42"/>
  <c r="CO8" i="42"/>
  <c r="CO24" i="42"/>
  <c r="CM38" i="42"/>
  <c r="CN38" i="42" s="1"/>
  <c r="E37" i="44" s="1"/>
  <c r="H37" i="44" s="1"/>
  <c r="CM22" i="42"/>
  <c r="CN22" i="42" s="1"/>
  <c r="E21" i="44" s="1"/>
  <c r="H21" i="44" s="1"/>
  <c r="CM6" i="42"/>
  <c r="CN6" i="42" s="1"/>
  <c r="E5" i="44" s="1"/>
  <c r="H5" i="44" s="1"/>
  <c r="CP38" i="42"/>
  <c r="CO6" i="42"/>
  <c r="CO61" i="42"/>
  <c r="CO22" i="42"/>
  <c r="CO52" i="42"/>
  <c r="CO36" i="42"/>
  <c r="CO20" i="42"/>
  <c r="CO4" i="42"/>
  <c r="CQ3" i="42"/>
  <c r="CO55" i="42"/>
  <c r="CO39" i="42"/>
  <c r="CO23" i="42"/>
  <c r="CP39" i="42"/>
  <c r="CP23" i="42"/>
  <c r="CP7" i="42"/>
  <c r="CQ53" i="42"/>
  <c r="CQ37" i="42"/>
  <c r="CQ21" i="42"/>
  <c r="CP55" i="42"/>
  <c r="CO59" i="42"/>
  <c r="CO43" i="42"/>
  <c r="CO27" i="42"/>
  <c r="CO11" i="42"/>
  <c r="CO66" i="42"/>
  <c r="CO50" i="42"/>
  <c r="CO34" i="42"/>
  <c r="CO18" i="42"/>
  <c r="CO57" i="42"/>
  <c r="CO41" i="42"/>
  <c r="CO25" i="42"/>
  <c r="CO9" i="42"/>
  <c r="CP64" i="42"/>
  <c r="CP48" i="42"/>
  <c r="CP32" i="42"/>
  <c r="CP16" i="42"/>
  <c r="CO62" i="42"/>
  <c r="CO46" i="42"/>
  <c r="CO30" i="42"/>
  <c r="CO14" i="42"/>
  <c r="CO53" i="42"/>
  <c r="CO37" i="42"/>
  <c r="CO21" i="42"/>
  <c r="CO5" i="42"/>
  <c r="CO60" i="42"/>
  <c r="CO44" i="42"/>
  <c r="CO28" i="42"/>
  <c r="CO12" i="42"/>
  <c r="CO35" i="42"/>
  <c r="CO19" i="42"/>
  <c r="CO58" i="42"/>
  <c r="CO42" i="42"/>
  <c r="CO26" i="42"/>
  <c r="CO10" i="42"/>
  <c r="CO49" i="42"/>
  <c r="CO33" i="42"/>
  <c r="CO17" i="42"/>
  <c r="CO56" i="42"/>
  <c r="CO40" i="42"/>
  <c r="CQ63" i="42"/>
  <c r="CQ47" i="42"/>
  <c r="CQ31" i="42"/>
  <c r="CQ15" i="42"/>
  <c r="CP54" i="42"/>
  <c r="CO45" i="42"/>
  <c r="CO29" i="42"/>
  <c r="CO13" i="42"/>
  <c r="CM63" i="42"/>
  <c r="CN63" i="42" s="1"/>
  <c r="E62" i="44" s="1"/>
  <c r="H62" i="44" s="1"/>
  <c r="CM47" i="42"/>
  <c r="CN47" i="42" s="1"/>
  <c r="E46" i="44" s="1"/>
  <c r="H46" i="44" s="1"/>
  <c r="CM31" i="42"/>
  <c r="CN31" i="42" s="1"/>
  <c r="E30" i="44" s="1"/>
  <c r="H30" i="44" s="1"/>
  <c r="CM15" i="42"/>
  <c r="CN15" i="42" s="1"/>
  <c r="E14" i="44" s="1"/>
  <c r="H14" i="44" s="1"/>
  <c r="CO64" i="42"/>
  <c r="CO48" i="42"/>
  <c r="CO32" i="42"/>
  <c r="CO16" i="42"/>
  <c r="CP63" i="42"/>
  <c r="CP47" i="42"/>
  <c r="CP31" i="42"/>
  <c r="CP15" i="42"/>
  <c r="CQ62" i="42"/>
  <c r="CQ46" i="42"/>
  <c r="CQ30" i="42"/>
  <c r="CQ14" i="42"/>
  <c r="CM54" i="42"/>
  <c r="CN54" i="42" s="1"/>
  <c r="E53" i="44" s="1"/>
  <c r="H53" i="44" s="1"/>
  <c r="CP6" i="42"/>
  <c r="CM62" i="42"/>
  <c r="CN62" i="42" s="1"/>
  <c r="E61" i="44" s="1"/>
  <c r="H61" i="44" s="1"/>
  <c r="CM46" i="42"/>
  <c r="CN46" i="42" s="1"/>
  <c r="E45" i="44" s="1"/>
  <c r="H45" i="44" s="1"/>
  <c r="CM30" i="42"/>
  <c r="CN30" i="42" s="1"/>
  <c r="E29" i="44" s="1"/>
  <c r="H29" i="44" s="1"/>
  <c r="CM14" i="42"/>
  <c r="CN14" i="42" s="1"/>
  <c r="E13" i="44" s="1"/>
  <c r="H13" i="44" s="1"/>
  <c r="CO63" i="42"/>
  <c r="CO47" i="42"/>
  <c r="CO31" i="42"/>
  <c r="CO15" i="42"/>
  <c r="CP62" i="42"/>
  <c r="CP46" i="42"/>
  <c r="CP30" i="42"/>
  <c r="CP14" i="42"/>
  <c r="CQ61" i="42"/>
  <c r="CQ45" i="42"/>
  <c r="CQ29" i="42"/>
  <c r="CQ13" i="42"/>
  <c r="CM61" i="42"/>
  <c r="CN61" i="42" s="1"/>
  <c r="E60" i="44" s="1"/>
  <c r="H60" i="44" s="1"/>
  <c r="CM45" i="42"/>
  <c r="CN45" i="42" s="1"/>
  <c r="E44" i="44" s="1"/>
  <c r="H44" i="44" s="1"/>
  <c r="CM29" i="42"/>
  <c r="CN29" i="42" s="1"/>
  <c r="E28" i="44" s="1"/>
  <c r="H28" i="44" s="1"/>
  <c r="CM13" i="42"/>
  <c r="CN13" i="42" s="1"/>
  <c r="E12" i="44" s="1"/>
  <c r="H12" i="44" s="1"/>
  <c r="CP61" i="42"/>
  <c r="CP45" i="42"/>
  <c r="CP29" i="42"/>
  <c r="CP13" i="42"/>
  <c r="CQ60" i="42"/>
  <c r="CQ44" i="42"/>
  <c r="CQ28" i="42"/>
  <c r="CQ12" i="42"/>
  <c r="CP22" i="42"/>
  <c r="CM60" i="42"/>
  <c r="CN60" i="42" s="1"/>
  <c r="E59" i="44" s="1"/>
  <c r="H59" i="44" s="1"/>
  <c r="CM44" i="42"/>
  <c r="CN44" i="42" s="1"/>
  <c r="E43" i="44" s="1"/>
  <c r="H43" i="44" s="1"/>
  <c r="CM28" i="42"/>
  <c r="CN28" i="42" s="1"/>
  <c r="E27" i="44" s="1"/>
  <c r="H27" i="44" s="1"/>
  <c r="CM12" i="42"/>
  <c r="CN12" i="42" s="1"/>
  <c r="E11" i="44" s="1"/>
  <c r="H11" i="44" s="1"/>
  <c r="CP60" i="42"/>
  <c r="CP44" i="42"/>
  <c r="CP28" i="42"/>
  <c r="CP12" i="42"/>
  <c r="CQ59" i="42"/>
  <c r="CQ43" i="42"/>
  <c r="CQ27" i="42"/>
  <c r="CQ11" i="42"/>
  <c r="CM59" i="42"/>
  <c r="CN59" i="42" s="1"/>
  <c r="E58" i="44" s="1"/>
  <c r="H58" i="44" s="1"/>
  <c r="CM43" i="42"/>
  <c r="CN43" i="42" s="1"/>
  <c r="E42" i="44" s="1"/>
  <c r="H42" i="44" s="1"/>
  <c r="CM27" i="42"/>
  <c r="CN27" i="42" s="1"/>
  <c r="E26" i="44" s="1"/>
  <c r="H26" i="44" s="1"/>
  <c r="CM11" i="42"/>
  <c r="CN11" i="42" s="1"/>
  <c r="E10" i="44" s="1"/>
  <c r="H10" i="44" s="1"/>
  <c r="CP59" i="42"/>
  <c r="CP43" i="42"/>
  <c r="CP27" i="42"/>
  <c r="CP11" i="42"/>
  <c r="CQ58" i="42"/>
  <c r="CQ42" i="42"/>
  <c r="CQ26" i="42"/>
  <c r="CQ10" i="42"/>
  <c r="CM58" i="42"/>
  <c r="CN58" i="42" s="1"/>
  <c r="E57" i="44" s="1"/>
  <c r="H57" i="44" s="1"/>
  <c r="CM42" i="42"/>
  <c r="CN42" i="42" s="1"/>
  <c r="E41" i="44" s="1"/>
  <c r="H41" i="44" s="1"/>
  <c r="CM26" i="42"/>
  <c r="CN26" i="42" s="1"/>
  <c r="E25" i="44" s="1"/>
  <c r="H25" i="44" s="1"/>
  <c r="CM10" i="42"/>
  <c r="CN10" i="42" s="1"/>
  <c r="E9" i="44" s="1"/>
  <c r="H9" i="44" s="1"/>
  <c r="CP58" i="42"/>
  <c r="CP42" i="42"/>
  <c r="CP26" i="42"/>
  <c r="CP10" i="42"/>
  <c r="CQ57" i="42"/>
  <c r="CQ41" i="42"/>
  <c r="CQ25" i="42"/>
  <c r="CQ9" i="42"/>
  <c r="CM57" i="42"/>
  <c r="CN57" i="42" s="1"/>
  <c r="E56" i="44" s="1"/>
  <c r="H56" i="44" s="1"/>
  <c r="CM41" i="42"/>
  <c r="CN41" i="42" s="1"/>
  <c r="E40" i="44" s="1"/>
  <c r="H40" i="44" s="1"/>
  <c r="CM25" i="42"/>
  <c r="CN25" i="42" s="1"/>
  <c r="E24" i="44" s="1"/>
  <c r="H24" i="44" s="1"/>
  <c r="CM9" i="42"/>
  <c r="CN9" i="42" s="1"/>
  <c r="E8" i="44" s="1"/>
  <c r="H8" i="44" s="1"/>
  <c r="CP57" i="42"/>
  <c r="CP41" i="42"/>
  <c r="CP25" i="42"/>
  <c r="CP9" i="42"/>
  <c r="CQ56" i="42"/>
  <c r="CQ40" i="42"/>
  <c r="CQ24" i="42"/>
  <c r="CQ8" i="42"/>
  <c r="CM56" i="42"/>
  <c r="CN56" i="42" s="1"/>
  <c r="E55" i="44" s="1"/>
  <c r="H55" i="44" s="1"/>
  <c r="CM40" i="42"/>
  <c r="CN40" i="42" s="1"/>
  <c r="E39" i="44" s="1"/>
  <c r="H39" i="44" s="1"/>
  <c r="CM24" i="42"/>
  <c r="CN24" i="42" s="1"/>
  <c r="E23" i="44" s="1"/>
  <c r="H23" i="44" s="1"/>
  <c r="CM8" i="42"/>
  <c r="CN8" i="42" s="1"/>
  <c r="E7" i="44" s="1"/>
  <c r="H7" i="44" s="1"/>
  <c r="CP56" i="42"/>
  <c r="CP40" i="42"/>
  <c r="CP24" i="42"/>
  <c r="CP8" i="42"/>
  <c r="CQ55" i="42"/>
  <c r="CQ39" i="42"/>
  <c r="CQ23" i="42"/>
  <c r="CQ7" i="42"/>
  <c r="CM55" i="42"/>
  <c r="CN55" i="42" s="1"/>
  <c r="E54" i="44" s="1"/>
  <c r="H54" i="44" s="1"/>
  <c r="CM39" i="42"/>
  <c r="CN39" i="42" s="1"/>
  <c r="E38" i="44" s="1"/>
  <c r="H38" i="44" s="1"/>
  <c r="CM23" i="42"/>
  <c r="CN23" i="42" s="1"/>
  <c r="E22" i="44" s="1"/>
  <c r="H22" i="44" s="1"/>
  <c r="CM7" i="42"/>
  <c r="CN7" i="42" s="1"/>
  <c r="E6" i="44" s="1"/>
  <c r="H6" i="44" s="1"/>
  <c r="CQ54" i="42"/>
  <c r="CQ38" i="42"/>
  <c r="CQ22" i="42"/>
  <c r="CQ6" i="42"/>
  <c r="CQ5" i="42"/>
  <c r="CM53" i="42"/>
  <c r="CN53" i="42" s="1"/>
  <c r="E52" i="44" s="1"/>
  <c r="H52" i="44" s="1"/>
  <c r="CM37" i="42"/>
  <c r="CN37" i="42" s="1"/>
  <c r="E36" i="44" s="1"/>
  <c r="H36" i="44" s="1"/>
  <c r="CM21" i="42"/>
  <c r="CN21" i="42" s="1"/>
  <c r="E20" i="44" s="1"/>
  <c r="H20" i="44" s="1"/>
  <c r="CM5" i="42"/>
  <c r="CN5" i="42" s="1"/>
  <c r="E4" i="44" s="1"/>
  <c r="H4" i="44" s="1"/>
  <c r="CO54" i="42"/>
  <c r="CO38" i="42"/>
  <c r="CP53" i="42"/>
  <c r="CP37" i="42"/>
  <c r="CP21" i="42"/>
  <c r="CP5" i="42"/>
  <c r="CQ52" i="42"/>
  <c r="CQ36" i="42"/>
  <c r="CQ20" i="42"/>
  <c r="CQ4" i="42"/>
  <c r="CM52" i="42"/>
  <c r="CN52" i="42" s="1"/>
  <c r="E51" i="44" s="1"/>
  <c r="H51" i="44" s="1"/>
  <c r="CM36" i="42"/>
  <c r="CN36" i="42" s="1"/>
  <c r="E35" i="44" s="1"/>
  <c r="H35" i="44" s="1"/>
  <c r="CM20" i="42"/>
  <c r="CN20" i="42" s="1"/>
  <c r="E19" i="44" s="1"/>
  <c r="H19" i="44" s="1"/>
  <c r="CM4" i="42"/>
  <c r="CN4" i="42" s="1"/>
  <c r="E3" i="44" s="1"/>
  <c r="H3" i="44" s="1"/>
  <c r="CP52" i="42"/>
  <c r="CP36" i="42"/>
  <c r="CP20" i="42"/>
  <c r="CP4" i="42"/>
  <c r="CQ51" i="42"/>
  <c r="CQ35" i="42"/>
  <c r="CQ19" i="42"/>
  <c r="E2" i="44"/>
  <c r="CM51" i="42"/>
  <c r="CN51" i="42" s="1"/>
  <c r="E50" i="44" s="1"/>
  <c r="H50" i="44" s="1"/>
  <c r="CM35" i="42"/>
  <c r="CN35" i="42" s="1"/>
  <c r="E34" i="44" s="1"/>
  <c r="H34" i="44" s="1"/>
  <c r="CM19" i="42"/>
  <c r="CN19" i="42" s="1"/>
  <c r="E18" i="44" s="1"/>
  <c r="H18" i="44" s="1"/>
  <c r="CP51" i="42"/>
  <c r="CP35" i="42"/>
  <c r="CP19" i="42"/>
  <c r="CQ66" i="42"/>
  <c r="CQ50" i="42"/>
  <c r="CQ34" i="42"/>
  <c r="CQ18" i="42"/>
  <c r="CM66" i="42"/>
  <c r="CN66" i="42" s="1"/>
  <c r="E65" i="44" s="1"/>
  <c r="H65" i="44" s="1"/>
  <c r="CM50" i="42"/>
  <c r="CN50" i="42" s="1"/>
  <c r="E49" i="44" s="1"/>
  <c r="H49" i="44" s="1"/>
  <c r="CM34" i="42"/>
  <c r="CN34" i="42" s="1"/>
  <c r="E33" i="44" s="1"/>
  <c r="H33" i="44" s="1"/>
  <c r="CM18" i="42"/>
  <c r="CN18" i="42" s="1"/>
  <c r="E17" i="44" s="1"/>
  <c r="H17" i="44" s="1"/>
  <c r="CP3" i="42"/>
  <c r="CP66" i="42"/>
  <c r="CP50" i="42"/>
  <c r="CP34" i="42"/>
  <c r="CP18" i="42"/>
  <c r="CQ65" i="42"/>
  <c r="CQ49" i="42"/>
  <c r="CQ33" i="42"/>
  <c r="CQ17" i="42"/>
  <c r="CM65" i="42"/>
  <c r="CN65" i="42" s="1"/>
  <c r="E64" i="44" s="1"/>
  <c r="H64" i="44" s="1"/>
  <c r="CM49" i="42"/>
  <c r="CN49" i="42" s="1"/>
  <c r="E48" i="44" s="1"/>
  <c r="H48" i="44" s="1"/>
  <c r="CM33" i="42"/>
  <c r="CN33" i="42" s="1"/>
  <c r="E32" i="44" s="1"/>
  <c r="H32" i="44" s="1"/>
  <c r="CM17" i="42"/>
  <c r="CN17" i="42" s="1"/>
  <c r="E16" i="44" s="1"/>
  <c r="H16" i="44" s="1"/>
  <c r="CP65" i="42"/>
  <c r="CP49" i="42"/>
  <c r="CP33" i="42"/>
  <c r="CP17" i="42"/>
  <c r="CQ64" i="42"/>
  <c r="CQ48" i="42"/>
  <c r="CQ32" i="42"/>
  <c r="CQ16" i="42"/>
  <c r="CM64" i="42"/>
  <c r="CN64" i="42" s="1"/>
  <c r="E63" i="44" s="1"/>
  <c r="H63" i="44" s="1"/>
  <c r="CM48" i="42"/>
  <c r="CN48" i="42" s="1"/>
  <c r="E47" i="44" s="1"/>
  <c r="H47" i="44" s="1"/>
  <c r="CM32" i="42"/>
  <c r="CN32" i="42" s="1"/>
  <c r="E31" i="44" s="1"/>
  <c r="H31" i="44" s="1"/>
  <c r="CM16" i="42"/>
  <c r="CN16" i="42" s="1"/>
  <c r="E15" i="44" s="1"/>
  <c r="H15" i="44" s="1"/>
  <c r="H2" i="44" l="1"/>
  <c r="E68" i="44"/>
  <c r="E67" i="44"/>
  <c r="E2" i="15"/>
  <c r="F2" i="15"/>
  <c r="G2" i="15"/>
  <c r="H2" i="15"/>
  <c r="I2" i="15"/>
  <c r="J2" i="15"/>
  <c r="K2" i="15"/>
  <c r="L2" i="15"/>
  <c r="M2" i="15"/>
  <c r="N2" i="15"/>
  <c r="O2" i="15"/>
  <c r="P2" i="15"/>
  <c r="Q2" i="15"/>
  <c r="R2" i="15"/>
  <c r="S2" i="15"/>
  <c r="T2" i="15"/>
  <c r="U2" i="15"/>
  <c r="V2" i="15"/>
  <c r="W2" i="15"/>
  <c r="X2" i="15"/>
  <c r="Y2" i="15"/>
  <c r="Z2" i="15"/>
  <c r="AA2" i="15"/>
  <c r="AB2" i="15"/>
  <c r="AC2" i="15"/>
  <c r="AD2" i="15"/>
  <c r="AE2" i="15"/>
  <c r="AF2" i="15"/>
  <c r="AG2" i="15"/>
  <c r="AH2" i="15"/>
  <c r="AI2" i="15"/>
  <c r="AJ2" i="15"/>
  <c r="AK2" i="15"/>
  <c r="AL2" i="15"/>
  <c r="AM2" i="15"/>
  <c r="AN2" i="15"/>
  <c r="AO2" i="15"/>
  <c r="AP2" i="15"/>
  <c r="AQ2" i="15"/>
  <c r="AR2" i="15"/>
  <c r="AS2" i="15"/>
  <c r="AT2" i="15"/>
  <c r="AU2" i="15"/>
  <c r="AV2" i="15"/>
  <c r="AW2" i="15"/>
  <c r="AX2" i="15"/>
  <c r="AY2" i="15"/>
  <c r="AZ2" i="15"/>
  <c r="BA2" i="15"/>
  <c r="BB2" i="15"/>
  <c r="BC2" i="15"/>
  <c r="BD2" i="15"/>
  <c r="BE2" i="15"/>
  <c r="BF2" i="15"/>
  <c r="BG2" i="15"/>
  <c r="BH2" i="15"/>
  <c r="BI2" i="15"/>
  <c r="BJ2" i="15"/>
  <c r="BK2" i="15"/>
  <c r="BL2" i="15"/>
  <c r="BM2" i="15"/>
  <c r="BN2" i="15"/>
  <c r="BO2" i="15"/>
  <c r="BP2" i="15"/>
  <c r="BQ2" i="15"/>
  <c r="BR2" i="15"/>
  <c r="BS2" i="15"/>
  <c r="BT2" i="15"/>
  <c r="BU2" i="15"/>
  <c r="BV2" i="15"/>
  <c r="BW2" i="15"/>
  <c r="BX2" i="15"/>
  <c r="BY2" i="15"/>
  <c r="BZ2" i="15"/>
  <c r="CA2" i="15"/>
  <c r="CB2" i="15"/>
  <c r="CC2" i="15"/>
  <c r="CD2" i="15"/>
  <c r="CE2" i="15"/>
  <c r="CF2" i="15"/>
  <c r="CG2" i="15"/>
  <c r="CH2" i="15"/>
  <c r="CI2" i="15"/>
  <c r="CJ2" i="15"/>
  <c r="CK2" i="15"/>
  <c r="CL2" i="15"/>
  <c r="CM2" i="15"/>
  <c r="CN2" i="15"/>
  <c r="CO2" i="15"/>
  <c r="CP2" i="15"/>
  <c r="CQ2" i="15"/>
  <c r="E3" i="15"/>
  <c r="F3" i="15"/>
  <c r="G3" i="15"/>
  <c r="H3" i="15"/>
  <c r="I3" i="15"/>
  <c r="J3" i="15"/>
  <c r="K3" i="15"/>
  <c r="L3" i="15"/>
  <c r="M3" i="15"/>
  <c r="N3" i="15"/>
  <c r="O3" i="15"/>
  <c r="P3" i="15"/>
  <c r="Q3" i="15"/>
  <c r="R3" i="15"/>
  <c r="S3" i="15"/>
  <c r="T3" i="15"/>
  <c r="U3" i="15"/>
  <c r="V3" i="15"/>
  <c r="W3" i="15"/>
  <c r="X3" i="15"/>
  <c r="Y3" i="15"/>
  <c r="Z3" i="15"/>
  <c r="AA3" i="15"/>
  <c r="AB3" i="15"/>
  <c r="AC3" i="15"/>
  <c r="AD3" i="15"/>
  <c r="AE3" i="15"/>
  <c r="AF3" i="15"/>
  <c r="AG3" i="15"/>
  <c r="AH3" i="15"/>
  <c r="AI3" i="15"/>
  <c r="AJ3" i="15"/>
  <c r="AK3" i="15"/>
  <c r="AL3" i="15"/>
  <c r="AM3" i="15"/>
  <c r="AN3" i="15"/>
  <c r="AO3" i="15"/>
  <c r="AP3" i="15"/>
  <c r="AQ3" i="15"/>
  <c r="AR3" i="15"/>
  <c r="AS3" i="15"/>
  <c r="AT3" i="15"/>
  <c r="AU3" i="15"/>
  <c r="AV3" i="15"/>
  <c r="AW3" i="15"/>
  <c r="AX3" i="15"/>
  <c r="AY3" i="15"/>
  <c r="AZ3" i="15"/>
  <c r="BA3" i="15"/>
  <c r="BB3" i="15"/>
  <c r="BC3" i="15"/>
  <c r="BD3" i="15"/>
  <c r="BE3" i="15"/>
  <c r="BF3" i="15"/>
  <c r="BG3" i="15"/>
  <c r="BH3" i="15"/>
  <c r="BI3" i="15"/>
  <c r="BJ3" i="15"/>
  <c r="BK3" i="15"/>
  <c r="BL3" i="15"/>
  <c r="BM3" i="15"/>
  <c r="BN3" i="15"/>
  <c r="BO3" i="15"/>
  <c r="BP3" i="15"/>
  <c r="BQ3" i="15"/>
  <c r="BR3" i="15"/>
  <c r="BS3" i="15"/>
  <c r="BT3" i="15"/>
  <c r="BU3" i="15"/>
  <c r="BV3" i="15"/>
  <c r="BW3" i="15"/>
  <c r="BX3" i="15"/>
  <c r="BY3" i="15"/>
  <c r="BZ3" i="15"/>
  <c r="CA3" i="15"/>
  <c r="CB3" i="15"/>
  <c r="CC3" i="15"/>
  <c r="CD3" i="15"/>
  <c r="CE3" i="15"/>
  <c r="CF3" i="15"/>
  <c r="CG3" i="15"/>
  <c r="CH3" i="15"/>
  <c r="CI3" i="15"/>
  <c r="CJ3" i="15"/>
  <c r="CK3" i="15"/>
  <c r="CL3" i="15"/>
  <c r="CM3" i="15"/>
  <c r="CN3" i="15"/>
  <c r="CO3" i="15"/>
  <c r="CP3" i="15"/>
  <c r="CQ3" i="15"/>
  <c r="E4" i="15"/>
  <c r="F4" i="15"/>
  <c r="G4" i="15"/>
  <c r="H4" i="15"/>
  <c r="I4" i="15"/>
  <c r="J4" i="15"/>
  <c r="K4" i="15"/>
  <c r="L4" i="15"/>
  <c r="M4" i="15"/>
  <c r="N4" i="15"/>
  <c r="O4" i="15"/>
  <c r="P4" i="15"/>
  <c r="Q4" i="15"/>
  <c r="R4" i="15"/>
  <c r="S4" i="15"/>
  <c r="T4" i="15"/>
  <c r="U4" i="15"/>
  <c r="V4" i="15"/>
  <c r="W4" i="15"/>
  <c r="X4" i="15"/>
  <c r="Y4" i="15"/>
  <c r="Z4" i="15"/>
  <c r="AA4" i="15"/>
  <c r="AB4" i="15"/>
  <c r="AC4" i="15"/>
  <c r="AD4" i="15"/>
  <c r="AE4" i="15"/>
  <c r="AF4" i="15"/>
  <c r="AG4" i="15"/>
  <c r="AH4" i="15"/>
  <c r="AI4" i="15"/>
  <c r="AJ4" i="15"/>
  <c r="AK4" i="15"/>
  <c r="AL4" i="15"/>
  <c r="AM4" i="15"/>
  <c r="AN4" i="15"/>
  <c r="AO4" i="15"/>
  <c r="AP4" i="15"/>
  <c r="AQ4" i="15"/>
  <c r="AR4" i="15"/>
  <c r="AS4" i="15"/>
  <c r="AT4" i="15"/>
  <c r="AU4" i="15"/>
  <c r="AV4" i="15"/>
  <c r="AW4" i="15"/>
  <c r="AX4" i="15"/>
  <c r="AY4" i="15"/>
  <c r="AZ4" i="15"/>
  <c r="BA4" i="15"/>
  <c r="BB4" i="15"/>
  <c r="BC4" i="15"/>
  <c r="BD4" i="15"/>
  <c r="BE4" i="15"/>
  <c r="BF4" i="15"/>
  <c r="BG4" i="15"/>
  <c r="BH4" i="15"/>
  <c r="BI4" i="15"/>
  <c r="BJ4" i="15"/>
  <c r="BK4" i="15"/>
  <c r="BL4" i="15"/>
  <c r="BM4" i="15"/>
  <c r="BN4" i="15"/>
  <c r="BO4" i="15"/>
  <c r="BP4" i="15"/>
  <c r="BQ4" i="15"/>
  <c r="BR4" i="15"/>
  <c r="BS4" i="15"/>
  <c r="BT4" i="15"/>
  <c r="BU4" i="15"/>
  <c r="BV4" i="15"/>
  <c r="BW4" i="15"/>
  <c r="BX4" i="15"/>
  <c r="BY4" i="15"/>
  <c r="BZ4" i="15"/>
  <c r="CA4" i="15"/>
  <c r="CB4" i="15"/>
  <c r="CC4" i="15"/>
  <c r="CD4" i="15"/>
  <c r="CE4" i="15"/>
  <c r="CF4" i="15"/>
  <c r="CG4" i="15"/>
  <c r="CH4" i="15"/>
  <c r="CI4" i="15"/>
  <c r="CJ4" i="15"/>
  <c r="CK4" i="15"/>
  <c r="CL4" i="15"/>
  <c r="CM4" i="15"/>
  <c r="CN4" i="15"/>
  <c r="CO4" i="15"/>
  <c r="CP4" i="15"/>
  <c r="CQ4" i="15"/>
  <c r="D4" i="15"/>
  <c r="D3" i="15"/>
  <c r="D2"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5" i="15"/>
  <c r="B61" i="15"/>
  <c r="B62" i="15"/>
  <c r="B63" i="15"/>
  <c r="B64" i="15"/>
  <c r="B65" i="15"/>
  <c r="B66" i="15"/>
  <c r="B67" i="15"/>
  <c r="B68" i="15"/>
  <c r="B52" i="15"/>
  <c r="B53" i="15"/>
  <c r="B54" i="15"/>
  <c r="B55" i="15"/>
  <c r="B56" i="15"/>
  <c r="B57" i="15"/>
  <c r="B58" i="15"/>
  <c r="B59" i="15"/>
  <c r="B60"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6" i="15"/>
  <c r="B7" i="15"/>
  <c r="B8" i="15"/>
  <c r="B9" i="15"/>
  <c r="B10" i="15"/>
  <c r="B11" i="15"/>
  <c r="B12" i="15"/>
  <c r="B13" i="15"/>
  <c r="B14" i="15"/>
  <c r="B15" i="15"/>
  <c r="B16" i="15"/>
  <c r="B17" i="15"/>
  <c r="B18" i="15"/>
  <c r="B19" i="15"/>
  <c r="B20" i="15"/>
  <c r="B21" i="15"/>
  <c r="B22" i="15"/>
  <c r="B23" i="15"/>
  <c r="B5" i="15"/>
  <c r="R3" i="39"/>
  <c r="C67" i="39" l="1"/>
  <c r="B67" i="39"/>
  <c r="C66" i="39"/>
  <c r="B66" i="39"/>
  <c r="C65" i="39"/>
  <c r="B65" i="39"/>
  <c r="C64" i="39"/>
  <c r="B64" i="39"/>
  <c r="C63" i="39"/>
  <c r="B63" i="39"/>
  <c r="C62" i="39"/>
  <c r="B62" i="39"/>
  <c r="C61" i="39"/>
  <c r="B61" i="39"/>
  <c r="C60" i="39"/>
  <c r="B60" i="39"/>
  <c r="C59" i="39"/>
  <c r="B59" i="39"/>
  <c r="C58" i="39"/>
  <c r="B58" i="39"/>
  <c r="C57" i="39"/>
  <c r="B57" i="39"/>
  <c r="C56" i="39"/>
  <c r="B56" i="39"/>
  <c r="C55" i="39"/>
  <c r="B55" i="39"/>
  <c r="C54" i="39"/>
  <c r="B54" i="39"/>
  <c r="C53" i="39"/>
  <c r="B53" i="39"/>
  <c r="C52" i="39"/>
  <c r="B52" i="39"/>
  <c r="C51" i="39"/>
  <c r="B51" i="39"/>
  <c r="C50" i="39"/>
  <c r="B50" i="39"/>
  <c r="C49" i="39"/>
  <c r="B49" i="39"/>
  <c r="C48" i="39"/>
  <c r="B48" i="39"/>
  <c r="C47" i="39"/>
  <c r="B47" i="39"/>
  <c r="C46" i="39"/>
  <c r="B46" i="39"/>
  <c r="C45" i="39"/>
  <c r="B45" i="39"/>
  <c r="C44" i="39"/>
  <c r="B44" i="39"/>
  <c r="C43" i="39"/>
  <c r="B43" i="39"/>
  <c r="C42" i="39"/>
  <c r="B42" i="39"/>
  <c r="C41" i="39"/>
  <c r="B41" i="39"/>
  <c r="C40" i="39"/>
  <c r="B40" i="39"/>
  <c r="C39" i="39"/>
  <c r="B39" i="39"/>
  <c r="C38" i="39"/>
  <c r="B38" i="39"/>
  <c r="C37" i="39"/>
  <c r="B37" i="39"/>
  <c r="C36" i="39"/>
  <c r="B36" i="39"/>
  <c r="C35" i="39"/>
  <c r="B35" i="39"/>
  <c r="C34" i="39"/>
  <c r="B34" i="39"/>
  <c r="C33" i="39"/>
  <c r="B33" i="39"/>
  <c r="C32" i="39"/>
  <c r="B32" i="39"/>
  <c r="C31" i="39"/>
  <c r="B31" i="39"/>
  <c r="C30" i="39"/>
  <c r="B30" i="39"/>
  <c r="C29" i="39"/>
  <c r="B29" i="39"/>
  <c r="C28" i="39"/>
  <c r="B28" i="39"/>
  <c r="C27" i="39"/>
  <c r="B27" i="39"/>
  <c r="C26" i="39"/>
  <c r="B26" i="39"/>
  <c r="C25" i="39"/>
  <c r="B25" i="39"/>
  <c r="C24" i="39"/>
  <c r="B24" i="39"/>
  <c r="C23" i="39"/>
  <c r="B23" i="39"/>
  <c r="C22" i="39"/>
  <c r="B22" i="39"/>
  <c r="C21" i="39"/>
  <c r="B21" i="39"/>
  <c r="C20" i="39"/>
  <c r="B20" i="39"/>
  <c r="C19" i="39"/>
  <c r="B19" i="39"/>
  <c r="C18" i="39"/>
  <c r="B18" i="39"/>
  <c r="C17" i="39"/>
  <c r="B17" i="39"/>
  <c r="C16" i="39"/>
  <c r="B16" i="39"/>
  <c r="C15" i="39"/>
  <c r="B15" i="39"/>
  <c r="C14" i="39"/>
  <c r="B14" i="39"/>
  <c r="C13" i="39"/>
  <c r="B13" i="39"/>
  <c r="C12" i="39"/>
  <c r="B12" i="39"/>
  <c r="C11" i="39"/>
  <c r="B11" i="39"/>
  <c r="C10" i="39"/>
  <c r="B10" i="39"/>
  <c r="C9" i="39"/>
  <c r="B9" i="39"/>
  <c r="C8" i="39"/>
  <c r="B8" i="39"/>
  <c r="C7" i="39"/>
  <c r="B7" i="39"/>
  <c r="C6" i="39"/>
  <c r="B6" i="39"/>
  <c r="C5" i="39"/>
  <c r="B5" i="39"/>
  <c r="C4" i="39"/>
  <c r="B4" i="39"/>
  <c r="CQ3" i="39"/>
  <c r="CP3" i="39"/>
  <c r="CO3" i="39"/>
  <c r="CN3" i="39"/>
  <c r="CM3" i="39"/>
  <c r="CL3" i="39"/>
  <c r="CK3" i="39"/>
  <c r="CJ3" i="39"/>
  <c r="CI3" i="39"/>
  <c r="CH3" i="39"/>
  <c r="CG3" i="39"/>
  <c r="CF3" i="39"/>
  <c r="CE3" i="39"/>
  <c r="CD3" i="39"/>
  <c r="CC3" i="39"/>
  <c r="CB3" i="39"/>
  <c r="CA3" i="39"/>
  <c r="BZ3" i="39"/>
  <c r="BY3" i="39"/>
  <c r="BX3" i="39"/>
  <c r="BW3" i="39"/>
  <c r="BV3" i="39"/>
  <c r="BU3" i="39"/>
  <c r="BT3" i="39"/>
  <c r="BS3" i="39"/>
  <c r="BR3" i="39"/>
  <c r="BQ3" i="39"/>
  <c r="BP3" i="39"/>
  <c r="BO3" i="39"/>
  <c r="BN3" i="39"/>
  <c r="BM3" i="39"/>
  <c r="BL3" i="39"/>
  <c r="BK3" i="39"/>
  <c r="BJ3" i="39"/>
  <c r="BI3" i="39"/>
  <c r="BH3" i="39"/>
  <c r="BG3" i="39"/>
  <c r="BF3" i="39"/>
  <c r="BE3" i="39"/>
  <c r="BD3" i="39"/>
  <c r="BC3" i="39"/>
  <c r="BB3" i="39"/>
  <c r="BA3" i="39"/>
  <c r="AZ3" i="39"/>
  <c r="AY3" i="39"/>
  <c r="AX3" i="39"/>
  <c r="AW3" i="39"/>
  <c r="AV3" i="39"/>
  <c r="AU3" i="39"/>
  <c r="AT3" i="39"/>
  <c r="AS3" i="39"/>
  <c r="AR3" i="39"/>
  <c r="AQ3" i="39"/>
  <c r="AP3" i="39"/>
  <c r="AO3" i="39"/>
  <c r="AN3" i="39"/>
  <c r="AM3" i="39"/>
  <c r="AL3" i="39"/>
  <c r="AK3" i="39"/>
  <c r="AJ3" i="39"/>
  <c r="AI3" i="39"/>
  <c r="AH3" i="39"/>
  <c r="AG3" i="39"/>
  <c r="AF3" i="39"/>
  <c r="AE3" i="39"/>
  <c r="AD3" i="39"/>
  <c r="AC3" i="39"/>
  <c r="AB3" i="39"/>
  <c r="AA3" i="39"/>
  <c r="Z3" i="39"/>
  <c r="Y3" i="39"/>
  <c r="X3" i="39"/>
  <c r="W3" i="39"/>
  <c r="V3" i="39"/>
  <c r="U3" i="39"/>
  <c r="T3" i="39"/>
  <c r="S3" i="39"/>
  <c r="P3" i="39"/>
  <c r="O3" i="39"/>
  <c r="N3" i="39"/>
  <c r="M3" i="39"/>
  <c r="L3" i="39"/>
  <c r="K3" i="39"/>
  <c r="J3" i="39"/>
  <c r="I3" i="39"/>
  <c r="H3" i="39"/>
  <c r="G3" i="39"/>
  <c r="F3" i="39"/>
  <c r="E3" i="39"/>
  <c r="D3" i="39"/>
  <c r="CQ2" i="39"/>
  <c r="CP2" i="39"/>
  <c r="CO2" i="39"/>
  <c r="CN2" i="39"/>
  <c r="CM2" i="39"/>
  <c r="CL2" i="39"/>
  <c r="CK2" i="39"/>
  <c r="CJ2" i="39"/>
  <c r="CI2" i="39"/>
  <c r="CH2" i="39"/>
  <c r="CG2" i="39"/>
  <c r="CF2" i="39"/>
  <c r="CE2" i="39"/>
  <c r="CD2" i="39"/>
  <c r="CC2" i="39"/>
  <c r="CB2" i="39"/>
  <c r="CA2" i="39"/>
  <c r="BZ2" i="39"/>
  <c r="BY2" i="39"/>
  <c r="BX2" i="39"/>
  <c r="BW2" i="39"/>
  <c r="BV2" i="39"/>
  <c r="BU2" i="39"/>
  <c r="BT2" i="39"/>
  <c r="BS2" i="39"/>
  <c r="BR2" i="39"/>
  <c r="BQ2" i="39"/>
  <c r="BP2" i="39"/>
  <c r="BO2" i="39"/>
  <c r="BN2" i="39"/>
  <c r="BM2" i="39"/>
  <c r="BL2" i="39"/>
  <c r="BK2" i="39"/>
  <c r="BJ2" i="39"/>
  <c r="BI2" i="39"/>
  <c r="BH2" i="39"/>
  <c r="BG2" i="39"/>
  <c r="BF2" i="39"/>
  <c r="BE2" i="39"/>
  <c r="BD2" i="39"/>
  <c r="BC2" i="39"/>
  <c r="BB2" i="39"/>
  <c r="BA2" i="39"/>
  <c r="AZ2" i="39"/>
  <c r="AY2" i="39"/>
  <c r="AX2" i="39"/>
  <c r="AW2" i="39"/>
  <c r="AV2" i="39"/>
  <c r="AU2" i="39"/>
  <c r="AT2" i="39"/>
  <c r="AS2" i="39"/>
  <c r="AR2" i="39"/>
  <c r="AQ2" i="39"/>
  <c r="AP2" i="39"/>
  <c r="AO2" i="39"/>
  <c r="AN2" i="39"/>
  <c r="AM2" i="39"/>
  <c r="AL2" i="39"/>
  <c r="AK2" i="39"/>
  <c r="AJ2" i="39"/>
  <c r="AI2" i="39"/>
  <c r="AH2" i="39"/>
  <c r="AG2" i="39"/>
  <c r="AF2" i="39"/>
  <c r="AE2" i="39"/>
  <c r="AD2" i="39"/>
  <c r="AC2" i="39"/>
  <c r="AB2" i="39"/>
  <c r="AA2" i="39"/>
  <c r="Z2" i="39"/>
  <c r="Y2" i="39"/>
  <c r="X2" i="39"/>
  <c r="W2" i="39"/>
  <c r="V2" i="39"/>
  <c r="U2" i="39"/>
  <c r="T2" i="39"/>
  <c r="S2" i="39"/>
  <c r="R2" i="39"/>
  <c r="Q2" i="39"/>
  <c r="P2" i="39"/>
  <c r="O2" i="39"/>
  <c r="N2" i="39"/>
  <c r="M2" i="39"/>
  <c r="L2" i="39"/>
  <c r="K2" i="39"/>
  <c r="J2" i="39"/>
  <c r="I2" i="39"/>
  <c r="H2" i="39"/>
  <c r="G2" i="39"/>
  <c r="F2" i="39"/>
  <c r="E2" i="39"/>
  <c r="D2" i="39"/>
  <c r="I4" i="14"/>
  <c r="J4" i="14"/>
  <c r="K4" i="14"/>
  <c r="L4" i="14"/>
  <c r="M4" i="14"/>
  <c r="N4" i="14"/>
  <c r="O4" i="14"/>
  <c r="P4" i="14"/>
  <c r="Q4" i="14"/>
  <c r="R4" i="14"/>
  <c r="S4" i="14"/>
  <c r="T4" i="14"/>
  <c r="U4" i="14"/>
  <c r="V4" i="14"/>
  <c r="W4" i="14"/>
  <c r="X4" i="14"/>
  <c r="Y4" i="14"/>
  <c r="Z4" i="14"/>
  <c r="AA4" i="14"/>
  <c r="AB4" i="14"/>
  <c r="AC4" i="14"/>
  <c r="AD4" i="14"/>
  <c r="AE4" i="14"/>
  <c r="AF4" i="14"/>
  <c r="AG4" i="14"/>
  <c r="AH4" i="14"/>
  <c r="AI4" i="14"/>
  <c r="AJ4" i="14"/>
  <c r="AK4" i="14"/>
  <c r="AL4" i="14"/>
  <c r="AM4" i="14"/>
  <c r="AN4" i="14"/>
  <c r="AO4" i="14"/>
  <c r="AP4" i="14"/>
  <c r="AQ4" i="14"/>
  <c r="AR4" i="14"/>
  <c r="AS4" i="14"/>
  <c r="AT4" i="14"/>
  <c r="AU4" i="14"/>
  <c r="AV4" i="14"/>
  <c r="AW4" i="14"/>
  <c r="AX4" i="14"/>
  <c r="AY4" i="14"/>
  <c r="AZ4" i="14"/>
  <c r="BA4" i="14"/>
  <c r="BB4" i="14"/>
  <c r="BC4" i="14"/>
  <c r="BD4" i="14"/>
  <c r="BE4" i="14"/>
  <c r="BF4" i="14"/>
  <c r="BG4" i="14"/>
  <c r="BH4" i="14"/>
  <c r="BI4" i="14"/>
  <c r="BJ4" i="14"/>
  <c r="BK4" i="14"/>
  <c r="BL4" i="14"/>
  <c r="BM4" i="14"/>
  <c r="BN4" i="14"/>
  <c r="BO4" i="14"/>
  <c r="BP4" i="14"/>
  <c r="BQ4" i="14"/>
  <c r="BR4" i="14"/>
  <c r="BS4" i="14"/>
  <c r="BT4" i="14"/>
  <c r="BU4" i="14"/>
  <c r="BV4" i="14"/>
  <c r="BW4" i="14"/>
  <c r="BX4" i="14"/>
  <c r="BY4" i="14"/>
  <c r="BZ4" i="14"/>
  <c r="CA4" i="14"/>
  <c r="CB4" i="14"/>
  <c r="CC4" i="14"/>
  <c r="CD4" i="14"/>
  <c r="CE4" i="14"/>
  <c r="CF4" i="14"/>
  <c r="CG4" i="14"/>
  <c r="CH4" i="14"/>
  <c r="CI4" i="14"/>
  <c r="CJ4" i="14"/>
  <c r="CK4" i="14"/>
  <c r="CL4" i="14"/>
  <c r="CM4" i="14"/>
  <c r="CN4" i="14"/>
  <c r="CO4" i="14"/>
  <c r="CP4" i="14"/>
  <c r="CQ4" i="14"/>
  <c r="E4" i="14"/>
  <c r="F4" i="14"/>
  <c r="G4" i="14"/>
  <c r="H4" i="14"/>
  <c r="D4" i="14"/>
  <c r="E3" i="14"/>
  <c r="F3" i="14"/>
  <c r="G3" i="14"/>
  <c r="H3" i="14"/>
  <c r="I3" i="14"/>
  <c r="J3" i="14"/>
  <c r="K3" i="14"/>
  <c r="L3" i="14"/>
  <c r="M3" i="14"/>
  <c r="N3" i="14"/>
  <c r="O3" i="14"/>
  <c r="P3" i="14"/>
  <c r="Q3" i="14"/>
  <c r="R3" i="14"/>
  <c r="S3" i="14"/>
  <c r="T3" i="14"/>
  <c r="U3" i="14"/>
  <c r="V3" i="14"/>
  <c r="W3" i="14"/>
  <c r="X3" i="14"/>
  <c r="Y3" i="14"/>
  <c r="Z3" i="14"/>
  <c r="AA3" i="14"/>
  <c r="AB3" i="14"/>
  <c r="AC3" i="14"/>
  <c r="AD3" i="14"/>
  <c r="AE3" i="14"/>
  <c r="AF3" i="14"/>
  <c r="AG3" i="14"/>
  <c r="AH3" i="14"/>
  <c r="AI3" i="14"/>
  <c r="AJ3" i="14"/>
  <c r="AK3" i="14"/>
  <c r="AL3" i="14"/>
  <c r="AM3" i="14"/>
  <c r="AN3" i="14"/>
  <c r="AO3" i="14"/>
  <c r="AP3" i="14"/>
  <c r="AQ3" i="14"/>
  <c r="AR3" i="14"/>
  <c r="AS3" i="14"/>
  <c r="AT3" i="14"/>
  <c r="AU3" i="14"/>
  <c r="AV3" i="14"/>
  <c r="AW3" i="14"/>
  <c r="AX3" i="14"/>
  <c r="AY3" i="14"/>
  <c r="AZ3" i="14"/>
  <c r="BA3" i="14"/>
  <c r="BB3" i="14"/>
  <c r="BC3" i="14"/>
  <c r="BD3" i="14"/>
  <c r="BE3" i="14"/>
  <c r="BF3" i="14"/>
  <c r="BG3" i="14"/>
  <c r="BH3" i="14"/>
  <c r="BI3" i="14"/>
  <c r="BJ3" i="14"/>
  <c r="BK3" i="14"/>
  <c r="BL3" i="14"/>
  <c r="BM3" i="14"/>
  <c r="BN3" i="14"/>
  <c r="BO3" i="14"/>
  <c r="BP3" i="14"/>
  <c r="BQ3" i="14"/>
  <c r="BR3" i="14"/>
  <c r="BS3" i="14"/>
  <c r="BT3" i="14"/>
  <c r="BU3" i="14"/>
  <c r="BV3" i="14"/>
  <c r="BW3" i="14"/>
  <c r="BX3" i="14"/>
  <c r="BY3" i="14"/>
  <c r="BZ3" i="14"/>
  <c r="CA3" i="14"/>
  <c r="CB3" i="14"/>
  <c r="CC3" i="14"/>
  <c r="CD3" i="14"/>
  <c r="CE3" i="14"/>
  <c r="CF3" i="14"/>
  <c r="CG3" i="14"/>
  <c r="CH3" i="14"/>
  <c r="CI3" i="14"/>
  <c r="CJ3" i="14"/>
  <c r="CK3" i="14"/>
  <c r="CL3" i="14"/>
  <c r="CM3" i="14"/>
  <c r="CN3" i="14"/>
  <c r="CO3" i="14"/>
  <c r="CP3" i="14"/>
  <c r="CQ3" i="14"/>
  <c r="D3" i="14"/>
  <c r="CO2" i="14"/>
  <c r="CP2" i="14"/>
  <c r="CQ2" i="14"/>
  <c r="CN2" i="14"/>
  <c r="CH2" i="14"/>
  <c r="CI2" i="14"/>
  <c r="CJ2" i="14"/>
  <c r="CK2" i="14"/>
  <c r="CL2" i="14"/>
  <c r="CM2" i="14"/>
  <c r="CB2" i="14"/>
  <c r="CC2" i="14"/>
  <c r="CD2" i="14"/>
  <c r="CE2" i="14"/>
  <c r="CF2" i="14"/>
  <c r="CG2" i="14"/>
  <c r="BR2" i="14"/>
  <c r="BS2" i="14"/>
  <c r="BT2" i="14"/>
  <c r="BU2" i="14"/>
  <c r="BV2" i="14"/>
  <c r="BW2" i="14"/>
  <c r="BX2" i="14"/>
  <c r="BY2" i="14"/>
  <c r="BZ2" i="14"/>
  <c r="CA2" i="14"/>
  <c r="BP2" i="14"/>
  <c r="BQ2" i="14"/>
  <c r="BN2" i="14"/>
  <c r="BO2" i="14"/>
  <c r="BB2" i="14"/>
  <c r="BC2" i="14"/>
  <c r="BD2" i="14"/>
  <c r="BE2" i="14"/>
  <c r="BF2" i="14"/>
  <c r="BG2" i="14"/>
  <c r="BH2" i="14"/>
  <c r="BI2" i="14"/>
  <c r="BJ2" i="14"/>
  <c r="BK2" i="14"/>
  <c r="BL2" i="14"/>
  <c r="BM2" i="14"/>
  <c r="E2" i="14"/>
  <c r="F2" i="14"/>
  <c r="G2" i="14"/>
  <c r="H2" i="14"/>
  <c r="I2" i="14"/>
  <c r="J2" i="14"/>
  <c r="K2" i="14"/>
  <c r="L2" i="14"/>
  <c r="M2" i="14"/>
  <c r="N2" i="14"/>
  <c r="O2" i="14"/>
  <c r="P2" i="14"/>
  <c r="Q2" i="14"/>
  <c r="R2" i="14"/>
  <c r="S2" i="14"/>
  <c r="T2" i="14"/>
  <c r="U2" i="14"/>
  <c r="V2" i="14"/>
  <c r="W2" i="14"/>
  <c r="X2" i="14"/>
  <c r="Y2" i="14"/>
  <c r="Z2" i="14"/>
  <c r="AA2" i="14"/>
  <c r="AB2" i="14"/>
  <c r="AC2" i="14"/>
  <c r="AD2" i="14"/>
  <c r="AE2" i="14"/>
  <c r="AF2" i="14"/>
  <c r="AG2" i="14"/>
  <c r="AH2" i="14"/>
  <c r="AI2" i="14"/>
  <c r="AJ2" i="14"/>
  <c r="AK2" i="14"/>
  <c r="AL2" i="14"/>
  <c r="AM2" i="14"/>
  <c r="AN2" i="14"/>
  <c r="AO2" i="14"/>
  <c r="AP2" i="14"/>
  <c r="AQ2" i="14"/>
  <c r="AR2" i="14"/>
  <c r="AS2" i="14"/>
  <c r="AT2" i="14"/>
  <c r="AU2" i="14"/>
  <c r="AV2" i="14"/>
  <c r="AW2" i="14"/>
  <c r="AX2" i="14"/>
  <c r="AY2" i="14"/>
  <c r="AZ2" i="14"/>
  <c r="BA2" i="14"/>
  <c r="D2"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5" i="14"/>
  <c r="B5" i="14"/>
  <c r="U6" i="5"/>
  <c r="R6" i="5"/>
  <c r="AE13" i="6" l="1"/>
  <c r="H2" i="6"/>
  <c r="H6" i="6"/>
  <c r="AE6" i="6" s="1"/>
  <c r="H7" i="6"/>
  <c r="AE7" i="6" s="1"/>
  <c r="H8" i="6"/>
  <c r="H9" i="6"/>
  <c r="H10" i="6"/>
  <c r="H11" i="6"/>
  <c r="H14" i="6"/>
  <c r="AE14" i="6" s="1"/>
  <c r="H15" i="6"/>
  <c r="H17" i="6"/>
  <c r="H18" i="6"/>
  <c r="H20" i="6"/>
  <c r="H21" i="6"/>
  <c r="H26" i="6"/>
  <c r="H28" i="6"/>
  <c r="H34" i="6"/>
  <c r="H36" i="6"/>
  <c r="H40" i="6"/>
  <c r="H44" i="6"/>
  <c r="H45" i="6"/>
  <c r="AB7" i="5"/>
  <c r="AC7" i="5"/>
  <c r="AB8" i="5"/>
  <c r="AC8" i="5"/>
  <c r="AB9" i="5"/>
  <c r="AC9" i="5"/>
  <c r="AB10" i="5"/>
  <c r="AC10" i="5"/>
  <c r="AB11" i="5"/>
  <c r="AC11" i="5"/>
  <c r="AB12" i="5"/>
  <c r="AC12" i="5"/>
  <c r="AB13" i="5"/>
  <c r="AC13" i="5"/>
  <c r="AB14" i="5"/>
  <c r="AC14" i="5"/>
  <c r="AB15" i="5"/>
  <c r="AC15" i="5"/>
  <c r="AB16" i="5"/>
  <c r="AC16" i="5"/>
  <c r="AB17" i="5"/>
  <c r="AC17" i="5"/>
  <c r="AB18" i="5"/>
  <c r="AC18" i="5"/>
  <c r="AB19" i="5"/>
  <c r="AC19" i="5"/>
  <c r="AB20" i="5"/>
  <c r="AC20" i="5"/>
  <c r="AB21" i="5"/>
  <c r="AC21" i="5"/>
  <c r="AB22" i="5"/>
  <c r="AC22" i="5"/>
  <c r="AB23" i="5"/>
  <c r="AC23" i="5"/>
  <c r="AB24" i="5"/>
  <c r="AC24" i="5"/>
  <c r="AB25" i="5"/>
  <c r="AC25" i="5"/>
  <c r="AB26" i="5"/>
  <c r="AC26" i="5"/>
  <c r="AB27" i="5"/>
  <c r="AC27" i="5"/>
  <c r="AB28" i="5"/>
  <c r="AC28" i="5"/>
  <c r="AB29" i="5"/>
  <c r="AC29" i="5"/>
  <c r="AB30" i="5"/>
  <c r="AC30" i="5"/>
  <c r="AB31" i="5"/>
  <c r="AC31" i="5"/>
  <c r="AB32" i="5"/>
  <c r="AC32" i="5"/>
  <c r="AB33" i="5"/>
  <c r="AC33" i="5"/>
  <c r="AB34" i="5"/>
  <c r="AC34" i="5"/>
  <c r="AB35" i="5"/>
  <c r="AC35" i="5"/>
  <c r="AB36" i="5"/>
  <c r="AC36" i="5"/>
  <c r="AB37" i="5"/>
  <c r="AC37" i="5"/>
  <c r="AB38" i="5"/>
  <c r="AC38" i="5"/>
  <c r="AB39" i="5"/>
  <c r="AC39" i="5"/>
  <c r="AB40" i="5"/>
  <c r="AC40" i="5"/>
  <c r="AB41" i="5"/>
  <c r="AC41" i="5"/>
  <c r="AB42" i="5"/>
  <c r="AC42" i="5"/>
  <c r="AB43" i="5"/>
  <c r="AC43" i="5"/>
  <c r="AB44" i="5"/>
  <c r="AC44" i="5"/>
  <c r="AB45" i="5"/>
  <c r="AC45" i="5"/>
  <c r="AB46" i="5"/>
  <c r="AC46" i="5"/>
  <c r="AB47" i="5"/>
  <c r="AC47" i="5"/>
  <c r="AB48" i="5"/>
  <c r="AC48" i="5"/>
  <c r="AB49" i="5"/>
  <c r="AC49" i="5"/>
  <c r="AB50" i="5"/>
  <c r="AC50" i="5"/>
  <c r="AB51" i="5"/>
  <c r="AC51" i="5"/>
  <c r="AB52" i="5"/>
  <c r="AC52" i="5"/>
  <c r="AB53" i="5"/>
  <c r="AC53" i="5"/>
  <c r="AB54" i="5"/>
  <c r="AC54" i="5"/>
  <c r="AB55" i="5"/>
  <c r="AC55" i="5"/>
  <c r="AB56" i="5"/>
  <c r="AC56" i="5"/>
  <c r="AB57" i="5"/>
  <c r="AC57" i="5"/>
  <c r="AB58" i="5"/>
  <c r="AC58" i="5"/>
  <c r="AB59" i="5"/>
  <c r="AC59" i="5"/>
  <c r="AB60" i="5"/>
  <c r="AC60" i="5"/>
  <c r="AB61" i="5"/>
  <c r="AC61" i="5"/>
  <c r="AB62" i="5"/>
  <c r="AC62" i="5"/>
  <c r="AB63" i="5"/>
  <c r="AC63" i="5"/>
  <c r="AB64" i="5"/>
  <c r="AC64" i="5"/>
  <c r="AB65" i="5"/>
  <c r="AC65" i="5"/>
  <c r="AB66" i="5"/>
  <c r="AC66" i="5"/>
  <c r="AB67" i="5"/>
  <c r="AC67" i="5"/>
  <c r="AB68" i="5"/>
  <c r="AC68" i="5"/>
  <c r="AB69" i="5"/>
  <c r="AC69" i="5"/>
  <c r="AB6" i="5"/>
  <c r="AI69" i="5"/>
  <c r="AI68" i="5"/>
  <c r="AI67" i="5"/>
  <c r="AI66" i="5"/>
  <c r="AI65" i="5"/>
  <c r="AI64" i="5"/>
  <c r="AI63" i="5"/>
  <c r="AI62" i="5"/>
  <c r="AI61" i="5"/>
  <c r="AI60" i="5"/>
  <c r="AI59" i="5"/>
  <c r="AI58" i="5"/>
  <c r="AI57" i="5"/>
  <c r="AI56" i="5"/>
  <c r="AI55" i="5"/>
  <c r="AI54" i="5"/>
  <c r="AI53" i="5"/>
  <c r="AI52" i="5"/>
  <c r="AI51" i="5"/>
  <c r="AI50" i="5"/>
  <c r="AI49" i="5"/>
  <c r="AI48" i="5"/>
  <c r="AI47" i="5"/>
  <c r="AI46" i="5"/>
  <c r="AI45" i="5"/>
  <c r="AI44" i="5"/>
  <c r="AI43" i="5"/>
  <c r="AI42" i="5"/>
  <c r="AI41" i="5"/>
  <c r="AI40" i="5"/>
  <c r="AI39" i="5"/>
  <c r="AI38" i="5"/>
  <c r="AI37" i="5"/>
  <c r="AI36" i="5"/>
  <c r="AI35" i="5"/>
  <c r="AI34" i="5"/>
  <c r="AI33" i="5"/>
  <c r="AI32" i="5"/>
  <c r="AI31" i="5"/>
  <c r="AI30" i="5"/>
  <c r="AI29" i="5"/>
  <c r="AI28" i="5"/>
  <c r="AI27" i="5"/>
  <c r="AI26" i="5"/>
  <c r="AI25" i="5"/>
  <c r="AI24" i="5"/>
  <c r="AI23" i="5"/>
  <c r="AI22" i="5"/>
  <c r="AI21" i="5"/>
  <c r="AI20" i="5"/>
  <c r="AI19" i="5"/>
  <c r="AI18" i="5"/>
  <c r="AI17" i="5"/>
  <c r="AI16" i="5"/>
  <c r="AI15" i="5"/>
  <c r="AI14" i="5"/>
  <c r="AI13" i="5"/>
  <c r="AI12" i="5"/>
  <c r="AI11" i="5"/>
  <c r="AI10" i="5"/>
  <c r="AI9" i="5"/>
  <c r="AI8" i="5"/>
  <c r="AI7" i="5"/>
  <c r="AI6" i="5"/>
  <c r="AC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U7" i="5"/>
  <c r="V7" i="5"/>
  <c r="W7" i="5"/>
  <c r="U8" i="5"/>
  <c r="V8" i="5"/>
  <c r="W8" i="5"/>
  <c r="U9" i="5"/>
  <c r="V9" i="5"/>
  <c r="W9" i="5"/>
  <c r="U10" i="5"/>
  <c r="V10" i="5"/>
  <c r="W10" i="5"/>
  <c r="U11" i="5"/>
  <c r="V11" i="5"/>
  <c r="W11" i="5"/>
  <c r="U12" i="5"/>
  <c r="V12" i="5"/>
  <c r="W12" i="5"/>
  <c r="U13" i="5"/>
  <c r="V13" i="5"/>
  <c r="W13" i="5"/>
  <c r="U14" i="5"/>
  <c r="V14" i="5"/>
  <c r="W14" i="5"/>
  <c r="U15" i="5"/>
  <c r="V15" i="5"/>
  <c r="W15" i="5"/>
  <c r="U16" i="5"/>
  <c r="V16" i="5"/>
  <c r="W16" i="5"/>
  <c r="U17" i="5"/>
  <c r="V17" i="5"/>
  <c r="W17" i="5"/>
  <c r="U18" i="5"/>
  <c r="V18" i="5"/>
  <c r="W18" i="5"/>
  <c r="U19" i="5"/>
  <c r="V19" i="5"/>
  <c r="W19" i="5"/>
  <c r="U20" i="5"/>
  <c r="V20" i="5"/>
  <c r="W20" i="5"/>
  <c r="U21" i="5"/>
  <c r="V21" i="5"/>
  <c r="W21" i="5"/>
  <c r="U22" i="5"/>
  <c r="V22" i="5"/>
  <c r="W22" i="5"/>
  <c r="U23" i="5"/>
  <c r="V23" i="5"/>
  <c r="W23" i="5"/>
  <c r="U24" i="5"/>
  <c r="V24" i="5"/>
  <c r="W24" i="5"/>
  <c r="U25" i="5"/>
  <c r="V25" i="5"/>
  <c r="W25" i="5"/>
  <c r="U26" i="5"/>
  <c r="V26" i="5"/>
  <c r="W26" i="5"/>
  <c r="U27" i="5"/>
  <c r="V27" i="5"/>
  <c r="W27" i="5"/>
  <c r="U28" i="5"/>
  <c r="V28" i="5"/>
  <c r="W28" i="5"/>
  <c r="U29" i="5"/>
  <c r="V29" i="5"/>
  <c r="W29" i="5"/>
  <c r="U30" i="5"/>
  <c r="V30" i="5"/>
  <c r="W30" i="5"/>
  <c r="U31" i="5"/>
  <c r="V31" i="5"/>
  <c r="W31" i="5"/>
  <c r="U32" i="5"/>
  <c r="V32" i="5"/>
  <c r="W32" i="5"/>
  <c r="U33" i="5"/>
  <c r="V33" i="5"/>
  <c r="W33" i="5"/>
  <c r="U34" i="5"/>
  <c r="V34" i="5"/>
  <c r="W34" i="5"/>
  <c r="U35" i="5"/>
  <c r="V35" i="5"/>
  <c r="W35" i="5"/>
  <c r="U36" i="5"/>
  <c r="V36" i="5"/>
  <c r="W36" i="5"/>
  <c r="U37" i="5"/>
  <c r="V37" i="5"/>
  <c r="W37" i="5"/>
  <c r="U38" i="5"/>
  <c r="V38" i="5"/>
  <c r="W38" i="5"/>
  <c r="U39" i="5"/>
  <c r="V39" i="5"/>
  <c r="W39" i="5"/>
  <c r="U40" i="5"/>
  <c r="V40" i="5"/>
  <c r="W40" i="5"/>
  <c r="U41" i="5"/>
  <c r="V41" i="5"/>
  <c r="W41" i="5"/>
  <c r="U42" i="5"/>
  <c r="V42" i="5"/>
  <c r="W42" i="5"/>
  <c r="U43" i="5"/>
  <c r="V43" i="5"/>
  <c r="W43" i="5"/>
  <c r="U44" i="5"/>
  <c r="V44" i="5"/>
  <c r="W44" i="5"/>
  <c r="U45" i="5"/>
  <c r="V45" i="5"/>
  <c r="W45" i="5"/>
  <c r="U46" i="5"/>
  <c r="V46" i="5"/>
  <c r="W46" i="5"/>
  <c r="U47" i="5"/>
  <c r="V47" i="5"/>
  <c r="W47" i="5"/>
  <c r="U48" i="5"/>
  <c r="V48" i="5"/>
  <c r="W48" i="5"/>
  <c r="U49" i="5"/>
  <c r="V49" i="5"/>
  <c r="W49" i="5"/>
  <c r="U50" i="5"/>
  <c r="V50" i="5"/>
  <c r="W50" i="5"/>
  <c r="U51" i="5"/>
  <c r="V51" i="5"/>
  <c r="W51" i="5"/>
  <c r="U52" i="5"/>
  <c r="V52" i="5"/>
  <c r="W52" i="5"/>
  <c r="U53" i="5"/>
  <c r="V53" i="5"/>
  <c r="W53" i="5"/>
  <c r="U54" i="5"/>
  <c r="V54" i="5"/>
  <c r="W54" i="5"/>
  <c r="U55" i="5"/>
  <c r="V55" i="5"/>
  <c r="W55" i="5"/>
  <c r="U56" i="5"/>
  <c r="V56" i="5"/>
  <c r="W56" i="5"/>
  <c r="U57" i="5"/>
  <c r="V57" i="5"/>
  <c r="W57" i="5"/>
  <c r="U58" i="5"/>
  <c r="V58" i="5"/>
  <c r="W58" i="5"/>
  <c r="U59" i="5"/>
  <c r="V59" i="5"/>
  <c r="W59" i="5"/>
  <c r="U60" i="5"/>
  <c r="V60" i="5"/>
  <c r="W60" i="5"/>
  <c r="U61" i="5"/>
  <c r="V61" i="5"/>
  <c r="W61" i="5"/>
  <c r="U62" i="5"/>
  <c r="V62" i="5"/>
  <c r="W62" i="5"/>
  <c r="U63" i="5"/>
  <c r="V63" i="5"/>
  <c r="W63" i="5"/>
  <c r="U64" i="5"/>
  <c r="V64" i="5"/>
  <c r="W64" i="5"/>
  <c r="U65" i="5"/>
  <c r="V65" i="5"/>
  <c r="W65" i="5"/>
  <c r="U66" i="5"/>
  <c r="V66" i="5"/>
  <c r="W66" i="5"/>
  <c r="U67" i="5"/>
  <c r="V67" i="5"/>
  <c r="W67" i="5"/>
  <c r="U68" i="5"/>
  <c r="V68" i="5"/>
  <c r="W68" i="5"/>
  <c r="U69" i="5"/>
  <c r="V69" i="5"/>
  <c r="W69" i="5"/>
  <c r="V6" i="5"/>
  <c r="W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6" i="5"/>
  <c r="Y6"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Z7"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63" i="5"/>
  <c r="Z64" i="5"/>
  <c r="Z65" i="5"/>
  <c r="Z66" i="5"/>
  <c r="Z67" i="5"/>
  <c r="Z68" i="5"/>
  <c r="Z69" i="5"/>
  <c r="Z6" i="5"/>
  <c r="AA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F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J6" i="4"/>
  <c r="AQ6" i="5" l="1"/>
  <c r="AM6" i="5"/>
  <c r="AR6" i="5"/>
  <c r="AE12" i="7" l="1"/>
  <c r="AD12" i="7"/>
  <c r="AF12" i="7"/>
  <c r="AG12" i="7"/>
  <c r="AH12" i="7"/>
  <c r="AI12" i="7"/>
  <c r="N2" i="3"/>
  <c r="O2" i="3"/>
  <c r="F2" i="3"/>
  <c r="G2" i="3"/>
  <c r="H2" i="3"/>
  <c r="I2" i="3"/>
  <c r="J2" i="3"/>
  <c r="K2" i="3"/>
  <c r="L2" i="3"/>
  <c r="M2" i="3"/>
  <c r="E2" i="3"/>
  <c r="T7" i="4" l="1"/>
  <c r="U7" i="4"/>
  <c r="V7" i="4"/>
  <c r="W7" i="4"/>
  <c r="X7" i="4"/>
  <c r="Y7" i="4"/>
  <c r="AA7" i="4"/>
  <c r="AB7" i="4"/>
  <c r="AC7" i="4"/>
  <c r="AD7" i="4"/>
  <c r="T8" i="4"/>
  <c r="U8" i="4"/>
  <c r="V8" i="4"/>
  <c r="W8" i="4"/>
  <c r="X8" i="4"/>
  <c r="Y8" i="4"/>
  <c r="Z8" i="4"/>
  <c r="AA8" i="4"/>
  <c r="AB8" i="4"/>
  <c r="AC8" i="4"/>
  <c r="AD8" i="4"/>
  <c r="T9" i="4"/>
  <c r="U9" i="4"/>
  <c r="V9" i="4"/>
  <c r="W9" i="4"/>
  <c r="X9" i="4"/>
  <c r="Y9" i="4"/>
  <c r="AA9" i="4"/>
  <c r="AB9" i="4"/>
  <c r="AC9" i="4"/>
  <c r="AD9" i="4"/>
  <c r="T10" i="4"/>
  <c r="U10" i="4"/>
  <c r="V10" i="4"/>
  <c r="W10" i="4"/>
  <c r="X10" i="4"/>
  <c r="Y10" i="4"/>
  <c r="Z10" i="4"/>
  <c r="AA10" i="4"/>
  <c r="AB10" i="4"/>
  <c r="AC10" i="4"/>
  <c r="AD10" i="4"/>
  <c r="T11" i="4"/>
  <c r="U11" i="4"/>
  <c r="V11" i="4"/>
  <c r="W11" i="4"/>
  <c r="X11" i="4"/>
  <c r="Y11" i="4"/>
  <c r="Z11" i="4"/>
  <c r="AA11" i="4"/>
  <c r="AB11" i="4"/>
  <c r="AC11" i="4"/>
  <c r="AD11" i="4"/>
  <c r="T12" i="4"/>
  <c r="U12" i="4"/>
  <c r="V12" i="4"/>
  <c r="W12" i="4"/>
  <c r="X12" i="4"/>
  <c r="Y12" i="4"/>
  <c r="Z12" i="4"/>
  <c r="AA12" i="4"/>
  <c r="AB12" i="4"/>
  <c r="AC12" i="4"/>
  <c r="AD12" i="4"/>
  <c r="T13" i="4"/>
  <c r="U13" i="4"/>
  <c r="V13" i="4"/>
  <c r="W13" i="4"/>
  <c r="X13" i="4"/>
  <c r="Y13" i="4"/>
  <c r="Z13" i="4"/>
  <c r="AA13" i="4"/>
  <c r="AB13" i="4"/>
  <c r="AC13" i="4"/>
  <c r="AD13" i="4"/>
  <c r="T14" i="4"/>
  <c r="U14" i="4"/>
  <c r="V14" i="4"/>
  <c r="W14" i="4"/>
  <c r="X14" i="4"/>
  <c r="Y14" i="4"/>
  <c r="Z14" i="4"/>
  <c r="AA14" i="4"/>
  <c r="AB14" i="4"/>
  <c r="AC14" i="4"/>
  <c r="AD14" i="4"/>
  <c r="T15" i="4"/>
  <c r="U15" i="4"/>
  <c r="V15" i="4"/>
  <c r="W15" i="4"/>
  <c r="X15" i="4"/>
  <c r="Y15" i="4"/>
  <c r="Z15" i="4"/>
  <c r="AA15" i="4"/>
  <c r="AB15" i="4"/>
  <c r="AC15" i="4"/>
  <c r="AD15" i="4"/>
  <c r="T16" i="4"/>
  <c r="U16" i="4"/>
  <c r="V16" i="4"/>
  <c r="W16" i="4"/>
  <c r="X16" i="4"/>
  <c r="Y16" i="4"/>
  <c r="Z16" i="4"/>
  <c r="AA16" i="4"/>
  <c r="AB16" i="4"/>
  <c r="AC16" i="4"/>
  <c r="AD16" i="4"/>
  <c r="T17" i="4"/>
  <c r="U17" i="4"/>
  <c r="V17" i="4"/>
  <c r="W17" i="4"/>
  <c r="X17" i="4"/>
  <c r="Y17" i="4"/>
  <c r="Z17" i="4"/>
  <c r="AA17" i="4"/>
  <c r="AB17" i="4"/>
  <c r="AC17" i="4"/>
  <c r="AD17" i="4"/>
  <c r="T18" i="4"/>
  <c r="U18" i="4"/>
  <c r="V18" i="4"/>
  <c r="W18" i="4"/>
  <c r="X18" i="4"/>
  <c r="Y18" i="4"/>
  <c r="Z18" i="4"/>
  <c r="AA18" i="4"/>
  <c r="AB18" i="4"/>
  <c r="AC18" i="4"/>
  <c r="AD18" i="4"/>
  <c r="T19" i="4"/>
  <c r="U19" i="4"/>
  <c r="V19" i="4"/>
  <c r="W19" i="4"/>
  <c r="X19" i="4"/>
  <c r="Y19" i="4"/>
  <c r="Z19" i="4"/>
  <c r="AA19" i="4"/>
  <c r="AB19" i="4"/>
  <c r="AC19" i="4"/>
  <c r="AD19" i="4"/>
  <c r="T20" i="4"/>
  <c r="U20" i="4"/>
  <c r="V20" i="4"/>
  <c r="W20" i="4"/>
  <c r="X20" i="4"/>
  <c r="Y20" i="4"/>
  <c r="Z20" i="4"/>
  <c r="AA20" i="4"/>
  <c r="AB20" i="4"/>
  <c r="AC20" i="4"/>
  <c r="AD20" i="4"/>
  <c r="T21" i="4"/>
  <c r="U21" i="4"/>
  <c r="V21" i="4"/>
  <c r="W21" i="4"/>
  <c r="X21" i="4"/>
  <c r="Y21" i="4"/>
  <c r="Z21" i="4"/>
  <c r="AA21" i="4"/>
  <c r="AB21" i="4"/>
  <c r="AC21" i="4"/>
  <c r="AD21" i="4"/>
  <c r="T22" i="4"/>
  <c r="U22" i="4"/>
  <c r="V22" i="4"/>
  <c r="W22" i="4"/>
  <c r="X22" i="4"/>
  <c r="Y22" i="4"/>
  <c r="Z22" i="4"/>
  <c r="AA22" i="4"/>
  <c r="AB22" i="4"/>
  <c r="AC22" i="4"/>
  <c r="AD22" i="4"/>
  <c r="T23" i="4"/>
  <c r="U23" i="4"/>
  <c r="V23" i="4"/>
  <c r="W23" i="4"/>
  <c r="X23" i="4"/>
  <c r="Y23" i="4"/>
  <c r="Z23" i="4"/>
  <c r="AA23" i="4"/>
  <c r="AB23" i="4"/>
  <c r="AC23" i="4"/>
  <c r="AD23" i="4"/>
  <c r="T24" i="4"/>
  <c r="U24" i="4"/>
  <c r="V24" i="4"/>
  <c r="W24" i="4"/>
  <c r="X24" i="4"/>
  <c r="Y24" i="4"/>
  <c r="Z24" i="4"/>
  <c r="AA24" i="4"/>
  <c r="AB24" i="4"/>
  <c r="AC24" i="4"/>
  <c r="AD24" i="4"/>
  <c r="T25" i="4"/>
  <c r="U25" i="4"/>
  <c r="V25" i="4"/>
  <c r="W25" i="4"/>
  <c r="X25" i="4"/>
  <c r="Y25" i="4"/>
  <c r="Z25" i="4"/>
  <c r="AA25" i="4"/>
  <c r="AB25" i="4"/>
  <c r="AC25" i="4"/>
  <c r="AD25" i="4"/>
  <c r="T26" i="4"/>
  <c r="U26" i="4"/>
  <c r="V26" i="4"/>
  <c r="W26" i="4"/>
  <c r="X26" i="4"/>
  <c r="Y26" i="4"/>
  <c r="Z26" i="4"/>
  <c r="AA26" i="4"/>
  <c r="AB26" i="4"/>
  <c r="AC26" i="4"/>
  <c r="AD26" i="4"/>
  <c r="T27" i="4"/>
  <c r="U27" i="4"/>
  <c r="V27" i="4"/>
  <c r="W27" i="4"/>
  <c r="X27" i="4"/>
  <c r="Y27" i="4"/>
  <c r="Z27" i="4"/>
  <c r="AA27" i="4"/>
  <c r="AB27" i="4"/>
  <c r="AC27" i="4"/>
  <c r="AD27" i="4"/>
  <c r="T28" i="4"/>
  <c r="U28" i="4"/>
  <c r="V28" i="4"/>
  <c r="W28" i="4"/>
  <c r="X28" i="4"/>
  <c r="Y28" i="4"/>
  <c r="Z28" i="4"/>
  <c r="AA28" i="4"/>
  <c r="AB28" i="4"/>
  <c r="AC28" i="4"/>
  <c r="AD28" i="4"/>
  <c r="T29" i="4"/>
  <c r="U29" i="4"/>
  <c r="V29" i="4"/>
  <c r="W29" i="4"/>
  <c r="X29" i="4"/>
  <c r="Y29" i="4"/>
  <c r="Z29" i="4"/>
  <c r="AA29" i="4"/>
  <c r="AB29" i="4"/>
  <c r="AC29" i="4"/>
  <c r="AD29" i="4"/>
  <c r="T30" i="4"/>
  <c r="U30" i="4"/>
  <c r="V30" i="4"/>
  <c r="W30" i="4"/>
  <c r="X30" i="4"/>
  <c r="Y30" i="4"/>
  <c r="Z30" i="4"/>
  <c r="AA30" i="4"/>
  <c r="AB30" i="4"/>
  <c r="AC30" i="4"/>
  <c r="AD30" i="4"/>
  <c r="T31" i="4"/>
  <c r="U31" i="4"/>
  <c r="V31" i="4"/>
  <c r="W31" i="4"/>
  <c r="X31" i="4"/>
  <c r="Y31" i="4"/>
  <c r="Z31" i="4"/>
  <c r="AA31" i="4"/>
  <c r="AB31" i="4"/>
  <c r="AC31" i="4"/>
  <c r="AD31" i="4"/>
  <c r="T32" i="4"/>
  <c r="U32" i="4"/>
  <c r="V32" i="4"/>
  <c r="W32" i="4"/>
  <c r="X32" i="4"/>
  <c r="Y32" i="4"/>
  <c r="Z32" i="4"/>
  <c r="AA32" i="4"/>
  <c r="AB32" i="4"/>
  <c r="AC32" i="4"/>
  <c r="AD32" i="4"/>
  <c r="T33" i="4"/>
  <c r="U33" i="4"/>
  <c r="V33" i="4"/>
  <c r="W33" i="4"/>
  <c r="X33" i="4"/>
  <c r="Y33" i="4"/>
  <c r="Z33" i="4"/>
  <c r="AA33" i="4"/>
  <c r="AB33" i="4"/>
  <c r="AC33" i="4"/>
  <c r="AD33" i="4"/>
  <c r="T34" i="4"/>
  <c r="U34" i="4"/>
  <c r="V34" i="4"/>
  <c r="W34" i="4"/>
  <c r="X34" i="4"/>
  <c r="Y34" i="4"/>
  <c r="Z34" i="4"/>
  <c r="AA34" i="4"/>
  <c r="AB34" i="4"/>
  <c r="AC34" i="4"/>
  <c r="AD34" i="4"/>
  <c r="T35" i="4"/>
  <c r="U35" i="4"/>
  <c r="V35" i="4"/>
  <c r="W35" i="4"/>
  <c r="X35" i="4"/>
  <c r="Y35" i="4"/>
  <c r="Z35" i="4"/>
  <c r="AA35" i="4"/>
  <c r="AB35" i="4"/>
  <c r="AC35" i="4"/>
  <c r="AD35" i="4"/>
  <c r="T36" i="4"/>
  <c r="U36" i="4"/>
  <c r="V36" i="4"/>
  <c r="W36" i="4"/>
  <c r="X36" i="4"/>
  <c r="Y36" i="4"/>
  <c r="AA36" i="4"/>
  <c r="AB36" i="4"/>
  <c r="AC36" i="4"/>
  <c r="AD36" i="4"/>
  <c r="T37" i="4"/>
  <c r="U37" i="4"/>
  <c r="V37" i="4"/>
  <c r="W37" i="4"/>
  <c r="X37" i="4"/>
  <c r="Y37" i="4"/>
  <c r="Z37" i="4"/>
  <c r="AA37" i="4"/>
  <c r="AB37" i="4"/>
  <c r="AC37" i="4"/>
  <c r="AD37" i="4"/>
  <c r="T38" i="4"/>
  <c r="U38" i="4"/>
  <c r="V38" i="4"/>
  <c r="W38" i="4"/>
  <c r="X38" i="4"/>
  <c r="Y38" i="4"/>
  <c r="Z38" i="4"/>
  <c r="AA38" i="4"/>
  <c r="AB38" i="4"/>
  <c r="AC38" i="4"/>
  <c r="AD38" i="4"/>
  <c r="T39" i="4"/>
  <c r="U39" i="4"/>
  <c r="V39" i="4"/>
  <c r="W39" i="4"/>
  <c r="X39" i="4"/>
  <c r="Y39" i="4"/>
  <c r="Z39" i="4"/>
  <c r="AA39" i="4"/>
  <c r="AB39" i="4"/>
  <c r="AC39" i="4"/>
  <c r="AD39" i="4"/>
  <c r="T40" i="4"/>
  <c r="U40" i="4"/>
  <c r="V40" i="4"/>
  <c r="W40" i="4"/>
  <c r="X40" i="4"/>
  <c r="Y40" i="4"/>
  <c r="AA40" i="4"/>
  <c r="AB40" i="4"/>
  <c r="AC40" i="4"/>
  <c r="AD40" i="4"/>
  <c r="T41" i="4"/>
  <c r="U41" i="4"/>
  <c r="V41" i="4"/>
  <c r="W41" i="4"/>
  <c r="X41" i="4"/>
  <c r="Y41" i="4"/>
  <c r="Z41" i="4"/>
  <c r="AA41" i="4"/>
  <c r="AB41" i="4"/>
  <c r="AC41" i="4"/>
  <c r="AD41" i="4"/>
  <c r="T42" i="4"/>
  <c r="U42" i="4"/>
  <c r="V42" i="4"/>
  <c r="W42" i="4"/>
  <c r="X42" i="4"/>
  <c r="Y42" i="4"/>
  <c r="Z42" i="4"/>
  <c r="AA42" i="4"/>
  <c r="AB42" i="4"/>
  <c r="AC42" i="4"/>
  <c r="AD42" i="4"/>
  <c r="T43" i="4"/>
  <c r="U43" i="4"/>
  <c r="V43" i="4"/>
  <c r="W43" i="4"/>
  <c r="X43" i="4"/>
  <c r="Y43" i="4"/>
  <c r="Z43" i="4"/>
  <c r="AA43" i="4"/>
  <c r="AB43" i="4"/>
  <c r="AC43" i="4"/>
  <c r="AD43" i="4"/>
  <c r="T44" i="4"/>
  <c r="U44" i="4"/>
  <c r="V44" i="4"/>
  <c r="W44" i="4"/>
  <c r="X44" i="4"/>
  <c r="Y44" i="4"/>
  <c r="Z44" i="4"/>
  <c r="AA44" i="4"/>
  <c r="AB44" i="4"/>
  <c r="AC44" i="4"/>
  <c r="AD44" i="4"/>
  <c r="T45" i="4"/>
  <c r="U45" i="4"/>
  <c r="V45" i="4"/>
  <c r="W45" i="4"/>
  <c r="X45" i="4"/>
  <c r="Y45" i="4"/>
  <c r="Z45" i="4"/>
  <c r="AA45" i="4"/>
  <c r="AB45" i="4"/>
  <c r="AC45" i="4"/>
  <c r="AD45" i="4"/>
  <c r="T46" i="4"/>
  <c r="U46" i="4"/>
  <c r="V46" i="4"/>
  <c r="W46" i="4"/>
  <c r="X46" i="4"/>
  <c r="Y46" i="4"/>
  <c r="Z46" i="4"/>
  <c r="AA46" i="4"/>
  <c r="AB46" i="4"/>
  <c r="AC46" i="4"/>
  <c r="AD46" i="4"/>
  <c r="T47" i="4"/>
  <c r="U47" i="4"/>
  <c r="V47" i="4"/>
  <c r="W47" i="4"/>
  <c r="X47" i="4"/>
  <c r="Y47" i="4"/>
  <c r="Z47" i="4"/>
  <c r="AA47" i="4"/>
  <c r="AB47" i="4"/>
  <c r="AC47" i="4"/>
  <c r="AD47" i="4"/>
  <c r="T48" i="4"/>
  <c r="U48" i="4"/>
  <c r="V48" i="4"/>
  <c r="W48" i="4"/>
  <c r="X48" i="4"/>
  <c r="Y48" i="4"/>
  <c r="Z48" i="4"/>
  <c r="AA48" i="4"/>
  <c r="AB48" i="4"/>
  <c r="AC48" i="4"/>
  <c r="AD48" i="4"/>
  <c r="T49" i="4"/>
  <c r="U49" i="4"/>
  <c r="V49" i="4"/>
  <c r="W49" i="4"/>
  <c r="X49" i="4"/>
  <c r="Y49" i="4"/>
  <c r="Z49" i="4"/>
  <c r="AA49" i="4"/>
  <c r="AB49" i="4"/>
  <c r="AC49" i="4"/>
  <c r="AD49" i="4"/>
  <c r="T50" i="4"/>
  <c r="U50" i="4"/>
  <c r="V50" i="4"/>
  <c r="W50" i="4"/>
  <c r="X50" i="4"/>
  <c r="Y50" i="4"/>
  <c r="Z50" i="4"/>
  <c r="AA50" i="4"/>
  <c r="AB50" i="4"/>
  <c r="AC50" i="4"/>
  <c r="AD50" i="4"/>
  <c r="T51" i="4"/>
  <c r="AQ51" i="4" s="1"/>
  <c r="U51" i="4"/>
  <c r="V51" i="4"/>
  <c r="W51" i="4"/>
  <c r="X51" i="4"/>
  <c r="Y51" i="4"/>
  <c r="Z51" i="4"/>
  <c r="AA51" i="4"/>
  <c r="AB51" i="4"/>
  <c r="AC51" i="4"/>
  <c r="AD51" i="4"/>
  <c r="T52" i="4"/>
  <c r="U52" i="4"/>
  <c r="V52" i="4"/>
  <c r="W52" i="4"/>
  <c r="X52" i="4"/>
  <c r="Y52" i="4"/>
  <c r="Z52" i="4"/>
  <c r="AA52" i="4"/>
  <c r="AB52" i="4"/>
  <c r="AC52" i="4"/>
  <c r="AD52" i="4"/>
  <c r="T53" i="4"/>
  <c r="U53" i="4"/>
  <c r="V53" i="4"/>
  <c r="W53" i="4"/>
  <c r="X53" i="4"/>
  <c r="Y53" i="4"/>
  <c r="Z53" i="4"/>
  <c r="AA53" i="4"/>
  <c r="AB53" i="4"/>
  <c r="AC53" i="4"/>
  <c r="AD53" i="4"/>
  <c r="T54" i="4"/>
  <c r="U54" i="4"/>
  <c r="V54" i="4"/>
  <c r="W54" i="4"/>
  <c r="X54" i="4"/>
  <c r="Y54" i="4"/>
  <c r="Z54" i="4"/>
  <c r="AA54" i="4"/>
  <c r="AB54" i="4"/>
  <c r="AC54" i="4"/>
  <c r="AD54" i="4"/>
  <c r="T55" i="4"/>
  <c r="U55" i="4"/>
  <c r="V55" i="4"/>
  <c r="W55" i="4"/>
  <c r="X55" i="4"/>
  <c r="Y55" i="4"/>
  <c r="Z55" i="4"/>
  <c r="AA55" i="4"/>
  <c r="AB55" i="4"/>
  <c r="AC55" i="4"/>
  <c r="AD55" i="4"/>
  <c r="T56" i="4"/>
  <c r="U56" i="4"/>
  <c r="V56" i="4"/>
  <c r="W56" i="4"/>
  <c r="X56" i="4"/>
  <c r="Y56" i="4"/>
  <c r="Z56" i="4"/>
  <c r="AA56" i="4"/>
  <c r="AB56" i="4"/>
  <c r="AC56" i="4"/>
  <c r="AD56" i="4"/>
  <c r="T57" i="4"/>
  <c r="U57" i="4"/>
  <c r="V57" i="4"/>
  <c r="W57" i="4"/>
  <c r="X57" i="4"/>
  <c r="Y57" i="4"/>
  <c r="Z57" i="4"/>
  <c r="AA57" i="4"/>
  <c r="AB57" i="4"/>
  <c r="AC57" i="4"/>
  <c r="AD57" i="4"/>
  <c r="T58" i="4"/>
  <c r="U58" i="4"/>
  <c r="V58" i="4"/>
  <c r="W58" i="4"/>
  <c r="X58" i="4"/>
  <c r="Y58" i="4"/>
  <c r="Z58" i="4"/>
  <c r="AA58" i="4"/>
  <c r="AB58" i="4"/>
  <c r="AC58" i="4"/>
  <c r="AD58" i="4"/>
  <c r="T59" i="4"/>
  <c r="U59" i="4"/>
  <c r="V59" i="4"/>
  <c r="W59" i="4"/>
  <c r="X59" i="4"/>
  <c r="Y59" i="4"/>
  <c r="Z59" i="4"/>
  <c r="AA59" i="4"/>
  <c r="AB59" i="4"/>
  <c r="AC59" i="4"/>
  <c r="AD59" i="4"/>
  <c r="T60" i="4"/>
  <c r="U60" i="4"/>
  <c r="V60" i="4"/>
  <c r="W60" i="4"/>
  <c r="X60" i="4"/>
  <c r="Y60" i="4"/>
  <c r="Z60" i="4"/>
  <c r="AA60" i="4"/>
  <c r="AB60" i="4"/>
  <c r="AC60" i="4"/>
  <c r="AD60" i="4"/>
  <c r="T61" i="4"/>
  <c r="U61" i="4"/>
  <c r="V61" i="4"/>
  <c r="W61" i="4"/>
  <c r="X61" i="4"/>
  <c r="Y61" i="4"/>
  <c r="Z61" i="4"/>
  <c r="AA61" i="4"/>
  <c r="AB61" i="4"/>
  <c r="AC61" i="4"/>
  <c r="AD61" i="4"/>
  <c r="T62" i="4"/>
  <c r="U62" i="4"/>
  <c r="V62" i="4"/>
  <c r="W62" i="4"/>
  <c r="X62" i="4"/>
  <c r="Y62" i="4"/>
  <c r="Z62" i="4"/>
  <c r="AA62" i="4"/>
  <c r="AB62" i="4"/>
  <c r="AC62" i="4"/>
  <c r="AD62" i="4"/>
  <c r="T63" i="4"/>
  <c r="U63" i="4"/>
  <c r="V63" i="4"/>
  <c r="W63" i="4"/>
  <c r="X63" i="4"/>
  <c r="Y63" i="4"/>
  <c r="Z63" i="4"/>
  <c r="AA63" i="4"/>
  <c r="AB63" i="4"/>
  <c r="AC63" i="4"/>
  <c r="AD63" i="4"/>
  <c r="T64" i="4"/>
  <c r="U64" i="4"/>
  <c r="V64" i="4"/>
  <c r="W64" i="4"/>
  <c r="X64" i="4"/>
  <c r="Y64" i="4"/>
  <c r="Z64" i="4"/>
  <c r="AA64" i="4"/>
  <c r="AB64" i="4"/>
  <c r="AC64" i="4"/>
  <c r="AD64" i="4"/>
  <c r="T65" i="4"/>
  <c r="U65" i="4"/>
  <c r="V65" i="4"/>
  <c r="W65" i="4"/>
  <c r="X65" i="4"/>
  <c r="Y65" i="4"/>
  <c r="Z65" i="4"/>
  <c r="AA65" i="4"/>
  <c r="AB65" i="4"/>
  <c r="AC65" i="4"/>
  <c r="AD65" i="4"/>
  <c r="T66" i="4"/>
  <c r="U66" i="4"/>
  <c r="V66" i="4"/>
  <c r="W66" i="4"/>
  <c r="X66" i="4"/>
  <c r="Y66" i="4"/>
  <c r="Z66" i="4"/>
  <c r="AA66" i="4"/>
  <c r="AB66" i="4"/>
  <c r="AC66" i="4"/>
  <c r="AD66" i="4"/>
  <c r="T67" i="4"/>
  <c r="AQ67" i="4" s="1"/>
  <c r="U67" i="4"/>
  <c r="V67" i="4"/>
  <c r="W67" i="4"/>
  <c r="X67" i="4"/>
  <c r="Y67" i="4"/>
  <c r="Z67" i="4"/>
  <c r="AA67" i="4"/>
  <c r="AB67" i="4"/>
  <c r="AC67" i="4"/>
  <c r="AD67" i="4"/>
  <c r="T68" i="4"/>
  <c r="U68" i="4"/>
  <c r="V68" i="4"/>
  <c r="W68" i="4"/>
  <c r="X68" i="4"/>
  <c r="Y68" i="4"/>
  <c r="Z68" i="4"/>
  <c r="AA68" i="4"/>
  <c r="AB68" i="4"/>
  <c r="AC68" i="4"/>
  <c r="AD68" i="4"/>
  <c r="T69" i="4"/>
  <c r="U69" i="4"/>
  <c r="V69" i="4"/>
  <c r="W69" i="4"/>
  <c r="X69" i="4"/>
  <c r="Y69" i="4"/>
  <c r="Z69" i="4"/>
  <c r="AA69" i="4"/>
  <c r="AB69" i="4"/>
  <c r="AC69" i="4"/>
  <c r="AD69" i="4"/>
  <c r="U6" i="4"/>
  <c r="V6" i="4"/>
  <c r="W6" i="4"/>
  <c r="X6" i="4"/>
  <c r="Y6" i="4"/>
  <c r="Z6" i="4"/>
  <c r="AA6" i="4"/>
  <c r="AB6" i="4"/>
  <c r="AC6" i="4"/>
  <c r="AD6" i="4"/>
  <c r="S6" i="4"/>
  <c r="AP6" i="4" s="1"/>
  <c r="T6" i="4"/>
  <c r="N7" i="4"/>
  <c r="O7" i="4"/>
  <c r="P7" i="4"/>
  <c r="Q7" i="4"/>
  <c r="R7" i="4"/>
  <c r="N8" i="4"/>
  <c r="O8" i="4"/>
  <c r="P8" i="4"/>
  <c r="Q8" i="4"/>
  <c r="R8" i="4"/>
  <c r="N9" i="4"/>
  <c r="O9" i="4"/>
  <c r="P9" i="4"/>
  <c r="Q9" i="4"/>
  <c r="R9" i="4"/>
  <c r="N10" i="4"/>
  <c r="O10" i="4"/>
  <c r="P10" i="4"/>
  <c r="Q10" i="4"/>
  <c r="R10" i="4"/>
  <c r="N11" i="4"/>
  <c r="O11" i="4"/>
  <c r="P11" i="4"/>
  <c r="Q11" i="4"/>
  <c r="R11" i="4"/>
  <c r="N12" i="4"/>
  <c r="O12" i="4"/>
  <c r="P12" i="4"/>
  <c r="Q12" i="4"/>
  <c r="R12" i="4"/>
  <c r="N13" i="4"/>
  <c r="O13" i="4"/>
  <c r="P13" i="4"/>
  <c r="Q13" i="4"/>
  <c r="R13" i="4"/>
  <c r="N14" i="4"/>
  <c r="O14" i="4"/>
  <c r="P14" i="4"/>
  <c r="Q14" i="4"/>
  <c r="R14" i="4"/>
  <c r="N15" i="4"/>
  <c r="O15" i="4"/>
  <c r="P15" i="4"/>
  <c r="Q15" i="4"/>
  <c r="R15" i="4"/>
  <c r="N16" i="4"/>
  <c r="O16" i="4"/>
  <c r="P16" i="4"/>
  <c r="Q16" i="4"/>
  <c r="R16" i="4"/>
  <c r="N17" i="4"/>
  <c r="O17" i="4"/>
  <c r="AM17" i="4" s="1"/>
  <c r="P17" i="4"/>
  <c r="Q17" i="4"/>
  <c r="R17" i="4"/>
  <c r="N18" i="4"/>
  <c r="O18" i="4"/>
  <c r="P18" i="4"/>
  <c r="Q18" i="4"/>
  <c r="R18" i="4"/>
  <c r="N19" i="4"/>
  <c r="O19" i="4"/>
  <c r="P19" i="4"/>
  <c r="Q19" i="4"/>
  <c r="R19" i="4"/>
  <c r="N20" i="4"/>
  <c r="O20" i="4"/>
  <c r="P20" i="4"/>
  <c r="Q20" i="4"/>
  <c r="R20" i="4"/>
  <c r="N21" i="4"/>
  <c r="O21" i="4"/>
  <c r="P21" i="4"/>
  <c r="Q21" i="4"/>
  <c r="R21" i="4"/>
  <c r="N22" i="4"/>
  <c r="O22" i="4"/>
  <c r="P22" i="4"/>
  <c r="Q22" i="4"/>
  <c r="R22" i="4"/>
  <c r="N23" i="4"/>
  <c r="O23" i="4"/>
  <c r="P23" i="4"/>
  <c r="Q23" i="4"/>
  <c r="R23" i="4"/>
  <c r="N24" i="4"/>
  <c r="O24" i="4"/>
  <c r="P24" i="4"/>
  <c r="Q24" i="4"/>
  <c r="R24" i="4"/>
  <c r="N25" i="4"/>
  <c r="O25" i="4"/>
  <c r="P25" i="4"/>
  <c r="Q25" i="4"/>
  <c r="R25" i="4"/>
  <c r="N26" i="4"/>
  <c r="O26" i="4"/>
  <c r="P26" i="4"/>
  <c r="Q26" i="4"/>
  <c r="R26" i="4"/>
  <c r="N27" i="4"/>
  <c r="O27" i="4"/>
  <c r="P27" i="4"/>
  <c r="Q27" i="4"/>
  <c r="R27" i="4"/>
  <c r="N28" i="4"/>
  <c r="O28" i="4"/>
  <c r="P28" i="4"/>
  <c r="Q28" i="4"/>
  <c r="R28" i="4"/>
  <c r="N29" i="4"/>
  <c r="O29" i="4"/>
  <c r="P29" i="4"/>
  <c r="Q29" i="4"/>
  <c r="R29" i="4"/>
  <c r="N30" i="4"/>
  <c r="O30" i="4"/>
  <c r="P30" i="4"/>
  <c r="Q30" i="4"/>
  <c r="R30" i="4"/>
  <c r="N31" i="4"/>
  <c r="O31" i="4"/>
  <c r="P31" i="4"/>
  <c r="Q31" i="4"/>
  <c r="R31" i="4"/>
  <c r="N32" i="4"/>
  <c r="O32" i="4"/>
  <c r="P32" i="4"/>
  <c r="Q32" i="4"/>
  <c r="R32" i="4"/>
  <c r="N33" i="4"/>
  <c r="O33" i="4"/>
  <c r="AM33" i="4" s="1"/>
  <c r="P33" i="4"/>
  <c r="Q33" i="4"/>
  <c r="R33" i="4"/>
  <c r="N34" i="4"/>
  <c r="O34" i="4"/>
  <c r="P34" i="4"/>
  <c r="Q34" i="4"/>
  <c r="R34" i="4"/>
  <c r="N35" i="4"/>
  <c r="O35" i="4"/>
  <c r="P35" i="4"/>
  <c r="Q35" i="4"/>
  <c r="R35" i="4"/>
  <c r="N36" i="4"/>
  <c r="O36" i="4"/>
  <c r="P36" i="4"/>
  <c r="Q36" i="4"/>
  <c r="R36" i="4"/>
  <c r="N37" i="4"/>
  <c r="O37" i="4"/>
  <c r="P37" i="4"/>
  <c r="Q37" i="4"/>
  <c r="R37" i="4"/>
  <c r="N38" i="4"/>
  <c r="O38" i="4"/>
  <c r="P38" i="4"/>
  <c r="Q38" i="4"/>
  <c r="R38" i="4"/>
  <c r="N39" i="4"/>
  <c r="O39" i="4"/>
  <c r="P39" i="4"/>
  <c r="Q39" i="4"/>
  <c r="R39" i="4"/>
  <c r="N40" i="4"/>
  <c r="O40" i="4"/>
  <c r="P40" i="4"/>
  <c r="Q40" i="4"/>
  <c r="R40" i="4"/>
  <c r="N41" i="4"/>
  <c r="O41" i="4"/>
  <c r="P41" i="4"/>
  <c r="Q41" i="4"/>
  <c r="R41" i="4"/>
  <c r="N42" i="4"/>
  <c r="O42" i="4"/>
  <c r="P42" i="4"/>
  <c r="Q42" i="4"/>
  <c r="R42" i="4"/>
  <c r="N43" i="4"/>
  <c r="O43" i="4"/>
  <c r="P43" i="4"/>
  <c r="Q43" i="4"/>
  <c r="R43" i="4"/>
  <c r="N44" i="4"/>
  <c r="O44" i="4"/>
  <c r="P44" i="4"/>
  <c r="Q44" i="4"/>
  <c r="R44" i="4"/>
  <c r="N45" i="4"/>
  <c r="O45" i="4"/>
  <c r="P45" i="4"/>
  <c r="Q45" i="4"/>
  <c r="R45" i="4"/>
  <c r="N46" i="4"/>
  <c r="O46" i="4"/>
  <c r="P46" i="4"/>
  <c r="Q46" i="4"/>
  <c r="R46" i="4"/>
  <c r="N47" i="4"/>
  <c r="O47" i="4"/>
  <c r="P47" i="4"/>
  <c r="Q47" i="4"/>
  <c r="R47" i="4"/>
  <c r="N48" i="4"/>
  <c r="O48" i="4"/>
  <c r="P48" i="4"/>
  <c r="Q48" i="4"/>
  <c r="R48" i="4"/>
  <c r="N49" i="4"/>
  <c r="O49" i="4"/>
  <c r="AM49" i="4" s="1"/>
  <c r="P49" i="4"/>
  <c r="Q49" i="4"/>
  <c r="R49" i="4"/>
  <c r="N50" i="4"/>
  <c r="O50" i="4"/>
  <c r="P50" i="4"/>
  <c r="Q50" i="4"/>
  <c r="R50" i="4"/>
  <c r="N51" i="4"/>
  <c r="O51" i="4"/>
  <c r="P51" i="4"/>
  <c r="Q51" i="4"/>
  <c r="R51" i="4"/>
  <c r="N52" i="4"/>
  <c r="O52" i="4"/>
  <c r="P52" i="4"/>
  <c r="Q52" i="4"/>
  <c r="R52" i="4"/>
  <c r="N53" i="4"/>
  <c r="O53" i="4"/>
  <c r="P53" i="4"/>
  <c r="Q53" i="4"/>
  <c r="R53" i="4"/>
  <c r="N54" i="4"/>
  <c r="O54" i="4"/>
  <c r="P54" i="4"/>
  <c r="Q54" i="4"/>
  <c r="R54" i="4"/>
  <c r="N55" i="4"/>
  <c r="O55" i="4"/>
  <c r="P55" i="4"/>
  <c r="Q55" i="4"/>
  <c r="R55" i="4"/>
  <c r="N56" i="4"/>
  <c r="O56" i="4"/>
  <c r="P56" i="4"/>
  <c r="Q56" i="4"/>
  <c r="R56" i="4"/>
  <c r="N57" i="4"/>
  <c r="O57" i="4"/>
  <c r="P57" i="4"/>
  <c r="Q57" i="4"/>
  <c r="R57" i="4"/>
  <c r="N58" i="4"/>
  <c r="O58" i="4"/>
  <c r="P58" i="4"/>
  <c r="Q58" i="4"/>
  <c r="R58" i="4"/>
  <c r="N59" i="4"/>
  <c r="O59" i="4"/>
  <c r="P59" i="4"/>
  <c r="Q59" i="4"/>
  <c r="R59" i="4"/>
  <c r="N60" i="4"/>
  <c r="O60" i="4"/>
  <c r="P60" i="4"/>
  <c r="Q60" i="4"/>
  <c r="R60" i="4"/>
  <c r="N61" i="4"/>
  <c r="O61" i="4"/>
  <c r="P61" i="4"/>
  <c r="Q61" i="4"/>
  <c r="R61" i="4"/>
  <c r="N62" i="4"/>
  <c r="O62" i="4"/>
  <c r="P62" i="4"/>
  <c r="Q62" i="4"/>
  <c r="R62" i="4"/>
  <c r="N63" i="4"/>
  <c r="O63" i="4"/>
  <c r="P63" i="4"/>
  <c r="Q63" i="4"/>
  <c r="R63" i="4"/>
  <c r="N64" i="4"/>
  <c r="O64" i="4"/>
  <c r="P64" i="4"/>
  <c r="Q64" i="4"/>
  <c r="R64" i="4"/>
  <c r="N65" i="4"/>
  <c r="O65" i="4"/>
  <c r="AM65" i="4" s="1"/>
  <c r="P65" i="4"/>
  <c r="Q65" i="4"/>
  <c r="R65" i="4"/>
  <c r="N66" i="4"/>
  <c r="O66" i="4"/>
  <c r="P66" i="4"/>
  <c r="Q66" i="4"/>
  <c r="R66" i="4"/>
  <c r="N67" i="4"/>
  <c r="O67" i="4"/>
  <c r="P67" i="4"/>
  <c r="Q67" i="4"/>
  <c r="R67" i="4"/>
  <c r="N68" i="4"/>
  <c r="O68" i="4"/>
  <c r="P68" i="4"/>
  <c r="Q68" i="4"/>
  <c r="R68" i="4"/>
  <c r="N69" i="4"/>
  <c r="O69" i="4"/>
  <c r="P69" i="4"/>
  <c r="Q69" i="4"/>
  <c r="R69" i="4"/>
  <c r="O6" i="4"/>
  <c r="P6" i="4"/>
  <c r="Q6" i="4"/>
  <c r="R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BV67" i="22"/>
  <c r="BU67" i="22"/>
  <c r="BW67" i="22"/>
  <c r="BX67" i="22"/>
  <c r="BY67" i="22"/>
  <c r="BZ67" i="22"/>
  <c r="CA67" i="22"/>
  <c r="CB67" i="22"/>
  <c r="CC67" i="22"/>
  <c r="CD67" i="22"/>
  <c r="CE67" i="22"/>
  <c r="CF67" i="22"/>
  <c r="CG67" i="22"/>
  <c r="CH67" i="22"/>
  <c r="CI67" i="22"/>
  <c r="CJ67" i="22"/>
  <c r="CK67" i="22"/>
  <c r="CL67" i="22"/>
  <c r="CM67" i="22"/>
  <c r="CN67" i="22"/>
  <c r="CO67" i="22"/>
  <c r="CP67" i="22"/>
  <c r="CQ67" i="22"/>
  <c r="CR67" i="22"/>
  <c r="CS67" i="22"/>
  <c r="CT67" i="22"/>
  <c r="CU67" i="22"/>
  <c r="CV67" i="22"/>
  <c r="BT67" i="22"/>
  <c r="BX66" i="22"/>
  <c r="BU66" i="22"/>
  <c r="BV66" i="22"/>
  <c r="BW66" i="22"/>
  <c r="BY66" i="22"/>
  <c r="BZ66" i="22"/>
  <c r="CA66" i="22"/>
  <c r="CB66" i="22"/>
  <c r="CC66" i="22"/>
  <c r="CD66" i="22"/>
  <c r="CE66" i="22"/>
  <c r="CF66" i="22"/>
  <c r="CG66" i="22"/>
  <c r="CH66" i="22"/>
  <c r="CI66" i="22"/>
  <c r="CJ66" i="22"/>
  <c r="CK66" i="22"/>
  <c r="CL66" i="22"/>
  <c r="CM66" i="22"/>
  <c r="CN66" i="22"/>
  <c r="CO66" i="22"/>
  <c r="CP66" i="22"/>
  <c r="CQ66" i="22"/>
  <c r="CR66" i="22"/>
  <c r="CS66" i="22"/>
  <c r="CT66" i="22"/>
  <c r="CU66" i="22"/>
  <c r="CV66" i="22"/>
  <c r="CW66" i="22"/>
  <c r="CW67" i="22" s="1"/>
  <c r="CX66" i="22"/>
  <c r="CX67" i="22" s="1"/>
  <c r="BT66" i="22"/>
  <c r="AP2" i="22"/>
  <c r="AQ2" i="22"/>
  <c r="AR2" i="22"/>
  <c r="AS2" i="22"/>
  <c r="AT2" i="22"/>
  <c r="AU2" i="22"/>
  <c r="AV2" i="22"/>
  <c r="AW2" i="22"/>
  <c r="AX2" i="22"/>
  <c r="AY2" i="22"/>
  <c r="AZ2" i="22"/>
  <c r="BA2" i="22"/>
  <c r="BB2" i="22"/>
  <c r="BC2" i="22"/>
  <c r="BD2" i="22"/>
  <c r="BE2" i="22"/>
  <c r="BF2" i="22"/>
  <c r="BG2" i="22"/>
  <c r="BH2" i="22"/>
  <c r="BI2" i="22"/>
  <c r="BJ2" i="22"/>
  <c r="BK2" i="22"/>
  <c r="BL2" i="22"/>
  <c r="BM2" i="22"/>
  <c r="BN2" i="22"/>
  <c r="BO2" i="22"/>
  <c r="BP2" i="22"/>
  <c r="BQ2" i="22"/>
  <c r="BR2" i="22"/>
  <c r="BS2" i="22"/>
  <c r="AP3" i="22"/>
  <c r="AQ3" i="22"/>
  <c r="AR3" i="22"/>
  <c r="AS3" i="22"/>
  <c r="AT3" i="22"/>
  <c r="AU3" i="22"/>
  <c r="AV3" i="22"/>
  <c r="AW3" i="22"/>
  <c r="AX3" i="22"/>
  <c r="AY3" i="22"/>
  <c r="AZ3" i="22"/>
  <c r="BA3" i="22"/>
  <c r="BB3" i="22"/>
  <c r="BC3" i="22"/>
  <c r="BD3" i="22"/>
  <c r="BE3" i="22"/>
  <c r="BF3" i="22"/>
  <c r="BG3" i="22"/>
  <c r="BH3" i="22"/>
  <c r="BI3" i="22"/>
  <c r="BJ3" i="22"/>
  <c r="BK3" i="22"/>
  <c r="BL3" i="22"/>
  <c r="BM3" i="22"/>
  <c r="BN3" i="22"/>
  <c r="BO3" i="22"/>
  <c r="BP3" i="22"/>
  <c r="BQ3" i="22"/>
  <c r="BR3" i="22"/>
  <c r="BS3" i="22"/>
  <c r="AP4" i="22"/>
  <c r="AQ4" i="22"/>
  <c r="AR4" i="22"/>
  <c r="AS4" i="22"/>
  <c r="AT4" i="22"/>
  <c r="AU4" i="22"/>
  <c r="AV4" i="22"/>
  <c r="AW4" i="22"/>
  <c r="AX4" i="22"/>
  <c r="AY4" i="22"/>
  <c r="AZ4" i="22"/>
  <c r="BA4" i="22"/>
  <c r="BB4" i="22"/>
  <c r="BC4" i="22"/>
  <c r="BD4" i="22"/>
  <c r="BE4" i="22"/>
  <c r="BF4" i="22"/>
  <c r="BG4" i="22"/>
  <c r="BH4" i="22"/>
  <c r="BI4" i="22"/>
  <c r="BJ4" i="22"/>
  <c r="BK4" i="22"/>
  <c r="BL4" i="22"/>
  <c r="BM4" i="22"/>
  <c r="BN4" i="22"/>
  <c r="BO4" i="22"/>
  <c r="BP4" i="22"/>
  <c r="BQ4" i="22"/>
  <c r="BR4" i="22"/>
  <c r="BS4" i="22"/>
  <c r="AP5" i="22"/>
  <c r="AQ5" i="22"/>
  <c r="AR5" i="22"/>
  <c r="AS5" i="22"/>
  <c r="AT5" i="22"/>
  <c r="AU5" i="22"/>
  <c r="AV5" i="22"/>
  <c r="AW5" i="22"/>
  <c r="AX5" i="22"/>
  <c r="AY5" i="22"/>
  <c r="AZ5" i="22"/>
  <c r="BA5" i="22"/>
  <c r="BB5" i="22"/>
  <c r="BC5" i="22"/>
  <c r="BD5" i="22"/>
  <c r="BE5" i="22"/>
  <c r="BF5" i="22"/>
  <c r="BG5" i="22"/>
  <c r="BH5" i="22"/>
  <c r="BI5" i="22"/>
  <c r="BJ5" i="22"/>
  <c r="BK5" i="22"/>
  <c r="BL5" i="22"/>
  <c r="BM5" i="22"/>
  <c r="BN5" i="22"/>
  <c r="BO5" i="22"/>
  <c r="BP5" i="22"/>
  <c r="BQ5" i="22"/>
  <c r="BR5" i="22"/>
  <c r="BS5" i="22"/>
  <c r="AP6" i="22"/>
  <c r="AQ6" i="22"/>
  <c r="AR6" i="22"/>
  <c r="AS6" i="22"/>
  <c r="AT6" i="22"/>
  <c r="AU6" i="22"/>
  <c r="AV6" i="22"/>
  <c r="AW6" i="22"/>
  <c r="AX6" i="22"/>
  <c r="AY6" i="22"/>
  <c r="AZ6" i="22"/>
  <c r="BA6" i="22"/>
  <c r="BB6" i="22"/>
  <c r="BC6" i="22"/>
  <c r="BD6" i="22"/>
  <c r="BE6" i="22"/>
  <c r="BF6" i="22"/>
  <c r="BG6" i="22"/>
  <c r="BH6" i="22"/>
  <c r="BI6" i="22"/>
  <c r="BJ6" i="22"/>
  <c r="BK6" i="22"/>
  <c r="BL6" i="22"/>
  <c r="BM6" i="22"/>
  <c r="BN6" i="22"/>
  <c r="BO6" i="22"/>
  <c r="BP6" i="22"/>
  <c r="BQ6" i="22"/>
  <c r="BR6" i="22"/>
  <c r="BS6" i="22"/>
  <c r="AP7" i="22"/>
  <c r="AQ7" i="22"/>
  <c r="AR7" i="22"/>
  <c r="AS7" i="22"/>
  <c r="AT7" i="22"/>
  <c r="AU7" i="22"/>
  <c r="AV7" i="22"/>
  <c r="AW7" i="22"/>
  <c r="AX7" i="22"/>
  <c r="AY7" i="22"/>
  <c r="AZ7" i="22"/>
  <c r="BA7" i="22"/>
  <c r="BB7" i="22"/>
  <c r="BC7" i="22"/>
  <c r="BD7" i="22"/>
  <c r="BE7" i="22"/>
  <c r="BF7" i="22"/>
  <c r="BG7" i="22"/>
  <c r="BH7" i="22"/>
  <c r="BI7" i="22"/>
  <c r="BJ7" i="22"/>
  <c r="BK7" i="22"/>
  <c r="BL7" i="22"/>
  <c r="BM7" i="22"/>
  <c r="BN7" i="22"/>
  <c r="BO7" i="22"/>
  <c r="BP7" i="22"/>
  <c r="BQ7" i="22"/>
  <c r="BR7" i="22"/>
  <c r="BS7" i="22"/>
  <c r="AP8" i="22"/>
  <c r="AQ8" i="22"/>
  <c r="AR8" i="22"/>
  <c r="AS8" i="22"/>
  <c r="AT8" i="22"/>
  <c r="AU8" i="22"/>
  <c r="AV8" i="22"/>
  <c r="AW8" i="22"/>
  <c r="AX8" i="22"/>
  <c r="AY8" i="22"/>
  <c r="AZ8" i="22"/>
  <c r="BA8" i="22"/>
  <c r="BB8" i="22"/>
  <c r="BC8" i="22"/>
  <c r="BD8" i="22"/>
  <c r="BE8" i="22"/>
  <c r="BF8" i="22"/>
  <c r="BG8" i="22"/>
  <c r="BH8" i="22"/>
  <c r="BI8" i="22"/>
  <c r="BJ8" i="22"/>
  <c r="BK8" i="22"/>
  <c r="BL8" i="22"/>
  <c r="BM8" i="22"/>
  <c r="BN8" i="22"/>
  <c r="BO8" i="22"/>
  <c r="BP8" i="22"/>
  <c r="BQ8" i="22"/>
  <c r="BR8" i="22"/>
  <c r="BS8" i="22"/>
  <c r="AP9" i="22"/>
  <c r="AQ9" i="22"/>
  <c r="AR9" i="22"/>
  <c r="AS9" i="22"/>
  <c r="AT9" i="22"/>
  <c r="AU9" i="22"/>
  <c r="AV9" i="22"/>
  <c r="AW9" i="22"/>
  <c r="AX9" i="22"/>
  <c r="AY9" i="22"/>
  <c r="AZ9" i="22"/>
  <c r="BA9" i="22"/>
  <c r="BB9" i="22"/>
  <c r="BC9" i="22"/>
  <c r="BD9" i="22"/>
  <c r="BE9" i="22"/>
  <c r="BF9" i="22"/>
  <c r="BG9" i="22"/>
  <c r="BH9" i="22"/>
  <c r="BI9" i="22"/>
  <c r="BJ9" i="22"/>
  <c r="BK9" i="22"/>
  <c r="BL9" i="22"/>
  <c r="BM9" i="22"/>
  <c r="BN9" i="22"/>
  <c r="BO9" i="22"/>
  <c r="BP9" i="22"/>
  <c r="BQ9" i="22"/>
  <c r="BR9" i="22"/>
  <c r="BS9" i="22"/>
  <c r="AP10" i="22"/>
  <c r="AQ10" i="22"/>
  <c r="AR10" i="22"/>
  <c r="AS10" i="22"/>
  <c r="AT10" i="22"/>
  <c r="AU10" i="22"/>
  <c r="AV10" i="22"/>
  <c r="AW10" i="22"/>
  <c r="AX10" i="22"/>
  <c r="AY10" i="22"/>
  <c r="AZ10" i="22"/>
  <c r="BA10" i="22"/>
  <c r="BB10" i="22"/>
  <c r="BC10" i="22"/>
  <c r="BD10" i="22"/>
  <c r="BE10" i="22"/>
  <c r="BF10" i="22"/>
  <c r="BG10" i="22"/>
  <c r="BH10" i="22"/>
  <c r="BI10" i="22"/>
  <c r="BJ10" i="22"/>
  <c r="BK10" i="22"/>
  <c r="BL10" i="22"/>
  <c r="BM10" i="22"/>
  <c r="BN10" i="22"/>
  <c r="BO10" i="22"/>
  <c r="BP10" i="22"/>
  <c r="BQ10" i="22"/>
  <c r="BR10" i="22"/>
  <c r="BS10" i="22"/>
  <c r="AP11" i="22"/>
  <c r="AQ11" i="22"/>
  <c r="AR11" i="22"/>
  <c r="AS11" i="22"/>
  <c r="AT11" i="22"/>
  <c r="AU11" i="22"/>
  <c r="AV11" i="22"/>
  <c r="AW11" i="22"/>
  <c r="AX11" i="22"/>
  <c r="AY11" i="22"/>
  <c r="AZ11" i="22"/>
  <c r="BA11" i="22"/>
  <c r="BB11" i="22"/>
  <c r="BC11" i="22"/>
  <c r="BD11" i="22"/>
  <c r="BE11" i="22"/>
  <c r="BF11" i="22"/>
  <c r="BG11" i="22"/>
  <c r="BH11" i="22"/>
  <c r="BI11" i="22"/>
  <c r="BJ11" i="22"/>
  <c r="BK11" i="22"/>
  <c r="BL11" i="22"/>
  <c r="BM11" i="22"/>
  <c r="BN11" i="22"/>
  <c r="BO11" i="22"/>
  <c r="BP11" i="22"/>
  <c r="BQ11" i="22"/>
  <c r="BR11" i="22"/>
  <c r="BS11" i="22"/>
  <c r="AP12" i="22"/>
  <c r="AQ12" i="22"/>
  <c r="AR12" i="22"/>
  <c r="AS12" i="22"/>
  <c r="AT12" i="22"/>
  <c r="AU12" i="22"/>
  <c r="AV12" i="22"/>
  <c r="AW12" i="22"/>
  <c r="AX12" i="22"/>
  <c r="AY12" i="22"/>
  <c r="AZ12" i="22"/>
  <c r="BA12" i="22"/>
  <c r="BB12" i="22"/>
  <c r="BC12" i="22"/>
  <c r="BD12" i="22"/>
  <c r="BE12" i="22"/>
  <c r="BF12" i="22"/>
  <c r="BG12" i="22"/>
  <c r="BH12" i="22"/>
  <c r="BI12" i="22"/>
  <c r="BJ12" i="22"/>
  <c r="BK12" i="22"/>
  <c r="BL12" i="22"/>
  <c r="BM12" i="22"/>
  <c r="BN12" i="22"/>
  <c r="BO12" i="22"/>
  <c r="BP12" i="22"/>
  <c r="BQ12" i="22"/>
  <c r="BR12" i="22"/>
  <c r="BS12" i="22"/>
  <c r="AP13" i="22"/>
  <c r="AQ13" i="22"/>
  <c r="AR13" i="22"/>
  <c r="AS13" i="22"/>
  <c r="AT13" i="22"/>
  <c r="AU13" i="22"/>
  <c r="AV13" i="22"/>
  <c r="AW13" i="22"/>
  <c r="AX13" i="22"/>
  <c r="AY13" i="22"/>
  <c r="AZ13" i="22"/>
  <c r="BA13" i="22"/>
  <c r="BB13" i="22"/>
  <c r="BC13" i="22"/>
  <c r="BD13" i="22"/>
  <c r="BE13" i="22"/>
  <c r="BF13" i="22"/>
  <c r="BG13" i="22"/>
  <c r="BH13" i="22"/>
  <c r="BI13" i="22"/>
  <c r="BJ13" i="22"/>
  <c r="BK13" i="22"/>
  <c r="BL13" i="22"/>
  <c r="BM13" i="22"/>
  <c r="BN13" i="22"/>
  <c r="BO13" i="22"/>
  <c r="BP13" i="22"/>
  <c r="BQ13" i="22"/>
  <c r="BR13" i="22"/>
  <c r="BS13" i="22"/>
  <c r="AP14" i="22"/>
  <c r="AQ14" i="22"/>
  <c r="AR14" i="22"/>
  <c r="AS14" i="22"/>
  <c r="AT14" i="22"/>
  <c r="AU14" i="22"/>
  <c r="AV14" i="22"/>
  <c r="AW14" i="22"/>
  <c r="AX14" i="22"/>
  <c r="AY14" i="22"/>
  <c r="AZ14" i="22"/>
  <c r="BA14" i="22"/>
  <c r="BB14" i="22"/>
  <c r="BC14" i="22"/>
  <c r="BD14" i="22"/>
  <c r="BE14" i="22"/>
  <c r="BF14" i="22"/>
  <c r="BG14" i="22"/>
  <c r="BH14" i="22"/>
  <c r="BI14" i="22"/>
  <c r="BJ14" i="22"/>
  <c r="BK14" i="22"/>
  <c r="BL14" i="22"/>
  <c r="BM14" i="22"/>
  <c r="BN14" i="22"/>
  <c r="BO14" i="22"/>
  <c r="BP14" i="22"/>
  <c r="BQ14" i="22"/>
  <c r="BR14" i="22"/>
  <c r="BS14" i="22"/>
  <c r="AP15" i="22"/>
  <c r="AQ15" i="22"/>
  <c r="AR15" i="22"/>
  <c r="AS15" i="22"/>
  <c r="AT15" i="22"/>
  <c r="AU15" i="22"/>
  <c r="AV15" i="22"/>
  <c r="AW15" i="22"/>
  <c r="AX15" i="22"/>
  <c r="AY15" i="22"/>
  <c r="AZ15" i="22"/>
  <c r="BA15" i="22"/>
  <c r="BB15" i="22"/>
  <c r="BC15" i="22"/>
  <c r="BD15" i="22"/>
  <c r="BE15" i="22"/>
  <c r="BF15" i="22"/>
  <c r="BG15" i="22"/>
  <c r="BH15" i="22"/>
  <c r="BI15" i="22"/>
  <c r="BJ15" i="22"/>
  <c r="BK15" i="22"/>
  <c r="BL15" i="22"/>
  <c r="BM15" i="22"/>
  <c r="BN15" i="22"/>
  <c r="BO15" i="22"/>
  <c r="BP15" i="22"/>
  <c r="BQ15" i="22"/>
  <c r="BR15" i="22"/>
  <c r="BS15" i="22"/>
  <c r="AP16" i="22"/>
  <c r="AQ16" i="22"/>
  <c r="AR16" i="22"/>
  <c r="AS16" i="22"/>
  <c r="AT16" i="22"/>
  <c r="AU16" i="22"/>
  <c r="AV16" i="22"/>
  <c r="AW16" i="22"/>
  <c r="AX16" i="22"/>
  <c r="AY16" i="22"/>
  <c r="AZ16" i="22"/>
  <c r="BA16" i="22"/>
  <c r="BB16" i="22"/>
  <c r="BC16" i="22"/>
  <c r="BD16" i="22"/>
  <c r="BE16" i="22"/>
  <c r="BF16" i="22"/>
  <c r="BG16" i="22"/>
  <c r="BH16" i="22"/>
  <c r="BI16" i="22"/>
  <c r="BJ16" i="22"/>
  <c r="BK16" i="22"/>
  <c r="BL16" i="22"/>
  <c r="BM16" i="22"/>
  <c r="BN16" i="22"/>
  <c r="BO16" i="22"/>
  <c r="BP16" i="22"/>
  <c r="BQ16" i="22"/>
  <c r="BR16" i="22"/>
  <c r="BS16" i="22"/>
  <c r="AP17" i="22"/>
  <c r="AQ17" i="22"/>
  <c r="AR17" i="22"/>
  <c r="AS17" i="22"/>
  <c r="AT17" i="22"/>
  <c r="AU17" i="22"/>
  <c r="AV17" i="22"/>
  <c r="AW17" i="22"/>
  <c r="AX17" i="22"/>
  <c r="AY17" i="22"/>
  <c r="AZ17" i="22"/>
  <c r="BA17" i="22"/>
  <c r="BB17" i="22"/>
  <c r="BC17" i="22"/>
  <c r="BD17" i="22"/>
  <c r="BE17" i="22"/>
  <c r="BF17" i="22"/>
  <c r="BG17" i="22"/>
  <c r="BH17" i="22"/>
  <c r="BI17" i="22"/>
  <c r="BJ17" i="22"/>
  <c r="BK17" i="22"/>
  <c r="BL17" i="22"/>
  <c r="BM17" i="22"/>
  <c r="BN17" i="22"/>
  <c r="BO17" i="22"/>
  <c r="BP17" i="22"/>
  <c r="BQ17" i="22"/>
  <c r="BR17" i="22"/>
  <c r="BS17" i="22"/>
  <c r="AP18" i="22"/>
  <c r="AQ18" i="22"/>
  <c r="AR18" i="22"/>
  <c r="AS18" i="22"/>
  <c r="AT18" i="22"/>
  <c r="AU18" i="22"/>
  <c r="AV18" i="22"/>
  <c r="AW18" i="22"/>
  <c r="AX18" i="22"/>
  <c r="AY18" i="22"/>
  <c r="AZ18" i="22"/>
  <c r="BA18" i="22"/>
  <c r="BB18" i="22"/>
  <c r="BC18" i="22"/>
  <c r="BD18" i="22"/>
  <c r="BE18" i="22"/>
  <c r="BF18" i="22"/>
  <c r="BG18" i="22"/>
  <c r="BH18" i="22"/>
  <c r="BI18" i="22"/>
  <c r="BJ18" i="22"/>
  <c r="BK18" i="22"/>
  <c r="BL18" i="22"/>
  <c r="BM18" i="22"/>
  <c r="BN18" i="22"/>
  <c r="BO18" i="22"/>
  <c r="BP18" i="22"/>
  <c r="BQ18" i="22"/>
  <c r="BR18" i="22"/>
  <c r="BS18" i="22"/>
  <c r="AP19" i="22"/>
  <c r="AQ19" i="22"/>
  <c r="AR19" i="22"/>
  <c r="AS19" i="22"/>
  <c r="AT19" i="22"/>
  <c r="AU19" i="22"/>
  <c r="AV19" i="22"/>
  <c r="AW19" i="22"/>
  <c r="AX19" i="22"/>
  <c r="AY19" i="22"/>
  <c r="AZ19" i="22"/>
  <c r="BA19" i="22"/>
  <c r="BB19" i="22"/>
  <c r="BC19" i="22"/>
  <c r="BD19" i="22"/>
  <c r="BE19" i="22"/>
  <c r="BF19" i="22"/>
  <c r="BG19" i="22"/>
  <c r="BH19" i="22"/>
  <c r="BI19" i="22"/>
  <c r="BJ19" i="22"/>
  <c r="BK19" i="22"/>
  <c r="BL19" i="22"/>
  <c r="BM19" i="22"/>
  <c r="BN19" i="22"/>
  <c r="BO19" i="22"/>
  <c r="BP19" i="22"/>
  <c r="BQ19" i="22"/>
  <c r="BR19" i="22"/>
  <c r="BS19" i="22"/>
  <c r="AP20" i="22"/>
  <c r="AQ20" i="22"/>
  <c r="AR20" i="22"/>
  <c r="AS20" i="22"/>
  <c r="AT20" i="22"/>
  <c r="AU20" i="22"/>
  <c r="AV20" i="22"/>
  <c r="AW20" i="22"/>
  <c r="AX20" i="22"/>
  <c r="AY20" i="22"/>
  <c r="AZ20" i="22"/>
  <c r="BA20" i="22"/>
  <c r="BB20" i="22"/>
  <c r="BC20" i="22"/>
  <c r="BD20" i="22"/>
  <c r="BE20" i="22"/>
  <c r="BF20" i="22"/>
  <c r="BG20" i="22"/>
  <c r="BH20" i="22"/>
  <c r="BI20" i="22"/>
  <c r="BJ20" i="22"/>
  <c r="BK20" i="22"/>
  <c r="BL20" i="22"/>
  <c r="BM20" i="22"/>
  <c r="BN20" i="22"/>
  <c r="BO20" i="22"/>
  <c r="BP20" i="22"/>
  <c r="BQ20" i="22"/>
  <c r="BR20" i="22"/>
  <c r="BS20" i="22"/>
  <c r="AP21" i="22"/>
  <c r="AQ21" i="22"/>
  <c r="AR21" i="22"/>
  <c r="AS21" i="22"/>
  <c r="AT21" i="22"/>
  <c r="AU21" i="22"/>
  <c r="AV21" i="22"/>
  <c r="AW21" i="22"/>
  <c r="AX21" i="22"/>
  <c r="AY21" i="22"/>
  <c r="AZ21" i="22"/>
  <c r="BA21" i="22"/>
  <c r="BB21" i="22"/>
  <c r="BC21" i="22"/>
  <c r="BD21" i="22"/>
  <c r="BE21" i="22"/>
  <c r="BF21" i="22"/>
  <c r="BG21" i="22"/>
  <c r="BH21" i="22"/>
  <c r="BI21" i="22"/>
  <c r="BJ21" i="22"/>
  <c r="BK21" i="22"/>
  <c r="BL21" i="22"/>
  <c r="BM21" i="22"/>
  <c r="BN21" i="22"/>
  <c r="BO21" i="22"/>
  <c r="BP21" i="22"/>
  <c r="BQ21" i="22"/>
  <c r="BR21" i="22"/>
  <c r="BS21" i="22"/>
  <c r="AP22" i="22"/>
  <c r="AQ22" i="22"/>
  <c r="AR22" i="22"/>
  <c r="AS22" i="22"/>
  <c r="AT22" i="22"/>
  <c r="AU22" i="22"/>
  <c r="AV22" i="22"/>
  <c r="AW22" i="22"/>
  <c r="AX22" i="22"/>
  <c r="AY22" i="22"/>
  <c r="AZ22" i="22"/>
  <c r="BA22" i="22"/>
  <c r="BB22" i="22"/>
  <c r="BC22" i="22"/>
  <c r="BD22" i="22"/>
  <c r="BE22" i="22"/>
  <c r="BF22" i="22"/>
  <c r="BG22" i="22"/>
  <c r="BH22" i="22"/>
  <c r="BI22" i="22"/>
  <c r="BJ22" i="22"/>
  <c r="BK22" i="22"/>
  <c r="BL22" i="22"/>
  <c r="BM22" i="22"/>
  <c r="BN22" i="22"/>
  <c r="BO22" i="22"/>
  <c r="BP22" i="22"/>
  <c r="BQ22" i="22"/>
  <c r="BR22" i="22"/>
  <c r="BS22" i="22"/>
  <c r="AP23" i="22"/>
  <c r="AQ23" i="22"/>
  <c r="AR23" i="22"/>
  <c r="AS23" i="22"/>
  <c r="AT23" i="22"/>
  <c r="AU23" i="22"/>
  <c r="AV23" i="22"/>
  <c r="AW23" i="22"/>
  <c r="AX23" i="22"/>
  <c r="AY23" i="22"/>
  <c r="AZ23" i="22"/>
  <c r="BA23" i="22"/>
  <c r="BB23" i="22"/>
  <c r="BC23" i="22"/>
  <c r="BD23" i="22"/>
  <c r="BE23" i="22"/>
  <c r="BF23" i="22"/>
  <c r="BG23" i="22"/>
  <c r="BH23" i="22"/>
  <c r="BI23" i="22"/>
  <c r="BJ23" i="22"/>
  <c r="BK23" i="22"/>
  <c r="BL23" i="22"/>
  <c r="BM23" i="22"/>
  <c r="BN23" i="22"/>
  <c r="BO23" i="22"/>
  <c r="BP23" i="22"/>
  <c r="BQ23" i="22"/>
  <c r="BR23" i="22"/>
  <c r="BS23" i="22"/>
  <c r="AP24" i="22"/>
  <c r="AQ24" i="22"/>
  <c r="AR24" i="22"/>
  <c r="AS24" i="22"/>
  <c r="AT24" i="22"/>
  <c r="AU24" i="22"/>
  <c r="AV24" i="22"/>
  <c r="AW24" i="22"/>
  <c r="AX24" i="22"/>
  <c r="AY24" i="22"/>
  <c r="AZ24" i="22"/>
  <c r="BA24" i="22"/>
  <c r="BB24" i="22"/>
  <c r="BC24" i="22"/>
  <c r="BD24" i="22"/>
  <c r="BE24" i="22"/>
  <c r="BF24" i="22"/>
  <c r="BG24" i="22"/>
  <c r="BH24" i="22"/>
  <c r="BI24" i="22"/>
  <c r="BJ24" i="22"/>
  <c r="BK24" i="22"/>
  <c r="BL24" i="22"/>
  <c r="BM24" i="22"/>
  <c r="BN24" i="22"/>
  <c r="BO24" i="22"/>
  <c r="BP24" i="22"/>
  <c r="BQ24" i="22"/>
  <c r="BR24" i="22"/>
  <c r="BS24" i="22"/>
  <c r="AP25" i="22"/>
  <c r="AQ25" i="22"/>
  <c r="AR25" i="22"/>
  <c r="AS25" i="22"/>
  <c r="AT25" i="22"/>
  <c r="AU25" i="22"/>
  <c r="AV25" i="22"/>
  <c r="AW25" i="22"/>
  <c r="AX25" i="22"/>
  <c r="AY25" i="22"/>
  <c r="AZ25" i="22"/>
  <c r="BA25" i="22"/>
  <c r="BB25" i="22"/>
  <c r="BC25" i="22"/>
  <c r="BD25" i="22"/>
  <c r="BE25" i="22"/>
  <c r="BF25" i="22"/>
  <c r="BG25" i="22"/>
  <c r="BH25" i="22"/>
  <c r="BI25" i="22"/>
  <c r="BJ25" i="22"/>
  <c r="BK25" i="22"/>
  <c r="BL25" i="22"/>
  <c r="BM25" i="22"/>
  <c r="BN25" i="22"/>
  <c r="BO25" i="22"/>
  <c r="BP25" i="22"/>
  <c r="BQ25" i="22"/>
  <c r="BR25" i="22"/>
  <c r="BS25" i="22"/>
  <c r="AP26" i="22"/>
  <c r="AQ26" i="22"/>
  <c r="AR26" i="22"/>
  <c r="AS26" i="22"/>
  <c r="AT26" i="22"/>
  <c r="AU26" i="22"/>
  <c r="AV26" i="22"/>
  <c r="AW26" i="22"/>
  <c r="AX26" i="22"/>
  <c r="AY26" i="22"/>
  <c r="AZ26" i="22"/>
  <c r="BA26" i="22"/>
  <c r="BB26" i="22"/>
  <c r="BC26" i="22"/>
  <c r="BD26" i="22"/>
  <c r="BE26" i="22"/>
  <c r="BF26" i="22"/>
  <c r="BG26" i="22"/>
  <c r="BH26" i="22"/>
  <c r="BI26" i="22"/>
  <c r="BJ26" i="22"/>
  <c r="BK26" i="22"/>
  <c r="BL26" i="22"/>
  <c r="BM26" i="22"/>
  <c r="BN26" i="22"/>
  <c r="BO26" i="22"/>
  <c r="BP26" i="22"/>
  <c r="BQ26" i="22"/>
  <c r="BR26" i="22"/>
  <c r="BS26" i="22"/>
  <c r="AP27" i="22"/>
  <c r="AQ27" i="22"/>
  <c r="AR27" i="22"/>
  <c r="AS27" i="22"/>
  <c r="AT27" i="22"/>
  <c r="AU27" i="22"/>
  <c r="AV27" i="22"/>
  <c r="AW27" i="22"/>
  <c r="AX27" i="22"/>
  <c r="AY27" i="22"/>
  <c r="AZ27" i="22"/>
  <c r="BA27" i="22"/>
  <c r="BB27" i="22"/>
  <c r="BC27" i="22"/>
  <c r="BD27" i="22"/>
  <c r="BE27" i="22"/>
  <c r="BF27" i="22"/>
  <c r="BG27" i="22"/>
  <c r="BH27" i="22"/>
  <c r="BI27" i="22"/>
  <c r="BJ27" i="22"/>
  <c r="BK27" i="22"/>
  <c r="BL27" i="22"/>
  <c r="BM27" i="22"/>
  <c r="BN27" i="22"/>
  <c r="BO27" i="22"/>
  <c r="BP27" i="22"/>
  <c r="BQ27" i="22"/>
  <c r="BR27" i="22"/>
  <c r="BS27" i="22"/>
  <c r="AP28" i="22"/>
  <c r="AQ28" i="22"/>
  <c r="AR28" i="22"/>
  <c r="AS28" i="22"/>
  <c r="AT28" i="22"/>
  <c r="AU28" i="22"/>
  <c r="AV28" i="22"/>
  <c r="AW28" i="22"/>
  <c r="AX28" i="22"/>
  <c r="AY28" i="22"/>
  <c r="AZ28" i="22"/>
  <c r="BA28" i="22"/>
  <c r="BB28" i="22"/>
  <c r="BC28" i="22"/>
  <c r="BD28" i="22"/>
  <c r="BE28" i="22"/>
  <c r="BF28" i="22"/>
  <c r="BG28" i="22"/>
  <c r="BH28" i="22"/>
  <c r="BI28" i="22"/>
  <c r="BJ28" i="22"/>
  <c r="BK28" i="22"/>
  <c r="BL28" i="22"/>
  <c r="BM28" i="22"/>
  <c r="BN28" i="22"/>
  <c r="BO28" i="22"/>
  <c r="BP28" i="22"/>
  <c r="BQ28" i="22"/>
  <c r="BR28" i="22"/>
  <c r="BS28" i="22"/>
  <c r="AP29" i="22"/>
  <c r="AQ29" i="22"/>
  <c r="AR29" i="22"/>
  <c r="AS29" i="22"/>
  <c r="AT29" i="22"/>
  <c r="AU29" i="22"/>
  <c r="AV29" i="22"/>
  <c r="AW29" i="22"/>
  <c r="AX29" i="22"/>
  <c r="AY29" i="22"/>
  <c r="AZ29" i="22"/>
  <c r="BA29" i="22"/>
  <c r="BB29" i="22"/>
  <c r="BC29" i="22"/>
  <c r="BD29" i="22"/>
  <c r="BE29" i="22"/>
  <c r="BF29" i="22"/>
  <c r="BG29" i="22"/>
  <c r="BH29" i="22"/>
  <c r="BI29" i="22"/>
  <c r="BJ29" i="22"/>
  <c r="BK29" i="22"/>
  <c r="BL29" i="22"/>
  <c r="BM29" i="22"/>
  <c r="BN29" i="22"/>
  <c r="BO29" i="22"/>
  <c r="BP29" i="22"/>
  <c r="BQ29" i="22"/>
  <c r="BR29" i="22"/>
  <c r="BS29" i="22"/>
  <c r="AP30" i="22"/>
  <c r="AQ30" i="22"/>
  <c r="AR30" i="22"/>
  <c r="AS30" i="22"/>
  <c r="AT30" i="22"/>
  <c r="AU30" i="22"/>
  <c r="AV30" i="22"/>
  <c r="AW30" i="22"/>
  <c r="AX30" i="22"/>
  <c r="AY30" i="22"/>
  <c r="AZ30" i="22"/>
  <c r="BA30" i="22"/>
  <c r="BB30" i="22"/>
  <c r="BC30" i="22"/>
  <c r="BD30" i="22"/>
  <c r="BE30" i="22"/>
  <c r="BF30" i="22"/>
  <c r="BG30" i="22"/>
  <c r="BH30" i="22"/>
  <c r="BI30" i="22"/>
  <c r="BJ30" i="22"/>
  <c r="BK30" i="22"/>
  <c r="BL30" i="22"/>
  <c r="BM30" i="22"/>
  <c r="BN30" i="22"/>
  <c r="BO30" i="22"/>
  <c r="BP30" i="22"/>
  <c r="BQ30" i="22"/>
  <c r="BR30" i="22"/>
  <c r="BS30" i="22"/>
  <c r="AP31" i="22"/>
  <c r="AQ31" i="22"/>
  <c r="AR31" i="22"/>
  <c r="AS31" i="22"/>
  <c r="AT31" i="22"/>
  <c r="AU31" i="22"/>
  <c r="AV31" i="22"/>
  <c r="AW31" i="22"/>
  <c r="AX31" i="22"/>
  <c r="AY31" i="22"/>
  <c r="AZ31" i="22"/>
  <c r="BA31" i="22"/>
  <c r="BB31" i="22"/>
  <c r="BC31" i="22"/>
  <c r="BD31" i="22"/>
  <c r="BE31" i="22"/>
  <c r="BF31" i="22"/>
  <c r="BG31" i="22"/>
  <c r="BH31" i="22"/>
  <c r="BI31" i="22"/>
  <c r="BJ31" i="22"/>
  <c r="BK31" i="22"/>
  <c r="BL31" i="22"/>
  <c r="BM31" i="22"/>
  <c r="BN31" i="22"/>
  <c r="BO31" i="22"/>
  <c r="BP31" i="22"/>
  <c r="BQ31" i="22"/>
  <c r="BR31" i="22"/>
  <c r="BS31" i="22"/>
  <c r="AP32" i="22"/>
  <c r="AQ32" i="22"/>
  <c r="AR32" i="22"/>
  <c r="AS32" i="22"/>
  <c r="AT32" i="22"/>
  <c r="AU32" i="22"/>
  <c r="AV32" i="22"/>
  <c r="AW32" i="22"/>
  <c r="AX32" i="22"/>
  <c r="AY32" i="22"/>
  <c r="AZ32" i="22"/>
  <c r="BA32" i="22"/>
  <c r="BB32" i="22"/>
  <c r="BC32" i="22"/>
  <c r="BD32" i="22"/>
  <c r="BE32" i="22"/>
  <c r="BF32" i="22"/>
  <c r="BG32" i="22"/>
  <c r="BH32" i="22"/>
  <c r="BI32" i="22"/>
  <c r="BJ32" i="22"/>
  <c r="BK32" i="22"/>
  <c r="BL32" i="22"/>
  <c r="BM32" i="22"/>
  <c r="BN32" i="22"/>
  <c r="BO32" i="22"/>
  <c r="BP32" i="22"/>
  <c r="BQ32" i="22"/>
  <c r="BR32" i="22"/>
  <c r="BS32" i="22"/>
  <c r="AP33" i="22"/>
  <c r="AQ33" i="22"/>
  <c r="AR33" i="22"/>
  <c r="AS33" i="22"/>
  <c r="AT33" i="22"/>
  <c r="AU33" i="22"/>
  <c r="AV33" i="22"/>
  <c r="AW33" i="22"/>
  <c r="AX33" i="22"/>
  <c r="AY33" i="22"/>
  <c r="AZ33" i="22"/>
  <c r="BA33" i="22"/>
  <c r="BB33" i="22"/>
  <c r="BC33" i="22"/>
  <c r="BD33" i="22"/>
  <c r="BE33" i="22"/>
  <c r="BF33" i="22"/>
  <c r="BG33" i="22"/>
  <c r="BH33" i="22"/>
  <c r="BI33" i="22"/>
  <c r="BJ33" i="22"/>
  <c r="BK33" i="22"/>
  <c r="BL33" i="22"/>
  <c r="BM33" i="22"/>
  <c r="BN33" i="22"/>
  <c r="BO33" i="22"/>
  <c r="BP33" i="22"/>
  <c r="BQ33" i="22"/>
  <c r="BR33" i="22"/>
  <c r="BS33" i="22"/>
  <c r="AP34" i="22"/>
  <c r="AQ34" i="22"/>
  <c r="AR34" i="22"/>
  <c r="AS34" i="22"/>
  <c r="AT34" i="22"/>
  <c r="AU34" i="22"/>
  <c r="AV34" i="22"/>
  <c r="AW34" i="22"/>
  <c r="AX34" i="22"/>
  <c r="AY34" i="22"/>
  <c r="AZ34" i="22"/>
  <c r="BA34" i="22"/>
  <c r="BB34" i="22"/>
  <c r="BC34" i="22"/>
  <c r="BD34" i="22"/>
  <c r="BE34" i="22"/>
  <c r="BF34" i="22"/>
  <c r="BG34" i="22"/>
  <c r="BH34" i="22"/>
  <c r="BI34" i="22"/>
  <c r="BJ34" i="22"/>
  <c r="BK34" i="22"/>
  <c r="BL34" i="22"/>
  <c r="BM34" i="22"/>
  <c r="BN34" i="22"/>
  <c r="BO34" i="22"/>
  <c r="BP34" i="22"/>
  <c r="BQ34" i="22"/>
  <c r="BR34" i="22"/>
  <c r="BS34" i="22"/>
  <c r="AP35" i="22"/>
  <c r="AQ35" i="22"/>
  <c r="AR35" i="22"/>
  <c r="AS35" i="22"/>
  <c r="AT35" i="22"/>
  <c r="AU35" i="22"/>
  <c r="AV35" i="22"/>
  <c r="AW35" i="22"/>
  <c r="AX35" i="22"/>
  <c r="AY35" i="22"/>
  <c r="AZ35" i="22"/>
  <c r="BA35" i="22"/>
  <c r="BB35" i="22"/>
  <c r="BC35" i="22"/>
  <c r="BD35" i="22"/>
  <c r="BE35" i="22"/>
  <c r="BF35" i="22"/>
  <c r="BG35" i="22"/>
  <c r="BH35" i="22"/>
  <c r="BI35" i="22"/>
  <c r="BJ35" i="22"/>
  <c r="BK35" i="22"/>
  <c r="BL35" i="22"/>
  <c r="BM35" i="22"/>
  <c r="BN35" i="22"/>
  <c r="BO35" i="22"/>
  <c r="BP35" i="22"/>
  <c r="BQ35" i="22"/>
  <c r="BR35" i="22"/>
  <c r="BS35" i="22"/>
  <c r="AP36" i="22"/>
  <c r="AQ36" i="22"/>
  <c r="AR36" i="22"/>
  <c r="AS36" i="22"/>
  <c r="AT36" i="22"/>
  <c r="AU36" i="22"/>
  <c r="AV36" i="22"/>
  <c r="AW36" i="22"/>
  <c r="AX36" i="22"/>
  <c r="AY36" i="22"/>
  <c r="AZ36" i="22"/>
  <c r="BA36" i="22"/>
  <c r="BB36" i="22"/>
  <c r="BC36" i="22"/>
  <c r="BD36" i="22"/>
  <c r="BE36" i="22"/>
  <c r="BF36" i="22"/>
  <c r="BG36" i="22"/>
  <c r="BH36" i="22"/>
  <c r="BI36" i="22"/>
  <c r="BJ36" i="22"/>
  <c r="BK36" i="22"/>
  <c r="BL36" i="22"/>
  <c r="BM36" i="22"/>
  <c r="BN36" i="22"/>
  <c r="BO36" i="22"/>
  <c r="BP36" i="22"/>
  <c r="BQ36" i="22"/>
  <c r="BR36" i="22"/>
  <c r="BS36" i="22"/>
  <c r="AP37" i="22"/>
  <c r="AQ37" i="22"/>
  <c r="AR37" i="22"/>
  <c r="AS37" i="22"/>
  <c r="AT37" i="22"/>
  <c r="AU37" i="22"/>
  <c r="AV37" i="22"/>
  <c r="AW37" i="22"/>
  <c r="AX37" i="22"/>
  <c r="AY37" i="22"/>
  <c r="AZ37" i="22"/>
  <c r="BA37" i="22"/>
  <c r="BB37" i="22"/>
  <c r="BC37" i="22"/>
  <c r="BD37" i="22"/>
  <c r="BE37" i="22"/>
  <c r="BF37" i="22"/>
  <c r="BG37" i="22"/>
  <c r="BH37" i="22"/>
  <c r="BI37" i="22"/>
  <c r="BJ37" i="22"/>
  <c r="BK37" i="22"/>
  <c r="BL37" i="22"/>
  <c r="BM37" i="22"/>
  <c r="BN37" i="22"/>
  <c r="BO37" i="22"/>
  <c r="BP37" i="22"/>
  <c r="BQ37" i="22"/>
  <c r="BR37" i="22"/>
  <c r="BS37" i="22"/>
  <c r="AP38" i="22"/>
  <c r="AQ38" i="22"/>
  <c r="AR38" i="22"/>
  <c r="AS38" i="22"/>
  <c r="AT38" i="22"/>
  <c r="AU38" i="22"/>
  <c r="AV38" i="22"/>
  <c r="AW38" i="22"/>
  <c r="AX38" i="22"/>
  <c r="AY38" i="22"/>
  <c r="AZ38" i="22"/>
  <c r="BA38" i="22"/>
  <c r="BB38" i="22"/>
  <c r="BC38" i="22"/>
  <c r="BD38" i="22"/>
  <c r="BE38" i="22"/>
  <c r="BF38" i="22"/>
  <c r="BG38" i="22"/>
  <c r="BH38" i="22"/>
  <c r="BI38" i="22"/>
  <c r="BJ38" i="22"/>
  <c r="BK38" i="22"/>
  <c r="BL38" i="22"/>
  <c r="BM38" i="22"/>
  <c r="BN38" i="22"/>
  <c r="BO38" i="22"/>
  <c r="BP38" i="22"/>
  <c r="BQ38" i="22"/>
  <c r="BR38" i="22"/>
  <c r="BS38" i="22"/>
  <c r="AP39" i="22"/>
  <c r="AQ39" i="22"/>
  <c r="AR39" i="22"/>
  <c r="AS39" i="22"/>
  <c r="AT39" i="22"/>
  <c r="AU39" i="22"/>
  <c r="AV39" i="22"/>
  <c r="AW39" i="22"/>
  <c r="AX39" i="22"/>
  <c r="AY39" i="22"/>
  <c r="AZ39" i="22"/>
  <c r="BA39" i="22"/>
  <c r="BB39" i="22"/>
  <c r="BC39" i="22"/>
  <c r="BD39" i="22"/>
  <c r="BE39" i="22"/>
  <c r="BF39" i="22"/>
  <c r="BG39" i="22"/>
  <c r="BH39" i="22"/>
  <c r="BI39" i="22"/>
  <c r="BJ39" i="22"/>
  <c r="BK39" i="22"/>
  <c r="BL39" i="22"/>
  <c r="BM39" i="22"/>
  <c r="BN39" i="22"/>
  <c r="BO39" i="22"/>
  <c r="BP39" i="22"/>
  <c r="BQ39" i="22"/>
  <c r="BR39" i="22"/>
  <c r="BS39" i="22"/>
  <c r="AP40" i="22"/>
  <c r="AQ40" i="22"/>
  <c r="AR40" i="22"/>
  <c r="AS40" i="22"/>
  <c r="AT40" i="22"/>
  <c r="AU40" i="22"/>
  <c r="AV40" i="22"/>
  <c r="AW40" i="22"/>
  <c r="AX40" i="22"/>
  <c r="AY40" i="22"/>
  <c r="AZ40" i="22"/>
  <c r="BA40" i="22"/>
  <c r="BB40" i="22"/>
  <c r="BC40" i="22"/>
  <c r="BD40" i="22"/>
  <c r="BE40" i="22"/>
  <c r="BF40" i="22"/>
  <c r="BG40" i="22"/>
  <c r="BH40" i="22"/>
  <c r="BI40" i="22"/>
  <c r="BJ40" i="22"/>
  <c r="BK40" i="22"/>
  <c r="BL40" i="22"/>
  <c r="BM40" i="22"/>
  <c r="BN40" i="22"/>
  <c r="BO40" i="22"/>
  <c r="BP40" i="22"/>
  <c r="BQ40" i="22"/>
  <c r="BR40" i="22"/>
  <c r="BS40" i="22"/>
  <c r="AP41" i="22"/>
  <c r="AQ41" i="22"/>
  <c r="AR41" i="22"/>
  <c r="AS41" i="22"/>
  <c r="AT41" i="22"/>
  <c r="AU41" i="22"/>
  <c r="AV41" i="22"/>
  <c r="AW41" i="22"/>
  <c r="AX41" i="22"/>
  <c r="AY41" i="22"/>
  <c r="AZ41" i="22"/>
  <c r="BA41" i="22"/>
  <c r="BB41" i="22"/>
  <c r="BC41" i="22"/>
  <c r="BD41" i="22"/>
  <c r="BE41" i="22"/>
  <c r="BF41" i="22"/>
  <c r="BG41" i="22"/>
  <c r="BH41" i="22"/>
  <c r="BI41" i="22"/>
  <c r="BJ41" i="22"/>
  <c r="BK41" i="22"/>
  <c r="BL41" i="22"/>
  <c r="BM41" i="22"/>
  <c r="BN41" i="22"/>
  <c r="BO41" i="22"/>
  <c r="BP41" i="22"/>
  <c r="BQ41" i="22"/>
  <c r="BR41" i="22"/>
  <c r="BS41" i="22"/>
  <c r="AP42" i="22"/>
  <c r="AQ42" i="22"/>
  <c r="AR42" i="22"/>
  <c r="AS42" i="22"/>
  <c r="AT42" i="22"/>
  <c r="AU42" i="22"/>
  <c r="AV42" i="22"/>
  <c r="AW42" i="22"/>
  <c r="AX42" i="22"/>
  <c r="AY42" i="22"/>
  <c r="AZ42" i="22"/>
  <c r="BA42" i="22"/>
  <c r="BB42" i="22"/>
  <c r="BC42" i="22"/>
  <c r="BD42" i="22"/>
  <c r="BE42" i="22"/>
  <c r="BF42" i="22"/>
  <c r="BG42" i="22"/>
  <c r="BH42" i="22"/>
  <c r="BI42" i="22"/>
  <c r="BJ42" i="22"/>
  <c r="BK42" i="22"/>
  <c r="BL42" i="22"/>
  <c r="BM42" i="22"/>
  <c r="BN42" i="22"/>
  <c r="BO42" i="22"/>
  <c r="BP42" i="22"/>
  <c r="BQ42" i="22"/>
  <c r="BR42" i="22"/>
  <c r="BS42" i="22"/>
  <c r="AP43" i="22"/>
  <c r="AQ43" i="22"/>
  <c r="AR43" i="22"/>
  <c r="AS43" i="22"/>
  <c r="AT43" i="22"/>
  <c r="AU43" i="22"/>
  <c r="AV43" i="22"/>
  <c r="AW43" i="22"/>
  <c r="AX43" i="22"/>
  <c r="AY43" i="22"/>
  <c r="AZ43" i="22"/>
  <c r="BA43" i="22"/>
  <c r="BB43" i="22"/>
  <c r="BC43" i="22"/>
  <c r="BD43" i="22"/>
  <c r="BE43" i="22"/>
  <c r="BF43" i="22"/>
  <c r="BG43" i="22"/>
  <c r="BH43" i="22"/>
  <c r="BI43" i="22"/>
  <c r="BJ43" i="22"/>
  <c r="BK43" i="22"/>
  <c r="BL43" i="22"/>
  <c r="BM43" i="22"/>
  <c r="BN43" i="22"/>
  <c r="BO43" i="22"/>
  <c r="BP43" i="22"/>
  <c r="BQ43" i="22"/>
  <c r="BR43" i="22"/>
  <c r="BS43" i="22"/>
  <c r="AP44" i="22"/>
  <c r="AQ44" i="22"/>
  <c r="AR44" i="22"/>
  <c r="AS44" i="22"/>
  <c r="AT44" i="22"/>
  <c r="AU44" i="22"/>
  <c r="AV44" i="22"/>
  <c r="AW44" i="22"/>
  <c r="AX44" i="22"/>
  <c r="AY44" i="22"/>
  <c r="AZ44" i="22"/>
  <c r="BA44" i="22"/>
  <c r="BB44" i="22"/>
  <c r="BC44" i="22"/>
  <c r="BD44" i="22"/>
  <c r="BE44" i="22"/>
  <c r="BF44" i="22"/>
  <c r="BG44" i="22"/>
  <c r="BH44" i="22"/>
  <c r="BI44" i="22"/>
  <c r="BJ44" i="22"/>
  <c r="BK44" i="22"/>
  <c r="BL44" i="22"/>
  <c r="BM44" i="22"/>
  <c r="BN44" i="22"/>
  <c r="BO44" i="22"/>
  <c r="BP44" i="22"/>
  <c r="BQ44" i="22"/>
  <c r="BR44" i="22"/>
  <c r="BS44" i="22"/>
  <c r="AP45" i="22"/>
  <c r="AQ45" i="22"/>
  <c r="AR45" i="22"/>
  <c r="AS45" i="22"/>
  <c r="AT45" i="22"/>
  <c r="AU45" i="22"/>
  <c r="AV45" i="22"/>
  <c r="AW45" i="22"/>
  <c r="AX45" i="22"/>
  <c r="AY45" i="22"/>
  <c r="AZ45" i="22"/>
  <c r="BA45" i="22"/>
  <c r="BB45" i="22"/>
  <c r="BC45" i="22"/>
  <c r="BD45" i="22"/>
  <c r="BE45" i="22"/>
  <c r="BF45" i="22"/>
  <c r="BG45" i="22"/>
  <c r="BH45" i="22"/>
  <c r="BI45" i="22"/>
  <c r="BJ45" i="22"/>
  <c r="BK45" i="22"/>
  <c r="BL45" i="22"/>
  <c r="BM45" i="22"/>
  <c r="BN45" i="22"/>
  <c r="BO45" i="22"/>
  <c r="BP45" i="22"/>
  <c r="BQ45" i="22"/>
  <c r="BR45" i="22"/>
  <c r="BS45" i="22"/>
  <c r="AP46" i="22"/>
  <c r="AQ46" i="22"/>
  <c r="AR46" i="22"/>
  <c r="AS46" i="22"/>
  <c r="AT46" i="22"/>
  <c r="AU46" i="22"/>
  <c r="AV46" i="22"/>
  <c r="AW46" i="22"/>
  <c r="AX46" i="22"/>
  <c r="AY46" i="22"/>
  <c r="AZ46" i="22"/>
  <c r="BA46" i="22"/>
  <c r="BB46" i="22"/>
  <c r="BC46" i="22"/>
  <c r="BD46" i="22"/>
  <c r="BE46" i="22"/>
  <c r="BF46" i="22"/>
  <c r="BG46" i="22"/>
  <c r="BH46" i="22"/>
  <c r="BI46" i="22"/>
  <c r="BJ46" i="22"/>
  <c r="BK46" i="22"/>
  <c r="BL46" i="22"/>
  <c r="BM46" i="22"/>
  <c r="BN46" i="22"/>
  <c r="BO46" i="22"/>
  <c r="BP46" i="22"/>
  <c r="BQ46" i="22"/>
  <c r="BR46" i="22"/>
  <c r="BS46" i="22"/>
  <c r="AP47" i="22"/>
  <c r="AQ47" i="22"/>
  <c r="AR47" i="22"/>
  <c r="AS47" i="22"/>
  <c r="AT47" i="22"/>
  <c r="AU47" i="22"/>
  <c r="AV47" i="22"/>
  <c r="AW47" i="22"/>
  <c r="AX47" i="22"/>
  <c r="AY47" i="22"/>
  <c r="AZ47" i="22"/>
  <c r="BA47" i="22"/>
  <c r="BB47" i="22"/>
  <c r="BC47" i="22"/>
  <c r="BD47" i="22"/>
  <c r="BE47" i="22"/>
  <c r="BF47" i="22"/>
  <c r="BG47" i="22"/>
  <c r="BH47" i="22"/>
  <c r="BI47" i="22"/>
  <c r="BJ47" i="22"/>
  <c r="BK47" i="22"/>
  <c r="BL47" i="22"/>
  <c r="BM47" i="22"/>
  <c r="BN47" i="22"/>
  <c r="BO47" i="22"/>
  <c r="BP47" i="22"/>
  <c r="BQ47" i="22"/>
  <c r="BR47" i="22"/>
  <c r="BS47" i="22"/>
  <c r="AP48" i="22"/>
  <c r="AQ48" i="22"/>
  <c r="AR48" i="22"/>
  <c r="AS48" i="22"/>
  <c r="AT48" i="22"/>
  <c r="AU48" i="22"/>
  <c r="AV48" i="22"/>
  <c r="AW48" i="22"/>
  <c r="AX48" i="22"/>
  <c r="AY48" i="22"/>
  <c r="AZ48" i="22"/>
  <c r="BA48" i="22"/>
  <c r="BB48" i="22"/>
  <c r="BC48" i="22"/>
  <c r="BD48" i="22"/>
  <c r="BE48" i="22"/>
  <c r="BF48" i="22"/>
  <c r="BG48" i="22"/>
  <c r="BH48" i="22"/>
  <c r="BI48" i="22"/>
  <c r="BJ48" i="22"/>
  <c r="BK48" i="22"/>
  <c r="BL48" i="22"/>
  <c r="BM48" i="22"/>
  <c r="BN48" i="22"/>
  <c r="BO48" i="22"/>
  <c r="BP48" i="22"/>
  <c r="BQ48" i="22"/>
  <c r="BR48" i="22"/>
  <c r="BS48" i="22"/>
  <c r="AP49" i="22"/>
  <c r="AQ49" i="22"/>
  <c r="AR49" i="22"/>
  <c r="AS49" i="22"/>
  <c r="AT49" i="22"/>
  <c r="AU49" i="22"/>
  <c r="AV49" i="22"/>
  <c r="AW49" i="22"/>
  <c r="AX49" i="22"/>
  <c r="AY49" i="22"/>
  <c r="AZ49" i="22"/>
  <c r="BA49" i="22"/>
  <c r="BB49" i="22"/>
  <c r="BC49" i="22"/>
  <c r="BD49" i="22"/>
  <c r="BE49" i="22"/>
  <c r="BF49" i="22"/>
  <c r="BG49" i="22"/>
  <c r="BH49" i="22"/>
  <c r="BI49" i="22"/>
  <c r="BJ49" i="22"/>
  <c r="BK49" i="22"/>
  <c r="BL49" i="22"/>
  <c r="BM49" i="22"/>
  <c r="BN49" i="22"/>
  <c r="BO49" i="22"/>
  <c r="BP49" i="22"/>
  <c r="BQ49" i="22"/>
  <c r="BR49" i="22"/>
  <c r="BS49" i="22"/>
  <c r="AP50" i="22"/>
  <c r="AQ50" i="22"/>
  <c r="AR50" i="22"/>
  <c r="AS50" i="22"/>
  <c r="AT50" i="22"/>
  <c r="AU50" i="22"/>
  <c r="AV50" i="22"/>
  <c r="AW50" i="22"/>
  <c r="AX50" i="22"/>
  <c r="AY50" i="22"/>
  <c r="AZ50" i="22"/>
  <c r="BA50" i="22"/>
  <c r="BB50" i="22"/>
  <c r="BC50" i="22"/>
  <c r="BD50" i="22"/>
  <c r="BE50" i="22"/>
  <c r="BF50" i="22"/>
  <c r="BG50" i="22"/>
  <c r="BH50" i="22"/>
  <c r="BI50" i="22"/>
  <c r="BJ50" i="22"/>
  <c r="BK50" i="22"/>
  <c r="BL50" i="22"/>
  <c r="BM50" i="22"/>
  <c r="BN50" i="22"/>
  <c r="BO50" i="22"/>
  <c r="BP50" i="22"/>
  <c r="BQ50" i="22"/>
  <c r="BR50" i="22"/>
  <c r="BS50" i="22"/>
  <c r="AP51" i="22"/>
  <c r="AQ51" i="22"/>
  <c r="AR51" i="22"/>
  <c r="AS51" i="22"/>
  <c r="AT51" i="22"/>
  <c r="AU51" i="22"/>
  <c r="AV51" i="22"/>
  <c r="AW51" i="22"/>
  <c r="AX51" i="22"/>
  <c r="AY51" i="22"/>
  <c r="AZ51" i="22"/>
  <c r="BA51" i="22"/>
  <c r="BB51" i="22"/>
  <c r="BC51" i="22"/>
  <c r="BD51" i="22"/>
  <c r="BE51" i="22"/>
  <c r="BF51" i="22"/>
  <c r="BG51" i="22"/>
  <c r="BH51" i="22"/>
  <c r="BI51" i="22"/>
  <c r="BJ51" i="22"/>
  <c r="BK51" i="22"/>
  <c r="BL51" i="22"/>
  <c r="BM51" i="22"/>
  <c r="BN51" i="22"/>
  <c r="BO51" i="22"/>
  <c r="BP51" i="22"/>
  <c r="BQ51" i="22"/>
  <c r="BR51" i="22"/>
  <c r="BS51" i="22"/>
  <c r="AP52" i="22"/>
  <c r="AQ52" i="22"/>
  <c r="AR52" i="22"/>
  <c r="AS52" i="22"/>
  <c r="AT52" i="22"/>
  <c r="AU52" i="22"/>
  <c r="AV52" i="22"/>
  <c r="AW52" i="22"/>
  <c r="AX52" i="22"/>
  <c r="AY52" i="22"/>
  <c r="AZ52" i="22"/>
  <c r="BA52" i="22"/>
  <c r="BB52" i="22"/>
  <c r="BC52" i="22"/>
  <c r="BD52" i="22"/>
  <c r="BE52" i="22"/>
  <c r="BF52" i="22"/>
  <c r="BG52" i="22"/>
  <c r="BH52" i="22"/>
  <c r="BI52" i="22"/>
  <c r="BJ52" i="22"/>
  <c r="BK52" i="22"/>
  <c r="BL52" i="22"/>
  <c r="BM52" i="22"/>
  <c r="BN52" i="22"/>
  <c r="BO52" i="22"/>
  <c r="BP52" i="22"/>
  <c r="BQ52" i="22"/>
  <c r="BR52" i="22"/>
  <c r="BS52" i="22"/>
  <c r="AP53" i="22"/>
  <c r="AQ53" i="22"/>
  <c r="AR53" i="22"/>
  <c r="AS53" i="22"/>
  <c r="AT53" i="22"/>
  <c r="AU53" i="22"/>
  <c r="AV53" i="22"/>
  <c r="AW53" i="22"/>
  <c r="AX53" i="22"/>
  <c r="AY53" i="22"/>
  <c r="AZ53" i="22"/>
  <c r="BA53" i="22"/>
  <c r="BB53" i="22"/>
  <c r="BC53" i="22"/>
  <c r="BD53" i="22"/>
  <c r="BE53" i="22"/>
  <c r="BF53" i="22"/>
  <c r="BG53" i="22"/>
  <c r="BH53" i="22"/>
  <c r="BI53" i="22"/>
  <c r="BJ53" i="22"/>
  <c r="BK53" i="22"/>
  <c r="BL53" i="22"/>
  <c r="BM53" i="22"/>
  <c r="BN53" i="22"/>
  <c r="BO53" i="22"/>
  <c r="BP53" i="22"/>
  <c r="BQ53" i="22"/>
  <c r="BR53" i="22"/>
  <c r="BS53" i="22"/>
  <c r="AP54" i="22"/>
  <c r="AQ54" i="22"/>
  <c r="AR54" i="22"/>
  <c r="AS54" i="22"/>
  <c r="AT54" i="22"/>
  <c r="AU54" i="22"/>
  <c r="AV54" i="22"/>
  <c r="AW54" i="22"/>
  <c r="AX54" i="22"/>
  <c r="AY54" i="22"/>
  <c r="AZ54" i="22"/>
  <c r="BA54" i="22"/>
  <c r="BB54" i="22"/>
  <c r="BC54" i="22"/>
  <c r="BD54" i="22"/>
  <c r="BE54" i="22"/>
  <c r="BF54" i="22"/>
  <c r="BG54" i="22"/>
  <c r="BH54" i="22"/>
  <c r="BI54" i="22"/>
  <c r="BJ54" i="22"/>
  <c r="BK54" i="22"/>
  <c r="BL54" i="22"/>
  <c r="BM54" i="22"/>
  <c r="BN54" i="22"/>
  <c r="BO54" i="22"/>
  <c r="BP54" i="22"/>
  <c r="BQ54" i="22"/>
  <c r="BR54" i="22"/>
  <c r="BS54" i="22"/>
  <c r="AP55" i="22"/>
  <c r="AQ55" i="22"/>
  <c r="AR55" i="22"/>
  <c r="AS55" i="22"/>
  <c r="AT55" i="22"/>
  <c r="AU55" i="22"/>
  <c r="AV55" i="22"/>
  <c r="AW55" i="22"/>
  <c r="AX55" i="22"/>
  <c r="AY55" i="22"/>
  <c r="AZ55" i="22"/>
  <c r="BA55" i="22"/>
  <c r="BB55" i="22"/>
  <c r="BC55" i="22"/>
  <c r="BD55" i="22"/>
  <c r="BE55" i="22"/>
  <c r="BF55" i="22"/>
  <c r="BG55" i="22"/>
  <c r="BH55" i="22"/>
  <c r="BI55" i="22"/>
  <c r="BJ55" i="22"/>
  <c r="BK55" i="22"/>
  <c r="BL55" i="22"/>
  <c r="BM55" i="22"/>
  <c r="BN55" i="22"/>
  <c r="BO55" i="22"/>
  <c r="BP55" i="22"/>
  <c r="BQ55" i="22"/>
  <c r="BR55" i="22"/>
  <c r="BS55" i="22"/>
  <c r="AP56" i="22"/>
  <c r="AQ56" i="22"/>
  <c r="AR56" i="22"/>
  <c r="AS56" i="22"/>
  <c r="AT56" i="22"/>
  <c r="AU56" i="22"/>
  <c r="AV56" i="22"/>
  <c r="AW56" i="22"/>
  <c r="AX56" i="22"/>
  <c r="AY56" i="22"/>
  <c r="AZ56" i="22"/>
  <c r="BA56" i="22"/>
  <c r="BB56" i="22"/>
  <c r="BC56" i="22"/>
  <c r="BD56" i="22"/>
  <c r="BE56" i="22"/>
  <c r="BF56" i="22"/>
  <c r="BG56" i="22"/>
  <c r="BH56" i="22"/>
  <c r="BI56" i="22"/>
  <c r="BJ56" i="22"/>
  <c r="BK56" i="22"/>
  <c r="BL56" i="22"/>
  <c r="BM56" i="22"/>
  <c r="BN56" i="22"/>
  <c r="BO56" i="22"/>
  <c r="BP56" i="22"/>
  <c r="BQ56" i="22"/>
  <c r="BR56" i="22"/>
  <c r="BS56" i="22"/>
  <c r="AP57" i="22"/>
  <c r="AQ57" i="22"/>
  <c r="AR57" i="22"/>
  <c r="AS57" i="22"/>
  <c r="AT57" i="22"/>
  <c r="AU57" i="22"/>
  <c r="AV57" i="22"/>
  <c r="AW57" i="22"/>
  <c r="AX57" i="22"/>
  <c r="AY57" i="22"/>
  <c r="AZ57" i="22"/>
  <c r="BA57" i="22"/>
  <c r="BB57" i="22"/>
  <c r="BC57" i="22"/>
  <c r="BD57" i="22"/>
  <c r="BE57" i="22"/>
  <c r="BF57" i="22"/>
  <c r="BG57" i="22"/>
  <c r="BH57" i="22"/>
  <c r="BI57" i="22"/>
  <c r="BJ57" i="22"/>
  <c r="BK57" i="22"/>
  <c r="BL57" i="22"/>
  <c r="BM57" i="22"/>
  <c r="BN57" i="22"/>
  <c r="BO57" i="22"/>
  <c r="BP57" i="22"/>
  <c r="BQ57" i="22"/>
  <c r="BR57" i="22"/>
  <c r="BS57" i="22"/>
  <c r="AP58" i="22"/>
  <c r="AQ58" i="22"/>
  <c r="AR58" i="22"/>
  <c r="AS58" i="22"/>
  <c r="AT58" i="22"/>
  <c r="AU58" i="22"/>
  <c r="AV58" i="22"/>
  <c r="AW58" i="22"/>
  <c r="AX58" i="22"/>
  <c r="AY58" i="22"/>
  <c r="AZ58" i="22"/>
  <c r="BA58" i="22"/>
  <c r="BB58" i="22"/>
  <c r="BC58" i="22"/>
  <c r="BD58" i="22"/>
  <c r="BE58" i="22"/>
  <c r="BF58" i="22"/>
  <c r="BG58" i="22"/>
  <c r="BH58" i="22"/>
  <c r="BI58" i="22"/>
  <c r="BJ58" i="22"/>
  <c r="BK58" i="22"/>
  <c r="BL58" i="22"/>
  <c r="BM58" i="22"/>
  <c r="BN58" i="22"/>
  <c r="BO58" i="22"/>
  <c r="BP58" i="22"/>
  <c r="BQ58" i="22"/>
  <c r="BR58" i="22"/>
  <c r="BS58" i="22"/>
  <c r="AP59" i="22"/>
  <c r="AQ59" i="22"/>
  <c r="AR59" i="22"/>
  <c r="AS59" i="22"/>
  <c r="AT59" i="22"/>
  <c r="AU59" i="22"/>
  <c r="AV59" i="22"/>
  <c r="AW59" i="22"/>
  <c r="AX59" i="22"/>
  <c r="AY59" i="22"/>
  <c r="AZ59" i="22"/>
  <c r="BA59" i="22"/>
  <c r="BB59" i="22"/>
  <c r="BC59" i="22"/>
  <c r="BD59" i="22"/>
  <c r="BE59" i="22"/>
  <c r="BF59" i="22"/>
  <c r="BG59" i="22"/>
  <c r="BH59" i="22"/>
  <c r="BI59" i="22"/>
  <c r="BJ59" i="22"/>
  <c r="BK59" i="22"/>
  <c r="BL59" i="22"/>
  <c r="BM59" i="22"/>
  <c r="BN59" i="22"/>
  <c r="BO59" i="22"/>
  <c r="BP59" i="22"/>
  <c r="BQ59" i="22"/>
  <c r="BR59" i="22"/>
  <c r="BS59" i="22"/>
  <c r="AP60" i="22"/>
  <c r="AQ60" i="22"/>
  <c r="AR60" i="22"/>
  <c r="AS60" i="22"/>
  <c r="AT60" i="22"/>
  <c r="AU60" i="22"/>
  <c r="AV60" i="22"/>
  <c r="AW60" i="22"/>
  <c r="AX60" i="22"/>
  <c r="AY60" i="22"/>
  <c r="AZ60" i="22"/>
  <c r="BA60" i="22"/>
  <c r="BB60" i="22"/>
  <c r="BC60" i="22"/>
  <c r="BD60" i="22"/>
  <c r="BE60" i="22"/>
  <c r="BF60" i="22"/>
  <c r="BG60" i="22"/>
  <c r="BH60" i="22"/>
  <c r="BI60" i="22"/>
  <c r="BJ60" i="22"/>
  <c r="BK60" i="22"/>
  <c r="BL60" i="22"/>
  <c r="BM60" i="22"/>
  <c r="BN60" i="22"/>
  <c r="BO60" i="22"/>
  <c r="BP60" i="22"/>
  <c r="BQ60" i="22"/>
  <c r="BR60" i="22"/>
  <c r="BS60" i="22"/>
  <c r="AP61" i="22"/>
  <c r="AQ61" i="22"/>
  <c r="AR61" i="22"/>
  <c r="AS61" i="22"/>
  <c r="AT61" i="22"/>
  <c r="AU61" i="22"/>
  <c r="AV61" i="22"/>
  <c r="AW61" i="22"/>
  <c r="AX61" i="22"/>
  <c r="AY61" i="22"/>
  <c r="AZ61" i="22"/>
  <c r="BA61" i="22"/>
  <c r="BB61" i="22"/>
  <c r="BC61" i="22"/>
  <c r="BD61" i="22"/>
  <c r="BE61" i="22"/>
  <c r="BF61" i="22"/>
  <c r="BG61" i="22"/>
  <c r="BH61" i="22"/>
  <c r="BI61" i="22"/>
  <c r="BJ61" i="22"/>
  <c r="BK61" i="22"/>
  <c r="BL61" i="22"/>
  <c r="BM61" i="22"/>
  <c r="BN61" i="22"/>
  <c r="BO61" i="22"/>
  <c r="BP61" i="22"/>
  <c r="BQ61" i="22"/>
  <c r="BR61" i="22"/>
  <c r="BS61" i="22"/>
  <c r="AP62" i="22"/>
  <c r="AQ62" i="22"/>
  <c r="AR62" i="22"/>
  <c r="AS62" i="22"/>
  <c r="AT62" i="22"/>
  <c r="AU62" i="22"/>
  <c r="AV62" i="22"/>
  <c r="AW62" i="22"/>
  <c r="AX62" i="22"/>
  <c r="AY62" i="22"/>
  <c r="AZ62" i="22"/>
  <c r="BA62" i="22"/>
  <c r="BB62" i="22"/>
  <c r="BC62" i="22"/>
  <c r="BD62" i="22"/>
  <c r="BE62" i="22"/>
  <c r="BF62" i="22"/>
  <c r="BG62" i="22"/>
  <c r="BH62" i="22"/>
  <c r="BI62" i="22"/>
  <c r="BJ62" i="22"/>
  <c r="BK62" i="22"/>
  <c r="BL62" i="22"/>
  <c r="BM62" i="22"/>
  <c r="BN62" i="22"/>
  <c r="BO62" i="22"/>
  <c r="BP62" i="22"/>
  <c r="BQ62" i="22"/>
  <c r="BR62" i="22"/>
  <c r="BS62" i="22"/>
  <c r="AP63" i="22"/>
  <c r="AQ63" i="22"/>
  <c r="AR63" i="22"/>
  <c r="AS63" i="22"/>
  <c r="AT63" i="22"/>
  <c r="AU63" i="22"/>
  <c r="AV63" i="22"/>
  <c r="AW63" i="22"/>
  <c r="AX63" i="22"/>
  <c r="AY63" i="22"/>
  <c r="AZ63" i="22"/>
  <c r="BA63" i="22"/>
  <c r="BB63" i="22"/>
  <c r="BC63" i="22"/>
  <c r="BD63" i="22"/>
  <c r="BE63" i="22"/>
  <c r="BF63" i="22"/>
  <c r="BG63" i="22"/>
  <c r="BH63" i="22"/>
  <c r="BI63" i="22"/>
  <c r="BJ63" i="22"/>
  <c r="BK63" i="22"/>
  <c r="BL63" i="22"/>
  <c r="BM63" i="22"/>
  <c r="BN63" i="22"/>
  <c r="BO63" i="22"/>
  <c r="BP63" i="22"/>
  <c r="BQ63" i="22"/>
  <c r="BR63" i="22"/>
  <c r="BS63" i="22"/>
  <c r="AP64" i="22"/>
  <c r="AQ64" i="22"/>
  <c r="AR64" i="22"/>
  <c r="AS64" i="22"/>
  <c r="AT64" i="22"/>
  <c r="AU64" i="22"/>
  <c r="AV64" i="22"/>
  <c r="AW64" i="22"/>
  <c r="AX64" i="22"/>
  <c r="AY64" i="22"/>
  <c r="AZ64" i="22"/>
  <c r="BA64" i="22"/>
  <c r="BB64" i="22"/>
  <c r="BC64" i="22"/>
  <c r="BD64" i="22"/>
  <c r="BE64" i="22"/>
  <c r="BF64" i="22"/>
  <c r="BG64" i="22"/>
  <c r="BH64" i="22"/>
  <c r="BI64" i="22"/>
  <c r="BJ64" i="22"/>
  <c r="BK64" i="22"/>
  <c r="BL64" i="22"/>
  <c r="BM64" i="22"/>
  <c r="BN64" i="22"/>
  <c r="BO64" i="22"/>
  <c r="BP64" i="22"/>
  <c r="BQ64" i="22"/>
  <c r="BR64" i="22"/>
  <c r="BS64" i="22"/>
  <c r="AP65" i="22"/>
  <c r="AQ65" i="22"/>
  <c r="AR65" i="22"/>
  <c r="AS65" i="22"/>
  <c r="AT65" i="22"/>
  <c r="AU65" i="22"/>
  <c r="AV65" i="22"/>
  <c r="AW65" i="22"/>
  <c r="AX65" i="22"/>
  <c r="AY65" i="22"/>
  <c r="AZ65" i="22"/>
  <c r="BA65" i="22"/>
  <c r="BB65" i="22"/>
  <c r="BC65" i="22"/>
  <c r="BD65" i="22"/>
  <c r="BE65" i="22"/>
  <c r="BF65" i="22"/>
  <c r="BG65" i="22"/>
  <c r="BH65" i="22"/>
  <c r="BI65" i="22"/>
  <c r="BJ65" i="22"/>
  <c r="BK65" i="22"/>
  <c r="BL65" i="22"/>
  <c r="BM65" i="22"/>
  <c r="BN65" i="22"/>
  <c r="BO65" i="22"/>
  <c r="BP65" i="22"/>
  <c r="BQ65" i="22"/>
  <c r="BR65" i="22"/>
  <c r="BS65" i="22"/>
  <c r="AO3" i="22"/>
  <c r="AO4" i="22"/>
  <c r="AO5" i="22"/>
  <c r="AO6" i="22"/>
  <c r="AO7" i="22"/>
  <c r="AO8" i="22"/>
  <c r="AO9" i="22"/>
  <c r="AO10" i="22"/>
  <c r="AO11" i="22"/>
  <c r="AO12" i="22"/>
  <c r="AO13" i="22"/>
  <c r="AO14" i="22"/>
  <c r="AO15" i="22"/>
  <c r="AO16" i="22"/>
  <c r="AO17" i="22"/>
  <c r="AO18" i="22"/>
  <c r="AO19" i="22"/>
  <c r="AO20" i="22"/>
  <c r="AO21" i="22"/>
  <c r="AO22" i="22"/>
  <c r="AO23" i="22"/>
  <c r="AO24" i="22"/>
  <c r="AO25" i="22"/>
  <c r="AO26" i="22"/>
  <c r="AO27" i="22"/>
  <c r="AO28" i="22"/>
  <c r="AO29" i="22"/>
  <c r="AO30" i="22"/>
  <c r="AO31" i="22"/>
  <c r="AO32" i="22"/>
  <c r="AO33" i="22"/>
  <c r="AO34" i="22"/>
  <c r="AO35" i="22"/>
  <c r="AO36" i="22"/>
  <c r="AO37" i="22"/>
  <c r="AO38" i="22"/>
  <c r="AO39" i="22"/>
  <c r="AO40" i="22"/>
  <c r="AO41" i="22"/>
  <c r="AO42" i="22"/>
  <c r="AO43" i="22"/>
  <c r="AO44" i="22"/>
  <c r="AO45" i="22"/>
  <c r="AO46" i="22"/>
  <c r="AO47" i="22"/>
  <c r="AO48" i="22"/>
  <c r="AO49" i="22"/>
  <c r="AO50" i="22"/>
  <c r="AO51" i="22"/>
  <c r="AO52" i="22"/>
  <c r="AO53" i="22"/>
  <c r="AO54" i="22"/>
  <c r="AO55" i="22"/>
  <c r="AO56" i="22"/>
  <c r="AO57" i="22"/>
  <c r="AO58" i="22"/>
  <c r="AO59" i="22"/>
  <c r="AO60" i="22"/>
  <c r="AO61" i="22"/>
  <c r="AO62" i="22"/>
  <c r="AO63" i="22"/>
  <c r="AO64" i="22"/>
  <c r="AO65" i="22"/>
  <c r="AO2" i="22"/>
  <c r="F2" i="4"/>
  <c r="G2" i="4"/>
  <c r="H2" i="4"/>
  <c r="I2" i="4"/>
  <c r="J2" i="4"/>
  <c r="K2" i="4"/>
  <c r="L2" i="4"/>
  <c r="M2" i="4"/>
  <c r="N2" i="4"/>
  <c r="O2" i="4"/>
  <c r="P2" i="4"/>
  <c r="Q2" i="4"/>
  <c r="R2" i="4"/>
  <c r="S2" i="4"/>
  <c r="T2" i="4"/>
  <c r="U2" i="4"/>
  <c r="V2" i="4"/>
  <c r="W2" i="4"/>
  <c r="X2" i="4"/>
  <c r="Y2" i="4"/>
  <c r="Z2" i="4"/>
  <c r="AA2" i="4"/>
  <c r="AB2" i="4"/>
  <c r="AC2" i="4"/>
  <c r="AD2" i="4"/>
  <c r="AE2" i="4"/>
  <c r="AF2" i="4"/>
  <c r="AG2" i="4"/>
  <c r="AH2" i="4"/>
  <c r="E2" i="4"/>
  <c r="P13" i="7"/>
  <c r="P12" i="7"/>
  <c r="P11" i="7"/>
  <c r="P10" i="7"/>
  <c r="P9" i="7"/>
  <c r="AQ29" i="4" l="1"/>
  <c r="AQ13" i="4"/>
  <c r="AR64" i="4"/>
  <c r="AR48" i="4"/>
  <c r="AR26" i="4"/>
  <c r="AR55" i="4"/>
  <c r="AR33" i="4"/>
  <c r="AR17" i="4"/>
  <c r="AR68" i="4"/>
  <c r="AR52" i="4"/>
  <c r="AR30" i="4"/>
  <c r="AR14" i="4"/>
  <c r="AR65" i="4"/>
  <c r="AR49" i="4"/>
  <c r="AR27" i="4"/>
  <c r="AR11" i="4"/>
  <c r="AR8" i="4"/>
  <c r="AR62" i="4"/>
  <c r="AR46" i="4"/>
  <c r="AR24" i="4"/>
  <c r="AR59" i="4"/>
  <c r="AR43" i="4"/>
  <c r="AR40" i="4"/>
  <c r="AR21" i="4"/>
  <c r="AR37" i="4"/>
  <c r="AR34" i="4"/>
  <c r="AR18" i="4"/>
  <c r="AR69" i="4"/>
  <c r="AR53" i="4"/>
  <c r="AR31" i="4"/>
  <c r="AR15" i="4"/>
  <c r="AR66" i="4"/>
  <c r="AR50" i="4"/>
  <c r="AR28" i="4"/>
  <c r="AR12" i="4"/>
  <c r="AR9" i="4"/>
  <c r="AR56" i="4"/>
  <c r="AR63" i="4"/>
  <c r="AR47" i="4"/>
  <c r="AR25" i="4"/>
  <c r="AR60" i="4"/>
  <c r="AR44" i="4"/>
  <c r="AR22" i="4"/>
  <c r="AR57" i="4"/>
  <c r="AR41" i="4"/>
  <c r="AR38" i="4"/>
  <c r="AR35" i="4"/>
  <c r="AR19" i="4"/>
  <c r="AR54" i="4"/>
  <c r="AR32" i="4"/>
  <c r="AR16" i="4"/>
  <c r="AR6" i="4"/>
  <c r="AR67" i="4"/>
  <c r="AR51" i="4"/>
  <c r="AR29" i="4"/>
  <c r="AR13" i="4"/>
  <c r="AR7" i="4"/>
  <c r="AR10" i="4"/>
  <c r="AR61" i="4"/>
  <c r="AR45" i="4"/>
  <c r="AR23" i="4"/>
  <c r="AR58" i="4"/>
  <c r="AR42" i="4"/>
  <c r="AR39" i="4"/>
  <c r="AR36" i="4"/>
  <c r="AR20" i="4"/>
  <c r="AM59" i="4"/>
  <c r="H57" i="3" s="1"/>
  <c r="AQ68" i="4"/>
  <c r="L66" i="3" s="1"/>
  <c r="AQ14" i="4"/>
  <c r="AQ46" i="4"/>
  <c r="L44" i="3" s="1"/>
  <c r="AQ52" i="4"/>
  <c r="L50" i="3" s="1"/>
  <c r="AQ24" i="4"/>
  <c r="AQ12" i="4"/>
  <c r="AQ62" i="4"/>
  <c r="AQ30" i="4"/>
  <c r="AQ9" i="4"/>
  <c r="AQ7" i="4"/>
  <c r="L12" i="3"/>
  <c r="L22" i="3"/>
  <c r="L28" i="3"/>
  <c r="K4" i="3"/>
  <c r="H63" i="3"/>
  <c r="H47" i="3"/>
  <c r="H31" i="3"/>
  <c r="H15" i="3"/>
  <c r="L65" i="3"/>
  <c r="L49" i="3"/>
  <c r="L27" i="3"/>
  <c r="L11" i="3"/>
  <c r="AQ60" i="4"/>
  <c r="AQ44" i="4"/>
  <c r="AM66" i="4"/>
  <c r="AM50" i="4"/>
  <c r="AM34" i="4"/>
  <c r="AM18" i="4"/>
  <c r="AQ66" i="4"/>
  <c r="AQ28" i="4"/>
  <c r="AQ20" i="4"/>
  <c r="AM43" i="4"/>
  <c r="AQ6" i="4"/>
  <c r="AQ50" i="4"/>
  <c r="AQ22" i="4"/>
  <c r="AM27" i="4"/>
  <c r="AM11" i="4"/>
  <c r="AQ57" i="4"/>
  <c r="AQ41" i="4"/>
  <c r="AQ38" i="4"/>
  <c r="AQ35" i="4"/>
  <c r="AQ19" i="4"/>
  <c r="AM58" i="4"/>
  <c r="AM10" i="4"/>
  <c r="AQ58" i="4"/>
  <c r="AQ42" i="4"/>
  <c r="AQ39" i="4"/>
  <c r="AQ36" i="4"/>
  <c r="AQ17" i="4"/>
  <c r="AM64" i="4"/>
  <c r="AM48" i="4"/>
  <c r="AM32" i="4"/>
  <c r="AM16" i="4"/>
  <c r="AM67" i="4"/>
  <c r="AM51" i="4"/>
  <c r="AM35" i="4"/>
  <c r="AM19" i="4"/>
  <c r="AQ65" i="4"/>
  <c r="AQ49" i="4"/>
  <c r="AQ27" i="4"/>
  <c r="AQ11" i="4"/>
  <c r="AQ8" i="4"/>
  <c r="AM38" i="4"/>
  <c r="AM6" i="4"/>
  <c r="AM57" i="4"/>
  <c r="AM41" i="4"/>
  <c r="AM25" i="4"/>
  <c r="AM9" i="4"/>
  <c r="AQ59" i="4"/>
  <c r="AQ43" i="4"/>
  <c r="AQ40" i="4"/>
  <c r="AQ21" i="4"/>
  <c r="AM54" i="4"/>
  <c r="AM63" i="4"/>
  <c r="AM47" i="4"/>
  <c r="AM31" i="4"/>
  <c r="AM15" i="4"/>
  <c r="AQ69" i="4"/>
  <c r="AQ53" i="4"/>
  <c r="AQ31" i="4"/>
  <c r="AQ15" i="4"/>
  <c r="AM44" i="4"/>
  <c r="AQ18" i="4"/>
  <c r="AM69" i="4"/>
  <c r="AM53" i="4"/>
  <c r="AM37" i="4"/>
  <c r="AM21" i="4"/>
  <c r="AQ63" i="4"/>
  <c r="AQ47" i="4"/>
  <c r="AQ25" i="4"/>
  <c r="AM56" i="4"/>
  <c r="AM40" i="4"/>
  <c r="AM24" i="4"/>
  <c r="AM8" i="4"/>
  <c r="AQ37" i="4"/>
  <c r="AM62" i="4"/>
  <c r="AM46" i="4"/>
  <c r="AM30" i="4"/>
  <c r="AM14" i="4"/>
  <c r="AQ54" i="4"/>
  <c r="AQ32" i="4"/>
  <c r="AQ16" i="4"/>
  <c r="AM12" i="4"/>
  <c r="AQ56" i="4"/>
  <c r="AM68" i="4"/>
  <c r="AM52" i="4"/>
  <c r="AM36" i="4"/>
  <c r="AM20" i="4"/>
  <c r="AQ64" i="4"/>
  <c r="AQ48" i="4"/>
  <c r="AQ26" i="4"/>
  <c r="AQ10" i="4"/>
  <c r="AM60" i="4"/>
  <c r="AM28" i="4"/>
  <c r="AM55" i="4"/>
  <c r="AM39" i="4"/>
  <c r="AM23" i="4"/>
  <c r="AM7" i="4"/>
  <c r="AQ61" i="4"/>
  <c r="AQ45" i="4"/>
  <c r="AQ23" i="4"/>
  <c r="AM22" i="4"/>
  <c r="AQ34" i="4"/>
  <c r="AM42" i="4"/>
  <c r="AM26" i="4"/>
  <c r="AM61" i="4"/>
  <c r="AM45" i="4"/>
  <c r="AM29" i="4"/>
  <c r="AM13" i="4"/>
  <c r="AQ55" i="4"/>
  <c r="AQ33" i="4"/>
  <c r="L60" i="3" l="1"/>
  <c r="L7" i="3"/>
  <c r="L5" i="3"/>
  <c r="L10" i="3"/>
  <c r="L29" i="3"/>
  <c r="L35" i="3"/>
  <c r="L6" i="3"/>
  <c r="L9" i="3"/>
  <c r="H45" i="3"/>
  <c r="H4" i="3"/>
  <c r="L37" i="3"/>
  <c r="L40" i="3"/>
  <c r="L64" i="3"/>
  <c r="H16" i="3"/>
  <c r="H54" i="3"/>
  <c r="H50" i="3"/>
  <c r="L17" i="3"/>
  <c r="H66" i="3"/>
  <c r="H64" i="3"/>
  <c r="L61" i="3"/>
  <c r="H10" i="3"/>
  <c r="L58" i="3"/>
  <c r="H65" i="3"/>
  <c r="H21" i="3"/>
  <c r="H51" i="3"/>
  <c r="L57" i="3"/>
  <c r="H14" i="3"/>
  <c r="H9" i="3"/>
  <c r="H27" i="3"/>
  <c r="H41" i="3"/>
  <c r="L24" i="3"/>
  <c r="H59" i="3"/>
  <c r="L26" i="3"/>
  <c r="H13" i="3"/>
  <c r="H38" i="3"/>
  <c r="L32" i="3"/>
  <c r="H32" i="3"/>
  <c r="L23" i="3"/>
  <c r="L21" i="3"/>
  <c r="H52" i="3"/>
  <c r="L54" i="3"/>
  <c r="H33" i="3"/>
  <c r="L38" i="3"/>
  <c r="H5" i="3"/>
  <c r="L55" i="3"/>
  <c r="L30" i="3"/>
  <c r="H37" i="3"/>
  <c r="L52" i="3"/>
  <c r="H67" i="3"/>
  <c r="H7" i="3"/>
  <c r="H30" i="3"/>
  <c r="H25" i="3"/>
  <c r="H60" i="3"/>
  <c r="L18" i="3"/>
  <c r="H6" i="3"/>
  <c r="H22" i="3"/>
  <c r="H18" i="3"/>
  <c r="H8" i="3"/>
  <c r="H56" i="3"/>
  <c r="L63" i="3"/>
  <c r="L33" i="3"/>
  <c r="L36" i="3"/>
  <c r="H19" i="3"/>
  <c r="L14" i="3"/>
  <c r="L31" i="3"/>
  <c r="H53" i="3"/>
  <c r="H12" i="3"/>
  <c r="L16" i="3"/>
  <c r="H23" i="3"/>
  <c r="H46" i="3"/>
  <c r="L20" i="3"/>
  <c r="L8" i="3"/>
  <c r="H43" i="3"/>
  <c r="H36" i="3"/>
  <c r="L46" i="3"/>
  <c r="H24" i="3"/>
  <c r="L56" i="3"/>
  <c r="H29" i="3"/>
  <c r="L47" i="3"/>
  <c r="H61" i="3"/>
  <c r="H17" i="3"/>
  <c r="L19" i="3"/>
  <c r="L59" i="3"/>
  <c r="L39" i="3"/>
  <c r="L41" i="3"/>
  <c r="L53" i="3"/>
  <c r="H26" i="3"/>
  <c r="H28" i="3"/>
  <c r="H42" i="3"/>
  <c r="H39" i="3"/>
  <c r="H62" i="3"/>
  <c r="L48" i="3"/>
  <c r="L34" i="3"/>
  <c r="L51" i="3"/>
  <c r="L67" i="3"/>
  <c r="L62" i="3"/>
  <c r="H40" i="3"/>
  <c r="L25" i="3"/>
  <c r="H34" i="3"/>
  <c r="H20" i="3"/>
  <c r="H48" i="3"/>
  <c r="L45" i="3"/>
  <c r="L43" i="3"/>
  <c r="L42" i="3"/>
  <c r="H49" i="3"/>
  <c r="H35" i="3"/>
  <c r="H11" i="3"/>
  <c r="H58" i="3"/>
  <c r="H44" i="3"/>
  <c r="L13" i="3"/>
  <c r="H55" i="3"/>
  <c r="L15" i="3"/>
  <c r="L4" i="3"/>
  <c r="AJ7" i="4"/>
  <c r="AJ8" i="4"/>
  <c r="AJ9" i="4"/>
  <c r="AJ10" i="4"/>
  <c r="AJ11" i="4"/>
  <c r="AJ12" i="4"/>
  <c r="AJ13" i="4"/>
  <c r="AJ14" i="4"/>
  <c r="AJ15" i="4"/>
  <c r="AJ16" i="4"/>
  <c r="AJ17" i="4"/>
  <c r="AJ18" i="4"/>
  <c r="AJ19" i="4"/>
  <c r="AJ20" i="4"/>
  <c r="AJ21" i="4"/>
  <c r="AJ22" i="4"/>
  <c r="AJ23" i="4"/>
  <c r="AJ24" i="4"/>
  <c r="AJ25" i="4"/>
  <c r="AJ26" i="4"/>
  <c r="AJ27" i="4"/>
  <c r="AJ28" i="4"/>
  <c r="AJ29" i="4"/>
  <c r="AJ30" i="4"/>
  <c r="AJ31" i="4"/>
  <c r="AJ32" i="4"/>
  <c r="AJ33" i="4"/>
  <c r="AJ34" i="4"/>
  <c r="AJ35" i="4"/>
  <c r="AJ36" i="4"/>
  <c r="AJ37" i="4"/>
  <c r="AJ38" i="4"/>
  <c r="AJ39" i="4"/>
  <c r="AJ40" i="4"/>
  <c r="AJ41" i="4"/>
  <c r="AJ42" i="4"/>
  <c r="AJ43" i="4"/>
  <c r="AJ44" i="4"/>
  <c r="AJ45" i="4"/>
  <c r="AJ46" i="4"/>
  <c r="AJ47" i="4"/>
  <c r="AJ48" i="4"/>
  <c r="AJ49" i="4"/>
  <c r="AJ50" i="4"/>
  <c r="AJ51" i="4"/>
  <c r="AJ52" i="4"/>
  <c r="AJ53" i="4"/>
  <c r="AJ54" i="4"/>
  <c r="AJ55" i="4"/>
  <c r="AJ56" i="4"/>
  <c r="AJ57" i="4"/>
  <c r="AJ58" i="4"/>
  <c r="AJ59" i="4"/>
  <c r="AJ60" i="4"/>
  <c r="AJ61" i="4"/>
  <c r="AJ62" i="4"/>
  <c r="AJ63" i="4"/>
  <c r="AJ64" i="4"/>
  <c r="AJ65" i="4"/>
  <c r="AJ66" i="4"/>
  <c r="AJ67" i="4"/>
  <c r="AJ68" i="4"/>
  <c r="AJ69" i="4"/>
  <c r="AJ6" i="4"/>
  <c r="AO7" i="4"/>
  <c r="AO8" i="4"/>
  <c r="AO9" i="4"/>
  <c r="AO10" i="4"/>
  <c r="AO11" i="4"/>
  <c r="AO12" i="4"/>
  <c r="AO13" i="4"/>
  <c r="AO14" i="4"/>
  <c r="AO15" i="4"/>
  <c r="AO16" i="4"/>
  <c r="AO17" i="4"/>
  <c r="AO18" i="4"/>
  <c r="AO19" i="4"/>
  <c r="AO20" i="4"/>
  <c r="AO21" i="4"/>
  <c r="AO22" i="4"/>
  <c r="AO23" i="4"/>
  <c r="AO24" i="4"/>
  <c r="AO25" i="4"/>
  <c r="AO26" i="4"/>
  <c r="AO27" i="4"/>
  <c r="AO28" i="4"/>
  <c r="AO29" i="4"/>
  <c r="AO30" i="4"/>
  <c r="AO31" i="4"/>
  <c r="AO32" i="4"/>
  <c r="AO33" i="4"/>
  <c r="AO34" i="4"/>
  <c r="AO35" i="4"/>
  <c r="AO36" i="4"/>
  <c r="AO37" i="4"/>
  <c r="AO38" i="4"/>
  <c r="AO39" i="4"/>
  <c r="AO40" i="4"/>
  <c r="AO41" i="4"/>
  <c r="AO42" i="4"/>
  <c r="AO43" i="4"/>
  <c r="AO44" i="4"/>
  <c r="AO45" i="4"/>
  <c r="AO46" i="4"/>
  <c r="AO47" i="4"/>
  <c r="AO48" i="4"/>
  <c r="AO49" i="4"/>
  <c r="AO50" i="4"/>
  <c r="AO51" i="4"/>
  <c r="AO52" i="4"/>
  <c r="AO53" i="4"/>
  <c r="AO54" i="4"/>
  <c r="AO55" i="4"/>
  <c r="AO56" i="4"/>
  <c r="AO57" i="4"/>
  <c r="AO58" i="4"/>
  <c r="AO59" i="4"/>
  <c r="AO60" i="4"/>
  <c r="AO61" i="4"/>
  <c r="AO62" i="4"/>
  <c r="AO63" i="4"/>
  <c r="AO64" i="4"/>
  <c r="AO65" i="4"/>
  <c r="AO66" i="4"/>
  <c r="AO67" i="4"/>
  <c r="AO68" i="4"/>
  <c r="AO69" i="4"/>
  <c r="K7" i="4"/>
  <c r="K6" i="4"/>
  <c r="I7" i="4"/>
  <c r="J7" i="4"/>
  <c r="L7" i="4"/>
  <c r="M7" i="4"/>
  <c r="AL7" i="4" s="1"/>
  <c r="AN7" i="4"/>
  <c r="AP7" i="4"/>
  <c r="I8" i="4"/>
  <c r="J8" i="4"/>
  <c r="K8" i="4"/>
  <c r="L8" i="4"/>
  <c r="M8" i="4"/>
  <c r="AL8" i="4" s="1"/>
  <c r="AN8" i="4"/>
  <c r="AP8" i="4"/>
  <c r="I9" i="4"/>
  <c r="J9" i="4"/>
  <c r="K9" i="4"/>
  <c r="L9" i="4"/>
  <c r="M9" i="4"/>
  <c r="AN9" i="4"/>
  <c r="AP9" i="4"/>
  <c r="I10" i="4"/>
  <c r="J10" i="4"/>
  <c r="K10" i="4"/>
  <c r="L10" i="4"/>
  <c r="M10" i="4"/>
  <c r="AN10" i="4"/>
  <c r="AP10" i="4"/>
  <c r="I11" i="4"/>
  <c r="J11" i="4"/>
  <c r="K11" i="4"/>
  <c r="L11" i="4"/>
  <c r="M11" i="4"/>
  <c r="AN11" i="4"/>
  <c r="AP11" i="4"/>
  <c r="I12" i="4"/>
  <c r="J12" i="4"/>
  <c r="K12" i="4"/>
  <c r="L12" i="4"/>
  <c r="M12" i="4"/>
  <c r="AN12" i="4"/>
  <c r="AP12" i="4"/>
  <c r="I13" i="4"/>
  <c r="J13" i="4"/>
  <c r="K13" i="4"/>
  <c r="L13" i="4"/>
  <c r="M13" i="4"/>
  <c r="AN13" i="4"/>
  <c r="AP13" i="4"/>
  <c r="I14" i="4"/>
  <c r="J14" i="4"/>
  <c r="K14" i="4"/>
  <c r="L14" i="4"/>
  <c r="M14" i="4"/>
  <c r="AN14" i="4"/>
  <c r="AP14" i="4"/>
  <c r="I15" i="4"/>
  <c r="J15" i="4"/>
  <c r="K15" i="4"/>
  <c r="L15" i="4"/>
  <c r="M15" i="4"/>
  <c r="AN15" i="4"/>
  <c r="AP15" i="4"/>
  <c r="I16" i="4"/>
  <c r="J16" i="4"/>
  <c r="K16" i="4"/>
  <c r="L16" i="4"/>
  <c r="M16" i="4"/>
  <c r="AN16" i="4"/>
  <c r="AP16" i="4"/>
  <c r="I17" i="4"/>
  <c r="J17" i="4"/>
  <c r="K17" i="4"/>
  <c r="L17" i="4"/>
  <c r="M17" i="4"/>
  <c r="AN17" i="4"/>
  <c r="AP17" i="4"/>
  <c r="I18" i="4"/>
  <c r="J18" i="4"/>
  <c r="K18" i="4"/>
  <c r="L18" i="4"/>
  <c r="M18" i="4"/>
  <c r="AN18" i="4"/>
  <c r="AP18" i="4"/>
  <c r="I19" i="4"/>
  <c r="J19" i="4"/>
  <c r="K19" i="4"/>
  <c r="L19" i="4"/>
  <c r="M19" i="4"/>
  <c r="AN19" i="4"/>
  <c r="AP19" i="4"/>
  <c r="I20" i="4"/>
  <c r="J20" i="4"/>
  <c r="K20" i="4"/>
  <c r="L20" i="4"/>
  <c r="M20" i="4"/>
  <c r="AN20" i="4"/>
  <c r="AP20" i="4"/>
  <c r="I21" i="4"/>
  <c r="J21" i="4"/>
  <c r="K21" i="4"/>
  <c r="L21" i="4"/>
  <c r="M21" i="4"/>
  <c r="AN21" i="4"/>
  <c r="AP21" i="4"/>
  <c r="I22" i="4"/>
  <c r="J22" i="4"/>
  <c r="K22" i="4"/>
  <c r="L22" i="4"/>
  <c r="M22" i="4"/>
  <c r="AN22" i="4"/>
  <c r="AP22" i="4"/>
  <c r="I23" i="4"/>
  <c r="J23" i="4"/>
  <c r="K23" i="4"/>
  <c r="L23" i="4"/>
  <c r="M23" i="4"/>
  <c r="AN23" i="4"/>
  <c r="AP23" i="4"/>
  <c r="I24" i="4"/>
  <c r="J24" i="4"/>
  <c r="K24" i="4"/>
  <c r="L24" i="4"/>
  <c r="M24" i="4"/>
  <c r="AN24" i="4"/>
  <c r="AP24" i="4"/>
  <c r="I25" i="4"/>
  <c r="J25" i="4"/>
  <c r="K25" i="4"/>
  <c r="L25" i="4"/>
  <c r="M25" i="4"/>
  <c r="AN25" i="4"/>
  <c r="AP25" i="4"/>
  <c r="I26" i="4"/>
  <c r="J26" i="4"/>
  <c r="K26" i="4"/>
  <c r="L26" i="4"/>
  <c r="M26" i="4"/>
  <c r="AN26" i="4"/>
  <c r="AP26" i="4"/>
  <c r="I27" i="4"/>
  <c r="J27" i="4"/>
  <c r="K27" i="4"/>
  <c r="L27" i="4"/>
  <c r="M27" i="4"/>
  <c r="AN27" i="4"/>
  <c r="AP27" i="4"/>
  <c r="I28" i="4"/>
  <c r="J28" i="4"/>
  <c r="K28" i="4"/>
  <c r="L28" i="4"/>
  <c r="M28" i="4"/>
  <c r="AL28" i="4" s="1"/>
  <c r="AN28" i="4"/>
  <c r="AP28" i="4"/>
  <c r="I29" i="4"/>
  <c r="J29" i="4"/>
  <c r="K29" i="4"/>
  <c r="L29" i="4"/>
  <c r="M29" i="4"/>
  <c r="AN29" i="4"/>
  <c r="AP29" i="4"/>
  <c r="I30" i="4"/>
  <c r="J30" i="4"/>
  <c r="K30" i="4"/>
  <c r="L30" i="4"/>
  <c r="M30" i="4"/>
  <c r="AN30" i="4"/>
  <c r="AP30" i="4"/>
  <c r="I31" i="4"/>
  <c r="J31" i="4"/>
  <c r="K31" i="4"/>
  <c r="L31" i="4"/>
  <c r="M31" i="4"/>
  <c r="AN31" i="4"/>
  <c r="AP31" i="4"/>
  <c r="I32" i="4"/>
  <c r="J32" i="4"/>
  <c r="K32" i="4"/>
  <c r="L32" i="4"/>
  <c r="M32" i="4"/>
  <c r="AL32" i="4" s="1"/>
  <c r="AN32" i="4"/>
  <c r="AP32" i="4"/>
  <c r="I33" i="4"/>
  <c r="J33" i="4"/>
  <c r="K33" i="4"/>
  <c r="L33" i="4"/>
  <c r="M33" i="4"/>
  <c r="AN33" i="4"/>
  <c r="AP33" i="4"/>
  <c r="I34" i="4"/>
  <c r="J34" i="4"/>
  <c r="K34" i="4"/>
  <c r="L34" i="4"/>
  <c r="M34" i="4"/>
  <c r="AN34" i="4"/>
  <c r="AP34" i="4"/>
  <c r="I35" i="4"/>
  <c r="J35" i="4"/>
  <c r="K35" i="4"/>
  <c r="L35" i="4"/>
  <c r="M35" i="4"/>
  <c r="AN35" i="4"/>
  <c r="AP35" i="4"/>
  <c r="I36" i="4"/>
  <c r="J36" i="4"/>
  <c r="K36" i="4"/>
  <c r="L36" i="4"/>
  <c r="M36" i="4"/>
  <c r="AN36" i="4"/>
  <c r="AP36" i="4"/>
  <c r="I37" i="4"/>
  <c r="J37" i="4"/>
  <c r="K37" i="4"/>
  <c r="L37" i="4"/>
  <c r="M37" i="4"/>
  <c r="AN37" i="4"/>
  <c r="AP37" i="4"/>
  <c r="I38" i="4"/>
  <c r="J38" i="4"/>
  <c r="K38" i="4"/>
  <c r="L38" i="4"/>
  <c r="M38" i="4"/>
  <c r="AN38" i="4"/>
  <c r="AP38" i="4"/>
  <c r="I39" i="4"/>
  <c r="J39" i="4"/>
  <c r="K39" i="4"/>
  <c r="L39" i="4"/>
  <c r="M39" i="4"/>
  <c r="AN39" i="4"/>
  <c r="AP39" i="4"/>
  <c r="I40" i="4"/>
  <c r="J40" i="4"/>
  <c r="K40" i="4"/>
  <c r="L40" i="4"/>
  <c r="M40" i="4"/>
  <c r="AN40" i="4"/>
  <c r="AP40" i="4"/>
  <c r="I41" i="4"/>
  <c r="J41" i="4"/>
  <c r="K41" i="4"/>
  <c r="L41" i="4"/>
  <c r="M41" i="4"/>
  <c r="AN41" i="4"/>
  <c r="AP41" i="4"/>
  <c r="I42" i="4"/>
  <c r="J42" i="4"/>
  <c r="K42" i="4"/>
  <c r="L42" i="4"/>
  <c r="M42" i="4"/>
  <c r="AN42" i="4"/>
  <c r="AP42" i="4"/>
  <c r="I43" i="4"/>
  <c r="J43" i="4"/>
  <c r="K43" i="4"/>
  <c r="L43" i="4"/>
  <c r="M43" i="4"/>
  <c r="AN43" i="4"/>
  <c r="AP43" i="4"/>
  <c r="I44" i="4"/>
  <c r="J44" i="4"/>
  <c r="K44" i="4"/>
  <c r="L44" i="4"/>
  <c r="M44" i="4"/>
  <c r="AN44" i="4"/>
  <c r="AP44" i="4"/>
  <c r="I45" i="4"/>
  <c r="J45" i="4"/>
  <c r="K45" i="4"/>
  <c r="L45" i="4"/>
  <c r="M45" i="4"/>
  <c r="AN45" i="4"/>
  <c r="AP45" i="4"/>
  <c r="I46" i="4"/>
  <c r="J46" i="4"/>
  <c r="K46" i="4"/>
  <c r="L46" i="4"/>
  <c r="M46" i="4"/>
  <c r="AN46" i="4"/>
  <c r="AP46" i="4"/>
  <c r="I47" i="4"/>
  <c r="J47" i="4"/>
  <c r="K47" i="4"/>
  <c r="L47" i="4"/>
  <c r="M47" i="4"/>
  <c r="AN47" i="4"/>
  <c r="AP47" i="4"/>
  <c r="I48" i="4"/>
  <c r="J48" i="4"/>
  <c r="K48" i="4"/>
  <c r="L48" i="4"/>
  <c r="M48" i="4"/>
  <c r="AN48" i="4"/>
  <c r="AP48" i="4"/>
  <c r="I49" i="4"/>
  <c r="J49" i="4"/>
  <c r="K49" i="4"/>
  <c r="L49" i="4"/>
  <c r="M49" i="4"/>
  <c r="AN49" i="4"/>
  <c r="AP49" i="4"/>
  <c r="I50" i="4"/>
  <c r="J50" i="4"/>
  <c r="K50" i="4"/>
  <c r="L50" i="4"/>
  <c r="M50" i="4"/>
  <c r="AN50" i="4"/>
  <c r="AP50" i="4"/>
  <c r="I51" i="4"/>
  <c r="J51" i="4"/>
  <c r="K51" i="4"/>
  <c r="L51" i="4"/>
  <c r="M51" i="4"/>
  <c r="AN51" i="4"/>
  <c r="AP51" i="4"/>
  <c r="I52" i="4"/>
  <c r="J52" i="4"/>
  <c r="K52" i="4"/>
  <c r="L52" i="4"/>
  <c r="M52" i="4"/>
  <c r="AN52" i="4"/>
  <c r="AP52" i="4"/>
  <c r="I53" i="4"/>
  <c r="J53" i="4"/>
  <c r="K53" i="4"/>
  <c r="L53" i="4"/>
  <c r="M53" i="4"/>
  <c r="AN53" i="4"/>
  <c r="AP53" i="4"/>
  <c r="I54" i="4"/>
  <c r="J54" i="4"/>
  <c r="K54" i="4"/>
  <c r="L54" i="4"/>
  <c r="M54" i="4"/>
  <c r="AN54" i="4"/>
  <c r="AP54" i="4"/>
  <c r="I55" i="4"/>
  <c r="J55" i="4"/>
  <c r="K55" i="4"/>
  <c r="L55" i="4"/>
  <c r="M55" i="4"/>
  <c r="AN55" i="4"/>
  <c r="AP55" i="4"/>
  <c r="I56" i="4"/>
  <c r="J56" i="4"/>
  <c r="K56" i="4"/>
  <c r="L56" i="4"/>
  <c r="M56" i="4"/>
  <c r="AN56" i="4"/>
  <c r="AP56" i="4"/>
  <c r="I57" i="4"/>
  <c r="J57" i="4"/>
  <c r="K57" i="4"/>
  <c r="L57" i="4"/>
  <c r="M57" i="4"/>
  <c r="AN57" i="4"/>
  <c r="AP57" i="4"/>
  <c r="I58" i="4"/>
  <c r="J58" i="4"/>
  <c r="K58" i="4"/>
  <c r="L58" i="4"/>
  <c r="M58" i="4"/>
  <c r="AN58" i="4"/>
  <c r="AP58" i="4"/>
  <c r="I59" i="4"/>
  <c r="J59" i="4"/>
  <c r="K59" i="4"/>
  <c r="L59" i="4"/>
  <c r="M59" i="4"/>
  <c r="AN59" i="4"/>
  <c r="AP59" i="4"/>
  <c r="I60" i="4"/>
  <c r="J60" i="4"/>
  <c r="K60" i="4"/>
  <c r="L60" i="4"/>
  <c r="M60" i="4"/>
  <c r="AL60" i="4" s="1"/>
  <c r="AN60" i="4"/>
  <c r="AP60" i="4"/>
  <c r="I61" i="4"/>
  <c r="J61" i="4"/>
  <c r="K61" i="4"/>
  <c r="L61" i="4"/>
  <c r="M61" i="4"/>
  <c r="AN61" i="4"/>
  <c r="AP61" i="4"/>
  <c r="I62" i="4"/>
  <c r="J62" i="4"/>
  <c r="K62" i="4"/>
  <c r="L62" i="4"/>
  <c r="M62" i="4"/>
  <c r="AN62" i="4"/>
  <c r="AP62" i="4"/>
  <c r="I63" i="4"/>
  <c r="J63" i="4"/>
  <c r="K63" i="4"/>
  <c r="L63" i="4"/>
  <c r="M63" i="4"/>
  <c r="AN63" i="4"/>
  <c r="AP63" i="4"/>
  <c r="I64" i="4"/>
  <c r="J64" i="4"/>
  <c r="K64" i="4"/>
  <c r="L64" i="4"/>
  <c r="M64" i="4"/>
  <c r="AN64" i="4"/>
  <c r="AP64" i="4"/>
  <c r="I65" i="4"/>
  <c r="J65" i="4"/>
  <c r="K65" i="4"/>
  <c r="L65" i="4"/>
  <c r="M65" i="4"/>
  <c r="AN65" i="4"/>
  <c r="AP65" i="4"/>
  <c r="I66" i="4"/>
  <c r="J66" i="4"/>
  <c r="K66" i="4"/>
  <c r="L66" i="4"/>
  <c r="M66" i="4"/>
  <c r="AN66" i="4"/>
  <c r="AP66" i="4"/>
  <c r="I67" i="4"/>
  <c r="J67" i="4"/>
  <c r="K67" i="4"/>
  <c r="L67" i="4"/>
  <c r="M67" i="4"/>
  <c r="AN67" i="4"/>
  <c r="AP67" i="4"/>
  <c r="I68" i="4"/>
  <c r="J68" i="4"/>
  <c r="K68" i="4"/>
  <c r="L68" i="4"/>
  <c r="M68" i="4"/>
  <c r="AN68" i="4"/>
  <c r="AP68" i="4"/>
  <c r="I69" i="4"/>
  <c r="J69" i="4"/>
  <c r="K69" i="4"/>
  <c r="L69" i="4"/>
  <c r="M69" i="4"/>
  <c r="AN69" i="4"/>
  <c r="AP69" i="4"/>
  <c r="L6" i="4"/>
  <c r="M6" i="4"/>
  <c r="N6" i="4"/>
  <c r="AN6" i="4"/>
  <c r="I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6" i="4"/>
  <c r="D68" i="44" l="1"/>
  <c r="D67" i="44"/>
  <c r="K62" i="3"/>
  <c r="K46" i="3"/>
  <c r="I37" i="3"/>
  <c r="J42" i="3"/>
  <c r="K55" i="3"/>
  <c r="J57" i="3"/>
  <c r="I23" i="3"/>
  <c r="I7" i="3"/>
  <c r="J24" i="3"/>
  <c r="K57" i="3"/>
  <c r="K9" i="3"/>
  <c r="J7" i="3"/>
  <c r="K18" i="3"/>
  <c r="J22" i="3"/>
  <c r="K43" i="3"/>
  <c r="I18" i="3"/>
  <c r="J21" i="3"/>
  <c r="I27" i="3"/>
  <c r="J52" i="3"/>
  <c r="I52" i="3"/>
  <c r="J34" i="3"/>
  <c r="K63" i="3"/>
  <c r="J17" i="3"/>
  <c r="K24" i="3"/>
  <c r="I15" i="3"/>
  <c r="G6" i="3"/>
  <c r="J64" i="3"/>
  <c r="J48" i="3"/>
  <c r="J32" i="3"/>
  <c r="J16" i="3"/>
  <c r="I21" i="3"/>
  <c r="J26" i="3"/>
  <c r="I30" i="3"/>
  <c r="K23" i="3"/>
  <c r="J41" i="3"/>
  <c r="K64" i="3"/>
  <c r="K48" i="3"/>
  <c r="J40" i="3"/>
  <c r="I32" i="3"/>
  <c r="J39" i="3"/>
  <c r="K50" i="3"/>
  <c r="I34" i="3"/>
  <c r="J5" i="3"/>
  <c r="I11" i="3"/>
  <c r="K61" i="3"/>
  <c r="K29" i="3"/>
  <c r="K38" i="3"/>
  <c r="J66" i="3"/>
  <c r="K47" i="3"/>
  <c r="I22" i="3"/>
  <c r="J65" i="3"/>
  <c r="I63" i="3"/>
  <c r="I47" i="3"/>
  <c r="I31" i="3"/>
  <c r="K8" i="3"/>
  <c r="K65" i="3"/>
  <c r="I56" i="3"/>
  <c r="K49" i="3"/>
  <c r="I40" i="3"/>
  <c r="K33" i="3"/>
  <c r="I24" i="3"/>
  <c r="K17" i="3"/>
  <c r="I8" i="3"/>
  <c r="J63" i="3"/>
  <c r="J47" i="3"/>
  <c r="J31" i="3"/>
  <c r="J15" i="3"/>
  <c r="G5" i="3"/>
  <c r="I55" i="3"/>
  <c r="J8" i="3"/>
  <c r="I16" i="3"/>
  <c r="K66" i="3"/>
  <c r="J54" i="3"/>
  <c r="K59" i="3"/>
  <c r="I50" i="3"/>
  <c r="J37" i="3"/>
  <c r="I59" i="3"/>
  <c r="K36" i="3"/>
  <c r="J35" i="3"/>
  <c r="I45" i="3"/>
  <c r="K6" i="3"/>
  <c r="I4" i="3"/>
  <c r="K56" i="3"/>
  <c r="K40" i="3"/>
  <c r="I65" i="3"/>
  <c r="K58" i="3"/>
  <c r="I49" i="3"/>
  <c r="K42" i="3"/>
  <c r="I33" i="3"/>
  <c r="K26" i="3"/>
  <c r="I17" i="3"/>
  <c r="K10" i="3"/>
  <c r="J62" i="3"/>
  <c r="J46" i="3"/>
  <c r="J30" i="3"/>
  <c r="J14" i="3"/>
  <c r="I53" i="3"/>
  <c r="K39" i="3"/>
  <c r="K32" i="3"/>
  <c r="I48" i="3"/>
  <c r="I41" i="3"/>
  <c r="I9" i="3"/>
  <c r="K27" i="3"/>
  <c r="J51" i="3"/>
  <c r="I61" i="3"/>
  <c r="J49" i="3"/>
  <c r="K67" i="3"/>
  <c r="I58" i="3"/>
  <c r="K51" i="3"/>
  <c r="I42" i="3"/>
  <c r="K35" i="3"/>
  <c r="I26" i="3"/>
  <c r="K19" i="3"/>
  <c r="I10" i="3"/>
  <c r="J61" i="3"/>
  <c r="J45" i="3"/>
  <c r="J29" i="3"/>
  <c r="J13" i="3"/>
  <c r="K14" i="3"/>
  <c r="I5" i="3"/>
  <c r="J10" i="3"/>
  <c r="I46" i="3"/>
  <c r="J25" i="3"/>
  <c r="G30" i="3"/>
  <c r="K25" i="3"/>
  <c r="J55" i="3"/>
  <c r="K34" i="3"/>
  <c r="J6" i="3"/>
  <c r="I66" i="3"/>
  <c r="J53" i="3"/>
  <c r="I43" i="3"/>
  <c r="K20" i="3"/>
  <c r="J20" i="3"/>
  <c r="I36" i="3"/>
  <c r="K13" i="3"/>
  <c r="J19" i="3"/>
  <c r="K54" i="3"/>
  <c r="I29" i="3"/>
  <c r="J18" i="3"/>
  <c r="I38" i="3"/>
  <c r="K15" i="3"/>
  <c r="I6" i="3"/>
  <c r="I67" i="3"/>
  <c r="K60" i="3"/>
  <c r="G26" i="3"/>
  <c r="I19" i="3"/>
  <c r="K12" i="3"/>
  <c r="J60" i="3"/>
  <c r="J44" i="3"/>
  <c r="J28" i="3"/>
  <c r="J12" i="3"/>
  <c r="K30" i="3"/>
  <c r="J58" i="3"/>
  <c r="I62" i="3"/>
  <c r="I14" i="3"/>
  <c r="K7" i="3"/>
  <c r="J9" i="3"/>
  <c r="I39" i="3"/>
  <c r="K16" i="3"/>
  <c r="J56" i="3"/>
  <c r="I64" i="3"/>
  <c r="K41" i="3"/>
  <c r="J23" i="3"/>
  <c r="I57" i="3"/>
  <c r="I25" i="3"/>
  <c r="J38" i="3"/>
  <c r="K11" i="3"/>
  <c r="K52" i="3"/>
  <c r="J36" i="3"/>
  <c r="K45" i="3"/>
  <c r="I20" i="3"/>
  <c r="J67" i="3"/>
  <c r="K22" i="3"/>
  <c r="I13" i="3"/>
  <c r="J50" i="3"/>
  <c r="I54" i="3"/>
  <c r="K31" i="3"/>
  <c r="J33" i="3"/>
  <c r="G58" i="3"/>
  <c r="I51" i="3"/>
  <c r="K44" i="3"/>
  <c r="I35" i="3"/>
  <c r="K28" i="3"/>
  <c r="I60" i="3"/>
  <c r="K53" i="3"/>
  <c r="I44" i="3"/>
  <c r="K37" i="3"/>
  <c r="I28" i="3"/>
  <c r="K21" i="3"/>
  <c r="I12" i="3"/>
  <c r="K5" i="3"/>
  <c r="J59" i="3"/>
  <c r="J43" i="3"/>
  <c r="J27" i="3"/>
  <c r="J11" i="3"/>
  <c r="E4" i="3"/>
  <c r="E5" i="3"/>
  <c r="E52" i="3"/>
  <c r="E35" i="3"/>
  <c r="E49" i="3"/>
  <c r="E32" i="3"/>
  <c r="E30" i="3"/>
  <c r="E44" i="3"/>
  <c r="E59" i="3"/>
  <c r="E58" i="3"/>
  <c r="E42" i="3"/>
  <c r="E26" i="3"/>
  <c r="E10" i="3"/>
  <c r="E20" i="3"/>
  <c r="E34" i="3"/>
  <c r="E64" i="3"/>
  <c r="E15" i="3"/>
  <c r="E45" i="3"/>
  <c r="E12" i="3"/>
  <c r="E57" i="3"/>
  <c r="E41" i="3"/>
  <c r="E25" i="3"/>
  <c r="E9" i="3"/>
  <c r="E67" i="3"/>
  <c r="E66" i="3"/>
  <c r="E33" i="3"/>
  <c r="E63" i="3"/>
  <c r="E46" i="3"/>
  <c r="E29" i="3"/>
  <c r="E43" i="3"/>
  <c r="E56" i="3"/>
  <c r="E40" i="3"/>
  <c r="E24" i="3"/>
  <c r="E8" i="3"/>
  <c r="E51" i="3"/>
  <c r="E50" i="3"/>
  <c r="E17" i="3"/>
  <c r="E47" i="3"/>
  <c r="E14" i="3"/>
  <c r="E60" i="3"/>
  <c r="E11" i="3"/>
  <c r="E55" i="3"/>
  <c r="E39" i="3"/>
  <c r="E23" i="3"/>
  <c r="E7" i="3"/>
  <c r="E36" i="3"/>
  <c r="E18" i="3"/>
  <c r="E48" i="3"/>
  <c r="E31" i="3"/>
  <c r="E61" i="3"/>
  <c r="E28" i="3"/>
  <c r="E54" i="3"/>
  <c r="E38" i="3"/>
  <c r="E22" i="3"/>
  <c r="E19" i="3"/>
  <c r="E65" i="3"/>
  <c r="E16" i="3"/>
  <c r="E62" i="3"/>
  <c r="E13" i="3"/>
  <c r="E27" i="3"/>
  <c r="E53" i="3"/>
  <c r="E37" i="3"/>
  <c r="E21" i="3"/>
  <c r="E6" i="3"/>
  <c r="AK29" i="4"/>
  <c r="AL39" i="4"/>
  <c r="AK7" i="4"/>
  <c r="AL34" i="4"/>
  <c r="AL30" i="4"/>
  <c r="AL26" i="4"/>
  <c r="AL18" i="4"/>
  <c r="AL14" i="4"/>
  <c r="AL66" i="4"/>
  <c r="AL6" i="4"/>
  <c r="AK36" i="4"/>
  <c r="AK32" i="4"/>
  <c r="AL27" i="4"/>
  <c r="AL68" i="4"/>
  <c r="AL54" i="4"/>
  <c r="AK6" i="4"/>
  <c r="AO6" i="4"/>
  <c r="AL33" i="4"/>
  <c r="AL29" i="4"/>
  <c r="AL25" i="4"/>
  <c r="AL21" i="4"/>
  <c r="AL17" i="4"/>
  <c r="AL13" i="4"/>
  <c r="AK38" i="4"/>
  <c r="AL69" i="4"/>
  <c r="AK62" i="4"/>
  <c r="AL61" i="4"/>
  <c r="AL53" i="4"/>
  <c r="AK46" i="4"/>
  <c r="AL45" i="4"/>
  <c r="AK9" i="4"/>
  <c r="AK25" i="4"/>
  <c r="AK21" i="4"/>
  <c r="AK13" i="4"/>
  <c r="AL12" i="4"/>
  <c r="AK61" i="4"/>
  <c r="AL52" i="4"/>
  <c r="AK45" i="4"/>
  <c r="AL44" i="4"/>
  <c r="AK8" i="4"/>
  <c r="AK16" i="4"/>
  <c r="AL15" i="4"/>
  <c r="AL67" i="4"/>
  <c r="AL63" i="4"/>
  <c r="AL59" i="4"/>
  <c r="AL51" i="4"/>
  <c r="AL47" i="4"/>
  <c r="AL43" i="4"/>
  <c r="AK31" i="4"/>
  <c r="AK15" i="4"/>
  <c r="AK35" i="4"/>
  <c r="AK19" i="4"/>
  <c r="AL10" i="4"/>
  <c r="AL50" i="4"/>
  <c r="AK67" i="4"/>
  <c r="AK63" i="4"/>
  <c r="AL58" i="4"/>
  <c r="AK51" i="4"/>
  <c r="AK47" i="4"/>
  <c r="AL42" i="4"/>
  <c r="AK58" i="4"/>
  <c r="AL57" i="4"/>
  <c r="AL41" i="4"/>
  <c r="AL31" i="4"/>
  <c r="AK64" i="4"/>
  <c r="AK48" i="4"/>
  <c r="AK22" i="4"/>
  <c r="AK54" i="4"/>
  <c r="AK41" i="4"/>
  <c r="AL40" i="4"/>
  <c r="AL37" i="4"/>
  <c r="AK34" i="4"/>
  <c r="AK28" i="4"/>
  <c r="AL24" i="4"/>
  <c r="AK18" i="4"/>
  <c r="AK12" i="4"/>
  <c r="AK57" i="4"/>
  <c r="AL11" i="4"/>
  <c r="AK60" i="4"/>
  <c r="AL56" i="4"/>
  <c r="AK44" i="4"/>
  <c r="AK66" i="4"/>
  <c r="AL62" i="4"/>
  <c r="AK50" i="4"/>
  <c r="AL46" i="4"/>
  <c r="AK37" i="4"/>
  <c r="AL36" i="4"/>
  <c r="AK30" i="4"/>
  <c r="AK24" i="4"/>
  <c r="AL20" i="4"/>
  <c r="AK14" i="4"/>
  <c r="AK69" i="4"/>
  <c r="AL65" i="4"/>
  <c r="AK53" i="4"/>
  <c r="AL49" i="4"/>
  <c r="AK40" i="4"/>
  <c r="AK27" i="4"/>
  <c r="AL23" i="4"/>
  <c r="AK11" i="4"/>
  <c r="AK56" i="4"/>
  <c r="AK59" i="4"/>
  <c r="AL55" i="4"/>
  <c r="AK43" i="4"/>
  <c r="AK33" i="4"/>
  <c r="AK23" i="4"/>
  <c r="AK17" i="4"/>
  <c r="AK20" i="4"/>
  <c r="AL16" i="4"/>
  <c r="AK65" i="4"/>
  <c r="AK49" i="4"/>
  <c r="AL35" i="4"/>
  <c r="AL19" i="4"/>
  <c r="AK68" i="4"/>
  <c r="AL64" i="4"/>
  <c r="AK52" i="4"/>
  <c r="AL48" i="4"/>
  <c r="AK39" i="4"/>
  <c r="AK26" i="4"/>
  <c r="AL22" i="4"/>
  <c r="AK10" i="4"/>
  <c r="AL9" i="4"/>
  <c r="AK55" i="4"/>
  <c r="AK42" i="4"/>
  <c r="AL38" i="4"/>
  <c r="AT6" i="4" l="1"/>
  <c r="F22" i="3"/>
  <c r="F6" i="3"/>
  <c r="F65" i="3"/>
  <c r="G53" i="3"/>
  <c r="G24" i="3"/>
  <c r="F39" i="3"/>
  <c r="F52" i="3"/>
  <c r="G10" i="3"/>
  <c r="F13" i="3"/>
  <c r="F29" i="3"/>
  <c r="F23" i="3"/>
  <c r="G33" i="3"/>
  <c r="G47" i="3"/>
  <c r="F58" i="3"/>
  <c r="G39" i="3"/>
  <c r="G45" i="3"/>
  <c r="F7" i="3"/>
  <c r="G52" i="3"/>
  <c r="F14" i="3"/>
  <c r="F32" i="3"/>
  <c r="G35" i="3"/>
  <c r="G15" i="3"/>
  <c r="G50" i="3"/>
  <c r="F48" i="3"/>
  <c r="F20" i="3"/>
  <c r="G21" i="3"/>
  <c r="G37" i="3"/>
  <c r="F27" i="3"/>
  <c r="G17" i="3"/>
  <c r="G41" i="3"/>
  <c r="F47" i="3"/>
  <c r="F51" i="3"/>
  <c r="G9" i="3"/>
  <c r="G55" i="3"/>
  <c r="G49" i="3"/>
  <c r="G43" i="3"/>
  <c r="G66" i="3"/>
  <c r="F21" i="3"/>
  <c r="G67" i="3"/>
  <c r="F28" i="3"/>
  <c r="F41" i="3"/>
  <c r="G11" i="3"/>
  <c r="F43" i="3"/>
  <c r="F37" i="3"/>
  <c r="G19" i="3"/>
  <c r="G46" i="3"/>
  <c r="G32" i="3"/>
  <c r="F9" i="3"/>
  <c r="G27" i="3"/>
  <c r="F64" i="3"/>
  <c r="F66" i="3"/>
  <c r="F62" i="3"/>
  <c r="F38" i="3"/>
  <c r="F63" i="3"/>
  <c r="G63" i="3"/>
  <c r="F55" i="3"/>
  <c r="F56" i="3"/>
  <c r="G57" i="3"/>
  <c r="F44" i="3"/>
  <c r="G25" i="3"/>
  <c r="F26" i="3"/>
  <c r="F8" i="3"/>
  <c r="F36" i="3"/>
  <c r="G16" i="3"/>
  <c r="F35" i="3"/>
  <c r="G44" i="3"/>
  <c r="F54" i="3"/>
  <c r="G23" i="3"/>
  <c r="F33" i="3"/>
  <c r="G62" i="3"/>
  <c r="G31" i="3"/>
  <c r="F25" i="3"/>
  <c r="J4" i="3"/>
  <c r="G54" i="3"/>
  <c r="G36" i="3"/>
  <c r="G14" i="3"/>
  <c r="F67" i="3"/>
  <c r="F10" i="3"/>
  <c r="G40" i="3"/>
  <c r="G61" i="3"/>
  <c r="G51" i="3"/>
  <c r="F30" i="3"/>
  <c r="G7" i="3"/>
  <c r="G64" i="3"/>
  <c r="F31" i="3"/>
  <c r="G12" i="3"/>
  <c r="G34" i="3"/>
  <c r="F24" i="3"/>
  <c r="G48" i="3"/>
  <c r="G8" i="3"/>
  <c r="F59" i="3"/>
  <c r="G60" i="3"/>
  <c r="F46" i="3"/>
  <c r="F19" i="3"/>
  <c r="F18" i="3"/>
  <c r="F12" i="3"/>
  <c r="F16" i="3"/>
  <c r="F45" i="3"/>
  <c r="G65" i="3"/>
  <c r="G59" i="3"/>
  <c r="F34" i="3"/>
  <c r="G56" i="3"/>
  <c r="F61" i="3"/>
  <c r="G20" i="3"/>
  <c r="G42" i="3"/>
  <c r="G38" i="3"/>
  <c r="F57" i="3"/>
  <c r="G28" i="3"/>
  <c r="F17" i="3"/>
  <c r="F50" i="3"/>
  <c r="F11" i="3"/>
  <c r="F42" i="3"/>
  <c r="G29" i="3"/>
  <c r="F40" i="3"/>
  <c r="F53" i="3"/>
  <c r="F15" i="3"/>
  <c r="G18" i="3"/>
  <c r="G22" i="3"/>
  <c r="F49" i="3"/>
  <c r="G13" i="3"/>
  <c r="F60" i="3"/>
  <c r="G4" i="3"/>
  <c r="F5" i="3"/>
  <c r="F4" i="3"/>
  <c r="AC2" i="5"/>
  <c r="O2" i="5"/>
  <c r="AE2" i="5" l="1"/>
  <c r="CE66" i="23" l="1"/>
  <c r="CU66" i="23"/>
  <c r="CV66" i="23"/>
  <c r="CU67" i="23"/>
  <c r="CV67" i="23"/>
  <c r="BR66" i="23"/>
  <c r="BS66" i="23"/>
  <c r="BT66" i="23"/>
  <c r="BU66" i="23"/>
  <c r="BV66" i="23"/>
  <c r="BW66" i="23"/>
  <c r="BX66" i="23"/>
  <c r="BY66" i="23"/>
  <c r="BZ66" i="23"/>
  <c r="CA66" i="23"/>
  <c r="CB66" i="23"/>
  <c r="CC66" i="23"/>
  <c r="CD66" i="23"/>
  <c r="CF66" i="23"/>
  <c r="CG66" i="23"/>
  <c r="CH66" i="23"/>
  <c r="CI66" i="23"/>
  <c r="CJ66" i="23"/>
  <c r="CK66" i="23"/>
  <c r="CL66" i="23"/>
  <c r="CM66" i="23"/>
  <c r="CN66" i="23"/>
  <c r="CO66" i="23"/>
  <c r="CP66" i="23"/>
  <c r="CQ66" i="23"/>
  <c r="CR66" i="23"/>
  <c r="CS66" i="23"/>
  <c r="CT66" i="23"/>
  <c r="BR67" i="23"/>
  <c r="BS67" i="23"/>
  <c r="BT67" i="23"/>
  <c r="BU67" i="23"/>
  <c r="BV67" i="23"/>
  <c r="BW67" i="23"/>
  <c r="BX67" i="23"/>
  <c r="BY67" i="23"/>
  <c r="BZ67" i="23"/>
  <c r="CA67" i="23"/>
  <c r="CB67" i="23"/>
  <c r="CC67" i="23"/>
  <c r="CD67" i="23"/>
  <c r="CE67" i="23"/>
  <c r="CF67" i="23"/>
  <c r="CG67" i="23"/>
  <c r="CH67" i="23"/>
  <c r="CI67" i="23"/>
  <c r="CJ67" i="23"/>
  <c r="CK67" i="23"/>
  <c r="CL67" i="23"/>
  <c r="CM67" i="23"/>
  <c r="CN67" i="23"/>
  <c r="CO67" i="23"/>
  <c r="CP67" i="23"/>
  <c r="CQ67" i="23"/>
  <c r="CR67" i="23"/>
  <c r="CS67" i="23"/>
  <c r="CT67" i="23"/>
  <c r="BQ66" i="23"/>
  <c r="BQ67" i="23"/>
  <c r="AK3" i="23"/>
  <c r="AL3" i="23"/>
  <c r="AM3" i="23"/>
  <c r="AN3" i="23"/>
  <c r="AO3" i="23"/>
  <c r="AP3" i="23"/>
  <c r="AQ3" i="23"/>
  <c r="AR3" i="23"/>
  <c r="AS3" i="23"/>
  <c r="AT3" i="23"/>
  <c r="AU3" i="23"/>
  <c r="AV3" i="23"/>
  <c r="AW3" i="23"/>
  <c r="AX3" i="23"/>
  <c r="AY3" i="23"/>
  <c r="AZ3" i="23"/>
  <c r="BA3" i="23"/>
  <c r="BB3" i="23"/>
  <c r="BC3" i="23"/>
  <c r="BD3" i="23"/>
  <c r="BE3" i="23"/>
  <c r="BF3" i="23"/>
  <c r="BG3" i="23"/>
  <c r="BH3" i="23"/>
  <c r="BI3" i="23"/>
  <c r="BJ3" i="23"/>
  <c r="BK3" i="23"/>
  <c r="BL3" i="23"/>
  <c r="BM3" i="23"/>
  <c r="BN3" i="23"/>
  <c r="BO3" i="23"/>
  <c r="BP3" i="23"/>
  <c r="AK4" i="23"/>
  <c r="AL4" i="23"/>
  <c r="AM4" i="23"/>
  <c r="AN4" i="23"/>
  <c r="AO4" i="23"/>
  <c r="AP4" i="23"/>
  <c r="AQ4" i="23"/>
  <c r="AR4" i="23"/>
  <c r="AS4" i="23"/>
  <c r="AT4" i="23"/>
  <c r="AU4" i="23"/>
  <c r="AV4" i="23"/>
  <c r="AW4" i="23"/>
  <c r="AX4" i="23"/>
  <c r="AY4" i="23"/>
  <c r="AZ4" i="23"/>
  <c r="BA4" i="23"/>
  <c r="BB4" i="23"/>
  <c r="BC4" i="23"/>
  <c r="BD4" i="23"/>
  <c r="BE4" i="23"/>
  <c r="BF4" i="23"/>
  <c r="BG4" i="23"/>
  <c r="BH4" i="23"/>
  <c r="BI4" i="23"/>
  <c r="BJ4" i="23"/>
  <c r="BK4" i="23"/>
  <c r="BL4" i="23"/>
  <c r="BM4" i="23"/>
  <c r="BN4" i="23"/>
  <c r="BO4" i="23"/>
  <c r="BP4" i="23"/>
  <c r="AK5" i="23"/>
  <c r="AL5" i="23"/>
  <c r="AM5" i="23"/>
  <c r="AN5" i="23"/>
  <c r="AO5" i="23"/>
  <c r="AP5" i="23"/>
  <c r="AQ5" i="23"/>
  <c r="AR5" i="23"/>
  <c r="AS5" i="23"/>
  <c r="AT5" i="23"/>
  <c r="AU5" i="23"/>
  <c r="AV5" i="23"/>
  <c r="AW5" i="23"/>
  <c r="AX5" i="23"/>
  <c r="AY5" i="23"/>
  <c r="AZ5" i="23"/>
  <c r="BA5" i="23"/>
  <c r="BB5" i="23"/>
  <c r="BC5" i="23"/>
  <c r="BD5" i="23"/>
  <c r="BE5" i="23"/>
  <c r="BF5" i="23"/>
  <c r="BG5" i="23"/>
  <c r="BH5" i="23"/>
  <c r="BI5" i="23"/>
  <c r="BJ5" i="23"/>
  <c r="BK5" i="23"/>
  <c r="BL5" i="23"/>
  <c r="BM5" i="23"/>
  <c r="BN5" i="23"/>
  <c r="BO5" i="23"/>
  <c r="BP5" i="23"/>
  <c r="AK6" i="23"/>
  <c r="AL6" i="23"/>
  <c r="AM6" i="23"/>
  <c r="AN6" i="23"/>
  <c r="AO6" i="23"/>
  <c r="AP6" i="23"/>
  <c r="AQ6" i="23"/>
  <c r="AR6" i="23"/>
  <c r="AS6" i="23"/>
  <c r="AT6" i="23"/>
  <c r="AU6" i="23"/>
  <c r="AV6" i="23"/>
  <c r="AW6" i="23"/>
  <c r="AX6" i="23"/>
  <c r="AY6" i="23"/>
  <c r="AZ6" i="23"/>
  <c r="BA6" i="23"/>
  <c r="BB6" i="23"/>
  <c r="BC6" i="23"/>
  <c r="BD6" i="23"/>
  <c r="BE6" i="23"/>
  <c r="BF6" i="23"/>
  <c r="BG6" i="23"/>
  <c r="BH6" i="23"/>
  <c r="BI6" i="23"/>
  <c r="BJ6" i="23"/>
  <c r="BK6" i="23"/>
  <c r="BL6" i="23"/>
  <c r="BM6" i="23"/>
  <c r="BN6" i="23"/>
  <c r="BO6" i="23"/>
  <c r="BP6" i="23"/>
  <c r="AK7" i="23"/>
  <c r="AL7" i="23"/>
  <c r="AM7" i="23"/>
  <c r="AN7" i="23"/>
  <c r="AO7" i="23"/>
  <c r="AP7" i="23"/>
  <c r="AQ7" i="23"/>
  <c r="AR7" i="23"/>
  <c r="AS7" i="23"/>
  <c r="AT7" i="23"/>
  <c r="AU7" i="23"/>
  <c r="AV7" i="23"/>
  <c r="AW7" i="23"/>
  <c r="AX7" i="23"/>
  <c r="AY7" i="23"/>
  <c r="AZ7" i="23"/>
  <c r="BA7" i="23"/>
  <c r="BB7" i="23"/>
  <c r="BC7" i="23"/>
  <c r="BD7" i="23"/>
  <c r="BE7" i="23"/>
  <c r="BF7" i="23"/>
  <c r="BG7" i="23"/>
  <c r="BH7" i="23"/>
  <c r="BI7" i="23"/>
  <c r="BJ7" i="23"/>
  <c r="BK7" i="23"/>
  <c r="BL7" i="23"/>
  <c r="BM7" i="23"/>
  <c r="BN7" i="23"/>
  <c r="BO7" i="23"/>
  <c r="BP7" i="23"/>
  <c r="AK8" i="23"/>
  <c r="AL8" i="23"/>
  <c r="AM8" i="23"/>
  <c r="AN8" i="23"/>
  <c r="AO8" i="23"/>
  <c r="AP8" i="23"/>
  <c r="AQ8" i="23"/>
  <c r="AR8" i="23"/>
  <c r="AS8" i="23"/>
  <c r="AT8" i="23"/>
  <c r="AU8" i="23"/>
  <c r="AV8" i="23"/>
  <c r="AW8" i="23"/>
  <c r="AX8" i="23"/>
  <c r="AY8" i="23"/>
  <c r="AZ8" i="23"/>
  <c r="BA8" i="23"/>
  <c r="BB8" i="23"/>
  <c r="BC8" i="23"/>
  <c r="BD8" i="23"/>
  <c r="BE8" i="23"/>
  <c r="BF8" i="23"/>
  <c r="BG8" i="23"/>
  <c r="BH8" i="23"/>
  <c r="BI8" i="23"/>
  <c r="BJ8" i="23"/>
  <c r="BK8" i="23"/>
  <c r="BL8" i="23"/>
  <c r="BM8" i="23"/>
  <c r="BN8" i="23"/>
  <c r="BO8" i="23"/>
  <c r="BP8" i="23"/>
  <c r="AK9" i="23"/>
  <c r="AL9" i="23"/>
  <c r="AM9" i="23"/>
  <c r="AN9" i="23"/>
  <c r="AO9" i="23"/>
  <c r="AP9" i="23"/>
  <c r="AQ9" i="23"/>
  <c r="AR9" i="23"/>
  <c r="AS9" i="23"/>
  <c r="AT9" i="23"/>
  <c r="AU9" i="23"/>
  <c r="AV9" i="23"/>
  <c r="AW9" i="23"/>
  <c r="AX9" i="23"/>
  <c r="AY9" i="23"/>
  <c r="AZ9" i="23"/>
  <c r="BA9" i="23"/>
  <c r="BB9" i="23"/>
  <c r="BC9" i="23"/>
  <c r="BD9" i="23"/>
  <c r="BE9" i="23"/>
  <c r="BF9" i="23"/>
  <c r="BG9" i="23"/>
  <c r="BH9" i="23"/>
  <c r="BI9" i="23"/>
  <c r="BJ9" i="23"/>
  <c r="BK9" i="23"/>
  <c r="BL9" i="23"/>
  <c r="BM9" i="23"/>
  <c r="BN9" i="23"/>
  <c r="BO9" i="23"/>
  <c r="BP9" i="23"/>
  <c r="AK10" i="23"/>
  <c r="AL10" i="23"/>
  <c r="AM10" i="23"/>
  <c r="AN10" i="23"/>
  <c r="AO10" i="23"/>
  <c r="AP10" i="23"/>
  <c r="AQ10" i="23"/>
  <c r="AR10" i="23"/>
  <c r="AS10" i="23"/>
  <c r="AT10" i="23"/>
  <c r="AU10" i="23"/>
  <c r="AV10" i="23"/>
  <c r="AW10" i="23"/>
  <c r="AX10" i="23"/>
  <c r="AY10" i="23"/>
  <c r="AZ10" i="23"/>
  <c r="BA10" i="23"/>
  <c r="BB10" i="23"/>
  <c r="BC10" i="23"/>
  <c r="BD10" i="23"/>
  <c r="BE10" i="23"/>
  <c r="BF10" i="23"/>
  <c r="BG10" i="23"/>
  <c r="BH10" i="23"/>
  <c r="BI10" i="23"/>
  <c r="BJ10" i="23"/>
  <c r="BK10" i="23"/>
  <c r="BL10" i="23"/>
  <c r="BM10" i="23"/>
  <c r="BN10" i="23"/>
  <c r="BO10" i="23"/>
  <c r="BP10" i="23"/>
  <c r="AK11" i="23"/>
  <c r="AL11" i="23"/>
  <c r="AM11" i="23"/>
  <c r="AN11" i="23"/>
  <c r="AO11" i="23"/>
  <c r="AP11" i="23"/>
  <c r="AQ11" i="23"/>
  <c r="AR11" i="23"/>
  <c r="AS11" i="23"/>
  <c r="AT11" i="23"/>
  <c r="AU11" i="23"/>
  <c r="AV11" i="23"/>
  <c r="AW11" i="23"/>
  <c r="AX11" i="23"/>
  <c r="AY11" i="23"/>
  <c r="AZ11" i="23"/>
  <c r="BA11" i="23"/>
  <c r="BB11" i="23"/>
  <c r="BC11" i="23"/>
  <c r="BD11" i="23"/>
  <c r="BE11" i="23"/>
  <c r="BF11" i="23"/>
  <c r="BG11" i="23"/>
  <c r="BH11" i="23"/>
  <c r="BI11" i="23"/>
  <c r="BJ11" i="23"/>
  <c r="BK11" i="23"/>
  <c r="BL11" i="23"/>
  <c r="BM11" i="23"/>
  <c r="BN11" i="23"/>
  <c r="BO11" i="23"/>
  <c r="BP11" i="23"/>
  <c r="AK12" i="23"/>
  <c r="AL12" i="23"/>
  <c r="AM12" i="23"/>
  <c r="AN12" i="23"/>
  <c r="AO12" i="23"/>
  <c r="AP12" i="23"/>
  <c r="AQ12" i="23"/>
  <c r="AR12" i="23"/>
  <c r="AS12" i="23"/>
  <c r="AT12" i="23"/>
  <c r="AU12" i="23"/>
  <c r="AV12" i="23"/>
  <c r="AW12" i="23"/>
  <c r="AX12" i="23"/>
  <c r="AY12" i="23"/>
  <c r="AZ12" i="23"/>
  <c r="BA12" i="23"/>
  <c r="BB12" i="23"/>
  <c r="BC12" i="23"/>
  <c r="BD12" i="23"/>
  <c r="BE12" i="23"/>
  <c r="BF12" i="23"/>
  <c r="BG12" i="23"/>
  <c r="BH12" i="23"/>
  <c r="BI12" i="23"/>
  <c r="BJ12" i="23"/>
  <c r="BK12" i="23"/>
  <c r="BL12" i="23"/>
  <c r="BM12" i="23"/>
  <c r="BN12" i="23"/>
  <c r="BO12" i="23"/>
  <c r="BP12" i="23"/>
  <c r="AK13" i="23"/>
  <c r="AL13" i="23"/>
  <c r="AM13" i="23"/>
  <c r="AN13" i="23"/>
  <c r="AO13" i="23"/>
  <c r="AP13" i="23"/>
  <c r="AQ13" i="23"/>
  <c r="AR13" i="23"/>
  <c r="AS13" i="23"/>
  <c r="AT13" i="23"/>
  <c r="AU13" i="23"/>
  <c r="AV13" i="23"/>
  <c r="AW13" i="23"/>
  <c r="AX13" i="23"/>
  <c r="AY13" i="23"/>
  <c r="AZ13" i="23"/>
  <c r="BA13" i="23"/>
  <c r="BB13" i="23"/>
  <c r="BC13" i="23"/>
  <c r="BD13" i="23"/>
  <c r="BE13" i="23"/>
  <c r="BF13" i="23"/>
  <c r="BG13" i="23"/>
  <c r="BH13" i="23"/>
  <c r="BI13" i="23"/>
  <c r="BJ13" i="23"/>
  <c r="BK13" i="23"/>
  <c r="BL13" i="23"/>
  <c r="BM13" i="23"/>
  <c r="BN13" i="23"/>
  <c r="BO13" i="23"/>
  <c r="BP13" i="23"/>
  <c r="AK14" i="23"/>
  <c r="AL14" i="23"/>
  <c r="AM14" i="23"/>
  <c r="AN14" i="23"/>
  <c r="AO14" i="23"/>
  <c r="AP14" i="23"/>
  <c r="AQ14" i="23"/>
  <c r="AR14" i="23"/>
  <c r="AS14" i="23"/>
  <c r="AT14" i="23"/>
  <c r="AU14" i="23"/>
  <c r="AV14" i="23"/>
  <c r="AW14" i="23"/>
  <c r="AX14" i="23"/>
  <c r="AY14" i="23"/>
  <c r="AZ14" i="23"/>
  <c r="BA14" i="23"/>
  <c r="BB14" i="23"/>
  <c r="BC14" i="23"/>
  <c r="BD14" i="23"/>
  <c r="BE14" i="23"/>
  <c r="BF14" i="23"/>
  <c r="BG14" i="23"/>
  <c r="BH14" i="23"/>
  <c r="BI14" i="23"/>
  <c r="BJ14" i="23"/>
  <c r="BK14" i="23"/>
  <c r="BL14" i="23"/>
  <c r="BM14" i="23"/>
  <c r="BN14" i="23"/>
  <c r="BO14" i="23"/>
  <c r="BP14" i="23"/>
  <c r="AK15" i="23"/>
  <c r="AL15" i="23"/>
  <c r="AM15" i="23"/>
  <c r="AN15" i="23"/>
  <c r="AO15" i="23"/>
  <c r="AP15" i="23"/>
  <c r="AQ15" i="23"/>
  <c r="AR15" i="23"/>
  <c r="AS15" i="23"/>
  <c r="AT15" i="23"/>
  <c r="AU15" i="23"/>
  <c r="AV15" i="23"/>
  <c r="AW15" i="23"/>
  <c r="AX15" i="23"/>
  <c r="AY15" i="23"/>
  <c r="AZ15" i="23"/>
  <c r="BA15" i="23"/>
  <c r="BB15" i="23"/>
  <c r="BC15" i="23"/>
  <c r="BD15" i="23"/>
  <c r="BE15" i="23"/>
  <c r="BF15" i="23"/>
  <c r="BG15" i="23"/>
  <c r="BH15" i="23"/>
  <c r="BI15" i="23"/>
  <c r="BJ15" i="23"/>
  <c r="BK15" i="23"/>
  <c r="BL15" i="23"/>
  <c r="BM15" i="23"/>
  <c r="BN15" i="23"/>
  <c r="BO15" i="23"/>
  <c r="BP15" i="23"/>
  <c r="AK16" i="23"/>
  <c r="AL16" i="23"/>
  <c r="AM16" i="23"/>
  <c r="AN16" i="23"/>
  <c r="AO16" i="23"/>
  <c r="AP16" i="23"/>
  <c r="AQ16" i="23"/>
  <c r="AR16" i="23"/>
  <c r="AS16" i="23"/>
  <c r="AT16" i="23"/>
  <c r="AU16" i="23"/>
  <c r="AV16" i="23"/>
  <c r="AW16" i="23"/>
  <c r="AX16" i="23"/>
  <c r="AY16" i="23"/>
  <c r="AZ16" i="23"/>
  <c r="BA16" i="23"/>
  <c r="BB16" i="23"/>
  <c r="BC16" i="23"/>
  <c r="BD16" i="23"/>
  <c r="BE16" i="23"/>
  <c r="BF16" i="23"/>
  <c r="BG16" i="23"/>
  <c r="BH16" i="23"/>
  <c r="BI16" i="23"/>
  <c r="BJ16" i="23"/>
  <c r="BK16" i="23"/>
  <c r="BL16" i="23"/>
  <c r="BM16" i="23"/>
  <c r="BN16" i="23"/>
  <c r="BO16" i="23"/>
  <c r="BP16" i="23"/>
  <c r="AK17" i="23"/>
  <c r="AL17" i="23"/>
  <c r="AM17" i="23"/>
  <c r="AN17" i="23"/>
  <c r="AO17" i="23"/>
  <c r="AP17" i="23"/>
  <c r="AQ17" i="23"/>
  <c r="AR17" i="23"/>
  <c r="AS17" i="23"/>
  <c r="AT17" i="23"/>
  <c r="AU17" i="23"/>
  <c r="AV17" i="23"/>
  <c r="AW17" i="23"/>
  <c r="AX17" i="23"/>
  <c r="AY17" i="23"/>
  <c r="AZ17" i="23"/>
  <c r="BA17" i="23"/>
  <c r="BB17" i="23"/>
  <c r="BC17" i="23"/>
  <c r="BD17" i="23"/>
  <c r="BE17" i="23"/>
  <c r="BF17" i="23"/>
  <c r="BG17" i="23"/>
  <c r="BH17" i="23"/>
  <c r="BI17" i="23"/>
  <c r="BJ17" i="23"/>
  <c r="BK17" i="23"/>
  <c r="BL17" i="23"/>
  <c r="BM17" i="23"/>
  <c r="BN17" i="23"/>
  <c r="BO17" i="23"/>
  <c r="BP17" i="23"/>
  <c r="AK18" i="23"/>
  <c r="AL18" i="23"/>
  <c r="AM18" i="23"/>
  <c r="AN18" i="23"/>
  <c r="AO18" i="23"/>
  <c r="AP18" i="23"/>
  <c r="AQ18" i="23"/>
  <c r="AR18" i="23"/>
  <c r="AS18" i="23"/>
  <c r="AT18" i="23"/>
  <c r="AU18" i="23"/>
  <c r="AV18" i="23"/>
  <c r="AW18" i="23"/>
  <c r="AX18" i="23"/>
  <c r="AY18" i="23"/>
  <c r="AZ18" i="23"/>
  <c r="BA18" i="23"/>
  <c r="BB18" i="23"/>
  <c r="BC18" i="23"/>
  <c r="BD18" i="23"/>
  <c r="BE18" i="23"/>
  <c r="BF18" i="23"/>
  <c r="BG18" i="23"/>
  <c r="BH18" i="23"/>
  <c r="BI18" i="23"/>
  <c r="BJ18" i="23"/>
  <c r="BK18" i="23"/>
  <c r="BL18" i="23"/>
  <c r="BM18" i="23"/>
  <c r="BN18" i="23"/>
  <c r="BO18" i="23"/>
  <c r="BP18" i="23"/>
  <c r="AK19" i="23"/>
  <c r="AL19" i="23"/>
  <c r="AM19" i="23"/>
  <c r="AN19" i="23"/>
  <c r="AO19" i="23"/>
  <c r="AP19" i="23"/>
  <c r="AQ19" i="23"/>
  <c r="AR19" i="23"/>
  <c r="AS19" i="23"/>
  <c r="AT19" i="23"/>
  <c r="AU19" i="23"/>
  <c r="AV19" i="23"/>
  <c r="AW19" i="23"/>
  <c r="AX19" i="23"/>
  <c r="AY19" i="23"/>
  <c r="AZ19" i="23"/>
  <c r="BA19" i="23"/>
  <c r="BB19" i="23"/>
  <c r="BC19" i="23"/>
  <c r="BD19" i="23"/>
  <c r="BE19" i="23"/>
  <c r="BF19" i="23"/>
  <c r="BG19" i="23"/>
  <c r="BH19" i="23"/>
  <c r="BI19" i="23"/>
  <c r="BJ19" i="23"/>
  <c r="BK19" i="23"/>
  <c r="BL19" i="23"/>
  <c r="BM19" i="23"/>
  <c r="BN19" i="23"/>
  <c r="BO19" i="23"/>
  <c r="BP19" i="23"/>
  <c r="AK20" i="23"/>
  <c r="AL20" i="23"/>
  <c r="AM20" i="23"/>
  <c r="AN20" i="23"/>
  <c r="AO20" i="23"/>
  <c r="AP20" i="23"/>
  <c r="AQ20" i="23"/>
  <c r="AR20" i="23"/>
  <c r="AS20" i="23"/>
  <c r="AT20" i="23"/>
  <c r="AU20" i="23"/>
  <c r="AV20" i="23"/>
  <c r="AW20" i="23"/>
  <c r="AX20" i="23"/>
  <c r="AY20" i="23"/>
  <c r="AZ20" i="23"/>
  <c r="BA20" i="23"/>
  <c r="BB20" i="23"/>
  <c r="BC20" i="23"/>
  <c r="BD20" i="23"/>
  <c r="BE20" i="23"/>
  <c r="BF20" i="23"/>
  <c r="BG20" i="23"/>
  <c r="BH20" i="23"/>
  <c r="BI20" i="23"/>
  <c r="BJ20" i="23"/>
  <c r="BK20" i="23"/>
  <c r="BL20" i="23"/>
  <c r="BM20" i="23"/>
  <c r="BN20" i="23"/>
  <c r="BO20" i="23"/>
  <c r="BP20" i="23"/>
  <c r="AK21" i="23"/>
  <c r="AL21" i="23"/>
  <c r="AM21" i="23"/>
  <c r="AN21" i="23"/>
  <c r="AO21" i="23"/>
  <c r="AP21" i="23"/>
  <c r="AQ21" i="23"/>
  <c r="AR21" i="23"/>
  <c r="AS21" i="23"/>
  <c r="AT21" i="23"/>
  <c r="AU21" i="23"/>
  <c r="AV21" i="23"/>
  <c r="AW21" i="23"/>
  <c r="AX21" i="23"/>
  <c r="AY21" i="23"/>
  <c r="AZ21" i="23"/>
  <c r="BA21" i="23"/>
  <c r="BB21" i="23"/>
  <c r="BC21" i="23"/>
  <c r="BD21" i="23"/>
  <c r="BE21" i="23"/>
  <c r="BF21" i="23"/>
  <c r="BG21" i="23"/>
  <c r="BH21" i="23"/>
  <c r="BI21" i="23"/>
  <c r="BJ21" i="23"/>
  <c r="BK21" i="23"/>
  <c r="BL21" i="23"/>
  <c r="BM21" i="23"/>
  <c r="BN21" i="23"/>
  <c r="BO21" i="23"/>
  <c r="BP21" i="23"/>
  <c r="AK22" i="23"/>
  <c r="AL22" i="23"/>
  <c r="AM22" i="23"/>
  <c r="AN22" i="23"/>
  <c r="AO22" i="23"/>
  <c r="AP22" i="23"/>
  <c r="AQ22" i="23"/>
  <c r="AR22" i="23"/>
  <c r="AS22" i="23"/>
  <c r="AT22" i="23"/>
  <c r="AU22" i="23"/>
  <c r="AV22" i="23"/>
  <c r="AW22" i="23"/>
  <c r="AX22" i="23"/>
  <c r="AY22" i="23"/>
  <c r="AZ22" i="23"/>
  <c r="BA22" i="23"/>
  <c r="BB22" i="23"/>
  <c r="BC22" i="23"/>
  <c r="BD22" i="23"/>
  <c r="BE22" i="23"/>
  <c r="BF22" i="23"/>
  <c r="BG22" i="23"/>
  <c r="BH22" i="23"/>
  <c r="BI22" i="23"/>
  <c r="BJ22" i="23"/>
  <c r="BK22" i="23"/>
  <c r="BL22" i="23"/>
  <c r="BM22" i="23"/>
  <c r="BN22" i="23"/>
  <c r="BO22" i="23"/>
  <c r="BP22" i="23"/>
  <c r="AK23" i="23"/>
  <c r="AL23" i="23"/>
  <c r="AM23" i="23"/>
  <c r="AN23" i="23"/>
  <c r="AO23" i="23"/>
  <c r="AP23" i="23"/>
  <c r="AQ23" i="23"/>
  <c r="AR23" i="23"/>
  <c r="AS23" i="23"/>
  <c r="AT23" i="23"/>
  <c r="AU23" i="23"/>
  <c r="AV23" i="23"/>
  <c r="AW23" i="23"/>
  <c r="AX23" i="23"/>
  <c r="AY23" i="23"/>
  <c r="AZ23" i="23"/>
  <c r="BA23" i="23"/>
  <c r="BB23" i="23"/>
  <c r="BC23" i="23"/>
  <c r="BD23" i="23"/>
  <c r="BE23" i="23"/>
  <c r="BF23" i="23"/>
  <c r="BG23" i="23"/>
  <c r="BH23" i="23"/>
  <c r="BI23" i="23"/>
  <c r="BJ23" i="23"/>
  <c r="BK23" i="23"/>
  <c r="BL23" i="23"/>
  <c r="BM23" i="23"/>
  <c r="BN23" i="23"/>
  <c r="BO23" i="23"/>
  <c r="BP23" i="23"/>
  <c r="AK24" i="23"/>
  <c r="AL24" i="23"/>
  <c r="AM24" i="23"/>
  <c r="AN24" i="23"/>
  <c r="AO24" i="23"/>
  <c r="AP24" i="23"/>
  <c r="AQ24" i="23"/>
  <c r="AR24" i="23"/>
  <c r="AS24" i="23"/>
  <c r="AT24" i="23"/>
  <c r="AU24" i="23"/>
  <c r="AV24" i="23"/>
  <c r="AW24" i="23"/>
  <c r="AX24" i="23"/>
  <c r="AY24" i="23"/>
  <c r="AZ24" i="23"/>
  <c r="BA24" i="23"/>
  <c r="BB24" i="23"/>
  <c r="BC24" i="23"/>
  <c r="BD24" i="23"/>
  <c r="BE24" i="23"/>
  <c r="BF24" i="23"/>
  <c r="BG24" i="23"/>
  <c r="BH24" i="23"/>
  <c r="BI24" i="23"/>
  <c r="BJ24" i="23"/>
  <c r="BK24" i="23"/>
  <c r="BL24" i="23"/>
  <c r="BM24" i="23"/>
  <c r="BN24" i="23"/>
  <c r="BO24" i="23"/>
  <c r="BP24" i="23"/>
  <c r="AK25" i="23"/>
  <c r="AL25" i="23"/>
  <c r="AM25" i="23"/>
  <c r="AN25" i="23"/>
  <c r="AO25" i="23"/>
  <c r="AP25" i="23"/>
  <c r="AQ25" i="23"/>
  <c r="AR25" i="23"/>
  <c r="AS25" i="23"/>
  <c r="AT25" i="23"/>
  <c r="AU25" i="23"/>
  <c r="AV25" i="23"/>
  <c r="AW25" i="23"/>
  <c r="AX25" i="23"/>
  <c r="AY25" i="23"/>
  <c r="AZ25" i="23"/>
  <c r="BA25" i="23"/>
  <c r="BB25" i="23"/>
  <c r="BC25" i="23"/>
  <c r="BD25" i="23"/>
  <c r="BE25" i="23"/>
  <c r="BF25" i="23"/>
  <c r="BG25" i="23"/>
  <c r="BH25" i="23"/>
  <c r="BI25" i="23"/>
  <c r="BJ25" i="23"/>
  <c r="BK25" i="23"/>
  <c r="BL25" i="23"/>
  <c r="BM25" i="23"/>
  <c r="BN25" i="23"/>
  <c r="BO25" i="23"/>
  <c r="BP25" i="23"/>
  <c r="AK26" i="23"/>
  <c r="AL26" i="23"/>
  <c r="AM26" i="23"/>
  <c r="AN26" i="23"/>
  <c r="AO26" i="23"/>
  <c r="AP26" i="23"/>
  <c r="AQ26" i="23"/>
  <c r="AR26" i="23"/>
  <c r="AS26" i="23"/>
  <c r="AT26" i="23"/>
  <c r="AU26" i="23"/>
  <c r="AV26" i="23"/>
  <c r="AW26" i="23"/>
  <c r="AX26" i="23"/>
  <c r="AY26" i="23"/>
  <c r="AZ26" i="23"/>
  <c r="BA26" i="23"/>
  <c r="BB26" i="23"/>
  <c r="BC26" i="23"/>
  <c r="BD26" i="23"/>
  <c r="BE26" i="23"/>
  <c r="BF26" i="23"/>
  <c r="BG26" i="23"/>
  <c r="BH26" i="23"/>
  <c r="BI26" i="23"/>
  <c r="BJ26" i="23"/>
  <c r="BK26" i="23"/>
  <c r="BL26" i="23"/>
  <c r="BM26" i="23"/>
  <c r="BN26" i="23"/>
  <c r="BO26" i="23"/>
  <c r="BP26" i="23"/>
  <c r="AK27" i="23"/>
  <c r="AL27" i="23"/>
  <c r="AM27" i="23"/>
  <c r="AN27" i="23"/>
  <c r="AO27" i="23"/>
  <c r="AP27" i="23"/>
  <c r="AQ27" i="23"/>
  <c r="AR27" i="23"/>
  <c r="AS27" i="23"/>
  <c r="AT27" i="23"/>
  <c r="AU27" i="23"/>
  <c r="AV27" i="23"/>
  <c r="AW27" i="23"/>
  <c r="AX27" i="23"/>
  <c r="AY27" i="23"/>
  <c r="AZ27" i="23"/>
  <c r="BA27" i="23"/>
  <c r="BB27" i="23"/>
  <c r="BC27" i="23"/>
  <c r="BD27" i="23"/>
  <c r="BE27" i="23"/>
  <c r="BF27" i="23"/>
  <c r="BG27" i="23"/>
  <c r="BH27" i="23"/>
  <c r="BI27" i="23"/>
  <c r="BJ27" i="23"/>
  <c r="BK27" i="23"/>
  <c r="BL27" i="23"/>
  <c r="BM27" i="23"/>
  <c r="BN27" i="23"/>
  <c r="BO27" i="23"/>
  <c r="BP27" i="23"/>
  <c r="AK28" i="23"/>
  <c r="AL28" i="23"/>
  <c r="AM28" i="23"/>
  <c r="AN28" i="23"/>
  <c r="AO28" i="23"/>
  <c r="AP28" i="23"/>
  <c r="AQ28" i="23"/>
  <c r="AR28" i="23"/>
  <c r="AS28" i="23"/>
  <c r="AT28" i="23"/>
  <c r="AU28" i="23"/>
  <c r="AV28" i="23"/>
  <c r="AW28" i="23"/>
  <c r="AX28" i="23"/>
  <c r="AY28" i="23"/>
  <c r="AZ28" i="23"/>
  <c r="BA28" i="23"/>
  <c r="BB28" i="23"/>
  <c r="BC28" i="23"/>
  <c r="BD28" i="23"/>
  <c r="BE28" i="23"/>
  <c r="BF28" i="23"/>
  <c r="BG28" i="23"/>
  <c r="BH28" i="23"/>
  <c r="BI28" i="23"/>
  <c r="BJ28" i="23"/>
  <c r="BK28" i="23"/>
  <c r="BL28" i="23"/>
  <c r="BM28" i="23"/>
  <c r="BN28" i="23"/>
  <c r="BO28" i="23"/>
  <c r="BP28" i="23"/>
  <c r="AK29" i="23"/>
  <c r="AL29" i="23"/>
  <c r="AM29" i="23"/>
  <c r="AN29" i="23"/>
  <c r="AO29" i="23"/>
  <c r="AP29" i="23"/>
  <c r="AQ29" i="23"/>
  <c r="AR29" i="23"/>
  <c r="AS29" i="23"/>
  <c r="AT29" i="23"/>
  <c r="AU29" i="23"/>
  <c r="AV29" i="23"/>
  <c r="AW29" i="23"/>
  <c r="AX29" i="23"/>
  <c r="AY29" i="23"/>
  <c r="AZ29" i="23"/>
  <c r="BA29" i="23"/>
  <c r="BB29" i="23"/>
  <c r="BC29" i="23"/>
  <c r="BD29" i="23"/>
  <c r="BE29" i="23"/>
  <c r="BF29" i="23"/>
  <c r="BG29" i="23"/>
  <c r="BH29" i="23"/>
  <c r="BI29" i="23"/>
  <c r="BJ29" i="23"/>
  <c r="BK29" i="23"/>
  <c r="BL29" i="23"/>
  <c r="BM29" i="23"/>
  <c r="BN29" i="23"/>
  <c r="BO29" i="23"/>
  <c r="BP29" i="23"/>
  <c r="AK30" i="23"/>
  <c r="AL30" i="23"/>
  <c r="AM30" i="23"/>
  <c r="AN30" i="23"/>
  <c r="AO30" i="23"/>
  <c r="AP30" i="23"/>
  <c r="AQ30" i="23"/>
  <c r="AR30" i="23"/>
  <c r="AS30" i="23"/>
  <c r="AT30" i="23"/>
  <c r="AU30" i="23"/>
  <c r="AV30" i="23"/>
  <c r="AW30" i="23"/>
  <c r="AX30" i="23"/>
  <c r="AY30" i="23"/>
  <c r="AZ30" i="23"/>
  <c r="BA30" i="23"/>
  <c r="BB30" i="23"/>
  <c r="BC30" i="23"/>
  <c r="BD30" i="23"/>
  <c r="BE30" i="23"/>
  <c r="BF30" i="23"/>
  <c r="BG30" i="23"/>
  <c r="BH30" i="23"/>
  <c r="BI30" i="23"/>
  <c r="BJ30" i="23"/>
  <c r="BK30" i="23"/>
  <c r="BL30" i="23"/>
  <c r="BM30" i="23"/>
  <c r="BN30" i="23"/>
  <c r="BO30" i="23"/>
  <c r="BP30" i="23"/>
  <c r="AK31" i="23"/>
  <c r="AL31" i="23"/>
  <c r="AM31" i="23"/>
  <c r="AN31" i="23"/>
  <c r="AO31" i="23"/>
  <c r="AP31" i="23"/>
  <c r="AQ31" i="23"/>
  <c r="AR31" i="23"/>
  <c r="AS31" i="23"/>
  <c r="AT31" i="23"/>
  <c r="AU31" i="23"/>
  <c r="AV31" i="23"/>
  <c r="AW31" i="23"/>
  <c r="AX31" i="23"/>
  <c r="AY31" i="23"/>
  <c r="AZ31" i="23"/>
  <c r="BA31" i="23"/>
  <c r="BB31" i="23"/>
  <c r="BC31" i="23"/>
  <c r="BD31" i="23"/>
  <c r="BE31" i="23"/>
  <c r="BF31" i="23"/>
  <c r="BG31" i="23"/>
  <c r="BH31" i="23"/>
  <c r="BI31" i="23"/>
  <c r="BJ31" i="23"/>
  <c r="BK31" i="23"/>
  <c r="BL31" i="23"/>
  <c r="BM31" i="23"/>
  <c r="BN31" i="23"/>
  <c r="BO31" i="23"/>
  <c r="BP31" i="23"/>
  <c r="AK32" i="23"/>
  <c r="AL32" i="23"/>
  <c r="AM32" i="23"/>
  <c r="AN32" i="23"/>
  <c r="AO32" i="23"/>
  <c r="AP32" i="23"/>
  <c r="AQ32" i="23"/>
  <c r="AR32" i="23"/>
  <c r="AS32" i="23"/>
  <c r="AT32" i="23"/>
  <c r="AU32" i="23"/>
  <c r="AV32" i="23"/>
  <c r="AW32" i="23"/>
  <c r="AX32" i="23"/>
  <c r="AY32" i="23"/>
  <c r="AZ32" i="23"/>
  <c r="BA32" i="23"/>
  <c r="BB32" i="23"/>
  <c r="BC32" i="23"/>
  <c r="BD32" i="23"/>
  <c r="BE32" i="23"/>
  <c r="BF32" i="23"/>
  <c r="BG32" i="23"/>
  <c r="BH32" i="23"/>
  <c r="BI32" i="23"/>
  <c r="BJ32" i="23"/>
  <c r="BK32" i="23"/>
  <c r="BL32" i="23"/>
  <c r="BM32" i="23"/>
  <c r="BN32" i="23"/>
  <c r="BO32" i="23"/>
  <c r="BP32" i="23"/>
  <c r="AK33" i="23"/>
  <c r="AL33" i="23"/>
  <c r="AM33" i="23"/>
  <c r="AN33" i="23"/>
  <c r="AO33" i="23"/>
  <c r="AP33" i="23"/>
  <c r="AQ33" i="23"/>
  <c r="AR33" i="23"/>
  <c r="AS33" i="23"/>
  <c r="AT33" i="23"/>
  <c r="AU33" i="23"/>
  <c r="AV33" i="23"/>
  <c r="AW33" i="23"/>
  <c r="AX33" i="23"/>
  <c r="AY33" i="23"/>
  <c r="AZ33" i="23"/>
  <c r="BA33" i="23"/>
  <c r="BB33" i="23"/>
  <c r="BC33" i="23"/>
  <c r="BD33" i="23"/>
  <c r="BE33" i="23"/>
  <c r="BF33" i="23"/>
  <c r="BG33" i="23"/>
  <c r="BH33" i="23"/>
  <c r="BI33" i="23"/>
  <c r="BJ33" i="23"/>
  <c r="BK33" i="23"/>
  <c r="BL33" i="23"/>
  <c r="BM33" i="23"/>
  <c r="BN33" i="23"/>
  <c r="BO33" i="23"/>
  <c r="BP33" i="23"/>
  <c r="AK34" i="23"/>
  <c r="AL34" i="23"/>
  <c r="AM34" i="23"/>
  <c r="AN34" i="23"/>
  <c r="AO34" i="23"/>
  <c r="AP34" i="23"/>
  <c r="AQ34" i="23"/>
  <c r="AR34" i="23"/>
  <c r="AS34" i="23"/>
  <c r="AT34" i="23"/>
  <c r="AU34" i="23"/>
  <c r="AV34" i="23"/>
  <c r="AW34" i="23"/>
  <c r="AX34" i="23"/>
  <c r="AY34" i="23"/>
  <c r="AZ34" i="23"/>
  <c r="BA34" i="23"/>
  <c r="BB34" i="23"/>
  <c r="BC34" i="23"/>
  <c r="BD34" i="23"/>
  <c r="BE34" i="23"/>
  <c r="BF34" i="23"/>
  <c r="BG34" i="23"/>
  <c r="BH34" i="23"/>
  <c r="BI34" i="23"/>
  <c r="BJ34" i="23"/>
  <c r="BK34" i="23"/>
  <c r="BL34" i="23"/>
  <c r="BM34" i="23"/>
  <c r="BN34" i="23"/>
  <c r="BO34" i="23"/>
  <c r="BP34" i="23"/>
  <c r="AK35" i="23"/>
  <c r="AL35" i="23"/>
  <c r="AM35" i="23"/>
  <c r="AN35" i="23"/>
  <c r="AO35" i="23"/>
  <c r="AP35" i="23"/>
  <c r="AQ35" i="23"/>
  <c r="AR35" i="23"/>
  <c r="AS35" i="23"/>
  <c r="AT35" i="23"/>
  <c r="AU35" i="23"/>
  <c r="AV35" i="23"/>
  <c r="AW35" i="23"/>
  <c r="AX35" i="23"/>
  <c r="AY35" i="23"/>
  <c r="AZ35" i="23"/>
  <c r="BA35" i="23"/>
  <c r="BB35" i="23"/>
  <c r="BC35" i="23"/>
  <c r="BD35" i="23"/>
  <c r="BE35" i="23"/>
  <c r="BF35" i="23"/>
  <c r="BG35" i="23"/>
  <c r="BH35" i="23"/>
  <c r="BI35" i="23"/>
  <c r="BJ35" i="23"/>
  <c r="BK35" i="23"/>
  <c r="BL35" i="23"/>
  <c r="BM35" i="23"/>
  <c r="BN35" i="23"/>
  <c r="BO35" i="23"/>
  <c r="BP35" i="23"/>
  <c r="AK36" i="23"/>
  <c r="AL36" i="23"/>
  <c r="AM36" i="23"/>
  <c r="AN36" i="23"/>
  <c r="AO36" i="23"/>
  <c r="AP36" i="23"/>
  <c r="AQ36" i="23"/>
  <c r="AR36" i="23"/>
  <c r="AS36" i="23"/>
  <c r="AT36" i="23"/>
  <c r="AU36" i="23"/>
  <c r="AV36" i="23"/>
  <c r="AW36" i="23"/>
  <c r="AX36" i="23"/>
  <c r="AY36" i="23"/>
  <c r="AZ36" i="23"/>
  <c r="BA36" i="23"/>
  <c r="BB36" i="23"/>
  <c r="BC36" i="23"/>
  <c r="BD36" i="23"/>
  <c r="BE36" i="23"/>
  <c r="BF36" i="23"/>
  <c r="BG36" i="23"/>
  <c r="BH36" i="23"/>
  <c r="BI36" i="23"/>
  <c r="BJ36" i="23"/>
  <c r="BK36" i="23"/>
  <c r="BL36" i="23"/>
  <c r="BM36" i="23"/>
  <c r="BN36" i="23"/>
  <c r="BO36" i="23"/>
  <c r="BP36" i="23"/>
  <c r="AK37" i="23"/>
  <c r="AL37" i="23"/>
  <c r="AM37" i="23"/>
  <c r="AN37" i="23"/>
  <c r="AO37" i="23"/>
  <c r="AP37" i="23"/>
  <c r="AQ37" i="23"/>
  <c r="AR37" i="23"/>
  <c r="AS37" i="23"/>
  <c r="AT37" i="23"/>
  <c r="AU37" i="23"/>
  <c r="AV37" i="23"/>
  <c r="AW37" i="23"/>
  <c r="AX37" i="23"/>
  <c r="AY37" i="23"/>
  <c r="AZ37" i="23"/>
  <c r="BA37" i="23"/>
  <c r="BB37" i="23"/>
  <c r="BC37" i="23"/>
  <c r="BD37" i="23"/>
  <c r="BE37" i="23"/>
  <c r="BF37" i="23"/>
  <c r="BG37" i="23"/>
  <c r="BH37" i="23"/>
  <c r="BI37" i="23"/>
  <c r="BJ37" i="23"/>
  <c r="BK37" i="23"/>
  <c r="BL37" i="23"/>
  <c r="BM37" i="23"/>
  <c r="BN37" i="23"/>
  <c r="BO37" i="23"/>
  <c r="BP37" i="23"/>
  <c r="AK38" i="23"/>
  <c r="AL38" i="23"/>
  <c r="AM38" i="23"/>
  <c r="AN38" i="23"/>
  <c r="AO38" i="23"/>
  <c r="AP38" i="23"/>
  <c r="AQ38" i="23"/>
  <c r="AR38" i="23"/>
  <c r="AS38" i="23"/>
  <c r="AT38" i="23"/>
  <c r="AU38" i="23"/>
  <c r="AV38" i="23"/>
  <c r="AW38" i="23"/>
  <c r="AX38" i="23"/>
  <c r="AY38" i="23"/>
  <c r="AZ38" i="23"/>
  <c r="BA38" i="23"/>
  <c r="BB38" i="23"/>
  <c r="BC38" i="23"/>
  <c r="BD38" i="23"/>
  <c r="BE38" i="23"/>
  <c r="BF38" i="23"/>
  <c r="BG38" i="23"/>
  <c r="BH38" i="23"/>
  <c r="BI38" i="23"/>
  <c r="BJ38" i="23"/>
  <c r="BK38" i="23"/>
  <c r="BL38" i="23"/>
  <c r="BM38" i="23"/>
  <c r="BN38" i="23"/>
  <c r="BO38" i="23"/>
  <c r="BP38" i="23"/>
  <c r="AK39" i="23"/>
  <c r="AL39" i="23"/>
  <c r="AM39" i="23"/>
  <c r="AN39" i="23"/>
  <c r="AO39" i="23"/>
  <c r="AP39" i="23"/>
  <c r="AQ39" i="23"/>
  <c r="AR39" i="23"/>
  <c r="AS39" i="23"/>
  <c r="AT39" i="23"/>
  <c r="AU39" i="23"/>
  <c r="AV39" i="23"/>
  <c r="AW39" i="23"/>
  <c r="AX39" i="23"/>
  <c r="AY39" i="23"/>
  <c r="AZ39" i="23"/>
  <c r="BA39" i="23"/>
  <c r="BB39" i="23"/>
  <c r="BC39" i="23"/>
  <c r="BD39" i="23"/>
  <c r="BE39" i="23"/>
  <c r="BF39" i="23"/>
  <c r="BG39" i="23"/>
  <c r="BH39" i="23"/>
  <c r="BI39" i="23"/>
  <c r="BJ39" i="23"/>
  <c r="BK39" i="23"/>
  <c r="BL39" i="23"/>
  <c r="BM39" i="23"/>
  <c r="BN39" i="23"/>
  <c r="BO39" i="23"/>
  <c r="BP39" i="23"/>
  <c r="AK40" i="23"/>
  <c r="AL40" i="23"/>
  <c r="AM40" i="23"/>
  <c r="AN40" i="23"/>
  <c r="AO40" i="23"/>
  <c r="AP40" i="23"/>
  <c r="AQ40" i="23"/>
  <c r="AR40" i="23"/>
  <c r="AS40" i="23"/>
  <c r="AT40" i="23"/>
  <c r="AU40" i="23"/>
  <c r="AV40" i="23"/>
  <c r="AW40" i="23"/>
  <c r="AX40" i="23"/>
  <c r="AY40" i="23"/>
  <c r="AZ40" i="23"/>
  <c r="BA40" i="23"/>
  <c r="BB40" i="23"/>
  <c r="BC40" i="23"/>
  <c r="BD40" i="23"/>
  <c r="BE40" i="23"/>
  <c r="BF40" i="23"/>
  <c r="BG40" i="23"/>
  <c r="BH40" i="23"/>
  <c r="BI40" i="23"/>
  <c r="BJ40" i="23"/>
  <c r="BK40" i="23"/>
  <c r="BL40" i="23"/>
  <c r="BM40" i="23"/>
  <c r="BN40" i="23"/>
  <c r="BO40" i="23"/>
  <c r="BP40" i="23"/>
  <c r="AK41" i="23"/>
  <c r="AL41" i="23"/>
  <c r="AM41" i="23"/>
  <c r="AN41" i="23"/>
  <c r="AO41" i="23"/>
  <c r="AP41" i="23"/>
  <c r="AQ41" i="23"/>
  <c r="AR41" i="23"/>
  <c r="AS41" i="23"/>
  <c r="AT41" i="23"/>
  <c r="AU41" i="23"/>
  <c r="AV41" i="23"/>
  <c r="AW41" i="23"/>
  <c r="AX41" i="23"/>
  <c r="AY41" i="23"/>
  <c r="AZ41" i="23"/>
  <c r="BA41" i="23"/>
  <c r="BB41" i="23"/>
  <c r="BC41" i="23"/>
  <c r="BD41" i="23"/>
  <c r="BE41" i="23"/>
  <c r="BF41" i="23"/>
  <c r="BG41" i="23"/>
  <c r="BH41" i="23"/>
  <c r="BI41" i="23"/>
  <c r="BJ41" i="23"/>
  <c r="BK41" i="23"/>
  <c r="BL41" i="23"/>
  <c r="BM41" i="23"/>
  <c r="BN41" i="23"/>
  <c r="BO41" i="23"/>
  <c r="BP41" i="23"/>
  <c r="AK42" i="23"/>
  <c r="AL42" i="23"/>
  <c r="AM42" i="23"/>
  <c r="AN42" i="23"/>
  <c r="AO42" i="23"/>
  <c r="AP42" i="23"/>
  <c r="AQ42" i="23"/>
  <c r="AR42" i="23"/>
  <c r="AS42" i="23"/>
  <c r="AT42" i="23"/>
  <c r="AU42" i="23"/>
  <c r="AV42" i="23"/>
  <c r="AW42" i="23"/>
  <c r="AX42" i="23"/>
  <c r="AY42" i="23"/>
  <c r="AZ42" i="23"/>
  <c r="BA42" i="23"/>
  <c r="BB42" i="23"/>
  <c r="BC42" i="23"/>
  <c r="BD42" i="23"/>
  <c r="BE42" i="23"/>
  <c r="BF42" i="23"/>
  <c r="BG42" i="23"/>
  <c r="BH42" i="23"/>
  <c r="BI42" i="23"/>
  <c r="BJ42" i="23"/>
  <c r="BK42" i="23"/>
  <c r="BL42" i="23"/>
  <c r="BM42" i="23"/>
  <c r="BN42" i="23"/>
  <c r="BO42" i="23"/>
  <c r="BP42" i="23"/>
  <c r="AK43" i="23"/>
  <c r="AL43" i="23"/>
  <c r="AM43" i="23"/>
  <c r="AN43" i="23"/>
  <c r="AO43" i="23"/>
  <c r="AP43" i="23"/>
  <c r="AQ43" i="23"/>
  <c r="AR43" i="23"/>
  <c r="AS43" i="23"/>
  <c r="AT43" i="23"/>
  <c r="AU43" i="23"/>
  <c r="AV43" i="23"/>
  <c r="AW43" i="23"/>
  <c r="AX43" i="23"/>
  <c r="AY43" i="23"/>
  <c r="AZ43" i="23"/>
  <c r="BA43" i="23"/>
  <c r="BB43" i="23"/>
  <c r="BC43" i="23"/>
  <c r="BD43" i="23"/>
  <c r="BE43" i="23"/>
  <c r="BF43" i="23"/>
  <c r="BG43" i="23"/>
  <c r="BH43" i="23"/>
  <c r="BI43" i="23"/>
  <c r="BJ43" i="23"/>
  <c r="BK43" i="23"/>
  <c r="BL43" i="23"/>
  <c r="BM43" i="23"/>
  <c r="BN43" i="23"/>
  <c r="BO43" i="23"/>
  <c r="BP43" i="23"/>
  <c r="AK44" i="23"/>
  <c r="AL44" i="23"/>
  <c r="AM44" i="23"/>
  <c r="AN44" i="23"/>
  <c r="AO44" i="23"/>
  <c r="AP44" i="23"/>
  <c r="AQ44" i="23"/>
  <c r="AR44" i="23"/>
  <c r="AS44" i="23"/>
  <c r="AT44" i="23"/>
  <c r="AU44" i="23"/>
  <c r="AV44" i="23"/>
  <c r="AW44" i="23"/>
  <c r="AX44" i="23"/>
  <c r="AY44" i="23"/>
  <c r="AZ44" i="23"/>
  <c r="BA44" i="23"/>
  <c r="BB44" i="23"/>
  <c r="BC44" i="23"/>
  <c r="BD44" i="23"/>
  <c r="BE44" i="23"/>
  <c r="BF44" i="23"/>
  <c r="BG44" i="23"/>
  <c r="BH44" i="23"/>
  <c r="BI44" i="23"/>
  <c r="BJ44" i="23"/>
  <c r="BK44" i="23"/>
  <c r="BL44" i="23"/>
  <c r="BM44" i="23"/>
  <c r="BN44" i="23"/>
  <c r="BO44" i="23"/>
  <c r="BP44" i="23"/>
  <c r="AK45" i="23"/>
  <c r="AL45" i="23"/>
  <c r="AM45" i="23"/>
  <c r="AN45" i="23"/>
  <c r="AO45" i="23"/>
  <c r="AP45" i="23"/>
  <c r="AQ45" i="23"/>
  <c r="AR45" i="23"/>
  <c r="AS45" i="23"/>
  <c r="AT45" i="23"/>
  <c r="AU45" i="23"/>
  <c r="AV45" i="23"/>
  <c r="AW45" i="23"/>
  <c r="AX45" i="23"/>
  <c r="AY45" i="23"/>
  <c r="AZ45" i="23"/>
  <c r="BA45" i="23"/>
  <c r="BB45" i="23"/>
  <c r="BC45" i="23"/>
  <c r="BD45" i="23"/>
  <c r="BE45" i="23"/>
  <c r="BF45" i="23"/>
  <c r="BG45" i="23"/>
  <c r="BH45" i="23"/>
  <c r="BI45" i="23"/>
  <c r="BJ45" i="23"/>
  <c r="BK45" i="23"/>
  <c r="BL45" i="23"/>
  <c r="BM45" i="23"/>
  <c r="BN45" i="23"/>
  <c r="BO45" i="23"/>
  <c r="BP45" i="23"/>
  <c r="AK46" i="23"/>
  <c r="AL46" i="23"/>
  <c r="AM46" i="23"/>
  <c r="AN46" i="23"/>
  <c r="AO46" i="23"/>
  <c r="AP46" i="23"/>
  <c r="AQ46" i="23"/>
  <c r="AR46" i="23"/>
  <c r="AS46" i="23"/>
  <c r="AT46" i="23"/>
  <c r="AU46" i="23"/>
  <c r="AV46" i="23"/>
  <c r="AW46" i="23"/>
  <c r="AX46" i="23"/>
  <c r="AY46" i="23"/>
  <c r="AZ46" i="23"/>
  <c r="BA46" i="23"/>
  <c r="BB46" i="23"/>
  <c r="BC46" i="23"/>
  <c r="BD46" i="23"/>
  <c r="BE46" i="23"/>
  <c r="BF46" i="23"/>
  <c r="BG46" i="23"/>
  <c r="BH46" i="23"/>
  <c r="BI46" i="23"/>
  <c r="BJ46" i="23"/>
  <c r="BK46" i="23"/>
  <c r="BL46" i="23"/>
  <c r="BM46" i="23"/>
  <c r="BN46" i="23"/>
  <c r="BO46" i="23"/>
  <c r="BP46" i="23"/>
  <c r="AK47" i="23"/>
  <c r="AL47" i="23"/>
  <c r="AM47" i="23"/>
  <c r="AN47" i="23"/>
  <c r="AO47" i="23"/>
  <c r="AP47" i="23"/>
  <c r="AQ47" i="23"/>
  <c r="AR47" i="23"/>
  <c r="AS47" i="23"/>
  <c r="AT47" i="23"/>
  <c r="AU47" i="23"/>
  <c r="AV47" i="23"/>
  <c r="AW47" i="23"/>
  <c r="AX47" i="23"/>
  <c r="AY47" i="23"/>
  <c r="AZ47" i="23"/>
  <c r="BA47" i="23"/>
  <c r="BB47" i="23"/>
  <c r="BC47" i="23"/>
  <c r="BD47" i="23"/>
  <c r="BE47" i="23"/>
  <c r="BF47" i="23"/>
  <c r="BG47" i="23"/>
  <c r="BH47" i="23"/>
  <c r="BI47" i="23"/>
  <c r="BJ47" i="23"/>
  <c r="BK47" i="23"/>
  <c r="BL47" i="23"/>
  <c r="BM47" i="23"/>
  <c r="BN47" i="23"/>
  <c r="BO47" i="23"/>
  <c r="BP47" i="23"/>
  <c r="AK48" i="23"/>
  <c r="AL48" i="23"/>
  <c r="AM48" i="23"/>
  <c r="AN48" i="23"/>
  <c r="AO48" i="23"/>
  <c r="AP48" i="23"/>
  <c r="AQ48" i="23"/>
  <c r="AR48" i="23"/>
  <c r="AS48" i="23"/>
  <c r="AT48" i="23"/>
  <c r="AU48" i="23"/>
  <c r="AV48" i="23"/>
  <c r="AW48" i="23"/>
  <c r="AX48" i="23"/>
  <c r="AY48" i="23"/>
  <c r="AZ48" i="23"/>
  <c r="BA48" i="23"/>
  <c r="BB48" i="23"/>
  <c r="BC48" i="23"/>
  <c r="BD48" i="23"/>
  <c r="BE48" i="23"/>
  <c r="BF48" i="23"/>
  <c r="BG48" i="23"/>
  <c r="BH48" i="23"/>
  <c r="BI48" i="23"/>
  <c r="BJ48" i="23"/>
  <c r="BK48" i="23"/>
  <c r="BL48" i="23"/>
  <c r="BM48" i="23"/>
  <c r="BN48" i="23"/>
  <c r="BO48" i="23"/>
  <c r="BP48" i="23"/>
  <c r="AK49" i="23"/>
  <c r="AL49" i="23"/>
  <c r="AM49" i="23"/>
  <c r="AN49" i="23"/>
  <c r="AO49" i="23"/>
  <c r="AP49" i="23"/>
  <c r="AQ49" i="23"/>
  <c r="AR49" i="23"/>
  <c r="AS49" i="23"/>
  <c r="AT49" i="23"/>
  <c r="AU49" i="23"/>
  <c r="AV49" i="23"/>
  <c r="AW49" i="23"/>
  <c r="AX49" i="23"/>
  <c r="AY49" i="23"/>
  <c r="AZ49" i="23"/>
  <c r="BA49" i="23"/>
  <c r="BB49" i="23"/>
  <c r="BC49" i="23"/>
  <c r="BD49" i="23"/>
  <c r="BE49" i="23"/>
  <c r="BF49" i="23"/>
  <c r="BG49" i="23"/>
  <c r="BH49" i="23"/>
  <c r="BI49" i="23"/>
  <c r="BJ49" i="23"/>
  <c r="BK49" i="23"/>
  <c r="BL49" i="23"/>
  <c r="BM49" i="23"/>
  <c r="BN49" i="23"/>
  <c r="BO49" i="23"/>
  <c r="BP49" i="23"/>
  <c r="AK50" i="23"/>
  <c r="AL50" i="23"/>
  <c r="AM50" i="23"/>
  <c r="AN50" i="23"/>
  <c r="AO50" i="23"/>
  <c r="AP50" i="23"/>
  <c r="AQ50" i="23"/>
  <c r="AR50" i="23"/>
  <c r="AS50" i="23"/>
  <c r="AT50" i="23"/>
  <c r="AU50" i="23"/>
  <c r="AV50" i="23"/>
  <c r="AW50" i="23"/>
  <c r="AX50" i="23"/>
  <c r="AY50" i="23"/>
  <c r="AZ50" i="23"/>
  <c r="BA50" i="23"/>
  <c r="BB50" i="23"/>
  <c r="BC50" i="23"/>
  <c r="BD50" i="23"/>
  <c r="BE50" i="23"/>
  <c r="BF50" i="23"/>
  <c r="BG50" i="23"/>
  <c r="BH50" i="23"/>
  <c r="BI50" i="23"/>
  <c r="BJ50" i="23"/>
  <c r="BK50" i="23"/>
  <c r="BL50" i="23"/>
  <c r="BM50" i="23"/>
  <c r="BN50" i="23"/>
  <c r="BO50" i="23"/>
  <c r="BP50" i="23"/>
  <c r="AK51" i="23"/>
  <c r="AL51" i="23"/>
  <c r="AM51" i="23"/>
  <c r="AN51" i="23"/>
  <c r="AO51" i="23"/>
  <c r="AP51" i="23"/>
  <c r="AQ51" i="23"/>
  <c r="AR51" i="23"/>
  <c r="AS51" i="23"/>
  <c r="AT51" i="23"/>
  <c r="AU51" i="23"/>
  <c r="AV51" i="23"/>
  <c r="AW51" i="23"/>
  <c r="AX51" i="23"/>
  <c r="AY51" i="23"/>
  <c r="AZ51" i="23"/>
  <c r="BA51" i="23"/>
  <c r="BB51" i="23"/>
  <c r="BC51" i="23"/>
  <c r="BD51" i="23"/>
  <c r="BE51" i="23"/>
  <c r="BF51" i="23"/>
  <c r="BG51" i="23"/>
  <c r="BH51" i="23"/>
  <c r="BI51" i="23"/>
  <c r="BJ51" i="23"/>
  <c r="BK51" i="23"/>
  <c r="BL51" i="23"/>
  <c r="BM51" i="23"/>
  <c r="BN51" i="23"/>
  <c r="BO51" i="23"/>
  <c r="BP51" i="23"/>
  <c r="AK52" i="23"/>
  <c r="AL52" i="23"/>
  <c r="AM52" i="23"/>
  <c r="AN52" i="23"/>
  <c r="AO52" i="23"/>
  <c r="AP52" i="23"/>
  <c r="AQ52" i="23"/>
  <c r="AR52" i="23"/>
  <c r="AS52" i="23"/>
  <c r="AT52" i="23"/>
  <c r="AU52" i="23"/>
  <c r="AV52" i="23"/>
  <c r="AW52" i="23"/>
  <c r="AX52" i="23"/>
  <c r="AY52" i="23"/>
  <c r="AZ52" i="23"/>
  <c r="BA52" i="23"/>
  <c r="BB52" i="23"/>
  <c r="BC52" i="23"/>
  <c r="BD52" i="23"/>
  <c r="BE52" i="23"/>
  <c r="BF52" i="23"/>
  <c r="BG52" i="23"/>
  <c r="BH52" i="23"/>
  <c r="BI52" i="23"/>
  <c r="BJ52" i="23"/>
  <c r="BK52" i="23"/>
  <c r="BL52" i="23"/>
  <c r="BM52" i="23"/>
  <c r="BN52" i="23"/>
  <c r="BO52" i="23"/>
  <c r="BP52" i="23"/>
  <c r="AK53" i="23"/>
  <c r="AL53" i="23"/>
  <c r="AM53" i="23"/>
  <c r="AN53" i="23"/>
  <c r="AO53" i="23"/>
  <c r="AP53" i="23"/>
  <c r="AQ53" i="23"/>
  <c r="AR53" i="23"/>
  <c r="AS53" i="23"/>
  <c r="AT53" i="23"/>
  <c r="AU53" i="23"/>
  <c r="AV53" i="23"/>
  <c r="AW53" i="23"/>
  <c r="AX53" i="23"/>
  <c r="AY53" i="23"/>
  <c r="AZ53" i="23"/>
  <c r="BA53" i="23"/>
  <c r="BB53" i="23"/>
  <c r="BC53" i="23"/>
  <c r="BD53" i="23"/>
  <c r="BE53" i="23"/>
  <c r="BF53" i="23"/>
  <c r="BG53" i="23"/>
  <c r="BH53" i="23"/>
  <c r="BI53" i="23"/>
  <c r="BJ53" i="23"/>
  <c r="BK53" i="23"/>
  <c r="BL53" i="23"/>
  <c r="BM53" i="23"/>
  <c r="BN53" i="23"/>
  <c r="BO53" i="23"/>
  <c r="BP53" i="23"/>
  <c r="AK54" i="23"/>
  <c r="AL54" i="23"/>
  <c r="AM54" i="23"/>
  <c r="AN54" i="23"/>
  <c r="AO54" i="23"/>
  <c r="AP54" i="23"/>
  <c r="AQ54" i="23"/>
  <c r="AR54" i="23"/>
  <c r="AS54" i="23"/>
  <c r="AT54" i="23"/>
  <c r="AU54" i="23"/>
  <c r="AV54" i="23"/>
  <c r="AW54" i="23"/>
  <c r="AX54" i="23"/>
  <c r="AY54" i="23"/>
  <c r="AZ54" i="23"/>
  <c r="BA54" i="23"/>
  <c r="BB54" i="23"/>
  <c r="BC54" i="23"/>
  <c r="BD54" i="23"/>
  <c r="BE54" i="23"/>
  <c r="BF54" i="23"/>
  <c r="BG54" i="23"/>
  <c r="BH54" i="23"/>
  <c r="BI54" i="23"/>
  <c r="BJ54" i="23"/>
  <c r="BK54" i="23"/>
  <c r="BL54" i="23"/>
  <c r="BM54" i="23"/>
  <c r="BN54" i="23"/>
  <c r="BO54" i="23"/>
  <c r="BP54" i="23"/>
  <c r="AK55" i="23"/>
  <c r="AL55" i="23"/>
  <c r="AM55" i="23"/>
  <c r="AN55" i="23"/>
  <c r="AO55" i="23"/>
  <c r="AP55" i="23"/>
  <c r="AQ55" i="23"/>
  <c r="AR55" i="23"/>
  <c r="AS55" i="23"/>
  <c r="AT55" i="23"/>
  <c r="AU55" i="23"/>
  <c r="AV55" i="23"/>
  <c r="AW55" i="23"/>
  <c r="AX55" i="23"/>
  <c r="AY55" i="23"/>
  <c r="AZ55" i="23"/>
  <c r="BA55" i="23"/>
  <c r="BB55" i="23"/>
  <c r="BC55" i="23"/>
  <c r="BD55" i="23"/>
  <c r="BE55" i="23"/>
  <c r="BF55" i="23"/>
  <c r="BG55" i="23"/>
  <c r="BH55" i="23"/>
  <c r="BI55" i="23"/>
  <c r="BJ55" i="23"/>
  <c r="BK55" i="23"/>
  <c r="BL55" i="23"/>
  <c r="BM55" i="23"/>
  <c r="BN55" i="23"/>
  <c r="BO55" i="23"/>
  <c r="BP55" i="23"/>
  <c r="AK56" i="23"/>
  <c r="AL56" i="23"/>
  <c r="AM56" i="23"/>
  <c r="AN56" i="23"/>
  <c r="AO56" i="23"/>
  <c r="AP56" i="23"/>
  <c r="AQ56" i="23"/>
  <c r="AR56" i="23"/>
  <c r="AS56" i="23"/>
  <c r="AT56" i="23"/>
  <c r="AU56" i="23"/>
  <c r="AV56" i="23"/>
  <c r="AW56" i="23"/>
  <c r="AX56" i="23"/>
  <c r="AY56" i="23"/>
  <c r="AZ56" i="23"/>
  <c r="BA56" i="23"/>
  <c r="BB56" i="23"/>
  <c r="BC56" i="23"/>
  <c r="BD56" i="23"/>
  <c r="BE56" i="23"/>
  <c r="BF56" i="23"/>
  <c r="BG56" i="23"/>
  <c r="BH56" i="23"/>
  <c r="BI56" i="23"/>
  <c r="BJ56" i="23"/>
  <c r="BK56" i="23"/>
  <c r="BL56" i="23"/>
  <c r="BM56" i="23"/>
  <c r="BN56" i="23"/>
  <c r="BO56" i="23"/>
  <c r="BP56" i="23"/>
  <c r="AK57" i="23"/>
  <c r="AL57" i="23"/>
  <c r="AM57" i="23"/>
  <c r="AN57" i="23"/>
  <c r="AO57" i="23"/>
  <c r="AP57" i="23"/>
  <c r="AQ57" i="23"/>
  <c r="AR57" i="23"/>
  <c r="AS57" i="23"/>
  <c r="AT57" i="23"/>
  <c r="AU57" i="23"/>
  <c r="AV57" i="23"/>
  <c r="AW57" i="23"/>
  <c r="AX57" i="23"/>
  <c r="AY57" i="23"/>
  <c r="AZ57" i="23"/>
  <c r="BA57" i="23"/>
  <c r="BB57" i="23"/>
  <c r="BC57" i="23"/>
  <c r="BD57" i="23"/>
  <c r="BE57" i="23"/>
  <c r="BF57" i="23"/>
  <c r="BG57" i="23"/>
  <c r="BH57" i="23"/>
  <c r="BI57" i="23"/>
  <c r="BJ57" i="23"/>
  <c r="BK57" i="23"/>
  <c r="BL57" i="23"/>
  <c r="BM57" i="23"/>
  <c r="BN57" i="23"/>
  <c r="BO57" i="23"/>
  <c r="BP57" i="23"/>
  <c r="AK58" i="23"/>
  <c r="AL58" i="23"/>
  <c r="AM58" i="23"/>
  <c r="AN58" i="23"/>
  <c r="AO58" i="23"/>
  <c r="AP58" i="23"/>
  <c r="AQ58" i="23"/>
  <c r="AR58" i="23"/>
  <c r="AS58" i="23"/>
  <c r="AT58" i="23"/>
  <c r="AU58" i="23"/>
  <c r="AV58" i="23"/>
  <c r="AW58" i="23"/>
  <c r="AX58" i="23"/>
  <c r="AY58" i="23"/>
  <c r="AZ58" i="23"/>
  <c r="BA58" i="23"/>
  <c r="BB58" i="23"/>
  <c r="BC58" i="23"/>
  <c r="BD58" i="23"/>
  <c r="BE58" i="23"/>
  <c r="BF58" i="23"/>
  <c r="BG58" i="23"/>
  <c r="BH58" i="23"/>
  <c r="BI58" i="23"/>
  <c r="BJ58" i="23"/>
  <c r="BK58" i="23"/>
  <c r="BL58" i="23"/>
  <c r="BM58" i="23"/>
  <c r="BN58" i="23"/>
  <c r="BO58" i="23"/>
  <c r="BP58" i="23"/>
  <c r="AK59" i="23"/>
  <c r="AL59" i="23"/>
  <c r="AM59" i="23"/>
  <c r="AN59" i="23"/>
  <c r="AO59" i="23"/>
  <c r="AP59" i="23"/>
  <c r="AQ59" i="23"/>
  <c r="AR59" i="23"/>
  <c r="AS59" i="23"/>
  <c r="AT59" i="23"/>
  <c r="AU59" i="23"/>
  <c r="AV59" i="23"/>
  <c r="AW59" i="23"/>
  <c r="AX59" i="23"/>
  <c r="AY59" i="23"/>
  <c r="AZ59" i="23"/>
  <c r="BA59" i="23"/>
  <c r="BB59" i="23"/>
  <c r="BC59" i="23"/>
  <c r="BD59" i="23"/>
  <c r="BE59" i="23"/>
  <c r="BF59" i="23"/>
  <c r="BG59" i="23"/>
  <c r="BH59" i="23"/>
  <c r="BI59" i="23"/>
  <c r="BJ59" i="23"/>
  <c r="BK59" i="23"/>
  <c r="BL59" i="23"/>
  <c r="BM59" i="23"/>
  <c r="BN59" i="23"/>
  <c r="BO59" i="23"/>
  <c r="BP59" i="23"/>
  <c r="AK60" i="23"/>
  <c r="AL60" i="23"/>
  <c r="AM60" i="23"/>
  <c r="AN60" i="23"/>
  <c r="AO60" i="23"/>
  <c r="AP60" i="23"/>
  <c r="AQ60" i="23"/>
  <c r="AR60" i="23"/>
  <c r="AS60" i="23"/>
  <c r="AT60" i="23"/>
  <c r="AU60" i="23"/>
  <c r="AV60" i="23"/>
  <c r="AW60" i="23"/>
  <c r="AX60" i="23"/>
  <c r="AY60" i="23"/>
  <c r="AZ60" i="23"/>
  <c r="BA60" i="23"/>
  <c r="BB60" i="23"/>
  <c r="BC60" i="23"/>
  <c r="BD60" i="23"/>
  <c r="BE60" i="23"/>
  <c r="BF60" i="23"/>
  <c r="BG60" i="23"/>
  <c r="BH60" i="23"/>
  <c r="BI60" i="23"/>
  <c r="BJ60" i="23"/>
  <c r="BK60" i="23"/>
  <c r="BL60" i="23"/>
  <c r="BM60" i="23"/>
  <c r="BN60" i="23"/>
  <c r="BO60" i="23"/>
  <c r="BP60" i="23"/>
  <c r="AK61" i="23"/>
  <c r="AL61" i="23"/>
  <c r="AM61" i="23"/>
  <c r="AN61" i="23"/>
  <c r="AO61" i="23"/>
  <c r="AP61" i="23"/>
  <c r="AQ61" i="23"/>
  <c r="AR61" i="23"/>
  <c r="AS61" i="23"/>
  <c r="AT61" i="23"/>
  <c r="AU61" i="23"/>
  <c r="AV61" i="23"/>
  <c r="AW61" i="23"/>
  <c r="AX61" i="23"/>
  <c r="AY61" i="23"/>
  <c r="AZ61" i="23"/>
  <c r="BA61" i="23"/>
  <c r="BB61" i="23"/>
  <c r="BC61" i="23"/>
  <c r="BD61" i="23"/>
  <c r="BE61" i="23"/>
  <c r="BF61" i="23"/>
  <c r="BG61" i="23"/>
  <c r="BH61" i="23"/>
  <c r="BI61" i="23"/>
  <c r="BJ61" i="23"/>
  <c r="BK61" i="23"/>
  <c r="BL61" i="23"/>
  <c r="BM61" i="23"/>
  <c r="BN61" i="23"/>
  <c r="BO61" i="23"/>
  <c r="BP61" i="23"/>
  <c r="AK62" i="23"/>
  <c r="AL62" i="23"/>
  <c r="AM62" i="23"/>
  <c r="AN62" i="23"/>
  <c r="AO62" i="23"/>
  <c r="AP62" i="23"/>
  <c r="AQ62" i="23"/>
  <c r="AR62" i="23"/>
  <c r="AS62" i="23"/>
  <c r="AT62" i="23"/>
  <c r="AU62" i="23"/>
  <c r="AV62" i="23"/>
  <c r="AW62" i="23"/>
  <c r="AX62" i="23"/>
  <c r="AY62" i="23"/>
  <c r="AZ62" i="23"/>
  <c r="BA62" i="23"/>
  <c r="BB62" i="23"/>
  <c r="BC62" i="23"/>
  <c r="BD62" i="23"/>
  <c r="BE62" i="23"/>
  <c r="BF62" i="23"/>
  <c r="BG62" i="23"/>
  <c r="BH62" i="23"/>
  <c r="BI62" i="23"/>
  <c r="BJ62" i="23"/>
  <c r="BK62" i="23"/>
  <c r="BL62" i="23"/>
  <c r="BM62" i="23"/>
  <c r="BN62" i="23"/>
  <c r="BO62" i="23"/>
  <c r="BP62" i="23"/>
  <c r="AK63" i="23"/>
  <c r="AL63" i="23"/>
  <c r="AM63" i="23"/>
  <c r="AN63" i="23"/>
  <c r="AO63" i="23"/>
  <c r="AP63" i="23"/>
  <c r="AQ63" i="23"/>
  <c r="AR63" i="23"/>
  <c r="AS63" i="23"/>
  <c r="AT63" i="23"/>
  <c r="AU63" i="23"/>
  <c r="AV63" i="23"/>
  <c r="AW63" i="23"/>
  <c r="AX63" i="23"/>
  <c r="AY63" i="23"/>
  <c r="AZ63" i="23"/>
  <c r="BA63" i="23"/>
  <c r="BB63" i="23"/>
  <c r="BC63" i="23"/>
  <c r="BD63" i="23"/>
  <c r="BE63" i="23"/>
  <c r="BF63" i="23"/>
  <c r="BG63" i="23"/>
  <c r="BH63" i="23"/>
  <c r="BI63" i="23"/>
  <c r="BJ63" i="23"/>
  <c r="BK63" i="23"/>
  <c r="BL63" i="23"/>
  <c r="BM63" i="23"/>
  <c r="BN63" i="23"/>
  <c r="BO63" i="23"/>
  <c r="BP63" i="23"/>
  <c r="AK64" i="23"/>
  <c r="AL64" i="23"/>
  <c r="AM64" i="23"/>
  <c r="AN64" i="23"/>
  <c r="AO64" i="23"/>
  <c r="AP64" i="23"/>
  <c r="AQ64" i="23"/>
  <c r="AR64" i="23"/>
  <c r="AS64" i="23"/>
  <c r="AT64" i="23"/>
  <c r="AU64" i="23"/>
  <c r="AV64" i="23"/>
  <c r="AW64" i="23"/>
  <c r="AX64" i="23"/>
  <c r="AY64" i="23"/>
  <c r="AZ64" i="23"/>
  <c r="BA64" i="23"/>
  <c r="BB64" i="23"/>
  <c r="BC64" i="23"/>
  <c r="BD64" i="23"/>
  <c r="BE64" i="23"/>
  <c r="BF64" i="23"/>
  <c r="BG64" i="23"/>
  <c r="BH64" i="23"/>
  <c r="BI64" i="23"/>
  <c r="BJ64" i="23"/>
  <c r="BK64" i="23"/>
  <c r="BL64" i="23"/>
  <c r="BM64" i="23"/>
  <c r="BN64" i="23"/>
  <c r="BO64" i="23"/>
  <c r="BP64" i="23"/>
  <c r="AK65" i="23"/>
  <c r="AL65" i="23"/>
  <c r="AM65" i="23"/>
  <c r="AN65" i="23"/>
  <c r="AO65" i="23"/>
  <c r="AP65" i="23"/>
  <c r="AQ65" i="23"/>
  <c r="AR65" i="23"/>
  <c r="AS65" i="23"/>
  <c r="AT65" i="23"/>
  <c r="AU65" i="23"/>
  <c r="AV65" i="23"/>
  <c r="AW65" i="23"/>
  <c r="AX65" i="23"/>
  <c r="AY65" i="23"/>
  <c r="AZ65" i="23"/>
  <c r="BA65" i="23"/>
  <c r="BB65" i="23"/>
  <c r="BC65" i="23"/>
  <c r="BD65" i="23"/>
  <c r="BE65" i="23"/>
  <c r="BF65" i="23"/>
  <c r="BG65" i="23"/>
  <c r="BH65" i="23"/>
  <c r="BI65" i="23"/>
  <c r="BJ65" i="23"/>
  <c r="BK65" i="23"/>
  <c r="BL65" i="23"/>
  <c r="BM65" i="23"/>
  <c r="BN65" i="23"/>
  <c r="BO65" i="23"/>
  <c r="BP65" i="23"/>
  <c r="AL2" i="23"/>
  <c r="AM2" i="23"/>
  <c r="AN2" i="23"/>
  <c r="AO2" i="23"/>
  <c r="AP2" i="23"/>
  <c r="AQ2" i="23"/>
  <c r="AR2" i="23"/>
  <c r="AS2" i="23"/>
  <c r="AT2" i="23"/>
  <c r="AU2" i="23"/>
  <c r="AV2" i="23"/>
  <c r="AW2" i="23"/>
  <c r="AX2" i="23"/>
  <c r="AY2" i="23"/>
  <c r="AZ2" i="23"/>
  <c r="BA2" i="23"/>
  <c r="BB2" i="23"/>
  <c r="BC2" i="23"/>
  <c r="BD2" i="23"/>
  <c r="BE2" i="23"/>
  <c r="BF2" i="23"/>
  <c r="BG2" i="23"/>
  <c r="BH2" i="23"/>
  <c r="BI2" i="23"/>
  <c r="BJ2" i="23"/>
  <c r="BK2" i="23"/>
  <c r="BL2" i="23"/>
  <c r="BM2" i="23"/>
  <c r="BN2" i="23"/>
  <c r="BO2" i="23"/>
  <c r="BP2" i="23"/>
  <c r="AK66" i="23"/>
  <c r="AK2" i="23"/>
  <c r="Y2" i="5"/>
  <c r="H2" i="5"/>
  <c r="P2" i="5"/>
  <c r="V2" i="5"/>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6" i="4"/>
  <c r="AH6" i="4"/>
  <c r="AS6" i="4" s="1"/>
  <c r="N4" i="3" l="1"/>
  <c r="N57"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4" i="3"/>
  <c r="AE12" i="6"/>
  <c r="AE16" i="6"/>
  <c r="AE19" i="6"/>
  <c r="AE22" i="6"/>
  <c r="AE23" i="6"/>
  <c r="AE24" i="6"/>
  <c r="AE25" i="6"/>
  <c r="AE27" i="6"/>
  <c r="AE29" i="6"/>
  <c r="AE30" i="6"/>
  <c r="AE31" i="6"/>
  <c r="AE32" i="6"/>
  <c r="AE33" i="6"/>
  <c r="AE35" i="6"/>
  <c r="AE37" i="6"/>
  <c r="AE38" i="6"/>
  <c r="AE39" i="6"/>
  <c r="AE41" i="6"/>
  <c r="AE42" i="6"/>
  <c r="AE43" i="6"/>
  <c r="AE46" i="6"/>
  <c r="AE47" i="6"/>
  <c r="AE48" i="6"/>
  <c r="AE49" i="6"/>
  <c r="AE50" i="6"/>
  <c r="AE51" i="6"/>
  <c r="AE52" i="6"/>
  <c r="AE53" i="6"/>
  <c r="AE54" i="6"/>
  <c r="AE55" i="6"/>
  <c r="AE56" i="6"/>
  <c r="AE57" i="6"/>
  <c r="AE58" i="6"/>
  <c r="AE59" i="6"/>
  <c r="AE60" i="6"/>
  <c r="AE61" i="6"/>
  <c r="AE62" i="6"/>
  <c r="AE63" i="6"/>
  <c r="AE64" i="6"/>
  <c r="AE65" i="6"/>
  <c r="AE66" i="6"/>
  <c r="AE67" i="6"/>
  <c r="AE68" i="6"/>
  <c r="AE69" i="6"/>
  <c r="AO2" i="3"/>
  <c r="AH2" i="3"/>
  <c r="AI2" i="3"/>
  <c r="AJ2" i="3"/>
  <c r="AK2" i="3"/>
  <c r="AL2" i="3"/>
  <c r="AM2" i="3"/>
  <c r="AG2" i="3"/>
  <c r="AB2" i="3"/>
  <c r="AD2" i="3"/>
  <c r="T2" i="3"/>
  <c r="U2" i="3"/>
  <c r="V2" i="3"/>
  <c r="W2" i="3"/>
  <c r="X2" i="3"/>
  <c r="Y2" i="3"/>
  <c r="Z2" i="3"/>
  <c r="AA2" i="3"/>
  <c r="S2" i="3"/>
  <c r="N2" i="6"/>
  <c r="O2" i="6"/>
  <c r="P2" i="6"/>
  <c r="Q2" i="6"/>
  <c r="R2" i="6"/>
  <c r="S2" i="6"/>
  <c r="T2" i="6"/>
  <c r="U2" i="6"/>
  <c r="V2" i="6"/>
  <c r="W2" i="6"/>
  <c r="X2" i="6"/>
  <c r="Y2" i="6"/>
  <c r="Z2" i="6"/>
  <c r="AA2" i="6"/>
  <c r="AB2" i="6"/>
  <c r="AC2" i="6"/>
  <c r="AD6" i="6"/>
  <c r="L9" i="6"/>
  <c r="L12" i="6"/>
  <c r="J13" i="6"/>
  <c r="L13" i="6"/>
  <c r="L14" i="6"/>
  <c r="L16" i="6"/>
  <c r="L19" i="6"/>
  <c r="L22" i="6"/>
  <c r="L23" i="6"/>
  <c r="L24" i="6"/>
  <c r="J25" i="6"/>
  <c r="L25" i="6"/>
  <c r="J26" i="6"/>
  <c r="L26" i="6"/>
  <c r="L27" i="6"/>
  <c r="L28" i="6"/>
  <c r="L29" i="6"/>
  <c r="L30" i="6"/>
  <c r="J31" i="6"/>
  <c r="L31" i="6"/>
  <c r="L32" i="6"/>
  <c r="L33" i="6"/>
  <c r="L34" i="6"/>
  <c r="L35" i="6"/>
  <c r="J37" i="6"/>
  <c r="L37" i="6"/>
  <c r="L38" i="6"/>
  <c r="L39" i="6"/>
  <c r="L41" i="6"/>
  <c r="J42" i="6"/>
  <c r="L42" i="6"/>
  <c r="J43" i="6"/>
  <c r="L43" i="6"/>
  <c r="L44" i="6"/>
  <c r="L46" i="6"/>
  <c r="L47" i="6"/>
  <c r="L48" i="6"/>
  <c r="L49" i="6"/>
  <c r="L50" i="6"/>
  <c r="J51" i="6"/>
  <c r="L51" i="6"/>
  <c r="L52" i="6"/>
  <c r="L53" i="6"/>
  <c r="L54" i="6"/>
  <c r="L55" i="6"/>
  <c r="J56" i="6"/>
  <c r="L56" i="6"/>
  <c r="L57" i="6"/>
  <c r="L58" i="6"/>
  <c r="L59" i="6"/>
  <c r="L60" i="6"/>
  <c r="L61" i="6"/>
  <c r="L62" i="6"/>
  <c r="L63" i="6"/>
  <c r="L64" i="6"/>
  <c r="L65" i="6"/>
  <c r="L66" i="6"/>
  <c r="J67" i="6"/>
  <c r="L67" i="6"/>
  <c r="L68" i="6"/>
  <c r="L69" i="6"/>
  <c r="AG4" i="3" l="1"/>
  <c r="AH20" i="3"/>
  <c r="AD7" i="6"/>
  <c r="AD8" i="6"/>
  <c r="AD9" i="6"/>
  <c r="AD10" i="6"/>
  <c r="AD11" i="6"/>
  <c r="AD12" i="6"/>
  <c r="AD13" i="6"/>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F2" i="6"/>
  <c r="G2" i="6"/>
  <c r="I2" i="6"/>
  <c r="J2" i="6"/>
  <c r="K2" i="6"/>
  <c r="L2" i="6"/>
  <c r="M2" i="6"/>
  <c r="E2" i="6"/>
  <c r="AG32" i="3" l="1"/>
  <c r="AG16" i="3"/>
  <c r="AG15" i="3"/>
  <c r="AG30" i="3"/>
  <c r="AG14" i="3"/>
  <c r="AG63" i="3"/>
  <c r="AG45" i="3"/>
  <c r="AG29" i="3"/>
  <c r="AG13" i="3"/>
  <c r="AG17" i="3"/>
  <c r="AG44" i="3"/>
  <c r="AG28" i="3"/>
  <c r="AG12" i="3"/>
  <c r="AG49" i="3"/>
  <c r="AG47" i="3"/>
  <c r="AG59" i="3"/>
  <c r="AG43" i="3"/>
  <c r="AG27" i="3"/>
  <c r="AG11" i="3"/>
  <c r="AG42" i="3"/>
  <c r="AG26" i="3"/>
  <c r="AG10" i="3"/>
  <c r="AG46" i="3"/>
  <c r="AG25" i="3"/>
  <c r="AG9" i="3"/>
  <c r="AG64" i="3"/>
  <c r="AG24" i="3"/>
  <c r="AG8" i="3"/>
  <c r="AG62" i="3"/>
  <c r="AG57" i="3"/>
  <c r="AG39" i="3"/>
  <c r="AG23" i="3"/>
  <c r="AG7" i="3"/>
  <c r="AG60" i="3"/>
  <c r="AG38" i="3"/>
  <c r="AG22" i="3"/>
  <c r="AG6" i="3"/>
  <c r="AG31" i="3"/>
  <c r="AG41" i="3"/>
  <c r="AG55" i="3"/>
  <c r="AG37" i="3"/>
  <c r="AG21" i="3"/>
  <c r="AG5" i="3"/>
  <c r="AG65" i="3"/>
  <c r="AG61" i="3"/>
  <c r="AG58" i="3"/>
  <c r="AG56" i="3"/>
  <c r="AG54" i="3"/>
  <c r="AG53" i="3"/>
  <c r="AG52" i="3"/>
  <c r="AG36" i="3"/>
  <c r="AG20" i="3"/>
  <c r="AG48" i="3"/>
  <c r="AG40" i="3"/>
  <c r="AG67" i="3"/>
  <c r="AG51" i="3"/>
  <c r="AG35" i="3"/>
  <c r="AG19" i="3"/>
  <c r="AG33" i="3"/>
  <c r="AG66" i="3"/>
  <c r="AG50" i="3"/>
  <c r="AG34" i="3"/>
  <c r="AG18" i="3"/>
  <c r="AH52" i="3"/>
  <c r="AH51" i="3"/>
  <c r="AH50" i="3"/>
  <c r="AH49" i="3"/>
  <c r="AH48" i="3"/>
  <c r="AH59" i="3"/>
  <c r="AH47" i="3"/>
  <c r="AH46" i="3"/>
  <c r="AH45" i="3"/>
  <c r="AH67" i="3"/>
  <c r="AH63" i="3"/>
  <c r="AH44" i="3"/>
  <c r="AH61" i="3"/>
  <c r="AH66" i="3"/>
  <c r="AH65" i="3"/>
  <c r="AH64" i="3"/>
  <c r="AH57" i="3"/>
  <c r="AH56" i="3"/>
  <c r="AH62" i="3"/>
  <c r="AH55" i="3"/>
  <c r="AH60" i="3"/>
  <c r="AH58" i="3"/>
  <c r="AH54" i="3"/>
  <c r="AH53" i="3"/>
  <c r="AH10" i="3"/>
  <c r="AH11" i="3" l="1"/>
  <c r="Z2" i="5"/>
  <c r="AA2" i="5"/>
  <c r="X2" i="5"/>
  <c r="CD13" i="7" l="1"/>
  <c r="CD12" i="7"/>
  <c r="CD11" i="7"/>
  <c r="CD10" i="7"/>
  <c r="R4" i="6" s="1"/>
  <c r="CD9" i="7"/>
  <c r="R3" i="6" s="1"/>
  <c r="F2" i="5" l="1"/>
  <c r="G2" i="5"/>
  <c r="I2" i="5"/>
  <c r="J2" i="5"/>
  <c r="K2" i="5"/>
  <c r="L2" i="5"/>
  <c r="M2" i="5"/>
  <c r="N2" i="5"/>
  <c r="Q2" i="5"/>
  <c r="R2" i="5"/>
  <c r="S2" i="5"/>
  <c r="T2" i="5"/>
  <c r="U2" i="5"/>
  <c r="W2" i="5"/>
  <c r="AB2" i="5"/>
  <c r="AD2" i="5"/>
  <c r="AF2" i="5"/>
  <c r="AG2" i="5"/>
  <c r="AH2" i="5"/>
  <c r="AI2" i="5"/>
  <c r="AJ2" i="5"/>
  <c r="E2" i="5"/>
  <c r="AE9" i="7"/>
  <c r="AF9" i="7"/>
  <c r="AG9" i="7"/>
  <c r="AH9" i="7"/>
  <c r="AI9" i="7"/>
  <c r="AE10" i="7"/>
  <c r="AF10" i="7"/>
  <c r="AG10" i="7"/>
  <c r="AH10" i="7"/>
  <c r="AI10" i="7"/>
  <c r="AE11" i="7"/>
  <c r="AF11" i="7"/>
  <c r="AG11" i="7"/>
  <c r="AH11" i="7"/>
  <c r="AI11" i="7"/>
  <c r="AE13" i="7"/>
  <c r="AF13" i="7"/>
  <c r="AG13" i="7"/>
  <c r="AH13" i="7"/>
  <c r="AI13" i="7"/>
  <c r="N45" i="3" l="1"/>
  <c r="N12" i="3"/>
  <c r="N42" i="3"/>
  <c r="N9" i="3"/>
  <c r="N23" i="3"/>
  <c r="N21" i="3"/>
  <c r="N36" i="3"/>
  <c r="N20" i="3"/>
  <c r="N63" i="3"/>
  <c r="N29" i="3"/>
  <c r="N60" i="3"/>
  <c r="N59" i="3"/>
  <c r="N25" i="3"/>
  <c r="N55" i="3"/>
  <c r="N22" i="3"/>
  <c r="N52" i="3"/>
  <c r="N51" i="3"/>
  <c r="N35" i="3"/>
  <c r="N19" i="3"/>
  <c r="N14" i="3"/>
  <c r="N44" i="3"/>
  <c r="N11" i="3"/>
  <c r="N41" i="3"/>
  <c r="N24" i="3"/>
  <c r="N54" i="3"/>
  <c r="N53" i="3"/>
  <c r="N67" i="3"/>
  <c r="N50" i="3"/>
  <c r="N34" i="3"/>
  <c r="N18" i="3"/>
  <c r="N46" i="3"/>
  <c r="N13" i="3"/>
  <c r="N43" i="3"/>
  <c r="N26" i="3"/>
  <c r="N56" i="3"/>
  <c r="N39" i="3"/>
  <c r="N6" i="3"/>
  <c r="N66" i="3"/>
  <c r="N49" i="3"/>
  <c r="N33" i="3"/>
  <c r="N17" i="3"/>
  <c r="N62" i="3"/>
  <c r="N28" i="3"/>
  <c r="N10" i="3"/>
  <c r="N40" i="3"/>
  <c r="N7" i="3"/>
  <c r="N5" i="3"/>
  <c r="N65" i="3"/>
  <c r="N48" i="3"/>
  <c r="N32" i="3"/>
  <c r="N16" i="3"/>
  <c r="N30" i="3"/>
  <c r="N61" i="3"/>
  <c r="N27" i="3"/>
  <c r="N58" i="3"/>
  <c r="N8" i="3"/>
  <c r="N38" i="3"/>
  <c r="N37" i="3"/>
  <c r="N64" i="3"/>
  <c r="N47" i="3"/>
  <c r="N31" i="3"/>
  <c r="N15" i="3"/>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3" i="22"/>
  <c r="G2" i="22"/>
  <c r="Z10" i="7"/>
  <c r="J9" i="7"/>
  <c r="K9" i="7"/>
  <c r="L9" i="7"/>
  <c r="T9" i="7"/>
  <c r="U9" i="7"/>
  <c r="M9" i="7"/>
  <c r="N9" i="7"/>
  <c r="Q9" i="7"/>
  <c r="S9" i="7"/>
  <c r="O9" i="7"/>
  <c r="R9" i="7"/>
  <c r="V9" i="7"/>
  <c r="W9" i="7"/>
  <c r="X9" i="7"/>
  <c r="Y9" i="7"/>
  <c r="Z9" i="7"/>
  <c r="AA9" i="7"/>
  <c r="AB9" i="7"/>
  <c r="AC9" i="7"/>
  <c r="AD9" i="7"/>
  <c r="AJ9" i="7"/>
  <c r="E3" i="5" s="1"/>
  <c r="AK9" i="7"/>
  <c r="AL9" i="7"/>
  <c r="AM9" i="7"/>
  <c r="H3" i="5" s="1"/>
  <c r="H6" i="5" s="1"/>
  <c r="AN9" i="7"/>
  <c r="I3" i="5" s="1"/>
  <c r="AO9" i="7"/>
  <c r="J3" i="5" s="1"/>
  <c r="J6" i="5" s="1"/>
  <c r="AP9" i="7"/>
  <c r="K3" i="5" s="1"/>
  <c r="K6" i="5" s="1"/>
  <c r="AQ9" i="7"/>
  <c r="L3" i="5" s="1"/>
  <c r="L6" i="5" s="1"/>
  <c r="AR9" i="7"/>
  <c r="AS9" i="7"/>
  <c r="AT9" i="7"/>
  <c r="AU9" i="7"/>
  <c r="AV9" i="7"/>
  <c r="AW9" i="7"/>
  <c r="AX9" i="7"/>
  <c r="AY9" i="7"/>
  <c r="T3" i="5" s="1"/>
  <c r="AZ9" i="7"/>
  <c r="BA9" i="7"/>
  <c r="BB9" i="7"/>
  <c r="BC9" i="7"/>
  <c r="X3" i="5" s="1"/>
  <c r="BD9" i="7"/>
  <c r="BE9" i="7"/>
  <c r="BF9" i="7"/>
  <c r="BG9" i="7"/>
  <c r="BH9" i="7"/>
  <c r="BI9" i="7"/>
  <c r="AD3" i="5" s="1"/>
  <c r="BJ9" i="7"/>
  <c r="AE3" i="5" s="1"/>
  <c r="AE6" i="5" s="1"/>
  <c r="BK9" i="7"/>
  <c r="AF3" i="5" s="1"/>
  <c r="BL9" i="7"/>
  <c r="AG3" i="5" s="1"/>
  <c r="AG6" i="5" s="1"/>
  <c r="BM9" i="7"/>
  <c r="AH3" i="5" s="1"/>
  <c r="BN9" i="7"/>
  <c r="BO9" i="7"/>
  <c r="AJ3" i="5" s="1"/>
  <c r="BP9" i="7"/>
  <c r="BQ9" i="7"/>
  <c r="BR9" i="7"/>
  <c r="G3" i="6" s="1"/>
  <c r="BS9" i="7"/>
  <c r="BT9" i="7"/>
  <c r="BU9" i="7"/>
  <c r="BV9" i="7"/>
  <c r="BW9" i="7"/>
  <c r="K3" i="6" s="1"/>
  <c r="BX9" i="7"/>
  <c r="L3" i="6" s="1"/>
  <c r="BY9" i="7"/>
  <c r="M3" i="6" s="1"/>
  <c r="CA9" i="7"/>
  <c r="O3" i="6" s="1"/>
  <c r="CB9" i="7"/>
  <c r="P3" i="6" s="1"/>
  <c r="CC9" i="7"/>
  <c r="Q3" i="6" s="1"/>
  <c r="CE9" i="7"/>
  <c r="S3" i="6" s="1"/>
  <c r="CF9" i="7"/>
  <c r="T3" i="6" s="1"/>
  <c r="CG9" i="7"/>
  <c r="U3" i="6" s="1"/>
  <c r="CH9" i="7"/>
  <c r="V3" i="6" s="1"/>
  <c r="CI9" i="7"/>
  <c r="W3" i="6" s="1"/>
  <c r="CJ9" i="7"/>
  <c r="X3" i="6" s="1"/>
  <c r="CK9" i="7"/>
  <c r="Y3" i="6" s="1"/>
  <c r="CL9" i="7"/>
  <c r="Z3" i="6" s="1"/>
  <c r="CM9" i="7"/>
  <c r="AA3" i="6" s="1"/>
  <c r="CN9" i="7"/>
  <c r="AB3" i="6" s="1"/>
  <c r="CO9" i="7"/>
  <c r="AC3" i="6" s="1"/>
  <c r="BZ9" i="7"/>
  <c r="N3" i="6" s="1"/>
  <c r="CP9" i="7"/>
  <c r="CQ9" i="7"/>
  <c r="CR9" i="7"/>
  <c r="J10" i="7"/>
  <c r="K10" i="7"/>
  <c r="L10" i="7"/>
  <c r="T10" i="7"/>
  <c r="U10" i="7"/>
  <c r="M10" i="7"/>
  <c r="N10" i="7"/>
  <c r="Q10" i="7"/>
  <c r="S10" i="7"/>
  <c r="O10" i="7"/>
  <c r="R10" i="7"/>
  <c r="V10" i="7"/>
  <c r="W10" i="7"/>
  <c r="X10" i="7"/>
  <c r="Y10" i="7"/>
  <c r="AA10" i="7"/>
  <c r="AB10" i="7"/>
  <c r="AC10" i="7"/>
  <c r="AD10" i="7"/>
  <c r="AJ10" i="7"/>
  <c r="E4" i="5" s="1"/>
  <c r="AK10" i="7"/>
  <c r="AL10" i="7"/>
  <c r="AM10" i="7"/>
  <c r="AN10" i="7"/>
  <c r="I4" i="5" s="1"/>
  <c r="AO10" i="7"/>
  <c r="AP10" i="7"/>
  <c r="AQ10" i="7"/>
  <c r="AR10" i="7"/>
  <c r="AS10" i="7"/>
  <c r="AT10" i="7"/>
  <c r="AU10" i="7"/>
  <c r="AV10" i="7"/>
  <c r="AW10" i="7"/>
  <c r="AX10" i="7"/>
  <c r="AY10" i="7"/>
  <c r="AZ10" i="7"/>
  <c r="BA10" i="7"/>
  <c r="BB10" i="7"/>
  <c r="BC10" i="7"/>
  <c r="X4" i="5" s="1"/>
  <c r="BD10" i="7"/>
  <c r="BE10" i="7"/>
  <c r="BF10" i="7"/>
  <c r="BG10" i="7"/>
  <c r="BH10" i="7"/>
  <c r="BI10" i="7"/>
  <c r="AD4" i="5" s="1"/>
  <c r="BJ10" i="7"/>
  <c r="BK10" i="7"/>
  <c r="AF4" i="5" s="1"/>
  <c r="BL10" i="7"/>
  <c r="BM10" i="7"/>
  <c r="AH4" i="5" s="1"/>
  <c r="BN10" i="7"/>
  <c r="BO10" i="7"/>
  <c r="AJ4" i="5" s="1"/>
  <c r="BP10" i="7"/>
  <c r="BQ10" i="7"/>
  <c r="BR10" i="7"/>
  <c r="G4" i="6" s="1"/>
  <c r="BS10" i="7"/>
  <c r="BT10" i="7"/>
  <c r="BU10" i="7"/>
  <c r="BV10" i="7"/>
  <c r="J4" i="6" s="1"/>
  <c r="BW10" i="7"/>
  <c r="K4" i="6" s="1"/>
  <c r="BX10" i="7"/>
  <c r="L4" i="6" s="1"/>
  <c r="BY10" i="7"/>
  <c r="M4" i="6" s="1"/>
  <c r="CA10" i="7"/>
  <c r="O4" i="6" s="1"/>
  <c r="CB10" i="7"/>
  <c r="P4" i="6" s="1"/>
  <c r="CC10" i="7"/>
  <c r="Q4" i="6" s="1"/>
  <c r="CE10" i="7"/>
  <c r="S4" i="6" s="1"/>
  <c r="CF10" i="7"/>
  <c r="T4" i="6" s="1"/>
  <c r="CG10" i="7"/>
  <c r="U4" i="6" s="1"/>
  <c r="CH10" i="7"/>
  <c r="V4" i="6" s="1"/>
  <c r="CI10" i="7"/>
  <c r="W4" i="6" s="1"/>
  <c r="CJ10" i="7"/>
  <c r="X4" i="6" s="1"/>
  <c r="CK10" i="7"/>
  <c r="Y4" i="6" s="1"/>
  <c r="CL10" i="7"/>
  <c r="Z4" i="6" s="1"/>
  <c r="CM10" i="7"/>
  <c r="AA4" i="6" s="1"/>
  <c r="CN10" i="7"/>
  <c r="AB4" i="6" s="1"/>
  <c r="CO10" i="7"/>
  <c r="AC4" i="6" s="1"/>
  <c r="BZ10" i="7"/>
  <c r="N4" i="6" s="1"/>
  <c r="CP10" i="7"/>
  <c r="CQ10" i="7"/>
  <c r="CR10" i="7"/>
  <c r="J11" i="7"/>
  <c r="K11" i="7"/>
  <c r="L11" i="7"/>
  <c r="T11" i="7"/>
  <c r="U11" i="7"/>
  <c r="M11" i="7"/>
  <c r="N11" i="7"/>
  <c r="Q11" i="7"/>
  <c r="S11" i="7"/>
  <c r="O11" i="7"/>
  <c r="R11" i="7"/>
  <c r="V11" i="7"/>
  <c r="W11" i="7"/>
  <c r="X11" i="7"/>
  <c r="Y11" i="7"/>
  <c r="Z11" i="7"/>
  <c r="AA11" i="7"/>
  <c r="AB11" i="7"/>
  <c r="AC11" i="7"/>
  <c r="AD11" i="7"/>
  <c r="AJ11" i="7"/>
  <c r="AK11" i="7"/>
  <c r="AL11" i="7"/>
  <c r="AM11" i="7"/>
  <c r="AN11" i="7"/>
  <c r="AO11" i="7"/>
  <c r="AP11" i="7"/>
  <c r="AQ11" i="7"/>
  <c r="AR11" i="7"/>
  <c r="AS11" i="7"/>
  <c r="AT11" i="7"/>
  <c r="AU11" i="7"/>
  <c r="AV11" i="7"/>
  <c r="AW11" i="7"/>
  <c r="AX11" i="7"/>
  <c r="AY11" i="7"/>
  <c r="AZ11" i="7"/>
  <c r="BA11" i="7"/>
  <c r="BB11" i="7"/>
  <c r="BC11" i="7"/>
  <c r="BD11" i="7"/>
  <c r="BE11" i="7"/>
  <c r="BF11" i="7"/>
  <c r="BG11" i="7"/>
  <c r="BH11" i="7"/>
  <c r="BI11" i="7"/>
  <c r="BJ11" i="7"/>
  <c r="BK11" i="7"/>
  <c r="BL11" i="7"/>
  <c r="BM11" i="7"/>
  <c r="BN11" i="7"/>
  <c r="BO11" i="7"/>
  <c r="BP11" i="7"/>
  <c r="BQ11" i="7"/>
  <c r="BR11" i="7"/>
  <c r="BS11" i="7"/>
  <c r="BT11" i="7"/>
  <c r="BU11" i="7"/>
  <c r="BV11" i="7"/>
  <c r="BW11" i="7"/>
  <c r="BX11" i="7"/>
  <c r="BY11" i="7"/>
  <c r="CA11" i="7"/>
  <c r="CB11" i="7"/>
  <c r="CC11" i="7"/>
  <c r="CE11" i="7"/>
  <c r="CF11" i="7"/>
  <c r="CG11" i="7"/>
  <c r="CH11" i="7"/>
  <c r="CI11" i="7"/>
  <c r="CJ11" i="7"/>
  <c r="CK11" i="7"/>
  <c r="CL11" i="7"/>
  <c r="CM11" i="7"/>
  <c r="CN11" i="7"/>
  <c r="CO11" i="7"/>
  <c r="BZ11" i="7"/>
  <c r="CP11" i="7"/>
  <c r="CQ11" i="7"/>
  <c r="CR11" i="7"/>
  <c r="J12" i="7"/>
  <c r="K12" i="7"/>
  <c r="L12" i="7"/>
  <c r="T12" i="7"/>
  <c r="U12" i="7"/>
  <c r="M12" i="7"/>
  <c r="N12" i="7"/>
  <c r="Q12" i="7"/>
  <c r="S12" i="7"/>
  <c r="O12" i="7"/>
  <c r="R12" i="7"/>
  <c r="V12" i="7"/>
  <c r="W12" i="7"/>
  <c r="X12" i="7"/>
  <c r="Y12" i="7"/>
  <c r="Z12" i="7"/>
  <c r="AA12" i="7"/>
  <c r="AB12" i="7"/>
  <c r="AC12" i="7"/>
  <c r="AJ12" i="7"/>
  <c r="AK12" i="7"/>
  <c r="AL12" i="7"/>
  <c r="AM12" i="7"/>
  <c r="AN12" i="7"/>
  <c r="AO12" i="7"/>
  <c r="AP12" i="7"/>
  <c r="AQ12" i="7"/>
  <c r="AR12" i="7"/>
  <c r="AS12" i="7"/>
  <c r="AT12" i="7"/>
  <c r="AU12" i="7"/>
  <c r="AV12" i="7"/>
  <c r="AW12" i="7"/>
  <c r="AX12" i="7"/>
  <c r="AY12" i="7"/>
  <c r="AZ12" i="7"/>
  <c r="BA12" i="7"/>
  <c r="BB12" i="7"/>
  <c r="BC12" i="7"/>
  <c r="BD12" i="7"/>
  <c r="BE12" i="7"/>
  <c r="BF12" i="7"/>
  <c r="BG12" i="7"/>
  <c r="BH12" i="7"/>
  <c r="BI12" i="7"/>
  <c r="BJ12" i="7"/>
  <c r="BK12" i="7"/>
  <c r="BL12" i="7"/>
  <c r="BM12" i="7"/>
  <c r="BN12" i="7"/>
  <c r="BO12" i="7"/>
  <c r="BP12" i="7"/>
  <c r="BQ12" i="7"/>
  <c r="BR12" i="7"/>
  <c r="BS12" i="7"/>
  <c r="BT12" i="7"/>
  <c r="BU12" i="7"/>
  <c r="BV12" i="7"/>
  <c r="BW12" i="7"/>
  <c r="BX12" i="7"/>
  <c r="BY12" i="7"/>
  <c r="CA12" i="7"/>
  <c r="CB12" i="7"/>
  <c r="CC12" i="7"/>
  <c r="CE12" i="7"/>
  <c r="CF12" i="7"/>
  <c r="CG12" i="7"/>
  <c r="CH12" i="7"/>
  <c r="CI12" i="7"/>
  <c r="CJ12" i="7"/>
  <c r="CK12" i="7"/>
  <c r="CL12" i="7"/>
  <c r="CM12" i="7"/>
  <c r="CN12" i="7"/>
  <c r="CO12" i="7"/>
  <c r="BZ12" i="7"/>
  <c r="CP12" i="7"/>
  <c r="CQ12" i="7"/>
  <c r="CR12" i="7"/>
  <c r="J13" i="7"/>
  <c r="K13" i="7"/>
  <c r="L13" i="7"/>
  <c r="T13" i="7"/>
  <c r="U13" i="7"/>
  <c r="M13" i="7"/>
  <c r="N13" i="7"/>
  <c r="Q13" i="7"/>
  <c r="S13" i="7"/>
  <c r="O13" i="7"/>
  <c r="R13" i="7"/>
  <c r="V13" i="7"/>
  <c r="W13" i="7"/>
  <c r="X13" i="7"/>
  <c r="Y13" i="7"/>
  <c r="Z13" i="7"/>
  <c r="AA13" i="7"/>
  <c r="AB13" i="7"/>
  <c r="AC13" i="7"/>
  <c r="AD13" i="7"/>
  <c r="AJ13" i="7"/>
  <c r="AK13" i="7"/>
  <c r="AL13" i="7"/>
  <c r="AM13" i="7"/>
  <c r="AN13" i="7"/>
  <c r="AO13" i="7"/>
  <c r="AP13" i="7"/>
  <c r="AQ13" i="7"/>
  <c r="AR13" i="7"/>
  <c r="AS13" i="7"/>
  <c r="AT13" i="7"/>
  <c r="AU13" i="7"/>
  <c r="AV13" i="7"/>
  <c r="AW13" i="7"/>
  <c r="AX13" i="7"/>
  <c r="AY13" i="7"/>
  <c r="AZ13" i="7"/>
  <c r="BA13" i="7"/>
  <c r="BB13" i="7"/>
  <c r="BC13" i="7"/>
  <c r="BD13" i="7"/>
  <c r="BE13" i="7"/>
  <c r="BF13" i="7"/>
  <c r="BG13" i="7"/>
  <c r="BH13" i="7"/>
  <c r="BI13" i="7"/>
  <c r="BJ13" i="7"/>
  <c r="BK13" i="7"/>
  <c r="BL13" i="7"/>
  <c r="BM13" i="7"/>
  <c r="BN13" i="7"/>
  <c r="BO13" i="7"/>
  <c r="BP13" i="7"/>
  <c r="BQ13" i="7"/>
  <c r="BR13" i="7"/>
  <c r="BS13" i="7"/>
  <c r="BT13" i="7"/>
  <c r="BU13" i="7"/>
  <c r="BV13" i="7"/>
  <c r="BW13" i="7"/>
  <c r="BX13" i="7"/>
  <c r="BY13" i="7"/>
  <c r="CA13" i="7"/>
  <c r="CB13" i="7"/>
  <c r="CC13" i="7"/>
  <c r="CE13" i="7"/>
  <c r="CF13" i="7"/>
  <c r="CG13" i="7"/>
  <c r="CH13" i="7"/>
  <c r="CI13" i="7"/>
  <c r="CJ13" i="7"/>
  <c r="CK13" i="7"/>
  <c r="CL13" i="7"/>
  <c r="CM13" i="7"/>
  <c r="CN13" i="7"/>
  <c r="CO13" i="7"/>
  <c r="BZ13" i="7"/>
  <c r="CP13" i="7"/>
  <c r="CQ13" i="7"/>
  <c r="CR13" i="7"/>
  <c r="I13" i="7"/>
  <c r="I12" i="7"/>
  <c r="A23" i="5"/>
  <c r="C23" i="5"/>
  <c r="D23" i="5"/>
  <c r="A24" i="5"/>
  <c r="C24" i="5"/>
  <c r="D24" i="5"/>
  <c r="A25" i="5"/>
  <c r="C25" i="5"/>
  <c r="D25" i="5"/>
  <c r="A26" i="5"/>
  <c r="C26" i="5"/>
  <c r="D26" i="5"/>
  <c r="A27" i="5"/>
  <c r="C27" i="5"/>
  <c r="D27" i="5"/>
  <c r="A28" i="5"/>
  <c r="C28" i="5"/>
  <c r="D28" i="5"/>
  <c r="A29" i="5"/>
  <c r="C29" i="5"/>
  <c r="D29" i="5"/>
  <c r="A30" i="5"/>
  <c r="C30" i="5"/>
  <c r="D30" i="5"/>
  <c r="A31" i="5"/>
  <c r="C31" i="5"/>
  <c r="D31" i="5"/>
  <c r="A32" i="5"/>
  <c r="C32" i="5"/>
  <c r="D32" i="5"/>
  <c r="A33" i="5"/>
  <c r="C33" i="5"/>
  <c r="D33" i="5"/>
  <c r="A34" i="5"/>
  <c r="C34" i="5"/>
  <c r="D34" i="5"/>
  <c r="A35" i="5"/>
  <c r="C35" i="5"/>
  <c r="D35" i="5"/>
  <c r="A36" i="5"/>
  <c r="C36" i="5"/>
  <c r="D36" i="5"/>
  <c r="A37" i="5"/>
  <c r="C37" i="5"/>
  <c r="D37" i="5"/>
  <c r="A38" i="5"/>
  <c r="C38" i="5"/>
  <c r="D38" i="5"/>
  <c r="A39" i="5"/>
  <c r="C39" i="5"/>
  <c r="D39" i="5"/>
  <c r="A46" i="5"/>
  <c r="C46" i="5"/>
  <c r="D46" i="5"/>
  <c r="A47" i="5"/>
  <c r="C47" i="5"/>
  <c r="D47" i="5"/>
  <c r="A48" i="5"/>
  <c r="C48" i="5"/>
  <c r="D48" i="5"/>
  <c r="A49" i="5"/>
  <c r="C49" i="5"/>
  <c r="D49" i="5"/>
  <c r="A50" i="5"/>
  <c r="C50" i="5"/>
  <c r="D50" i="5"/>
  <c r="A51" i="5"/>
  <c r="C51" i="5"/>
  <c r="D51" i="5"/>
  <c r="A52" i="5"/>
  <c r="C52" i="5"/>
  <c r="D52" i="5"/>
  <c r="A53" i="5"/>
  <c r="C53" i="5"/>
  <c r="D53" i="5"/>
  <c r="A54" i="5"/>
  <c r="C54" i="5"/>
  <c r="D54" i="5"/>
  <c r="A55" i="5"/>
  <c r="C55" i="5"/>
  <c r="D55" i="5"/>
  <c r="A56" i="5"/>
  <c r="C56" i="5"/>
  <c r="D56" i="5"/>
  <c r="A57" i="5"/>
  <c r="C57" i="5"/>
  <c r="D57" i="5"/>
  <c r="A58" i="5"/>
  <c r="C58" i="5"/>
  <c r="D58" i="5"/>
  <c r="A59" i="5"/>
  <c r="C59" i="5"/>
  <c r="D59" i="5"/>
  <c r="A60" i="5"/>
  <c r="C60" i="5"/>
  <c r="D60" i="5"/>
  <c r="A61" i="5"/>
  <c r="C61" i="5"/>
  <c r="D61" i="5"/>
  <c r="A62" i="5"/>
  <c r="C62" i="5"/>
  <c r="D62" i="5"/>
  <c r="A63" i="5"/>
  <c r="C63" i="5"/>
  <c r="D63" i="5"/>
  <c r="A64" i="5"/>
  <c r="C64" i="5"/>
  <c r="D64" i="5"/>
  <c r="A65" i="5"/>
  <c r="C65" i="5"/>
  <c r="D65" i="5"/>
  <c r="A66" i="5"/>
  <c r="C66" i="5"/>
  <c r="D66" i="5"/>
  <c r="A67" i="5"/>
  <c r="C67" i="5"/>
  <c r="D67" i="5"/>
  <c r="A68" i="5"/>
  <c r="C68" i="5"/>
  <c r="D68" i="5"/>
  <c r="A69" i="5"/>
  <c r="C69" i="5"/>
  <c r="D69" i="5"/>
  <c r="A23" i="6"/>
  <c r="C23" i="6"/>
  <c r="D23" i="6"/>
  <c r="A24" i="6"/>
  <c r="C24" i="6"/>
  <c r="D24" i="6"/>
  <c r="A25" i="6"/>
  <c r="C25" i="6"/>
  <c r="D25" i="6"/>
  <c r="A26" i="6"/>
  <c r="C26" i="6"/>
  <c r="D26" i="6"/>
  <c r="A27" i="6"/>
  <c r="C27" i="6"/>
  <c r="D27" i="6"/>
  <c r="A28" i="6"/>
  <c r="C28" i="6"/>
  <c r="D28" i="6"/>
  <c r="A29" i="6"/>
  <c r="C29" i="6"/>
  <c r="D29" i="6"/>
  <c r="A30" i="6"/>
  <c r="C30" i="6"/>
  <c r="D30" i="6"/>
  <c r="A31" i="6"/>
  <c r="C31" i="6"/>
  <c r="D31" i="6"/>
  <c r="A32" i="6"/>
  <c r="C32" i="6"/>
  <c r="D32" i="6"/>
  <c r="A33" i="6"/>
  <c r="C33" i="6"/>
  <c r="D33" i="6"/>
  <c r="A34" i="6"/>
  <c r="C34" i="6"/>
  <c r="D34" i="6"/>
  <c r="A35" i="6"/>
  <c r="C35" i="6"/>
  <c r="D35" i="6"/>
  <c r="A36" i="6"/>
  <c r="C36" i="6"/>
  <c r="D36" i="6"/>
  <c r="A37" i="6"/>
  <c r="C37" i="6"/>
  <c r="D37" i="6"/>
  <c r="A38" i="6"/>
  <c r="C38" i="6"/>
  <c r="D38" i="6"/>
  <c r="A39" i="6"/>
  <c r="C39" i="6"/>
  <c r="D39" i="6"/>
  <c r="A46" i="6"/>
  <c r="C46" i="6"/>
  <c r="D46" i="6"/>
  <c r="A47" i="6"/>
  <c r="C47" i="6"/>
  <c r="D47" i="6"/>
  <c r="A48" i="6"/>
  <c r="C48" i="6"/>
  <c r="D48" i="6"/>
  <c r="A49" i="6"/>
  <c r="C49" i="6"/>
  <c r="D49" i="6"/>
  <c r="A50" i="6"/>
  <c r="C50" i="6"/>
  <c r="D50" i="6"/>
  <c r="A51" i="6"/>
  <c r="C51" i="6"/>
  <c r="D51" i="6"/>
  <c r="A52" i="6"/>
  <c r="C52" i="6"/>
  <c r="D52" i="6"/>
  <c r="A53" i="6"/>
  <c r="C53" i="6"/>
  <c r="D53" i="6"/>
  <c r="A54" i="6"/>
  <c r="C54" i="6"/>
  <c r="D54" i="6"/>
  <c r="A55" i="6"/>
  <c r="C55" i="6"/>
  <c r="D55" i="6"/>
  <c r="A56" i="6"/>
  <c r="C56" i="6"/>
  <c r="D56" i="6"/>
  <c r="A57" i="6"/>
  <c r="C57" i="6"/>
  <c r="D57" i="6"/>
  <c r="A58" i="6"/>
  <c r="C58" i="6"/>
  <c r="D58" i="6"/>
  <c r="A59" i="6"/>
  <c r="C59" i="6"/>
  <c r="D59" i="6"/>
  <c r="A60" i="6"/>
  <c r="C60" i="6"/>
  <c r="D60" i="6"/>
  <c r="A61" i="6"/>
  <c r="C61" i="6"/>
  <c r="D61" i="6"/>
  <c r="A62" i="6"/>
  <c r="C62" i="6"/>
  <c r="D62" i="6"/>
  <c r="A63" i="6"/>
  <c r="C63" i="6"/>
  <c r="D63" i="6"/>
  <c r="A64" i="6"/>
  <c r="C64" i="6"/>
  <c r="D64" i="6"/>
  <c r="A65" i="6"/>
  <c r="C65" i="6"/>
  <c r="D65" i="6"/>
  <c r="A66" i="6"/>
  <c r="C66" i="6"/>
  <c r="D66" i="6"/>
  <c r="A67" i="6"/>
  <c r="C67" i="6"/>
  <c r="D67" i="6"/>
  <c r="A68" i="6"/>
  <c r="C68" i="6"/>
  <c r="D68" i="6"/>
  <c r="A69" i="6"/>
  <c r="C69" i="6"/>
  <c r="D69" i="6"/>
  <c r="A46" i="4"/>
  <c r="C46" i="4"/>
  <c r="D46" i="4"/>
  <c r="A47" i="4"/>
  <c r="C47" i="4"/>
  <c r="D47" i="4"/>
  <c r="A48" i="4"/>
  <c r="C48" i="4"/>
  <c r="D48" i="4"/>
  <c r="A49" i="4"/>
  <c r="C49" i="4"/>
  <c r="D49" i="4"/>
  <c r="A50" i="4"/>
  <c r="C50" i="4"/>
  <c r="D50" i="4"/>
  <c r="A51" i="4"/>
  <c r="C51" i="4"/>
  <c r="D51" i="4"/>
  <c r="A52" i="4"/>
  <c r="C52" i="4"/>
  <c r="D52" i="4"/>
  <c r="A53" i="4"/>
  <c r="C53" i="4"/>
  <c r="D53" i="4"/>
  <c r="A54" i="4"/>
  <c r="C54" i="4"/>
  <c r="D54" i="4"/>
  <c r="A55" i="4"/>
  <c r="C55" i="4"/>
  <c r="D55" i="4"/>
  <c r="A56" i="4"/>
  <c r="C56" i="4"/>
  <c r="D56" i="4"/>
  <c r="A57" i="4"/>
  <c r="C57" i="4"/>
  <c r="D57" i="4"/>
  <c r="A58" i="4"/>
  <c r="C58" i="4"/>
  <c r="D58" i="4"/>
  <c r="A59" i="4"/>
  <c r="C59" i="4"/>
  <c r="D59" i="4"/>
  <c r="A60" i="4"/>
  <c r="C60" i="4"/>
  <c r="D60" i="4"/>
  <c r="A61" i="4"/>
  <c r="C61" i="4"/>
  <c r="D61" i="4"/>
  <c r="A62" i="4"/>
  <c r="C62" i="4"/>
  <c r="D62" i="4"/>
  <c r="A63" i="4"/>
  <c r="C63" i="4"/>
  <c r="D63" i="4"/>
  <c r="A64" i="4"/>
  <c r="C64" i="4"/>
  <c r="D64" i="4"/>
  <c r="A65" i="4"/>
  <c r="C65" i="4"/>
  <c r="D65" i="4"/>
  <c r="A66" i="4"/>
  <c r="C66" i="4"/>
  <c r="D66" i="4"/>
  <c r="A67" i="4"/>
  <c r="C67" i="4"/>
  <c r="D67" i="4"/>
  <c r="A68" i="4"/>
  <c r="C68" i="4"/>
  <c r="D68" i="4"/>
  <c r="A69" i="4"/>
  <c r="C69" i="4"/>
  <c r="D69" i="4"/>
  <c r="A23" i="4"/>
  <c r="C23" i="4"/>
  <c r="D23" i="4"/>
  <c r="A24" i="4"/>
  <c r="C24" i="4"/>
  <c r="D24" i="4"/>
  <c r="A25" i="4"/>
  <c r="C25" i="4"/>
  <c r="D25" i="4"/>
  <c r="A26" i="4"/>
  <c r="C26" i="4"/>
  <c r="D26" i="4"/>
  <c r="A27" i="4"/>
  <c r="C27" i="4"/>
  <c r="D27" i="4"/>
  <c r="A28" i="4"/>
  <c r="C28" i="4"/>
  <c r="D28" i="4"/>
  <c r="A29" i="4"/>
  <c r="C29" i="4"/>
  <c r="D29" i="4"/>
  <c r="A30" i="4"/>
  <c r="C30" i="4"/>
  <c r="D30" i="4"/>
  <c r="A31" i="4"/>
  <c r="C31" i="4"/>
  <c r="D31" i="4"/>
  <c r="A32" i="4"/>
  <c r="C32" i="4"/>
  <c r="D32" i="4"/>
  <c r="A33" i="4"/>
  <c r="C33" i="4"/>
  <c r="D33" i="4"/>
  <c r="A34" i="4"/>
  <c r="C34" i="4"/>
  <c r="D34" i="4"/>
  <c r="A35" i="4"/>
  <c r="C35" i="4"/>
  <c r="D35" i="4"/>
  <c r="A36" i="4"/>
  <c r="C36" i="4"/>
  <c r="D36" i="4"/>
  <c r="A37" i="4"/>
  <c r="C37" i="4"/>
  <c r="D37" i="4"/>
  <c r="A38" i="4"/>
  <c r="C38" i="4"/>
  <c r="D38" i="4"/>
  <c r="A39" i="4"/>
  <c r="C39" i="4"/>
  <c r="D39" i="4"/>
  <c r="A61" i="3"/>
  <c r="C61" i="3"/>
  <c r="D61" i="3"/>
  <c r="A60" i="3"/>
  <c r="C60" i="3"/>
  <c r="D60" i="3"/>
  <c r="A62" i="3"/>
  <c r="C62" i="3"/>
  <c r="D62" i="3"/>
  <c r="A44" i="3"/>
  <c r="C44" i="3"/>
  <c r="D44" i="3"/>
  <c r="A59" i="3"/>
  <c r="C59" i="3"/>
  <c r="D59" i="3"/>
  <c r="A49" i="3"/>
  <c r="C49" i="3"/>
  <c r="D49" i="3"/>
  <c r="A50" i="3"/>
  <c r="C50" i="3"/>
  <c r="D50" i="3"/>
  <c r="A51" i="3"/>
  <c r="C51" i="3"/>
  <c r="D51" i="3"/>
  <c r="A52" i="3"/>
  <c r="C52" i="3"/>
  <c r="D52" i="3"/>
  <c r="A53" i="3"/>
  <c r="C53" i="3"/>
  <c r="D53" i="3"/>
  <c r="A54" i="3"/>
  <c r="C54" i="3"/>
  <c r="D54" i="3"/>
  <c r="A55" i="3"/>
  <c r="C55" i="3"/>
  <c r="D55" i="3"/>
  <c r="A56" i="3"/>
  <c r="C56" i="3"/>
  <c r="D56" i="3"/>
  <c r="A57" i="3"/>
  <c r="C57" i="3"/>
  <c r="D57" i="3"/>
  <c r="A58" i="3"/>
  <c r="C58" i="3"/>
  <c r="D58" i="3"/>
  <c r="A63" i="3"/>
  <c r="C63" i="3"/>
  <c r="D63" i="3"/>
  <c r="A64" i="3"/>
  <c r="C64" i="3"/>
  <c r="D64" i="3"/>
  <c r="A34" i="3"/>
  <c r="C34" i="3"/>
  <c r="D34" i="3"/>
  <c r="A36" i="3"/>
  <c r="C36" i="3"/>
  <c r="D36" i="3"/>
  <c r="A32" i="3"/>
  <c r="C32" i="3"/>
  <c r="D32" i="3"/>
  <c r="A24" i="3"/>
  <c r="C24" i="3"/>
  <c r="D24" i="3"/>
  <c r="A37" i="3"/>
  <c r="C37" i="3"/>
  <c r="D37" i="3"/>
  <c r="A30" i="3"/>
  <c r="C30" i="3"/>
  <c r="D30" i="3"/>
  <c r="A23" i="3"/>
  <c r="C23" i="3"/>
  <c r="D23" i="3"/>
  <c r="A33" i="3"/>
  <c r="C33" i="3"/>
  <c r="D33" i="3"/>
  <c r="A35" i="3"/>
  <c r="C35" i="3"/>
  <c r="D35" i="3"/>
  <c r="A21" i="3"/>
  <c r="C21" i="3"/>
  <c r="D21" i="3"/>
  <c r="A22" i="3"/>
  <c r="C22" i="3"/>
  <c r="D22" i="3"/>
  <c r="A26" i="3"/>
  <c r="C26" i="3"/>
  <c r="D26" i="3"/>
  <c r="A27" i="3"/>
  <c r="C27" i="3"/>
  <c r="D27" i="3"/>
  <c r="A28" i="3"/>
  <c r="C28" i="3"/>
  <c r="D28" i="3"/>
  <c r="A29" i="3"/>
  <c r="C29" i="3"/>
  <c r="D29" i="3"/>
  <c r="A31" i="3"/>
  <c r="C31" i="3"/>
  <c r="D31" i="3"/>
  <c r="A45" i="3"/>
  <c r="C45" i="3"/>
  <c r="D45" i="3"/>
  <c r="A46" i="3"/>
  <c r="C46" i="3"/>
  <c r="D46" i="3"/>
  <c r="A47" i="3"/>
  <c r="C47" i="3"/>
  <c r="D47" i="3"/>
  <c r="A48" i="3"/>
  <c r="C48" i="3"/>
  <c r="D48" i="3"/>
  <c r="A65" i="3"/>
  <c r="C65" i="3"/>
  <c r="D65" i="3"/>
  <c r="A66" i="3"/>
  <c r="C66" i="3"/>
  <c r="D66" i="3"/>
  <c r="A67" i="3"/>
  <c r="C67" i="3"/>
  <c r="D67" i="3"/>
  <c r="A25" i="3"/>
  <c r="C25" i="3"/>
  <c r="D25" i="3"/>
  <c r="AD6" i="5" l="1"/>
  <c r="I6" i="5"/>
  <c r="AL6" i="5" s="1"/>
  <c r="AF6" i="5"/>
  <c r="AJ10" i="5"/>
  <c r="AJ26" i="5"/>
  <c r="AJ42" i="5"/>
  <c r="AJ58" i="5"/>
  <c r="AJ55" i="5"/>
  <c r="AJ56" i="5"/>
  <c r="AJ11" i="5"/>
  <c r="AJ27" i="5"/>
  <c r="AJ43" i="5"/>
  <c r="AJ59" i="5"/>
  <c r="AJ12" i="5"/>
  <c r="AJ28" i="5"/>
  <c r="AJ44" i="5"/>
  <c r="AJ60" i="5"/>
  <c r="AJ23" i="5"/>
  <c r="AJ57" i="5"/>
  <c r="AJ13" i="5"/>
  <c r="AJ29" i="5"/>
  <c r="AJ45" i="5"/>
  <c r="AJ61" i="5"/>
  <c r="AJ14" i="5"/>
  <c r="AJ30" i="5"/>
  <c r="AJ46" i="5"/>
  <c r="AJ62" i="5"/>
  <c r="AJ15" i="5"/>
  <c r="AJ31" i="5"/>
  <c r="AJ47" i="5"/>
  <c r="AJ63" i="5"/>
  <c r="AJ25" i="5"/>
  <c r="AJ16" i="5"/>
  <c r="AJ32" i="5"/>
  <c r="AJ48" i="5"/>
  <c r="AJ64" i="5"/>
  <c r="AJ7" i="5"/>
  <c r="AJ8" i="5"/>
  <c r="AJ17" i="5"/>
  <c r="AJ33" i="5"/>
  <c r="AJ49" i="5"/>
  <c r="AJ65" i="5"/>
  <c r="AJ39" i="5"/>
  <c r="AJ18" i="5"/>
  <c r="AJ34" i="5"/>
  <c r="AJ50" i="5"/>
  <c r="AJ66" i="5"/>
  <c r="AJ40" i="5"/>
  <c r="AJ9" i="5"/>
  <c r="AJ19" i="5"/>
  <c r="AJ35" i="5"/>
  <c r="AJ51" i="5"/>
  <c r="AJ67" i="5"/>
  <c r="AJ24" i="5"/>
  <c r="AJ41" i="5"/>
  <c r="AJ20" i="5"/>
  <c r="AJ36" i="5"/>
  <c r="AJ52" i="5"/>
  <c r="AJ68" i="5"/>
  <c r="AJ21" i="5"/>
  <c r="AJ37" i="5"/>
  <c r="AJ53" i="5"/>
  <c r="AJ69" i="5"/>
  <c r="AJ6" i="5"/>
  <c r="AS6" i="5" s="1"/>
  <c r="AJ22" i="5"/>
  <c r="AJ38" i="5"/>
  <c r="AJ54" i="5"/>
  <c r="T17" i="5"/>
  <c r="T6" i="5"/>
  <c r="AH6" i="5"/>
  <c r="Q13" i="6"/>
  <c r="Q7" i="6"/>
  <c r="Q9" i="6"/>
  <c r="Q11" i="6"/>
  <c r="Q21" i="6"/>
  <c r="Q15" i="6"/>
  <c r="Q17" i="6"/>
  <c r="Q19" i="6"/>
  <c r="Q29" i="6"/>
  <c r="Q23" i="6"/>
  <c r="Q25" i="6"/>
  <c r="Q27" i="6"/>
  <c r="Q37" i="6"/>
  <c r="Q31" i="6"/>
  <c r="Q33" i="6"/>
  <c r="Q35" i="6"/>
  <c r="Q45" i="6"/>
  <c r="Q39" i="6"/>
  <c r="Q41" i="6"/>
  <c r="Q43" i="6"/>
  <c r="Q53" i="6"/>
  <c r="Q47" i="6"/>
  <c r="Q49" i="6"/>
  <c r="Q51" i="6"/>
  <c r="Q61" i="6"/>
  <c r="Q55" i="6"/>
  <c r="Q57" i="6"/>
  <c r="Q59" i="6"/>
  <c r="Q69" i="6"/>
  <c r="Q63" i="6"/>
  <c r="Q65" i="6"/>
  <c r="Q67" i="6"/>
  <c r="Q40" i="6"/>
  <c r="Q46" i="6"/>
  <c r="Q62" i="6"/>
  <c r="Q6" i="6"/>
  <c r="Q8" i="6"/>
  <c r="Q10" i="6"/>
  <c r="Q12" i="6"/>
  <c r="Q44" i="6"/>
  <c r="Q68" i="6"/>
  <c r="Q14" i="6"/>
  <c r="Q16" i="6"/>
  <c r="Q18" i="6"/>
  <c r="Q20" i="6"/>
  <c r="Q42" i="6"/>
  <c r="Q50" i="6"/>
  <c r="Q22" i="6"/>
  <c r="Q24" i="6"/>
  <c r="Q26" i="6"/>
  <c r="Q28" i="6"/>
  <c r="Q52" i="6"/>
  <c r="Q64" i="6"/>
  <c r="Q30" i="6"/>
  <c r="Q32" i="6"/>
  <c r="Q34" i="6"/>
  <c r="Q36" i="6"/>
  <c r="Q38" i="6"/>
  <c r="Q48" i="6"/>
  <c r="Q54" i="6"/>
  <c r="Q56" i="6"/>
  <c r="Q58" i="6"/>
  <c r="Q60" i="6"/>
  <c r="Q66" i="6"/>
  <c r="Y9" i="6"/>
  <c r="Y17" i="6"/>
  <c r="Y25" i="6"/>
  <c r="Y33" i="6"/>
  <c r="Y41" i="6"/>
  <c r="Y49" i="6"/>
  <c r="Y57" i="6"/>
  <c r="Y65" i="6"/>
  <c r="Y10" i="6"/>
  <c r="Y18" i="6"/>
  <c r="Y26" i="6"/>
  <c r="Y34" i="6"/>
  <c r="Y42" i="6"/>
  <c r="Y50" i="6"/>
  <c r="Y58" i="6"/>
  <c r="Y66" i="6"/>
  <c r="Y11" i="6"/>
  <c r="Y19" i="6"/>
  <c r="Y27" i="6"/>
  <c r="Y35" i="6"/>
  <c r="Y43" i="6"/>
  <c r="Y51" i="6"/>
  <c r="Y59" i="6"/>
  <c r="Y67" i="6"/>
  <c r="Y12" i="6"/>
  <c r="Y20" i="6"/>
  <c r="Y28" i="6"/>
  <c r="Y36" i="6"/>
  <c r="Y44" i="6"/>
  <c r="Y52" i="6"/>
  <c r="Y60" i="6"/>
  <c r="Y68" i="6"/>
  <c r="Y13" i="6"/>
  <c r="Y21" i="6"/>
  <c r="Y29" i="6"/>
  <c r="Y37" i="6"/>
  <c r="Y45" i="6"/>
  <c r="Y53" i="6"/>
  <c r="Y61" i="6"/>
  <c r="Y69" i="6"/>
  <c r="Y6" i="6"/>
  <c r="Y14" i="6"/>
  <c r="Y22" i="6"/>
  <c r="Y30" i="6"/>
  <c r="Y38" i="6"/>
  <c r="Y46" i="6"/>
  <c r="Y54" i="6"/>
  <c r="Y62" i="6"/>
  <c r="Y7" i="6"/>
  <c r="Y15" i="6"/>
  <c r="Y23" i="6"/>
  <c r="Y31" i="6"/>
  <c r="Y39" i="6"/>
  <c r="Y47" i="6"/>
  <c r="Y55" i="6"/>
  <c r="Y63" i="6"/>
  <c r="Y8" i="6"/>
  <c r="Y16" i="6"/>
  <c r="Y24" i="6"/>
  <c r="Y32" i="6"/>
  <c r="Y40" i="6"/>
  <c r="Y48" i="6"/>
  <c r="Y56" i="6"/>
  <c r="Y64" i="6"/>
  <c r="W10" i="6"/>
  <c r="W18" i="6"/>
  <c r="W26" i="6"/>
  <c r="W34" i="6"/>
  <c r="W42" i="6"/>
  <c r="W50" i="6"/>
  <c r="W58" i="6"/>
  <c r="W66" i="6"/>
  <c r="W11" i="6"/>
  <c r="W19" i="6"/>
  <c r="W27" i="6"/>
  <c r="W35" i="6"/>
  <c r="W43" i="6"/>
  <c r="W51" i="6"/>
  <c r="W59" i="6"/>
  <c r="W67" i="6"/>
  <c r="W12" i="6"/>
  <c r="W20" i="6"/>
  <c r="W28" i="6"/>
  <c r="W36" i="6"/>
  <c r="W44" i="6"/>
  <c r="W52" i="6"/>
  <c r="W60" i="6"/>
  <c r="W68" i="6"/>
  <c r="W13" i="6"/>
  <c r="W21" i="6"/>
  <c r="W29" i="6"/>
  <c r="W37" i="6"/>
  <c r="W45" i="6"/>
  <c r="W53" i="6"/>
  <c r="W61" i="6"/>
  <c r="W69" i="6"/>
  <c r="W6" i="6"/>
  <c r="W14" i="6"/>
  <c r="W22" i="6"/>
  <c r="W30" i="6"/>
  <c r="W38" i="6"/>
  <c r="W46" i="6"/>
  <c r="W54" i="6"/>
  <c r="W62" i="6"/>
  <c r="W7" i="6"/>
  <c r="W15" i="6"/>
  <c r="W23" i="6"/>
  <c r="W31" i="6"/>
  <c r="W39" i="6"/>
  <c r="W47" i="6"/>
  <c r="W55" i="6"/>
  <c r="W63" i="6"/>
  <c r="W8" i="6"/>
  <c r="W16" i="6"/>
  <c r="W24" i="6"/>
  <c r="W32" i="6"/>
  <c r="W40" i="6"/>
  <c r="W48" i="6"/>
  <c r="W56" i="6"/>
  <c r="W64" i="6"/>
  <c r="W9" i="6"/>
  <c r="W17" i="6"/>
  <c r="W25" i="6"/>
  <c r="W33" i="6"/>
  <c r="W41" i="6"/>
  <c r="W49" i="6"/>
  <c r="W57" i="6"/>
  <c r="W65" i="6"/>
  <c r="V10" i="6"/>
  <c r="V18" i="6"/>
  <c r="V26" i="6"/>
  <c r="V34" i="6"/>
  <c r="V42" i="6"/>
  <c r="V50" i="6"/>
  <c r="V58" i="6"/>
  <c r="V66" i="6"/>
  <c r="V11" i="6"/>
  <c r="V19" i="6"/>
  <c r="V27" i="6"/>
  <c r="V35" i="6"/>
  <c r="V43" i="6"/>
  <c r="V51" i="6"/>
  <c r="V59" i="6"/>
  <c r="V67" i="6"/>
  <c r="V12" i="6"/>
  <c r="V20" i="6"/>
  <c r="V28" i="6"/>
  <c r="V36" i="6"/>
  <c r="V44" i="6"/>
  <c r="V52" i="6"/>
  <c r="V60" i="6"/>
  <c r="V68" i="6"/>
  <c r="V13" i="6"/>
  <c r="V21" i="6"/>
  <c r="V29" i="6"/>
  <c r="V37" i="6"/>
  <c r="V45" i="6"/>
  <c r="V53" i="6"/>
  <c r="V61" i="6"/>
  <c r="V69" i="6"/>
  <c r="V6" i="6"/>
  <c r="V14" i="6"/>
  <c r="V22" i="6"/>
  <c r="V30" i="6"/>
  <c r="V38" i="6"/>
  <c r="V46" i="6"/>
  <c r="V54" i="6"/>
  <c r="V62" i="6"/>
  <c r="V7" i="6"/>
  <c r="V15" i="6"/>
  <c r="V23" i="6"/>
  <c r="V31" i="6"/>
  <c r="V39" i="6"/>
  <c r="V47" i="6"/>
  <c r="V55" i="6"/>
  <c r="V63" i="6"/>
  <c r="V8" i="6"/>
  <c r="V16" i="6"/>
  <c r="V24" i="6"/>
  <c r="V32" i="6"/>
  <c r="V40" i="6"/>
  <c r="V48" i="6"/>
  <c r="V56" i="6"/>
  <c r="V64" i="6"/>
  <c r="V9" i="6"/>
  <c r="V17" i="6"/>
  <c r="V25" i="6"/>
  <c r="V33" i="6"/>
  <c r="V41" i="6"/>
  <c r="V49" i="6"/>
  <c r="V57" i="6"/>
  <c r="V65" i="6"/>
  <c r="U11" i="6"/>
  <c r="U19" i="6"/>
  <c r="U27" i="6"/>
  <c r="U35" i="6"/>
  <c r="U43" i="6"/>
  <c r="U51" i="6"/>
  <c r="U59" i="6"/>
  <c r="U67" i="6"/>
  <c r="U12" i="6"/>
  <c r="U20" i="6"/>
  <c r="U28" i="6"/>
  <c r="U36" i="6"/>
  <c r="U44" i="6"/>
  <c r="U52" i="6"/>
  <c r="U60" i="6"/>
  <c r="U68" i="6"/>
  <c r="U13" i="6"/>
  <c r="U21" i="6"/>
  <c r="U29" i="6"/>
  <c r="U37" i="6"/>
  <c r="U45" i="6"/>
  <c r="U53" i="6"/>
  <c r="U61" i="6"/>
  <c r="U69" i="6"/>
  <c r="U6" i="6"/>
  <c r="U14" i="6"/>
  <c r="U22" i="6"/>
  <c r="U30" i="6"/>
  <c r="U38" i="6"/>
  <c r="U46" i="6"/>
  <c r="U54" i="6"/>
  <c r="U62" i="6"/>
  <c r="U7" i="6"/>
  <c r="U15" i="6"/>
  <c r="U23" i="6"/>
  <c r="U31" i="6"/>
  <c r="U39" i="6"/>
  <c r="U47" i="6"/>
  <c r="U55" i="6"/>
  <c r="U63" i="6"/>
  <c r="U8" i="6"/>
  <c r="U16" i="6"/>
  <c r="U24" i="6"/>
  <c r="U32" i="6"/>
  <c r="U40" i="6"/>
  <c r="U48" i="6"/>
  <c r="U56" i="6"/>
  <c r="U64" i="6"/>
  <c r="U9" i="6"/>
  <c r="U17" i="6"/>
  <c r="U25" i="6"/>
  <c r="U33" i="6"/>
  <c r="U41" i="6"/>
  <c r="U49" i="6"/>
  <c r="U57" i="6"/>
  <c r="U65" i="6"/>
  <c r="U10" i="6"/>
  <c r="U18" i="6"/>
  <c r="U26" i="6"/>
  <c r="U34" i="6"/>
  <c r="U42" i="6"/>
  <c r="U50" i="6"/>
  <c r="U58" i="6"/>
  <c r="U66" i="6"/>
  <c r="S12" i="6"/>
  <c r="S20" i="6"/>
  <c r="S28" i="6"/>
  <c r="S36" i="6"/>
  <c r="S44" i="6"/>
  <c r="S52" i="6"/>
  <c r="S60" i="6"/>
  <c r="S68" i="6"/>
  <c r="S13" i="6"/>
  <c r="S21" i="6"/>
  <c r="S29" i="6"/>
  <c r="S37" i="6"/>
  <c r="S45" i="6"/>
  <c r="S53" i="6"/>
  <c r="S61" i="6"/>
  <c r="S69" i="6"/>
  <c r="S6" i="6"/>
  <c r="S14" i="6"/>
  <c r="S22" i="6"/>
  <c r="S30" i="6"/>
  <c r="S38" i="6"/>
  <c r="S46" i="6"/>
  <c r="S54" i="6"/>
  <c r="S62" i="6"/>
  <c r="S7" i="6"/>
  <c r="S15" i="6"/>
  <c r="S23" i="6"/>
  <c r="S31" i="6"/>
  <c r="S39" i="6"/>
  <c r="S47" i="6"/>
  <c r="S55" i="6"/>
  <c r="S63" i="6"/>
  <c r="S8" i="6"/>
  <c r="S16" i="6"/>
  <c r="S24" i="6"/>
  <c r="S32" i="6"/>
  <c r="S40" i="6"/>
  <c r="S48" i="6"/>
  <c r="S56" i="6"/>
  <c r="S64" i="6"/>
  <c r="S9" i="6"/>
  <c r="S17" i="6"/>
  <c r="S25" i="6"/>
  <c r="S33" i="6"/>
  <c r="S41" i="6"/>
  <c r="S49" i="6"/>
  <c r="S57" i="6"/>
  <c r="S65" i="6"/>
  <c r="S10" i="6"/>
  <c r="S18" i="6"/>
  <c r="S26" i="6"/>
  <c r="S34" i="6"/>
  <c r="S42" i="6"/>
  <c r="S50" i="6"/>
  <c r="S58" i="6"/>
  <c r="S66" i="6"/>
  <c r="S11" i="6"/>
  <c r="S19" i="6"/>
  <c r="S27" i="6"/>
  <c r="S35" i="6"/>
  <c r="S43" i="6"/>
  <c r="S51" i="6"/>
  <c r="S59" i="6"/>
  <c r="S67" i="6"/>
  <c r="R12" i="6"/>
  <c r="R20" i="6"/>
  <c r="R28" i="6"/>
  <c r="R36" i="6"/>
  <c r="R44" i="6"/>
  <c r="R52" i="6"/>
  <c r="R60" i="6"/>
  <c r="R68" i="6"/>
  <c r="R13" i="6"/>
  <c r="R21" i="6"/>
  <c r="R29" i="6"/>
  <c r="R37" i="6"/>
  <c r="R45" i="6"/>
  <c r="R53" i="6"/>
  <c r="R61" i="6"/>
  <c r="R69" i="6"/>
  <c r="R6" i="6"/>
  <c r="R14" i="6"/>
  <c r="R22" i="6"/>
  <c r="R30" i="6"/>
  <c r="R38" i="6"/>
  <c r="R46" i="6"/>
  <c r="R54" i="6"/>
  <c r="R62" i="6"/>
  <c r="R7" i="6"/>
  <c r="R15" i="6"/>
  <c r="R23" i="6"/>
  <c r="R31" i="6"/>
  <c r="R39" i="6"/>
  <c r="R47" i="6"/>
  <c r="R55" i="6"/>
  <c r="R63" i="6"/>
  <c r="R8" i="6"/>
  <c r="R16" i="6"/>
  <c r="R24" i="6"/>
  <c r="R32" i="6"/>
  <c r="R40" i="6"/>
  <c r="R48" i="6"/>
  <c r="R56" i="6"/>
  <c r="R64" i="6"/>
  <c r="R9" i="6"/>
  <c r="R17" i="6"/>
  <c r="R25" i="6"/>
  <c r="R33" i="6"/>
  <c r="R41" i="6"/>
  <c r="R49" i="6"/>
  <c r="R57" i="6"/>
  <c r="R65" i="6"/>
  <c r="R10" i="6"/>
  <c r="R18" i="6"/>
  <c r="R26" i="6"/>
  <c r="R34" i="6"/>
  <c r="R42" i="6"/>
  <c r="R50" i="6"/>
  <c r="R58" i="6"/>
  <c r="R66" i="6"/>
  <c r="R11" i="6"/>
  <c r="R19" i="6"/>
  <c r="R27" i="6"/>
  <c r="R35" i="6"/>
  <c r="R43" i="6"/>
  <c r="R51" i="6"/>
  <c r="R59" i="6"/>
  <c r="R67" i="6"/>
  <c r="P13" i="6"/>
  <c r="P21" i="6"/>
  <c r="P29" i="6"/>
  <c r="P37" i="6"/>
  <c r="P45" i="6"/>
  <c r="P53" i="6"/>
  <c r="P61" i="6"/>
  <c r="P69" i="6"/>
  <c r="P6" i="6"/>
  <c r="P14" i="6"/>
  <c r="P22" i="6"/>
  <c r="P30" i="6"/>
  <c r="P38" i="6"/>
  <c r="P46" i="6"/>
  <c r="P54" i="6"/>
  <c r="P62" i="6"/>
  <c r="P7" i="6"/>
  <c r="P15" i="6"/>
  <c r="P23" i="6"/>
  <c r="P31" i="6"/>
  <c r="P39" i="6"/>
  <c r="P47" i="6"/>
  <c r="P55" i="6"/>
  <c r="P63" i="6"/>
  <c r="P8" i="6"/>
  <c r="P16" i="6"/>
  <c r="P24" i="6"/>
  <c r="P32" i="6"/>
  <c r="P40" i="6"/>
  <c r="P48" i="6"/>
  <c r="P56" i="6"/>
  <c r="P64" i="6"/>
  <c r="P9" i="6"/>
  <c r="P17" i="6"/>
  <c r="P25" i="6"/>
  <c r="P33" i="6"/>
  <c r="P41" i="6"/>
  <c r="P49" i="6"/>
  <c r="P57" i="6"/>
  <c r="P65" i="6"/>
  <c r="P10" i="6"/>
  <c r="P18" i="6"/>
  <c r="P26" i="6"/>
  <c r="P34" i="6"/>
  <c r="P42" i="6"/>
  <c r="P50" i="6"/>
  <c r="P58" i="6"/>
  <c r="P66" i="6"/>
  <c r="P11" i="6"/>
  <c r="P19" i="6"/>
  <c r="P27" i="6"/>
  <c r="P35" i="6"/>
  <c r="P43" i="6"/>
  <c r="P51" i="6"/>
  <c r="P59" i="6"/>
  <c r="P67" i="6"/>
  <c r="P12" i="6"/>
  <c r="P20" i="6"/>
  <c r="P28" i="6"/>
  <c r="P36" i="6"/>
  <c r="P44" i="6"/>
  <c r="P52" i="6"/>
  <c r="P60" i="6"/>
  <c r="P68" i="6"/>
  <c r="O6" i="6"/>
  <c r="O14" i="6"/>
  <c r="O22" i="6"/>
  <c r="O30" i="6"/>
  <c r="O38" i="6"/>
  <c r="O46" i="6"/>
  <c r="O54" i="6"/>
  <c r="O62" i="6"/>
  <c r="O7" i="6"/>
  <c r="O15" i="6"/>
  <c r="O23" i="6"/>
  <c r="O31" i="6"/>
  <c r="O39" i="6"/>
  <c r="O47" i="6"/>
  <c r="O55" i="6"/>
  <c r="O63" i="6"/>
  <c r="O8" i="6"/>
  <c r="O16" i="6"/>
  <c r="O24" i="6"/>
  <c r="O32" i="6"/>
  <c r="O40" i="6"/>
  <c r="O48" i="6"/>
  <c r="O56" i="6"/>
  <c r="O64" i="6"/>
  <c r="O9" i="6"/>
  <c r="O17" i="6"/>
  <c r="O25" i="6"/>
  <c r="O33" i="6"/>
  <c r="O41" i="6"/>
  <c r="O49" i="6"/>
  <c r="O57" i="6"/>
  <c r="O65" i="6"/>
  <c r="O10" i="6"/>
  <c r="O18" i="6"/>
  <c r="O26" i="6"/>
  <c r="O34" i="6"/>
  <c r="O42" i="6"/>
  <c r="O50" i="6"/>
  <c r="O58" i="6"/>
  <c r="O66" i="6"/>
  <c r="O11" i="6"/>
  <c r="AH11" i="6" s="1"/>
  <c r="O19" i="6"/>
  <c r="O27" i="6"/>
  <c r="O35" i="6"/>
  <c r="O43" i="6"/>
  <c r="O51" i="6"/>
  <c r="O59" i="6"/>
  <c r="O67" i="6"/>
  <c r="O12" i="6"/>
  <c r="O20" i="6"/>
  <c r="O28" i="6"/>
  <c r="O36" i="6"/>
  <c r="O44" i="6"/>
  <c r="O52" i="6"/>
  <c r="O60" i="6"/>
  <c r="O68" i="6"/>
  <c r="O13" i="6"/>
  <c r="AH13" i="6" s="1"/>
  <c r="O21" i="6"/>
  <c r="O29" i="6"/>
  <c r="O37" i="6"/>
  <c r="O45" i="6"/>
  <c r="O53" i="6"/>
  <c r="O61" i="6"/>
  <c r="O69" i="6"/>
  <c r="N14" i="6"/>
  <c r="N22" i="6"/>
  <c r="N30" i="6"/>
  <c r="N38" i="6"/>
  <c r="N46" i="6"/>
  <c r="N54" i="6"/>
  <c r="N62" i="6"/>
  <c r="N7" i="6"/>
  <c r="N15" i="6"/>
  <c r="N23" i="6"/>
  <c r="N31" i="6"/>
  <c r="N39" i="6"/>
  <c r="N47" i="6"/>
  <c r="N55" i="6"/>
  <c r="N63" i="6"/>
  <c r="N8" i="6"/>
  <c r="N16" i="6"/>
  <c r="N24" i="6"/>
  <c r="N32" i="6"/>
  <c r="N40" i="6"/>
  <c r="N48" i="6"/>
  <c r="N56" i="6"/>
  <c r="N64" i="6"/>
  <c r="N9" i="6"/>
  <c r="N17" i="6"/>
  <c r="N25" i="6"/>
  <c r="N33" i="6"/>
  <c r="N41" i="6"/>
  <c r="N49" i="6"/>
  <c r="N57" i="6"/>
  <c r="N65" i="6"/>
  <c r="N10" i="6"/>
  <c r="N18" i="6"/>
  <c r="N26" i="6"/>
  <c r="N34" i="6"/>
  <c r="N42" i="6"/>
  <c r="N50" i="6"/>
  <c r="N58" i="6"/>
  <c r="N66" i="6"/>
  <c r="N11" i="6"/>
  <c r="N19" i="6"/>
  <c r="N27" i="6"/>
  <c r="N35" i="6"/>
  <c r="N43" i="6"/>
  <c r="N51" i="6"/>
  <c r="N59" i="6"/>
  <c r="N67" i="6"/>
  <c r="N12" i="6"/>
  <c r="N20" i="6"/>
  <c r="N28" i="6"/>
  <c r="N36" i="6"/>
  <c r="N44" i="6"/>
  <c r="N52" i="6"/>
  <c r="N60" i="6"/>
  <c r="N68" i="6"/>
  <c r="N13" i="6"/>
  <c r="N21" i="6"/>
  <c r="N29" i="6"/>
  <c r="N37" i="6"/>
  <c r="N45" i="6"/>
  <c r="N53" i="6"/>
  <c r="N61" i="6"/>
  <c r="N69" i="6"/>
  <c r="N6" i="6"/>
  <c r="AC14" i="6"/>
  <c r="AC22" i="6"/>
  <c r="AC30" i="6"/>
  <c r="AC38" i="6"/>
  <c r="AC46" i="6"/>
  <c r="AC54" i="6"/>
  <c r="AC62" i="6"/>
  <c r="AC7" i="6"/>
  <c r="AC15" i="6"/>
  <c r="AC23" i="6"/>
  <c r="AC31" i="6"/>
  <c r="AC39" i="6"/>
  <c r="AC47" i="6"/>
  <c r="AC55" i="6"/>
  <c r="AC63" i="6"/>
  <c r="AC8" i="6"/>
  <c r="AC16" i="6"/>
  <c r="AC24" i="6"/>
  <c r="AC32" i="6"/>
  <c r="AC40" i="6"/>
  <c r="AC48" i="6"/>
  <c r="AC56" i="6"/>
  <c r="AC64" i="6"/>
  <c r="AC9" i="6"/>
  <c r="AC17" i="6"/>
  <c r="AC25" i="6"/>
  <c r="AC33" i="6"/>
  <c r="AC41" i="6"/>
  <c r="AC49" i="6"/>
  <c r="AC57" i="6"/>
  <c r="AC65" i="6"/>
  <c r="AC10" i="6"/>
  <c r="AC18" i="6"/>
  <c r="AC26" i="6"/>
  <c r="AC34" i="6"/>
  <c r="AC42" i="6"/>
  <c r="AC50" i="6"/>
  <c r="AC58" i="6"/>
  <c r="AC66" i="6"/>
  <c r="AC11" i="6"/>
  <c r="AC19" i="6"/>
  <c r="AC27" i="6"/>
  <c r="AC35" i="6"/>
  <c r="AC43" i="6"/>
  <c r="AC51" i="6"/>
  <c r="AC59" i="6"/>
  <c r="AC67" i="6"/>
  <c r="AC12" i="6"/>
  <c r="AC20" i="6"/>
  <c r="AC28" i="6"/>
  <c r="AC36" i="6"/>
  <c r="AC44" i="6"/>
  <c r="AC52" i="6"/>
  <c r="AC60" i="6"/>
  <c r="AC68" i="6"/>
  <c r="AC13" i="6"/>
  <c r="AC21" i="6"/>
  <c r="AC29" i="6"/>
  <c r="AC37" i="6"/>
  <c r="AC45" i="6"/>
  <c r="AC53" i="6"/>
  <c r="AC61" i="6"/>
  <c r="AC69" i="6"/>
  <c r="AC6" i="6"/>
  <c r="M7" i="6"/>
  <c r="M15" i="6"/>
  <c r="M23" i="6"/>
  <c r="M31" i="6"/>
  <c r="M39" i="6"/>
  <c r="M47" i="6"/>
  <c r="M55" i="6"/>
  <c r="M63" i="6"/>
  <c r="M8" i="6"/>
  <c r="M16" i="6"/>
  <c r="M24" i="6"/>
  <c r="M32" i="6"/>
  <c r="M40" i="6"/>
  <c r="M48" i="6"/>
  <c r="M56" i="6"/>
  <c r="M64" i="6"/>
  <c r="M9" i="6"/>
  <c r="M17" i="6"/>
  <c r="M25" i="6"/>
  <c r="M33" i="6"/>
  <c r="M41" i="6"/>
  <c r="M49" i="6"/>
  <c r="M57" i="6"/>
  <c r="M65" i="6"/>
  <c r="M10" i="6"/>
  <c r="M18" i="6"/>
  <c r="M26" i="6"/>
  <c r="M34" i="6"/>
  <c r="M42" i="6"/>
  <c r="M50" i="6"/>
  <c r="M58" i="6"/>
  <c r="M66" i="6"/>
  <c r="M11" i="6"/>
  <c r="M19" i="6"/>
  <c r="M27" i="6"/>
  <c r="M35" i="6"/>
  <c r="M43" i="6"/>
  <c r="M51" i="6"/>
  <c r="M59" i="6"/>
  <c r="M67" i="6"/>
  <c r="M12" i="6"/>
  <c r="M20" i="6"/>
  <c r="M28" i="6"/>
  <c r="M36" i="6"/>
  <c r="M44" i="6"/>
  <c r="M52" i="6"/>
  <c r="M60" i="6"/>
  <c r="M68" i="6"/>
  <c r="M13" i="6"/>
  <c r="M21" i="6"/>
  <c r="M29" i="6"/>
  <c r="M37" i="6"/>
  <c r="M45" i="6"/>
  <c r="M53" i="6"/>
  <c r="M61" i="6"/>
  <c r="M69" i="6"/>
  <c r="M14" i="6"/>
  <c r="AG14" i="6" s="1"/>
  <c r="M22" i="6"/>
  <c r="M30" i="6"/>
  <c r="AG30" i="6" s="1"/>
  <c r="M38" i="6"/>
  <c r="AG38" i="6" s="1"/>
  <c r="M46" i="6"/>
  <c r="M54" i="6"/>
  <c r="M62" i="6"/>
  <c r="AB7" i="6"/>
  <c r="AB15" i="6"/>
  <c r="AB23" i="6"/>
  <c r="AB31" i="6"/>
  <c r="AB39" i="6"/>
  <c r="AB47" i="6"/>
  <c r="AB55" i="6"/>
  <c r="AB63" i="6"/>
  <c r="AB8" i="6"/>
  <c r="AB16" i="6"/>
  <c r="AB24" i="6"/>
  <c r="AB32" i="6"/>
  <c r="AB40" i="6"/>
  <c r="AB48" i="6"/>
  <c r="AB56" i="6"/>
  <c r="AB64" i="6"/>
  <c r="AB9" i="6"/>
  <c r="AB17" i="6"/>
  <c r="AB25" i="6"/>
  <c r="AB33" i="6"/>
  <c r="AB41" i="6"/>
  <c r="AB49" i="6"/>
  <c r="AB57" i="6"/>
  <c r="AB65" i="6"/>
  <c r="AB10" i="6"/>
  <c r="AB18" i="6"/>
  <c r="AB26" i="6"/>
  <c r="AB34" i="6"/>
  <c r="AB42" i="6"/>
  <c r="AB50" i="6"/>
  <c r="AB58" i="6"/>
  <c r="AB66" i="6"/>
  <c r="AB11" i="6"/>
  <c r="AB19" i="6"/>
  <c r="AB27" i="6"/>
  <c r="AB35" i="6"/>
  <c r="AB43" i="6"/>
  <c r="AB51" i="6"/>
  <c r="AB59" i="6"/>
  <c r="AB67" i="6"/>
  <c r="AB12" i="6"/>
  <c r="AB20" i="6"/>
  <c r="AB28" i="6"/>
  <c r="AB36" i="6"/>
  <c r="AB44" i="6"/>
  <c r="AB52" i="6"/>
  <c r="AB60" i="6"/>
  <c r="AB68" i="6"/>
  <c r="AB13" i="6"/>
  <c r="AB21" i="6"/>
  <c r="AB29" i="6"/>
  <c r="AB37" i="6"/>
  <c r="AB45" i="6"/>
  <c r="AB53" i="6"/>
  <c r="AB61" i="6"/>
  <c r="AB69" i="6"/>
  <c r="AB6" i="6"/>
  <c r="AB14" i="6"/>
  <c r="AB22" i="6"/>
  <c r="AB30" i="6"/>
  <c r="AB38" i="6"/>
  <c r="AB46" i="6"/>
  <c r="AB54" i="6"/>
  <c r="AB62" i="6"/>
  <c r="AA7" i="6"/>
  <c r="AA15" i="6"/>
  <c r="AA23" i="6"/>
  <c r="AA31" i="6"/>
  <c r="AA39" i="6"/>
  <c r="AA47" i="6"/>
  <c r="AA55" i="6"/>
  <c r="AA63" i="6"/>
  <c r="AA8" i="6"/>
  <c r="AA16" i="6"/>
  <c r="AA24" i="6"/>
  <c r="AA32" i="6"/>
  <c r="AA40" i="6"/>
  <c r="AA48" i="6"/>
  <c r="AA56" i="6"/>
  <c r="AA64" i="6"/>
  <c r="AA9" i="6"/>
  <c r="AA17" i="6"/>
  <c r="AA25" i="6"/>
  <c r="AA33" i="6"/>
  <c r="AA41" i="6"/>
  <c r="AA49" i="6"/>
  <c r="AA57" i="6"/>
  <c r="AA65" i="6"/>
  <c r="AA10" i="6"/>
  <c r="AA18" i="6"/>
  <c r="AA26" i="6"/>
  <c r="AA34" i="6"/>
  <c r="AA42" i="6"/>
  <c r="AA50" i="6"/>
  <c r="AA58" i="6"/>
  <c r="AA66" i="6"/>
  <c r="AA11" i="6"/>
  <c r="AA19" i="6"/>
  <c r="AA27" i="6"/>
  <c r="AA35" i="6"/>
  <c r="AA43" i="6"/>
  <c r="AA51" i="6"/>
  <c r="AA59" i="6"/>
  <c r="AA67" i="6"/>
  <c r="AA12" i="6"/>
  <c r="AA20" i="6"/>
  <c r="AA28" i="6"/>
  <c r="AA36" i="6"/>
  <c r="AA44" i="6"/>
  <c r="AA52" i="6"/>
  <c r="AA60" i="6"/>
  <c r="AA68" i="6"/>
  <c r="AA13" i="6"/>
  <c r="AA21" i="6"/>
  <c r="AA29" i="6"/>
  <c r="AA37" i="6"/>
  <c r="AA45" i="6"/>
  <c r="AA53" i="6"/>
  <c r="AA61" i="6"/>
  <c r="AA69" i="6"/>
  <c r="AA6" i="6"/>
  <c r="AA14" i="6"/>
  <c r="AA22" i="6"/>
  <c r="AA30" i="6"/>
  <c r="AA38" i="6"/>
  <c r="AA46" i="6"/>
  <c r="AA54" i="6"/>
  <c r="AA62" i="6"/>
  <c r="X9" i="6"/>
  <c r="X17" i="6"/>
  <c r="X25" i="6"/>
  <c r="X33" i="6"/>
  <c r="X41" i="6"/>
  <c r="X49" i="6"/>
  <c r="X57" i="6"/>
  <c r="X65" i="6"/>
  <c r="X10" i="6"/>
  <c r="X18" i="6"/>
  <c r="X26" i="6"/>
  <c r="X34" i="6"/>
  <c r="X42" i="6"/>
  <c r="X50" i="6"/>
  <c r="X58" i="6"/>
  <c r="X66" i="6"/>
  <c r="X11" i="6"/>
  <c r="X19" i="6"/>
  <c r="X27" i="6"/>
  <c r="X35" i="6"/>
  <c r="X43" i="6"/>
  <c r="X51" i="6"/>
  <c r="X59" i="6"/>
  <c r="X67" i="6"/>
  <c r="X12" i="6"/>
  <c r="X20" i="6"/>
  <c r="X28" i="6"/>
  <c r="X36" i="6"/>
  <c r="X44" i="6"/>
  <c r="X52" i="6"/>
  <c r="X60" i="6"/>
  <c r="X68" i="6"/>
  <c r="X13" i="6"/>
  <c r="X21" i="6"/>
  <c r="X29" i="6"/>
  <c r="X37" i="6"/>
  <c r="X45" i="6"/>
  <c r="X53" i="6"/>
  <c r="X61" i="6"/>
  <c r="X69" i="6"/>
  <c r="X6" i="6"/>
  <c r="X14" i="6"/>
  <c r="X22" i="6"/>
  <c r="X30" i="6"/>
  <c r="X38" i="6"/>
  <c r="X46" i="6"/>
  <c r="X54" i="6"/>
  <c r="X62" i="6"/>
  <c r="X7" i="6"/>
  <c r="X15" i="6"/>
  <c r="X23" i="6"/>
  <c r="X31" i="6"/>
  <c r="X39" i="6"/>
  <c r="X47" i="6"/>
  <c r="X55" i="6"/>
  <c r="X63" i="6"/>
  <c r="X8" i="6"/>
  <c r="X16" i="6"/>
  <c r="X24" i="6"/>
  <c r="X32" i="6"/>
  <c r="X40" i="6"/>
  <c r="X48" i="6"/>
  <c r="X56" i="6"/>
  <c r="X64" i="6"/>
  <c r="T11" i="6"/>
  <c r="T19" i="6"/>
  <c r="T27" i="6"/>
  <c r="T35" i="6"/>
  <c r="T43" i="6"/>
  <c r="T51" i="6"/>
  <c r="T59" i="6"/>
  <c r="T67" i="6"/>
  <c r="T12" i="6"/>
  <c r="T20" i="6"/>
  <c r="T28" i="6"/>
  <c r="T36" i="6"/>
  <c r="T44" i="6"/>
  <c r="T52" i="6"/>
  <c r="T60" i="6"/>
  <c r="T68" i="6"/>
  <c r="T13" i="6"/>
  <c r="T21" i="6"/>
  <c r="T29" i="6"/>
  <c r="T37" i="6"/>
  <c r="T45" i="6"/>
  <c r="T53" i="6"/>
  <c r="T61" i="6"/>
  <c r="T69" i="6"/>
  <c r="T6" i="6"/>
  <c r="T14" i="6"/>
  <c r="T22" i="6"/>
  <c r="T30" i="6"/>
  <c r="T38" i="6"/>
  <c r="T46" i="6"/>
  <c r="T54" i="6"/>
  <c r="T62" i="6"/>
  <c r="T7" i="6"/>
  <c r="T15" i="6"/>
  <c r="T23" i="6"/>
  <c r="T31" i="6"/>
  <c r="T39" i="6"/>
  <c r="T47" i="6"/>
  <c r="T55" i="6"/>
  <c r="T63" i="6"/>
  <c r="T8" i="6"/>
  <c r="T16" i="6"/>
  <c r="T24" i="6"/>
  <c r="T32" i="6"/>
  <c r="T40" i="6"/>
  <c r="T48" i="6"/>
  <c r="T56" i="6"/>
  <c r="T64" i="6"/>
  <c r="T9" i="6"/>
  <c r="T17" i="6"/>
  <c r="T25" i="6"/>
  <c r="T33" i="6"/>
  <c r="T41" i="6"/>
  <c r="T49" i="6"/>
  <c r="T57" i="6"/>
  <c r="T65" i="6"/>
  <c r="T10" i="6"/>
  <c r="T18" i="6"/>
  <c r="T26" i="6"/>
  <c r="T34" i="6"/>
  <c r="T42" i="6"/>
  <c r="T50" i="6"/>
  <c r="T58" i="6"/>
  <c r="T66" i="6"/>
  <c r="Z8" i="6"/>
  <c r="Z16" i="6"/>
  <c r="Z24" i="6"/>
  <c r="Z32" i="6"/>
  <c r="Z40" i="6"/>
  <c r="Z48" i="6"/>
  <c r="Z56" i="6"/>
  <c r="Z64" i="6"/>
  <c r="Z9" i="6"/>
  <c r="Z17" i="6"/>
  <c r="Z25" i="6"/>
  <c r="Z33" i="6"/>
  <c r="AJ33" i="6" s="1"/>
  <c r="Z41" i="6"/>
  <c r="AJ41" i="6" s="1"/>
  <c r="Z49" i="6"/>
  <c r="Z57" i="6"/>
  <c r="Z65" i="6"/>
  <c r="Z10" i="6"/>
  <c r="Z18" i="6"/>
  <c r="Z26" i="6"/>
  <c r="Z34" i="6"/>
  <c r="Z42" i="6"/>
  <c r="Z50" i="6"/>
  <c r="Z58" i="6"/>
  <c r="Z66" i="6"/>
  <c r="Z11" i="6"/>
  <c r="Z19" i="6"/>
  <c r="Z27" i="6"/>
  <c r="Z35" i="6"/>
  <c r="AJ35" i="6" s="1"/>
  <c r="Z43" i="6"/>
  <c r="AJ43" i="6" s="1"/>
  <c r="Z51" i="6"/>
  <c r="Z59" i="6"/>
  <c r="Z67" i="6"/>
  <c r="Z12" i="6"/>
  <c r="Z20" i="6"/>
  <c r="Z28" i="6"/>
  <c r="Z36" i="6"/>
  <c r="Z44" i="6"/>
  <c r="Z52" i="6"/>
  <c r="Z60" i="6"/>
  <c r="Z68" i="6"/>
  <c r="Z13" i="6"/>
  <c r="Z21" i="6"/>
  <c r="Z29" i="6"/>
  <c r="Z37" i="6"/>
  <c r="AJ37" i="6" s="1"/>
  <c r="Z45" i="6"/>
  <c r="AJ45" i="6" s="1"/>
  <c r="Z53" i="6"/>
  <c r="Z61" i="6"/>
  <c r="Z69" i="6"/>
  <c r="Z6" i="6"/>
  <c r="Z14" i="6"/>
  <c r="Z22" i="6"/>
  <c r="Z30" i="6"/>
  <c r="Z38" i="6"/>
  <c r="Z46" i="6"/>
  <c r="Z54" i="6"/>
  <c r="Z62" i="6"/>
  <c r="Z7" i="6"/>
  <c r="Z15" i="6"/>
  <c r="AJ15" i="6" s="1"/>
  <c r="Z23" i="6"/>
  <c r="Z31" i="6"/>
  <c r="AJ31" i="6" s="1"/>
  <c r="Z39" i="6"/>
  <c r="AJ39" i="6" s="1"/>
  <c r="Z47" i="6"/>
  <c r="Z55" i="6"/>
  <c r="Z63" i="6"/>
  <c r="M6" i="6"/>
  <c r="L40" i="6"/>
  <c r="L7" i="6"/>
  <c r="L45" i="6"/>
  <c r="L8" i="6"/>
  <c r="L11" i="6"/>
  <c r="L15" i="6"/>
  <c r="L18" i="6"/>
  <c r="L17" i="6"/>
  <c r="L21" i="6"/>
  <c r="L10" i="6"/>
  <c r="L36" i="6"/>
  <c r="L6" i="6"/>
  <c r="L20" i="6"/>
  <c r="I7" i="6"/>
  <c r="I39" i="6"/>
  <c r="I54" i="6"/>
  <c r="I63" i="6"/>
  <c r="I9" i="6"/>
  <c r="I41" i="6"/>
  <c r="I56" i="6"/>
  <c r="I65" i="6"/>
  <c r="I11" i="6"/>
  <c r="I43" i="6"/>
  <c r="I58" i="6"/>
  <c r="I67" i="6"/>
  <c r="I13" i="6"/>
  <c r="I45" i="6"/>
  <c r="I60" i="6"/>
  <c r="I69" i="6"/>
  <c r="I15" i="6"/>
  <c r="I47" i="6"/>
  <c r="I62" i="6"/>
  <c r="I34" i="6"/>
  <c r="I17" i="6"/>
  <c r="I49" i="6"/>
  <c r="I64" i="6"/>
  <c r="I36" i="6"/>
  <c r="I19" i="6"/>
  <c r="I51" i="6"/>
  <c r="I66" i="6"/>
  <c r="I40" i="6"/>
  <c r="I23" i="6"/>
  <c r="I44" i="6"/>
  <c r="I32" i="6"/>
  <c r="I26" i="6"/>
  <c r="I21" i="6"/>
  <c r="I68" i="6"/>
  <c r="I59" i="6"/>
  <c r="I25" i="6"/>
  <c r="I18" i="6"/>
  <c r="I42" i="6"/>
  <c r="I27" i="6"/>
  <c r="I52" i="6"/>
  <c r="I35" i="6"/>
  <c r="I29" i="6"/>
  <c r="I53" i="6"/>
  <c r="I61" i="6"/>
  <c r="I31" i="6"/>
  <c r="I55" i="6"/>
  <c r="I33" i="6"/>
  <c r="I57" i="6"/>
  <c r="I37" i="6"/>
  <c r="I6" i="6"/>
  <c r="I28" i="6"/>
  <c r="I50" i="6"/>
  <c r="I14" i="6"/>
  <c r="I10" i="6"/>
  <c r="I22" i="6"/>
  <c r="I8" i="6"/>
  <c r="I38" i="6"/>
  <c r="I46" i="6"/>
  <c r="I16" i="6"/>
  <c r="I30" i="6"/>
  <c r="I12" i="6"/>
  <c r="I48" i="6"/>
  <c r="I20" i="6"/>
  <c r="I24" i="6"/>
  <c r="K43" i="6"/>
  <c r="AF43" i="6" s="1"/>
  <c r="K51" i="6"/>
  <c r="AF51" i="6" s="1"/>
  <c r="K19" i="6"/>
  <c r="K68" i="6"/>
  <c r="K7" i="6"/>
  <c r="K36" i="6"/>
  <c r="K48" i="6"/>
  <c r="K63" i="6"/>
  <c r="K26" i="6"/>
  <c r="AF26" i="6" s="1"/>
  <c r="K13" i="6"/>
  <c r="K66" i="6"/>
  <c r="K16" i="6"/>
  <c r="K42" i="6"/>
  <c r="AF42" i="6" s="1"/>
  <c r="K41" i="6"/>
  <c r="K21" i="6"/>
  <c r="K62" i="6"/>
  <c r="K45" i="6"/>
  <c r="K53" i="6"/>
  <c r="K33" i="6"/>
  <c r="K39" i="6"/>
  <c r="K9" i="6"/>
  <c r="K15" i="6"/>
  <c r="K50" i="6"/>
  <c r="K20" i="6"/>
  <c r="K29" i="6"/>
  <c r="K55" i="6"/>
  <c r="K58" i="6"/>
  <c r="K56" i="6"/>
  <c r="K28" i="6"/>
  <c r="K38" i="6"/>
  <c r="K6" i="6"/>
  <c r="K69" i="6"/>
  <c r="K23" i="6"/>
  <c r="K35" i="6"/>
  <c r="K49" i="6"/>
  <c r="K54" i="6"/>
  <c r="K22" i="6"/>
  <c r="K14" i="6"/>
  <c r="K30" i="6"/>
  <c r="K46" i="6"/>
  <c r="K61" i="6"/>
  <c r="K52" i="6"/>
  <c r="K40" i="6"/>
  <c r="K10" i="6"/>
  <c r="K34" i="6"/>
  <c r="K59" i="6"/>
  <c r="K60" i="6"/>
  <c r="K57" i="6"/>
  <c r="K12" i="6"/>
  <c r="K27" i="6"/>
  <c r="K8" i="6"/>
  <c r="K24" i="6"/>
  <c r="K67" i="6"/>
  <c r="AF67" i="6" s="1"/>
  <c r="K11" i="6"/>
  <c r="K65" i="6"/>
  <c r="K47" i="6"/>
  <c r="K31" i="6"/>
  <c r="K44" i="6"/>
  <c r="K64" i="6"/>
  <c r="K18" i="6"/>
  <c r="K17" i="6"/>
  <c r="K32" i="6"/>
  <c r="K37" i="6"/>
  <c r="AF37" i="6" s="1"/>
  <c r="K25" i="6"/>
  <c r="AF25" i="6" s="1"/>
  <c r="J9" i="6"/>
  <c r="J23" i="6"/>
  <c r="J36" i="6"/>
  <c r="J69" i="6"/>
  <c r="J29" i="6"/>
  <c r="J39" i="6"/>
  <c r="J59" i="6"/>
  <c r="J22" i="6"/>
  <c r="J11" i="6"/>
  <c r="J15" i="6"/>
  <c r="J12" i="6"/>
  <c r="J32" i="6"/>
  <c r="J28" i="6"/>
  <c r="AF28" i="6" s="1"/>
  <c r="J55" i="6"/>
  <c r="J53" i="6"/>
  <c r="J44" i="6"/>
  <c r="J17" i="6"/>
  <c r="J40" i="6"/>
  <c r="J47" i="6"/>
  <c r="J24" i="6"/>
  <c r="J64" i="6"/>
  <c r="J8" i="6"/>
  <c r="J54" i="6"/>
  <c r="J52" i="6"/>
  <c r="J10" i="6"/>
  <c r="J38" i="6"/>
  <c r="J16" i="6"/>
  <c r="J61" i="6"/>
  <c r="J33" i="6"/>
  <c r="J34" i="6"/>
  <c r="J7" i="6"/>
  <c r="AF7" i="6" s="1"/>
  <c r="J60" i="6"/>
  <c r="J58" i="6"/>
  <c r="J19" i="6"/>
  <c r="J21" i="6"/>
  <c r="J14" i="6"/>
  <c r="J48" i="6"/>
  <c r="J63" i="6"/>
  <c r="J27" i="6"/>
  <c r="J66" i="6"/>
  <c r="J45" i="6"/>
  <c r="J6" i="6"/>
  <c r="J46" i="6"/>
  <c r="AF46" i="6" s="1"/>
  <c r="J57" i="6"/>
  <c r="J49" i="6"/>
  <c r="J30" i="6"/>
  <c r="J41" i="6"/>
  <c r="AF41" i="6" s="1"/>
  <c r="J62" i="6"/>
  <c r="AF62" i="6" s="1"/>
  <c r="J35" i="6"/>
  <c r="J20" i="6"/>
  <c r="J18" i="6"/>
  <c r="J65" i="6"/>
  <c r="J50" i="6"/>
  <c r="AF50" i="6" s="1"/>
  <c r="J68" i="6"/>
  <c r="AF68" i="6" s="1"/>
  <c r="AE9" i="6"/>
  <c r="AE11" i="6"/>
  <c r="AE15" i="6"/>
  <c r="AE17" i="6"/>
  <c r="AE21" i="6"/>
  <c r="AE45" i="6"/>
  <c r="AE28" i="6"/>
  <c r="AE44" i="6"/>
  <c r="AE8" i="6"/>
  <c r="AE10" i="6"/>
  <c r="AE36" i="6"/>
  <c r="AE40" i="6"/>
  <c r="AE34" i="6"/>
  <c r="AE26" i="6"/>
  <c r="AE18" i="6"/>
  <c r="AE20" i="6"/>
  <c r="X6" i="5"/>
  <c r="AP6" i="5" s="1"/>
  <c r="X9" i="5"/>
  <c r="X17" i="5"/>
  <c r="X25" i="5"/>
  <c r="X33" i="5"/>
  <c r="X41" i="5"/>
  <c r="X49" i="5"/>
  <c r="X57" i="5"/>
  <c r="X65" i="5"/>
  <c r="X12" i="5"/>
  <c r="X20" i="5"/>
  <c r="X28" i="5"/>
  <c r="X36" i="5"/>
  <c r="X44" i="5"/>
  <c r="X52" i="5"/>
  <c r="X60" i="5"/>
  <c r="X68" i="5"/>
  <c r="X27" i="5"/>
  <c r="X35" i="5"/>
  <c r="X51" i="5"/>
  <c r="X59" i="5"/>
  <c r="X67" i="5"/>
  <c r="X7" i="5"/>
  <c r="X15" i="5"/>
  <c r="X23" i="5"/>
  <c r="X31" i="5"/>
  <c r="X39" i="5"/>
  <c r="X47" i="5"/>
  <c r="X55" i="5"/>
  <c r="X63" i="5"/>
  <c r="X43" i="5"/>
  <c r="X54" i="5"/>
  <c r="X10" i="5"/>
  <c r="X18" i="5"/>
  <c r="X26" i="5"/>
  <c r="X34" i="5"/>
  <c r="X42" i="5"/>
  <c r="X50" i="5"/>
  <c r="X58" i="5"/>
  <c r="X66" i="5"/>
  <c r="X13" i="5"/>
  <c r="X21" i="5"/>
  <c r="X29" i="5"/>
  <c r="X37" i="5"/>
  <c r="X45" i="5"/>
  <c r="X53" i="5"/>
  <c r="X61" i="5"/>
  <c r="X69" i="5"/>
  <c r="X19" i="5"/>
  <c r="X8" i="5"/>
  <c r="X16" i="5"/>
  <c r="X24" i="5"/>
  <c r="X32" i="5"/>
  <c r="X40" i="5"/>
  <c r="X48" i="5"/>
  <c r="X56" i="5"/>
  <c r="X64" i="5"/>
  <c r="X11" i="5"/>
  <c r="X62" i="5"/>
  <c r="X14" i="5"/>
  <c r="X22" i="5"/>
  <c r="X30" i="5"/>
  <c r="X38" i="5"/>
  <c r="X46" i="5"/>
  <c r="AR10" i="5"/>
  <c r="AR18" i="5"/>
  <c r="AR34" i="5"/>
  <c r="J35" i="5"/>
  <c r="J23" i="5"/>
  <c r="J51" i="5"/>
  <c r="J39" i="5"/>
  <c r="J67" i="5"/>
  <c r="J16" i="5"/>
  <c r="J12" i="5"/>
  <c r="J32" i="5"/>
  <c r="J28" i="5"/>
  <c r="J48" i="5"/>
  <c r="J44" i="5"/>
  <c r="J64" i="5"/>
  <c r="J60" i="5"/>
  <c r="J9" i="5"/>
  <c r="J21" i="5"/>
  <c r="J25" i="5"/>
  <c r="J37" i="5"/>
  <c r="J41" i="5"/>
  <c r="J53" i="5"/>
  <c r="J57" i="5"/>
  <c r="J69" i="5"/>
  <c r="J18" i="5"/>
  <c r="J14" i="5"/>
  <c r="J34" i="5"/>
  <c r="J10" i="5"/>
  <c r="J30" i="5"/>
  <c r="J50" i="5"/>
  <c r="J26" i="5"/>
  <c r="J46" i="5"/>
  <c r="J66" i="5"/>
  <c r="J42" i="5"/>
  <c r="J62" i="5"/>
  <c r="J11" i="5"/>
  <c r="J22" i="5"/>
  <c r="J47" i="5"/>
  <c r="J38" i="5"/>
  <c r="J45" i="5"/>
  <c r="J19" i="5"/>
  <c r="J54" i="5"/>
  <c r="J7" i="5"/>
  <c r="J8" i="5"/>
  <c r="J27" i="5"/>
  <c r="J24" i="5"/>
  <c r="J43" i="5"/>
  <c r="J40" i="5"/>
  <c r="J55" i="5"/>
  <c r="J59" i="5"/>
  <c r="J56" i="5"/>
  <c r="J20" i="5"/>
  <c r="J17" i="5"/>
  <c r="J36" i="5"/>
  <c r="J33" i="5"/>
  <c r="J52" i="5"/>
  <c r="J49" i="5"/>
  <c r="J68" i="5"/>
  <c r="J65" i="5"/>
  <c r="J13" i="5"/>
  <c r="J63" i="5"/>
  <c r="J29" i="5"/>
  <c r="J31" i="5"/>
  <c r="J61" i="5"/>
  <c r="J15" i="5"/>
  <c r="J58" i="5"/>
  <c r="I30" i="5"/>
  <c r="I50" i="5"/>
  <c r="I38" i="5"/>
  <c r="I64" i="5"/>
  <c r="I46" i="5"/>
  <c r="I66" i="5"/>
  <c r="I54" i="5"/>
  <c r="I8" i="5"/>
  <c r="I58" i="5"/>
  <c r="I62" i="5"/>
  <c r="I11" i="5"/>
  <c r="I15" i="5"/>
  <c r="I56" i="5"/>
  <c r="I7" i="5"/>
  <c r="I27" i="5"/>
  <c r="I31" i="5"/>
  <c r="I40" i="5"/>
  <c r="I23" i="5"/>
  <c r="I43" i="5"/>
  <c r="I47" i="5"/>
  <c r="I67" i="5"/>
  <c r="I19" i="5"/>
  <c r="I39" i="5"/>
  <c r="I59" i="5"/>
  <c r="I63" i="5"/>
  <c r="I57" i="5"/>
  <c r="I61" i="5"/>
  <c r="I35" i="5"/>
  <c r="I55" i="5"/>
  <c r="I20" i="5"/>
  <c r="I17" i="5"/>
  <c r="I12" i="5"/>
  <c r="I16" i="5"/>
  <c r="I36" i="5"/>
  <c r="I33" i="5"/>
  <c r="I28" i="5"/>
  <c r="I32" i="5"/>
  <c r="I52" i="5"/>
  <c r="I49" i="5"/>
  <c r="I44" i="5"/>
  <c r="I48" i="5"/>
  <c r="I68" i="5"/>
  <c r="I65" i="5"/>
  <c r="I60" i="5"/>
  <c r="I9" i="5"/>
  <c r="I13" i="5"/>
  <c r="I10" i="5"/>
  <c r="I21" i="5"/>
  <c r="I25" i="5"/>
  <c r="I29" i="5"/>
  <c r="I26" i="5"/>
  <c r="I37" i="5"/>
  <c r="I41" i="5"/>
  <c r="I45" i="5"/>
  <c r="I42" i="5"/>
  <c r="I69" i="5"/>
  <c r="I18" i="5"/>
  <c r="I24" i="5"/>
  <c r="I53" i="5"/>
  <c r="I14" i="5"/>
  <c r="I34" i="5"/>
  <c r="I22" i="5"/>
  <c r="I51" i="5"/>
  <c r="H14" i="5"/>
  <c r="H34" i="5"/>
  <c r="H22" i="5"/>
  <c r="H35" i="5"/>
  <c r="H30" i="5"/>
  <c r="H50" i="5"/>
  <c r="H38" i="5"/>
  <c r="H51" i="5"/>
  <c r="H37" i="5"/>
  <c r="H46" i="5"/>
  <c r="H66" i="5"/>
  <c r="H54" i="5"/>
  <c r="H67" i="5"/>
  <c r="H62" i="5"/>
  <c r="H11" i="5"/>
  <c r="H15" i="5"/>
  <c r="H33" i="5"/>
  <c r="H7" i="5"/>
  <c r="H27" i="5"/>
  <c r="H31" i="5"/>
  <c r="H65" i="5"/>
  <c r="H23" i="5"/>
  <c r="H43" i="5"/>
  <c r="H47" i="5"/>
  <c r="H57" i="5"/>
  <c r="H25" i="5"/>
  <c r="H42" i="5"/>
  <c r="H39" i="5"/>
  <c r="H59" i="5"/>
  <c r="H63" i="5"/>
  <c r="H17" i="5"/>
  <c r="H55" i="5"/>
  <c r="H20" i="5"/>
  <c r="H8" i="5"/>
  <c r="H49" i="5"/>
  <c r="H45" i="5"/>
  <c r="H16" i="5"/>
  <c r="H36" i="5"/>
  <c r="H24" i="5"/>
  <c r="H60" i="5"/>
  <c r="H12" i="5"/>
  <c r="H32" i="5"/>
  <c r="H52" i="5"/>
  <c r="H40" i="5"/>
  <c r="H28" i="5"/>
  <c r="H48" i="5"/>
  <c r="H68" i="5"/>
  <c r="H56" i="5"/>
  <c r="H44" i="5"/>
  <c r="H64" i="5"/>
  <c r="H13" i="5"/>
  <c r="H10" i="5"/>
  <c r="H21" i="5"/>
  <c r="H9" i="5"/>
  <c r="H29" i="5"/>
  <c r="H26" i="5"/>
  <c r="H53" i="5"/>
  <c r="H41" i="5"/>
  <c r="H61" i="5"/>
  <c r="H58" i="5"/>
  <c r="H69" i="5"/>
  <c r="H18" i="5"/>
  <c r="H19" i="5"/>
  <c r="AH17" i="5"/>
  <c r="AH29" i="5"/>
  <c r="AH60" i="5"/>
  <c r="AH47" i="5"/>
  <c r="AH36" i="5"/>
  <c r="AH34" i="5"/>
  <c r="AH14" i="5"/>
  <c r="AH63" i="5"/>
  <c r="AH52" i="5"/>
  <c r="AH48" i="5"/>
  <c r="AH31" i="5"/>
  <c r="AH68" i="5"/>
  <c r="AH64" i="5"/>
  <c r="AH35" i="5"/>
  <c r="AH61" i="5"/>
  <c r="AH7" i="5"/>
  <c r="AH26" i="5"/>
  <c r="AH24" i="5"/>
  <c r="AH51" i="5"/>
  <c r="AH23" i="5"/>
  <c r="AH43" i="5"/>
  <c r="AH39" i="5"/>
  <c r="AH67" i="5"/>
  <c r="AH21" i="5"/>
  <c r="AH59" i="5"/>
  <c r="AH55" i="5"/>
  <c r="AH27" i="5"/>
  <c r="AH12" i="5"/>
  <c r="AH33" i="5"/>
  <c r="AH11" i="5"/>
  <c r="AH42" i="5"/>
  <c r="AH28" i="5"/>
  <c r="AH16" i="5"/>
  <c r="AH46" i="5"/>
  <c r="AH58" i="5"/>
  <c r="AH8" i="5"/>
  <c r="AH50" i="5"/>
  <c r="AH62" i="5"/>
  <c r="AH49" i="5"/>
  <c r="AH15" i="5"/>
  <c r="AH66" i="5"/>
  <c r="AH30" i="5"/>
  <c r="AH65" i="5"/>
  <c r="AH13" i="5"/>
  <c r="AH45" i="5"/>
  <c r="AH37" i="5"/>
  <c r="AH10" i="5"/>
  <c r="AH20" i="5"/>
  <c r="AH9" i="5"/>
  <c r="AH53" i="5"/>
  <c r="AH19" i="5"/>
  <c r="AH18" i="5"/>
  <c r="AH25" i="5"/>
  <c r="AH69" i="5"/>
  <c r="AH40" i="5"/>
  <c r="AH38" i="5"/>
  <c r="AH41" i="5"/>
  <c r="AH22" i="5"/>
  <c r="AH56" i="5"/>
  <c r="AH54" i="5"/>
  <c r="AH57" i="5"/>
  <c r="AH44" i="5"/>
  <c r="AH32" i="5"/>
  <c r="AG33" i="5"/>
  <c r="AG48" i="5"/>
  <c r="AG51" i="5"/>
  <c r="AG45" i="5"/>
  <c r="AG64" i="5"/>
  <c r="AG67" i="5"/>
  <c r="AG18" i="5"/>
  <c r="AG61" i="5"/>
  <c r="AG15" i="5"/>
  <c r="AG52" i="5"/>
  <c r="AG38" i="5"/>
  <c r="AG17" i="5"/>
  <c r="AG24" i="5"/>
  <c r="AG21" i="5"/>
  <c r="AG54" i="5"/>
  <c r="AG7" i="5"/>
  <c r="AG26" i="5"/>
  <c r="AG39" i="5"/>
  <c r="AG42" i="5"/>
  <c r="AG14" i="5"/>
  <c r="AG43" i="5"/>
  <c r="AG55" i="5"/>
  <c r="AG58" i="5"/>
  <c r="AG30" i="5"/>
  <c r="AG59" i="5"/>
  <c r="AG46" i="5"/>
  <c r="AG36" i="5"/>
  <c r="AG12" i="5"/>
  <c r="AG16" i="5"/>
  <c r="AG62" i="5"/>
  <c r="AG49" i="5"/>
  <c r="AG28" i="5"/>
  <c r="AG50" i="5"/>
  <c r="AG23" i="5"/>
  <c r="AG65" i="5"/>
  <c r="AG19" i="5"/>
  <c r="AG66" i="5"/>
  <c r="AG37" i="5"/>
  <c r="AG68" i="5"/>
  <c r="AG10" i="5"/>
  <c r="AG9" i="5"/>
  <c r="AG53" i="5"/>
  <c r="AG40" i="5"/>
  <c r="AG8" i="5"/>
  <c r="AG25" i="5"/>
  <c r="AG69" i="5"/>
  <c r="AG56" i="5"/>
  <c r="AG22" i="5"/>
  <c r="AG41" i="5"/>
  <c r="AG44" i="5"/>
  <c r="AG13" i="5"/>
  <c r="AG20" i="5"/>
  <c r="AG57" i="5"/>
  <c r="AG60" i="5"/>
  <c r="AG32" i="5"/>
  <c r="AG11" i="5"/>
  <c r="AG29" i="5"/>
  <c r="AG31" i="5"/>
  <c r="AG47" i="5"/>
  <c r="AG63" i="5"/>
  <c r="AG27" i="5"/>
  <c r="AG34" i="5"/>
  <c r="AG35" i="5"/>
  <c r="E22" i="5"/>
  <c r="E69" i="5"/>
  <c r="E65" i="5"/>
  <c r="E61" i="5"/>
  <c r="E68" i="5"/>
  <c r="E49" i="5"/>
  <c r="E45" i="5"/>
  <c r="E53" i="5"/>
  <c r="E33" i="5"/>
  <c r="E29" i="5"/>
  <c r="E52" i="5"/>
  <c r="E17" i="5"/>
  <c r="E13" i="5"/>
  <c r="E37" i="5"/>
  <c r="E64" i="5"/>
  <c r="E60" i="5"/>
  <c r="E36" i="5"/>
  <c r="E48" i="5"/>
  <c r="E44" i="5"/>
  <c r="E21" i="5"/>
  <c r="E32" i="5"/>
  <c r="E28" i="5"/>
  <c r="E20" i="5"/>
  <c r="E16" i="5"/>
  <c r="E12" i="5"/>
  <c r="E67" i="5"/>
  <c r="E63" i="5"/>
  <c r="E59" i="5"/>
  <c r="E51" i="5"/>
  <c r="E47" i="5"/>
  <c r="E43" i="5"/>
  <c r="E35" i="5"/>
  <c r="E31" i="5"/>
  <c r="E27" i="5"/>
  <c r="E19" i="5"/>
  <c r="E15" i="5"/>
  <c r="E11" i="5"/>
  <c r="E66" i="5"/>
  <c r="E62" i="5"/>
  <c r="E50" i="5"/>
  <c r="E46" i="5"/>
  <c r="E34" i="5"/>
  <c r="E30" i="5"/>
  <c r="E7" i="5"/>
  <c r="E38" i="5"/>
  <c r="E58" i="5"/>
  <c r="E6" i="5"/>
  <c r="AK6" i="5" s="1"/>
  <c r="AN6" i="5" s="1"/>
  <c r="E42" i="5"/>
  <c r="E54" i="5"/>
  <c r="E26" i="5"/>
  <c r="E18" i="5"/>
  <c r="E10" i="5"/>
  <c r="E57" i="5"/>
  <c r="E41" i="5"/>
  <c r="E25" i="5"/>
  <c r="E9" i="5"/>
  <c r="E56" i="5"/>
  <c r="E14" i="5"/>
  <c r="E40" i="5"/>
  <c r="E24" i="5"/>
  <c r="E8" i="5"/>
  <c r="E39" i="5"/>
  <c r="E55" i="5"/>
  <c r="E23" i="5"/>
  <c r="AF18" i="5"/>
  <c r="AF48" i="5"/>
  <c r="AF59" i="5"/>
  <c r="AF63" i="5"/>
  <c r="AF17" i="5"/>
  <c r="AF64" i="5"/>
  <c r="AF22" i="5"/>
  <c r="AF36" i="5"/>
  <c r="AF7" i="5"/>
  <c r="AF31" i="5"/>
  <c r="AF38" i="5"/>
  <c r="AF52" i="5"/>
  <c r="AF15" i="5"/>
  <c r="AF35" i="5"/>
  <c r="AF54" i="5"/>
  <c r="AF68" i="5"/>
  <c r="AF24" i="5"/>
  <c r="AF51" i="5"/>
  <c r="AF43" i="5"/>
  <c r="AF16" i="5"/>
  <c r="AF39" i="5"/>
  <c r="AF67" i="5"/>
  <c r="AF33" i="5"/>
  <c r="AF28" i="5"/>
  <c r="AF55" i="5"/>
  <c r="AF14" i="5"/>
  <c r="AF45" i="5"/>
  <c r="AF50" i="5"/>
  <c r="AF46" i="5"/>
  <c r="AF42" i="5"/>
  <c r="AF61" i="5"/>
  <c r="AF21" i="5"/>
  <c r="AF66" i="5"/>
  <c r="AF62" i="5"/>
  <c r="AF58" i="5"/>
  <c r="AF19" i="5"/>
  <c r="AF9" i="5"/>
  <c r="AF23" i="5"/>
  <c r="AF49" i="5"/>
  <c r="AF10" i="5"/>
  <c r="AF12" i="5"/>
  <c r="AF37" i="5"/>
  <c r="AF65" i="5"/>
  <c r="AF26" i="5"/>
  <c r="AF25" i="5"/>
  <c r="AF53" i="5"/>
  <c r="AF20" i="5"/>
  <c r="AF8" i="5"/>
  <c r="AF41" i="5"/>
  <c r="AF69" i="5"/>
  <c r="AF40" i="5"/>
  <c r="AF13" i="5"/>
  <c r="AF57" i="5"/>
  <c r="AF30" i="5"/>
  <c r="AF56" i="5"/>
  <c r="AF11" i="5"/>
  <c r="AF29" i="5"/>
  <c r="AF44" i="5"/>
  <c r="AF32" i="5"/>
  <c r="AF27" i="5"/>
  <c r="AF34" i="5"/>
  <c r="AF60" i="5"/>
  <c r="AF47" i="5"/>
  <c r="T11" i="5"/>
  <c r="T39" i="5"/>
  <c r="T51" i="5"/>
  <c r="T63" i="5"/>
  <c r="T27" i="5"/>
  <c r="T55" i="5"/>
  <c r="T67" i="5"/>
  <c r="T18" i="5"/>
  <c r="T33" i="5"/>
  <c r="T42" i="5"/>
  <c r="T59" i="5"/>
  <c r="T32" i="5"/>
  <c r="T58" i="5"/>
  <c r="T38" i="5"/>
  <c r="T36" i="5"/>
  <c r="T34" i="5"/>
  <c r="T12" i="5"/>
  <c r="T54" i="5"/>
  <c r="T52" i="5"/>
  <c r="T46" i="5"/>
  <c r="T24" i="5"/>
  <c r="T22" i="5"/>
  <c r="T68" i="5"/>
  <c r="T62" i="5"/>
  <c r="T30" i="5"/>
  <c r="T45" i="5"/>
  <c r="T14" i="5"/>
  <c r="T29" i="5"/>
  <c r="T49" i="5"/>
  <c r="T61" i="5"/>
  <c r="T7" i="5"/>
  <c r="T20" i="5"/>
  <c r="T37" i="5"/>
  <c r="T65" i="5"/>
  <c r="T21" i="5"/>
  <c r="T50" i="5"/>
  <c r="T53" i="5"/>
  <c r="T31" i="5"/>
  <c r="T19" i="5"/>
  <c r="T66" i="5"/>
  <c r="T69" i="5"/>
  <c r="T40" i="5"/>
  <c r="T35" i="5"/>
  <c r="T41" i="5"/>
  <c r="T43" i="5"/>
  <c r="T56" i="5"/>
  <c r="T10" i="5"/>
  <c r="T57" i="5"/>
  <c r="T44" i="5"/>
  <c r="T9" i="5"/>
  <c r="T26" i="5"/>
  <c r="T48" i="5"/>
  <c r="T60" i="5"/>
  <c r="T15" i="5"/>
  <c r="T8" i="5"/>
  <c r="T64" i="5"/>
  <c r="T16" i="5"/>
  <c r="T23" i="5"/>
  <c r="T13" i="5"/>
  <c r="T28" i="5"/>
  <c r="T25" i="5"/>
  <c r="T47" i="5"/>
  <c r="AE26" i="5"/>
  <c r="AE34" i="5"/>
  <c r="AE44" i="5"/>
  <c r="AE32" i="5"/>
  <c r="AE17" i="5"/>
  <c r="AE48" i="5"/>
  <c r="AE60" i="5"/>
  <c r="AE47" i="5"/>
  <c r="AE33" i="5"/>
  <c r="AE64" i="5"/>
  <c r="AE22" i="5"/>
  <c r="AE63" i="5"/>
  <c r="AE8" i="5"/>
  <c r="AE15" i="5"/>
  <c r="AE31" i="5"/>
  <c r="AE13" i="5"/>
  <c r="AE24" i="5"/>
  <c r="AE35" i="5"/>
  <c r="AE19" i="5"/>
  <c r="AE20" i="5"/>
  <c r="AE39" i="5"/>
  <c r="AE51" i="5"/>
  <c r="AE38" i="5"/>
  <c r="AE18" i="5"/>
  <c r="AE55" i="5"/>
  <c r="AE67" i="5"/>
  <c r="AE54" i="5"/>
  <c r="AE9" i="5"/>
  <c r="AE46" i="5"/>
  <c r="AE14" i="5"/>
  <c r="AE45" i="5"/>
  <c r="AE25" i="5"/>
  <c r="AE62" i="5"/>
  <c r="AE42" i="5"/>
  <c r="AE61" i="5"/>
  <c r="AE27" i="5"/>
  <c r="AE50" i="5"/>
  <c r="AE58" i="5"/>
  <c r="AE36" i="5"/>
  <c r="AE43" i="5"/>
  <c r="AE23" i="5"/>
  <c r="AE66" i="5"/>
  <c r="AE52" i="5"/>
  <c r="AE59" i="5"/>
  <c r="AE37" i="5"/>
  <c r="AE21" i="5"/>
  <c r="AE68" i="5"/>
  <c r="AE7" i="5"/>
  <c r="AE16" i="5"/>
  <c r="AE53" i="5"/>
  <c r="AE49" i="5"/>
  <c r="AE12" i="5"/>
  <c r="AE41" i="5"/>
  <c r="AE69" i="5"/>
  <c r="AE65" i="5"/>
  <c r="AE28" i="5"/>
  <c r="AE57" i="5"/>
  <c r="AE11" i="5"/>
  <c r="AE40" i="5"/>
  <c r="AE29" i="5"/>
  <c r="AE10" i="5"/>
  <c r="AE30" i="5"/>
  <c r="AE56" i="5"/>
  <c r="AD19" i="5"/>
  <c r="AD48" i="5"/>
  <c r="AD22" i="5"/>
  <c r="AD47" i="5"/>
  <c r="AD17" i="5"/>
  <c r="AD64" i="5"/>
  <c r="AD31" i="5"/>
  <c r="AD63" i="5"/>
  <c r="AD33" i="5"/>
  <c r="AD57" i="5"/>
  <c r="AD35" i="5"/>
  <c r="AD8" i="5"/>
  <c r="AD39" i="5"/>
  <c r="AD51" i="5"/>
  <c r="AD38" i="5"/>
  <c r="AD24" i="5"/>
  <c r="AD55" i="5"/>
  <c r="AD67" i="5"/>
  <c r="AD54" i="5"/>
  <c r="AD15" i="5"/>
  <c r="AD7" i="5"/>
  <c r="AD14" i="5"/>
  <c r="AD26" i="5"/>
  <c r="AD11" i="5"/>
  <c r="AD46" i="5"/>
  <c r="AD42" i="5"/>
  <c r="AD10" i="5"/>
  <c r="AD27" i="5"/>
  <c r="AD62" i="5"/>
  <c r="AD58" i="5"/>
  <c r="AD13" i="5"/>
  <c r="AD9" i="5"/>
  <c r="AD23" i="5"/>
  <c r="AD21" i="5"/>
  <c r="AD45" i="5"/>
  <c r="AD25" i="5"/>
  <c r="AD37" i="5"/>
  <c r="AD49" i="5"/>
  <c r="AD61" i="5"/>
  <c r="AD16" i="5"/>
  <c r="AD53" i="5"/>
  <c r="AD65" i="5"/>
  <c r="AD18" i="5"/>
  <c r="AD50" i="5"/>
  <c r="AD69" i="5"/>
  <c r="AD40" i="5"/>
  <c r="AD36" i="5"/>
  <c r="AD66" i="5"/>
  <c r="AD41" i="5"/>
  <c r="AD56" i="5"/>
  <c r="AD52" i="5"/>
  <c r="AD12" i="5"/>
  <c r="AD30" i="5"/>
  <c r="AD28" i="5"/>
  <c r="AD68" i="5"/>
  <c r="AD29" i="5"/>
  <c r="AD44" i="5"/>
  <c r="AD20" i="5"/>
  <c r="AD43" i="5"/>
  <c r="AD34" i="5"/>
  <c r="AD60" i="5"/>
  <c r="AD32" i="5"/>
  <c r="AD59" i="5"/>
  <c r="AO6" i="5"/>
  <c r="AM15" i="5"/>
  <c r="AM35" i="5"/>
  <c r="AM39" i="5"/>
  <c r="AM43" i="5"/>
  <c r="AM31" i="5"/>
  <c r="AM51" i="5"/>
  <c r="AM55" i="5"/>
  <c r="AM59" i="5"/>
  <c r="AM47" i="5"/>
  <c r="AM67" i="5"/>
  <c r="AM16" i="5"/>
  <c r="AM13" i="5"/>
  <c r="AM8" i="5"/>
  <c r="AM12" i="5"/>
  <c r="AM32" i="5"/>
  <c r="AM29" i="5"/>
  <c r="AM24" i="5"/>
  <c r="AM28" i="5"/>
  <c r="AM48" i="5"/>
  <c r="AM45" i="5"/>
  <c r="AM40" i="5"/>
  <c r="AM44" i="5"/>
  <c r="AM64" i="5"/>
  <c r="AM61" i="5"/>
  <c r="AM56" i="5"/>
  <c r="AM21" i="5"/>
  <c r="AM9" i="5"/>
  <c r="AM17" i="5"/>
  <c r="AM37" i="5"/>
  <c r="AM25" i="5"/>
  <c r="AM22" i="5"/>
  <c r="AM33" i="5"/>
  <c r="AM53" i="5"/>
  <c r="AM41" i="5"/>
  <c r="AM38" i="5"/>
  <c r="AM49" i="5"/>
  <c r="AM69" i="5"/>
  <c r="AM57" i="5"/>
  <c r="AM54" i="5"/>
  <c r="AM65" i="5"/>
  <c r="AM14" i="5"/>
  <c r="AM18" i="5"/>
  <c r="AM60" i="5"/>
  <c r="AM10" i="5"/>
  <c r="AM30" i="5"/>
  <c r="AM34" i="5"/>
  <c r="AM52" i="5"/>
  <c r="AM26" i="5"/>
  <c r="AM46" i="5"/>
  <c r="AM50" i="5"/>
  <c r="AM63" i="5"/>
  <c r="AM42" i="5"/>
  <c r="AM62" i="5"/>
  <c r="AM66" i="5"/>
  <c r="AM36" i="5"/>
  <c r="AM58" i="5"/>
  <c r="AM7" i="5"/>
  <c r="AM11" i="5"/>
  <c r="AM68" i="5"/>
  <c r="AM19" i="5"/>
  <c r="AM23" i="5"/>
  <c r="AM27" i="5"/>
  <c r="AM20" i="5"/>
  <c r="L35" i="5"/>
  <c r="L55" i="5"/>
  <c r="L59" i="5"/>
  <c r="L56" i="5"/>
  <c r="L51" i="5"/>
  <c r="L16" i="5"/>
  <c r="L20" i="5"/>
  <c r="L13" i="5"/>
  <c r="L67" i="5"/>
  <c r="L32" i="5"/>
  <c r="L36" i="5"/>
  <c r="L45" i="5"/>
  <c r="L12" i="5"/>
  <c r="L48" i="5"/>
  <c r="L52" i="5"/>
  <c r="L69" i="5"/>
  <c r="L8" i="5"/>
  <c r="L28" i="5"/>
  <c r="L64" i="5"/>
  <c r="L68" i="5"/>
  <c r="L24" i="5"/>
  <c r="L44" i="5"/>
  <c r="L9" i="5"/>
  <c r="L22" i="5"/>
  <c r="L40" i="5"/>
  <c r="L60" i="5"/>
  <c r="L25" i="5"/>
  <c r="L38" i="5"/>
  <c r="L17" i="5"/>
  <c r="L21" i="5"/>
  <c r="L41" i="5"/>
  <c r="L54" i="5"/>
  <c r="L33" i="5"/>
  <c r="L37" i="5"/>
  <c r="L57" i="5"/>
  <c r="L15" i="5"/>
  <c r="L49" i="5"/>
  <c r="L14" i="5"/>
  <c r="L18" i="5"/>
  <c r="L31" i="5"/>
  <c r="L65" i="5"/>
  <c r="L30" i="5"/>
  <c r="L34" i="5"/>
  <c r="L47" i="5"/>
  <c r="L10" i="5"/>
  <c r="L46" i="5"/>
  <c r="L50" i="5"/>
  <c r="L63" i="5"/>
  <c r="L26" i="5"/>
  <c r="L62" i="5"/>
  <c r="L66" i="5"/>
  <c r="L42" i="5"/>
  <c r="L7" i="5"/>
  <c r="L11" i="5"/>
  <c r="L61" i="5"/>
  <c r="L58" i="5"/>
  <c r="L23" i="5"/>
  <c r="L27" i="5"/>
  <c r="L29" i="5"/>
  <c r="L19" i="5"/>
  <c r="L39" i="5"/>
  <c r="L43" i="5"/>
  <c r="L53" i="5"/>
  <c r="K35" i="5"/>
  <c r="K39" i="5"/>
  <c r="K43" i="5"/>
  <c r="K24" i="5"/>
  <c r="K51" i="5"/>
  <c r="K55" i="5"/>
  <c r="K59" i="5"/>
  <c r="K40" i="5"/>
  <c r="K67" i="5"/>
  <c r="K16" i="5"/>
  <c r="K20" i="5"/>
  <c r="K56" i="5"/>
  <c r="K12" i="5"/>
  <c r="K32" i="5"/>
  <c r="K36" i="5"/>
  <c r="K22" i="5"/>
  <c r="K28" i="5"/>
  <c r="K48" i="5"/>
  <c r="K52" i="5"/>
  <c r="K62" i="5"/>
  <c r="K44" i="5"/>
  <c r="K64" i="5"/>
  <c r="K68" i="5"/>
  <c r="K54" i="5"/>
  <c r="K60" i="5"/>
  <c r="K9" i="5"/>
  <c r="K13" i="5"/>
  <c r="K65" i="5"/>
  <c r="K21" i="5"/>
  <c r="K25" i="5"/>
  <c r="K29" i="5"/>
  <c r="K38" i="5"/>
  <c r="K17" i="5"/>
  <c r="K37" i="5"/>
  <c r="K41" i="5"/>
  <c r="K45" i="5"/>
  <c r="K33" i="5"/>
  <c r="K53" i="5"/>
  <c r="K57" i="5"/>
  <c r="K61" i="5"/>
  <c r="K49" i="5"/>
  <c r="K69" i="5"/>
  <c r="K18" i="5"/>
  <c r="K10" i="5"/>
  <c r="K14" i="5"/>
  <c r="K34" i="5"/>
  <c r="K15" i="5"/>
  <c r="K26" i="5"/>
  <c r="K30" i="5"/>
  <c r="K50" i="5"/>
  <c r="K31" i="5"/>
  <c r="K42" i="5"/>
  <c r="K46" i="5"/>
  <c r="K66" i="5"/>
  <c r="K47" i="5"/>
  <c r="K58" i="5"/>
  <c r="K7" i="5"/>
  <c r="K11" i="5"/>
  <c r="K63" i="5"/>
  <c r="K8" i="5"/>
  <c r="K19" i="5"/>
  <c r="K23" i="5"/>
  <c r="K27" i="5"/>
  <c r="AF57" i="6" l="1"/>
  <c r="AF61" i="6"/>
  <c r="AF56" i="6"/>
  <c r="AF63" i="6"/>
  <c r="AF8" i="6"/>
  <c r="AF39" i="6"/>
  <c r="AF65" i="6"/>
  <c r="AF24" i="6"/>
  <c r="AF19" i="6"/>
  <c r="AF53" i="6"/>
  <c r="AF30" i="6"/>
  <c r="AF55" i="6"/>
  <c r="AF29" i="6"/>
  <c r="AF69" i="6"/>
  <c r="AF34" i="6"/>
  <c r="AF13" i="6"/>
  <c r="AF31" i="6"/>
  <c r="AF22" i="6"/>
  <c r="AF48" i="6"/>
  <c r="AF47" i="6"/>
  <c r="AF20" i="6"/>
  <c r="AF40" i="6"/>
  <c r="AF23" i="6"/>
  <c r="AF9" i="6"/>
  <c r="AF49" i="6"/>
  <c r="AF33" i="6"/>
  <c r="AG20" i="6"/>
  <c r="AG18" i="6"/>
  <c r="AJ16" i="3" s="1"/>
  <c r="AG16" i="6"/>
  <c r="AJ14" i="3" s="1"/>
  <c r="AF32" i="6"/>
  <c r="AF16" i="6"/>
  <c r="AF6" i="6"/>
  <c r="AF38" i="6"/>
  <c r="AF15" i="6"/>
  <c r="AF45" i="6"/>
  <c r="AF10" i="6"/>
  <c r="AF11" i="6"/>
  <c r="AF66" i="6"/>
  <c r="AF52" i="6"/>
  <c r="AF27" i="6"/>
  <c r="AF54" i="6"/>
  <c r="AF59" i="6"/>
  <c r="AF64" i="6"/>
  <c r="AF14" i="6"/>
  <c r="AF18" i="6"/>
  <c r="AF21" i="6"/>
  <c r="AK21" i="6" s="1"/>
  <c r="AF36" i="6"/>
  <c r="AF35" i="6"/>
  <c r="AF58" i="6"/>
  <c r="AF17" i="6"/>
  <c r="AF60" i="6"/>
  <c r="AF44" i="6"/>
  <c r="AF12" i="6"/>
  <c r="AK12" i="6" s="1"/>
  <c r="AT6" i="5"/>
  <c r="AR26" i="5"/>
  <c r="Z24" i="3" s="1"/>
  <c r="AR58" i="5"/>
  <c r="Z56" i="3" s="1"/>
  <c r="AH31" i="6"/>
  <c r="AH33" i="6"/>
  <c r="AH29" i="6"/>
  <c r="AK27" i="3" s="1"/>
  <c r="AJ6" i="6"/>
  <c r="AJ12" i="6"/>
  <c r="AJ10" i="6"/>
  <c r="AJ8" i="6"/>
  <c r="AG13" i="6"/>
  <c r="AG7" i="6"/>
  <c r="AJ55" i="6"/>
  <c r="AJ61" i="6"/>
  <c r="AJ59" i="6"/>
  <c r="AJ57" i="6"/>
  <c r="AG54" i="6"/>
  <c r="AH53" i="6"/>
  <c r="AH51" i="6"/>
  <c r="AH47" i="6"/>
  <c r="AG11" i="6"/>
  <c r="AG9" i="6"/>
  <c r="AJ47" i="6"/>
  <c r="AJ53" i="6"/>
  <c r="AJ51" i="6"/>
  <c r="AJ49" i="6"/>
  <c r="AG46" i="6"/>
  <c r="AG44" i="6"/>
  <c r="AG42" i="6"/>
  <c r="AG40" i="6"/>
  <c r="AH45" i="6"/>
  <c r="AH43" i="6"/>
  <c r="AH41" i="6"/>
  <c r="AH35" i="6"/>
  <c r="AJ23" i="6"/>
  <c r="AJ25" i="6"/>
  <c r="AH67" i="6"/>
  <c r="AH65" i="6"/>
  <c r="AH63" i="6"/>
  <c r="AH39" i="6"/>
  <c r="AG36" i="6"/>
  <c r="AG34" i="6"/>
  <c r="AG32" i="6"/>
  <c r="AG28" i="6"/>
  <c r="AG26" i="6"/>
  <c r="AG24" i="6"/>
  <c r="AH25" i="6"/>
  <c r="AJ29" i="6"/>
  <c r="AJ27" i="6"/>
  <c r="AG22" i="6"/>
  <c r="AH21" i="6"/>
  <c r="AH19" i="6"/>
  <c r="AH17" i="6"/>
  <c r="AH15" i="6"/>
  <c r="AR48" i="5"/>
  <c r="AR50" i="5"/>
  <c r="AP22" i="5"/>
  <c r="AR42" i="5"/>
  <c r="AP28" i="5"/>
  <c r="AO45" i="5"/>
  <c r="AO52" i="5"/>
  <c r="AO33" i="5"/>
  <c r="AR66" i="5"/>
  <c r="AO8" i="5"/>
  <c r="AO36" i="5"/>
  <c r="AO22" i="5"/>
  <c r="AO68" i="5"/>
  <c r="AO61" i="5"/>
  <c r="AO38" i="5"/>
  <c r="AO31" i="5"/>
  <c r="AO30" i="5"/>
  <c r="AO67" i="5"/>
  <c r="AO48" i="5"/>
  <c r="AH37" i="6"/>
  <c r="AM35" i="3"/>
  <c r="AJ12" i="3"/>
  <c r="AK11" i="3"/>
  <c r="AK9" i="3"/>
  <c r="AP35" i="5"/>
  <c r="Z16" i="3"/>
  <c r="AK29" i="3"/>
  <c r="AM43" i="3"/>
  <c r="AM31" i="3"/>
  <c r="AM13" i="3"/>
  <c r="AR22" i="5"/>
  <c r="AJ46" i="6"/>
  <c r="AJ52" i="6"/>
  <c r="AJ50" i="6"/>
  <c r="AJ48" i="6"/>
  <c r="AR14" i="5"/>
  <c r="AJ38" i="6"/>
  <c r="AJ44" i="6"/>
  <c r="AJ42" i="6"/>
  <c r="AJ40" i="6"/>
  <c r="AG37" i="6"/>
  <c r="AG35" i="6"/>
  <c r="AG33" i="6"/>
  <c r="AG31" i="6"/>
  <c r="AJ36" i="3"/>
  <c r="Z8" i="3"/>
  <c r="AJ28" i="3"/>
  <c r="AR24" i="5"/>
  <c r="AJ18" i="3"/>
  <c r="AO17" i="5"/>
  <c r="AM39" i="3"/>
  <c r="AM33" i="3"/>
  <c r="AO32" i="5"/>
  <c r="AO54" i="5"/>
  <c r="AR51" i="5"/>
  <c r="AG21" i="6"/>
  <c r="AG19" i="6"/>
  <c r="AG17" i="6"/>
  <c r="AG15" i="6"/>
  <c r="AM37" i="3"/>
  <c r="AJ14" i="6"/>
  <c r="AJ20" i="6"/>
  <c r="AJ18" i="6"/>
  <c r="AJ16" i="6"/>
  <c r="AH12" i="6"/>
  <c r="AH10" i="6"/>
  <c r="AH8" i="6"/>
  <c r="AH6" i="6"/>
  <c r="AM41" i="3"/>
  <c r="AG68" i="6"/>
  <c r="AG66" i="6"/>
  <c r="AG64" i="6"/>
  <c r="AH69" i="6"/>
  <c r="AK31" i="3"/>
  <c r="AH27" i="6"/>
  <c r="AR28" i="5"/>
  <c r="AJ63" i="6"/>
  <c r="AJ69" i="6"/>
  <c r="AJ67" i="6"/>
  <c r="AJ65" i="6"/>
  <c r="AG62" i="6"/>
  <c r="AH61" i="6"/>
  <c r="AH59" i="6"/>
  <c r="AH57" i="6"/>
  <c r="AM29" i="3"/>
  <c r="Z32" i="3"/>
  <c r="AG52" i="6"/>
  <c r="AG50" i="6"/>
  <c r="AG48" i="6"/>
  <c r="AH49" i="6"/>
  <c r="AR37" i="5"/>
  <c r="AO24" i="5"/>
  <c r="AS15" i="5"/>
  <c r="AR16" i="5"/>
  <c r="AR20" i="5"/>
  <c r="AR53" i="5"/>
  <c r="AR39" i="5"/>
  <c r="AR49" i="5"/>
  <c r="AR13" i="5"/>
  <c r="AR31" i="5"/>
  <c r="AJ22" i="6"/>
  <c r="AJ28" i="6"/>
  <c r="AJ26" i="6"/>
  <c r="AJ24" i="6"/>
  <c r="AP67" i="5"/>
  <c r="AR43" i="5"/>
  <c r="AH55" i="6"/>
  <c r="AK18" i="5"/>
  <c r="AH23" i="6"/>
  <c r="AH30" i="3"/>
  <c r="AH34" i="3"/>
  <c r="AH21" i="3"/>
  <c r="AH12" i="3"/>
  <c r="AH39" i="3"/>
  <c r="AH8" i="3"/>
  <c r="AH28" i="3"/>
  <c r="AH6" i="3"/>
  <c r="AH33" i="3"/>
  <c r="AH42" i="3"/>
  <c r="AH37" i="3"/>
  <c r="AH26" i="3"/>
  <c r="AH7" i="3"/>
  <c r="AH43" i="3"/>
  <c r="AH25" i="3"/>
  <c r="AH36" i="3"/>
  <c r="AH19" i="3"/>
  <c r="AH23" i="3"/>
  <c r="AH35" i="3"/>
  <c r="AH15" i="3"/>
  <c r="AH31" i="3"/>
  <c r="AH13" i="3"/>
  <c r="AH18" i="3"/>
  <c r="AH9" i="3"/>
  <c r="AH41" i="3"/>
  <c r="AH16" i="3"/>
  <c r="AH22" i="3"/>
  <c r="AH4" i="3"/>
  <c r="AH5" i="3"/>
  <c r="AH29" i="3"/>
  <c r="AH24" i="3"/>
  <c r="AH40" i="3"/>
  <c r="AH32" i="3"/>
  <c r="AH27" i="3"/>
  <c r="AH38" i="3"/>
  <c r="AH14" i="3"/>
  <c r="AH17" i="3"/>
  <c r="AK31" i="6"/>
  <c r="AJ21" i="6"/>
  <c r="AJ19" i="6"/>
  <c r="AJ17" i="6"/>
  <c r="AJ54" i="6"/>
  <c r="AJ60" i="6"/>
  <c r="AJ58" i="6"/>
  <c r="AJ56" i="6"/>
  <c r="AK61" i="6"/>
  <c r="AK26" i="6"/>
  <c r="AJ7" i="6"/>
  <c r="AJ13" i="6"/>
  <c r="AJ11" i="6"/>
  <c r="AJ9" i="6"/>
  <c r="AJ62" i="6"/>
  <c r="AJ68" i="6"/>
  <c r="AJ66" i="6"/>
  <c r="AJ64" i="6"/>
  <c r="AJ30" i="6"/>
  <c r="AJ36" i="6"/>
  <c r="AJ34" i="6"/>
  <c r="AJ32" i="6"/>
  <c r="AH28" i="6"/>
  <c r="AH26" i="6"/>
  <c r="AH24" i="6"/>
  <c r="AH22" i="6"/>
  <c r="AG6" i="6"/>
  <c r="AI6" i="6"/>
  <c r="AK24" i="6"/>
  <c r="AK39" i="6"/>
  <c r="AK44" i="6"/>
  <c r="AK66" i="6"/>
  <c r="AK47" i="6"/>
  <c r="AK41" i="6"/>
  <c r="AK19" i="6"/>
  <c r="AK34" i="6"/>
  <c r="AK68" i="6"/>
  <c r="AK14" i="6"/>
  <c r="AK40" i="6"/>
  <c r="AK62" i="6"/>
  <c r="AK57" i="6"/>
  <c r="AK20" i="6"/>
  <c r="AG60" i="6"/>
  <c r="AG58" i="6"/>
  <c r="AG56" i="6"/>
  <c r="AG29" i="6"/>
  <c r="AG27" i="6"/>
  <c r="AG25" i="6"/>
  <c r="AG23" i="6"/>
  <c r="AH20" i="6"/>
  <c r="AH18" i="6"/>
  <c r="AH16" i="6"/>
  <c r="AH14" i="6"/>
  <c r="AR69" i="5"/>
  <c r="AR63" i="5"/>
  <c r="AR12" i="5"/>
  <c r="AR65" i="5"/>
  <c r="AI38" i="6"/>
  <c r="AI44" i="6"/>
  <c r="AQ39" i="5"/>
  <c r="AQ7" i="5"/>
  <c r="AQ36" i="5"/>
  <c r="AH9" i="6"/>
  <c r="AH7" i="6"/>
  <c r="AR59" i="5"/>
  <c r="AI64" i="6"/>
  <c r="AI62" i="6"/>
  <c r="AI68" i="6"/>
  <c r="AI66" i="6"/>
  <c r="AI56" i="6"/>
  <c r="AI54" i="6"/>
  <c r="AI60" i="6"/>
  <c r="AI58" i="6"/>
  <c r="AI52" i="6"/>
  <c r="AR33" i="5"/>
  <c r="AI32" i="6"/>
  <c r="AI30" i="6"/>
  <c r="AI36" i="6"/>
  <c r="AI34" i="6"/>
  <c r="AI48" i="6"/>
  <c r="AK61" i="5"/>
  <c r="AI24" i="6"/>
  <c r="AI22" i="6"/>
  <c r="AI28" i="6"/>
  <c r="AI26" i="6"/>
  <c r="AI42" i="6"/>
  <c r="AS21" i="5"/>
  <c r="AP20" i="5"/>
  <c r="AI16" i="6"/>
  <c r="AI14" i="6"/>
  <c r="AI20" i="6"/>
  <c r="AI18" i="6"/>
  <c r="AI40" i="6"/>
  <c r="AO20" i="5"/>
  <c r="AG12" i="6"/>
  <c r="AG10" i="6"/>
  <c r="AG8" i="6"/>
  <c r="AI8" i="6"/>
  <c r="AI12" i="6"/>
  <c r="AI10" i="6"/>
  <c r="AO12" i="5"/>
  <c r="AP29" i="5"/>
  <c r="AR27" i="5"/>
  <c r="AG69" i="6"/>
  <c r="AG67" i="6"/>
  <c r="AG65" i="6"/>
  <c r="AG63" i="6"/>
  <c r="AH68" i="6"/>
  <c r="AH66" i="6"/>
  <c r="AH64" i="6"/>
  <c r="AH62" i="6"/>
  <c r="AI63" i="6"/>
  <c r="AI69" i="6"/>
  <c r="AI67" i="6"/>
  <c r="AI65" i="6"/>
  <c r="AI46" i="6"/>
  <c r="AP18" i="5"/>
  <c r="AG61" i="6"/>
  <c r="AG59" i="6"/>
  <c r="AG57" i="6"/>
  <c r="AG55" i="6"/>
  <c r="AH60" i="6"/>
  <c r="AH58" i="6"/>
  <c r="AH56" i="6"/>
  <c r="AH54" i="6"/>
  <c r="AI55" i="6"/>
  <c r="AI61" i="6"/>
  <c r="AI59" i="6"/>
  <c r="AI57" i="6"/>
  <c r="AI50" i="6"/>
  <c r="AG53" i="6"/>
  <c r="AG51" i="6"/>
  <c r="AG49" i="6"/>
  <c r="AG47" i="6"/>
  <c r="AH52" i="6"/>
  <c r="AH50" i="6"/>
  <c r="AH48" i="6"/>
  <c r="AH46" i="6"/>
  <c r="AI47" i="6"/>
  <c r="AI53" i="6"/>
  <c r="AI51" i="6"/>
  <c r="AI49" i="6"/>
  <c r="AG45" i="6"/>
  <c r="AG43" i="6"/>
  <c r="AG41" i="6"/>
  <c r="AG39" i="6"/>
  <c r="AH44" i="6"/>
  <c r="AH42" i="6"/>
  <c r="AH40" i="6"/>
  <c r="AH38" i="6"/>
  <c r="AI39" i="6"/>
  <c r="AI45" i="6"/>
  <c r="AI43" i="6"/>
  <c r="AI41" i="6"/>
  <c r="AO11" i="5"/>
  <c r="AH36" i="6"/>
  <c r="AH34" i="6"/>
  <c r="AH32" i="6"/>
  <c r="AH30" i="6"/>
  <c r="AI31" i="6"/>
  <c r="AI37" i="6"/>
  <c r="AI35" i="6"/>
  <c r="AI33" i="6"/>
  <c r="AI23" i="6"/>
  <c r="AI29" i="6"/>
  <c r="AI27" i="6"/>
  <c r="AI25" i="6"/>
  <c r="AI15" i="6"/>
  <c r="AI21" i="6"/>
  <c r="AI19" i="6"/>
  <c r="AI17" i="6"/>
  <c r="AO64" i="5"/>
  <c r="AR45" i="5"/>
  <c r="AI7" i="6"/>
  <c r="AI13" i="6"/>
  <c r="AI11" i="6"/>
  <c r="AI9" i="6"/>
  <c r="AQ30" i="5"/>
  <c r="AR35" i="5"/>
  <c r="AS22" i="5"/>
  <c r="AR19" i="5"/>
  <c r="AK58" i="6"/>
  <c r="AR25" i="5"/>
  <c r="AP11" i="5"/>
  <c r="AS66" i="5"/>
  <c r="AP45" i="5"/>
  <c r="AP46" i="5"/>
  <c r="AR8" i="5"/>
  <c r="AR44" i="5"/>
  <c r="AO16" i="5"/>
  <c r="AP26" i="5"/>
  <c r="AP17" i="5"/>
  <c r="AP16" i="5"/>
  <c r="AR36" i="5"/>
  <c r="AO49" i="5"/>
  <c r="AK31" i="5"/>
  <c r="AP33" i="5"/>
  <c r="AP10" i="5"/>
  <c r="AR61" i="5"/>
  <c r="AK32" i="5"/>
  <c r="AS67" i="5"/>
  <c r="AS35" i="5"/>
  <c r="AK63" i="5"/>
  <c r="AO53" i="5"/>
  <c r="AO62" i="5"/>
  <c r="AP31" i="5"/>
  <c r="AP9" i="5"/>
  <c r="AO58" i="5"/>
  <c r="AP7" i="5"/>
  <c r="AO15" i="5"/>
  <c r="AS11" i="5"/>
  <c r="AR55" i="5"/>
  <c r="AR38" i="5"/>
  <c r="AQ38" i="5"/>
  <c r="AS61" i="5"/>
  <c r="AK50" i="5"/>
  <c r="AP19" i="5"/>
  <c r="AP57" i="5"/>
  <c r="AR29" i="5"/>
  <c r="AR47" i="5"/>
  <c r="AR57" i="5"/>
  <c r="AR30" i="5"/>
  <c r="AR7" i="5"/>
  <c r="AR9" i="5"/>
  <c r="AK23" i="5"/>
  <c r="AR60" i="5"/>
  <c r="AR54" i="5"/>
  <c r="AK41" i="5"/>
  <c r="AQ66" i="5"/>
  <c r="AQ34" i="5"/>
  <c r="AR52" i="5"/>
  <c r="AR46" i="5"/>
  <c r="AR41" i="5"/>
  <c r="AS54" i="5"/>
  <c r="AK15" i="5"/>
  <c r="AP41" i="5"/>
  <c r="AR67" i="5"/>
  <c r="AR23" i="5"/>
  <c r="AR17" i="5"/>
  <c r="AR68" i="5"/>
  <c r="AR15" i="5"/>
  <c r="AK55" i="5"/>
  <c r="AR64" i="5"/>
  <c r="AP63" i="5"/>
  <c r="AR11" i="5"/>
  <c r="AR56" i="5"/>
  <c r="AR32" i="5"/>
  <c r="AP50" i="5"/>
  <c r="AR40" i="5"/>
  <c r="AR62" i="5"/>
  <c r="AK56" i="5"/>
  <c r="AR21" i="5"/>
  <c r="AK19" i="5"/>
  <c r="AK65" i="5"/>
  <c r="AK27" i="5"/>
  <c r="AS34" i="5"/>
  <c r="AO47" i="5"/>
  <c r="AK30" i="5"/>
  <c r="AK67" i="5"/>
  <c r="AS49" i="5"/>
  <c r="AK66" i="5"/>
  <c r="AQ58" i="5"/>
  <c r="AS56" i="5"/>
  <c r="AQ32" i="5"/>
  <c r="AQ63" i="5"/>
  <c r="AQ61" i="5"/>
  <c r="AO57" i="5"/>
  <c r="AS58" i="5"/>
  <c r="AQ59" i="5"/>
  <c r="AQ27" i="5"/>
  <c r="AK51" i="5"/>
  <c r="AP61" i="5"/>
  <c r="AS42" i="5"/>
  <c r="AQ50" i="5"/>
  <c r="AQ51" i="5"/>
  <c r="AQ19" i="5"/>
  <c r="AS57" i="5"/>
  <c r="AK29" i="5"/>
  <c r="AP47" i="5"/>
  <c r="AQ48" i="5"/>
  <c r="AK10" i="5"/>
  <c r="AQ47" i="5"/>
  <c r="AK45" i="5"/>
  <c r="AQ42" i="5"/>
  <c r="AQ68" i="5"/>
  <c r="AQ69" i="5"/>
  <c r="AQ37" i="5"/>
  <c r="AQ67" i="5"/>
  <c r="AQ35" i="5"/>
  <c r="AQ64" i="5"/>
  <c r="AQ65" i="5"/>
  <c r="AQ33" i="5"/>
  <c r="AQ62" i="5"/>
  <c r="AQ31" i="5"/>
  <c r="AQ60" i="5"/>
  <c r="AQ28" i="5"/>
  <c r="AQ29" i="5"/>
  <c r="AQ26" i="5"/>
  <c r="AQ56" i="5"/>
  <c r="AQ24" i="5"/>
  <c r="AQ57" i="5"/>
  <c r="AQ25" i="5"/>
  <c r="AS27" i="5"/>
  <c r="AS8" i="5"/>
  <c r="AK13" i="5"/>
  <c r="AQ54" i="5"/>
  <c r="AQ22" i="5"/>
  <c r="AQ55" i="5"/>
  <c r="AQ23" i="5"/>
  <c r="AO43" i="5"/>
  <c r="AK24" i="5"/>
  <c r="AK59" i="5"/>
  <c r="AQ52" i="5"/>
  <c r="AQ20" i="5"/>
  <c r="AQ53" i="5"/>
  <c r="AQ21" i="5"/>
  <c r="AQ18" i="5"/>
  <c r="AQ16" i="5"/>
  <c r="AQ49" i="5"/>
  <c r="AQ17" i="5"/>
  <c r="AQ46" i="5"/>
  <c r="AQ14" i="5"/>
  <c r="AQ15" i="5"/>
  <c r="AS68" i="5"/>
  <c r="AQ44" i="5"/>
  <c r="AQ12" i="5"/>
  <c r="AQ45" i="5"/>
  <c r="AQ13" i="5"/>
  <c r="AQ10" i="5"/>
  <c r="AQ43" i="5"/>
  <c r="AQ11" i="5"/>
  <c r="AQ40" i="5"/>
  <c r="AQ8" i="5"/>
  <c r="AQ41" i="5"/>
  <c r="AQ9" i="5"/>
  <c r="AP68" i="5"/>
  <c r="AK64" i="5"/>
  <c r="AS50" i="5"/>
  <c r="AK8" i="5"/>
  <c r="AP69" i="5"/>
  <c r="AK34" i="5"/>
  <c r="AP55" i="5"/>
  <c r="AP14" i="5"/>
  <c r="AP64" i="5"/>
  <c r="AK38" i="5"/>
  <c r="AO50" i="5"/>
  <c r="AO19" i="5"/>
  <c r="AS12" i="5"/>
  <c r="AS25" i="5"/>
  <c r="AS17" i="5"/>
  <c r="AK57" i="5"/>
  <c r="AK11" i="5"/>
  <c r="AP39" i="5"/>
  <c r="AP44" i="5"/>
  <c r="AP37" i="5"/>
  <c r="AS52" i="5"/>
  <c r="AS47" i="5"/>
  <c r="AO29" i="5"/>
  <c r="AO34" i="5"/>
  <c r="AO39" i="5"/>
  <c r="AS41" i="5"/>
  <c r="AS55" i="5"/>
  <c r="AS48" i="5"/>
  <c r="AK26" i="5"/>
  <c r="AP49" i="5"/>
  <c r="AP56" i="5"/>
  <c r="AO14" i="5"/>
  <c r="AO27" i="5"/>
  <c r="AK54" i="5"/>
  <c r="AP34" i="5"/>
  <c r="AP25" i="5"/>
  <c r="AS59" i="5"/>
  <c r="AS36" i="5"/>
  <c r="AS38" i="5"/>
  <c r="AP66" i="5"/>
  <c r="AP43" i="5"/>
  <c r="AP27" i="5"/>
  <c r="AS32" i="5"/>
  <c r="AS40" i="5"/>
  <c r="AS51" i="5"/>
  <c r="AK43" i="5"/>
  <c r="AP13" i="5"/>
  <c r="AP12" i="5"/>
  <c r="AP52" i="5"/>
  <c r="AP54" i="5"/>
  <c r="AS69" i="5"/>
  <c r="AS62" i="5"/>
  <c r="AS39" i="5"/>
  <c r="AK58" i="5"/>
  <c r="AP40" i="5"/>
  <c r="AS43" i="5"/>
  <c r="AS10" i="5"/>
  <c r="AK7" i="5"/>
  <c r="AK17" i="5"/>
  <c r="AS65" i="5"/>
  <c r="AK40" i="5"/>
  <c r="AP15" i="5"/>
  <c r="AP21" i="5"/>
  <c r="AP36" i="5"/>
  <c r="AO18" i="5"/>
  <c r="AS44" i="5"/>
  <c r="AP58" i="5"/>
  <c r="AS29" i="5"/>
  <c r="AS33" i="5"/>
  <c r="AK12" i="5"/>
  <c r="AP62" i="5"/>
  <c r="AP53" i="5"/>
  <c r="AS63" i="5"/>
  <c r="AS28" i="5"/>
  <c r="AS31" i="5"/>
  <c r="AP8" i="5"/>
  <c r="AS37" i="5"/>
  <c r="AP42" i="5"/>
  <c r="AS45" i="5"/>
  <c r="AS23" i="5"/>
  <c r="AS9" i="5"/>
  <c r="AS24" i="5"/>
  <c r="AS19" i="5"/>
  <c r="AS13" i="5"/>
  <c r="AS60" i="5"/>
  <c r="AS18" i="5"/>
  <c r="AS20" i="5"/>
  <c r="AS53" i="5"/>
  <c r="AS46" i="5"/>
  <c r="AS16" i="5"/>
  <c r="AS26" i="5"/>
  <c r="AS14" i="5"/>
  <c r="AS30" i="5"/>
  <c r="AS7" i="5"/>
  <c r="AS64" i="5"/>
  <c r="AP59" i="5"/>
  <c r="AP48" i="5"/>
  <c r="AP30" i="5"/>
  <c r="AP24" i="5"/>
  <c r="AP38" i="5"/>
  <c r="AP51" i="5"/>
  <c r="AP60" i="5"/>
  <c r="AP23" i="5"/>
  <c r="AP32" i="5"/>
  <c r="AP65" i="5"/>
  <c r="AO40" i="5"/>
  <c r="AO35" i="5"/>
  <c r="AO42" i="5"/>
  <c r="AO60" i="5"/>
  <c r="AO9" i="5"/>
  <c r="AO56" i="5"/>
  <c r="AK37" i="5"/>
  <c r="AK44" i="5"/>
  <c r="AK48" i="5"/>
  <c r="AK53" i="5"/>
  <c r="AK39" i="5"/>
  <c r="AK47" i="5"/>
  <c r="AO7" i="5"/>
  <c r="AK14" i="5"/>
  <c r="AK46" i="5"/>
  <c r="AO37" i="5"/>
  <c r="AO46" i="5"/>
  <c r="AO55" i="5"/>
  <c r="AK28" i="5"/>
  <c r="AK49" i="5"/>
  <c r="AK36" i="5"/>
  <c r="AL45" i="5"/>
  <c r="AL52" i="5"/>
  <c r="AL19" i="5"/>
  <c r="AL66" i="5"/>
  <c r="AL41" i="5"/>
  <c r="AL32" i="5"/>
  <c r="AL67" i="5"/>
  <c r="AL46" i="5"/>
  <c r="AL37" i="5"/>
  <c r="AL28" i="5"/>
  <c r="AL47" i="5"/>
  <c r="AL64" i="5"/>
  <c r="AO26" i="5"/>
  <c r="AO10" i="5"/>
  <c r="AK20" i="5"/>
  <c r="AL26" i="5"/>
  <c r="AL33" i="5"/>
  <c r="AL43" i="5"/>
  <c r="AL38" i="5"/>
  <c r="AL29" i="5"/>
  <c r="AL36" i="5"/>
  <c r="AL23" i="5"/>
  <c r="AL50" i="5"/>
  <c r="AL25" i="5"/>
  <c r="AL16" i="5"/>
  <c r="AL40" i="5"/>
  <c r="AL30" i="5"/>
  <c r="AO59" i="5"/>
  <c r="AO63" i="5"/>
  <c r="AK42" i="5"/>
  <c r="AK35" i="5"/>
  <c r="AK60" i="5"/>
  <c r="AL51" i="5"/>
  <c r="AL21" i="5"/>
  <c r="AL12" i="5"/>
  <c r="AL31" i="5"/>
  <c r="AK22" i="5"/>
  <c r="AK21" i="5"/>
  <c r="AL22" i="5"/>
  <c r="AL10" i="5"/>
  <c r="AL17" i="5"/>
  <c r="AL27" i="5"/>
  <c r="AO69" i="5"/>
  <c r="AO13" i="5"/>
  <c r="AO28" i="5"/>
  <c r="AL34" i="5"/>
  <c r="AL13" i="5"/>
  <c r="AL20" i="5"/>
  <c r="AL7" i="5"/>
  <c r="AL14" i="5"/>
  <c r="AL9" i="5"/>
  <c r="AL55" i="5"/>
  <c r="AL56" i="5"/>
  <c r="AL53" i="5"/>
  <c r="AL60" i="5"/>
  <c r="AL35" i="5"/>
  <c r="AL15" i="5"/>
  <c r="AK68" i="5"/>
  <c r="AL24" i="5"/>
  <c r="AL65" i="5"/>
  <c r="AL61" i="5"/>
  <c r="AL11" i="5"/>
  <c r="AK69" i="5"/>
  <c r="AL68" i="5"/>
  <c r="AL57" i="5"/>
  <c r="AL62" i="5"/>
  <c r="AO66" i="5"/>
  <c r="AO25" i="5"/>
  <c r="AK33" i="5"/>
  <c r="AL18" i="5"/>
  <c r="AL48" i="5"/>
  <c r="AL63" i="5"/>
  <c r="AL58" i="5"/>
  <c r="AO21" i="5"/>
  <c r="AO23" i="5"/>
  <c r="AK9" i="5"/>
  <c r="AK16" i="5"/>
  <c r="AK52" i="5"/>
  <c r="AL69" i="5"/>
  <c r="AL44" i="5"/>
  <c r="AL59" i="5"/>
  <c r="AL8" i="5"/>
  <c r="AO65" i="5"/>
  <c r="AO41" i="5"/>
  <c r="AO51" i="5"/>
  <c r="AO44" i="5"/>
  <c r="AK25" i="5"/>
  <c r="AK62" i="5"/>
  <c r="AL42" i="5"/>
  <c r="AL49" i="5"/>
  <c r="AL39" i="5"/>
  <c r="AL54" i="5"/>
  <c r="AT20" i="4" l="1"/>
  <c r="M18" i="3"/>
  <c r="AT36" i="4"/>
  <c r="M34" i="3"/>
  <c r="AT38" i="4"/>
  <c r="M36" i="3"/>
  <c r="AT23" i="4"/>
  <c r="M21" i="3"/>
  <c r="AT32" i="4"/>
  <c r="M30" i="3"/>
  <c r="AT59" i="4"/>
  <c r="O57" i="3" s="1"/>
  <c r="P57" i="3" s="1"/>
  <c r="Q57" i="3" s="1"/>
  <c r="M57" i="3"/>
  <c r="AT26" i="4"/>
  <c r="O24" i="3" s="1"/>
  <c r="P24" i="3" s="1"/>
  <c r="Q24" i="3" s="1"/>
  <c r="M24" i="3"/>
  <c r="AT31" i="4"/>
  <c r="M29" i="3"/>
  <c r="AT66" i="4"/>
  <c r="M64" i="3"/>
  <c r="AT43" i="4"/>
  <c r="O41" i="3" s="1"/>
  <c r="P41" i="3" s="1"/>
  <c r="Q41" i="3" s="1"/>
  <c r="M41" i="3"/>
  <c r="AT62" i="4"/>
  <c r="M60" i="3"/>
  <c r="AT42" i="4"/>
  <c r="O40" i="3" s="1"/>
  <c r="P40" i="3" s="1"/>
  <c r="Q40" i="3" s="1"/>
  <c r="M40" i="3"/>
  <c r="AT13" i="4"/>
  <c r="M11" i="3"/>
  <c r="AT35" i="4"/>
  <c r="M33" i="3"/>
  <c r="AT9" i="4"/>
  <c r="M7" i="3"/>
  <c r="AT7" i="4"/>
  <c r="M5" i="3"/>
  <c r="AT22" i="4"/>
  <c r="M20" i="3"/>
  <c r="AT27" i="4"/>
  <c r="M25" i="3"/>
  <c r="AT39" i="4"/>
  <c r="M37" i="3"/>
  <c r="AT50" i="4"/>
  <c r="M48" i="3"/>
  <c r="AT14" i="4"/>
  <c r="M12" i="3"/>
  <c r="AT60" i="4"/>
  <c r="M58" i="3"/>
  <c r="AT10" i="4"/>
  <c r="O8" i="3" s="1"/>
  <c r="P8" i="3" s="1"/>
  <c r="Q8" i="3" s="1"/>
  <c r="M8" i="3"/>
  <c r="AT41" i="4"/>
  <c r="O39" i="3" s="1"/>
  <c r="P39" i="3" s="1"/>
  <c r="Q39" i="3" s="1"/>
  <c r="M39" i="3"/>
  <c r="M4" i="3"/>
  <c r="AT46" i="4"/>
  <c r="M44" i="3"/>
  <c r="AT34" i="4"/>
  <c r="M32" i="3"/>
  <c r="AT52" i="4"/>
  <c r="M50" i="3"/>
  <c r="AT15" i="4"/>
  <c r="O13" i="3" s="1"/>
  <c r="P13" i="3" s="1"/>
  <c r="Q13" i="3" s="1"/>
  <c r="M13" i="3"/>
  <c r="AT55" i="4"/>
  <c r="O53" i="3" s="1"/>
  <c r="P53" i="3" s="1"/>
  <c r="Q53" i="3" s="1"/>
  <c r="M53" i="3"/>
  <c r="AT21" i="4"/>
  <c r="M19" i="3"/>
  <c r="AT45" i="4"/>
  <c r="M43" i="3"/>
  <c r="AT49" i="4"/>
  <c r="O47" i="3" s="1"/>
  <c r="P47" i="3" s="1"/>
  <c r="Q47" i="3" s="1"/>
  <c r="M47" i="3"/>
  <c r="AT64" i="4"/>
  <c r="O62" i="3" s="1"/>
  <c r="P62" i="3" s="1"/>
  <c r="Q62" i="3" s="1"/>
  <c r="M62" i="3"/>
  <c r="AT12" i="4"/>
  <c r="M10" i="3"/>
  <c r="AT44" i="4"/>
  <c r="O42" i="3" s="1"/>
  <c r="P42" i="3" s="1"/>
  <c r="Q42" i="3" s="1"/>
  <c r="M42" i="3"/>
  <c r="AT63" i="4"/>
  <c r="M61" i="3"/>
  <c r="AT18" i="4"/>
  <c r="M16" i="3"/>
  <c r="AT17" i="4"/>
  <c r="O15" i="3" s="1"/>
  <c r="P15" i="3" s="1"/>
  <c r="Q15" i="3" s="1"/>
  <c r="M15" i="3"/>
  <c r="AT19" i="4"/>
  <c r="M17" i="3"/>
  <c r="AT53" i="4"/>
  <c r="M51" i="3"/>
  <c r="M9" i="3"/>
  <c r="AT11" i="4"/>
  <c r="AT68" i="4"/>
  <c r="O66" i="3" s="1"/>
  <c r="P66" i="3" s="1"/>
  <c r="Q66" i="3" s="1"/>
  <c r="M66" i="3"/>
  <c r="AT58" i="4"/>
  <c r="M56" i="3"/>
  <c r="AT47" i="4"/>
  <c r="M45" i="3"/>
  <c r="AT30" i="4"/>
  <c r="M28" i="3"/>
  <c r="AT69" i="4"/>
  <c r="M67" i="3"/>
  <c r="AT48" i="4"/>
  <c r="M46" i="3"/>
  <c r="AT29" i="4"/>
  <c r="O27" i="3" s="1"/>
  <c r="P27" i="3" s="1"/>
  <c r="Q27" i="3" s="1"/>
  <c r="M27" i="3"/>
  <c r="AT40" i="4"/>
  <c r="O38" i="3" s="1"/>
  <c r="P38" i="3" s="1"/>
  <c r="Q38" i="3" s="1"/>
  <c r="M38" i="3"/>
  <c r="AT65" i="4"/>
  <c r="M63" i="3"/>
  <c r="AT57" i="4"/>
  <c r="M55" i="3"/>
  <c r="AT24" i="4"/>
  <c r="O22" i="3" s="1"/>
  <c r="P22" i="3" s="1"/>
  <c r="Q22" i="3" s="1"/>
  <c r="M22" i="3"/>
  <c r="AT51" i="4"/>
  <c r="M49" i="3"/>
  <c r="AT16" i="4"/>
  <c r="O14" i="3" s="1"/>
  <c r="P14" i="3" s="1"/>
  <c r="Q14" i="3" s="1"/>
  <c r="M14" i="3"/>
  <c r="AT67" i="4"/>
  <c r="O65" i="3" s="1"/>
  <c r="P65" i="3" s="1"/>
  <c r="Q65" i="3" s="1"/>
  <c r="M65" i="3"/>
  <c r="AT28" i="4"/>
  <c r="O26" i="3" s="1"/>
  <c r="P26" i="3" s="1"/>
  <c r="Q26" i="3" s="1"/>
  <c r="M26" i="3"/>
  <c r="AT25" i="4"/>
  <c r="M23" i="3"/>
  <c r="AT33" i="4"/>
  <c r="M31" i="3"/>
  <c r="AT61" i="4"/>
  <c r="O59" i="3" s="1"/>
  <c r="P59" i="3" s="1"/>
  <c r="Q59" i="3" s="1"/>
  <c r="M59" i="3"/>
  <c r="AT37" i="4"/>
  <c r="O35" i="3" s="1"/>
  <c r="P35" i="3" s="1"/>
  <c r="Q35" i="3" s="1"/>
  <c r="M35" i="3"/>
  <c r="AT8" i="4"/>
  <c r="O6" i="3" s="1"/>
  <c r="P6" i="3" s="1"/>
  <c r="Q6" i="3" s="1"/>
  <c r="M6" i="3"/>
  <c r="AT56" i="4"/>
  <c r="O54" i="3" s="1"/>
  <c r="P54" i="3" s="1"/>
  <c r="Q54" i="3" s="1"/>
  <c r="M54" i="3"/>
  <c r="AT54" i="4"/>
  <c r="O52" i="3" s="1"/>
  <c r="P52" i="3" s="1"/>
  <c r="Q52" i="3" s="1"/>
  <c r="M52" i="3"/>
  <c r="O50" i="3"/>
  <c r="P50" i="3" s="1"/>
  <c r="Q50" i="3" s="1"/>
  <c r="O20" i="3"/>
  <c r="P20" i="3" s="1"/>
  <c r="Q20" i="3" s="1"/>
  <c r="O18" i="3"/>
  <c r="P18" i="3" s="1"/>
  <c r="Q18" i="3" s="1"/>
  <c r="O56" i="3"/>
  <c r="P56" i="3" s="1"/>
  <c r="Q56" i="3" s="1"/>
  <c r="O34" i="3"/>
  <c r="P34" i="3" s="1"/>
  <c r="Q34" i="3" s="1"/>
  <c r="O36" i="3"/>
  <c r="P36" i="3" s="1"/>
  <c r="Q36" i="3" s="1"/>
  <c r="O25" i="3"/>
  <c r="P25" i="3" s="1"/>
  <c r="Q25" i="3" s="1"/>
  <c r="AJ24" i="3"/>
  <c r="AM49" i="3"/>
  <c r="AM4" i="3"/>
  <c r="AK15" i="3"/>
  <c r="AJ42" i="3"/>
  <c r="AK13" i="3"/>
  <c r="AM59" i="3"/>
  <c r="AK17" i="3"/>
  <c r="AJ40" i="3"/>
  <c r="AJ32" i="3"/>
  <c r="AM51" i="3"/>
  <c r="AM45" i="3"/>
  <c r="AJ7" i="3"/>
  <c r="AM21" i="3"/>
  <c r="AK49" i="3"/>
  <c r="AJ20" i="3"/>
  <c r="AK33" i="3"/>
  <c r="AK51" i="3"/>
  <c r="AJ38" i="3"/>
  <c r="AJ44" i="3"/>
  <c r="AK37" i="3"/>
  <c r="AK61" i="3"/>
  <c r="AM25" i="3"/>
  <c r="AK39" i="3"/>
  <c r="AJ52" i="3"/>
  <c r="AJ22" i="3"/>
  <c r="AM53" i="3"/>
  <c r="AJ30" i="3"/>
  <c r="AM47" i="3"/>
  <c r="AK63" i="3"/>
  <c r="AM27" i="3"/>
  <c r="AK41" i="3"/>
  <c r="AM55" i="3"/>
  <c r="AJ26" i="3"/>
  <c r="AM8" i="3"/>
  <c r="AM10" i="3"/>
  <c r="AK23" i="3"/>
  <c r="AK43" i="3"/>
  <c r="AM57" i="3"/>
  <c r="X26" i="3"/>
  <c r="Z40" i="3"/>
  <c r="Z48" i="3"/>
  <c r="Z46" i="3"/>
  <c r="W59" i="3"/>
  <c r="W20" i="3"/>
  <c r="W34" i="3"/>
  <c r="W65" i="3"/>
  <c r="W6" i="3"/>
  <c r="AU6" i="5"/>
  <c r="AV6" i="5" s="1"/>
  <c r="X20" i="3"/>
  <c r="W28" i="3"/>
  <c r="W29" i="3"/>
  <c r="Z64" i="3"/>
  <c r="W50" i="3"/>
  <c r="W43" i="3"/>
  <c r="AK65" i="3"/>
  <c r="W31" i="3"/>
  <c r="W46" i="3"/>
  <c r="AK19" i="3"/>
  <c r="AJ11" i="3"/>
  <c r="AK45" i="3"/>
  <c r="AJ34" i="3"/>
  <c r="AM6" i="3"/>
  <c r="AM23" i="3"/>
  <c r="AJ5" i="3"/>
  <c r="AJ9" i="3"/>
  <c r="AN49" i="5"/>
  <c r="AN53" i="5"/>
  <c r="AN66" i="5"/>
  <c r="AN52" i="5"/>
  <c r="AN62" i="5"/>
  <c r="AN9" i="5"/>
  <c r="AN16" i="5"/>
  <c r="AN20" i="5"/>
  <c r="AN44" i="5"/>
  <c r="AN67" i="5"/>
  <c r="AN41" i="5"/>
  <c r="AN42" i="5"/>
  <c r="AN37" i="5"/>
  <c r="AN54" i="5"/>
  <c r="AN64" i="5"/>
  <c r="AN13" i="5"/>
  <c r="AN55" i="5"/>
  <c r="AN32" i="5"/>
  <c r="AN65" i="5"/>
  <c r="AN26" i="5"/>
  <c r="AN19" i="5"/>
  <c r="AN36" i="5"/>
  <c r="AN69" i="5"/>
  <c r="AN60" i="5"/>
  <c r="AN28" i="5"/>
  <c r="AN48" i="5"/>
  <c r="AN8" i="5"/>
  <c r="AN63" i="5"/>
  <c r="AN11" i="5"/>
  <c r="AN33" i="5"/>
  <c r="AN30" i="5"/>
  <c r="AN21" i="5"/>
  <c r="AN57" i="5"/>
  <c r="AN23" i="5"/>
  <c r="AN18" i="5"/>
  <c r="AN25" i="5"/>
  <c r="AN22" i="5"/>
  <c r="AN51" i="5"/>
  <c r="AN27" i="5"/>
  <c r="AN35" i="5"/>
  <c r="AN40" i="5"/>
  <c r="AN31" i="5"/>
  <c r="AN68" i="5"/>
  <c r="AN17" i="5"/>
  <c r="AN45" i="5"/>
  <c r="AN56" i="5"/>
  <c r="AN46" i="5"/>
  <c r="AN7" i="5"/>
  <c r="AN38" i="5"/>
  <c r="AN15" i="5"/>
  <c r="AN43" i="5"/>
  <c r="AN14" i="5"/>
  <c r="AN59" i="5"/>
  <c r="AN10" i="5"/>
  <c r="AN24" i="5"/>
  <c r="AN61" i="5"/>
  <c r="AN47" i="5"/>
  <c r="AN39" i="5"/>
  <c r="AN12" i="5"/>
  <c r="AN58" i="5"/>
  <c r="AN34" i="5"/>
  <c r="AN29" i="5"/>
  <c r="AN50" i="5"/>
  <c r="W66" i="3"/>
  <c r="W36" i="3"/>
  <c r="T66" i="3"/>
  <c r="AA37" i="3"/>
  <c r="Z30" i="3"/>
  <c r="AI21" i="3"/>
  <c r="T4" i="3"/>
  <c r="W8" i="3"/>
  <c r="AA60" i="3"/>
  <c r="Y63" i="3"/>
  <c r="U24" i="3"/>
  <c r="AK64" i="3"/>
  <c r="AI59" i="3"/>
  <c r="AM16" i="3"/>
  <c r="U63" i="3"/>
  <c r="U67" i="3"/>
  <c r="X7" i="3"/>
  <c r="AK54" i="3"/>
  <c r="AI52" i="3"/>
  <c r="AM18" i="3"/>
  <c r="W58" i="3"/>
  <c r="AA40" i="3"/>
  <c r="AL45" i="3"/>
  <c r="AM12" i="3"/>
  <c r="T32" i="3"/>
  <c r="AA28" i="3"/>
  <c r="U8" i="3"/>
  <c r="S29" i="3"/>
  <c r="AL50" i="3"/>
  <c r="W26" i="3"/>
  <c r="U16" i="3"/>
  <c r="U43" i="3"/>
  <c r="Y8" i="3"/>
  <c r="S49" i="3"/>
  <c r="Y64" i="3"/>
  <c r="X43" i="3"/>
  <c r="AL19" i="3"/>
  <c r="AK46" i="3"/>
  <c r="AJ65" i="3"/>
  <c r="AL56" i="3"/>
  <c r="AI17" i="3"/>
  <c r="AM64" i="3"/>
  <c r="AM48" i="3"/>
  <c r="U64" i="3"/>
  <c r="T67" i="3"/>
  <c r="T33" i="3"/>
  <c r="T7" i="3"/>
  <c r="W11" i="3"/>
  <c r="T25" i="3"/>
  <c r="T10" i="3"/>
  <c r="T23" i="3"/>
  <c r="U39" i="3"/>
  <c r="W5" i="3"/>
  <c r="W38" i="3"/>
  <c r="AA24" i="3"/>
  <c r="U32" i="3"/>
  <c r="X19" i="3"/>
  <c r="X11" i="3"/>
  <c r="W12" i="3"/>
  <c r="X35" i="3"/>
  <c r="X67" i="3"/>
  <c r="Y11" i="3"/>
  <c r="S57" i="3"/>
  <c r="Y55" i="3"/>
  <c r="Y67" i="3"/>
  <c r="Y25" i="3"/>
  <c r="W45" i="3"/>
  <c r="Z13" i="3"/>
  <c r="S39" i="3"/>
  <c r="AA59" i="3"/>
  <c r="X29" i="3"/>
  <c r="AA64" i="3"/>
  <c r="AL13" i="3"/>
  <c r="AL43" i="3"/>
  <c r="AK48" i="3"/>
  <c r="AJ55" i="3"/>
  <c r="AJ67" i="3"/>
  <c r="X18" i="3"/>
  <c r="AL58" i="3"/>
  <c r="Z63" i="3"/>
  <c r="AI22" i="3"/>
  <c r="AM66" i="3"/>
  <c r="AM56" i="3"/>
  <c r="Z11" i="3"/>
  <c r="AK47" i="3"/>
  <c r="AK4" i="3"/>
  <c r="AJ31" i="3"/>
  <c r="AM50" i="3"/>
  <c r="U50" i="3"/>
  <c r="AA22" i="3"/>
  <c r="Y17" i="3"/>
  <c r="AK30" i="3"/>
  <c r="T5" i="3"/>
  <c r="U34" i="3"/>
  <c r="AA57" i="3"/>
  <c r="Y49" i="3"/>
  <c r="AL28" i="3"/>
  <c r="S67" i="3"/>
  <c r="T45" i="3"/>
  <c r="X56" i="3"/>
  <c r="Y62" i="3"/>
  <c r="AI23" i="3"/>
  <c r="T28" i="3"/>
  <c r="AA42" i="3"/>
  <c r="AA47" i="3"/>
  <c r="AL15" i="3"/>
  <c r="Z31" i="3"/>
  <c r="T54" i="3"/>
  <c r="U30" i="3"/>
  <c r="Y41" i="3"/>
  <c r="X17" i="3"/>
  <c r="AL12" i="3"/>
  <c r="AM62" i="3"/>
  <c r="AM46" i="3"/>
  <c r="U23" i="3"/>
  <c r="S32" i="3"/>
  <c r="Y23" i="3"/>
  <c r="S53" i="3"/>
  <c r="S48" i="3"/>
  <c r="W47" i="3"/>
  <c r="AL41" i="3"/>
  <c r="AJ53" i="3"/>
  <c r="AL14" i="3"/>
  <c r="AL36" i="3"/>
  <c r="AM54" i="3"/>
  <c r="Z29" i="3"/>
  <c r="AJ29" i="3"/>
  <c r="S50" i="3"/>
  <c r="T58" i="3"/>
  <c r="T12" i="3"/>
  <c r="W67" i="3"/>
  <c r="T15" i="3"/>
  <c r="T19" i="3"/>
  <c r="U48" i="3"/>
  <c r="S45" i="3"/>
  <c r="X63" i="3"/>
  <c r="AA14" i="3"/>
  <c r="X40" i="3"/>
  <c r="X13" i="3"/>
  <c r="S41" i="3"/>
  <c r="X54" i="3"/>
  <c r="X42" i="3"/>
  <c r="S6" i="3"/>
  <c r="Y43" i="3"/>
  <c r="S22" i="3"/>
  <c r="Y22" i="3"/>
  <c r="Y66" i="3"/>
  <c r="Y57" i="3"/>
  <c r="AA32" i="3"/>
  <c r="Z66" i="3"/>
  <c r="Z52" i="3"/>
  <c r="W60" i="3"/>
  <c r="Z34" i="3"/>
  <c r="X9" i="3"/>
  <c r="AL23" i="3"/>
  <c r="AL37" i="3"/>
  <c r="AK50" i="3"/>
  <c r="AJ57" i="3"/>
  <c r="Z25" i="3"/>
  <c r="AA19" i="3"/>
  <c r="AL52" i="3"/>
  <c r="Z10" i="3"/>
  <c r="AI60" i="3"/>
  <c r="AI39" i="3"/>
  <c r="AL4" i="3"/>
  <c r="AM60" i="3"/>
  <c r="AM58" i="3"/>
  <c r="W15" i="3"/>
  <c r="Z26" i="3"/>
  <c r="AK6" i="3"/>
  <c r="AJ33" i="3"/>
  <c r="AM44" i="3"/>
  <c r="S12" i="3"/>
  <c r="Y38" i="3"/>
  <c r="X5" i="3"/>
  <c r="AL53" i="3"/>
  <c r="AI25" i="3"/>
  <c r="U11" i="3"/>
  <c r="W63" i="3"/>
  <c r="U54" i="3"/>
  <c r="U51" i="3"/>
  <c r="Z59" i="3"/>
  <c r="U56" i="3"/>
  <c r="AA21" i="3"/>
  <c r="U6" i="3"/>
  <c r="X44" i="3"/>
  <c r="AK34" i="3"/>
  <c r="AJ54" i="3"/>
  <c r="AI31" i="3"/>
  <c r="U36" i="3"/>
  <c r="AA43" i="3"/>
  <c r="Y51" i="3"/>
  <c r="X31" i="3"/>
  <c r="U37" i="3"/>
  <c r="W16" i="3"/>
  <c r="Y65" i="3"/>
  <c r="AL17" i="3"/>
  <c r="T42" i="3"/>
  <c r="AA12" i="3"/>
  <c r="S28" i="3"/>
  <c r="U10" i="3"/>
  <c r="X30" i="3"/>
  <c r="AA48" i="3"/>
  <c r="S25" i="3"/>
  <c r="Y36" i="3"/>
  <c r="X27" i="3"/>
  <c r="Z61" i="3"/>
  <c r="AK25" i="3"/>
  <c r="Z22" i="3"/>
  <c r="T37" i="3"/>
  <c r="S7" i="3"/>
  <c r="T9" i="3"/>
  <c r="U4" i="3"/>
  <c r="T20" i="3"/>
  <c r="S58" i="3"/>
  <c r="T48" i="3"/>
  <c r="T17" i="3"/>
  <c r="S51" i="3"/>
  <c r="X21" i="3"/>
  <c r="AA51" i="3"/>
  <c r="X6" i="3"/>
  <c r="AA63" i="3"/>
  <c r="AA38" i="3"/>
  <c r="S24" i="3"/>
  <c r="S9" i="3"/>
  <c r="U19" i="3"/>
  <c r="Y42" i="3"/>
  <c r="U58" i="3"/>
  <c r="W4" i="3"/>
  <c r="S43" i="3"/>
  <c r="W55" i="3"/>
  <c r="S63" i="3"/>
  <c r="Z21" i="3"/>
  <c r="Z58" i="3"/>
  <c r="Z23" i="3"/>
  <c r="AL7" i="3"/>
  <c r="AL27" i="3"/>
  <c r="AK38" i="3"/>
  <c r="AJ47" i="3"/>
  <c r="X16" i="3"/>
  <c r="W10" i="3"/>
  <c r="AL24" i="3"/>
  <c r="AL64" i="3"/>
  <c r="Z67" i="3"/>
  <c r="AI38" i="3"/>
  <c r="AI64" i="3"/>
  <c r="AK20" i="3"/>
  <c r="AM7" i="3"/>
  <c r="AM15" i="3"/>
  <c r="Z37" i="3"/>
  <c r="AK55" i="3"/>
  <c r="AK67" i="3"/>
  <c r="AK10" i="3"/>
  <c r="AM38" i="3"/>
  <c r="W64" i="3"/>
  <c r="AA31" i="3"/>
  <c r="Y31" i="3"/>
  <c r="Y34" i="3"/>
  <c r="AM61" i="3"/>
  <c r="U45" i="3"/>
  <c r="T62" i="3"/>
  <c r="AA27" i="3"/>
  <c r="Y16" i="3"/>
  <c r="Z45" i="3"/>
  <c r="AK52" i="3"/>
  <c r="AJ27" i="3"/>
  <c r="AA62" i="3"/>
  <c r="Y19" i="3"/>
  <c r="X8" i="3"/>
  <c r="AL30" i="3"/>
  <c r="U53" i="3"/>
  <c r="T26" i="3"/>
  <c r="X52" i="3"/>
  <c r="Y33" i="3"/>
  <c r="S4" i="3"/>
  <c r="AJ56" i="3"/>
  <c r="T57" i="3"/>
  <c r="W40" i="3"/>
  <c r="Y18" i="3"/>
  <c r="U9" i="3"/>
  <c r="AL42" i="3"/>
  <c r="T13" i="3"/>
  <c r="T51" i="3"/>
  <c r="T64" i="3"/>
  <c r="S38" i="3"/>
  <c r="Y10" i="3"/>
  <c r="U40" i="3"/>
  <c r="AJ45" i="3"/>
  <c r="AL54" i="3"/>
  <c r="AI45" i="3"/>
  <c r="Z47" i="3"/>
  <c r="AK8" i="3"/>
  <c r="Z20" i="3"/>
  <c r="T47" i="3"/>
  <c r="W21" i="3"/>
  <c r="T56" i="3"/>
  <c r="T59" i="3"/>
  <c r="S19" i="3"/>
  <c r="S33" i="3"/>
  <c r="T21" i="3"/>
  <c r="T50" i="3"/>
  <c r="S46" i="3"/>
  <c r="X58" i="3"/>
  <c r="AA18" i="3"/>
  <c r="AA29" i="3"/>
  <c r="S15" i="3"/>
  <c r="AA30" i="3"/>
  <c r="AA46" i="3"/>
  <c r="S55" i="3"/>
  <c r="U12" i="3"/>
  <c r="AA66" i="3"/>
  <c r="U66" i="3"/>
  <c r="Y24" i="3"/>
  <c r="Y45" i="3"/>
  <c r="Y59" i="3"/>
  <c r="S17" i="3"/>
  <c r="Z4" i="3"/>
  <c r="S21" i="3"/>
  <c r="AK25" i="6"/>
  <c r="S61" i="3"/>
  <c r="X24" i="3"/>
  <c r="AL9" i="3"/>
  <c r="AL21" i="3"/>
  <c r="AJ49" i="3"/>
  <c r="AL44" i="3"/>
  <c r="AL8" i="3"/>
  <c r="AL26" i="3"/>
  <c r="AL66" i="3"/>
  <c r="AK12" i="3"/>
  <c r="AI12" i="3"/>
  <c r="AI56" i="3"/>
  <c r="AK22" i="3"/>
  <c r="AM9" i="3"/>
  <c r="AM17" i="3"/>
  <c r="AK21" i="3"/>
  <c r="Z51" i="3"/>
  <c r="AK57" i="3"/>
  <c r="AJ62" i="3"/>
  <c r="AJ13" i="3"/>
  <c r="AM40" i="3"/>
  <c r="X33" i="3"/>
  <c r="X46" i="3"/>
  <c r="AA6" i="3"/>
  <c r="Z55" i="3"/>
  <c r="AK62" i="3"/>
  <c r="AI19" i="3"/>
  <c r="Z49" i="3"/>
  <c r="W35" i="3"/>
  <c r="Z54" i="3"/>
  <c r="U42" i="3"/>
  <c r="U44" i="3"/>
  <c r="Z9" i="3"/>
  <c r="Z33" i="3"/>
  <c r="Y37" i="3"/>
  <c r="T11" i="3"/>
  <c r="U60" i="3"/>
  <c r="X53" i="3"/>
  <c r="X55" i="3"/>
  <c r="AK56" i="3"/>
  <c r="AM26" i="3"/>
  <c r="T35" i="3"/>
  <c r="X50" i="3"/>
  <c r="X59" i="3"/>
  <c r="AK58" i="3"/>
  <c r="AM20" i="3"/>
  <c r="T53" i="3"/>
  <c r="X10" i="3"/>
  <c r="S37" i="3"/>
  <c r="X47" i="3"/>
  <c r="W41" i="3"/>
  <c r="Z15" i="3"/>
  <c r="AK36" i="3"/>
  <c r="AL40" i="3"/>
  <c r="AM52" i="3"/>
  <c r="AJ35" i="3"/>
  <c r="T40" i="3"/>
  <c r="W19" i="3"/>
  <c r="T61" i="3"/>
  <c r="T63" i="3"/>
  <c r="S20" i="3"/>
  <c r="S40" i="3"/>
  <c r="T34" i="3"/>
  <c r="T44" i="3"/>
  <c r="T43" i="3"/>
  <c r="S42" i="3"/>
  <c r="X49" i="3"/>
  <c r="AA4" i="3"/>
  <c r="AA26" i="3"/>
  <c r="S5" i="3"/>
  <c r="U25" i="3"/>
  <c r="AA53" i="3"/>
  <c r="AA15" i="3"/>
  <c r="S62" i="3"/>
  <c r="Y13" i="3"/>
  <c r="Y21" i="3"/>
  <c r="Y27" i="3"/>
  <c r="S8" i="3"/>
  <c r="Y61" i="3"/>
  <c r="Z19" i="3"/>
  <c r="Z65" i="3"/>
  <c r="Z7" i="3"/>
  <c r="Z36" i="3"/>
  <c r="AA33" i="3"/>
  <c r="W14" i="3"/>
  <c r="AK42" i="3"/>
  <c r="AJ51" i="3"/>
  <c r="AL63" i="3"/>
  <c r="AL10" i="3"/>
  <c r="AL20" i="3"/>
  <c r="AL60" i="3"/>
  <c r="AK14" i="3"/>
  <c r="AI18" i="3"/>
  <c r="AI42" i="3"/>
  <c r="AK24" i="3"/>
  <c r="AM11" i="3"/>
  <c r="AM19" i="3"/>
  <c r="S16" i="3"/>
  <c r="Z18" i="3"/>
  <c r="AJ46" i="3"/>
  <c r="AK59" i="3"/>
  <c r="AJ64" i="3"/>
  <c r="AJ15" i="3"/>
  <c r="AM42" i="3"/>
  <c r="S36" i="3"/>
  <c r="U49" i="3"/>
  <c r="AL49" i="3"/>
  <c r="AM22" i="3"/>
  <c r="Y48" i="3"/>
  <c r="AI16" i="3"/>
  <c r="X32" i="3"/>
  <c r="AJ61" i="3"/>
  <c r="U46" i="3"/>
  <c r="AA16" i="3"/>
  <c r="X66" i="3"/>
  <c r="Y46" i="3"/>
  <c r="S54" i="3"/>
  <c r="X39" i="3"/>
  <c r="Z5" i="3"/>
  <c r="Z53" i="3"/>
  <c r="AA65" i="3"/>
  <c r="Z17" i="3"/>
  <c r="AL5" i="3"/>
  <c r="AL33" i="3"/>
  <c r="AJ37" i="3"/>
  <c r="AL48" i="3"/>
  <c r="AL65" i="3"/>
  <c r="AL6" i="3"/>
  <c r="AL22" i="3"/>
  <c r="AL62" i="3"/>
  <c r="AK16" i="3"/>
  <c r="AK26" i="3"/>
  <c r="AM5" i="3"/>
  <c r="AI4" i="3"/>
  <c r="AK53" i="3"/>
  <c r="Z14" i="3"/>
  <c r="AJ48" i="3"/>
  <c r="AJ60" i="3"/>
  <c r="AJ66" i="3"/>
  <c r="AJ17" i="3"/>
  <c r="AM36" i="3"/>
  <c r="AA34" i="3"/>
  <c r="U26" i="3"/>
  <c r="U31" i="3"/>
  <c r="W18" i="3"/>
  <c r="AI10" i="3"/>
  <c r="AM14" i="3"/>
  <c r="X57" i="3"/>
  <c r="X62" i="3"/>
  <c r="U38" i="3"/>
  <c r="AK32" i="3"/>
  <c r="Y5" i="3"/>
  <c r="U13" i="3"/>
  <c r="X23" i="3"/>
  <c r="U47" i="3"/>
  <c r="AK66" i="3"/>
  <c r="W30" i="3"/>
  <c r="AA45" i="3"/>
  <c r="X61" i="3"/>
  <c r="Y28" i="3"/>
  <c r="Y4" i="3"/>
  <c r="AI11" i="3"/>
  <c r="U62" i="3"/>
  <c r="U7" i="3"/>
  <c r="U29" i="3"/>
  <c r="Y32" i="3"/>
  <c r="AK44" i="3"/>
  <c r="AI54" i="3"/>
  <c r="T29" i="3"/>
  <c r="W25" i="3"/>
  <c r="AA44" i="3"/>
  <c r="X37" i="3"/>
  <c r="Y40" i="3"/>
  <c r="W51" i="3"/>
  <c r="S60" i="3"/>
  <c r="T46" i="3"/>
  <c r="T27" i="3"/>
  <c r="T65" i="3"/>
  <c r="X36" i="3"/>
  <c r="X25" i="3"/>
  <c r="Y26" i="3"/>
  <c r="S23" i="3"/>
  <c r="U57" i="3"/>
  <c r="T16" i="3"/>
  <c r="S66" i="3"/>
  <c r="W57" i="3"/>
  <c r="T41" i="3"/>
  <c r="T30" i="3"/>
  <c r="S47" i="3"/>
  <c r="U18" i="3"/>
  <c r="W54" i="3"/>
  <c r="X22" i="3"/>
  <c r="AA58" i="3"/>
  <c r="X51" i="3"/>
  <c r="AA41" i="3"/>
  <c r="X41" i="3"/>
  <c r="W37" i="3"/>
  <c r="AA10" i="3"/>
  <c r="Y7" i="3"/>
  <c r="Y44" i="3"/>
  <c r="Y20" i="3"/>
  <c r="Y58" i="3"/>
  <c r="X45" i="3"/>
  <c r="AA54" i="3"/>
  <c r="Z60" i="3"/>
  <c r="S13" i="3"/>
  <c r="AK54" i="6"/>
  <c r="AA9" i="3"/>
  <c r="S30" i="3"/>
  <c r="AK33" i="6"/>
  <c r="AA20" i="3"/>
  <c r="Z43" i="3"/>
  <c r="AL35" i="3"/>
  <c r="AJ39" i="3"/>
  <c r="AL55" i="3"/>
  <c r="AL67" i="3"/>
  <c r="AJ6" i="3"/>
  <c r="S59" i="3"/>
  <c r="Z57" i="3"/>
  <c r="AK18" i="3"/>
  <c r="AI55" i="3"/>
  <c r="AI66" i="3"/>
  <c r="AI37" i="3"/>
  <c r="AM30" i="3"/>
  <c r="AI24" i="3"/>
  <c r="AI29" i="3"/>
  <c r="U65" i="3"/>
  <c r="AJ50" i="3"/>
  <c r="AM63" i="3"/>
  <c r="AJ19" i="3"/>
  <c r="Z12" i="3"/>
  <c r="AK35" i="3"/>
  <c r="W44" i="3"/>
  <c r="U33" i="3"/>
  <c r="Z44" i="3"/>
  <c r="AL47" i="3"/>
  <c r="AJ25" i="3"/>
  <c r="AM28" i="3"/>
  <c r="Z35" i="3"/>
  <c r="AA7" i="3"/>
  <c r="AA25" i="3"/>
  <c r="W56" i="3"/>
  <c r="AL38" i="3"/>
  <c r="T18" i="3"/>
  <c r="U5" i="3"/>
  <c r="X12" i="3"/>
  <c r="Z27" i="3"/>
  <c r="AI32" i="3"/>
  <c r="AM24" i="3"/>
  <c r="AA5" i="3"/>
  <c r="U15" i="3"/>
  <c r="AK18" i="6"/>
  <c r="AN16" i="3" s="1"/>
  <c r="AL18" i="3"/>
  <c r="T38" i="3"/>
  <c r="AA50" i="3"/>
  <c r="Z62" i="3"/>
  <c r="AL39" i="3"/>
  <c r="AJ58" i="3"/>
  <c r="U55" i="3"/>
  <c r="T14" i="3"/>
  <c r="X34" i="3"/>
  <c r="Y35" i="3"/>
  <c r="S14" i="3"/>
  <c r="T8" i="3"/>
  <c r="AA35" i="3"/>
  <c r="Y54" i="3"/>
  <c r="AJ59" i="3"/>
  <c r="T22" i="3"/>
  <c r="W61" i="3"/>
  <c r="T36" i="3"/>
  <c r="S34" i="3"/>
  <c r="S35" i="3"/>
  <c r="AA8" i="3"/>
  <c r="AA39" i="3"/>
  <c r="AA23" i="3"/>
  <c r="Y53" i="3"/>
  <c r="Y30" i="3"/>
  <c r="W42" i="3"/>
  <c r="U59" i="3"/>
  <c r="S31" i="3"/>
  <c r="T60" i="3"/>
  <c r="U27" i="3"/>
  <c r="T31" i="3"/>
  <c r="T39" i="3"/>
  <c r="S26" i="3"/>
  <c r="S44" i="3"/>
  <c r="U41" i="3"/>
  <c r="X4" i="3"/>
  <c r="AA11" i="3"/>
  <c r="X60" i="3"/>
  <c r="X38" i="3"/>
  <c r="X64" i="3"/>
  <c r="W32" i="3"/>
  <c r="W17" i="3"/>
  <c r="Y39" i="3"/>
  <c r="Y15" i="3"/>
  <c r="Y52" i="3"/>
  <c r="Y29" i="3"/>
  <c r="S27" i="3"/>
  <c r="U35" i="3"/>
  <c r="Z38" i="3"/>
  <c r="AA52" i="3"/>
  <c r="W13" i="3"/>
  <c r="AK56" i="6"/>
  <c r="Z42" i="3"/>
  <c r="AK13" i="6"/>
  <c r="W62" i="3"/>
  <c r="AJ41" i="3"/>
  <c r="AL57" i="3"/>
  <c r="AL61" i="3"/>
  <c r="AJ8" i="3"/>
  <c r="AL46" i="3"/>
  <c r="AK5" i="3"/>
  <c r="AJ21" i="3"/>
  <c r="AM32" i="3"/>
  <c r="Z41" i="3"/>
  <c r="AA13" i="3"/>
  <c r="AM65" i="3"/>
  <c r="W39" i="3"/>
  <c r="S18" i="3"/>
  <c r="W7" i="3"/>
  <c r="Y14" i="3"/>
  <c r="AL34" i="3"/>
  <c r="Y56" i="3"/>
  <c r="W52" i="3"/>
  <c r="W24" i="3"/>
  <c r="AA67" i="3"/>
  <c r="S64" i="3"/>
  <c r="AL51" i="3"/>
  <c r="T6" i="3"/>
  <c r="U14" i="3"/>
  <c r="Y9" i="3"/>
  <c r="Z50" i="3"/>
  <c r="W9" i="3"/>
  <c r="S52" i="3"/>
  <c r="S65" i="3"/>
  <c r="AJ63" i="3"/>
  <c r="W33" i="3"/>
  <c r="Y50" i="3"/>
  <c r="T52" i="3"/>
  <c r="T49" i="3"/>
  <c r="AA49" i="3"/>
  <c r="AA56" i="3"/>
  <c r="X14" i="3"/>
  <c r="U17" i="3"/>
  <c r="AA61" i="3"/>
  <c r="Y12" i="3"/>
  <c r="W49" i="3"/>
  <c r="U52" i="3"/>
  <c r="W23" i="3"/>
  <c r="T55" i="3"/>
  <c r="U20" i="3"/>
  <c r="T24" i="3"/>
  <c r="W53" i="3"/>
  <c r="U21" i="3"/>
  <c r="U61" i="3"/>
  <c r="X28" i="3"/>
  <c r="AA17" i="3"/>
  <c r="S10" i="3"/>
  <c r="S56" i="3"/>
  <c r="AA36" i="3"/>
  <c r="W27" i="3"/>
  <c r="W48" i="3"/>
  <c r="Y6" i="3"/>
  <c r="Y47" i="3"/>
  <c r="S11" i="3"/>
  <c r="Y60" i="3"/>
  <c r="AA55" i="3"/>
  <c r="U28" i="3"/>
  <c r="X48" i="3"/>
  <c r="Z39" i="3"/>
  <c r="Z28" i="3"/>
  <c r="AK27" i="6"/>
  <c r="Z6" i="3"/>
  <c r="AK23" i="6"/>
  <c r="U22" i="3"/>
  <c r="AJ43" i="3"/>
  <c r="AL59" i="3"/>
  <c r="AK60" i="3"/>
  <c r="AJ10" i="3"/>
  <c r="AL32" i="3"/>
  <c r="AK7" i="3"/>
  <c r="AJ23" i="3"/>
  <c r="AM34" i="3"/>
  <c r="X65" i="3"/>
  <c r="W22" i="3"/>
  <c r="AM67" i="3"/>
  <c r="AK6" i="6"/>
  <c r="AL7" i="6"/>
  <c r="AL30" i="6"/>
  <c r="AK28" i="3"/>
  <c r="AK45" i="6"/>
  <c r="AI43" i="3"/>
  <c r="AK48" i="6"/>
  <c r="AI46" i="3"/>
  <c r="AK15" i="6"/>
  <c r="AI13" i="3"/>
  <c r="AK43" i="6"/>
  <c r="AI41" i="3"/>
  <c r="AK69" i="6"/>
  <c r="AI67" i="3"/>
  <c r="AK63" i="6"/>
  <c r="AI61" i="3"/>
  <c r="AK38" i="6"/>
  <c r="AI36" i="3"/>
  <c r="AK42" i="6"/>
  <c r="AI40" i="3"/>
  <c r="AL18" i="6"/>
  <c r="AL16" i="3"/>
  <c r="AL31" i="6"/>
  <c r="AL29" i="3"/>
  <c r="AK35" i="6"/>
  <c r="AI33" i="3"/>
  <c r="AK36" i="6"/>
  <c r="AI34" i="3"/>
  <c r="AK9" i="6"/>
  <c r="AI7" i="3"/>
  <c r="AK37" i="6"/>
  <c r="AI35" i="3"/>
  <c r="AK10" i="6"/>
  <c r="AI8" i="3"/>
  <c r="AK65" i="6"/>
  <c r="AI63" i="3"/>
  <c r="AK7" i="6"/>
  <c r="AI5" i="3"/>
  <c r="AK60" i="6"/>
  <c r="AI58" i="3"/>
  <c r="AK67" i="6"/>
  <c r="AI65" i="3"/>
  <c r="AK11" i="6"/>
  <c r="AI9" i="3"/>
  <c r="AK49" i="6"/>
  <c r="AI47" i="3"/>
  <c r="AK64" i="6"/>
  <c r="AI62" i="3"/>
  <c r="AK59" i="6"/>
  <c r="AI57" i="3"/>
  <c r="AK55" i="6"/>
  <c r="AI53" i="3"/>
  <c r="AK32" i="6"/>
  <c r="AI30" i="3"/>
  <c r="AK28" i="6"/>
  <c r="AI26" i="3"/>
  <c r="AK53" i="6"/>
  <c r="AI51" i="3"/>
  <c r="AL27" i="6"/>
  <c r="AL25" i="3"/>
  <c r="AK46" i="6"/>
  <c r="AI44" i="3"/>
  <c r="AK30" i="6"/>
  <c r="AI28" i="3"/>
  <c r="AJ4" i="3"/>
  <c r="AL6" i="6"/>
  <c r="AK51" i="6"/>
  <c r="AI49" i="3"/>
  <c r="AK8" i="6"/>
  <c r="AI6" i="3"/>
  <c r="X15" i="3"/>
  <c r="AT17" i="5"/>
  <c r="AK52" i="6"/>
  <c r="AI50" i="3"/>
  <c r="AL42" i="6"/>
  <c r="AK40" i="3"/>
  <c r="AK16" i="6"/>
  <c r="AI14" i="3"/>
  <c r="AL13" i="6"/>
  <c r="AL11" i="3"/>
  <c r="AL33" i="6"/>
  <c r="AL31" i="3"/>
  <c r="AK29" i="6"/>
  <c r="AI27" i="3"/>
  <c r="AK17" i="6"/>
  <c r="AI15" i="3"/>
  <c r="AK50" i="6"/>
  <c r="AI48" i="3"/>
  <c r="AK22" i="6"/>
  <c r="AI20" i="3"/>
  <c r="AN29" i="3"/>
  <c r="AN59" i="3"/>
  <c r="AN12" i="3"/>
  <c r="AN42" i="3"/>
  <c r="AN22" i="3"/>
  <c r="AN24" i="3"/>
  <c r="AN19" i="3"/>
  <c r="AN37" i="3"/>
  <c r="AN55" i="3"/>
  <c r="AN45" i="3"/>
  <c r="AN18" i="3"/>
  <c r="AN66" i="3"/>
  <c r="AN32" i="3"/>
  <c r="AN39" i="3"/>
  <c r="AN56" i="3"/>
  <c r="AN64" i="3"/>
  <c r="AN38" i="3"/>
  <c r="AN60" i="3"/>
  <c r="AN17" i="3"/>
  <c r="AN10" i="3"/>
  <c r="AL28" i="6"/>
  <c r="AL50" i="6"/>
  <c r="AL62" i="6"/>
  <c r="AL19" i="6"/>
  <c r="AL22" i="6"/>
  <c r="AL21" i="6"/>
  <c r="AL68" i="6"/>
  <c r="AL11" i="6"/>
  <c r="AL23" i="6"/>
  <c r="AL38" i="6"/>
  <c r="AL40" i="6"/>
  <c r="AL35" i="6"/>
  <c r="AL37" i="6"/>
  <c r="AL26" i="6"/>
  <c r="AL20" i="6"/>
  <c r="AL47" i="6"/>
  <c r="AL14" i="6"/>
  <c r="AL17" i="6"/>
  <c r="AL32" i="6"/>
  <c r="AL16" i="6"/>
  <c r="AL34" i="6"/>
  <c r="AL44" i="6"/>
  <c r="AL51" i="6"/>
  <c r="AL61" i="6"/>
  <c r="AL69" i="6"/>
  <c r="AL36" i="6"/>
  <c r="AL39" i="6"/>
  <c r="AL53" i="6"/>
  <c r="AL9" i="6"/>
  <c r="AL15" i="6"/>
  <c r="AL41" i="6"/>
  <c r="AL43" i="6"/>
  <c r="AL52" i="6"/>
  <c r="AL45" i="6"/>
  <c r="AL25" i="6"/>
  <c r="AL29" i="6"/>
  <c r="AL24" i="6"/>
  <c r="AL54" i="6"/>
  <c r="AL46" i="6"/>
  <c r="AL56" i="6"/>
  <c r="AL64" i="6"/>
  <c r="AL48" i="6"/>
  <c r="AL58" i="6"/>
  <c r="AL66" i="6"/>
  <c r="AL60" i="6"/>
  <c r="AL8" i="6"/>
  <c r="AL10" i="6"/>
  <c r="AL12" i="6"/>
  <c r="AL55" i="6"/>
  <c r="AL63" i="6"/>
  <c r="AL57" i="6"/>
  <c r="AL65" i="6"/>
  <c r="AL49" i="6"/>
  <c r="AL59" i="6"/>
  <c r="AL67" i="6"/>
  <c r="AT35" i="5"/>
  <c r="AT67" i="5"/>
  <c r="AT22" i="5"/>
  <c r="AT61" i="5"/>
  <c r="AT11" i="5"/>
  <c r="AT16" i="5"/>
  <c r="AT10" i="5"/>
  <c r="AT18" i="5"/>
  <c r="AT45" i="5"/>
  <c r="AT20" i="5"/>
  <c r="AT9" i="5"/>
  <c r="AT29" i="5"/>
  <c r="AT41" i="5"/>
  <c r="AT28" i="5"/>
  <c r="AT46" i="5"/>
  <c r="AT21" i="5"/>
  <c r="AT25" i="5"/>
  <c r="AT31" i="5"/>
  <c r="AT30" i="5"/>
  <c r="AT15" i="5"/>
  <c r="AT34" i="5"/>
  <c r="AT68" i="5"/>
  <c r="AT13" i="5"/>
  <c r="AT48" i="5"/>
  <c r="AT47" i="5"/>
  <c r="AT59" i="5"/>
  <c r="AT65" i="5"/>
  <c r="AT56" i="5"/>
  <c r="AT57" i="5"/>
  <c r="AT7" i="5"/>
  <c r="AT32" i="5"/>
  <c r="AT53" i="5"/>
  <c r="AT27" i="5"/>
  <c r="AT49" i="5"/>
  <c r="AT64" i="5"/>
  <c r="AT23" i="5"/>
  <c r="AT62" i="5"/>
  <c r="AT43" i="5"/>
  <c r="AT14" i="5"/>
  <c r="AT19" i="5"/>
  <c r="AT60" i="5"/>
  <c r="AT40" i="5"/>
  <c r="AT66" i="5"/>
  <c r="AT55" i="5"/>
  <c r="AT37" i="5"/>
  <c r="AT51" i="5"/>
  <c r="AT44" i="5"/>
  <c r="AT63" i="5"/>
  <c r="AT38" i="5"/>
  <c r="AT58" i="5"/>
  <c r="AT39" i="5"/>
  <c r="AT69" i="5"/>
  <c r="AT24" i="5"/>
  <c r="AT42" i="5"/>
  <c r="AT54" i="5"/>
  <c r="AT33" i="5"/>
  <c r="AT52" i="5"/>
  <c r="AT26" i="5"/>
  <c r="AT8" i="5"/>
  <c r="AT36" i="5"/>
  <c r="AT12" i="5"/>
  <c r="AT50" i="5"/>
  <c r="O11" i="3" l="1"/>
  <c r="P11" i="3" s="1"/>
  <c r="Q11" i="3" s="1"/>
  <c r="O45" i="3"/>
  <c r="P45" i="3" s="1"/>
  <c r="Q45" i="3" s="1"/>
  <c r="O29" i="3"/>
  <c r="P29" i="3" s="1"/>
  <c r="Q29" i="3" s="1"/>
  <c r="O17" i="3"/>
  <c r="P17" i="3" s="1"/>
  <c r="Q17" i="3" s="1"/>
  <c r="O12" i="3"/>
  <c r="P12" i="3" s="1"/>
  <c r="Q12" i="3" s="1"/>
  <c r="O51" i="3"/>
  <c r="P51" i="3" s="1"/>
  <c r="Q51" i="3" s="1"/>
  <c r="O21" i="3"/>
  <c r="P21" i="3" s="1"/>
  <c r="Q21" i="3" s="1"/>
  <c r="O48" i="3"/>
  <c r="P48" i="3" s="1"/>
  <c r="Q48" i="3" s="1"/>
  <c r="O64" i="3"/>
  <c r="P64" i="3" s="1"/>
  <c r="Q64" i="3" s="1"/>
  <c r="O16" i="3"/>
  <c r="P16" i="3" s="1"/>
  <c r="Q16" i="3" s="1"/>
  <c r="O32" i="3"/>
  <c r="P32" i="3" s="1"/>
  <c r="Q32" i="3" s="1"/>
  <c r="O10" i="3"/>
  <c r="P10" i="3" s="1"/>
  <c r="Q10" i="3" s="1"/>
  <c r="O58" i="3"/>
  <c r="P58" i="3" s="1"/>
  <c r="O33" i="3"/>
  <c r="P33" i="3" s="1"/>
  <c r="Q33" i="3" s="1"/>
  <c r="O63" i="3"/>
  <c r="P63" i="3" s="1"/>
  <c r="Q63" i="3" s="1"/>
  <c r="O49" i="3"/>
  <c r="P49" i="3" s="1"/>
  <c r="Q49" i="3" s="1"/>
  <c r="O4" i="3"/>
  <c r="P4" i="3" s="1"/>
  <c r="Q4" i="3" s="1"/>
  <c r="O9" i="3"/>
  <c r="P9" i="3" s="1"/>
  <c r="Q9" i="3" s="1"/>
  <c r="O61" i="3"/>
  <c r="P61" i="3" s="1"/>
  <c r="Q61" i="3" s="1"/>
  <c r="O67" i="3"/>
  <c r="P67" i="3" s="1"/>
  <c r="Q67" i="3" s="1"/>
  <c r="O46" i="3"/>
  <c r="P46" i="3" s="1"/>
  <c r="Q46" i="3" s="1"/>
  <c r="O28" i="3"/>
  <c r="P28" i="3" s="1"/>
  <c r="Q28" i="3" s="1"/>
  <c r="O44" i="3"/>
  <c r="P44" i="3" s="1"/>
  <c r="Q44" i="3" s="1"/>
  <c r="O55" i="3"/>
  <c r="P55" i="3" s="1"/>
  <c r="Q55" i="3" s="1"/>
  <c r="O19" i="3"/>
  <c r="P19" i="3" s="1"/>
  <c r="Q19" i="3" s="1"/>
  <c r="O37" i="3"/>
  <c r="P37" i="3" s="1"/>
  <c r="Q37" i="3" s="1"/>
  <c r="O23" i="3"/>
  <c r="P23" i="3" s="1"/>
  <c r="Q23" i="3" s="1"/>
  <c r="O60" i="3"/>
  <c r="P60" i="3" s="1"/>
  <c r="Q60" i="3" s="1"/>
  <c r="O43" i="3"/>
  <c r="P43" i="3" s="1"/>
  <c r="Q43" i="3" s="1"/>
  <c r="O5" i="3"/>
  <c r="P5" i="3" s="1"/>
  <c r="Q5" i="3" s="1"/>
  <c r="O31" i="3"/>
  <c r="P31" i="3" s="1"/>
  <c r="Q31" i="3" s="1"/>
  <c r="O30" i="3"/>
  <c r="P30" i="3" s="1"/>
  <c r="Q30" i="3" s="1"/>
  <c r="O7" i="3"/>
  <c r="P7" i="3" s="1"/>
  <c r="Q7" i="3" s="1"/>
  <c r="AM31" i="6"/>
  <c r="AN28" i="3"/>
  <c r="AM6" i="6"/>
  <c r="AN25" i="3"/>
  <c r="AN11" i="3"/>
  <c r="AN13" i="3"/>
  <c r="AN30" i="3"/>
  <c r="AN52" i="3"/>
  <c r="AM18" i="6"/>
  <c r="AN46" i="3"/>
  <c r="AN54" i="3"/>
  <c r="AN43" i="3"/>
  <c r="AM54" i="6"/>
  <c r="AN31" i="3"/>
  <c r="AN9" i="3"/>
  <c r="AN58" i="3"/>
  <c r="AN27" i="3"/>
  <c r="AN40" i="3"/>
  <c r="AN41" i="3"/>
  <c r="AN6" i="3"/>
  <c r="AN20" i="3"/>
  <c r="AN63" i="3"/>
  <c r="AN26" i="3"/>
  <c r="V56" i="3"/>
  <c r="AO18" i="3"/>
  <c r="AO31" i="3"/>
  <c r="V43" i="3"/>
  <c r="AO11" i="3"/>
  <c r="V30" i="3"/>
  <c r="V36" i="3"/>
  <c r="V52" i="3"/>
  <c r="V21" i="3"/>
  <c r="V61" i="3"/>
  <c r="AO46" i="3"/>
  <c r="AO34" i="3"/>
  <c r="AO36" i="3"/>
  <c r="AM43" i="6"/>
  <c r="AB41" i="3"/>
  <c r="V14" i="3"/>
  <c r="V40" i="3"/>
  <c r="AO6" i="3"/>
  <c r="V18" i="3"/>
  <c r="AN61" i="3"/>
  <c r="V10" i="3"/>
  <c r="AN7" i="3"/>
  <c r="AB42" i="3"/>
  <c r="AB30" i="3"/>
  <c r="V12" i="3"/>
  <c r="V67" i="3"/>
  <c r="V55" i="3"/>
  <c r="V24" i="3"/>
  <c r="AO65" i="3"/>
  <c r="AO54" i="3"/>
  <c r="AO59" i="3"/>
  <c r="AO9" i="3"/>
  <c r="AN50" i="3"/>
  <c r="AB32" i="3"/>
  <c r="AB65" i="3"/>
  <c r="AN67" i="3"/>
  <c r="V5" i="3"/>
  <c r="AO57" i="3"/>
  <c r="V28" i="3"/>
  <c r="V31" i="3"/>
  <c r="AO56" i="3"/>
  <c r="AB5" i="3"/>
  <c r="V17" i="3"/>
  <c r="AO49" i="3"/>
  <c r="AB35" i="3"/>
  <c r="AB55" i="3"/>
  <c r="V13" i="3"/>
  <c r="V64" i="3"/>
  <c r="V53" i="3"/>
  <c r="V65" i="3"/>
  <c r="AO47" i="3"/>
  <c r="AO52" i="3"/>
  <c r="AO42" i="3"/>
  <c r="AO19" i="3"/>
  <c r="AN21" i="3"/>
  <c r="V44" i="3"/>
  <c r="AO58" i="3"/>
  <c r="AB28" i="3"/>
  <c r="V29" i="3"/>
  <c r="AO51" i="3"/>
  <c r="AB29" i="3"/>
  <c r="AO37" i="3"/>
  <c r="AN44" i="3"/>
  <c r="AO62" i="3"/>
  <c r="AO25" i="3"/>
  <c r="AB49" i="3"/>
  <c r="V47" i="3"/>
  <c r="V33" i="3"/>
  <c r="AO44" i="3"/>
  <c r="AN51" i="3"/>
  <c r="AN33" i="3"/>
  <c r="V48" i="3"/>
  <c r="V41" i="3"/>
  <c r="V6" i="3"/>
  <c r="V20" i="3"/>
  <c r="V50" i="3"/>
  <c r="AO22" i="3"/>
  <c r="AO32" i="3"/>
  <c r="AO20" i="3"/>
  <c r="AN49" i="3"/>
  <c r="AM7" i="6"/>
  <c r="AN48" i="3"/>
  <c r="AO29" i="3"/>
  <c r="V25" i="3"/>
  <c r="AO39" i="3"/>
  <c r="AB13" i="3"/>
  <c r="AO7" i="3"/>
  <c r="AN35" i="3"/>
  <c r="AB20" i="3"/>
  <c r="V39" i="3"/>
  <c r="V7" i="3"/>
  <c r="AB48" i="3"/>
  <c r="AU22" i="5"/>
  <c r="V37" i="3"/>
  <c r="AO66" i="3"/>
  <c r="AB10" i="3"/>
  <c r="AB34" i="3"/>
  <c r="AB64" i="3"/>
  <c r="V49" i="3"/>
  <c r="V35" i="3"/>
  <c r="V9" i="3"/>
  <c r="V23" i="3"/>
  <c r="AO63" i="3"/>
  <c r="AO27" i="3"/>
  <c r="AO14" i="3"/>
  <c r="AO17" i="3"/>
  <c r="AN65" i="3"/>
  <c r="AN5" i="3"/>
  <c r="AB60" i="3"/>
  <c r="V51" i="3"/>
  <c r="AB61" i="3"/>
  <c r="AN23" i="3"/>
  <c r="V26" i="3"/>
  <c r="AO24" i="3"/>
  <c r="V66" i="3"/>
  <c r="AO35" i="3"/>
  <c r="AM30" i="6"/>
  <c r="V22" i="3"/>
  <c r="AO33" i="3"/>
  <c r="V38" i="3"/>
  <c r="AO21" i="3"/>
  <c r="AO40" i="3"/>
  <c r="V45" i="3"/>
  <c r="V19" i="3"/>
  <c r="AO23" i="3"/>
  <c r="AN15" i="3"/>
  <c r="AO16" i="3"/>
  <c r="AB50" i="3"/>
  <c r="V34" i="3"/>
  <c r="V63" i="3"/>
  <c r="V4" i="3"/>
  <c r="V60" i="3"/>
  <c r="AO61" i="3"/>
  <c r="AO43" i="3"/>
  <c r="AO15" i="3"/>
  <c r="AO48" i="3"/>
  <c r="AB66" i="3"/>
  <c r="AO8" i="3"/>
  <c r="AN8" i="3"/>
  <c r="AB37" i="3"/>
  <c r="V16" i="3"/>
  <c r="AO64" i="3"/>
  <c r="AB56" i="3"/>
  <c r="AO38" i="3"/>
  <c r="AN14" i="3"/>
  <c r="V27" i="3"/>
  <c r="AO67" i="3"/>
  <c r="V15" i="3"/>
  <c r="AO30" i="3"/>
  <c r="AB31" i="3"/>
  <c r="AB17" i="3"/>
  <c r="V59" i="3"/>
  <c r="V62" i="3"/>
  <c r="V8" i="3"/>
  <c r="AB9" i="3"/>
  <c r="AO53" i="3"/>
  <c r="AO50" i="3"/>
  <c r="AO12" i="3"/>
  <c r="AO26" i="3"/>
  <c r="AN53" i="3"/>
  <c r="AO28" i="3"/>
  <c r="V46" i="3"/>
  <c r="AO13" i="3"/>
  <c r="V54" i="3"/>
  <c r="V57" i="3"/>
  <c r="V58" i="3"/>
  <c r="AO55" i="3"/>
  <c r="AO60" i="3"/>
  <c r="AB52" i="3"/>
  <c r="AB12" i="3"/>
  <c r="V11" i="3"/>
  <c r="V42" i="3"/>
  <c r="V32" i="3"/>
  <c r="AO10" i="3"/>
  <c r="AO41" i="3"/>
  <c r="AO45" i="3"/>
  <c r="AN4" i="3"/>
  <c r="AN34" i="3"/>
  <c r="AO4" i="3"/>
  <c r="AO5" i="3"/>
  <c r="AM56" i="6"/>
  <c r="AM69" i="6"/>
  <c r="AM64" i="6"/>
  <c r="AM61" i="6"/>
  <c r="AM16" i="6"/>
  <c r="AM49" i="6"/>
  <c r="AM11" i="6"/>
  <c r="AM15" i="6"/>
  <c r="AM48" i="6"/>
  <c r="AM37" i="6"/>
  <c r="AM57" i="6"/>
  <c r="AM27" i="6"/>
  <c r="AM67" i="6"/>
  <c r="AM13" i="6"/>
  <c r="AM51" i="6"/>
  <c r="AM21" i="6"/>
  <c r="AM59" i="6"/>
  <c r="AM38" i="6"/>
  <c r="AU8" i="5"/>
  <c r="AB6" i="3"/>
  <c r="AU65" i="5"/>
  <c r="AB63" i="3"/>
  <c r="AU29" i="5"/>
  <c r="AB27" i="3"/>
  <c r="AM10" i="6"/>
  <c r="AM26" i="6"/>
  <c r="AM9" i="6"/>
  <c r="AU41" i="5"/>
  <c r="AB39" i="3"/>
  <c r="AU26" i="5"/>
  <c r="AB24" i="3"/>
  <c r="AU40" i="5"/>
  <c r="AB38" i="3"/>
  <c r="AU59" i="5"/>
  <c r="AB57" i="3"/>
  <c r="AU9" i="5"/>
  <c r="AB7" i="3"/>
  <c r="AM29" i="6"/>
  <c r="AM32" i="6"/>
  <c r="AU55" i="5"/>
  <c r="AB53" i="3"/>
  <c r="AU60" i="5"/>
  <c r="AB58" i="3"/>
  <c r="AU47" i="5"/>
  <c r="AB45" i="3"/>
  <c r="AB4" i="3"/>
  <c r="AM46" i="6"/>
  <c r="AM24" i="6"/>
  <c r="AU48" i="5"/>
  <c r="AB46" i="3"/>
  <c r="AU20" i="5"/>
  <c r="AB18" i="3"/>
  <c r="AM66" i="6"/>
  <c r="AM55" i="6"/>
  <c r="AM36" i="6"/>
  <c r="AU13" i="5"/>
  <c r="AB11" i="3"/>
  <c r="AU45" i="5"/>
  <c r="AB43" i="3"/>
  <c r="AU61" i="5"/>
  <c r="AB59" i="3"/>
  <c r="AM62" i="6"/>
  <c r="AM58" i="6"/>
  <c r="AN57" i="3"/>
  <c r="AM60" i="6"/>
  <c r="AU42" i="5"/>
  <c r="AB40" i="3"/>
  <c r="AU18" i="5"/>
  <c r="AB16" i="3"/>
  <c r="AM45" i="6"/>
  <c r="AM68" i="6"/>
  <c r="AM35" i="6"/>
  <c r="AM22" i="6"/>
  <c r="AU24" i="5"/>
  <c r="AB22" i="3"/>
  <c r="AU10" i="5"/>
  <c r="AB8" i="3"/>
  <c r="AU69" i="5"/>
  <c r="AB67" i="3"/>
  <c r="AU23" i="5"/>
  <c r="AB21" i="3"/>
  <c r="AU16" i="5"/>
  <c r="AB14" i="3"/>
  <c r="AM12" i="6"/>
  <c r="AM23" i="6"/>
  <c r="AM33" i="6"/>
  <c r="AM25" i="6"/>
  <c r="AM20" i="6"/>
  <c r="AM39" i="6"/>
  <c r="AU64" i="5"/>
  <c r="AB62" i="3"/>
  <c r="AM42" i="6"/>
  <c r="AB15" i="3"/>
  <c r="AU17" i="5"/>
  <c r="AU56" i="5"/>
  <c r="AB54" i="3"/>
  <c r="AU49" i="5"/>
  <c r="AB47" i="3"/>
  <c r="AM52" i="6"/>
  <c r="AM65" i="6"/>
  <c r="AU38" i="5"/>
  <c r="AB36" i="3"/>
  <c r="AU27" i="5"/>
  <c r="AB25" i="3"/>
  <c r="AU25" i="5"/>
  <c r="AB23" i="3"/>
  <c r="AU35" i="5"/>
  <c r="AB33" i="3"/>
  <c r="AM19" i="6"/>
  <c r="AM28" i="6"/>
  <c r="AN62" i="3"/>
  <c r="AM44" i="6"/>
  <c r="AN36" i="3"/>
  <c r="AU53" i="5"/>
  <c r="AB51" i="3"/>
  <c r="AU21" i="5"/>
  <c r="AB19" i="3"/>
  <c r="AM50" i="6"/>
  <c r="AM41" i="6"/>
  <c r="AU46" i="5"/>
  <c r="AB44" i="3"/>
  <c r="AM47" i="6"/>
  <c r="AN47" i="3"/>
  <c r="AM63" i="6"/>
  <c r="AM53" i="6"/>
  <c r="AM17" i="6"/>
  <c r="AM34" i="6"/>
  <c r="AM14" i="6"/>
  <c r="AU28" i="5"/>
  <c r="AB26" i="3"/>
  <c r="AM8" i="6"/>
  <c r="AM40" i="6"/>
  <c r="AU11" i="5"/>
  <c r="AU67" i="5"/>
  <c r="AU66" i="5"/>
  <c r="AU14" i="5"/>
  <c r="AU15" i="5"/>
  <c r="AU39" i="5"/>
  <c r="AU62" i="5"/>
  <c r="AU51" i="5"/>
  <c r="AU30" i="5"/>
  <c r="AU63" i="5"/>
  <c r="AU7" i="5"/>
  <c r="AU44" i="5"/>
  <c r="AU50" i="5"/>
  <c r="AU12" i="5"/>
  <c r="AU31" i="5"/>
  <c r="AU36" i="5"/>
  <c r="AU37" i="5"/>
  <c r="AU57" i="5"/>
  <c r="AU58" i="5"/>
  <c r="AU19" i="5"/>
  <c r="AU43" i="5"/>
  <c r="AU52" i="5"/>
  <c r="AU68" i="5"/>
  <c r="AU32" i="5"/>
  <c r="AU34" i="5"/>
  <c r="AU54" i="5"/>
  <c r="AU33" i="5"/>
  <c r="Q58" i="3" l="1"/>
  <c r="AP54" i="3"/>
  <c r="AP44" i="3"/>
  <c r="AP65" i="3"/>
  <c r="AP7" i="3"/>
  <c r="AP37" i="3"/>
  <c r="AP8" i="3"/>
  <c r="AP46" i="3"/>
  <c r="AP57" i="3"/>
  <c r="AP15" i="3"/>
  <c r="AP5" i="3"/>
  <c r="AP20" i="3"/>
  <c r="AP18" i="3"/>
  <c r="AP33" i="3"/>
  <c r="AP13" i="3"/>
  <c r="AP67" i="3"/>
  <c r="AP42" i="3"/>
  <c r="AP56" i="3"/>
  <c r="AP16" i="3"/>
  <c r="AP40" i="3"/>
  <c r="AP45" i="3"/>
  <c r="AP23" i="3"/>
  <c r="AP66" i="3"/>
  <c r="AP34" i="3"/>
  <c r="AP30" i="3"/>
  <c r="AP9" i="3"/>
  <c r="AP58" i="3"/>
  <c r="AQ58" i="3" s="1"/>
  <c r="AP32" i="3"/>
  <c r="AP17" i="3"/>
  <c r="AP25" i="3"/>
  <c r="AP31" i="3"/>
  <c r="AP53" i="3"/>
  <c r="AP27" i="3"/>
  <c r="AP47" i="3"/>
  <c r="AP36" i="3"/>
  <c r="AP12" i="3"/>
  <c r="AP11" i="3"/>
  <c r="AP61" i="3"/>
  <c r="AP24" i="3"/>
  <c r="AP43" i="3"/>
  <c r="AP21" i="3"/>
  <c r="AP64" i="3"/>
  <c r="AP14" i="3"/>
  <c r="AP52" i="3"/>
  <c r="AP19" i="3"/>
  <c r="AP49" i="3"/>
  <c r="AP26" i="3"/>
  <c r="AP51" i="3"/>
  <c r="AP55" i="3"/>
  <c r="AP41" i="3"/>
  <c r="AP48" i="3"/>
  <c r="AP38" i="3"/>
  <c r="AP63" i="3"/>
  <c r="AP10" i="3"/>
  <c r="AP59" i="3"/>
  <c r="AP28" i="3"/>
  <c r="AP22" i="3"/>
  <c r="AP60" i="3"/>
  <c r="AP35" i="3"/>
  <c r="AP39" i="3"/>
  <c r="AP6" i="3"/>
  <c r="AP50" i="3"/>
  <c r="AP62" i="3"/>
  <c r="AP29" i="3"/>
  <c r="AP4" i="3"/>
  <c r="AQ4" i="3" s="1"/>
  <c r="AV53" i="5"/>
  <c r="AV40" i="5"/>
  <c r="AV17" i="5"/>
  <c r="AD4" i="3" s="1"/>
  <c r="AE4" i="3" s="1"/>
  <c r="AV69" i="5"/>
  <c r="AV26" i="5"/>
  <c r="AV46" i="5"/>
  <c r="AV29" i="5"/>
  <c r="AV38" i="5"/>
  <c r="AV20" i="5"/>
  <c r="AV10" i="5"/>
  <c r="AV61" i="5"/>
  <c r="AV47" i="5"/>
  <c r="AV41" i="5"/>
  <c r="AV65" i="5"/>
  <c r="AV42" i="5"/>
  <c r="AV35" i="5"/>
  <c r="AV16" i="5"/>
  <c r="AV64" i="5"/>
  <c r="AV24" i="5"/>
  <c r="AV45" i="5"/>
  <c r="AV60" i="5"/>
  <c r="AV55" i="5"/>
  <c r="AV8" i="5"/>
  <c r="AV22" i="5"/>
  <c r="AC23" i="3"/>
  <c r="AC16" i="3"/>
  <c r="AC58" i="3"/>
  <c r="AC19" i="3"/>
  <c r="AC63" i="3"/>
  <c r="AC9" i="3"/>
  <c r="AC18" i="3"/>
  <c r="AC7" i="3"/>
  <c r="AC11" i="3"/>
  <c r="AV25" i="5"/>
  <c r="AC51" i="3"/>
  <c r="AC14" i="3"/>
  <c r="AC40" i="3"/>
  <c r="AC6" i="3"/>
  <c r="AV13" i="5"/>
  <c r="AC26" i="3"/>
  <c r="AC47" i="3"/>
  <c r="AC46" i="3"/>
  <c r="AC57" i="3"/>
  <c r="AC20" i="3"/>
  <c r="AC27" i="3"/>
  <c r="AC15" i="3"/>
  <c r="AC25" i="3"/>
  <c r="AC36" i="3"/>
  <c r="AV27" i="5"/>
  <c r="AC4" i="3"/>
  <c r="AC24" i="3"/>
  <c r="AC21" i="3"/>
  <c r="AC54" i="3"/>
  <c r="AC38" i="3"/>
  <c r="AV23" i="5"/>
  <c r="AV9" i="5"/>
  <c r="AV18" i="5"/>
  <c r="AC8" i="3"/>
  <c r="AC59" i="3"/>
  <c r="AC53" i="3"/>
  <c r="AC67" i="3"/>
  <c r="AC33" i="3"/>
  <c r="AC45" i="3"/>
  <c r="AC39" i="3"/>
  <c r="AC44" i="3"/>
  <c r="AV21" i="5"/>
  <c r="AC62" i="3"/>
  <c r="AC22" i="3"/>
  <c r="AC43" i="3"/>
  <c r="AV68" i="5"/>
  <c r="AC66" i="3"/>
  <c r="AV62" i="5"/>
  <c r="AC60" i="3"/>
  <c r="AV59" i="5"/>
  <c r="AV52" i="5"/>
  <c r="AC50" i="3"/>
  <c r="AV39" i="5"/>
  <c r="AC37" i="3"/>
  <c r="AV43" i="5"/>
  <c r="AC41" i="3"/>
  <c r="AV15" i="5"/>
  <c r="AC13" i="3"/>
  <c r="AV19" i="5"/>
  <c r="AC17" i="3"/>
  <c r="AV14" i="5"/>
  <c r="AC12" i="3"/>
  <c r="AV58" i="5"/>
  <c r="AC56" i="3"/>
  <c r="AV66" i="5"/>
  <c r="AC64" i="3"/>
  <c r="AV28" i="5"/>
  <c r="AV57" i="5"/>
  <c r="AC55" i="3"/>
  <c r="AV37" i="5"/>
  <c r="AC35" i="3"/>
  <c r="AV36" i="5"/>
  <c r="AC34" i="3"/>
  <c r="AV31" i="5"/>
  <c r="AC29" i="3"/>
  <c r="AV12" i="5"/>
  <c r="AC10" i="3"/>
  <c r="AV67" i="5"/>
  <c r="AC65" i="3"/>
  <c r="AV51" i="5"/>
  <c r="AC49" i="3"/>
  <c r="AV50" i="5"/>
  <c r="AC48" i="3"/>
  <c r="AV11" i="5"/>
  <c r="AV33" i="5"/>
  <c r="AC31" i="3"/>
  <c r="AV44" i="5"/>
  <c r="AC42" i="3"/>
  <c r="AV56" i="5"/>
  <c r="AV54" i="5"/>
  <c r="AC52" i="3"/>
  <c r="AV7" i="5"/>
  <c r="AC5" i="3"/>
  <c r="AV34" i="5"/>
  <c r="AC32" i="3"/>
  <c r="AV63" i="5"/>
  <c r="AC61" i="3"/>
  <c r="AV49" i="5"/>
  <c r="AV32" i="5"/>
  <c r="AC30" i="3"/>
  <c r="AV30" i="5"/>
  <c r="AC28" i="3"/>
  <c r="AV48" i="5"/>
  <c r="N12" i="25"/>
  <c r="N11" i="25"/>
  <c r="N10" i="25"/>
  <c r="N9" i="25"/>
  <c r="N8" i="25"/>
  <c r="N7" i="25"/>
  <c r="N6" i="25"/>
  <c r="N5" i="25"/>
  <c r="N4" i="25"/>
  <c r="N3" i="25"/>
  <c r="N2" i="25"/>
  <c r="B3" i="25"/>
  <c r="B4" i="25"/>
  <c r="B5" i="25"/>
  <c r="B6" i="25"/>
  <c r="B7" i="25"/>
  <c r="B8" i="25"/>
  <c r="B9" i="25"/>
  <c r="B10" i="25"/>
  <c r="B11" i="25"/>
  <c r="B12" i="25"/>
  <c r="B2" i="25"/>
  <c r="AQ31" i="3" l="1"/>
  <c r="AQ13" i="3"/>
  <c r="AQ49" i="3"/>
  <c r="AQ25" i="3"/>
  <c r="AQ33" i="3"/>
  <c r="AQ19" i="3"/>
  <c r="AQ17" i="3"/>
  <c r="AQ18" i="3"/>
  <c r="AQ62" i="3"/>
  <c r="AQ52" i="3"/>
  <c r="AQ32" i="3"/>
  <c r="AQ20" i="3"/>
  <c r="AQ5" i="3"/>
  <c r="AQ60" i="3"/>
  <c r="AQ64" i="3"/>
  <c r="AQ9" i="3"/>
  <c r="AQ15" i="3"/>
  <c r="AQ6" i="3"/>
  <c r="AQ22" i="3"/>
  <c r="AQ21" i="3"/>
  <c r="AQ30" i="3"/>
  <c r="AQ57" i="3"/>
  <c r="AQ50" i="3"/>
  <c r="AQ28" i="3"/>
  <c r="AQ43" i="3"/>
  <c r="AQ34" i="3"/>
  <c r="AQ46" i="3"/>
  <c r="AQ59" i="3"/>
  <c r="AQ24" i="3"/>
  <c r="AQ66" i="3"/>
  <c r="AQ8" i="3"/>
  <c r="AQ35" i="3"/>
  <c r="AQ61" i="3"/>
  <c r="AQ23" i="3"/>
  <c r="AQ37" i="3"/>
  <c r="AQ26" i="3"/>
  <c r="AQ14" i="3"/>
  <c r="AQ63" i="3"/>
  <c r="AQ45" i="3"/>
  <c r="AR7" i="3"/>
  <c r="AQ7" i="3"/>
  <c r="AQ38" i="3"/>
  <c r="AQ12" i="3"/>
  <c r="AQ40" i="3"/>
  <c r="AQ65" i="3"/>
  <c r="AQ10" i="3"/>
  <c r="AQ48" i="3"/>
  <c r="AQ36" i="3"/>
  <c r="AQ16" i="3"/>
  <c r="AQ44" i="3"/>
  <c r="AQ41" i="3"/>
  <c r="AQ47" i="3"/>
  <c r="AQ56" i="3"/>
  <c r="AQ54" i="3"/>
  <c r="AQ55" i="3"/>
  <c r="AQ42" i="3"/>
  <c r="AQ39" i="3"/>
  <c r="AQ11" i="3"/>
  <c r="AQ27" i="3"/>
  <c r="AQ29" i="3"/>
  <c r="AQ51" i="3"/>
  <c r="AQ53" i="3"/>
  <c r="AQ67" i="3"/>
  <c r="AS4" i="3"/>
  <c r="AT4" i="3" s="1"/>
  <c r="AR4" i="3"/>
  <c r="A5" i="3" l="1"/>
  <c r="A6" i="3"/>
  <c r="A7" i="3"/>
  <c r="A8" i="3"/>
  <c r="A9" i="3"/>
  <c r="A10" i="3"/>
  <c r="A11" i="3"/>
  <c r="A12" i="3"/>
  <c r="A13" i="3"/>
  <c r="A14" i="3"/>
  <c r="A15" i="3"/>
  <c r="A16" i="3"/>
  <c r="A17" i="3"/>
  <c r="A18" i="3"/>
  <c r="A19" i="3"/>
  <c r="A20" i="3"/>
  <c r="A38" i="3"/>
  <c r="A39" i="3"/>
  <c r="A40" i="3"/>
  <c r="A41" i="3"/>
  <c r="A42" i="3"/>
  <c r="A43" i="3"/>
  <c r="A4" i="3"/>
  <c r="A7" i="4"/>
  <c r="A8" i="4"/>
  <c r="A9" i="4"/>
  <c r="A10" i="4"/>
  <c r="A11" i="4"/>
  <c r="A12" i="4"/>
  <c r="A13" i="4"/>
  <c r="A14" i="4"/>
  <c r="A15" i="4"/>
  <c r="A16" i="4"/>
  <c r="A17" i="4"/>
  <c r="A18" i="4"/>
  <c r="A19" i="4"/>
  <c r="A20" i="4"/>
  <c r="A21" i="4"/>
  <c r="A22" i="4"/>
  <c r="A40" i="4"/>
  <c r="A41" i="4"/>
  <c r="A42" i="4"/>
  <c r="A43" i="4"/>
  <c r="A44" i="4"/>
  <c r="A45" i="4"/>
  <c r="A6" i="4"/>
  <c r="A7" i="5"/>
  <c r="A8" i="5"/>
  <c r="A9" i="5"/>
  <c r="A10" i="5"/>
  <c r="A11" i="5"/>
  <c r="A12" i="5"/>
  <c r="A13" i="5"/>
  <c r="A14" i="5"/>
  <c r="A15" i="5"/>
  <c r="A16" i="5"/>
  <c r="A17" i="5"/>
  <c r="A18" i="5"/>
  <c r="A19" i="5"/>
  <c r="A20" i="5"/>
  <c r="A21" i="5"/>
  <c r="A22" i="5"/>
  <c r="A40" i="5"/>
  <c r="A41" i="5"/>
  <c r="A42" i="5"/>
  <c r="A43" i="5"/>
  <c r="A44" i="5"/>
  <c r="A45" i="5"/>
  <c r="A6" i="5"/>
  <c r="A7" i="6"/>
  <c r="A8" i="6"/>
  <c r="A9" i="6"/>
  <c r="A10" i="6"/>
  <c r="A11" i="6"/>
  <c r="A12" i="6"/>
  <c r="A13" i="6"/>
  <c r="A14" i="6"/>
  <c r="A15" i="6"/>
  <c r="A16" i="6"/>
  <c r="A17" i="6"/>
  <c r="A18" i="6"/>
  <c r="A19" i="6"/>
  <c r="A20" i="6"/>
  <c r="A21" i="6"/>
  <c r="A22" i="6"/>
  <c r="A40" i="6"/>
  <c r="A41" i="6"/>
  <c r="A42" i="6"/>
  <c r="A43" i="6"/>
  <c r="A44" i="6"/>
  <c r="A45" i="6"/>
  <c r="A6" i="6"/>
  <c r="D5" i="3" l="1"/>
  <c r="D6" i="3"/>
  <c r="D7" i="3"/>
  <c r="D8" i="3"/>
  <c r="D9" i="3"/>
  <c r="D10" i="3"/>
  <c r="D11" i="3"/>
  <c r="D12" i="3"/>
  <c r="D13" i="3"/>
  <c r="D14" i="3"/>
  <c r="D15" i="3"/>
  <c r="D16" i="3"/>
  <c r="D17" i="3"/>
  <c r="D18" i="3"/>
  <c r="D19" i="3"/>
  <c r="D20" i="3"/>
  <c r="D38" i="3"/>
  <c r="D39" i="3"/>
  <c r="D40" i="3"/>
  <c r="D41" i="3"/>
  <c r="D42" i="3"/>
  <c r="D43" i="3"/>
  <c r="D4" i="3"/>
  <c r="C5" i="3"/>
  <c r="C6" i="3"/>
  <c r="C7" i="3"/>
  <c r="C8" i="3"/>
  <c r="C9" i="3"/>
  <c r="C10" i="3"/>
  <c r="C11" i="3"/>
  <c r="C12" i="3"/>
  <c r="C13" i="3"/>
  <c r="C14" i="3"/>
  <c r="C15" i="3"/>
  <c r="C16" i="3"/>
  <c r="C17" i="3"/>
  <c r="C18" i="3"/>
  <c r="C19" i="3"/>
  <c r="C20" i="3"/>
  <c r="C38" i="3"/>
  <c r="C39" i="3"/>
  <c r="C40" i="3"/>
  <c r="C41" i="3"/>
  <c r="C42" i="3"/>
  <c r="C43" i="3"/>
  <c r="C4" i="3"/>
  <c r="C7" i="4" l="1"/>
  <c r="D7" i="4"/>
  <c r="C8" i="4"/>
  <c r="D8" i="4"/>
  <c r="C9" i="4"/>
  <c r="D9" i="4"/>
  <c r="C10" i="4"/>
  <c r="D10" i="4"/>
  <c r="C11" i="4"/>
  <c r="D11" i="4"/>
  <c r="C12" i="4"/>
  <c r="D12" i="4"/>
  <c r="C13" i="4"/>
  <c r="D13" i="4"/>
  <c r="C14" i="4"/>
  <c r="D14" i="4"/>
  <c r="C15" i="4"/>
  <c r="D15" i="4"/>
  <c r="C16" i="4"/>
  <c r="D16" i="4"/>
  <c r="C17" i="4"/>
  <c r="D17" i="4"/>
  <c r="C18" i="4"/>
  <c r="D18" i="4"/>
  <c r="C19" i="4"/>
  <c r="D19" i="4"/>
  <c r="C20" i="4"/>
  <c r="D20" i="4"/>
  <c r="C21" i="4"/>
  <c r="D21" i="4"/>
  <c r="C22" i="4"/>
  <c r="D22" i="4"/>
  <c r="C40" i="4"/>
  <c r="D40" i="4"/>
  <c r="C41" i="4"/>
  <c r="D41" i="4"/>
  <c r="C42" i="4"/>
  <c r="D42" i="4"/>
  <c r="C43" i="4"/>
  <c r="D43" i="4"/>
  <c r="C44" i="4"/>
  <c r="D44" i="4"/>
  <c r="C45" i="4"/>
  <c r="D45" i="4"/>
  <c r="D6" i="4"/>
  <c r="C6" i="4"/>
  <c r="D7" i="5" l="1"/>
  <c r="D8" i="5"/>
  <c r="D9" i="5"/>
  <c r="D10" i="5"/>
  <c r="D11" i="5"/>
  <c r="D12" i="5"/>
  <c r="D13" i="5"/>
  <c r="D14" i="5"/>
  <c r="D15" i="5"/>
  <c r="D16" i="5"/>
  <c r="D17" i="5"/>
  <c r="D18" i="5"/>
  <c r="D19" i="5"/>
  <c r="D20" i="5"/>
  <c r="D21" i="5"/>
  <c r="D22" i="5"/>
  <c r="D40" i="5"/>
  <c r="D41" i="5"/>
  <c r="D42" i="5"/>
  <c r="D43" i="5"/>
  <c r="D44" i="5"/>
  <c r="D45" i="5"/>
  <c r="D6" i="5"/>
  <c r="C7" i="5"/>
  <c r="C8" i="5"/>
  <c r="C9" i="5"/>
  <c r="C10" i="5"/>
  <c r="C11" i="5"/>
  <c r="C12" i="5"/>
  <c r="C13" i="5"/>
  <c r="C14" i="5"/>
  <c r="C15" i="5"/>
  <c r="C16" i="5"/>
  <c r="C17" i="5"/>
  <c r="C18" i="5"/>
  <c r="C19" i="5"/>
  <c r="C20" i="5"/>
  <c r="C21" i="5"/>
  <c r="C22" i="5"/>
  <c r="C40" i="5"/>
  <c r="C41" i="5"/>
  <c r="C42" i="5"/>
  <c r="C43" i="5"/>
  <c r="C44" i="5"/>
  <c r="C45" i="5"/>
  <c r="C6" i="5"/>
  <c r="D7" i="6"/>
  <c r="D8" i="6"/>
  <c r="D9" i="6"/>
  <c r="D10" i="6"/>
  <c r="D11" i="6"/>
  <c r="D12" i="6"/>
  <c r="D13" i="6"/>
  <c r="D14" i="6"/>
  <c r="D15" i="6"/>
  <c r="D16" i="6"/>
  <c r="D17" i="6"/>
  <c r="D18" i="6"/>
  <c r="D19" i="6"/>
  <c r="D20" i="6"/>
  <c r="D21" i="6"/>
  <c r="D22" i="6"/>
  <c r="D40" i="6"/>
  <c r="D41" i="6"/>
  <c r="D42" i="6"/>
  <c r="D43" i="6"/>
  <c r="D44" i="6"/>
  <c r="D45" i="6"/>
  <c r="D6" i="6"/>
  <c r="C7" i="6"/>
  <c r="C8" i="6"/>
  <c r="C9" i="6"/>
  <c r="C10" i="6"/>
  <c r="C11" i="6"/>
  <c r="C12" i="6"/>
  <c r="C13" i="6"/>
  <c r="C14" i="6"/>
  <c r="C15" i="6"/>
  <c r="C16" i="6"/>
  <c r="C17" i="6"/>
  <c r="C18" i="6"/>
  <c r="C19" i="6"/>
  <c r="C20" i="6"/>
  <c r="C21" i="6"/>
  <c r="C22" i="6"/>
  <c r="C40" i="6"/>
  <c r="C41" i="6"/>
  <c r="C42" i="6"/>
  <c r="C43" i="6"/>
  <c r="C44" i="6"/>
  <c r="C45" i="6"/>
  <c r="C6" i="6"/>
  <c r="CM18" i="16" l="1"/>
  <c r="CM3" i="16"/>
  <c r="CM31" i="16"/>
  <c r="CM28" i="16"/>
  <c r="CM43" i="16"/>
  <c r="CM57" i="16"/>
  <c r="CM63" i="16"/>
  <c r="CM7" i="16"/>
  <c r="CM15" i="16"/>
  <c r="CM33" i="16"/>
  <c r="CM56" i="16"/>
  <c r="CM32" i="16"/>
  <c r="CM47" i="16"/>
  <c r="CM65" i="16"/>
  <c r="CM23" i="16"/>
  <c r="CM64" i="16"/>
  <c r="CM8" i="16"/>
  <c r="CM27" i="16"/>
  <c r="CM62" i="16"/>
  <c r="CM42" i="16"/>
  <c r="CM26" i="16"/>
  <c r="CM2" i="16"/>
  <c r="CM50" i="16"/>
  <c r="CM10" i="16"/>
  <c r="CM16" i="16"/>
  <c r="CM40" i="16"/>
  <c r="CM34" i="16"/>
  <c r="CM58" i="16"/>
  <c r="CM21" i="16"/>
  <c r="CM24" i="16"/>
  <c r="CM39" i="16"/>
  <c r="CM55" i="16"/>
  <c r="CM48" i="16"/>
  <c r="CM6" i="16"/>
  <c r="CM11" i="16"/>
  <c r="CM29" i="16"/>
  <c r="CM36" i="16"/>
  <c r="CM14" i="16"/>
  <c r="CM19" i="16"/>
  <c r="CM37" i="16"/>
  <c r="CM44" i="16"/>
  <c r="CM17" i="16"/>
  <c r="CM22" i="16"/>
  <c r="CM45" i="16"/>
  <c r="CM52" i="16"/>
  <c r="CM25" i="16"/>
  <c r="CM30" i="16"/>
  <c r="CM35" i="16"/>
  <c r="CM53" i="16"/>
  <c r="CM60" i="16"/>
  <c r="CM4" i="16"/>
  <c r="CM38" i="16"/>
  <c r="CM61" i="16"/>
  <c r="CM5" i="16"/>
  <c r="CM12" i="16"/>
  <c r="CM41" i="16"/>
  <c r="CM46" i="16"/>
  <c r="CM51" i="16"/>
  <c r="CM13" i="16"/>
  <c r="CM20" i="16"/>
  <c r="CM49" i="16"/>
  <c r="CM54" i="16"/>
  <c r="CM59" i="16"/>
  <c r="CN39" i="16" l="1"/>
  <c r="C39" i="44"/>
  <c r="F39" i="44" s="1"/>
  <c r="I39" i="44" s="1"/>
  <c r="CN23" i="16"/>
  <c r="C23" i="44"/>
  <c r="F23" i="44" s="1"/>
  <c r="I23" i="44" s="1"/>
  <c r="CN65" i="16"/>
  <c r="C65" i="44"/>
  <c r="F65" i="44" s="1"/>
  <c r="I65" i="44" s="1"/>
  <c r="CN21" i="16"/>
  <c r="C21" i="44"/>
  <c r="F21" i="44" s="1"/>
  <c r="I21" i="44" s="1"/>
  <c r="CN47" i="16"/>
  <c r="C47" i="44"/>
  <c r="F47" i="44" s="1"/>
  <c r="I47" i="44" s="1"/>
  <c r="CN58" i="16"/>
  <c r="C58" i="44"/>
  <c r="F58" i="44" s="1"/>
  <c r="I58" i="44" s="1"/>
  <c r="CN32" i="16"/>
  <c r="C32" i="44"/>
  <c r="F32" i="44" s="1"/>
  <c r="I32" i="44" s="1"/>
  <c r="CN54" i="16"/>
  <c r="C54" i="44"/>
  <c r="F54" i="44" s="1"/>
  <c r="I54" i="44" s="1"/>
  <c r="CN34" i="16"/>
  <c r="C34" i="44"/>
  <c r="F34" i="44" s="1"/>
  <c r="I34" i="44" s="1"/>
  <c r="C64" i="44"/>
  <c r="F64" i="44" s="1"/>
  <c r="I64" i="44" s="1"/>
  <c r="CN64" i="16"/>
  <c r="CN17" i="16"/>
  <c r="C17" i="44"/>
  <c r="F17" i="44" s="1"/>
  <c r="I17" i="44" s="1"/>
  <c r="CN40" i="16"/>
  <c r="C40" i="44"/>
  <c r="F40" i="44" s="1"/>
  <c r="I40" i="44" s="1"/>
  <c r="CN33" i="16"/>
  <c r="C33" i="44"/>
  <c r="F33" i="44" s="1"/>
  <c r="I33" i="44" s="1"/>
  <c r="CN45" i="16"/>
  <c r="C45" i="44"/>
  <c r="F45" i="44" s="1"/>
  <c r="I45" i="44" s="1"/>
  <c r="CN44" i="16"/>
  <c r="C44" i="44"/>
  <c r="F44" i="44" s="1"/>
  <c r="I44" i="44" s="1"/>
  <c r="CN16" i="16"/>
  <c r="C16" i="44"/>
  <c r="F16" i="44" s="1"/>
  <c r="I16" i="44" s="1"/>
  <c r="CN15" i="16"/>
  <c r="C15" i="44"/>
  <c r="F15" i="44" s="1"/>
  <c r="I15" i="44" s="1"/>
  <c r="CN35" i="16"/>
  <c r="C35" i="44"/>
  <c r="F35" i="44" s="1"/>
  <c r="I35" i="44" s="1"/>
  <c r="CN41" i="16"/>
  <c r="C41" i="44"/>
  <c r="F41" i="44" s="1"/>
  <c r="I41" i="44" s="1"/>
  <c r="CN37" i="16"/>
  <c r="C37" i="44"/>
  <c r="F37" i="44" s="1"/>
  <c r="I37" i="44" s="1"/>
  <c r="CN10" i="16"/>
  <c r="C10" i="44"/>
  <c r="F10" i="44" s="1"/>
  <c r="I10" i="44" s="1"/>
  <c r="CN7" i="16"/>
  <c r="C7" i="44"/>
  <c r="F7" i="44" s="1"/>
  <c r="I7" i="44" s="1"/>
  <c r="CN25" i="16"/>
  <c r="C25" i="44"/>
  <c r="F25" i="44" s="1"/>
  <c r="I25" i="44" s="1"/>
  <c r="CN13" i="16"/>
  <c r="C13" i="44"/>
  <c r="F13" i="44" s="1"/>
  <c r="I13" i="44" s="1"/>
  <c r="CN12" i="16"/>
  <c r="C12" i="44"/>
  <c r="F12" i="44" s="1"/>
  <c r="I12" i="44" s="1"/>
  <c r="CN19" i="16"/>
  <c r="C19" i="44"/>
  <c r="F19" i="44" s="1"/>
  <c r="I19" i="44" s="1"/>
  <c r="CN50" i="16"/>
  <c r="C50" i="44"/>
  <c r="F50" i="44" s="1"/>
  <c r="I50" i="44" s="1"/>
  <c r="CN63" i="16"/>
  <c r="C63" i="44"/>
  <c r="F63" i="44" s="1"/>
  <c r="I63" i="44" s="1"/>
  <c r="CN52" i="16"/>
  <c r="C52" i="44"/>
  <c r="F52" i="44" s="1"/>
  <c r="I52" i="44" s="1"/>
  <c r="CN5" i="16"/>
  <c r="C5" i="44"/>
  <c r="F5" i="44" s="1"/>
  <c r="I5" i="44" s="1"/>
  <c r="CN14" i="16"/>
  <c r="C14" i="44"/>
  <c r="F14" i="44" s="1"/>
  <c r="I14" i="44" s="1"/>
  <c r="CN57" i="16"/>
  <c r="C57" i="44"/>
  <c r="F57" i="44" s="1"/>
  <c r="I57" i="44" s="1"/>
  <c r="CN20" i="16"/>
  <c r="C20" i="44"/>
  <c r="F20" i="44" s="1"/>
  <c r="I20" i="44" s="1"/>
  <c r="CN61" i="16"/>
  <c r="C61" i="44"/>
  <c r="F61" i="44" s="1"/>
  <c r="I61" i="44" s="1"/>
  <c r="CN36" i="16"/>
  <c r="C36" i="44"/>
  <c r="F36" i="44" s="1"/>
  <c r="I36" i="44" s="1"/>
  <c r="CN26" i="16"/>
  <c r="C26" i="44"/>
  <c r="F26" i="44" s="1"/>
  <c r="I26" i="44" s="1"/>
  <c r="CN43" i="16"/>
  <c r="C43" i="44"/>
  <c r="F43" i="44" s="1"/>
  <c r="I43" i="44" s="1"/>
  <c r="CN55" i="16"/>
  <c r="C55" i="44"/>
  <c r="F55" i="44" s="1"/>
  <c r="I55" i="44" s="1"/>
  <c r="CN49" i="16"/>
  <c r="C49" i="44"/>
  <c r="F49" i="44" s="1"/>
  <c r="I49" i="44" s="1"/>
  <c r="CN38" i="16"/>
  <c r="C38" i="44"/>
  <c r="F38" i="44" s="1"/>
  <c r="I38" i="44" s="1"/>
  <c r="CN29" i="16"/>
  <c r="C29" i="44"/>
  <c r="F29" i="44" s="1"/>
  <c r="I29" i="44" s="1"/>
  <c r="CN42" i="16"/>
  <c r="C42" i="44"/>
  <c r="F42" i="44" s="1"/>
  <c r="I42" i="44" s="1"/>
  <c r="CN28" i="16"/>
  <c r="C28" i="44"/>
  <c r="F28" i="44" s="1"/>
  <c r="I28" i="44" s="1"/>
  <c r="CN24" i="16"/>
  <c r="C24" i="44"/>
  <c r="F24" i="44" s="1"/>
  <c r="I24" i="44" s="1"/>
  <c r="CN51" i="16"/>
  <c r="C51" i="44"/>
  <c r="F51" i="44" s="1"/>
  <c r="I51" i="44" s="1"/>
  <c r="CN4" i="16"/>
  <c r="C4" i="44"/>
  <c r="F4" i="44" s="1"/>
  <c r="I4" i="44" s="1"/>
  <c r="CN11" i="16"/>
  <c r="C11" i="44"/>
  <c r="F11" i="44" s="1"/>
  <c r="I11" i="44" s="1"/>
  <c r="CN62" i="16"/>
  <c r="C62" i="44"/>
  <c r="F62" i="44" s="1"/>
  <c r="I62" i="44" s="1"/>
  <c r="CN31" i="16"/>
  <c r="C31" i="44"/>
  <c r="F31" i="44" s="1"/>
  <c r="I31" i="44" s="1"/>
  <c r="CN59" i="16"/>
  <c r="C59" i="44"/>
  <c r="F59" i="44" s="1"/>
  <c r="I59" i="44" s="1"/>
  <c r="CN22" i="16"/>
  <c r="C22" i="44"/>
  <c r="F22" i="44" s="1"/>
  <c r="I22" i="44" s="1"/>
  <c r="CN60" i="16"/>
  <c r="C60" i="44"/>
  <c r="F60" i="44" s="1"/>
  <c r="I60" i="44" s="1"/>
  <c r="CN6" i="16"/>
  <c r="C6" i="44"/>
  <c r="F6" i="44" s="1"/>
  <c r="I6" i="44" s="1"/>
  <c r="CN27" i="16"/>
  <c r="C27" i="44"/>
  <c r="F27" i="44" s="1"/>
  <c r="I27" i="44" s="1"/>
  <c r="CN3" i="16"/>
  <c r="C3" i="44"/>
  <c r="F3" i="44" s="1"/>
  <c r="I3" i="44" s="1"/>
  <c r="CN30" i="16"/>
  <c r="C30" i="44"/>
  <c r="F30" i="44" s="1"/>
  <c r="I30" i="44" s="1"/>
  <c r="CN46" i="16"/>
  <c r="C46" i="44"/>
  <c r="F46" i="44" s="1"/>
  <c r="I46" i="44" s="1"/>
  <c r="CN53" i="16"/>
  <c r="C53" i="44"/>
  <c r="F53" i="44" s="1"/>
  <c r="I53" i="44" s="1"/>
  <c r="CN48" i="16"/>
  <c r="C48" i="44"/>
  <c r="F48" i="44" s="1"/>
  <c r="I48" i="44" s="1"/>
  <c r="CN8" i="16"/>
  <c r="C8" i="44"/>
  <c r="F8" i="44" s="1"/>
  <c r="I8" i="44" s="1"/>
  <c r="CN18" i="16"/>
  <c r="C18" i="44"/>
  <c r="F18" i="44" s="1"/>
  <c r="I18" i="44" s="1"/>
  <c r="CN56" i="16"/>
  <c r="C56" i="44"/>
  <c r="F56" i="44" s="1"/>
  <c r="I56" i="44" s="1"/>
  <c r="CN2" i="16"/>
  <c r="C2" i="44"/>
  <c r="F2" i="44" s="1"/>
  <c r="I2" i="44" s="1"/>
  <c r="R4" i="3"/>
  <c r="I11" i="7" l="1"/>
  <c r="I10" i="7"/>
  <c r="I9" i="7"/>
  <c r="L8" i="7"/>
  <c r="L7" i="7" s="1"/>
  <c r="BG8" i="7"/>
  <c r="BG7" i="7" s="1"/>
  <c r="BI8" i="7"/>
  <c r="BI7" i="7" s="1"/>
  <c r="BJ8" i="7"/>
  <c r="BJ7" i="7" s="1"/>
  <c r="AF8" i="7"/>
  <c r="AF7" i="7" s="1"/>
  <c r="BH8" i="7"/>
  <c r="BH7" i="7" s="1"/>
  <c r="BF8" i="7"/>
  <c r="BF7" i="7" s="1"/>
  <c r="AE8" i="7"/>
  <c r="AE7" i="7" s="1"/>
  <c r="Q8" i="7"/>
  <c r="Q7" i="7" s="1"/>
  <c r="J8" i="7"/>
  <c r="J7" i="7" s="1"/>
  <c r="CM9" i="16"/>
  <c r="CN9" i="16" l="1"/>
  <c r="C9" i="44"/>
  <c r="R34" i="3"/>
  <c r="R31" i="3"/>
  <c r="R30" i="3"/>
  <c r="R26" i="3"/>
  <c r="R33" i="3"/>
  <c r="R35" i="3"/>
  <c r="R27" i="3"/>
  <c r="R29" i="3"/>
  <c r="R36" i="3"/>
  <c r="R28" i="3"/>
  <c r="R37" i="3"/>
  <c r="R23" i="3"/>
  <c r="R58" i="3"/>
  <c r="R52" i="3"/>
  <c r="R47" i="3"/>
  <c r="R48" i="3"/>
  <c r="R63" i="3"/>
  <c r="R54" i="3"/>
  <c r="R65" i="3"/>
  <c r="R61" i="3"/>
  <c r="R66" i="3"/>
  <c r="R44" i="3"/>
  <c r="R67" i="3"/>
  <c r="R59" i="3"/>
  <c r="R64" i="3"/>
  <c r="R53" i="3"/>
  <c r="R57" i="3"/>
  <c r="R45" i="3"/>
  <c r="R56" i="3"/>
  <c r="R60" i="3"/>
  <c r="R55" i="3"/>
  <c r="R51" i="3"/>
  <c r="R49" i="3"/>
  <c r="R50" i="3"/>
  <c r="R62" i="3"/>
  <c r="R46" i="3"/>
  <c r="R14" i="3"/>
  <c r="R41" i="3"/>
  <c r="R43" i="3"/>
  <c r="R10" i="3"/>
  <c r="R6" i="3"/>
  <c r="R8" i="3"/>
  <c r="R38" i="3"/>
  <c r="R39" i="3"/>
  <c r="R40" i="3"/>
  <c r="R18" i="3"/>
  <c r="R17" i="3"/>
  <c r="R9" i="3"/>
  <c r="R15" i="3"/>
  <c r="R20" i="3"/>
  <c r="R13" i="3"/>
  <c r="R19" i="3"/>
  <c r="R16" i="3"/>
  <c r="R5" i="3"/>
  <c r="R12" i="3"/>
  <c r="R7" i="3"/>
  <c r="R42" i="3"/>
  <c r="R11" i="3"/>
  <c r="F9" i="44" l="1"/>
  <c r="I9" i="44" s="1"/>
  <c r="C67" i="44"/>
  <c r="C68" i="44"/>
  <c r="R32" i="3"/>
  <c r="R24" i="3"/>
  <c r="R21" i="3"/>
  <c r="R22" i="3"/>
  <c r="R25" i="3"/>
  <c r="AD44" i="3"/>
  <c r="AD27" i="3"/>
  <c r="AD30" i="3"/>
  <c r="AD29" i="3"/>
  <c r="AD55" i="3"/>
  <c r="AD34" i="3"/>
  <c r="AD22" i="3"/>
  <c r="AD35" i="3"/>
  <c r="AD25" i="3"/>
  <c r="AD28" i="3"/>
  <c r="AD36" i="3"/>
  <c r="AD37" i="3"/>
  <c r="AD21" i="3"/>
  <c r="AD24" i="3"/>
  <c r="AD33" i="3"/>
  <c r="AD32" i="3"/>
  <c r="AD31" i="3"/>
  <c r="AD26" i="3"/>
  <c r="AD60" i="3"/>
  <c r="AD57" i="3"/>
  <c r="AD64" i="3"/>
  <c r="AD56" i="3"/>
  <c r="AD61" i="3"/>
  <c r="AD62" i="3"/>
  <c r="AD67" i="3"/>
  <c r="AD66" i="3"/>
  <c r="AD58" i="3"/>
  <c r="AD63" i="3"/>
  <c r="AD59" i="3"/>
  <c r="AD65" i="3"/>
  <c r="AD47" i="3"/>
  <c r="AD45" i="3"/>
  <c r="AD46" i="3"/>
  <c r="AD48" i="3"/>
  <c r="AD52" i="3"/>
  <c r="AD49" i="3"/>
  <c r="AD50" i="3"/>
  <c r="AD54" i="3"/>
  <c r="AD51" i="3"/>
  <c r="AD53" i="3"/>
  <c r="AD5" i="3"/>
  <c r="AE51" i="3" l="1"/>
  <c r="AS51" i="3"/>
  <c r="AT51" i="3" s="1"/>
  <c r="AE58" i="3"/>
  <c r="AS58" i="3"/>
  <c r="AT58" i="3" s="1"/>
  <c r="AE5" i="3"/>
  <c r="AS5" i="3"/>
  <c r="AT5" i="3" s="1"/>
  <c r="AE52" i="3"/>
  <c r="AS52" i="3"/>
  <c r="AT52" i="3" s="1"/>
  <c r="AE36" i="3"/>
  <c r="AS36" i="3"/>
  <c r="AT36" i="3" s="1"/>
  <c r="AE35" i="3"/>
  <c r="AS35" i="3"/>
  <c r="AT35" i="3" s="1"/>
  <c r="AE34" i="3"/>
  <c r="AS34" i="3"/>
  <c r="AT34" i="3" s="1"/>
  <c r="AE26" i="3"/>
  <c r="AS26" i="3"/>
  <c r="AT26" i="3" s="1"/>
  <c r="AE25" i="3"/>
  <c r="AS25" i="3"/>
  <c r="AT25" i="3" s="1"/>
  <c r="AE61" i="3"/>
  <c r="AS61" i="3"/>
  <c r="AT61" i="3" s="1"/>
  <c r="AE64" i="3"/>
  <c r="AS64" i="3"/>
  <c r="AT64" i="3" s="1"/>
  <c r="AE31" i="3"/>
  <c r="AS31" i="3"/>
  <c r="AT31" i="3" s="1"/>
  <c r="AE28" i="3"/>
  <c r="AS28" i="3"/>
  <c r="AT28" i="3" s="1"/>
  <c r="AE62" i="3"/>
  <c r="AS62" i="3"/>
  <c r="AT62" i="3" s="1"/>
  <c r="AE56" i="3"/>
  <c r="AS56" i="3"/>
  <c r="AT56" i="3" s="1"/>
  <c r="AE50" i="3"/>
  <c r="AS50" i="3"/>
  <c r="AT50" i="3" s="1"/>
  <c r="AE49" i="3"/>
  <c r="AS49" i="3"/>
  <c r="AT49" i="3" s="1"/>
  <c r="AE60" i="3"/>
  <c r="AS60" i="3"/>
  <c r="AT60" i="3" s="1"/>
  <c r="AE48" i="3"/>
  <c r="AS48" i="3"/>
  <c r="AT48" i="3" s="1"/>
  <c r="AE46" i="3"/>
  <c r="AS46" i="3"/>
  <c r="AT46" i="3" s="1"/>
  <c r="AE44" i="3"/>
  <c r="AS44" i="3"/>
  <c r="AT44" i="3" s="1"/>
  <c r="AE24" i="3"/>
  <c r="AS24" i="3"/>
  <c r="AT24" i="3" s="1"/>
  <c r="AE22" i="3"/>
  <c r="AS22" i="3"/>
  <c r="AT22" i="3" s="1"/>
  <c r="AE57" i="3"/>
  <c r="AS57" i="3"/>
  <c r="AT57" i="3" s="1"/>
  <c r="AE21" i="3"/>
  <c r="AS21" i="3"/>
  <c r="AT21" i="3" s="1"/>
  <c r="AE66" i="3"/>
  <c r="AS66" i="3"/>
  <c r="AT66" i="3" s="1"/>
  <c r="AE67" i="3"/>
  <c r="AS67" i="3"/>
  <c r="AT67" i="3" s="1"/>
  <c r="AE53" i="3"/>
  <c r="AS53" i="3"/>
  <c r="AT53" i="3" s="1"/>
  <c r="AE54" i="3"/>
  <c r="AS54" i="3"/>
  <c r="AT54" i="3" s="1"/>
  <c r="AE55" i="3"/>
  <c r="AS55" i="3"/>
  <c r="AT55" i="3" s="1"/>
  <c r="AE29" i="3"/>
  <c r="AS29" i="3"/>
  <c r="AT29" i="3" s="1"/>
  <c r="AE30" i="3"/>
  <c r="AS30" i="3"/>
  <c r="AT30" i="3" s="1"/>
  <c r="AE27" i="3"/>
  <c r="AS27" i="3"/>
  <c r="AT27" i="3" s="1"/>
  <c r="AE45" i="3"/>
  <c r="AS45" i="3"/>
  <c r="AT45" i="3" s="1"/>
  <c r="AE32" i="3"/>
  <c r="AS32" i="3"/>
  <c r="AT32" i="3" s="1"/>
  <c r="AE47" i="3"/>
  <c r="AS47" i="3"/>
  <c r="AT47" i="3" s="1"/>
  <c r="AE33" i="3"/>
  <c r="AS33" i="3"/>
  <c r="AT33" i="3" s="1"/>
  <c r="AE65" i="3"/>
  <c r="AS65" i="3"/>
  <c r="AT65" i="3" s="1"/>
  <c r="AE59" i="3"/>
  <c r="AS59" i="3"/>
  <c r="AT59" i="3" s="1"/>
  <c r="AE63" i="3"/>
  <c r="AS63" i="3"/>
  <c r="AT63" i="3" s="1"/>
  <c r="AE37" i="3"/>
  <c r="AS37" i="3"/>
  <c r="AT37" i="3" s="1"/>
  <c r="AD6" i="3"/>
  <c r="AD20" i="3"/>
  <c r="AD11" i="3"/>
  <c r="AD16" i="3"/>
  <c r="AD7" i="3"/>
  <c r="AD40" i="3"/>
  <c r="AD23" i="3"/>
  <c r="AD41" i="3"/>
  <c r="AD12" i="3"/>
  <c r="AD13" i="3"/>
  <c r="AD14" i="3"/>
  <c r="AD18" i="3"/>
  <c r="AD39" i="3"/>
  <c r="AD43" i="3"/>
  <c r="AD8" i="3"/>
  <c r="AD38" i="3"/>
  <c r="AD15" i="3"/>
  <c r="AD10" i="3"/>
  <c r="AD19" i="3"/>
  <c r="AD17" i="3"/>
  <c r="AD42" i="3"/>
  <c r="AD9" i="3"/>
  <c r="AR27" i="3"/>
  <c r="AR32" i="3"/>
  <c r="AR25" i="3"/>
  <c r="AR36" i="3"/>
  <c r="AR29" i="3"/>
  <c r="AR33" i="3"/>
  <c r="AR34" i="3"/>
  <c r="AR23" i="3"/>
  <c r="AR37" i="3"/>
  <c r="AR35" i="3"/>
  <c r="AR22" i="3"/>
  <c r="AR51" i="3"/>
  <c r="AR28" i="3"/>
  <c r="AR24" i="3"/>
  <c r="AR26" i="3"/>
  <c r="AR31" i="3"/>
  <c r="AR30" i="3"/>
  <c r="AR21" i="3"/>
  <c r="AR58" i="3"/>
  <c r="AR57" i="3"/>
  <c r="AR55" i="3"/>
  <c r="AR52" i="3"/>
  <c r="AR46" i="3"/>
  <c r="AR60" i="3"/>
  <c r="AR62" i="3"/>
  <c r="AR53" i="3"/>
  <c r="AR47" i="3"/>
  <c r="AR63" i="3"/>
  <c r="AR54" i="3"/>
  <c r="AR56" i="3"/>
  <c r="AR66" i="3"/>
  <c r="AR61" i="3"/>
  <c r="AR44" i="3"/>
  <c r="AR48" i="3"/>
  <c r="AR65" i="3"/>
  <c r="AR64" i="3"/>
  <c r="AR50" i="3"/>
  <c r="AR45" i="3"/>
  <c r="AR67" i="3"/>
  <c r="AR59" i="3"/>
  <c r="AR49" i="3"/>
  <c r="AR42" i="3"/>
  <c r="AR18" i="3"/>
  <c r="AR9" i="3"/>
  <c r="AR19" i="3"/>
  <c r="AR12" i="3"/>
  <c r="AR6" i="3"/>
  <c r="AR14" i="3"/>
  <c r="AR38" i="3"/>
  <c r="AR16" i="3"/>
  <c r="AR39" i="3"/>
  <c r="AR43" i="3"/>
  <c r="AR8" i="3"/>
  <c r="AR40" i="3"/>
  <c r="AR15" i="3"/>
  <c r="AR13" i="3"/>
  <c r="AR20" i="3"/>
  <c r="AR10" i="3"/>
  <c r="AR17" i="3"/>
  <c r="AR11" i="3"/>
  <c r="AR41" i="3"/>
  <c r="AR5" i="3"/>
  <c r="AE18" i="3" l="1"/>
  <c r="AS18" i="3"/>
  <c r="AT18" i="3" s="1"/>
  <c r="AE39" i="3"/>
  <c r="AS39" i="3"/>
  <c r="AT39" i="3" s="1"/>
  <c r="AE14" i="3"/>
  <c r="AS14" i="3"/>
  <c r="AT14" i="3" s="1"/>
  <c r="AE13" i="3"/>
  <c r="AS13" i="3"/>
  <c r="AT13" i="3" s="1"/>
  <c r="AE12" i="3"/>
  <c r="AS12" i="3"/>
  <c r="AT12" i="3" s="1"/>
  <c r="AE41" i="3"/>
  <c r="AS41" i="3"/>
  <c r="AT41" i="3" s="1"/>
  <c r="AE23" i="3"/>
  <c r="AS23" i="3"/>
  <c r="AT23" i="3" s="1"/>
  <c r="AE9" i="3"/>
  <c r="AS9" i="3"/>
  <c r="AT9" i="3" s="1"/>
  <c r="AE40" i="3"/>
  <c r="AS40" i="3"/>
  <c r="AT40" i="3" s="1"/>
  <c r="AE42" i="3"/>
  <c r="AS42" i="3"/>
  <c r="AT42" i="3" s="1"/>
  <c r="AE7" i="3"/>
  <c r="AS7" i="3"/>
  <c r="AT7" i="3" s="1"/>
  <c r="AE17" i="3"/>
  <c r="AS17" i="3"/>
  <c r="AT17" i="3" s="1"/>
  <c r="AE16" i="3"/>
  <c r="AS16" i="3"/>
  <c r="AT16" i="3" s="1"/>
  <c r="AE19" i="3"/>
  <c r="AS19" i="3"/>
  <c r="AT19" i="3" s="1"/>
  <c r="AE11" i="3"/>
  <c r="AS11" i="3"/>
  <c r="AT11" i="3" s="1"/>
  <c r="AE10" i="3"/>
  <c r="AS10" i="3"/>
  <c r="AT10" i="3" s="1"/>
  <c r="AE20" i="3"/>
  <c r="AS20" i="3"/>
  <c r="AT20" i="3" s="1"/>
  <c r="AE15" i="3"/>
  <c r="AS15" i="3"/>
  <c r="AT15" i="3" s="1"/>
  <c r="AE6" i="3"/>
  <c r="AS6" i="3"/>
  <c r="AT6" i="3" s="1"/>
  <c r="AE38" i="3"/>
  <c r="AS38" i="3"/>
  <c r="AT38" i="3" s="1"/>
  <c r="AE43" i="3"/>
  <c r="AS43" i="3"/>
  <c r="AT43" i="3" s="1"/>
  <c r="AE8" i="3"/>
  <c r="AS8" i="3"/>
  <c r="AT8" i="3" s="1"/>
  <c r="AF21" i="3"/>
  <c r="AF25" i="3"/>
  <c r="AF35" i="3"/>
  <c r="AF37" i="3"/>
  <c r="AF27" i="3"/>
  <c r="AF33" i="3"/>
  <c r="AF52" i="3"/>
  <c r="AF22" i="3"/>
  <c r="AF32" i="3"/>
  <c r="AF28" i="3"/>
  <c r="AF36" i="3"/>
  <c r="AF24" i="3"/>
  <c r="AF29" i="3"/>
  <c r="AF34" i="3"/>
  <c r="AF26" i="3"/>
  <c r="AF23" i="3"/>
  <c r="AF31" i="3"/>
  <c r="AF30" i="3"/>
  <c r="AF51" i="3"/>
  <c r="AF54" i="3"/>
  <c r="AF48" i="3"/>
  <c r="AF61" i="3"/>
  <c r="AF57" i="3"/>
  <c r="AF66" i="3"/>
  <c r="AF65" i="3"/>
  <c r="AF58" i="3"/>
  <c r="AF47" i="3"/>
  <c r="AF53" i="3"/>
  <c r="AF60" i="3"/>
  <c r="AF45" i="3"/>
  <c r="AF67" i="3"/>
  <c r="AF56" i="3"/>
  <c r="AF49" i="3"/>
  <c r="AF46" i="3"/>
  <c r="AF62" i="3"/>
  <c r="AF59" i="3"/>
  <c r="AF50" i="3"/>
  <c r="AF64" i="3"/>
  <c r="AF44" i="3"/>
  <c r="AF63" i="3"/>
  <c r="AF55" i="3"/>
  <c r="AF15" i="3"/>
  <c r="AF9" i="3"/>
  <c r="AF6" i="3"/>
  <c r="AF7" i="3"/>
  <c r="AF20" i="3"/>
  <c r="AF40" i="3"/>
  <c r="AF12" i="3"/>
  <c r="AF4" i="3"/>
  <c r="AF14" i="3"/>
  <c r="AF13" i="3"/>
  <c r="AF17" i="3"/>
  <c r="AF11" i="3"/>
  <c r="AF38" i="3"/>
  <c r="AF16" i="3"/>
  <c r="AF5" i="3"/>
  <c r="AF42" i="3"/>
  <c r="AF41" i="3"/>
  <c r="AF19" i="3"/>
  <c r="AF18" i="3"/>
  <c r="AF43" i="3"/>
  <c r="AF39" i="3"/>
  <c r="AF10" i="3"/>
  <c r="AF8" i="3"/>
  <c r="AU37" i="3" l="1"/>
  <c r="AU25" i="3"/>
  <c r="AU36" i="3"/>
  <c r="AU21" i="3"/>
  <c r="AU28" i="3"/>
  <c r="AU23" i="3"/>
  <c r="AU49" i="3"/>
  <c r="AU26" i="3"/>
  <c r="AU35" i="3"/>
  <c r="AU29" i="3"/>
  <c r="AU22" i="3"/>
  <c r="AU27" i="3"/>
  <c r="AU24" i="3"/>
  <c r="AU31" i="3"/>
  <c r="AU32" i="3"/>
  <c r="AU34" i="3"/>
  <c r="AU33" i="3"/>
  <c r="AU30" i="3"/>
  <c r="AU53" i="3"/>
  <c r="AU57" i="3"/>
  <c r="AU55" i="3"/>
  <c r="AU52" i="3"/>
  <c r="AU61" i="3"/>
  <c r="AU44" i="3"/>
  <c r="AU51" i="3"/>
  <c r="AU59" i="3"/>
  <c r="AU58" i="3"/>
  <c r="AU48" i="3"/>
  <c r="AU67" i="3"/>
  <c r="AU66" i="3"/>
  <c r="AU64" i="3"/>
  <c r="AU46" i="3"/>
  <c r="AU56" i="3"/>
  <c r="AU54" i="3"/>
  <c r="AU63" i="3"/>
  <c r="AU45" i="3"/>
  <c r="AU60" i="3"/>
  <c r="AU50" i="3"/>
  <c r="AU47" i="3"/>
  <c r="AU62" i="3"/>
  <c r="AU65" i="3"/>
  <c r="AU16" i="3"/>
  <c r="AU6" i="3"/>
  <c r="AU4" i="3"/>
  <c r="AU19" i="3"/>
  <c r="AU5" i="3"/>
  <c r="AU42" i="3"/>
  <c r="AU9" i="3"/>
  <c r="AU18" i="3"/>
  <c r="AU15" i="3"/>
  <c r="AU41" i="3"/>
  <c r="AU43" i="3"/>
  <c r="AU20" i="3"/>
  <c r="AU7" i="3"/>
  <c r="AU38" i="3"/>
  <c r="AU8" i="3"/>
  <c r="AU39" i="3"/>
  <c r="AU17" i="3"/>
  <c r="AU12" i="3"/>
  <c r="AU13" i="3"/>
  <c r="AU11" i="3"/>
  <c r="AU10" i="3"/>
  <c r="AU14" i="3"/>
  <c r="AU40" i="3"/>
</calcChain>
</file>

<file path=xl/sharedStrings.xml><?xml version="1.0" encoding="utf-8"?>
<sst xmlns="http://schemas.openxmlformats.org/spreadsheetml/2006/main" count="11122" uniqueCount="1088">
  <si>
    <t>(table of Contents)</t>
  </si>
  <si>
    <t>CONCEPT AND METHODOLOGY</t>
  </si>
  <si>
    <t>Image: Analytical Framework</t>
  </si>
  <si>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</si>
  <si>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r>
      <rPr>
        <b/>
        <i/>
        <sz val="10"/>
        <color rgb="FF323232"/>
        <rFont val="Arial"/>
        <family val="2"/>
      </rPr>
      <t>Disclaimer</t>
    </r>
    <r>
      <rPr>
        <i/>
        <sz val="10"/>
        <color rgb="FF323232"/>
        <rFont val="Arial"/>
        <family val="2"/>
      </rPr>
      <t xml:space="preserve">
The depiction and use of geographic names and related data included in lists, tables on this spreadsheet are not warranted to be error free nor do they necessarily imply official endorsement or acceptance by the United Nations.</t>
    </r>
  </si>
  <si>
    <t xml:space="preserve">For further information: </t>
  </si>
  <si>
    <t>http://www.inform-index.org/</t>
  </si>
  <si>
    <t>Table of Contents</t>
  </si>
  <si>
    <t>Sheets</t>
  </si>
  <si>
    <t>Hazard &amp; Exposure</t>
  </si>
  <si>
    <t>Vulnerability</t>
  </si>
  <si>
    <t>Lack of Coping Capacity</t>
  </si>
  <si>
    <t>Indicator Data</t>
  </si>
  <si>
    <t>Indicator Date</t>
  </si>
  <si>
    <t>Indicator Source</t>
  </si>
  <si>
    <t>Indicator Metadata</t>
  </si>
  <si>
    <t>P-Code</t>
  </si>
  <si>
    <t>HAZARD &amp; EXPOSURE</t>
  </si>
  <si>
    <t>Socio-Economic Vulnerability</t>
  </si>
  <si>
    <t>Vulnerable Groups</t>
  </si>
  <si>
    <t>Institutional</t>
  </si>
  <si>
    <t>Infrastructure</t>
  </si>
  <si>
    <t>LACK OF COPING CAPACITY</t>
  </si>
  <si>
    <t>INFORM RISK</t>
  </si>
  <si>
    <t>RISK CLASS</t>
  </si>
  <si>
    <t>(a-z)</t>
  </si>
  <si>
    <t>(0-10)</t>
  </si>
  <si>
    <t>(Very Low-Very High)</t>
  </si>
  <si>
    <t>MAX</t>
  </si>
  <si>
    <t>MIN</t>
  </si>
  <si>
    <t>Survey Year</t>
  </si>
  <si>
    <t>Dimension</t>
  </si>
  <si>
    <t>Common</t>
  </si>
  <si>
    <t>IndicatorId</t>
  </si>
  <si>
    <t>Unit of Measurament</t>
  </si>
  <si>
    <t>Missing values (%)</t>
  </si>
  <si>
    <t>Missing values (#)</t>
  </si>
  <si>
    <t>Min</t>
  </si>
  <si>
    <t>Max</t>
  </si>
  <si>
    <t>Mean</t>
  </si>
  <si>
    <t>Absolute skewness &gt; 2</t>
  </si>
  <si>
    <t>Kurtosis &gt; 3.5</t>
  </si>
  <si>
    <t>Conceptual framework</t>
  </si>
  <si>
    <t>Potential</t>
  </si>
  <si>
    <t>INFORM conceptual framework</t>
  </si>
  <si>
    <t>Item</t>
  </si>
  <si>
    <t>Code</t>
  </si>
  <si>
    <t>Component/indicator</t>
  </si>
  <si>
    <t>Upper level</t>
  </si>
  <si>
    <t>Aggregation / Normalisation</t>
  </si>
  <si>
    <t>Name of dimension/indicator</t>
  </si>
  <si>
    <t>Risk</t>
  </si>
  <si>
    <t>index</t>
  </si>
  <si>
    <t>geometric</t>
  </si>
  <si>
    <t>INFORM Subnational Risk Index</t>
  </si>
  <si>
    <t>Dimensions</t>
  </si>
  <si>
    <t>di.1</t>
  </si>
  <si>
    <t>Index</t>
  </si>
  <si>
    <t>di.2</t>
  </si>
  <si>
    <t>di.3</t>
  </si>
  <si>
    <t>Categories</t>
  </si>
  <si>
    <t>c.01</t>
  </si>
  <si>
    <t>ca.01</t>
  </si>
  <si>
    <t>Natural Hazard</t>
  </si>
  <si>
    <t>c.02</t>
  </si>
  <si>
    <t>ca.02</t>
  </si>
  <si>
    <t>arithmetic</t>
  </si>
  <si>
    <t>Human Hazard</t>
  </si>
  <si>
    <t>c.03</t>
  </si>
  <si>
    <t>ca.03</t>
  </si>
  <si>
    <t>c.04</t>
  </si>
  <si>
    <t>ca.04</t>
  </si>
  <si>
    <t>c.05</t>
  </si>
  <si>
    <t>ca.05</t>
  </si>
  <si>
    <t>c.06</t>
  </si>
  <si>
    <t>ca.06</t>
  </si>
  <si>
    <t>Components</t>
  </si>
  <si>
    <t>co.01</t>
  </si>
  <si>
    <t>co.02</t>
  </si>
  <si>
    <t>co.03</t>
  </si>
  <si>
    <t>co.04</t>
  </si>
  <si>
    <t>co.05</t>
  </si>
  <si>
    <t>co.06</t>
  </si>
  <si>
    <t>co.07</t>
  </si>
  <si>
    <t>co.08</t>
  </si>
  <si>
    <t>co.09</t>
  </si>
  <si>
    <t>co.10</t>
  </si>
  <si>
    <t>co.11</t>
  </si>
  <si>
    <t>co.12</t>
  </si>
  <si>
    <t>co.13</t>
  </si>
  <si>
    <t>co.14</t>
  </si>
  <si>
    <t>co.15</t>
  </si>
  <si>
    <t>co.16</t>
  </si>
  <si>
    <t>co.17</t>
  </si>
  <si>
    <t>co.18</t>
  </si>
  <si>
    <t>co.19</t>
  </si>
  <si>
    <t>--</t>
  </si>
  <si>
    <t>co.20</t>
  </si>
  <si>
    <t>co.21</t>
  </si>
  <si>
    <t>co.22</t>
  </si>
  <si>
    <t>co.23</t>
  </si>
  <si>
    <t>co.24</t>
  </si>
  <si>
    <t>co.25</t>
  </si>
  <si>
    <t>co.26</t>
  </si>
  <si>
    <t>co.27</t>
  </si>
  <si>
    <t>co.28</t>
  </si>
  <si>
    <t>co.29</t>
  </si>
  <si>
    <t>co.30</t>
  </si>
  <si>
    <t>co.31</t>
  </si>
  <si>
    <t>co.32</t>
  </si>
  <si>
    <t>co.33</t>
  </si>
  <si>
    <t>Sub--cComponents</t>
  </si>
  <si>
    <t>sc.01</t>
  </si>
  <si>
    <t>sc.02</t>
  </si>
  <si>
    <t>sc.03</t>
  </si>
  <si>
    <t>sc.04</t>
  </si>
  <si>
    <t>sc.05</t>
  </si>
  <si>
    <t>sc.06</t>
  </si>
  <si>
    <t>sc.07</t>
  </si>
  <si>
    <t>sc.08</t>
  </si>
  <si>
    <t>sc.09</t>
  </si>
  <si>
    <t>sc.10</t>
  </si>
  <si>
    <t>sc.11</t>
  </si>
  <si>
    <t>sc.12</t>
  </si>
  <si>
    <t>sc.13</t>
  </si>
  <si>
    <t>sc.14</t>
  </si>
  <si>
    <t>sc.15</t>
  </si>
  <si>
    <t>sc.16</t>
  </si>
  <si>
    <t>sc.17</t>
  </si>
  <si>
    <t>sc.18</t>
  </si>
  <si>
    <t>sc.19</t>
  </si>
  <si>
    <t>sc.20</t>
  </si>
  <si>
    <t>sc.21</t>
  </si>
  <si>
    <t>sc.22</t>
  </si>
  <si>
    <t>sc.23</t>
  </si>
  <si>
    <t>sc.24</t>
  </si>
  <si>
    <t>sc.25</t>
  </si>
  <si>
    <t>sc.26</t>
  </si>
  <si>
    <t>sc.27</t>
  </si>
  <si>
    <t>sc.28</t>
  </si>
  <si>
    <t>sc.29</t>
  </si>
  <si>
    <t>sc.30</t>
  </si>
  <si>
    <t>sc.31</t>
  </si>
  <si>
    <t>sc.32</t>
  </si>
  <si>
    <t>sc.33</t>
  </si>
  <si>
    <t>Indicators</t>
  </si>
  <si>
    <t>ind.01</t>
  </si>
  <si>
    <t>MIN-MAX</t>
  </si>
  <si>
    <t>ind.02</t>
  </si>
  <si>
    <t>MAX-MIN</t>
  </si>
  <si>
    <t>ind.03</t>
  </si>
  <si>
    <t>THRESHOLD</t>
  </si>
  <si>
    <t>ind.04</t>
  </si>
  <si>
    <t>DIV</t>
  </si>
  <si>
    <t>ind.05</t>
  </si>
  <si>
    <t>ind.06</t>
  </si>
  <si>
    <t>ind.07</t>
  </si>
  <si>
    <t>ind.08</t>
  </si>
  <si>
    <t>ind.09</t>
  </si>
  <si>
    <t>ind.10</t>
  </si>
  <si>
    <t>ind.11</t>
  </si>
  <si>
    <t>ind.12</t>
  </si>
  <si>
    <t>ind.13</t>
  </si>
  <si>
    <t>ind.14</t>
  </si>
  <si>
    <t>ind.15</t>
  </si>
  <si>
    <t>ind.16</t>
  </si>
  <si>
    <t>ind.17</t>
  </si>
  <si>
    <t>ind.18</t>
  </si>
  <si>
    <t>ind.19</t>
  </si>
  <si>
    <t>ind.20</t>
  </si>
  <si>
    <t>ind.21</t>
  </si>
  <si>
    <t>ind.22</t>
  </si>
  <si>
    <t>ind.23</t>
  </si>
  <si>
    <t>ind.24</t>
  </si>
  <si>
    <t>ind.25</t>
  </si>
  <si>
    <t>ind.26</t>
  </si>
  <si>
    <t>ind.27</t>
  </si>
  <si>
    <t>ind.28</t>
  </si>
  <si>
    <t>ind.29</t>
  </si>
  <si>
    <t>ind.30</t>
  </si>
  <si>
    <t>ind.31</t>
  </si>
  <si>
    <t>ind.32</t>
  </si>
  <si>
    <t>ind.33</t>
  </si>
  <si>
    <t>ind.34</t>
  </si>
  <si>
    <t>ind.35</t>
  </si>
  <si>
    <t>ind.36</t>
  </si>
  <si>
    <t>ind.37</t>
  </si>
  <si>
    <t>ind.38</t>
  </si>
  <si>
    <t>ind.39</t>
  </si>
  <si>
    <t>ind.40</t>
  </si>
  <si>
    <t>ind.41</t>
  </si>
  <si>
    <t>ind.42</t>
  </si>
  <si>
    <t>ind.43</t>
  </si>
  <si>
    <t>ind.44</t>
  </si>
  <si>
    <t>ind.45</t>
  </si>
  <si>
    <t>ind.46</t>
  </si>
  <si>
    <t>ind.47</t>
  </si>
  <si>
    <t>ind.48</t>
  </si>
  <si>
    <t>ind.49</t>
  </si>
  <si>
    <t>ind.50</t>
  </si>
  <si>
    <t>ind.51</t>
  </si>
  <si>
    <t>ind.52</t>
  </si>
  <si>
    <t>ind.53</t>
  </si>
  <si>
    <t>ind.54</t>
  </si>
  <si>
    <t>ind.55</t>
  </si>
  <si>
    <t>ind.56</t>
  </si>
  <si>
    <t>ind.57</t>
  </si>
  <si>
    <t>ind.58</t>
  </si>
  <si>
    <t>ind.59</t>
  </si>
  <si>
    <t>ind.60</t>
  </si>
  <si>
    <t>ind.61</t>
  </si>
  <si>
    <t>ind.62</t>
  </si>
  <si>
    <t>ind.63</t>
  </si>
  <si>
    <t>ind.64</t>
  </si>
  <si>
    <t>ind.65</t>
  </si>
  <si>
    <t>ind.66</t>
  </si>
  <si>
    <t>ind.67</t>
  </si>
  <si>
    <t>ind.68</t>
  </si>
  <si>
    <t>ind.69</t>
  </si>
  <si>
    <t>ind.70</t>
  </si>
  <si>
    <t>ind.71</t>
  </si>
  <si>
    <t>ind.72</t>
  </si>
  <si>
    <t>ind.73</t>
  </si>
  <si>
    <t>ind.74</t>
  </si>
  <si>
    <t>ind.75</t>
  </si>
  <si>
    <t>ind.76</t>
  </si>
  <si>
    <t>ind.77</t>
  </si>
  <si>
    <t>ind.78</t>
  </si>
  <si>
    <t>ind.79</t>
  </si>
  <si>
    <t>ind.80</t>
  </si>
  <si>
    <t>ind.81</t>
  </si>
  <si>
    <t>ind.82</t>
  </si>
  <si>
    <t>ind.83</t>
  </si>
  <si>
    <t>ind.84</t>
  </si>
  <si>
    <t>ind.85</t>
  </si>
  <si>
    <t>ind.86</t>
  </si>
  <si>
    <t>ind.87</t>
  </si>
  <si>
    <t>ind.88</t>
  </si>
  <si>
    <t>ind.89</t>
  </si>
  <si>
    <t>ind.90</t>
  </si>
  <si>
    <t>ind.91</t>
  </si>
  <si>
    <t>ind.92</t>
  </si>
  <si>
    <t>ind.93</t>
  </si>
  <si>
    <t>ind.94</t>
  </si>
  <si>
    <t>ind.95</t>
  </si>
  <si>
    <t>ind.96</t>
  </si>
  <si>
    <t>ind.97</t>
  </si>
  <si>
    <t>ind.98</t>
  </si>
  <si>
    <t>ind.99</t>
  </si>
  <si>
    <t>Human Development Index</t>
  </si>
  <si>
    <t>Net ODA received (% of GNI)</t>
  </si>
  <si>
    <t>Corruption Perception Index</t>
  </si>
  <si>
    <t>Communication</t>
  </si>
  <si>
    <t>Internet Users</t>
  </si>
  <si>
    <t>Physical Connectivity</t>
  </si>
  <si>
    <t>Physical exposure to earthquake MMI VI</t>
  </si>
  <si>
    <t>Physical exposure to earthquake MMI VIII</t>
  </si>
  <si>
    <t>National Power Conflict Intensity (Highly Violent)</t>
  </si>
  <si>
    <t>Subnational Conflict Intensity (Highly Violent)</t>
  </si>
  <si>
    <t>Physicians Density</t>
  </si>
  <si>
    <t>Income Gini coefficient</t>
  </si>
  <si>
    <t>Government Effectiveness</t>
  </si>
  <si>
    <t>Reference Year</t>
  </si>
  <si>
    <t>SUM MISSING</t>
  </si>
  <si>
    <t>% MISSING</t>
  </si>
  <si>
    <t>Physical Exposure (absolute) to Flood</t>
  </si>
  <si>
    <t>Population</t>
  </si>
  <si>
    <t>per sq km</t>
  </si>
  <si>
    <t>%</t>
  </si>
  <si>
    <t>Basic Sanitation Services</t>
  </si>
  <si>
    <t>HDI</t>
  </si>
  <si>
    <t>Population Density</t>
  </si>
  <si>
    <t>Urban Population Growth</t>
  </si>
  <si>
    <t>Population Living in Urban Areas</t>
  </si>
  <si>
    <t>Household Size</t>
  </si>
  <si>
    <t>Open Defecation</t>
  </si>
  <si>
    <t>Population living in slums (% of urban population)</t>
  </si>
  <si>
    <t>Children under 5 (% of population)</t>
  </si>
  <si>
    <t>Extremely Poor People</t>
  </si>
  <si>
    <t>Poor People</t>
  </si>
  <si>
    <t>Number</t>
  </si>
  <si>
    <t>Elderly Population (age &gt;65)</t>
  </si>
  <si>
    <t>Population with Disability</t>
  </si>
  <si>
    <t>Transformation</t>
  </si>
  <si>
    <t>Minimum</t>
  </si>
  <si>
    <t>Maximum</t>
  </si>
  <si>
    <t>Floating Population</t>
  </si>
  <si>
    <t>INFORM Infrastructure</t>
  </si>
  <si>
    <t>INFORM Natural Hazard</t>
  </si>
  <si>
    <t>Geocode</t>
  </si>
  <si>
    <t>INFORM BANGLADESH</t>
  </si>
  <si>
    <t>Framework</t>
  </si>
  <si>
    <t>Indicator Data Imputation</t>
  </si>
  <si>
    <t>Final Table with the Main Dimensions</t>
  </si>
  <si>
    <t>Calculation Table for the Hazard &amp; Exposure Component</t>
  </si>
  <si>
    <t>Calculation Table for the Vulnerability Component</t>
  </si>
  <si>
    <t>Calculation Table for the Lack of Coping Capacity Component</t>
  </si>
  <si>
    <t>UNOSAT</t>
  </si>
  <si>
    <t>Global Data Lab</t>
  </si>
  <si>
    <t>BBS</t>
  </si>
  <si>
    <t>MICS</t>
  </si>
  <si>
    <t>LGED</t>
  </si>
  <si>
    <t>World Bank</t>
  </si>
  <si>
    <t>DGHS</t>
  </si>
  <si>
    <t>Cox's Bazar</t>
  </si>
  <si>
    <t>Dhaka</t>
  </si>
  <si>
    <t>Sylhet</t>
  </si>
  <si>
    <t>Earthquake Risk</t>
  </si>
  <si>
    <t>Cyclone Risk</t>
  </si>
  <si>
    <t>RISK CLASS_Hazard Exposure</t>
  </si>
  <si>
    <t>Rank_Hazard Exposure</t>
  </si>
  <si>
    <t>DIV_NAME</t>
  </si>
  <si>
    <t>DIST_NAME</t>
  </si>
  <si>
    <t>Barisal</t>
  </si>
  <si>
    <t>Barguna</t>
  </si>
  <si>
    <t>Bhola</t>
  </si>
  <si>
    <t>Jhalokati</t>
  </si>
  <si>
    <t>Patuakhali</t>
  </si>
  <si>
    <t>Pirojpur</t>
  </si>
  <si>
    <t>Bandarban</t>
  </si>
  <si>
    <t>Brahmanbaria</t>
  </si>
  <si>
    <t>Chandpur</t>
  </si>
  <si>
    <t>Feni</t>
  </si>
  <si>
    <t>Khagrachhari</t>
  </si>
  <si>
    <t>Lakshmipur</t>
  </si>
  <si>
    <t>Noakhali</t>
  </si>
  <si>
    <t>Rangamati</t>
  </si>
  <si>
    <t>Nawabganj</t>
  </si>
  <si>
    <t>Faridpur</t>
  </si>
  <si>
    <t>Gazipur</t>
  </si>
  <si>
    <t>Gopalganj</t>
  </si>
  <si>
    <t>Kishoreganj</t>
  </si>
  <si>
    <t>Madaripur</t>
  </si>
  <si>
    <t>Manikganj</t>
  </si>
  <si>
    <t>Munshiganj</t>
  </si>
  <si>
    <t>Narayanganj</t>
  </si>
  <si>
    <t>Narsingdi</t>
  </si>
  <si>
    <t>Rajbari</t>
  </si>
  <si>
    <t>Shariatpur</t>
  </si>
  <si>
    <t>Tangail</t>
  </si>
  <si>
    <t>Khulna</t>
  </si>
  <si>
    <t>Bagerhat</t>
  </si>
  <si>
    <t>Chuadanga</t>
  </si>
  <si>
    <t>Jhenaidah</t>
  </si>
  <si>
    <t>Kushtia</t>
  </si>
  <si>
    <t>Magura</t>
  </si>
  <si>
    <t>Meherpur</t>
  </si>
  <si>
    <t>Narail</t>
  </si>
  <si>
    <t>Satkhira</t>
  </si>
  <si>
    <t>Mymensingh</t>
  </si>
  <si>
    <t>Jamalpur</t>
  </si>
  <si>
    <t>Netrakona</t>
  </si>
  <si>
    <t>Sherpur</t>
  </si>
  <si>
    <t>Rajshahi</t>
  </si>
  <si>
    <t>Joypurhat</t>
  </si>
  <si>
    <t>Naogaon</t>
  </si>
  <si>
    <t>Natore</t>
  </si>
  <si>
    <t>Pabna</t>
  </si>
  <si>
    <t>Sirajganj</t>
  </si>
  <si>
    <t>Rangpur</t>
  </si>
  <si>
    <t>Dinajpur</t>
  </si>
  <si>
    <t>Gaibandha</t>
  </si>
  <si>
    <t>Kurigram</t>
  </si>
  <si>
    <t>Lalmonirhat</t>
  </si>
  <si>
    <t>Nilphamari</t>
  </si>
  <si>
    <t>Panchagarh</t>
  </si>
  <si>
    <t>Thakurgaon</t>
  </si>
  <si>
    <t>Habiganj</t>
  </si>
  <si>
    <t>Maulvibazar</t>
  </si>
  <si>
    <t>Sunamganj</t>
  </si>
  <si>
    <t>Tribal Population</t>
  </si>
  <si>
    <t xml:space="preserve">Fiber Optic Network Connected Unions </t>
  </si>
  <si>
    <t>Access to Health</t>
  </si>
  <si>
    <t>Drought Risk</t>
  </si>
  <si>
    <t>Riverbank Erosion</t>
  </si>
  <si>
    <t>2014-2020</t>
  </si>
  <si>
    <t>BDP_Hot Spot</t>
  </si>
  <si>
    <t>Coastal Zone</t>
  </si>
  <si>
    <t>Chittagong Hill Tract and Coast</t>
  </si>
  <si>
    <t>Cross Cutting Area</t>
  </si>
  <si>
    <t>Haor and Flash Flood Area</t>
  </si>
  <si>
    <t>Barind and Drought Prone Areas</t>
  </si>
  <si>
    <t>Chattogram</t>
  </si>
  <si>
    <t>Barishal</t>
  </si>
  <si>
    <t>Cumilla</t>
  </si>
  <si>
    <t>Jashore</t>
  </si>
  <si>
    <t>Bogura</t>
  </si>
  <si>
    <t>Population density</t>
  </si>
  <si>
    <t>Underweight prevalence (severe) &lt;-3 SD</t>
  </si>
  <si>
    <t>Inequality</t>
  </si>
  <si>
    <t xml:space="preserve">INFORM Vulnerability </t>
  </si>
  <si>
    <t>(1-64)</t>
  </si>
  <si>
    <t>Population Living in Urban Areas%</t>
  </si>
  <si>
    <t>Population living in slums %</t>
  </si>
  <si>
    <t>Area (%)</t>
  </si>
  <si>
    <t>2016-2020</t>
  </si>
  <si>
    <t>2018-2020</t>
  </si>
  <si>
    <t>Area (Hectare)</t>
  </si>
  <si>
    <t>Stunting prevalence (severe)&lt;-3 SD</t>
  </si>
  <si>
    <t>Women(age 15-49 years)
attitudes towards domestic violence</t>
  </si>
  <si>
    <t>Women Headed HH</t>
  </si>
  <si>
    <t>Housing Structure (Jhupri+Kutcha)</t>
  </si>
  <si>
    <t>Area in Sq Km</t>
  </si>
  <si>
    <t xml:space="preserve"> Per 10000 pop</t>
  </si>
  <si>
    <t>Epidemic</t>
  </si>
  <si>
    <t>Development &amp; Deprivation</t>
  </si>
  <si>
    <t>INFORM Socio-Economic Vulnerability</t>
  </si>
  <si>
    <t>Children Under 5</t>
  </si>
  <si>
    <t>Flash Flood</t>
  </si>
  <si>
    <t>Salinity Risk</t>
  </si>
  <si>
    <t>IDP</t>
  </si>
  <si>
    <t>Unsustainble Livelihood</t>
  </si>
  <si>
    <t>Uprooted People</t>
  </si>
  <si>
    <t>Physical Exposure to intensive River flood  (% Area)</t>
  </si>
  <si>
    <t>Physical extent of extensive flood inundation (Absolute)</t>
  </si>
  <si>
    <t>Physical Exposure to intensive Flash flood (Flash Flood prone area) 2020 (%)</t>
  </si>
  <si>
    <t>Intensive  Inundation Depth ( More than 3 Metre)</t>
  </si>
  <si>
    <t xml:space="preserve">Physical exposure to Extensive drought Kharip Weighted (% of Area)  </t>
  </si>
  <si>
    <t xml:space="preserve">Physical exposure to extensive drought Rabi Weighted (% of Area)  )  </t>
  </si>
  <si>
    <t>Physical extent to extensive Storm surge Area  (Relative) 2016-2020</t>
  </si>
  <si>
    <t xml:space="preserve">Physical Exposure to Intensive Storm Surge Exposure Area 2016-2020  (absolute)  </t>
  </si>
  <si>
    <t>Physical exposure to extensive salinity (relative)</t>
  </si>
  <si>
    <t>Physical exposure to intensive river Bank erosion (Absolute) 2018-2020 hectare</t>
  </si>
  <si>
    <t>Physical exposure to intensive landslide (Relative)</t>
  </si>
  <si>
    <t>Physical exposure to extensive landslide (Relative)</t>
  </si>
  <si>
    <t>Physical intesive exposure to Lightning  (Absolute) 2019-2021</t>
  </si>
  <si>
    <t>Incident of COVID (Per 100000 people at risk)  ( Till 28 February 2022)</t>
  </si>
  <si>
    <t>Dengue Affected (2019-2021) per 100000</t>
  </si>
  <si>
    <t>IHR capacity score: Food safety</t>
  </si>
  <si>
    <t>Violent Conflict probability</t>
  </si>
  <si>
    <t>Highly Violent Conflict probability</t>
  </si>
  <si>
    <t>Unsustainable Livelihood_Agri and No Agri day Labour</t>
  </si>
  <si>
    <t>Gender parity index (GPI) for primary school adjusted NAR</t>
  </si>
  <si>
    <t>Gender parity index (GPI) for lower secondary school adjusted NAR</t>
  </si>
  <si>
    <t>Gender parity index (GPI) for upper secondary school adjusted NAR</t>
  </si>
  <si>
    <t>Unemployment Rate</t>
  </si>
  <si>
    <t>Percentages of EGPP coverage from poor 2020</t>
  </si>
  <si>
    <t>Volume of remittances (in USD) as a proportion of total GDP (%)</t>
  </si>
  <si>
    <t>Disatser Induced IDP_ Annual Average per 100000 (2014-2020)</t>
  </si>
  <si>
    <t>Assylum Seeker/ Refugee</t>
  </si>
  <si>
    <t>U5MR 2020</t>
  </si>
  <si>
    <t>Insuufficient Early child development index (% of 36-59 months child</t>
  </si>
  <si>
    <t>Households with Poor dietary diversity (Food Group &lt;=4)</t>
  </si>
  <si>
    <t>% of Population IPC level 4 ( Food Scarecity on terms of Quality )</t>
  </si>
  <si>
    <t>Child labour (children age 5-
17)</t>
  </si>
  <si>
    <t>RCRC volunteer</t>
  </si>
  <si>
    <t>Pop 2020 Projected</t>
  </si>
  <si>
    <t>DEN_2011</t>
  </si>
  <si>
    <t>district_name</t>
  </si>
  <si>
    <t>Arae in Sq Km</t>
  </si>
  <si>
    <t>Avg HH size</t>
  </si>
  <si>
    <t>HH 2020</t>
  </si>
  <si>
    <t>Female</t>
  </si>
  <si>
    <t>Male</t>
  </si>
  <si>
    <t>Public Aid Per Capita (Humanitaran_Net ODA 2019-2020)</t>
  </si>
  <si>
    <t>Economic dependency</t>
  </si>
  <si>
    <t>Food Security</t>
  </si>
  <si>
    <t>Annual Average  affected pop by major Disaster ( Flood and Cyclone) 2014-2020 per 10000)</t>
  </si>
  <si>
    <t>Total Full Damaged Houses by major Disaster )Cyclone and Flood (2014-2020)</t>
  </si>
  <si>
    <t>Total Partaillay Damaged Houses by major Disaster )Cyclone and Flood (2014-2020)</t>
  </si>
  <si>
    <t xml:space="preserve"> Per 10000 hh</t>
  </si>
  <si>
    <t>Recen t Shocks</t>
  </si>
  <si>
    <t>Other Vulnerability</t>
  </si>
  <si>
    <t>INFORM Other Vulnerable Groups</t>
  </si>
  <si>
    <t>DRR</t>
  </si>
  <si>
    <t>no data</t>
  </si>
  <si>
    <t>Lightning</t>
  </si>
  <si>
    <t>Landslide</t>
  </si>
  <si>
    <t>x</t>
  </si>
  <si>
    <t>Division</t>
  </si>
  <si>
    <t>District</t>
  </si>
  <si>
    <t>Category</t>
  </si>
  <si>
    <t>Component</t>
  </si>
  <si>
    <t>Sub-Component</t>
  </si>
  <si>
    <t>INFORM Id</t>
  </si>
  <si>
    <t>Indicator Name</t>
  </si>
  <si>
    <t>Indicator Long Name</t>
  </si>
  <si>
    <t>Description</t>
  </si>
  <si>
    <t>Relevance</t>
  </si>
  <si>
    <t>Global framework</t>
  </si>
  <si>
    <t>Validity / Limitation of indicator</t>
  </si>
  <si>
    <t>Data Provider</t>
  </si>
  <si>
    <t>Citation</t>
  </si>
  <si>
    <t>Data access</t>
  </si>
  <si>
    <t>URL</t>
  </si>
  <si>
    <t>Status Bangladesh Perspective</t>
  </si>
  <si>
    <t>INFORM OR Additional</t>
  </si>
  <si>
    <t>Hazards &amp; Exposure</t>
  </si>
  <si>
    <t>Natural</t>
  </si>
  <si>
    <t>Flood</t>
  </si>
  <si>
    <t>HA.NAT.FL-REL</t>
  </si>
  <si>
    <t>Flood is one of the rapid on-set hazards considered in the natural hazard category.</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</si>
  <si>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</si>
  <si>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BARC, MRVA, DDM</t>
  </si>
  <si>
    <t>4/5/2022</t>
  </si>
  <si>
    <t>http://maps.barcapps.gov.bd/; http://www.bbs.gov.bd/</t>
  </si>
  <si>
    <t>OK</t>
  </si>
  <si>
    <t>INFORM</t>
  </si>
  <si>
    <t>Physical exposure to  flood - Average annual Inundation exposed (percentage of the total area)</t>
  </si>
  <si>
    <t>16/12/2020</t>
  </si>
  <si>
    <t>https://www.unitar.org/maps/countries/120</t>
  </si>
  <si>
    <t>Additional</t>
  </si>
  <si>
    <t>The indicator is based on the percentage of people exposed to floods per year. Thisn is average annual flood impacted population from 2014-2020. The data has been taken from Multi-Hazard Risk Analysis of Climate-Related Disasters in Bangladesh, published by United natioans, NIRAPAD and Start Fund Bangladesh.</t>
  </si>
  <si>
    <t>BBS, DRF</t>
  </si>
  <si>
    <t>https://reliefweb.int/report/bangladesh/multi-hazard-risk-analysis-climate-related-disasters-bangladesh</t>
  </si>
  <si>
    <t>House Destroyed by flood from 2014-2020</t>
  </si>
  <si>
    <t>House Partially Damaged by flood from 2014-2021</t>
  </si>
  <si>
    <t>Drought</t>
  </si>
  <si>
    <t xml:space="preserve">Area affected by droughts kharip weighted in 2022 estimated area affected (percentage of total area)  </t>
  </si>
  <si>
    <t>https://geodash.gov.bd/</t>
  </si>
  <si>
    <t xml:space="preserve">Area affected by droughts rabi weighted in 2022 estimated area affected (percentage of total area)  </t>
  </si>
  <si>
    <t>Physical exposure to tidal surge -area exposed to intensive tidal flood (percentage of the total area)</t>
  </si>
  <si>
    <t>Salinity</t>
  </si>
  <si>
    <t xml:space="preserve">Physical exposure to salinity (percentage of total area)  </t>
  </si>
  <si>
    <t xml:space="preserve">The indicator is based on the estimated amount of area exposed to salinity per year. It results from the combination of the hazard zones and the total area exposed. It thus indicates the expected amount of area exposed in the hazard zone. The indicator has been generated from Bangladesh Agricultural Research Council (BARC) soil salinity data after intersecting it with the upazila/thana level and the area was taken from BBS to estimate percentage. </t>
  </si>
  <si>
    <t>Salinity is one of the rapid on-set hazards considered in the natural hazard category.</t>
  </si>
  <si>
    <t>BARC, BBS</t>
  </si>
  <si>
    <t>Additional Indicator</t>
  </si>
  <si>
    <t xml:space="preserve">Physical exposure to river bank erosion-  average annual area exposed. (percentage of the total area)   2018-2020 (% of Area)  </t>
  </si>
  <si>
    <t>The indicator is based on the estimated amount of area exposed to river bank area per year. It results from the combination of the hazard zones and the total area exposed. It thus indicates the expected amount of area exposed in the hazard zone in one year. The indicator has been generated from the Center for Environmental and Geographic Information Services (CEGIS) riverbank erosion data of 2018-2020.</t>
  </si>
  <si>
    <t>River bank erosion is one of the rapid on-set hazards considered in the natural hazard category.</t>
  </si>
  <si>
    <t>CEGIS</t>
  </si>
  <si>
    <t>https://www.cegisbd.com/</t>
  </si>
  <si>
    <t>P2P / Water and Food borne</t>
  </si>
  <si>
    <t>EN.POP.DNST</t>
  </si>
  <si>
    <t>Population density (people per sq. km of land area)</t>
  </si>
  <si>
    <t>Population density is midyear population divided by land area in square kilo meters.The indicator has been taken from the Bangladesh Bureau of Statistics (BBS).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</si>
  <si>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</si>
  <si>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http://www.bbs.gov.bd/</t>
  </si>
  <si>
    <t>SP.DEM.HOUS.AV</t>
  </si>
  <si>
    <t>Average household size (number of members)</t>
  </si>
  <si>
    <t>Average household size is the average number of persons per household. At the aggregate national level, it is calculated by dividing the total household population by the number of households in a given country or area. The indicator has been taken from the Bangladesh Bureau of Statistics (BBS).</t>
  </si>
  <si>
    <t>SP.URB.GROW</t>
  </si>
  <si>
    <t>Urban population growth (annual %)</t>
  </si>
  <si>
    <t>Urban population refers to people living in urban areas as defined by national statistical offices. It is calculated using World Bank population estimates and urban ratios from the United Nations World Urbanization Prospects. The indicator has been taken from the Bangladesh Bureau of Statistics (BBS).</t>
  </si>
  <si>
    <t>SP.URB.TOTL.IN.ZS</t>
  </si>
  <si>
    <t>Population living in urban areas (%)</t>
  </si>
  <si>
    <t>The percentage of de facto population living in areas classified as urban according to the criteria used by each area or country as of 1 July of the year indicated. The indicator has been taken from the Bangladesh Bureau of Statistics (BBS).</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</si>
  <si>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</si>
  <si>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Water and Food borne</t>
  </si>
  <si>
    <t xml:space="preserve">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and durability of housing. The indicator has been taken from the Bangladesh Bureau of Statistics (BBS). It does referes the percentage of people living in slums of the total urban population. </t>
  </si>
  <si>
    <t>Cholera transmission is closely linked to inadequate access to clean water and sanitation facilities. Typical at-risk areas include peri-urban slums, where basic infrastructure is not available, as well as camps for internally displaced persons or refugees, where minimum requirements of clean water and sanitation have not been met. (http://www.who.int/mediacentre/factsheets/fs107/en/)</t>
  </si>
  <si>
    <t>SDG Target 11.1: By 2030, ensure access for all to adequate, safe and affordable housing and basic services and upgrade slums
Indicator 11.1.1: Proportion of urban population living in slums, informal settlements or inadequate housing</t>
  </si>
  <si>
    <t>Vector borne</t>
  </si>
  <si>
    <t xml:space="preserve">Population exposed to COVID19 - (Per 1000 people) </t>
  </si>
  <si>
    <t>The indicator is based on the estimated number of people exposed to COVID-19 per year. It results from the combination of the hazard zones and the number of people exposed. It thus indicates the expected number of people exposed in the hazard zone. The indicator data of 2020-2021 has been generated from Directorate General of Health Services (DGHS).</t>
  </si>
  <si>
    <t xml:space="preserve">Coronavirus disease (COVID-19) is an infectious disease caused by the SARS-CoV-2 virus. Most people infected with the virus will experience mild to moderate respiratory illness and recover without requiring special treatment. However, some will become seriously ill and require medical attention. Older people and those with underlying medical conditions like cardiovascular disease, diabetes, chronic respiratory disease, or cancer are more likely to develop serious illness. Anyone can get sick with COVID-19 and become seriously ill or die at any age. </t>
  </si>
  <si>
    <t>Housing Structure-Jhupri and Katcha (percentage of total housing structure)</t>
  </si>
  <si>
    <t xml:space="preserve">The housing structure refers the percentage of households living in Jhupri and Katcha structured household. According to Census of Slum Areas and Floating Population 2014, Jhupri has a ceiling which is less than 4 feet and is made of very cheap construction materials like straw, bamboo, chhan (grass), goalpata (leaves), polythene sheets, gunny bags etc. It is a structure of normal height and has roof and walls made of bamboo/jute sticks/goalpata/straw etc. The floor is made of mud/soil. The indicator has been taken from the Bangladesh Bureau of Statistics (BBS). </t>
  </si>
  <si>
    <t>Household and housing characteristic is an important element in analyzing the socio_x0002_economic characteristics of population. The socio-economic development of a country has direct bearing on housing condition and household facilities of the people</t>
  </si>
  <si>
    <t>Population exposed to Dengue (Per 1000 people at risk)</t>
  </si>
  <si>
    <t xml:space="preserve">The indicator is based on the estimated number of people potentially exposed to Dengue. To calculate the number of people located in an area that is at any level of risk for Dengue transmission. The indicator has been taken from Directorate General of Health Services (DGHS) website. </t>
  </si>
  <si>
    <t>The global incidence of dengue has grown dramatically in recent decades. About half of the world's population is now at risk.</t>
  </si>
  <si>
    <t>https://old.dghs.gov.bd/index.php/bd/</t>
  </si>
  <si>
    <t>Social-Economics Vulnerability</t>
  </si>
  <si>
    <t>The Human Development Index (HDI) measure development by combining indicators of life expectancy, educational attainment and income into a composite index. The indicator has been taken from Global Geodata lab.</t>
  </si>
  <si>
    <t>It is assumed that the more developed a country is the better its people will be able to respond to humanitarian needs using their own individual or national resources.</t>
  </si>
  <si>
    <t>https://globaldatalab.org/</t>
  </si>
  <si>
    <t xml:space="preserve">Poor People (percentage of poor people of the total population) </t>
  </si>
  <si>
    <t>The indicator has been taken from the Household Income and Expenditure Survey (HIES) Survey of Bangladesh Bureau of Statistics (BBS).  This indicator implifies percentage of the population that lives below the official national upper poverty line.</t>
  </si>
  <si>
    <t>BBS, 2015</t>
  </si>
  <si>
    <t xml:space="preserve">Extremely Poor People (percentage of extremely poor people of the total population) </t>
  </si>
  <si>
    <t>The indicator has been taken from the Household Income and Expenditure Survey (HIES) Survey of Bangladesh Bureau of Statistics (BBS).  This indicator implifies percentage of the population that lives below the official national below poverty line.</t>
  </si>
  <si>
    <t>Unsustainable Livelihood Agri and No Agri day Labor (percent of the total population)</t>
  </si>
  <si>
    <t>During disaster these group loss their livelihood.</t>
  </si>
  <si>
    <t>HIES, 2016</t>
  </si>
  <si>
    <t>https://catalog.ihsn.org/index.php/catalog/7399#:~:text=The%20Household%20Income%20and%20Expenditure,2000%2C%202005%2C%20and%202010.</t>
  </si>
  <si>
    <t>Children under 5</t>
  </si>
  <si>
    <t>Children under 5 (% of total population)</t>
  </si>
  <si>
    <t>Percentage of children under 5 years old of total population in the country. The indicator has been taken from the Bangladesh Bureau of Statistics (BBS).</t>
  </si>
  <si>
    <t>Prevalence of undernourishment (% of population)</t>
  </si>
  <si>
    <t>The Prevalence of Undernourishment expresses the probability that a randomly selected individual from the population consumes an amount of calories that is insufficient to cover her/his energy requirement for an active and healthy life.</t>
  </si>
  <si>
    <t>The Food Utilization component concerns the actual quality and type of food supplied to provide the nutritional balance necessary for healthy and active life. It captures trends in chronic hunger.</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</si>
  <si>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</si>
  <si>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</si>
  <si>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FAO</t>
  </si>
  <si>
    <t>http://www.fao.org/economic/ess/ess-fs/ess-fadata/en/</t>
  </si>
  <si>
    <t>Children Under Weight (percentage of children age under 5 years of the total population )</t>
  </si>
  <si>
    <t>The indicator refers the percentage of children age 5 years who are under weight. The indicator has been taken from the Multiple Indicator Cluster Survey (MICS, 2019).</t>
  </si>
  <si>
    <t>The Health Condition of Children Under Five component is referred to with two indicators, malnutrition and mortality of children under 5.  Malnutrition of children under 5 extract the group of children that are in a weak health condition mainly due to hunger.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</si>
  <si>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</si>
  <si>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UNICEF</t>
  </si>
  <si>
    <t>https://www.unicef.org/bangladesh/en/topics/multiple-indicator-cluster-survey</t>
  </si>
  <si>
    <t>Child labor- children age 5-17 years  (percentage of child age 5-17 years of the total population)</t>
  </si>
  <si>
    <t xml:space="preserve">The indicator refers the percentage of children age 5-17 years who are involved in child labour.The indicator has been taken from the Multiple Indicator Cluster Survey 2019 report. </t>
  </si>
  <si>
    <t>The Bangladesh Bureau of Statistics considers children aged 5–17 who work for one or more hours (per week) in both paid and unpaid settings to be child workers. For children older than 10, any economic activity is considered a form a child labour. This includes work both inside and outside of the household setting.</t>
  </si>
  <si>
    <t>MICS, 2019</t>
  </si>
  <si>
    <t>https://www.unicef.org/bangladesh/media/3281/file/Bangladesh%202019%20MICS%20Report_English.pdf</t>
  </si>
  <si>
    <t>Menstrual hygiene management (Percentage of women ages 15 to 49 years of the total population)</t>
  </si>
  <si>
    <t>Female headed households (percent of households with a female head)</t>
  </si>
  <si>
    <t>The indicator refers the percentage of households where the head of the household is female. The indicator has been taken from the Bangladesh Bureau of Statistics (BBS)</t>
  </si>
  <si>
    <t>Female-headed households (FHHs) are one of the most vulnerable and deprived classes in our rural community. They are formed through historical, social and economic processes. Usually, a female acts as the head of a household in the absence of an adult male income earner. In most cases, they are either widows or abandoned women with minor children or are women with disabled or old-aged husband without any extended family systems. To this is also added another group of households with migrated adult males. Scarcity of agricultural land, lack of employment opportunities in the rural areas, river erosion and increasing population, force the physically active male to migrate, leaving behind the wife/ mother in the village to manage their household</t>
  </si>
  <si>
    <t>Gender Parity Index (GPI) for primary school adjusted NAR -(net attendance ratio of boys and girls)</t>
  </si>
  <si>
    <t>The indicator has been taken from the Bangladesh Bureau of Statistics (MICS). The indicator refers the net attendance ratio (adjusted) for girls divided by net attendance ratio (adjusted) for boys for primary school.</t>
  </si>
  <si>
    <t>Gender Parity Index (GPI) for lower secondary school adjusted NAR - (net attendance ratio of boys and girls)</t>
  </si>
  <si>
    <t>The indicator has been taken from the Bangladesh Bureau of Statistics (BBS). The indicator refers the net attendance ratio (adjusted) for girls divided by net attendance ratio (adjusted) for boys for lower secondary school.</t>
  </si>
  <si>
    <t>Gender Parity Index (GPI) for upper secondary school adjusted NAR - (net attendance ratio of boys and girls)</t>
  </si>
  <si>
    <t>The indicator has been taken from the Bangladesh Bureau of Statistics (BBS). The indicator refers the net attendance ratio (adjusted) for girls divided by net attendance ratio (adjusted) for boys for upper secondary school.</t>
  </si>
  <si>
    <t>SH.STA.ODFC.ZS</t>
  </si>
  <si>
    <t>People practicing open defecation (% of population)</t>
  </si>
  <si>
    <t>People practicing open defecation refers to the percentage of the population defecating in the open, such as in fields, forest, bushes, open bodies of water, on beaches, in other open spaces or disposed of with solid waste. The indicator has been taken from the Bangladesh Bureau of Statistics (BBS).</t>
  </si>
  <si>
    <t>The safe management of faecal wastes should be considered, as discharges of untreated wastewater into the environment create public health hazards.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</si>
  <si>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</si>
  <si>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Annual avarage population who were internally displaced due to disaster during 2014-2020.</t>
  </si>
  <si>
    <t>Elderly Population (percentage of population ages over 65)</t>
  </si>
  <si>
    <t xml:space="preserve">The indicator has been taken from the Bangladesh Bureau of Statistics (BBS). The indicator refers the percentage of elderly populations ages over 65 years. </t>
  </si>
  <si>
    <t>The 2011 National Census provides information on elderly population. The elderly population is defined as people aged 65 and over. The share of the dependent population is calculated as total elderly and youth population expressed as a ratio of the total population.</t>
  </si>
  <si>
    <t>Population with Disability (total population)</t>
  </si>
  <si>
    <t xml:space="preserve">The indicator has been taken from the Bangladesh Bureau of Statistics (BBS). The indicator refers the percentage of population with disability. </t>
  </si>
  <si>
    <t>The 2011 National Census provides information on disabilities in the population that may be classified into ‘disability types or groups’. Six main disability groups have been identified based on underlying health conditions and impairments as well as activity limitations. These include ‘Speech disability’, ‘Vision impairment’, ‘Hearing disability’, ‘Physical disability’, ‘Mental disability’, and ‘Autism’</t>
  </si>
  <si>
    <t xml:space="preserve">Tribal  Population- (percentage of tribal population of the total population) </t>
  </si>
  <si>
    <t xml:space="preserve">The indicator implifies percentage of the population that lives below the official national below poverty line. The indicator has been taken from the Bangladesh Bureau of Statistics (BBS). </t>
  </si>
  <si>
    <t>A tribe is a group of people that share ancestry and cultures, while living in their own enclosed society. They usually live in underdeveloped countries or areas.</t>
  </si>
  <si>
    <t>Literacy rate, adult total (% of people ages 15 and above)</t>
  </si>
  <si>
    <t>Total is the percentage of the population age 15 and above who can, with understanding, read and write a short, simple statement on their everyday life. The indicator has been taken from the Bangladesh Bureau of Statistics (BBS).</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</si>
  <si>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</si>
  <si>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Fiber Optic Network Connected Unions- (percentage of the total unions)</t>
  </si>
  <si>
    <t>The indicator is based on the estimated percentage of fiber optic network connected unions. This data is the geographic representation of unions connected by the fiber optic network of BTCL OFC. The indicator has been taken from the Work Bank.</t>
  </si>
  <si>
    <t>Bangladesh Telecommunications Company (BTCL)-owned fiber optic link and microwave network will provide the backbone for the intranet.</t>
  </si>
  <si>
    <t>https://data.worldbank.org/country/BD</t>
  </si>
  <si>
    <t>Individuals using the Internet (% of population)</t>
  </si>
  <si>
    <t>Internet users are individuals who have used the Internet. The indicator has been taken from the Bangladesh Bureau of Statistics (BBS).</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</si>
  <si>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</si>
  <si>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t>The indicator is based on the estimated percentage of unions that is hard to reach where WatSan services are not adequate by any standard. The indicator has been taken from the World Bank.</t>
  </si>
  <si>
    <t>Water and Sanitation coverage in Bangladesh has significantly improved in the last couple of years but research outputs/reports and the experience of water and sanitation (WatSan) service providers suggest that there exist pockets of areas in Bangladesh where WatSan services are not adequate by any standard. Based on practical experience, many of those areas have been identified and termed Hard-to-Reach Areas (HtRAs), which creates the notion that WatSan service providers fail to reach or find it difficult to provide services.</t>
  </si>
  <si>
    <t>http://documents1.worldbank.org/curated/en/374301468208781989/pdf/795500REPLACEM00India0Guidance0Note.pdf</t>
  </si>
  <si>
    <t>SH.STA.BASS.ZS</t>
  </si>
  <si>
    <t>People using at least basic sanitation services (% of population)</t>
  </si>
  <si>
    <t>People using at least basic drinking water services (% of population)</t>
  </si>
  <si>
    <t>SDG Target 6.1: By 2030, achieve universal and equitable access to safe and affordable drinking water for all
Indicator 6.1.1: Proportion of population using safely managed drinking water services</t>
  </si>
  <si>
    <t>People with basic handwashing facilities including soap and water (% of population)</t>
  </si>
  <si>
    <t>Road density</t>
  </si>
  <si>
    <t>Road density (percentage of the total area)</t>
  </si>
  <si>
    <t>The indicator has been taken from the Local Government Engineering Department (LGED), Bangladesh. Road density is the ratio of the length and the land area. The road network includes all roads in the country: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</si>
  <si>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</si>
  <si>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http://gis.lged.gov.bd/Map/Pavement</t>
  </si>
  <si>
    <t>Access to Health Care</t>
  </si>
  <si>
    <t>Coverage of measles-containing vaccine- (Percentage of children)</t>
  </si>
  <si>
    <t>Percentage of children who received two dose of measles-containing vaccine in accordance with nationally recommended schedule through routine immunisation services. The indicator has been taken from the Directorate General of Health Services (DGHS), Bangladesh.</t>
  </si>
  <si>
    <t>Coverage of measles-containing vaccine measures ability to deliver vaccines beyond the first year of life through routine immunisation services. Measles immunization coverage is a good proxy of health system performance.</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</si>
  <si>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</si>
  <si>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https://dghs.gov.bd/index.php/en/data</t>
  </si>
  <si>
    <t>Physicians Density (per 100,000 population)</t>
  </si>
  <si>
    <t xml:space="preserve">The number of medical doctors (physicians), including generalist and specialist medical practitioners, per 100,000 population. The indicator has been taken from the Directorate General of Health Services (DGHS), Bangladesh. </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</si>
  <si>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</si>
  <si>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</si>
  <si>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Community Clinic (per 100,000 population)</t>
  </si>
  <si>
    <t>The indicator is based on the estimated number of comunty clinic per 100,000 people. The indicator has been taken from the Directorate General of Health Services (DGHS), Bangladesh.</t>
  </si>
  <si>
    <t>Health Center (per 100,000 population)</t>
  </si>
  <si>
    <t>The indicator is based on the estimated number of health center per 100,000 people. The indicator has been taken from the Directorate General of Health Services (DGHS), Bangladesh.</t>
  </si>
  <si>
    <t>EGPP coverage from poor- (percentage of the total population)</t>
  </si>
  <si>
    <t>The indicator has been taken from the Ministry of Disaster Management and Relief (MoDMR), Bangladesh.</t>
  </si>
  <si>
    <t>The EGPP introduced a few new measures as it placed a greater emphasis on pro-poor targeting, minimizing leakage, high accountability and improved transparency. The program used the upazila level poverty map of 2004 to reach those who needed it the most.</t>
  </si>
  <si>
    <t>MoDMR</t>
  </si>
  <si>
    <t>http://www.modmr.gov.bd/</t>
  </si>
  <si>
    <t>Disaster preparedness household - (percentage of the total household)</t>
  </si>
  <si>
    <t>The indicator is based on the estimated percentage of households prepared for a disaster.  The indicator has been taken from the Disaster and Climate Statistics report of Bangladesh Bureau of Statistics (BBS).</t>
  </si>
  <si>
    <t>Under the current disaster risk management framework, the focus in Bangladesh has shifted from post-disaster rehabilitation to a holistic approach to disaster preparedness. As a result, the mortality rate caused by tropical cyclones has decreased significantly over the last four decades. However, the loss of socioeconomic assets has not declined as much as the mortality rate. To reduce the loss of life and assets, disaster preparedness activities at the household level are essential.</t>
  </si>
  <si>
    <t>POP</t>
  </si>
  <si>
    <t>Climatic Hot Spot</t>
  </si>
  <si>
    <t>Number / Year</t>
  </si>
  <si>
    <t>Physical exposure to earthquake MMI VI (relative)</t>
  </si>
  <si>
    <t>Physical exposure to earthquake MMI VIII (relative)</t>
  </si>
  <si>
    <t>% / Year</t>
  </si>
  <si>
    <t>Flood Risk ( Riverine and Flash Flood)</t>
  </si>
  <si>
    <t>% of Pop</t>
  </si>
  <si>
    <t>per 100000 pop</t>
  </si>
  <si>
    <t>per Square KM</t>
  </si>
  <si>
    <t>Unit</t>
  </si>
  <si>
    <t>Density</t>
  </si>
  <si>
    <t>CPP volunteer</t>
  </si>
  <si>
    <t>Community Clinic Density</t>
  </si>
  <si>
    <t>Health Center Density</t>
  </si>
  <si>
    <t>2020-2021</t>
  </si>
  <si>
    <t>2011-2021</t>
  </si>
  <si>
    <t>2007-2015</t>
  </si>
  <si>
    <t>2009-2014</t>
  </si>
  <si>
    <t>NH.EQ.GEM.MMI6.SP-1</t>
  </si>
  <si>
    <t>NH.EQ.GEM.MMI6.SP-2</t>
  </si>
  <si>
    <t>NH.EQ.GEM.MMI8.SP-2</t>
  </si>
  <si>
    <t>EX_RFL-1</t>
  </si>
  <si>
    <t>EX_RFL-2</t>
  </si>
  <si>
    <t>EX_FFL</t>
  </si>
  <si>
    <t>EX_IND</t>
  </si>
  <si>
    <t>EX_CS-1</t>
  </si>
  <si>
    <t>EX_CS-2</t>
  </si>
  <si>
    <t>EX_LS-1</t>
  </si>
  <si>
    <t>EX_LS-2</t>
  </si>
  <si>
    <t>EX_SLN</t>
  </si>
  <si>
    <t>EX_LGHTN</t>
  </si>
  <si>
    <t>EX_RBE</t>
  </si>
  <si>
    <t>EX_DR-1</t>
  </si>
  <si>
    <t>EX_DR-2</t>
  </si>
  <si>
    <t>POP.EXP.VIR.COV</t>
  </si>
  <si>
    <t>POP.EXP.VECT.AEDES</t>
  </si>
  <si>
    <t>POP.SLUM</t>
  </si>
  <si>
    <t>SP.POP.0005.TO.ZS</t>
  </si>
  <si>
    <t>IHR11</t>
  </si>
  <si>
    <t>VC.PROB</t>
  </si>
  <si>
    <t>HVC.PROB</t>
  </si>
  <si>
    <t>CON_HIIK_NP</t>
  </si>
  <si>
    <t>CON_HIIK_SN</t>
  </si>
  <si>
    <t>MPI-1</t>
  </si>
  <si>
    <t>MPI-2</t>
  </si>
  <si>
    <t>GINI</t>
  </si>
  <si>
    <t>ODA-1</t>
  </si>
  <si>
    <t>DT.ODA.ODAT.GN.ZS</t>
  </si>
  <si>
    <t>BX_TRF_PWKR</t>
  </si>
  <si>
    <t>POP.SEC.IDP</t>
  </si>
  <si>
    <t>TRPS</t>
  </si>
  <si>
    <t>CM</t>
  </si>
  <si>
    <t>CUW</t>
  </si>
  <si>
    <t>SN.ITK.DEFC.ZS</t>
  </si>
  <si>
    <t>ECD</t>
  </si>
  <si>
    <t>VU.VGR.OG.NATDIS-1</t>
  </si>
  <si>
    <t>VU.VGR.OG.NATDIS-2</t>
  </si>
  <si>
    <t>VU.VGR.OG.NATDIS-3</t>
  </si>
  <si>
    <t>FS.ADSA</t>
  </si>
  <si>
    <t>GovernmentEffectiveness</t>
  </si>
  <si>
    <t>CPI</t>
  </si>
  <si>
    <t>HFA</t>
  </si>
  <si>
    <t>IS.ROD.TOTL.KM</t>
  </si>
  <si>
    <t>SH.H2O.BASW.ZS</t>
  </si>
  <si>
    <t>ANC</t>
  </si>
  <si>
    <t>PNC</t>
  </si>
  <si>
    <t>PHIS-1</t>
  </si>
  <si>
    <t>PHIS-2</t>
  </si>
  <si>
    <t>PHIS-3</t>
  </si>
  <si>
    <t>SE.ADT.LITR.ZS</t>
  </si>
  <si>
    <t>IT.NET.USER.P2</t>
  </si>
  <si>
    <t>IT.CEL.SETS.P2</t>
  </si>
  <si>
    <t>IT.FIB.SETS.P3</t>
  </si>
  <si>
    <t>POP_DEN</t>
  </si>
  <si>
    <t>AG.LND.TOTL.K2</t>
  </si>
  <si>
    <t>Number of Pop</t>
  </si>
  <si>
    <t>per 1000000</t>
  </si>
  <si>
    <t>per 100000</t>
  </si>
  <si>
    <t>pop/sq km</t>
  </si>
  <si>
    <t>Pop(%)</t>
  </si>
  <si>
    <t>USD</t>
  </si>
  <si>
    <t>% of GBI</t>
  </si>
  <si>
    <t>per 1,000 live births</t>
  </si>
  <si>
    <t>% of union</t>
  </si>
  <si>
    <t>Physical Exposure to Earthquake MMI VI</t>
  </si>
  <si>
    <t>Physical Exposure to Earthquake MMI VIII</t>
  </si>
  <si>
    <t>Physical Exposure to Earthquake MMI VI (relative)</t>
  </si>
  <si>
    <t>Physical Exposure to Earthquake MMI VIII (relative)</t>
  </si>
  <si>
    <t>Physical Exposure to Extensive River flood  (relative)</t>
  </si>
  <si>
    <t>Physical Extent of Intensive River Flood Inundation (absolute)</t>
  </si>
  <si>
    <t>Physical Exposure to Extensive Flash Flood  (relative)</t>
  </si>
  <si>
    <t>Intensive  Inundation (monsoon season)</t>
  </si>
  <si>
    <t xml:space="preserve">Physical Extent to Extensive Storm Surge Area  (relative) </t>
  </si>
  <si>
    <t xml:space="preserve">Physical Exposure to Intensive Storm Surge   (absolute)  </t>
  </si>
  <si>
    <t>Physical Exposure to Intensive Landslide (relative)</t>
  </si>
  <si>
    <t>Physical Exposure to Extensive Landslide (relative)</t>
  </si>
  <si>
    <t>Physical Exposure to Extensive Salinity (relative)</t>
  </si>
  <si>
    <t>Physical Exposure to Extensive Drought- Kharip (relative)</t>
  </si>
  <si>
    <t>Incidents of COVID-19 Infections</t>
  </si>
  <si>
    <t>Population Exposed to Dengue (vector borne)</t>
  </si>
  <si>
    <t>Average Household Size</t>
  </si>
  <si>
    <t xml:space="preserve">Population Living in Slums </t>
  </si>
  <si>
    <t>Children Under 5 (% of population)</t>
  </si>
  <si>
    <t>IHR Capacity Score: Food Safety</t>
  </si>
  <si>
    <t>Violent Conflict Probability</t>
  </si>
  <si>
    <t>Highly Violent Conflict Probability</t>
  </si>
  <si>
    <t>Income GINI Coefficient</t>
  </si>
  <si>
    <t>Gender Parity Index (GPI) for Primary School</t>
  </si>
  <si>
    <t xml:space="preserve">Gender Parity Index (GPI) for Lower Secondary School </t>
  </si>
  <si>
    <t>Gender Parity Index (GPI) for Upper Secondary School</t>
  </si>
  <si>
    <t>Percentages of EGPP Coverage</t>
  </si>
  <si>
    <t>Net ODA Received (% of GNI)</t>
  </si>
  <si>
    <t>Volume of Remittances (in USD) as a proportion of total GDP (%)</t>
  </si>
  <si>
    <t xml:space="preserve">Under Five Mortality Rate </t>
  </si>
  <si>
    <t>Underweight Prevalence (severe) &lt;-3 SD</t>
  </si>
  <si>
    <t>Stunting Prevalence (severe)&lt;-3 SD</t>
  </si>
  <si>
    <t>Insufficient Early Child Development Index (% of 36-59 months child)</t>
  </si>
  <si>
    <t>Annual Average  Affected  by Major Disaster (cyclone and flood)</t>
  </si>
  <si>
    <t>Households with Poor Dietary Diversity (food group &lt;=4)</t>
  </si>
  <si>
    <t>% of Population IPC Level 4 (food insecurity)</t>
  </si>
  <si>
    <t>Women (age 15-49 years)
Attitudes Towards Domestic Violence</t>
  </si>
  <si>
    <t>Women Headed Households</t>
  </si>
  <si>
    <t>Housing Structure (jhupri+kutcha)</t>
  </si>
  <si>
    <t>HFA Scores Last Recent</t>
  </si>
  <si>
    <t xml:space="preserve">Cyclone Shelter </t>
  </si>
  <si>
    <t>Financial Support to Disaster Affected Population</t>
  </si>
  <si>
    <t>Disaster Prone HH Received Early Warning</t>
  </si>
  <si>
    <t>People Using at Least Basic Drinking Water Services</t>
  </si>
  <si>
    <t>People with Basic Handwashing Facilities Including Soap and Water</t>
  </si>
  <si>
    <t xml:space="preserve"> Menstrual Hygiene
Management</t>
  </si>
  <si>
    <t>Skilled Attendant at Delivery</t>
  </si>
  <si>
    <t>Antenatal Care (anc-4)</t>
  </si>
  <si>
    <t>Post Natal Care (pnc)</t>
  </si>
  <si>
    <t xml:space="preserve">Adult Literacy Rate </t>
  </si>
  <si>
    <t>Mobile Phone Users</t>
  </si>
  <si>
    <t>UN.LIVLIH</t>
  </si>
  <si>
    <t>GEN.DISP-1</t>
  </si>
  <si>
    <t>GEN.DISP-2</t>
  </si>
  <si>
    <t>GEN.DISP-3</t>
  </si>
  <si>
    <t>UNEM.R</t>
  </si>
  <si>
    <t>SN.EGPP</t>
  </si>
  <si>
    <t>UP.RT.POP</t>
  </si>
  <si>
    <t>CHLD.LBR</t>
  </si>
  <si>
    <t>VU.VGR.DMSTC.VL</t>
  </si>
  <si>
    <t>WOMEN.HH</t>
  </si>
  <si>
    <t>DISABILITY</t>
  </si>
  <si>
    <t>ELDER</t>
  </si>
  <si>
    <t>ETHNIC</t>
  </si>
  <si>
    <t>HS.VULN</t>
  </si>
  <si>
    <t>AD.ACCESS</t>
  </si>
  <si>
    <t>WA.SAN</t>
  </si>
  <si>
    <t>MENS.HYG</t>
  </si>
  <si>
    <t>SKILL.ATND</t>
  </si>
  <si>
    <t>SH_ACS_MSRB</t>
  </si>
  <si>
    <t>annual avg per 100000</t>
  </si>
  <si>
    <t>Physical Exposure to Intensive Lightning  (absolute)</t>
  </si>
  <si>
    <t xml:space="preserve">Physical Exposure to Intensive Riverbank Erosion (absolute) </t>
  </si>
  <si>
    <t>Physical Exposure to Extensive Drought-Rabi  (relative)</t>
  </si>
  <si>
    <t>Unsustainable Livelihood Household (% of Agri and non-Agri day labor)</t>
  </si>
  <si>
    <t>Public Aid Per Capita (humanitarian and development)</t>
  </si>
  <si>
    <t xml:space="preserve">Disaster Induced IDP </t>
  </si>
  <si>
    <t>Asylum Seeker/ Refugee</t>
  </si>
  <si>
    <t>Destroyed Houses by Major Disaster (cyclone and flood)</t>
  </si>
  <si>
    <t xml:space="preserve"> Damaged Houses by Major Disaster (cyclone and flood )</t>
  </si>
  <si>
    <t>Child Labour (children aged 5-17)</t>
  </si>
  <si>
    <t>Percentages of Disaster Preparedness HH</t>
  </si>
  <si>
    <t xml:space="preserve">Union with Effective Accessibility </t>
  </si>
  <si>
    <t xml:space="preserve">Measles-Rubella Vaccination Coverage </t>
  </si>
  <si>
    <t>SHELTER</t>
  </si>
  <si>
    <t>RESPONSE</t>
  </si>
  <si>
    <t>EARLY.WARN</t>
  </si>
  <si>
    <t>DIS.PREP</t>
  </si>
  <si>
    <t>VLN-1</t>
  </si>
  <si>
    <t>VLN-2</t>
  </si>
  <si>
    <t>Per 10000 pop</t>
  </si>
  <si>
    <t>Governance</t>
  </si>
  <si>
    <t>Preparedness and Response</t>
  </si>
  <si>
    <t>Access to WASH</t>
  </si>
  <si>
    <t>INFROM Institution</t>
  </si>
  <si>
    <t>INFORM Lack of Coping Capacity</t>
  </si>
  <si>
    <t>Data year</t>
  </si>
  <si>
    <t>Earthquake</t>
  </si>
  <si>
    <t>Earthquake Extensive (absolute)</t>
  </si>
  <si>
    <t>HA.NAT.EQ.EXT-ABS</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</si>
  <si>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</si>
  <si>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</si>
  <si>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Earthquake is one of the rapid on-set hazards considered in the natural hazard category. The MMI 6 is considered as low intensity level.</t>
  </si>
  <si>
    <t xml:space="preserve">The indicator is dependent on quality of population estimates and the seismic hazard map. </t>
  </si>
  <si>
    <t>GEM, JRC</t>
  </si>
  <si>
    <t>M. Pagani, J. Garcia-Pelaez, R. Gee, K. Johnson, V. Poggi, R. Styron, G. Weatherill, M. Simionato, D. Viganò, L. Danciu, D. Monelli (2018). Global Earthquake Model (GEM) Seismic Hazard Map (version 2018.1 - December 2018), DOI: 10.13117/GEM-GLOBAL-SEISMIC-HAZARD-MAP-2018.1</t>
  </si>
  <si>
    <t>https://www.globalquakemodel.org/gem</t>
  </si>
  <si>
    <t>Earthquake Extensive (relative)</t>
  </si>
  <si>
    <t>HA.NAT.EQ.EXT-REL</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</si>
  <si>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</si>
  <si>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</si>
  <si>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The indicator is dependent on quality of population estimates and the seismic hazard map.</t>
  </si>
  <si>
    <t>Earthquake Intensive (absolute)</t>
  </si>
  <si>
    <t>HA.NAT.EQ.INT-ABS</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</si>
  <si>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</si>
  <si>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</si>
  <si>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Earthquake is one of the rapid on-set hazards considered in the natural hazard category. The MMI 8 is considered as high intensity level.</t>
  </si>
  <si>
    <t>Earthquake Intensive (relative)</t>
  </si>
  <si>
    <t>HA.NAT.EQ.INT-REL</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</si>
  <si>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</si>
  <si>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</si>
  <si>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River Flood</t>
  </si>
  <si>
    <t>Physical exposure to river flood - area exposed to extensive river flood (percentage of the total area)</t>
  </si>
  <si>
    <t>The indicator is based on the combination of the hazard zones and the total area exposed by extensive river flood. Thus indicates the percentage of area potentially at risk of river flood. The indicator has been analysed from  the spatial delination of flood severity class produced by Bangladesh Agricultural Research Council (BARC).</t>
  </si>
  <si>
    <t>Flood is one of the rapid on-set hazards considered in the natural hazard category.Considering Bnagaldesh is densely populated country and most of country  is utilised for agriculture or settlements. So the exposed area represent the risk scenarios.</t>
  </si>
  <si>
    <t>This dataset was generated using other national datasets; The main purpose of this data is quantifying  flood prone area by district and upazila and it is expected to broadly identify high risk areas at local level.</t>
  </si>
  <si>
    <t>This indicator is reflecting the actual annual average inundation by major floods during 2016-2020. The data has been analysied from the UNOSAT and NASA NRT flood inundation map.</t>
  </si>
  <si>
    <t>Flood is one of the rapid on-set hazards considered in the natural hazard category. Considering Bnagaldesh is densely populated country and most of country  is utilised for agriculture or settlements. So the exposed area represent the risk scenarios.</t>
  </si>
  <si>
    <t>This dataset was generated using other national datasets; The main purpose of this data is quantifying  flood prone area by district and upazila and it is expected to broadly identify high risk areas at local level and for identification of prioity .</t>
  </si>
  <si>
    <t>Physical exposure to flash flood - area exposed to extensive flash flood (percentage of the total area)</t>
  </si>
  <si>
    <t>The indicator is based on the combination of the hazard zones and the total area exposed by extensive flash flood. Thus indicates the percentage of area potentially at risk of flash flood. The indicator has been analysed from  the spatial delination of flash flood severity class produced by Bangladesh Agricultural Research Council (BARC).</t>
  </si>
  <si>
    <t>Flash Flood is one of the rapid on-set hazards considered in the natural hazard category.Considering Bnagaldesh is densely populated country and most of country  is utilised for agriculture or settlements. So the exposed area represent the risk scenarios.</t>
  </si>
  <si>
    <t>Physical exposure to inundation level during flood - area exposed to extensive inundation (percentage of the total area)</t>
  </si>
  <si>
    <t>The indicator is based on the combination of the hazard zones and the total area exposed by high to severe level of of Inundation ( more than 3 meter). Thus indicates the percentage of area potentially at risk of high level of inundation. The indicator has been analysed from  the spatial delination of inundation level produced by Bangladesh Agricultural Research Council (BARC).</t>
  </si>
  <si>
    <t>Inundation  is one of the rapid on-set hazards assoiated with flood considered in the natural hazard category. Considering Bnagaldesh is densely populated country and most of country  is utilised for agriculture or settlements. So the exposed area represent the risk scenarios.</t>
  </si>
  <si>
    <t>This dataset was generated using other national datasets; The main purpose of this data is quantifying  high inundation prone area by district and upazila and it is expected to broadly identify high risk areas at local level and for identification of prioity .</t>
  </si>
  <si>
    <t xml:space="preserve">Cyclone </t>
  </si>
  <si>
    <t>Storm Surge</t>
  </si>
  <si>
    <t>The indicator is based on the combination of the hazard zones and the total area exposed by extensive storm surge. Thus indicates the percentage of area potentially at risk of storm. The indicator has been analysed from  the spatial delination of storm surge severity class assciated with cyclonic wind produced by Bangladesh Agricultural Research Council (BARC).</t>
  </si>
  <si>
    <t>Tropical cyclone is one of the rapid on-set hazards considered in the natural hazard category which trigger the strom surge inundation.Considering Bnagaldesh is densely populated country and most of country  is utilised for agriculture or settlements. So the exposed area represent the risk scenarios.</t>
  </si>
  <si>
    <t>This dataset was generated using other spatial datasets; The main purpose of this data is quantifying  flood prone area by district and upazila and it is expected to broadly identify high risk areas at local level and for identification of prioity .</t>
  </si>
  <si>
    <t>13/11/2021</t>
  </si>
  <si>
    <t>Physical exposure to storm surges - average annual area exposed (percent of the total area)</t>
  </si>
  <si>
    <t>Tropical cyclone is one of the rapid on-set hazards considered in the natural hazard category. Considering Bnagaldesh is densely populated country and most of country  is utilised for agriculture or settlements. So the exposed area represent the risk scenarios.</t>
  </si>
  <si>
    <t>4/12/2022</t>
  </si>
  <si>
    <t>Physical exposure to landslide surges - average annual area exposed (percent of the total area)</t>
  </si>
  <si>
    <t>The indicator is based on the combination of the hazard zones and the total area susceptible to landslide. It thus indicates the percentage of area potentially at risk of lanslide. The indicator has been analysed from  the spatial delination of lanslide severity  produced by Bangladesh Univeristy of Engineering and Technology; and Start Fund Bangladesh.</t>
  </si>
  <si>
    <t>Landslide is one of the rapid on-set hazards for Bangaldesh considered in the natural hazard category. Considering Bnagaldesh is densely populated country and most of country  is utilised for agriculture or settlements. So the exposed area represent the risk scenarios.</t>
  </si>
  <si>
    <t>BUET, SFB</t>
  </si>
  <si>
    <t>Hard Copy data (will be shared on request)</t>
  </si>
  <si>
    <t>Physical exposure to landslide - average annual area exposed (percent of the total area)</t>
  </si>
  <si>
    <t>The indicator is based on the combination of the hazard zones and the total area susceptible to landslide. It thus indicates the percentage of area potentially at risk of lanslide. The indicator has been analysed from  the spatial delination of lanslide severity  produced by Bangladesh Univeristy of Engineering and Technology and Start Fund Bangladesh.</t>
  </si>
  <si>
    <t>14/11/2022</t>
  </si>
  <si>
    <t xml:space="preserve">Lightning </t>
  </si>
  <si>
    <t>Incidence of death due to lightning  by Districts</t>
  </si>
  <si>
    <t>The Indicator is based on the number of incidence of lightning, collated from the daily situation report published by National Disaster Response and coordination cell of the ministry of Disaster Management and Relief.</t>
  </si>
  <si>
    <t>Lightning one of the major hazards of Bangaldesh which caused number of deaths every year.In 2016 Government of Bangladesh declared Lightning as disaster for the country.</t>
  </si>
  <si>
    <t>NDRCC, MODMR</t>
  </si>
  <si>
    <t>https://modmr.gov.bd/site/view/situationreport/Daily-Situation-Report</t>
  </si>
  <si>
    <t>River Bank Erosion</t>
  </si>
  <si>
    <t>Drought- Kharip</t>
  </si>
  <si>
    <t>The indicator shows the percentage  of drought prone  areas and agriculture during kharip season . The indicator is based on the Banagldesh Agriculture Research Council( BARC) and Validated through Multi-Hazard Risk and Vulnerability Assessment Modeling and Mapping (MRVA) Atlas of Department of Disaster Management (DDM), Bangladesh. 2020</t>
  </si>
  <si>
    <t>Drought is the only one of the major slow on-set hazards considered in the natural hazard category.</t>
  </si>
  <si>
    <t>The intervention for irrigation in the drought prone areas are not considered which may shows slightly skewed result</t>
  </si>
  <si>
    <t>BARC, MRVA- DDM</t>
  </si>
  <si>
    <t>Drought_Rabi</t>
  </si>
  <si>
    <t>The indicator shows the percentage  of drought prone  areas and agriculture during Rabi season . The indicator is based on the Banagldesh Agriculture Research Council( BARC) and Validated through Multi-Hazard Risk and Vulnerability Assessment Modeling and Mapping (MRVA) Atlas of Department of Disaster Management (DDM), Bangladesh. 2021</t>
  </si>
  <si>
    <t>Zoonoses</t>
  </si>
  <si>
    <t>Although children &lt;5 years of age represent only 9% of the national population, 43% of the disease burden from contaminated food occurred in this group.</t>
  </si>
  <si>
    <t>The percentage of the average of all indicators, which reflect the level of performance or achievement of Core Capacity 4. Food Safety Each capacity has one to three indicators. Each indicator is based on five cumulative levels, with attributes (one of a set of specific elements or characteristics that reflect the level of performance or achievement of a specific indicator) for annual reporting.</t>
  </si>
  <si>
    <t>States Parties have a capacity to timely detect, investigate and respond to food safety events involving foodborne diseases and/or food contamination that may constitute a public health emergency of national or international concern, through collaboration between the relevant authorities. Food safety is multisectoral in nature and the agencies/sectors responsible for detection, investigation and response to a food safety emergency varies across Member States.</t>
  </si>
  <si>
    <t>WHO</t>
  </si>
  <si>
    <t>http://apps.who.int/gho/data/view.main.IHRSPARCTRYALLv</t>
  </si>
  <si>
    <t>Human</t>
  </si>
  <si>
    <t>Conflict Risk</t>
  </si>
  <si>
    <t>Current Conflict Intensity</t>
  </si>
  <si>
    <t>Conflict Barometer - National Power Conflicts</t>
  </si>
  <si>
    <t>The HIIK's annual publication Conflict Barometer describes the recent trends in global conflict developments, escalations, de-escalations, and settlements.</t>
  </si>
  <si>
    <t>The Human Hazard component of InfoRM refers to risk of conflicts in the country.</t>
  </si>
  <si>
    <t>Heidelberg Institute</t>
  </si>
  <si>
    <t>Heidelberg Institute for International Conflict Research (HIIK) (2020): Conflict Barometer 2019, Heidelberg</t>
  </si>
  <si>
    <t>http://www.hiik.de/en/konfliktbarometer/index.html</t>
  </si>
  <si>
    <t>Conflict Barometer - Subnational Conflicts</t>
  </si>
  <si>
    <t>Internal Conflict Probability</t>
  </si>
  <si>
    <t>GCRI derived Violent Internal Conflict probability</t>
  </si>
  <si>
    <t>The Global Conflict Risk Index (GCRI) is an index that assess the states' risk for violent internal conflicts. INFORM Risk uses the GCRI assessment of the probability for violent (VC) conflict within the next 4 years, for both national power and subnational group of conflicts. The considered probabilities are the maximum of the national power and the subnational for HVC.</t>
  </si>
  <si>
    <t>European Commission, Joint Research Centre (JRC)</t>
  </si>
  <si>
    <t>GCRI derived</t>
  </si>
  <si>
    <t>http://conflictrisk.jrc.ec.europa.eu/</t>
  </si>
  <si>
    <t>GCRI derived High Violent Internal Conflict probability</t>
  </si>
  <si>
    <t>The Global Conflict Risk Index (GCRI) is an index that assess the states' risk for violent internal conflicts. INFORM Risk uses the GCRI assessment of the probability for highly violent (HVC) conflict within the next 4 years, for both national power and subnational group of conflicts. The considered probabilities are the maximum of the national power and the subnational for HVC.</t>
  </si>
  <si>
    <t>Poverty and Development</t>
  </si>
  <si>
    <t>Development</t>
  </si>
  <si>
    <t>Poverty</t>
  </si>
  <si>
    <t>This is the percentages of population who lives on unssuistaiblae livelihood ( un skilled day labor). This indicator has been taken from Household Income Expenditure Survey of the Bangaldesh Bureau of Statistics.</t>
  </si>
  <si>
    <t>13/5/2022</t>
  </si>
  <si>
    <t>Income Gini coefficient - Inequality in income or consumption</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</si>
  <si>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</si>
  <si>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districst.</t>
  </si>
  <si>
    <t>HIES, BBS</t>
  </si>
  <si>
    <t>MICS-BBS, UNICEF</t>
  </si>
  <si>
    <t>Economical Dependency</t>
  </si>
  <si>
    <t>Portion workforce are not employed</t>
  </si>
  <si>
    <t xml:space="preserve">Unemployed, according to the Labor Force Survey, comprise persons who during the reference week were: 1. without work, i.e. neither had a job nor were at work (for one hour or more) in paid employment or self-employment; 2. currently available for work, (were available before the end of the two weeks following the reference week; 3. actively seeking work, (had taken specific steps in the four week period ending with the reference week to seek paid employment or self-employment) or who found a job to start later, (within a period of at most three months).The unemployment rate tells us the proportion of the labour force that does not have a job, is available to work and is actively looking for work. The UR signals to some extent the underutilization of the labour supply </t>
  </si>
  <si>
    <t>The unempolyed population group is always dependent on the other economically active population.</t>
  </si>
  <si>
    <t>LFS-BBS</t>
  </si>
  <si>
    <t>http://www.bbs.gov.bd/site/page/111d09ce-718a-4ae6-8188-f7d938ada348/-</t>
  </si>
  <si>
    <t>Public Aid per capita (current USD)</t>
  </si>
  <si>
    <t>This indicator is calculated by adding the public development aid and the humanitarian aid.</t>
  </si>
  <si>
    <t>The Aid Dependency component points out the countries that lack sustainability in development growth due to economic instability and humanitarian crisis.</t>
  </si>
  <si>
    <t>FTS (OCHA); OECD DAC</t>
  </si>
  <si>
    <t>https://fts.unocha.org/; http://stats.oecd.org/Index.aspx?DataSetCode=TABLE2A</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</si>
  <si>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</si>
  <si>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http://data.worldbank.org/indicator/DT.ODA.ODAT.GN.ZS</t>
  </si>
  <si>
    <t>Volume of remittances (in United States dollars) as a proportion of total GDP (%)</t>
  </si>
  <si>
    <t>Personal remittances received as proportion of GDP is the inflow of personal remittances expressed as a percentage of Gross Domestic Product (GDP).</t>
  </si>
  <si>
    <t>SDG Target 17.3: Mobilize additional financial resources for developing countries from multiple sources
Indicator 17.3.2: Volume of remittances (in United States dollars) as a proportion of total GDP</t>
  </si>
  <si>
    <t>https://data.worldbank.org/indicator/BX.TRF.PWKR.DT.GD.ZS</t>
  </si>
  <si>
    <t>Uprooted people</t>
  </si>
  <si>
    <t>Percentages of population has no permanent home and address</t>
  </si>
  <si>
    <t>This indicator is mainly shows the ratio of population living on street or public lace dosent have any permanaet address or home. This inditor has been take from Population and housing census of the Bangladesh Bureau of Statistics.</t>
  </si>
  <si>
    <t>This group of population has considered one of the most vulnerable groups as their living standard and access to basic rights below the standards.</t>
  </si>
  <si>
    <t>http://www.bbs.gov.bd/site/page/47856ad0-7e1c-4aab-bd78-892733bc06eb/-</t>
  </si>
  <si>
    <t>Refugees and asylum-seekers by country of asylum</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</si>
  <si>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</si>
  <si>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</si>
  <si>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UNHCR</t>
  </si>
  <si>
    <t>UNHCR Refugee Population Statistics Database; Operational Data Portal</t>
  </si>
  <si>
    <t>https://www.unhcr.org/refugee-statistics/
http://data2.unhcr.org/en/situations</t>
  </si>
  <si>
    <t>Health of children under 5</t>
  </si>
  <si>
    <t>Child death per 1000 per year</t>
  </si>
  <si>
    <t>Under five mortality rate is defined as the ratio of the children who died between their first and fifth birthdays to the number of children in the same age range per 1000 children. This indicator has been take from Sample Vital Registration Survey of the Bangladesh Bureau of Statistics.</t>
  </si>
  <si>
    <t>Under five mortality rates reflect poor health system and vulnerable group who doesn’t have access to proper health system.</t>
  </si>
  <si>
    <t>SVRS-BBS</t>
  </si>
  <si>
    <t>13/07/2022</t>
  </si>
  <si>
    <t>http://www.bbs.gov.bd/site/page/ef4d6756-2685-485a-b707-aa2d96bd4c6c/-</t>
  </si>
  <si>
    <t>% of Children who didn’t develop ECD criteria</t>
  </si>
  <si>
    <t xml:space="preserve">Percentage of children age 36-59 months who are note develop mentally on track in at least three of the following four domains: literacy-numeracy,physical, social-emotional, and learning </t>
  </si>
  <si>
    <t>Other Vulnerable Group</t>
  </si>
  <si>
    <t>Recent Shocks</t>
  </si>
  <si>
    <t>Percentage of population affected by natural disasters in the last 3 years</t>
  </si>
  <si>
    <t>To account for increased vulnerability during the recovery period after a disaster, people affected by recent shocks in the past 7 years are considered.</t>
  </si>
  <si>
    <t>Flood and Cyclone is one of the rapid on-set hazards considered in the natural hazard category.</t>
  </si>
  <si>
    <t>Flood and cyclone is one of the rapid on-set hazards considered in the natural hazard category.</t>
  </si>
  <si>
    <t>Food availability: Average dietary supply adequacy</t>
  </si>
  <si>
    <t>Average dietary energy supply as a percentage of the average dietary energy requirement.</t>
  </si>
  <si>
    <t>The Food Availability component concerns the actual quality and type of food supplied to provide the nutritional balance necessary for healthy and active life. It captures trends in chronic hunger.</t>
  </si>
  <si>
    <t>HIES-BBS</t>
  </si>
  <si>
    <t xml:space="preserve">Proportion of people is under risk of  severe chornic food insecurity </t>
  </si>
  <si>
    <t>Food insecurity that persists over time mainly due to structural causes, including intra-annual seasonal food insecurity.</t>
  </si>
  <si>
    <t>IPC food insecurity analysis identify the proportion of population in given administrative area in four different phases, i.e. : Level 1: No or
Minimal; Level 2: Mild; Level 3: Moderate; and Level 4: Severe.
This severe phased population is mentioned as level 4. : In a common year, households have seasonal deficits in quantity of food for more than four months of the year and consistently do not consume a diet of adequate quality.
Household livelihood</t>
  </si>
  <si>
    <t>Food Planning and Monitoring Unit (FPMU), Ministry of Food and FAO</t>
  </si>
  <si>
    <t>https://www.ipcinfo.org/ipc-country-analysis/details-map/en/c/1155697/?iso3=BGD</t>
  </si>
  <si>
    <t xml:space="preserve">Other Vulnerability </t>
  </si>
  <si>
    <t>Government effectiveness</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</si>
  <si>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</si>
  <si>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</si>
  <si>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Worldwide Governance Indicators World Bank</t>
  </si>
  <si>
    <t>http://info.worldbank.org/governance/wgi/</t>
  </si>
  <si>
    <t>Corruption Perception Index CPI</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</si>
  <si>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</si>
  <si>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</si>
  <si>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</si>
  <si>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http://cpi.transparency.org/</t>
  </si>
  <si>
    <t xml:space="preserve">DRR </t>
  </si>
  <si>
    <t>Hyogo Framework for Action scores</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</si>
  <si>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</si>
  <si>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</si>
  <si>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</si>
  <si>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UNISDR</t>
  </si>
  <si>
    <t>http://preventionweb.net/applications/hfa/qbnhfa/</t>
  </si>
  <si>
    <t>Number of Cyclone Shelter per 100000 population</t>
  </si>
  <si>
    <t>This indicator has been calculated  from the number of cyclone shelter data from CDMP and Mininstry of Disaster Mnagament and Relief . Then number of cyclone shelter per 100000 population has been calculated from the district wise population data of the population and housing census.</t>
  </si>
  <si>
    <t>Bnagaldesh is a tropical cylone prone country, tends to affected by cyclone every alternative year. The number of cyclone shelter reflect the drisaster risk reduction capcity.</t>
  </si>
  <si>
    <t>https://geodash.gov.bd/layers/geonode:cyclone_shelters</t>
  </si>
  <si>
    <t xml:space="preserve">Percentages of Household received financial support after disaster </t>
  </si>
  <si>
    <t xml:space="preserve">Government of Bangladesh and other development partners supports the disaster vulnerable community for preparedness and provide support to the disaster affected community. </t>
  </si>
  <si>
    <t>Bnagaldesh is a tropical cylone prone country, tends to affected by cyclone every alternative year.</t>
  </si>
  <si>
    <t xml:space="preserve">Percentages of Household received early warning message before disaster </t>
  </si>
  <si>
    <t xml:space="preserve">Government of Bangladesh and other development partners provides early warning to disaster vulnerable community. </t>
  </si>
  <si>
    <t xml:space="preserve">Bnagaldesh is a tropical cylone prone country, tends to affected by cyclone every alternative year. </t>
  </si>
  <si>
    <t>Number of Red Cross Red Crescent (RCRC) Volunteer per 100000 population</t>
  </si>
  <si>
    <t>This data has been taken from Bangladesh red crescent Society shows the number of red crescent volunteer by districs in 2021.</t>
  </si>
  <si>
    <t>RCRC volunteer are selevted from the community and they act as first responder from early warning dissemention to rescue, response and rehabilitation.</t>
  </si>
  <si>
    <t>BDRCS and MoDMR</t>
  </si>
  <si>
    <t>https://bdrcs.org/#</t>
  </si>
  <si>
    <t>Number of Cyclone Preparedness Programme (CPP) Volunteer per 100000 population</t>
  </si>
  <si>
    <t>Number of Cyclone preparedness program (CPP) volunteer data has been taken from the MoDMR and ratio has been calculated .</t>
  </si>
  <si>
    <t xml:space="preserve">CPP volunteer is the key part of the cyclone related early warning dissemination and evacuation.  </t>
  </si>
  <si>
    <t>http://www.cpp.gov.bd/</t>
  </si>
  <si>
    <t xml:space="preserve"> Infrastructure </t>
  </si>
  <si>
    <t>WASH</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</si>
  <si>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</si>
  <si>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</si>
  <si>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WHO/UNICEF Joint Monitoring Programme (JMP) for Water Supply and Sanitation</t>
  </si>
  <si>
    <t>https://washdata.org/</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</si>
  <si>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</si>
  <si>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</si>
  <si>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15/5/2022</t>
  </si>
  <si>
    <t>The percentage of people living in households that have a handwashing facility with soap and water available on the premises. Handwashing facilities may be fixed or mobile and include a sink with tap water, buckets with taps, tippy-taps, and jugs or basins designated for handwashing. Soap includes bar soap, liquid soap, powder detergent, and soapy water but does not include ash, soil, sand or other handwashing agents.</t>
  </si>
  <si>
    <t>Handwashing with soap is widely agreed to be the top hygiene priority for improving health outcomes. A number of infectious diseases can be spread from one person to another by contaminated hands. These diseases include gastrointestinal infections, such as Salmonella, and respiratory infections, such as influenza.</t>
  </si>
  <si>
    <t>The indicator has been taken from the Multiple Indicator Cluster Survey 2019 report reflecets the proportion of reproductive age group women who are able to maintain effective menstrual hygiene.</t>
  </si>
  <si>
    <t>Percenatge of Delivery by Skilled attendant</t>
  </si>
  <si>
    <t xml:space="preserve">Percentage of women age 15-49 years with a live birth in the last 2 years whose most recent live birth was attended by skilled health personnel. </t>
  </si>
  <si>
    <t>Percentage of pregnant women has access to proper antenatal care</t>
  </si>
  <si>
    <t>Percentage of women age 15-49 years with a live birth in the last 2 years who during the pregnancy of the most recent live birth were attended 
(a) at least once times by skilled health personnel
(b) at least four times by any provider</t>
  </si>
  <si>
    <t>Percentage of new born child has access to proper antenatal care</t>
  </si>
  <si>
    <t xml:space="preserve">Percentage of women age 15-49 years with a live birth in the last 2 years whose most recent live-born child received a health check while in facility
or at home following delivery, or a post-natal care visit within 2 days after delivery </t>
  </si>
  <si>
    <t>Individuals using the Mobile Phone (% of population)</t>
  </si>
  <si>
    <t>Internet users are individuals who have used the Mobile phone. The indicator has been taken from the Bangladesh Bureau of Statistics (BBS).</t>
  </si>
  <si>
    <t>26/06/2022</t>
  </si>
  <si>
    <t>National Average</t>
  </si>
  <si>
    <t>Divisional Average</t>
  </si>
  <si>
    <r>
      <t>The Gender Parity Index (GPI) is a socioeconomic index usually designed to measure the relative access to education of males and females. This index is released by UNESCO. In its simplest form, it is calculated as the quotient of the number of females by the number of males enrolled in a given stage of education (primary, secondary, etc.). A GPI equal to one signifies equality between males and females. A GPI less than one is an indication that gender parity favors males while a GPI greater than one indicates gender parity that favors females.</t>
    </r>
    <r>
      <rPr>
        <vertAlign val="superscript"/>
        <sz val="10"/>
        <rFont val="Helvetica"/>
      </rPr>
      <t>[1]</t>
    </r>
    <r>
      <rPr>
        <sz val="10"/>
        <rFont val="Helvetica"/>
      </rPr>
      <t> The closer a GPI is to one, the closer a country is to achieving equality of access between males and females.</t>
    </r>
    <r>
      <rPr>
        <vertAlign val="superscript"/>
        <sz val="10"/>
        <rFont val="Helvetica"/>
      </rPr>
      <t>[2]</t>
    </r>
    <r>
      <rPr>
        <sz val="10"/>
        <rFont val="Helvetica"/>
      </rPr>
      <t> It is used by international organizations, particularly in measuring the progress of developing countries</t>
    </r>
  </si>
  <si>
    <r>
      <t>The Gender Parity Index (GPI) is a socioeconomic index usually designed to measure the relative access to education of males and females. This index is released by UNESCO. In its simplest form, it is calculated as the quotient of the number of females by the number of males enrolled in a given stage of education (primary, secondary, etc.). A GPI equal to one signifies equality between males and females. A GPI less than one is an indication that gender parity favors males while a GPI greater than one indicates gender parity that favors females.</t>
    </r>
    <r>
      <rPr>
        <vertAlign val="superscript"/>
        <sz val="10"/>
        <rFont val="Helvetica"/>
      </rPr>
      <t>[1]</t>
    </r>
    <r>
      <rPr>
        <sz val="10"/>
        <rFont val="Helvetica"/>
      </rPr>
      <t> The closer a GPI is to one, the closer a country is to achieving equality of access between males and females.</t>
    </r>
    <r>
      <rPr>
        <vertAlign val="superscript"/>
        <sz val="10"/>
        <rFont val="Helvetica"/>
      </rPr>
      <t>[2]</t>
    </r>
    <r>
      <rPr>
        <sz val="10"/>
        <rFont val="Helvetica"/>
      </rPr>
      <t> It is used by international organizations, particularly in measuring the progress of developing countries</t>
    </r>
    <r>
      <rPr>
        <sz val="10"/>
        <color rgb="FF323232"/>
        <rFont val="Helvetica"/>
      </rPr>
      <t>.</t>
    </r>
  </si>
  <si>
    <t>(release: 01.09.2022 : v 1)</t>
  </si>
  <si>
    <t xml:space="preserve">The subnational INFORM risk index 2022 for Bangladesh gathered data from 64 Districts  across the country. A total of 89 indicators have been collected and indexed by following the INFORM sub-national risk index guideline. The process of development in collaboration with the Ministry of Disaster Management and Relief and the Bangladesh Bureau of Statistics. The following three steps are used to produce the INFORM Risk Index. </t>
  </si>
  <si>
    <t>BARC, MRVAM-DDM</t>
  </si>
  <si>
    <t>BARC, MRVAM- DDM</t>
  </si>
  <si>
    <t>BBS and UNICEF</t>
  </si>
  <si>
    <t>SUM YEAR</t>
  </si>
  <si>
    <t>AVG YEAR</t>
  </si>
  <si>
    <t>STDEV</t>
  </si>
  <si>
    <t>MEDIAN</t>
  </si>
  <si>
    <t>Number of Missing Indicators</t>
  </si>
  <si>
    <t>Recentness data (average years)</t>
  </si>
  <si>
    <t>Countries in HVC - Factor</t>
  </si>
  <si>
    <t>Average of Missing and Recentness + factor for conflict</t>
  </si>
  <si>
    <t>Admin Lvl 2</t>
  </si>
  <si>
    <t>District in HVC</t>
  </si>
  <si>
    <t>(HOME)</t>
  </si>
  <si>
    <r>
      <t>Previous Releases:</t>
    </r>
    <r>
      <rPr>
        <i/>
        <u/>
        <sz val="11"/>
        <color rgb="FF323232"/>
        <rFont val="Arial"/>
        <family val="2"/>
      </rPr>
      <t>https:</t>
    </r>
    <r>
      <rPr>
        <i/>
        <u/>
        <sz val="8"/>
        <color rgb="FF323232"/>
        <rFont val="Arial"/>
        <family val="2"/>
      </rPr>
      <t>//www.humanitarianresponse.info/en/operations/bangladesh/document/20213003nawgindex-rankinginformbangladesh-subnational27-upazila</t>
    </r>
  </si>
  <si>
    <t>https://www.humanitarianresponse.info/en/operations/bangladesh/document/bangladesh-sub-national-inform-risk-index-2022v1</t>
  </si>
  <si>
    <t>NUMBER OF Missing</t>
  </si>
  <si>
    <t>INFORM Vulnerable Groups</t>
  </si>
  <si>
    <t>RISK CLASS-Vulnerability</t>
  </si>
  <si>
    <t>Rank-
Vulnerability</t>
  </si>
  <si>
    <t>RISK CLASS-Lack of Coping Capcity</t>
  </si>
  <si>
    <t>Rank-
Coping Capacity</t>
  </si>
  <si>
    <t>Rank-Risk</t>
  </si>
  <si>
    <r>
      <t xml:space="preserve">INFORM Bangladesh Sub-national RISK INDEX: 
</t>
    </r>
    <r>
      <rPr>
        <b/>
        <sz val="12"/>
        <color rgb="FF323232"/>
        <rFont val="Arial"/>
        <family val="2"/>
      </rPr>
      <t>Admin Level 2 (District)</t>
    </r>
  </si>
  <si>
    <t>(1004-6091)</t>
  </si>
  <si>
    <t>BDP Climate Zone</t>
  </si>
  <si>
    <t xml:space="preserve">ADMIN LEVEL-2 (District) </t>
  </si>
  <si>
    <t>ADMIN LEVEL-1 (Division)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</si>
</sst>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
    <numFmt numFmtId="167" formatCode="0.000"/>
  </numFmts>
  <fonts count="105"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rgb="FF323232"/>
      <name val="Arial"/>
      <family val="2"/>
    </font>
    <font>
      <sz val="11"/>
      <color rgb="FF323232"/>
      <name val="Arial"/>
      <family val="2"/>
    </font>
    <font>
      <sz val="11"/>
      <color rgb="FFFFFFFF"/>
      <name val="Calibri"/>
      <family val="2"/>
    </font>
    <font>
      <sz val="10"/>
      <color rgb="FF7F7F7F"/>
      <name val="Calibri"/>
      <family val="2"/>
    </font>
    <font>
      <b/>
      <sz val="11"/>
      <color rgb="FF323232"/>
      <name val="Arial"/>
      <family val="2"/>
    </font>
    <font>
      <sz val="10"/>
      <color rgb="FF323232"/>
      <name val="Arial"/>
      <family val="2"/>
    </font>
    <font>
      <i/>
      <sz val="10"/>
      <color rgb="FF323232"/>
      <name val="Arial"/>
      <family val="2"/>
    </font>
    <font>
      <sz val="10"/>
      <color rgb="FF000000"/>
      <name val="Calibri"/>
      <family val="2"/>
    </font>
    <font>
      <u/>
      <sz val="10"/>
      <color rgb="FFD83E2C"/>
      <name val="Calibri"/>
      <family val="2"/>
    </font>
    <font>
      <u/>
      <sz val="10"/>
      <color rgb="FFD83E2C"/>
      <name val="Arial"/>
      <family val="2"/>
    </font>
    <font>
      <i/>
      <u/>
      <sz val="10"/>
      <color rgb="FF323232"/>
      <name val="Arial"/>
      <family val="2"/>
    </font>
    <font>
      <b/>
      <i/>
      <sz val="9"/>
      <color rgb="FF323232"/>
      <name val="Arial"/>
      <family val="2"/>
    </font>
    <font>
      <i/>
      <sz val="9"/>
      <color rgb="FF323232"/>
      <name val="Arial"/>
      <family val="2"/>
    </font>
    <font>
      <b/>
      <sz val="10"/>
      <color rgb="FF323232"/>
      <name val="Arial"/>
      <family val="2"/>
    </font>
    <font>
      <sz val="11"/>
      <name val="Calibri"/>
      <family val="2"/>
    </font>
    <font>
      <b/>
      <sz val="18"/>
      <color rgb="FFFFFFFF"/>
      <name val="Arial"/>
      <family val="2"/>
    </font>
    <font>
      <b/>
      <sz val="10"/>
      <name val="Arial"/>
      <family val="2"/>
    </font>
    <font>
      <sz val="11"/>
      <color rgb="FF000000"/>
      <name val="Arial"/>
      <family val="2"/>
    </font>
    <font>
      <u/>
      <sz val="11"/>
      <color rgb="FFD83E2C"/>
      <name val="Arial"/>
      <family val="2"/>
    </font>
    <font>
      <sz val="10"/>
      <color rgb="FFF28A00"/>
      <name val="Arial"/>
      <family val="2"/>
    </font>
    <font>
      <b/>
      <sz val="10"/>
      <color rgb="FFF28A00"/>
      <name val="Arial"/>
      <family val="2"/>
    </font>
    <font>
      <b/>
      <sz val="10"/>
      <color rgb="FFD9590C"/>
      <name val="Arial"/>
      <family val="2"/>
    </font>
    <font>
      <sz val="10"/>
      <color rgb="FF3A5D92"/>
      <name val="Arial"/>
      <family val="2"/>
    </font>
    <font>
      <b/>
      <sz val="10"/>
      <color rgb="FF3A5D92"/>
      <name val="Arial"/>
      <family val="2"/>
    </font>
    <font>
      <sz val="10"/>
      <color rgb="FF89963D"/>
      <name val="Arial"/>
      <family val="2"/>
    </font>
    <font>
      <b/>
      <sz val="10"/>
      <color rgb="FF506236"/>
      <name val="Arial"/>
      <family val="2"/>
    </font>
    <font>
      <b/>
      <sz val="10"/>
      <color rgb="FF911300"/>
      <name val="Arial"/>
      <family val="2"/>
    </font>
    <font>
      <b/>
      <sz val="13"/>
      <name val="Calibri"/>
      <family val="2"/>
    </font>
    <font>
      <b/>
      <sz val="13"/>
      <color rgb="FFC21A01"/>
      <name val="Calibri"/>
      <family val="2"/>
    </font>
    <font>
      <b/>
      <sz val="9"/>
      <color rgb="FF323232"/>
      <name val="Arial"/>
      <family val="2"/>
    </font>
    <font>
      <sz val="10"/>
      <color rgb="FF000000"/>
      <name val="Arial"/>
      <family val="2"/>
    </font>
    <font>
      <i/>
      <sz val="10"/>
      <color rgb="FF000000"/>
      <name val="Arial"/>
      <family val="2"/>
    </font>
    <font>
      <sz val="8"/>
      <color rgb="FF000000"/>
      <name val="Arial"/>
      <family val="2"/>
    </font>
    <font>
      <sz val="10"/>
      <color rgb="FF7F7F7F"/>
      <name val="Arial"/>
      <family val="2"/>
    </font>
    <font>
      <sz val="11"/>
      <color rgb="FF7F7F7F"/>
      <name val="Calibri"/>
      <family val="2"/>
    </font>
    <font>
      <b/>
      <sz val="11"/>
      <color rgb="FFFFFFFF"/>
      <name val="Calibri"/>
      <family val="2"/>
    </font>
    <font>
      <b/>
      <sz val="16"/>
      <name val="Calibri"/>
      <family val="2"/>
    </font>
    <font>
      <sz val="8"/>
      <name val="Calibri"/>
      <family val="2"/>
    </font>
    <font>
      <b/>
      <sz val="14"/>
      <name val="Calibri"/>
      <family val="2"/>
    </font>
    <font>
      <sz val="12"/>
      <name val="Calibri"/>
      <family val="2"/>
    </font>
    <font>
      <b/>
      <sz val="12"/>
      <name val="Calibri"/>
      <family val="2"/>
    </font>
    <font>
      <sz val="8"/>
      <color rgb="FFFFFFFF"/>
      <name val="Calibri"/>
      <family val="2"/>
    </font>
    <font>
      <b/>
      <i/>
      <sz val="10"/>
      <color rgb="FF323232"/>
      <name val="Arial"/>
      <family val="2"/>
    </font>
    <font>
      <b/>
      <sz val="12"/>
      <name val="Calibri"/>
      <family val="2"/>
    </font>
    <font>
      <sz val="11"/>
      <color rgb="FF000000"/>
      <name val="Calibri"/>
      <family val="2"/>
    </font>
    <font>
      <sz val="14"/>
      <color rgb="FF000000"/>
      <name val="Calibri"/>
      <family val="2"/>
      <scheme val="minor"/>
    </font>
    <font>
      <u/>
      <sz val="11"/>
      <color theme="10"/>
      <name val="Calibri"/>
      <family val="2"/>
    </font>
    <font>
      <b/>
      <sz val="11"/>
      <color rgb="FF000000"/>
      <name val="Calibri"/>
      <family val="2"/>
    </font>
    <font>
      <b/>
      <sz val="11"/>
      <color theme="1"/>
      <name val="Calibri"/>
      <family val="2"/>
      <scheme val="minor"/>
    </font>
    <font>
      <sz val="11"/>
      <color rgb="FFFF0000"/>
      <name val="Calibri"/>
      <family val="2"/>
      <scheme val="minor"/>
    </font>
    <font>
      <sz val="11"/>
      <color rgb="FF000000"/>
      <name val="Calibri"/>
      <family val="2"/>
    </font>
    <font>
      <sz val="11"/>
      <name val="Calibri"/>
      <family val="2"/>
      <scheme val="minor"/>
    </font>
    <font>
      <sz val="11"/>
      <color theme="0"/>
      <name val="Calibri"/>
      <family val="2"/>
      <scheme val="minor"/>
    </font>
    <font>
      <sz val="10"/>
      <color theme="0"/>
      <name val="Arial"/>
      <family val="2"/>
    </font>
    <font>
      <sz val="11"/>
      <color theme="1"/>
      <name val="Cambria"/>
      <family val="1"/>
    </font>
    <font>
      <sz val="10"/>
      <color theme="1"/>
      <name val="Times New Roman"/>
      <family val="1"/>
    </font>
    <font>
      <sz val="10"/>
      <name val="Calibri"/>
      <family val="2"/>
      <scheme val="minor"/>
    </font>
    <font>
      <b/>
      <sz val="10"/>
      <color theme="0"/>
      <name val="Arial"/>
      <family val="2"/>
    </font>
    <font>
      <sz val="10"/>
      <color indexed="8"/>
      <name val="Arial"/>
      <family val="2"/>
    </font>
    <font>
      <b/>
      <sz val="8"/>
      <color rgb="FF000000"/>
      <name val="Calibri"/>
      <family val="2"/>
    </font>
    <font>
      <sz val="10"/>
      <color theme="1"/>
      <name val="Arial"/>
      <family val="2"/>
    </font>
    <font>
      <sz val="10"/>
      <name val="Arial"/>
      <family val="2"/>
    </font>
    <font>
      <sz val="10"/>
      <color theme="1"/>
      <name val="Calibri"/>
      <family val="2"/>
      <scheme val="minor"/>
    </font>
    <font>
      <i/>
      <sz val="10"/>
      <color theme="1"/>
      <name val="Arial"/>
      <family val="2"/>
    </font>
    <font>
      <sz val="11"/>
      <color rgb="FFFF0000"/>
      <name val="Calibri"/>
      <family val="2"/>
    </font>
    <font>
      <i/>
      <sz val="10"/>
      <name val="Arial"/>
      <family val="2"/>
    </font>
    <font>
      <sz val="6"/>
      <name val="Calibri"/>
      <family val="2"/>
      <scheme val="minor"/>
    </font>
    <font>
      <b/>
      <sz val="11"/>
      <name val="Calibri"/>
      <family val="2"/>
    </font>
    <font>
      <b/>
      <sz val="8"/>
      <name val="Calibri"/>
      <family val="2"/>
    </font>
    <font>
      <sz val="11"/>
      <color theme="0" tint="-0.499984740745262"/>
      <name val="Calibri"/>
      <family val="2"/>
    </font>
    <font>
      <sz val="10"/>
      <color theme="0" tint="-0.499984740745262"/>
      <name val="Arial"/>
      <family val="2"/>
    </font>
    <font>
      <b/>
      <sz val="10"/>
      <color rgb="FF89963D"/>
      <name val="Arial"/>
      <family val="2"/>
    </font>
    <font>
      <b/>
      <sz val="10"/>
      <color rgb="FF323232"/>
      <name val="Helvetica"/>
    </font>
    <font>
      <b/>
      <sz val="10"/>
      <color theme="1"/>
      <name val="Helvetica"/>
    </font>
    <font>
      <sz val="10"/>
      <color rgb="FF323232"/>
      <name val="Helvetica"/>
    </font>
    <font>
      <sz val="10"/>
      <name val="Helvetica"/>
    </font>
    <font>
      <sz val="11"/>
      <color theme="1"/>
      <name val="Helvetica"/>
    </font>
    <font>
      <i/>
      <sz val="10"/>
      <name val="Helvetica"/>
    </font>
    <font>
      <i/>
      <sz val="10"/>
      <color theme="1"/>
      <name val="Helvetica"/>
    </font>
    <font>
      <sz val="10"/>
      <color rgb="FFFF0000"/>
      <name val="Helvetica"/>
    </font>
    <font>
      <sz val="8"/>
      <name val="Helvetica"/>
    </font>
    <font>
      <sz val="10"/>
      <color rgb="FF000000"/>
      <name val="Helvetica"/>
    </font>
    <font>
      <sz val="10"/>
      <color theme="1"/>
      <name val="Helvetica"/>
    </font>
    <font>
      <vertAlign val="superscript"/>
      <sz val="10"/>
      <name val="Helvetica"/>
    </font>
    <font>
      <sz val="10"/>
      <color rgb="FF202124"/>
      <name val="Helvetica"/>
    </font>
    <font>
      <sz val="12"/>
      <color theme="1"/>
      <name val="Helvetica"/>
    </font>
    <font>
      <b/>
      <sz val="10"/>
      <name val="Helvetica"/>
    </font>
    <font>
      <b/>
      <sz val="13"/>
      <color theme="3"/>
      <name val="Calibri"/>
      <family val="2"/>
      <scheme val="minor"/>
    </font>
    <font>
      <b/>
      <sz val="13"/>
      <name val="Calibri"/>
      <family val="2"/>
      <scheme val="minor"/>
    </font>
    <font>
      <b/>
      <u/>
      <sz val="12"/>
      <color theme="10"/>
      <name val="Calibri"/>
      <family val="2"/>
    </font>
    <font>
      <b/>
      <u/>
      <sz val="12"/>
      <color rgb="FF0070C0"/>
      <name val="Calibri"/>
      <family val="2"/>
      <scheme val="minor"/>
    </font>
    <font>
      <b/>
      <u/>
      <sz val="12"/>
      <color rgb="FFD83E2C"/>
      <name val="Arial"/>
      <family val="2"/>
    </font>
    <font>
      <i/>
      <u/>
      <sz val="8"/>
      <color rgb="FF323232"/>
      <name val="Arial"/>
      <family val="2"/>
    </font>
    <font>
      <i/>
      <u/>
      <sz val="11"/>
      <color rgb="FF323232"/>
      <name val="Arial"/>
      <family val="2"/>
    </font>
    <font>
      <b/>
      <sz val="12"/>
      <color rgb="FF323232"/>
      <name val="Arial"/>
      <family val="2"/>
    </font>
  </fonts>
  <fills count="56">
    <fill>
      <patternFill patternType="none"/>
    </fill>
    <fill>
      <patternFill patternType="gray125"/>
    </fill>
    <fill>
      <patternFill patternType="solid">
        <fgColor rgb="FFF2F2F2"/>
        <bgColor rgb="FFF2F2F2"/>
      </patternFill>
    </fill>
    <fill>
      <patternFill patternType="solid">
        <fgColor rgb="FFFFFFFF"/>
        <bgColor rgb="FFFFFFFF"/>
      </patternFill>
    </fill>
    <fill>
      <patternFill patternType="solid">
        <fgColor rgb="FFFFFF00"/>
        <bgColor rgb="FFFFFF00"/>
      </patternFill>
    </fill>
    <fill>
      <patternFill patternType="solid">
        <fgColor rgb="FFCE3327"/>
        <bgColor rgb="FFCE3327"/>
      </patternFill>
    </fill>
    <fill>
      <patternFill patternType="solid">
        <fgColor rgb="FFBFBFBF"/>
        <bgColor rgb="FFBFBFBF"/>
      </patternFill>
    </fill>
    <fill>
      <patternFill patternType="solid">
        <fgColor rgb="FFD8D8D8"/>
        <bgColor rgb="FFD8D8D8"/>
      </patternFill>
    </fill>
    <fill>
      <patternFill patternType="solid">
        <fgColor rgb="FF610D00"/>
        <bgColor rgb="FF610D00"/>
      </patternFill>
    </fill>
    <fill>
      <patternFill patternType="solid">
        <fgColor rgb="FF911300"/>
        <bgColor rgb="FF911300"/>
      </patternFill>
    </fill>
    <fill>
      <patternFill patternType="solid">
        <fgColor rgb="FFC21A01"/>
        <bgColor rgb="FFC21A01"/>
      </patternFill>
    </fill>
    <fill>
      <patternFill patternType="solid">
        <fgColor rgb="FFFE5B42"/>
        <bgColor rgb="FFFE5B42"/>
      </patternFill>
    </fill>
    <fill>
      <patternFill patternType="solid">
        <fgColor rgb="FFFE9181"/>
        <bgColor rgb="FFFE9181"/>
      </patternFill>
    </fill>
    <fill>
      <patternFill patternType="solid">
        <fgColor rgb="FFFEC8C0"/>
        <bgColor rgb="FFFEC8C0"/>
      </patternFill>
    </fill>
    <fill>
      <patternFill patternType="solid">
        <fgColor rgb="FFFFC000"/>
        <bgColor rgb="FFFFFF00"/>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rgb="FF4AC0DF"/>
        <bgColor indexed="64"/>
      </patternFill>
    </fill>
    <fill>
      <patternFill patternType="solid">
        <fgColor rgb="FF70C396"/>
        <bgColor indexed="64"/>
      </patternFill>
    </fill>
    <fill>
      <patternFill patternType="solid">
        <fgColor rgb="FFFF7900"/>
        <bgColor indexed="64"/>
      </patternFill>
    </fill>
    <fill>
      <patternFill patternType="solid">
        <fgColor rgb="FF18657D"/>
        <bgColor indexed="64"/>
      </patternFill>
    </fill>
    <fill>
      <patternFill patternType="solid">
        <fgColor rgb="FF0E5163"/>
        <bgColor indexed="64"/>
      </patternFill>
    </fill>
    <fill>
      <patternFill patternType="solid">
        <fgColor theme="0" tint="-0.249977111117893"/>
        <bgColor indexed="64"/>
      </patternFill>
    </fill>
    <fill>
      <patternFill patternType="solid">
        <fgColor rgb="FF92D050"/>
        <bgColor indexed="64"/>
      </patternFill>
    </fill>
    <fill>
      <patternFill patternType="solid">
        <fgColor theme="7" tint="0.79998168889431442"/>
        <bgColor indexed="64"/>
      </patternFill>
    </fill>
    <fill>
      <patternFill patternType="solid">
        <fgColor rgb="FF4AC0DF"/>
        <bgColor rgb="FFFFFF00"/>
      </patternFill>
    </fill>
    <fill>
      <patternFill patternType="solid">
        <fgColor rgb="FF70C396"/>
        <bgColor rgb="FFFFFF00"/>
      </patternFill>
    </fill>
    <fill>
      <patternFill patternType="solid">
        <fgColor theme="9"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rgb="FF92D050"/>
        <bgColor rgb="FFFFFF00"/>
      </patternFill>
    </fill>
    <fill>
      <patternFill patternType="solid">
        <fgColor theme="0" tint="-4.9989318521683403E-2"/>
        <bgColor indexed="64"/>
      </patternFill>
    </fill>
    <fill>
      <patternFill patternType="solid">
        <fgColor theme="4"/>
      </patternFill>
    </fill>
    <fill>
      <patternFill patternType="solid">
        <fgColor theme="4" tint="0.59999389629810485"/>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rgb="FF397553"/>
        <bgColor indexed="64"/>
      </patternFill>
    </fill>
    <fill>
      <patternFill patternType="solid">
        <fgColor rgb="FF35574A"/>
        <bgColor indexed="64"/>
      </patternFill>
    </fill>
    <fill>
      <patternFill patternType="solid">
        <fgColor rgb="FF388297"/>
        <bgColor indexed="64"/>
      </patternFill>
    </fill>
    <fill>
      <patternFill patternType="solid">
        <fgColor rgb="FF0E5263"/>
        <bgColor indexed="64"/>
      </patternFill>
    </fill>
    <fill>
      <patternFill patternType="solid">
        <fgColor rgb="FF8FB6C0"/>
        <bgColor indexed="64"/>
      </patternFill>
    </fill>
    <fill>
      <patternFill patternType="solid">
        <fgColor rgb="FF61917D"/>
        <bgColor rgb="FFC4D3B0"/>
      </patternFill>
    </fill>
    <fill>
      <patternFill patternType="solid">
        <fgColor rgb="FF61917D"/>
        <bgColor indexed="64"/>
      </patternFill>
    </fill>
    <fill>
      <patternFill patternType="solid">
        <fgColor rgb="FFFADCCD"/>
        <bgColor indexed="64"/>
      </patternFill>
    </fill>
    <fill>
      <patternFill patternType="solid">
        <fgColor rgb="FFFBBF9A"/>
        <bgColor indexed="64"/>
      </patternFill>
    </fill>
    <fill>
      <patternFill patternType="solid">
        <fgColor rgb="FFF7946D"/>
        <bgColor indexed="64"/>
      </patternFill>
    </fill>
    <fill>
      <patternFill patternType="solid">
        <fgColor rgb="FF9B5747"/>
        <bgColor indexed="64"/>
      </patternFill>
    </fill>
    <fill>
      <patternFill patternType="solid">
        <fgColor rgb="FFACBDA7"/>
        <bgColor indexed="64"/>
      </patternFill>
    </fill>
    <fill>
      <patternFill patternType="solid">
        <fgColor rgb="FFC00000"/>
        <bgColor rgb="FFFFFFFF"/>
      </patternFill>
    </fill>
    <fill>
      <patternFill patternType="solid">
        <fgColor theme="2"/>
        <bgColor rgb="FFFFFF00"/>
      </patternFill>
    </fill>
    <fill>
      <patternFill patternType="solid">
        <fgColor rgb="FFEA0029"/>
        <bgColor indexed="64"/>
      </patternFill>
    </fill>
    <fill>
      <patternFill patternType="solid">
        <fgColor rgb="FFC00000"/>
        <bgColor indexed="64"/>
      </patternFill>
    </fill>
    <fill>
      <patternFill patternType="solid">
        <fgColor rgb="FFC00000"/>
        <bgColor rgb="FFCE3327"/>
      </patternFill>
    </fill>
  </fills>
  <borders count="76">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style="thick">
        <color rgb="FFFFFFFF"/>
      </bottom>
      <diagonal/>
    </border>
    <border>
      <left style="thick">
        <color rgb="FFFFFFFF"/>
      </left>
      <right style="thick">
        <color rgb="FFFFFFFF"/>
      </right>
      <top/>
      <bottom style="thick">
        <color rgb="FFFFFFFF"/>
      </bottom>
      <diagonal/>
    </border>
    <border>
      <left style="thick">
        <color rgb="FFFFFFFF"/>
      </left>
      <right/>
      <top/>
      <bottom style="thick">
        <color rgb="FFFFFFFF"/>
      </bottom>
      <diagonal/>
    </border>
    <border>
      <left style="thin">
        <color rgb="FFFFFFFF"/>
      </left>
      <right/>
      <top style="thin">
        <color rgb="FFFFFFFF"/>
      </top>
      <bottom style="thin">
        <color rgb="FFFFFFFF"/>
      </bottom>
      <diagonal/>
    </border>
    <border>
      <left/>
      <right/>
      <top style="medium">
        <color rgb="FFFFFFFF"/>
      </top>
      <bottom style="medium">
        <color rgb="FFFFFFFF"/>
      </bottom>
      <diagonal/>
    </border>
    <border>
      <left/>
      <right/>
      <top/>
      <bottom/>
      <diagonal/>
    </border>
    <border>
      <left style="medium">
        <color rgb="FF000000"/>
      </left>
      <right style="medium">
        <color rgb="FF000000"/>
      </right>
      <top style="thin">
        <color rgb="FF000000"/>
      </top>
      <bottom style="medium">
        <color rgb="FF000000"/>
      </bottom>
      <diagonal/>
    </border>
    <border>
      <left/>
      <right style="medium">
        <color rgb="FF000000"/>
      </right>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medium">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medium">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right/>
      <top style="thin">
        <color indexed="64"/>
      </top>
      <bottom style="medium">
        <color indexed="64"/>
      </bottom>
      <diagonal/>
    </border>
    <border>
      <left style="thick">
        <color indexed="64"/>
      </left>
      <right/>
      <top style="thin">
        <color indexed="64"/>
      </top>
      <bottom style="thin">
        <color indexed="64"/>
      </bottom>
      <diagonal/>
    </border>
    <border>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n">
        <color theme="0"/>
      </left>
      <right style="thin">
        <color theme="0"/>
      </right>
      <top style="thin">
        <color theme="0"/>
      </top>
      <bottom style="thin">
        <color theme="0"/>
      </bottom>
      <diagonal/>
    </border>
    <border>
      <left/>
      <right/>
      <top/>
      <bottom style="thick">
        <color theme="4" tint="0.49998474074526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rgb="FF000000"/>
      </right>
      <top/>
      <bottom style="thin">
        <color indexed="64"/>
      </bottom>
      <diagonal/>
    </border>
  </borders>
  <cellStyleXfs count="20">
    <xf numFmtId="0" fontId="0" fillId="0" borderId="0"/>
    <xf numFmtId="0" fontId="56" fillId="0" borderId="0" applyNumberFormat="0" applyFill="0" applyBorder="0" applyAlignment="0" applyProtection="0"/>
    <xf numFmtId="9" fontId="60" fillId="0" borderId="0" applyFont="0" applyFill="0" applyBorder="0" applyAlignment="0" applyProtection="0"/>
    <xf numFmtId="0" fontId="9" fillId="0" borderId="15"/>
    <xf numFmtId="9" fontId="9" fillId="0" borderId="15" applyFont="0" applyFill="0" applyBorder="0" applyAlignment="0" applyProtection="0"/>
    <xf numFmtId="0" fontId="62" fillId="15" borderId="0" applyNumberFormat="0" applyBorder="0" applyAlignment="0" applyProtection="0"/>
    <xf numFmtId="0" fontId="8" fillId="16" borderId="0" applyNumberFormat="0" applyBorder="0" applyAlignment="0" applyProtection="0"/>
    <xf numFmtId="0" fontId="62" fillId="17" borderId="0" applyNumberFormat="0" applyBorder="0" applyAlignment="0" applyProtection="0"/>
    <xf numFmtId="0" fontId="6" fillId="0" borderId="15"/>
    <xf numFmtId="0" fontId="62" fillId="33" borderId="0" applyNumberFormat="0" applyBorder="0" applyAlignment="0" applyProtection="0"/>
    <xf numFmtId="0" fontId="4" fillId="34" borderId="0" applyNumberFormat="0" applyBorder="0" applyAlignment="0" applyProtection="0"/>
    <xf numFmtId="0" fontId="62"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0" borderId="15"/>
    <xf numFmtId="0" fontId="4" fillId="0" borderId="15"/>
    <xf numFmtId="0" fontId="97" fillId="0" borderId="72" applyNumberFormat="0" applyFill="0" applyAlignment="0" applyProtection="0"/>
    <xf numFmtId="0" fontId="2" fillId="0" borderId="15"/>
    <xf numFmtId="9" fontId="2" fillId="0" borderId="15" applyFont="0" applyFill="0" applyBorder="0" applyAlignment="0" applyProtection="0"/>
  </cellStyleXfs>
  <cellXfs count="378">
    <xf numFmtId="0" fontId="0" fillId="0" borderId="0" xfId="0"/>
    <xf numFmtId="0" fontId="10" fillId="2" borderId="1" xfId="0" applyFont="1" applyFill="1" applyBorder="1" applyAlignment="1">
      <alignment horizontal="right" wrapText="1"/>
    </xf>
    <xf numFmtId="0" fontId="0" fillId="3" borderId="1" xfId="0" applyFill="1" applyBorder="1"/>
    <xf numFmtId="0" fontId="11" fillId="2" borderId="1" xfId="0" applyFont="1" applyFill="1" applyBorder="1" applyAlignment="1">
      <alignment horizontal="right" wrapText="1"/>
    </xf>
    <xf numFmtId="0" fontId="12" fillId="3" borderId="1" xfId="0" applyFont="1" applyFill="1" applyBorder="1" applyAlignment="1">
      <alignment horizontal="right" wrapText="1"/>
    </xf>
    <xf numFmtId="0" fontId="13" fillId="3" borderId="1" xfId="0" applyFont="1" applyFill="1" applyBorder="1" applyAlignment="1">
      <alignment horizontal="left" wrapText="1"/>
    </xf>
    <xf numFmtId="0" fontId="14" fillId="3" borderId="1" xfId="0" applyFont="1" applyFill="1" applyBorder="1" applyAlignment="1">
      <alignment horizontal="left"/>
    </xf>
    <xf numFmtId="0" fontId="0" fillId="3" borderId="1" xfId="0" applyFill="1" applyBorder="1" applyAlignment="1">
      <alignment wrapText="1"/>
    </xf>
    <xf numFmtId="0" fontId="17" fillId="3" borderId="4" xfId="0" applyFont="1" applyFill="1" applyBorder="1"/>
    <xf numFmtId="0" fontId="17" fillId="3" borderId="1" xfId="0" applyFont="1" applyFill="1" applyBorder="1"/>
    <xf numFmtId="0" fontId="16" fillId="3" borderId="3" xfId="0" applyFont="1" applyFill="1" applyBorder="1" applyAlignment="1">
      <alignment horizontal="left" wrapText="1"/>
    </xf>
    <xf numFmtId="0" fontId="15" fillId="3" borderId="1" xfId="0" applyFont="1" applyFill="1" applyBorder="1" applyAlignment="1">
      <alignment horizontal="left"/>
    </xf>
    <xf numFmtId="0" fontId="18" fillId="3" borderId="1" xfId="0" applyFont="1" applyFill="1" applyBorder="1" applyAlignment="1">
      <alignment horizontal="left"/>
    </xf>
    <xf numFmtId="0" fontId="19" fillId="3" borderId="1" xfId="0" applyFont="1" applyFill="1" applyBorder="1" applyAlignment="1">
      <alignment horizontal="left"/>
    </xf>
    <xf numFmtId="0" fontId="20" fillId="3" borderId="1" xfId="0" applyFont="1" applyFill="1" applyBorder="1" applyAlignment="1">
      <alignment horizontal="left"/>
    </xf>
    <xf numFmtId="0" fontId="21" fillId="3" borderId="5" xfId="0" applyFont="1" applyFill="1" applyBorder="1" applyAlignment="1">
      <alignment horizontal="left" wrapText="1"/>
    </xf>
    <xf numFmtId="0" fontId="22" fillId="3" borderId="1" xfId="0" applyFont="1" applyFill="1" applyBorder="1" applyAlignment="1">
      <alignment horizontal="left" wrapText="1"/>
    </xf>
    <xf numFmtId="0" fontId="10" fillId="2" borderId="1" xfId="0" applyFont="1" applyFill="1" applyBorder="1" applyAlignment="1">
      <alignment horizontal="center" wrapText="1"/>
    </xf>
    <xf numFmtId="0" fontId="10" fillId="2" borderId="6" xfId="0" applyFont="1" applyFill="1" applyBorder="1" applyAlignment="1">
      <alignment vertical="center" wrapText="1"/>
    </xf>
    <xf numFmtId="0" fontId="25" fillId="3" borderId="1" xfId="0" applyFont="1" applyFill="1" applyBorder="1" applyAlignment="1">
      <alignment vertical="center" wrapText="1"/>
    </xf>
    <xf numFmtId="0" fontId="26" fillId="3" borderId="1" xfId="0" applyFont="1" applyFill="1" applyBorder="1" applyAlignment="1">
      <alignment horizontal="center" vertical="center" wrapText="1"/>
    </xf>
    <xf numFmtId="0" fontId="27" fillId="0" borderId="0" xfId="0" applyFont="1"/>
    <xf numFmtId="0" fontId="27" fillId="0" borderId="0" xfId="0" applyFont="1" applyAlignment="1">
      <alignment horizontal="left"/>
    </xf>
    <xf numFmtId="0" fontId="28" fillId="0" borderId="0" xfId="0" applyFont="1"/>
    <xf numFmtId="0" fontId="23" fillId="3" borderId="10" xfId="0" applyFont="1" applyFill="1" applyBorder="1"/>
    <xf numFmtId="0" fontId="29" fillId="3" borderId="11" xfId="0" applyFont="1" applyFill="1" applyBorder="1" applyAlignment="1">
      <alignment horizontal="center" textRotation="90" wrapText="1"/>
    </xf>
    <xf numFmtId="0" fontId="30" fillId="3" borderId="11" xfId="0" applyFont="1" applyFill="1" applyBorder="1" applyAlignment="1">
      <alignment horizontal="center" textRotation="90" wrapText="1"/>
    </xf>
    <xf numFmtId="0" fontId="31" fillId="3" borderId="12" xfId="0" applyFont="1" applyFill="1" applyBorder="1" applyAlignment="1">
      <alignment horizontal="center" textRotation="90" wrapText="1"/>
    </xf>
    <xf numFmtId="0" fontId="32" fillId="3" borderId="11" xfId="0" applyFont="1" applyFill="1" applyBorder="1" applyAlignment="1">
      <alignment horizontal="center" textRotation="90" wrapText="1"/>
    </xf>
    <xf numFmtId="0" fontId="33" fillId="3" borderId="11" xfId="0" applyFont="1" applyFill="1" applyBorder="1" applyAlignment="1">
      <alignment horizontal="center" textRotation="90" wrapText="1"/>
    </xf>
    <xf numFmtId="0" fontId="34" fillId="3" borderId="11" xfId="0" applyFont="1" applyFill="1" applyBorder="1" applyAlignment="1">
      <alignment horizontal="center" textRotation="90" wrapText="1"/>
    </xf>
    <xf numFmtId="0" fontId="35" fillId="3" borderId="11" xfId="0" applyFont="1" applyFill="1" applyBorder="1" applyAlignment="1">
      <alignment horizontal="center" textRotation="90" wrapText="1"/>
    </xf>
    <xf numFmtId="0" fontId="36" fillId="3" borderId="11" xfId="0" applyFont="1" applyFill="1" applyBorder="1" applyAlignment="1">
      <alignment horizontal="center" textRotation="90" wrapText="1"/>
    </xf>
    <xf numFmtId="0" fontId="36" fillId="3" borderId="1" xfId="0" applyFont="1" applyFill="1" applyBorder="1" applyAlignment="1">
      <alignment horizontal="center" textRotation="90" wrapText="1"/>
    </xf>
    <xf numFmtId="0" fontId="37" fillId="3" borderId="1" xfId="0" applyFont="1" applyFill="1" applyBorder="1" applyAlignment="1">
      <alignment horizontal="center" textRotation="90"/>
    </xf>
    <xf numFmtId="0" fontId="38" fillId="3" borderId="1" xfId="0" applyFont="1" applyFill="1" applyBorder="1"/>
    <xf numFmtId="0" fontId="39" fillId="3" borderId="1" xfId="0" applyFont="1" applyFill="1" applyBorder="1" applyAlignment="1">
      <alignment horizontal="left"/>
    </xf>
    <xf numFmtId="0" fontId="39" fillId="3" borderId="1" xfId="0" applyFont="1" applyFill="1" applyBorder="1"/>
    <xf numFmtId="164" fontId="40" fillId="6" borderId="13" xfId="0" applyNumberFormat="1" applyFont="1" applyFill="1" applyBorder="1" applyAlignment="1">
      <alignment horizontal="center" vertical="center"/>
    </xf>
    <xf numFmtId="0" fontId="41" fillId="3" borderId="1" xfId="0" applyFont="1" applyFill="1" applyBorder="1" applyAlignment="1">
      <alignment horizontal="center"/>
    </xf>
    <xf numFmtId="0" fontId="42" fillId="0" borderId="14" xfId="0" applyFont="1" applyBorder="1" applyAlignment="1">
      <alignment horizontal="center" vertical="center"/>
    </xf>
    <xf numFmtId="0" fontId="43" fillId="2" borderId="1" xfId="0" applyFont="1" applyFill="1" applyBorder="1" applyAlignment="1">
      <alignment horizontal="center" vertical="center"/>
    </xf>
    <xf numFmtId="1" fontId="43" fillId="0" borderId="0" xfId="0" applyNumberFormat="1" applyFont="1" applyAlignment="1">
      <alignment horizontal="right"/>
    </xf>
    <xf numFmtId="0" fontId="45" fillId="3" borderId="1" xfId="0" applyFont="1" applyFill="1" applyBorder="1"/>
    <xf numFmtId="0" fontId="0" fillId="3" borderId="1" xfId="0" applyFill="1" applyBorder="1" applyAlignment="1">
      <alignment textRotation="90"/>
    </xf>
    <xf numFmtId="0" fontId="43" fillId="7" borderId="1" xfId="0" applyFont="1" applyFill="1" applyBorder="1" applyAlignment="1">
      <alignment horizontal="center" vertical="center"/>
    </xf>
    <xf numFmtId="2" fontId="0" fillId="3" borderId="1" xfId="0" applyNumberFormat="1" applyFill="1" applyBorder="1"/>
    <xf numFmtId="0" fontId="0" fillId="3" borderId="1" xfId="0" applyFill="1" applyBorder="1" applyAlignment="1">
      <alignment horizontal="center"/>
    </xf>
    <xf numFmtId="0" fontId="40" fillId="0" borderId="0" xfId="0" applyFont="1" applyAlignment="1">
      <alignment horizontal="left"/>
    </xf>
    <xf numFmtId="0" fontId="40" fillId="0" borderId="0" xfId="0" applyFont="1"/>
    <xf numFmtId="0" fontId="41" fillId="0" borderId="0" xfId="0" applyFont="1" applyAlignment="1">
      <alignment horizontal="left"/>
    </xf>
    <xf numFmtId="0" fontId="41" fillId="0" borderId="0" xfId="0" applyFont="1" applyAlignment="1">
      <alignment horizontal="left" vertical="center"/>
    </xf>
    <xf numFmtId="0" fontId="42" fillId="2" borderId="1" xfId="0" applyFont="1" applyFill="1" applyBorder="1" applyAlignment="1">
      <alignment horizontal="center" vertical="center" wrapText="1"/>
    </xf>
    <xf numFmtId="1" fontId="42" fillId="2" borderId="1" xfId="0" applyNumberFormat="1" applyFont="1" applyFill="1" applyBorder="1" applyAlignment="1">
      <alignment horizontal="center" vertical="center" wrapText="1"/>
    </xf>
    <xf numFmtId="0" fontId="46" fillId="3" borderId="1" xfId="0" applyFont="1" applyFill="1" applyBorder="1" applyAlignment="1">
      <alignment horizontal="left" vertical="top"/>
    </xf>
    <xf numFmtId="0" fontId="47" fillId="3" borderId="1" xfId="0" applyFont="1" applyFill="1" applyBorder="1" applyAlignment="1">
      <alignment horizontal="left" vertical="top"/>
    </xf>
    <xf numFmtId="0" fontId="47" fillId="3" borderId="1" xfId="0" applyFont="1" applyFill="1" applyBorder="1" applyAlignment="1">
      <alignment vertical="top" wrapText="1"/>
    </xf>
    <xf numFmtId="0" fontId="47" fillId="3" borderId="1" xfId="0" applyFont="1" applyFill="1" applyBorder="1" applyAlignment="1">
      <alignment horizontal="center" vertical="top"/>
    </xf>
    <xf numFmtId="0" fontId="47" fillId="3" borderId="23" xfId="0" applyFont="1" applyFill="1" applyBorder="1" applyAlignment="1">
      <alignment horizontal="center" vertical="top"/>
    </xf>
    <xf numFmtId="0" fontId="47" fillId="3" borderId="24" xfId="0" applyFont="1" applyFill="1" applyBorder="1" applyAlignment="1">
      <alignment horizontal="center" vertical="top"/>
    </xf>
    <xf numFmtId="0" fontId="49" fillId="3" borderId="25" xfId="0" applyFont="1" applyFill="1" applyBorder="1" applyAlignment="1">
      <alignment horizontal="center" vertical="top"/>
    </xf>
    <xf numFmtId="0" fontId="50" fillId="3" borderId="26" xfId="0" applyFont="1" applyFill="1" applyBorder="1" applyAlignment="1">
      <alignment horizontal="center" vertical="top"/>
    </xf>
    <xf numFmtId="0" fontId="50" fillId="3" borderId="26" xfId="0" applyFont="1" applyFill="1" applyBorder="1" applyAlignment="1">
      <alignment horizontal="center" vertical="top" wrapText="1"/>
    </xf>
    <xf numFmtId="0" fontId="50" fillId="3" borderId="27" xfId="0" applyFont="1" applyFill="1" applyBorder="1" applyAlignment="1">
      <alignment vertical="top" wrapText="1"/>
    </xf>
    <xf numFmtId="0" fontId="51" fillId="8" borderId="28" xfId="0" applyFont="1" applyFill="1" applyBorder="1" applyAlignment="1">
      <alignment horizontal="center" vertical="top"/>
    </xf>
    <xf numFmtId="0" fontId="47" fillId="3" borderId="24" xfId="0" applyFont="1" applyFill="1" applyBorder="1" applyAlignment="1">
      <alignment horizontal="left" vertical="top"/>
    </xf>
    <xf numFmtId="0" fontId="47" fillId="3" borderId="29" xfId="0" applyFont="1" applyFill="1" applyBorder="1" applyAlignment="1">
      <alignment horizontal="center" vertical="top"/>
    </xf>
    <xf numFmtId="0" fontId="47" fillId="3" borderId="30" xfId="0" applyFont="1" applyFill="1" applyBorder="1" applyAlignment="1">
      <alignment horizontal="center" vertical="top"/>
    </xf>
    <xf numFmtId="0" fontId="47" fillId="3" borderId="31" xfId="0" applyFont="1" applyFill="1" applyBorder="1" applyAlignment="1">
      <alignment vertical="top" wrapText="1"/>
    </xf>
    <xf numFmtId="0" fontId="47" fillId="3" borderId="33" xfId="0" applyFont="1" applyFill="1" applyBorder="1" applyAlignment="1">
      <alignment horizontal="left" vertical="top"/>
    </xf>
    <xf numFmtId="0" fontId="47" fillId="3" borderId="34" xfId="0" applyFont="1" applyFill="1" applyBorder="1" applyAlignment="1">
      <alignment horizontal="center" vertical="top"/>
    </xf>
    <xf numFmtId="0" fontId="47" fillId="3" borderId="35" xfId="0" applyFont="1" applyFill="1" applyBorder="1" applyAlignment="1">
      <alignment horizontal="center" vertical="top"/>
    </xf>
    <xf numFmtId="0" fontId="47" fillId="3" borderId="36" xfId="0" applyFont="1" applyFill="1" applyBorder="1" applyAlignment="1">
      <alignment horizontal="center" vertical="top"/>
    </xf>
    <xf numFmtId="0" fontId="47" fillId="3" borderId="37" xfId="0" applyFont="1" applyFill="1" applyBorder="1" applyAlignment="1">
      <alignment vertical="top" wrapText="1"/>
    </xf>
    <xf numFmtId="0" fontId="47" fillId="3" borderId="17" xfId="0" applyFont="1" applyFill="1" applyBorder="1" applyAlignment="1">
      <alignment horizontal="left" vertical="top"/>
    </xf>
    <xf numFmtId="0" fontId="47" fillId="3" borderId="39" xfId="0" applyFont="1" applyFill="1" applyBorder="1" applyAlignment="1">
      <alignment horizontal="center" vertical="top"/>
    </xf>
    <xf numFmtId="0" fontId="47" fillId="3" borderId="40" xfId="0" applyFont="1" applyFill="1" applyBorder="1" applyAlignment="1">
      <alignment horizontal="center" vertical="top"/>
    </xf>
    <xf numFmtId="0" fontId="47" fillId="3" borderId="41" xfId="0" applyFont="1" applyFill="1" applyBorder="1" applyAlignment="1">
      <alignment horizontal="center" vertical="top"/>
    </xf>
    <xf numFmtId="0" fontId="47" fillId="3" borderId="42" xfId="0" applyFont="1" applyFill="1" applyBorder="1" applyAlignment="1">
      <alignment vertical="top" wrapText="1"/>
    </xf>
    <xf numFmtId="0" fontId="47" fillId="3" borderId="44" xfId="0" applyFont="1" applyFill="1" applyBorder="1" applyAlignment="1">
      <alignment horizontal="left" vertical="top"/>
    </xf>
    <xf numFmtId="0" fontId="47" fillId="4" borderId="35" xfId="0" applyFont="1" applyFill="1" applyBorder="1" applyAlignment="1">
      <alignment horizontal="center" vertical="top"/>
    </xf>
    <xf numFmtId="0" fontId="47" fillId="4" borderId="37" xfId="0" applyFont="1" applyFill="1" applyBorder="1" applyAlignment="1">
      <alignment vertical="top" wrapText="1"/>
    </xf>
    <xf numFmtId="0" fontId="47" fillId="4" borderId="40" xfId="0" applyFont="1" applyFill="1" applyBorder="1" applyAlignment="1">
      <alignment horizontal="center" vertical="top"/>
    </xf>
    <xf numFmtId="0" fontId="47" fillId="4" borderId="42" xfId="0" applyFont="1" applyFill="1" applyBorder="1" applyAlignment="1">
      <alignment vertical="top" wrapText="1"/>
    </xf>
    <xf numFmtId="0" fontId="47" fillId="3" borderId="37" xfId="0" applyFont="1" applyFill="1" applyBorder="1" applyAlignment="1">
      <alignment horizontal="left" vertical="top"/>
    </xf>
    <xf numFmtId="0" fontId="47" fillId="3" borderId="42" xfId="0" applyFont="1" applyFill="1" applyBorder="1" applyAlignment="1">
      <alignment horizontal="left" vertical="top" wrapText="1"/>
    </xf>
    <xf numFmtId="0" fontId="47" fillId="3" borderId="40" xfId="0" quotePrefix="1" applyFont="1" applyFill="1" applyBorder="1" applyAlignment="1">
      <alignment horizontal="center" vertical="top"/>
    </xf>
    <xf numFmtId="0" fontId="47" fillId="3" borderId="48" xfId="0" applyFont="1" applyFill="1" applyBorder="1" applyAlignment="1">
      <alignment horizontal="left" vertical="top"/>
    </xf>
    <xf numFmtId="0" fontId="47" fillId="3" borderId="49" xfId="0" applyFont="1" applyFill="1" applyBorder="1" applyAlignment="1">
      <alignment horizontal="center" vertical="top"/>
    </xf>
    <xf numFmtId="0" fontId="47" fillId="3" borderId="50" xfId="0" quotePrefix="1" applyFont="1" applyFill="1" applyBorder="1" applyAlignment="1">
      <alignment horizontal="center" vertical="top"/>
    </xf>
    <xf numFmtId="0" fontId="47" fillId="3" borderId="50" xfId="0" applyFont="1" applyFill="1" applyBorder="1" applyAlignment="1">
      <alignment horizontal="center" vertical="top"/>
    </xf>
    <xf numFmtId="0" fontId="47" fillId="3" borderId="51" xfId="0" applyFont="1" applyFill="1" applyBorder="1" applyAlignment="1">
      <alignment vertical="top" wrapText="1"/>
    </xf>
    <xf numFmtId="0" fontId="40" fillId="0" borderId="0" xfId="0" applyFont="1" applyAlignment="1">
      <alignment horizontal="center" textRotation="90" wrapText="1"/>
    </xf>
    <xf numFmtId="0" fontId="41" fillId="0" borderId="0" xfId="0" applyFont="1" applyAlignment="1">
      <alignment horizontal="center" vertical="center" wrapText="1"/>
    </xf>
    <xf numFmtId="0" fontId="43" fillId="0" borderId="0" xfId="0" applyFont="1" applyAlignment="1">
      <alignment horizontal="center"/>
    </xf>
    <xf numFmtId="0" fontId="0" fillId="0" borderId="0" xfId="0" applyAlignment="1">
      <alignment textRotation="90"/>
    </xf>
    <xf numFmtId="0" fontId="0" fillId="0" borderId="0" xfId="0" applyAlignment="1">
      <alignment horizontal="center"/>
    </xf>
    <xf numFmtId="49" fontId="43" fillId="0" borderId="0" xfId="0" applyNumberFormat="1" applyFont="1" applyAlignment="1">
      <alignment horizontal="center"/>
    </xf>
    <xf numFmtId="9" fontId="0" fillId="0" borderId="0" xfId="0" applyNumberFormat="1"/>
    <xf numFmtId="0" fontId="0" fillId="3" borderId="15" xfId="0" applyFill="1" applyBorder="1"/>
    <xf numFmtId="0" fontId="47" fillId="3" borderId="15" xfId="0" applyFont="1" applyFill="1" applyBorder="1" applyAlignment="1">
      <alignment horizontal="left" vertical="top"/>
    </xf>
    <xf numFmtId="0" fontId="47" fillId="3" borderId="15" xfId="0" applyFont="1" applyFill="1" applyBorder="1" applyAlignment="1">
      <alignment horizontal="center" vertical="top"/>
    </xf>
    <xf numFmtId="0" fontId="47" fillId="3" borderId="53" xfId="0" applyFont="1" applyFill="1" applyBorder="1" applyAlignment="1">
      <alignment horizontal="center" vertical="top"/>
    </xf>
    <xf numFmtId="0" fontId="47" fillId="3" borderId="5" xfId="0" applyFont="1" applyFill="1" applyBorder="1" applyAlignment="1">
      <alignment horizontal="center" vertical="top"/>
    </xf>
    <xf numFmtId="0" fontId="47" fillId="3" borderId="54" xfId="0" applyFont="1" applyFill="1" applyBorder="1" applyAlignment="1">
      <alignment horizontal="center" vertical="top"/>
    </xf>
    <xf numFmtId="0" fontId="47" fillId="3" borderId="55" xfId="0" applyFont="1" applyFill="1" applyBorder="1" applyAlignment="1">
      <alignment horizontal="center" vertical="top"/>
    </xf>
    <xf numFmtId="0" fontId="47" fillId="4" borderId="54" xfId="0" applyFont="1" applyFill="1" applyBorder="1" applyAlignment="1">
      <alignment horizontal="center" vertical="top"/>
    </xf>
    <xf numFmtId="0" fontId="47" fillId="4" borderId="55" xfId="0" applyFont="1" applyFill="1" applyBorder="1" applyAlignment="1">
      <alignment horizontal="center" vertical="top"/>
    </xf>
    <xf numFmtId="0" fontId="47" fillId="3" borderId="56" xfId="0" applyFont="1" applyFill="1" applyBorder="1" applyAlignment="1">
      <alignment horizontal="center" vertical="top"/>
    </xf>
    <xf numFmtId="0" fontId="53" fillId="3" borderId="52" xfId="0" applyFont="1" applyFill="1" applyBorder="1" applyAlignment="1">
      <alignment horizontal="center" vertical="top" wrapText="1"/>
    </xf>
    <xf numFmtId="0" fontId="45" fillId="3" borderId="15" xfId="0" applyFont="1" applyFill="1" applyBorder="1"/>
    <xf numFmtId="164" fontId="42" fillId="2" borderId="1" xfId="0" applyNumberFormat="1" applyFont="1" applyFill="1" applyBorder="1" applyAlignment="1">
      <alignment horizontal="center" vertical="center" wrapText="1"/>
    </xf>
    <xf numFmtId="0" fontId="43" fillId="7" borderId="15" xfId="0" applyFont="1" applyFill="1" applyBorder="1" applyAlignment="1">
      <alignment horizontal="center" vertical="center"/>
    </xf>
    <xf numFmtId="0" fontId="55" fillId="0" borderId="0" xfId="0" applyFont="1" applyAlignment="1">
      <alignment horizontal="left"/>
    </xf>
    <xf numFmtId="0" fontId="0" fillId="3" borderId="0" xfId="0" applyFill="1"/>
    <xf numFmtId="0" fontId="42" fillId="2" borderId="0" xfId="0" applyFont="1" applyFill="1" applyAlignment="1">
      <alignment horizontal="center" vertical="center" wrapText="1"/>
    </xf>
    <xf numFmtId="0" fontId="40" fillId="14" borderId="0" xfId="0" applyFont="1" applyFill="1" applyAlignment="1">
      <alignment horizontal="center" textRotation="90" wrapText="1"/>
    </xf>
    <xf numFmtId="0" fontId="42" fillId="2" borderId="15" xfId="0" applyFont="1" applyFill="1" applyBorder="1" applyAlignment="1">
      <alignment horizontal="center" vertical="center" wrapText="1"/>
    </xf>
    <xf numFmtId="1" fontId="40" fillId="0" borderId="0" xfId="0" applyNumberFormat="1" applyFont="1" applyAlignment="1">
      <alignment horizontal="left"/>
    </xf>
    <xf numFmtId="0" fontId="57" fillId="0" borderId="0" xfId="0" applyFont="1"/>
    <xf numFmtId="0" fontId="37" fillId="3" borderId="1" xfId="0" applyFont="1" applyFill="1" applyBorder="1" applyAlignment="1">
      <alignment horizontal="center" textRotation="90" wrapText="1"/>
    </xf>
    <xf numFmtId="0" fontId="58" fillId="0" borderId="0" xfId="0" applyFont="1"/>
    <xf numFmtId="0" fontId="40" fillId="0" borderId="0" xfId="0" applyFont="1" applyAlignment="1">
      <alignment vertical="center"/>
    </xf>
    <xf numFmtId="0" fontId="0" fillId="0" borderId="58" xfId="0" applyBorder="1"/>
    <xf numFmtId="2" fontId="42" fillId="2" borderId="1" xfId="0" applyNumberFormat="1" applyFont="1" applyFill="1" applyBorder="1" applyAlignment="1">
      <alignment horizontal="center" vertical="center" wrapText="1"/>
    </xf>
    <xf numFmtId="0" fontId="54" fillId="0" borderId="0" xfId="0" applyFont="1"/>
    <xf numFmtId="0" fontId="24" fillId="0" borderId="0" xfId="0" applyFont="1"/>
    <xf numFmtId="0" fontId="59" fillId="0" borderId="57" xfId="0" applyFont="1" applyBorder="1" applyAlignment="1">
      <alignment wrapText="1"/>
    </xf>
    <xf numFmtId="0" fontId="0" fillId="0" borderId="58" xfId="0" applyBorder="1" applyAlignment="1">
      <alignment wrapText="1"/>
    </xf>
    <xf numFmtId="0" fontId="59" fillId="0" borderId="58" xfId="0" applyFont="1" applyBorder="1" applyAlignment="1">
      <alignment wrapText="1"/>
    </xf>
    <xf numFmtId="0" fontId="0" fillId="0" borderId="58" xfId="0" applyBorder="1" applyAlignment="1">
      <alignment horizontal="left"/>
    </xf>
    <xf numFmtId="0" fontId="61" fillId="0" borderId="58" xfId="0" applyFont="1" applyBorder="1" applyAlignment="1">
      <alignment wrapText="1"/>
    </xf>
    <xf numFmtId="0" fontId="24" fillId="0" borderId="58" xfId="0" applyFont="1" applyBorder="1" applyAlignment="1">
      <alignment horizontal="left"/>
    </xf>
    <xf numFmtId="1" fontId="0" fillId="0" borderId="58" xfId="0" applyNumberFormat="1" applyBorder="1"/>
    <xf numFmtId="0" fontId="9" fillId="0" borderId="15" xfId="3"/>
    <xf numFmtId="2" fontId="64" fillId="0" borderId="58" xfId="0" applyNumberFormat="1" applyFont="1" applyBorder="1" applyAlignment="1">
      <alignment horizontal="center" vertical="center"/>
    </xf>
    <xf numFmtId="2" fontId="0" fillId="0" borderId="58" xfId="0" applyNumberFormat="1" applyBorder="1" applyAlignment="1">
      <alignment horizontal="center" vertical="top" wrapText="1"/>
    </xf>
    <xf numFmtId="164" fontId="0" fillId="0" borderId="58" xfId="0" applyNumberFormat="1" applyBorder="1" applyAlignment="1">
      <alignment horizontal="center" vertical="top" wrapText="1"/>
    </xf>
    <xf numFmtId="2" fontId="0" fillId="0" borderId="58" xfId="0" applyNumberFormat="1" applyBorder="1" applyAlignment="1">
      <alignment horizontal="center" vertical="center"/>
    </xf>
    <xf numFmtId="1" fontId="0" fillId="0" borderId="58" xfId="0" applyNumberFormat="1" applyBorder="1" applyAlignment="1">
      <alignment horizontal="center"/>
    </xf>
    <xf numFmtId="1" fontId="64" fillId="0" borderId="58" xfId="0" applyNumberFormat="1" applyFont="1" applyBorder="1" applyAlignment="1">
      <alignment horizontal="center" vertical="center"/>
    </xf>
    <xf numFmtId="2" fontId="0" fillId="0" borderId="58" xfId="0" applyNumberFormat="1" applyBorder="1" applyAlignment="1">
      <alignment horizontal="center"/>
    </xf>
    <xf numFmtId="0" fontId="64" fillId="0" borderId="58" xfId="0" applyFont="1" applyBorder="1" applyAlignment="1">
      <alignment horizontal="center" vertical="center"/>
    </xf>
    <xf numFmtId="2" fontId="0" fillId="0" borderId="58" xfId="0" applyNumberFormat="1" applyBorder="1" applyAlignment="1">
      <alignment horizontal="center" wrapText="1"/>
    </xf>
    <xf numFmtId="2" fontId="0" fillId="0" borderId="58" xfId="0" applyNumberFormat="1" applyBorder="1" applyAlignment="1">
      <alignment wrapText="1"/>
    </xf>
    <xf numFmtId="0" fontId="65" fillId="0" borderId="58" xfId="0" applyFont="1" applyBorder="1" applyAlignment="1">
      <alignment horizontal="left" vertical="top"/>
    </xf>
    <xf numFmtId="0" fontId="0" fillId="0" borderId="58" xfId="0" applyBorder="1" applyAlignment="1">
      <alignment horizontal="center" wrapText="1"/>
    </xf>
    <xf numFmtId="1" fontId="0" fillId="0" borderId="58" xfId="0" applyNumberFormat="1" applyBorder="1" applyAlignment="1">
      <alignment wrapText="1"/>
    </xf>
    <xf numFmtId="0" fontId="0" fillId="0" borderId="58" xfId="0" applyBorder="1" applyAlignment="1" applyProtection="1">
      <alignment horizontal="center" vertical="top"/>
      <protection locked="0"/>
    </xf>
    <xf numFmtId="0" fontId="66" fillId="18" borderId="15" xfId="0" applyFont="1" applyFill="1" applyBorder="1" applyAlignment="1">
      <alignment horizontal="center" vertical="top" wrapText="1"/>
    </xf>
    <xf numFmtId="0" fontId="66" fillId="19" borderId="15" xfId="0" applyFont="1" applyFill="1" applyBorder="1" applyAlignment="1">
      <alignment horizontal="center" vertical="top" wrapText="1"/>
    </xf>
    <xf numFmtId="1" fontId="0" fillId="0" borderId="58" xfId="0" applyNumberFormat="1" applyBorder="1" applyAlignment="1">
      <alignment horizontal="center" wrapText="1"/>
    </xf>
    <xf numFmtId="1" fontId="65" fillId="0" borderId="58" xfId="0" applyNumberFormat="1" applyFont="1" applyBorder="1" applyAlignment="1">
      <alignment horizontal="left" vertical="top"/>
    </xf>
    <xf numFmtId="1" fontId="0" fillId="0" borderId="58" xfId="2" applyNumberFormat="1" applyFont="1" applyFill="1" applyBorder="1" applyAlignment="1">
      <alignment horizontal="center"/>
    </xf>
    <xf numFmtId="0" fontId="66" fillId="20" borderId="15" xfId="0" applyFont="1" applyFill="1" applyBorder="1" applyAlignment="1">
      <alignment horizontal="center" vertical="top" wrapText="1"/>
    </xf>
    <xf numFmtId="0" fontId="66" fillId="20" borderId="59" xfId="0" applyFont="1" applyFill="1" applyBorder="1" applyAlignment="1">
      <alignment horizontal="center" vertical="top" wrapText="1"/>
    </xf>
    <xf numFmtId="0" fontId="67" fillId="22" borderId="61" xfId="7" applyFont="1" applyFill="1" applyBorder="1" applyAlignment="1">
      <alignment horizontal="center" textRotation="90" wrapText="1"/>
    </xf>
    <xf numFmtId="164" fontId="68" fillId="23" borderId="60" xfId="0" applyNumberFormat="1" applyFont="1" applyFill="1" applyBorder="1" applyAlignment="1" applyProtection="1">
      <alignment horizontal="center" vertical="center"/>
      <protection locked="0"/>
    </xf>
    <xf numFmtId="0" fontId="40" fillId="4" borderId="59" xfId="0" applyFont="1" applyFill="1" applyBorder="1" applyAlignment="1">
      <alignment horizontal="center" textRotation="90" wrapText="1"/>
    </xf>
    <xf numFmtId="0" fontId="7" fillId="0" borderId="15" xfId="3" applyFont="1"/>
    <xf numFmtId="0" fontId="42" fillId="2" borderId="15" xfId="0" applyFont="1" applyFill="1" applyBorder="1" applyAlignment="1">
      <alignment horizontal="center" vertical="center"/>
    </xf>
    <xf numFmtId="0" fontId="58" fillId="0" borderId="58" xfId="0" applyFont="1" applyBorder="1" applyAlignment="1">
      <alignment vertical="center" wrapText="1"/>
    </xf>
    <xf numFmtId="0" fontId="58" fillId="24" borderId="58" xfId="0" applyFont="1" applyFill="1" applyBorder="1" applyAlignment="1">
      <alignment vertical="center" wrapText="1"/>
    </xf>
    <xf numFmtId="1" fontId="59" fillId="0" borderId="58" xfId="0" applyNumberFormat="1" applyFont="1" applyBorder="1" applyAlignment="1">
      <alignment wrapText="1"/>
    </xf>
    <xf numFmtId="0" fontId="59" fillId="0" borderId="58" xfId="0" applyFont="1" applyBorder="1"/>
    <xf numFmtId="1" fontId="59" fillId="0" borderId="57" xfId="0" applyNumberFormat="1" applyFont="1" applyBorder="1" applyAlignment="1">
      <alignment horizontal="center" wrapText="1"/>
    </xf>
    <xf numFmtId="1" fontId="59" fillId="0" borderId="58" xfId="0" applyNumberFormat="1" applyFont="1" applyBorder="1" applyAlignment="1">
      <alignment horizontal="center" wrapText="1"/>
    </xf>
    <xf numFmtId="0" fontId="43" fillId="2" borderId="15" xfId="0" applyFont="1" applyFill="1" applyBorder="1" applyAlignment="1">
      <alignment horizontal="center" vertical="center"/>
    </xf>
    <xf numFmtId="0" fontId="69" fillId="0" borderId="0" xfId="0" applyFont="1" applyAlignment="1">
      <alignment wrapText="1"/>
    </xf>
    <xf numFmtId="0" fontId="40" fillId="26" borderId="59" xfId="0" applyFont="1" applyFill="1" applyBorder="1" applyAlignment="1">
      <alignment horizontal="center" textRotation="90" wrapText="1"/>
    </xf>
    <xf numFmtId="164" fontId="42" fillId="2" borderId="15" xfId="0" applyNumberFormat="1" applyFont="1" applyFill="1" applyBorder="1" applyAlignment="1">
      <alignment horizontal="center" vertical="center" wrapText="1"/>
    </xf>
    <xf numFmtId="1" fontId="42" fillId="2" borderId="15" xfId="0" applyNumberFormat="1" applyFont="1" applyFill="1" applyBorder="1" applyAlignment="1">
      <alignment horizontal="center" vertical="center" wrapText="1"/>
    </xf>
    <xf numFmtId="0" fontId="0" fillId="2" borderId="58" xfId="0" applyFill="1" applyBorder="1"/>
    <xf numFmtId="0" fontId="42" fillId="2" borderId="58" xfId="0" applyFont="1" applyFill="1" applyBorder="1" applyAlignment="1">
      <alignment horizontal="right" vertical="center"/>
    </xf>
    <xf numFmtId="0" fontId="72" fillId="0" borderId="58" xfId="0" applyFont="1" applyBorder="1"/>
    <xf numFmtId="0" fontId="43" fillId="0" borderId="0" xfId="0" applyFont="1"/>
    <xf numFmtId="0" fontId="0" fillId="0" borderId="15" xfId="0" applyBorder="1"/>
    <xf numFmtId="0" fontId="9" fillId="29" borderId="15" xfId="3" applyFill="1"/>
    <xf numFmtId="0" fontId="66" fillId="20" borderId="58" xfId="0" applyFont="1" applyFill="1" applyBorder="1" applyAlignment="1">
      <alignment horizontal="center" vertical="top" wrapText="1"/>
    </xf>
    <xf numFmtId="10" fontId="0" fillId="0" borderId="58" xfId="2" applyNumberFormat="1" applyFont="1" applyBorder="1" applyAlignment="1">
      <alignment horizontal="left"/>
    </xf>
    <xf numFmtId="1" fontId="0" fillId="0" borderId="58" xfId="0" applyNumberFormat="1" applyBorder="1" applyAlignment="1">
      <alignment horizontal="left"/>
    </xf>
    <xf numFmtId="0" fontId="59" fillId="25" borderId="58" xfId="3" applyFont="1" applyFill="1" applyBorder="1"/>
    <xf numFmtId="0" fontId="5" fillId="0" borderId="15" xfId="3" applyFont="1"/>
    <xf numFmtId="0" fontId="66" fillId="25" borderId="59" xfId="0" applyFont="1" applyFill="1" applyBorder="1" applyAlignment="1">
      <alignment horizontal="center" vertical="top" wrapText="1"/>
    </xf>
    <xf numFmtId="0" fontId="66" fillId="28" borderId="59" xfId="0" applyFont="1" applyFill="1" applyBorder="1" applyAlignment="1">
      <alignment horizontal="center" vertical="top" wrapText="1"/>
    </xf>
    <xf numFmtId="0" fontId="59" fillId="28" borderId="58" xfId="3" applyFont="1" applyFill="1" applyBorder="1"/>
    <xf numFmtId="0" fontId="66" fillId="28" borderId="58" xfId="0" applyFont="1" applyFill="1" applyBorder="1" applyAlignment="1">
      <alignment horizontal="center" vertical="top" wrapText="1"/>
    </xf>
    <xf numFmtId="0" fontId="66" fillId="25" borderId="58" xfId="0" applyFont="1" applyFill="1" applyBorder="1" applyAlignment="1">
      <alignment horizontal="center" vertical="top" wrapText="1"/>
    </xf>
    <xf numFmtId="1" fontId="0" fillId="30" borderId="58" xfId="0" applyNumberFormat="1" applyFill="1" applyBorder="1"/>
    <xf numFmtId="165" fontId="0" fillId="30" borderId="58" xfId="0" applyNumberFormat="1" applyFill="1" applyBorder="1"/>
    <xf numFmtId="0" fontId="0" fillId="30" borderId="58" xfId="0" applyFill="1" applyBorder="1" applyAlignment="1">
      <alignment horizontal="center" vertical="top" wrapText="1"/>
    </xf>
    <xf numFmtId="2" fontId="64" fillId="30" borderId="58" xfId="0" applyNumberFormat="1" applyFont="1" applyFill="1" applyBorder="1" applyAlignment="1">
      <alignment horizontal="center" vertical="center"/>
    </xf>
    <xf numFmtId="2" fontId="0" fillId="30" borderId="58" xfId="0" applyNumberFormat="1" applyFill="1" applyBorder="1"/>
    <xf numFmtId="0" fontId="0" fillId="30" borderId="58" xfId="0" applyFill="1" applyBorder="1" applyAlignment="1" applyProtection="1">
      <alignment horizontal="center" vertical="top"/>
      <protection locked="0"/>
    </xf>
    <xf numFmtId="0" fontId="0" fillId="30" borderId="58" xfId="0" applyFill="1" applyBorder="1" applyAlignment="1">
      <alignment wrapText="1"/>
    </xf>
    <xf numFmtId="0" fontId="59" fillId="30" borderId="58" xfId="3" applyFont="1" applyFill="1" applyBorder="1"/>
    <xf numFmtId="0" fontId="0" fillId="30" borderId="58" xfId="0" applyFill="1" applyBorder="1" applyAlignment="1">
      <alignment horizontal="center" vertical="center"/>
    </xf>
    <xf numFmtId="0" fontId="0" fillId="30" borderId="0" xfId="0" applyFill="1"/>
    <xf numFmtId="165" fontId="24" fillId="30" borderId="58" xfId="0" applyNumberFormat="1" applyFont="1" applyFill="1" applyBorder="1"/>
    <xf numFmtId="0" fontId="9" fillId="28" borderId="15" xfId="3" applyFill="1"/>
    <xf numFmtId="2" fontId="0" fillId="0" borderId="58" xfId="0" applyNumberFormat="1" applyBorder="1" applyAlignment="1" applyProtection="1">
      <alignment horizontal="center" vertical="top"/>
      <protection locked="0"/>
    </xf>
    <xf numFmtId="167" fontId="0" fillId="0" borderId="58" xfId="0" applyNumberFormat="1" applyBorder="1"/>
    <xf numFmtId="164" fontId="0" fillId="0" borderId="58" xfId="0" applyNumberFormat="1" applyBorder="1"/>
    <xf numFmtId="164" fontId="0" fillId="0" borderId="58" xfId="0" applyNumberFormat="1" applyBorder="1" applyAlignment="1">
      <alignment horizontal="center" wrapText="1"/>
    </xf>
    <xf numFmtId="167" fontId="74" fillId="0" borderId="58" xfId="0" applyNumberFormat="1" applyFont="1" applyBorder="1"/>
    <xf numFmtId="0" fontId="40" fillId="31" borderId="59" xfId="0" applyFont="1" applyFill="1" applyBorder="1" applyAlignment="1">
      <alignment horizontal="center" textRotation="90" wrapText="1"/>
    </xf>
    <xf numFmtId="0" fontId="54" fillId="0" borderId="15" xfId="0" applyFont="1" applyBorder="1"/>
    <xf numFmtId="0" fontId="0" fillId="0" borderId="57" xfId="0" applyBorder="1" applyAlignment="1">
      <alignment horizontal="left"/>
    </xf>
    <xf numFmtId="0" fontId="72" fillId="0" borderId="58" xfId="0" applyFont="1" applyBorder="1" applyAlignment="1">
      <alignment horizontal="center" wrapText="1"/>
    </xf>
    <xf numFmtId="0" fontId="0" fillId="2" borderId="15" xfId="0" applyFill="1" applyBorder="1" applyAlignment="1">
      <alignment horizontal="center"/>
    </xf>
    <xf numFmtId="10" fontId="0" fillId="2" borderId="15" xfId="2" applyNumberFormat="1" applyFont="1" applyFill="1" applyBorder="1" applyAlignment="1">
      <alignment horizontal="center"/>
    </xf>
    <xf numFmtId="0" fontId="66" fillId="20" borderId="59" xfId="0" applyFont="1" applyFill="1" applyBorder="1" applyAlignment="1">
      <alignment horizontal="center" vertical="center" wrapText="1"/>
    </xf>
    <xf numFmtId="0" fontId="66" fillId="20" borderId="58" xfId="0" applyFont="1" applyFill="1" applyBorder="1" applyAlignment="1">
      <alignment horizontal="center" vertical="center" wrapText="1"/>
    </xf>
    <xf numFmtId="0" fontId="71" fillId="26" borderId="59" xfId="0" applyFont="1" applyFill="1" applyBorder="1" applyAlignment="1">
      <alignment horizontal="center" vertical="center" wrapText="1"/>
    </xf>
    <xf numFmtId="0" fontId="71" fillId="27" borderId="59" xfId="0" applyFont="1" applyFill="1" applyBorder="1" applyAlignment="1">
      <alignment horizontal="center" vertical="center" wrapText="1"/>
    </xf>
    <xf numFmtId="0" fontId="71" fillId="27" borderId="62" xfId="0" applyFont="1" applyFill="1" applyBorder="1" applyAlignment="1">
      <alignment horizontal="center" vertical="center" wrapText="1"/>
    </xf>
    <xf numFmtId="0" fontId="26" fillId="32" borderId="58" xfId="0" applyFont="1" applyFill="1" applyBorder="1" applyAlignment="1">
      <alignment horizontal="center" vertical="center" wrapText="1"/>
    </xf>
    <xf numFmtId="0" fontId="75" fillId="30" borderId="15" xfId="0" applyFont="1" applyFill="1" applyBorder="1" applyAlignment="1">
      <alignment horizontal="center" vertical="center" wrapText="1"/>
    </xf>
    <xf numFmtId="0" fontId="76" fillId="20" borderId="58" xfId="0" applyFont="1" applyFill="1" applyBorder="1" applyAlignment="1">
      <alignment horizontal="center" vertical="center" wrapText="1"/>
    </xf>
    <xf numFmtId="0" fontId="76" fillId="18" borderId="58" xfId="0" applyFont="1" applyFill="1" applyBorder="1" applyAlignment="1">
      <alignment horizontal="center" vertical="center" wrapText="1"/>
    </xf>
    <xf numFmtId="0" fontId="76" fillId="19" borderId="58" xfId="0" applyFont="1" applyFill="1" applyBorder="1" applyAlignment="1">
      <alignment horizontal="center" vertical="center" wrapText="1"/>
    </xf>
    <xf numFmtId="0" fontId="73" fillId="32" borderId="0" xfId="0" applyFont="1" applyFill="1" applyAlignment="1">
      <alignment horizontal="center" vertical="center" wrapText="1"/>
    </xf>
    <xf numFmtId="0" fontId="75" fillId="0" borderId="58" xfId="0" applyFont="1" applyBorder="1" applyAlignment="1">
      <alignment horizontal="center" vertical="center" wrapText="1"/>
    </xf>
    <xf numFmtId="0" fontId="76" fillId="0" borderId="58" xfId="0" applyFont="1" applyBorder="1" applyAlignment="1">
      <alignment horizontal="center" vertical="center" wrapText="1"/>
    </xf>
    <xf numFmtId="0" fontId="75" fillId="32" borderId="15" xfId="0" applyFont="1" applyFill="1" applyBorder="1" applyAlignment="1">
      <alignment horizontal="center" vertical="center" wrapText="1"/>
    </xf>
    <xf numFmtId="0" fontId="67" fillId="39" borderId="63" xfId="13" applyFont="1" applyFill="1" applyBorder="1" applyAlignment="1">
      <alignment horizontal="center" textRotation="90" wrapText="1"/>
    </xf>
    <xf numFmtId="0" fontId="67" fillId="39" borderId="64" xfId="13" applyFont="1" applyFill="1" applyBorder="1" applyAlignment="1">
      <alignment horizontal="center" textRotation="90" wrapText="1"/>
    </xf>
    <xf numFmtId="0" fontId="67" fillId="40" borderId="65" xfId="11" applyFont="1" applyFill="1" applyBorder="1" applyAlignment="1">
      <alignment horizontal="center" textRotation="90" wrapText="1"/>
    </xf>
    <xf numFmtId="0" fontId="67" fillId="40" borderId="66" xfId="11" applyFont="1" applyFill="1" applyBorder="1" applyAlignment="1">
      <alignment horizontal="center" textRotation="90" wrapText="1"/>
    </xf>
    <xf numFmtId="0" fontId="63" fillId="41" borderId="61" xfId="6" applyFont="1" applyFill="1" applyBorder="1" applyAlignment="1">
      <alignment horizontal="center" textRotation="90" wrapText="1"/>
    </xf>
    <xf numFmtId="0" fontId="67" fillId="21" borderId="65" xfId="5" applyFont="1" applyFill="1" applyBorder="1" applyAlignment="1">
      <alignment horizontal="center" textRotation="90" wrapText="1"/>
    </xf>
    <xf numFmtId="0" fontId="67" fillId="42" borderId="61" xfId="7" applyFont="1" applyFill="1" applyBorder="1" applyAlignment="1">
      <alignment horizontal="center" textRotation="90" wrapText="1"/>
    </xf>
    <xf numFmtId="0" fontId="70" fillId="43" borderId="63" xfId="14" applyFont="1" applyFill="1" applyBorder="1" applyAlignment="1">
      <alignment horizontal="center" textRotation="90" wrapText="1"/>
    </xf>
    <xf numFmtId="164" fontId="70" fillId="43" borderId="67" xfId="14" applyNumberFormat="1" applyFont="1" applyFill="1" applyBorder="1" applyAlignment="1">
      <alignment horizontal="center" vertical="center"/>
    </xf>
    <xf numFmtId="164" fontId="63" fillId="41" borderId="60" xfId="6" applyNumberFormat="1" applyFont="1" applyFill="1" applyBorder="1" applyAlignment="1">
      <alignment horizontal="center" vertical="center"/>
    </xf>
    <xf numFmtId="164" fontId="67" fillId="22" borderId="60" xfId="7" applyNumberFormat="1" applyFont="1" applyFill="1" applyBorder="1" applyAlignment="1">
      <alignment horizontal="center" vertical="center"/>
    </xf>
    <xf numFmtId="164" fontId="63" fillId="21" borderId="60" xfId="5" applyNumberFormat="1" applyFont="1" applyFill="1" applyBorder="1" applyAlignment="1">
      <alignment horizontal="center" vertical="center"/>
    </xf>
    <xf numFmtId="0" fontId="70" fillId="44" borderId="16" xfId="0" applyFont="1" applyFill="1" applyBorder="1" applyAlignment="1">
      <alignment horizontal="left" textRotation="90" wrapText="1"/>
    </xf>
    <xf numFmtId="164" fontId="70" fillId="45" borderId="68" xfId="12" applyNumberFormat="1" applyFont="1" applyFill="1" applyBorder="1" applyAlignment="1">
      <alignment horizontal="center" vertical="center"/>
    </xf>
    <xf numFmtId="2" fontId="43" fillId="0" borderId="15" xfId="0" applyNumberFormat="1" applyFont="1" applyBorder="1" applyAlignment="1">
      <alignment horizontal="center" vertical="center" wrapText="1"/>
    </xf>
    <xf numFmtId="0" fontId="71" fillId="0" borderId="1" xfId="0" applyFont="1" applyBorder="1" applyAlignment="1">
      <alignment horizontal="center" wrapText="1"/>
    </xf>
    <xf numFmtId="2" fontId="71" fillId="0" borderId="1" xfId="0" applyNumberFormat="1" applyFont="1" applyBorder="1" applyAlignment="1">
      <alignment horizontal="center" vertical="center" wrapText="1"/>
    </xf>
    <xf numFmtId="1" fontId="71" fillId="0" borderId="1" xfId="0" applyNumberFormat="1" applyFont="1" applyBorder="1" applyAlignment="1">
      <alignment horizontal="center" vertical="center" wrapText="1"/>
    </xf>
    <xf numFmtId="0" fontId="26" fillId="0" borderId="1" xfId="0" applyFont="1" applyBorder="1" applyAlignment="1">
      <alignment horizontal="center" vertical="center" wrapText="1"/>
    </xf>
    <xf numFmtId="2" fontId="24" fillId="0" borderId="1" xfId="0" applyNumberFormat="1" applyFont="1" applyBorder="1"/>
    <xf numFmtId="0" fontId="24" fillId="0" borderId="1" xfId="0" applyFont="1" applyBorder="1"/>
    <xf numFmtId="0" fontId="77" fillId="0" borderId="0" xfId="0" applyFont="1"/>
    <xf numFmtId="0" fontId="78" fillId="0" borderId="0" xfId="0" applyFont="1" applyAlignment="1">
      <alignment wrapText="1"/>
    </xf>
    <xf numFmtId="0" fontId="71" fillId="0" borderId="15" xfId="0" applyFont="1" applyBorder="1" applyAlignment="1">
      <alignment horizontal="center" wrapText="1"/>
    </xf>
    <xf numFmtId="2" fontId="71" fillId="0" borderId="15" xfId="0" applyNumberFormat="1" applyFont="1" applyBorder="1" applyAlignment="1">
      <alignment horizontal="center" vertical="center" wrapText="1"/>
    </xf>
    <xf numFmtId="0" fontId="26" fillId="0" borderId="15" xfId="0" applyFont="1" applyBorder="1" applyAlignment="1">
      <alignment horizontal="center" vertical="center" wrapText="1"/>
    </xf>
    <xf numFmtId="2" fontId="24" fillId="0" borderId="15" xfId="0" applyNumberFormat="1" applyFont="1" applyBorder="1"/>
    <xf numFmtId="0" fontId="24" fillId="0" borderId="15" xfId="0" applyFont="1" applyBorder="1"/>
    <xf numFmtId="164" fontId="67" fillId="39" borderId="68" xfId="13" applyNumberFormat="1" applyFont="1" applyFill="1" applyBorder="1" applyAlignment="1">
      <alignment horizontal="center" vertical="center"/>
    </xf>
    <xf numFmtId="164" fontId="67" fillId="40" borderId="68" xfId="11" applyNumberFormat="1" applyFont="1" applyFill="1" applyBorder="1" applyAlignment="1">
      <alignment horizontal="center" vertical="center"/>
    </xf>
    <xf numFmtId="9" fontId="43" fillId="0" borderId="15" xfId="0" applyNumberFormat="1" applyFont="1" applyBorder="1" applyAlignment="1">
      <alignment horizontal="center" vertical="center" wrapText="1"/>
    </xf>
    <xf numFmtId="0" fontId="43" fillId="0" borderId="15" xfId="0" applyFont="1" applyBorder="1" applyAlignment="1">
      <alignment horizontal="center" vertical="center" wrapText="1"/>
    </xf>
    <xf numFmtId="0" fontId="43" fillId="0" borderId="15" xfId="0" applyFont="1" applyBorder="1" applyAlignment="1">
      <alignment horizontal="center" vertical="center"/>
    </xf>
    <xf numFmtId="0" fontId="44" fillId="0" borderId="15" xfId="0" applyFont="1" applyBorder="1" applyAlignment="1">
      <alignment horizontal="center" vertical="center"/>
    </xf>
    <xf numFmtId="2" fontId="80" fillId="0" borderId="15" xfId="0" applyNumberFormat="1" applyFont="1" applyBorder="1" applyAlignment="1">
      <alignment horizontal="center" vertical="center" wrapText="1"/>
    </xf>
    <xf numFmtId="166" fontId="80" fillId="0" borderId="15" xfId="2" applyNumberFormat="1" applyFont="1" applyFill="1" applyBorder="1" applyAlignment="1">
      <alignment horizontal="center" vertical="center" wrapText="1"/>
    </xf>
    <xf numFmtId="9" fontId="80" fillId="0" borderId="15" xfId="0" applyNumberFormat="1" applyFont="1" applyBorder="1" applyAlignment="1">
      <alignment horizontal="center" vertical="center" wrapText="1"/>
    </xf>
    <xf numFmtId="9" fontId="80" fillId="0" borderId="1" xfId="0" applyNumberFormat="1" applyFont="1" applyBorder="1" applyAlignment="1">
      <alignment horizontal="center" vertical="center" wrapText="1"/>
    </xf>
    <xf numFmtId="0" fontId="80" fillId="0" borderId="1" xfId="0" applyFont="1" applyBorder="1" applyAlignment="1">
      <alignment horizontal="center" vertical="center"/>
    </xf>
    <xf numFmtId="0" fontId="79" fillId="0" borderId="1" xfId="0" applyFont="1" applyBorder="1" applyAlignment="1">
      <alignment horizontal="center" vertical="center"/>
    </xf>
    <xf numFmtId="0" fontId="79" fillId="0" borderId="0" xfId="0" applyFont="1"/>
    <xf numFmtId="164" fontId="70" fillId="46" borderId="67" xfId="10" applyNumberFormat="1" applyFont="1" applyFill="1" applyBorder="1" applyAlignment="1">
      <alignment horizontal="center" vertical="center"/>
    </xf>
    <xf numFmtId="164" fontId="70" fillId="47" borderId="60" xfId="10" applyNumberFormat="1" applyFont="1" applyFill="1" applyBorder="1" applyAlignment="1">
      <alignment horizontal="center" vertical="center"/>
    </xf>
    <xf numFmtId="0" fontId="70" fillId="46" borderId="58" xfId="10" applyFont="1" applyFill="1" applyBorder="1" applyAlignment="1">
      <alignment horizontal="center" textRotation="90" wrapText="1"/>
    </xf>
    <xf numFmtId="0" fontId="70" fillId="47" borderId="58" xfId="10" applyFont="1" applyFill="1" applyBorder="1" applyAlignment="1">
      <alignment horizontal="center" textRotation="90" wrapText="1"/>
    </xf>
    <xf numFmtId="0" fontId="70" fillId="48" borderId="58" xfId="10" applyFont="1" applyFill="1" applyBorder="1" applyAlignment="1">
      <alignment horizontal="center" textRotation="90" wrapText="1"/>
    </xf>
    <xf numFmtId="164" fontId="70" fillId="48" borderId="60" xfId="10" applyNumberFormat="1" applyFont="1" applyFill="1" applyBorder="1" applyAlignment="1">
      <alignment horizontal="center" vertical="center"/>
    </xf>
    <xf numFmtId="164" fontId="67" fillId="49" borderId="60" xfId="9" applyNumberFormat="1" applyFont="1" applyFill="1" applyBorder="1" applyAlignment="1">
      <alignment horizontal="center"/>
    </xf>
    <xf numFmtId="0" fontId="67" fillId="49" borderId="58" xfId="9" applyFont="1" applyFill="1" applyBorder="1" applyAlignment="1">
      <alignment horizontal="center" textRotation="90" wrapText="1"/>
    </xf>
    <xf numFmtId="164" fontId="68" fillId="47" borderId="60" xfId="0" applyNumberFormat="1" applyFont="1" applyFill="1" applyBorder="1" applyAlignment="1" applyProtection="1">
      <alignment horizontal="center" vertical="center"/>
      <protection locked="0"/>
    </xf>
    <xf numFmtId="164" fontId="68" fillId="43" borderId="60" xfId="0" applyNumberFormat="1" applyFont="1" applyFill="1" applyBorder="1" applyAlignment="1" applyProtection="1">
      <alignment horizontal="center" vertical="center"/>
      <protection locked="0"/>
    </xf>
    <xf numFmtId="164" fontId="68" fillId="50" borderId="60" xfId="0" applyNumberFormat="1" applyFont="1" applyFill="1" applyBorder="1" applyAlignment="1" applyProtection="1">
      <alignment horizontal="center" vertical="center"/>
      <protection locked="0"/>
    </xf>
    <xf numFmtId="0" fontId="81" fillId="3" borderId="11" xfId="0" applyFont="1" applyFill="1" applyBorder="1" applyAlignment="1">
      <alignment horizontal="center" textRotation="90" wrapText="1"/>
    </xf>
    <xf numFmtId="0" fontId="4" fillId="0" borderId="15" xfId="15" applyAlignment="1">
      <alignment wrapText="1"/>
    </xf>
    <xf numFmtId="0" fontId="15" fillId="0" borderId="69" xfId="15" applyFont="1" applyBorder="1" applyAlignment="1">
      <alignment horizontal="left" vertical="top" wrapText="1" indent="1"/>
    </xf>
    <xf numFmtId="0" fontId="9" fillId="0" borderId="15" xfId="3" applyAlignment="1">
      <alignment horizontal="center"/>
    </xf>
    <xf numFmtId="0" fontId="56" fillId="0" borderId="0" xfId="1" applyAlignment="1">
      <alignment horizontal="left" vertical="center" wrapText="1"/>
    </xf>
    <xf numFmtId="0" fontId="85" fillId="0" borderId="59" xfId="15" applyFont="1" applyBorder="1" applyAlignment="1">
      <alignment horizontal="center" vertical="center" wrapText="1"/>
    </xf>
    <xf numFmtId="0" fontId="85" fillId="0" borderId="58" xfId="15" applyFont="1" applyBorder="1" applyAlignment="1">
      <alignment horizontal="center" vertical="center" wrapText="1"/>
    </xf>
    <xf numFmtId="0" fontId="85" fillId="0" borderId="62" xfId="15" applyFont="1" applyBorder="1" applyAlignment="1">
      <alignment horizontal="center" vertical="center" wrapText="1"/>
    </xf>
    <xf numFmtId="0" fontId="82" fillId="28" borderId="58" xfId="15" applyFont="1" applyFill="1" applyBorder="1" applyAlignment="1">
      <alignment horizontal="center" vertical="top" wrapText="1"/>
    </xf>
    <xf numFmtId="0" fontId="82" fillId="0" borderId="58" xfId="15" applyFont="1" applyBorder="1" applyAlignment="1">
      <alignment horizontal="center" vertical="top"/>
    </xf>
    <xf numFmtId="0" fontId="83" fillId="28" borderId="58" xfId="15" applyFont="1" applyFill="1" applyBorder="1" applyAlignment="1">
      <alignment horizontal="center" vertical="top" wrapText="1"/>
    </xf>
    <xf numFmtId="0" fontId="84" fillId="20" borderId="58" xfId="15" applyFont="1" applyFill="1" applyBorder="1" applyAlignment="1">
      <alignment horizontal="center" vertical="top" wrapText="1"/>
    </xf>
    <xf numFmtId="0" fontId="84" fillId="0" borderId="58" xfId="15" applyFont="1" applyBorder="1" applyAlignment="1">
      <alignment horizontal="center" vertical="top" wrapText="1"/>
    </xf>
    <xf numFmtId="14" fontId="84" fillId="0" borderId="58" xfId="15" applyNumberFormat="1" applyFont="1" applyBorder="1" applyAlignment="1">
      <alignment horizontal="center" vertical="top" wrapText="1"/>
    </xf>
    <xf numFmtId="0" fontId="86" fillId="0" borderId="58" xfId="15" applyFont="1" applyBorder="1" applyAlignment="1">
      <alignment horizontal="center" vertical="top" wrapText="1"/>
    </xf>
    <xf numFmtId="0" fontId="87" fillId="0" borderId="58" xfId="15" applyFont="1" applyBorder="1" applyAlignment="1">
      <alignment horizontal="center" vertical="top" wrapText="1"/>
    </xf>
    <xf numFmtId="0" fontId="88" fillId="0" borderId="58" xfId="15" applyFont="1" applyBorder="1" applyAlignment="1">
      <alignment horizontal="center" vertical="top" wrapText="1"/>
    </xf>
    <xf numFmtId="0" fontId="85" fillId="20" borderId="58" xfId="15" applyFont="1" applyFill="1" applyBorder="1" applyAlignment="1">
      <alignment horizontal="center" vertical="top" wrapText="1"/>
    </xf>
    <xf numFmtId="0" fontId="84" fillId="0" borderId="58" xfId="16" applyFont="1" applyBorder="1" applyAlignment="1">
      <alignment horizontal="center" vertical="top" wrapText="1"/>
    </xf>
    <xf numFmtId="0" fontId="85" fillId="0" borderId="58" xfId="16" applyFont="1" applyBorder="1" applyAlignment="1">
      <alignment horizontal="center" vertical="top" wrapText="1"/>
    </xf>
    <xf numFmtId="0" fontId="89" fillId="0" borderId="58" xfId="16" applyFont="1" applyBorder="1" applyAlignment="1">
      <alignment horizontal="center" vertical="top" wrapText="1"/>
    </xf>
    <xf numFmtId="49" fontId="84" fillId="0" borderId="58" xfId="16" applyNumberFormat="1" applyFont="1" applyBorder="1" applyAlignment="1">
      <alignment horizontal="center" vertical="top" wrapText="1"/>
    </xf>
    <xf numFmtId="0" fontId="90" fillId="0" borderId="58" xfId="15" applyFont="1" applyBorder="1" applyAlignment="1">
      <alignment horizontal="center" vertical="top" wrapText="1"/>
    </xf>
    <xf numFmtId="14" fontId="86" fillId="0" borderId="58" xfId="15" applyNumberFormat="1" applyFont="1" applyBorder="1" applyAlignment="1">
      <alignment horizontal="center" vertical="top" wrapText="1"/>
    </xf>
    <xf numFmtId="0" fontId="86" fillId="0" borderId="15" xfId="15" applyFont="1" applyAlignment="1">
      <alignment horizontal="center" wrapText="1"/>
    </xf>
    <xf numFmtId="0" fontId="91" fillId="0" borderId="58" xfId="16" applyFont="1" applyBorder="1" applyAlignment="1">
      <alignment horizontal="center" vertical="top" wrapText="1"/>
    </xf>
    <xf numFmtId="0" fontId="92" fillId="0" borderId="58" xfId="16" applyFont="1" applyBorder="1" applyAlignment="1">
      <alignment horizontal="center" vertical="top" wrapText="1"/>
    </xf>
    <xf numFmtId="0" fontId="85" fillId="18" borderId="58" xfId="15" applyFont="1" applyFill="1" applyBorder="1" applyAlignment="1">
      <alignment horizontal="center" vertical="top" wrapText="1"/>
    </xf>
    <xf numFmtId="14" fontId="84" fillId="0" borderId="58" xfId="16" applyNumberFormat="1" applyFont="1" applyBorder="1" applyAlignment="1">
      <alignment horizontal="center" vertical="top" wrapText="1"/>
    </xf>
    <xf numFmtId="0" fontId="86" fillId="0" borderId="58" xfId="15" applyFont="1" applyBorder="1" applyAlignment="1">
      <alignment horizontal="center" wrapText="1"/>
    </xf>
    <xf numFmtId="0" fontId="84" fillId="0" borderId="3" xfId="15" applyFont="1" applyBorder="1" applyAlignment="1">
      <alignment horizontal="center" vertical="top" wrapText="1"/>
    </xf>
    <xf numFmtId="0" fontId="94" fillId="0" borderId="58" xfId="16" applyFont="1" applyBorder="1" applyAlignment="1">
      <alignment horizontal="center" vertical="top" wrapText="1"/>
    </xf>
    <xf numFmtId="0" fontId="85" fillId="19" borderId="58" xfId="15" applyFont="1" applyFill="1" applyBorder="1" applyAlignment="1">
      <alignment horizontal="center" vertical="top" wrapText="1"/>
    </xf>
    <xf numFmtId="0" fontId="95" fillId="0" borderId="58" xfId="15" applyFont="1" applyBorder="1" applyAlignment="1">
      <alignment horizontal="center" vertical="top" wrapText="1"/>
    </xf>
    <xf numFmtId="0" fontId="96" fillId="0" borderId="58" xfId="15" applyFont="1" applyBorder="1" applyAlignment="1">
      <alignment horizontal="center" vertical="top" wrapText="1"/>
    </xf>
    <xf numFmtId="0" fontId="15" fillId="0" borderId="70" xfId="0" applyFont="1" applyBorder="1" applyAlignment="1">
      <alignment horizontal="left" vertical="top" wrapText="1"/>
    </xf>
    <xf numFmtId="0" fontId="16" fillId="3" borderId="30" xfId="0" applyFont="1" applyFill="1" applyBorder="1" applyAlignment="1">
      <alignment horizontal="left" wrapText="1"/>
    </xf>
    <xf numFmtId="0" fontId="0" fillId="0" borderId="70" xfId="0" applyBorder="1" applyAlignment="1">
      <alignment horizontal="center" vertical="top"/>
    </xf>
    <xf numFmtId="164" fontId="40" fillId="6" borderId="71" xfId="0" applyNumberFormat="1" applyFont="1" applyFill="1" applyBorder="1" applyAlignment="1">
      <alignment horizontal="center" vertical="center"/>
    </xf>
    <xf numFmtId="0" fontId="3" fillId="0" borderId="15" xfId="3" applyFont="1" applyAlignment="1">
      <alignment horizontal="center"/>
    </xf>
    <xf numFmtId="0" fontId="2" fillId="0" borderId="15" xfId="18"/>
    <xf numFmtId="0" fontId="2" fillId="0" borderId="15" xfId="18" applyAlignment="1">
      <alignment horizontal="center"/>
    </xf>
    <xf numFmtId="2" fontId="2" fillId="0" borderId="15" xfId="18" applyNumberFormat="1"/>
    <xf numFmtId="164" fontId="2" fillId="0" borderId="15" xfId="18" applyNumberFormat="1"/>
    <xf numFmtId="0" fontId="2" fillId="0" borderId="15" xfId="18" applyAlignment="1">
      <alignment wrapText="1"/>
    </xf>
    <xf numFmtId="0" fontId="2" fillId="0" borderId="15" xfId="18" applyAlignment="1">
      <alignment textRotation="90" wrapText="1"/>
    </xf>
    <xf numFmtId="0" fontId="61" fillId="0" borderId="57" xfId="0" applyFont="1" applyBorder="1" applyAlignment="1">
      <alignment wrapText="1"/>
    </xf>
    <xf numFmtId="0" fontId="98" fillId="30" borderId="15" xfId="17" applyFont="1" applyFill="1" applyBorder="1" applyAlignment="1">
      <alignment horizontal="center" textRotation="90" wrapText="1"/>
    </xf>
    <xf numFmtId="0" fontId="98" fillId="30" borderId="15" xfId="17" applyFont="1" applyFill="1" applyBorder="1" applyAlignment="1">
      <alignment horizontal="center" textRotation="90"/>
    </xf>
    <xf numFmtId="0" fontId="58" fillId="0" borderId="73" xfId="18" applyFont="1" applyBorder="1"/>
    <xf numFmtId="2" fontId="71" fillId="52" borderId="1" xfId="0" applyNumberFormat="1" applyFont="1" applyFill="1" applyBorder="1" applyAlignment="1">
      <alignment horizontal="center" vertical="center"/>
    </xf>
    <xf numFmtId="2" fontId="71" fillId="52" borderId="15" xfId="0" applyNumberFormat="1" applyFont="1" applyFill="1" applyBorder="1" applyAlignment="1">
      <alignment horizontal="center" vertical="center"/>
    </xf>
    <xf numFmtId="167" fontId="2" fillId="0" borderId="15" xfId="18" applyNumberFormat="1"/>
    <xf numFmtId="0" fontId="19" fillId="0" borderId="0" xfId="0" applyFont="1" applyAlignment="1">
      <alignment horizontal="left"/>
    </xf>
    <xf numFmtId="0" fontId="99" fillId="0" borderId="0" xfId="1" applyFont="1"/>
    <xf numFmtId="0" fontId="100" fillId="0" borderId="0" xfId="1" applyFont="1"/>
    <xf numFmtId="0" fontId="100" fillId="0" borderId="0" xfId="1" applyFont="1" applyAlignment="1">
      <alignment horizontal="left"/>
    </xf>
    <xf numFmtId="0" fontId="99" fillId="0" borderId="0" xfId="1" applyFont="1" applyAlignment="1">
      <alignment horizontal="left"/>
    </xf>
    <xf numFmtId="0" fontId="101" fillId="0" borderId="0" xfId="0" applyFont="1"/>
    <xf numFmtId="164" fontId="63" fillId="23" borderId="60" xfId="0" applyNumberFormat="1" applyFont="1" applyFill="1" applyBorder="1" applyAlignment="1" applyProtection="1">
      <alignment horizontal="center" vertical="center"/>
      <protection locked="0"/>
    </xf>
    <xf numFmtId="0" fontId="1" fillId="0" borderId="15" xfId="18" applyFont="1"/>
    <xf numFmtId="0" fontId="40" fillId="0" borderId="0" xfId="0" applyFont="1" applyAlignment="1">
      <alignment wrapText="1"/>
    </xf>
    <xf numFmtId="0" fontId="80" fillId="0" borderId="69" xfId="0" applyFont="1" applyBorder="1" applyAlignment="1">
      <alignment horizontal="center" vertical="center" wrapText="1"/>
    </xf>
    <xf numFmtId="0" fontId="79" fillId="0" borderId="15" xfId="0" applyFont="1" applyBorder="1"/>
    <xf numFmtId="0" fontId="40" fillId="0" borderId="75" xfId="0" applyFont="1" applyBorder="1" applyAlignment="1">
      <alignment wrapText="1"/>
    </xf>
    <xf numFmtId="0" fontId="41" fillId="0" borderId="69" xfId="0" applyFont="1" applyBorder="1" applyAlignment="1">
      <alignment horizontal="left"/>
    </xf>
    <xf numFmtId="0" fontId="41" fillId="0" borderId="69" xfId="0" applyFont="1" applyBorder="1" applyAlignment="1">
      <alignment horizontal="left" vertical="center"/>
    </xf>
    <xf numFmtId="0" fontId="0" fillId="2" borderId="69" xfId="0" applyFill="1" applyBorder="1"/>
    <xf numFmtId="0" fontId="0" fillId="0" borderId="57" xfId="0" applyBorder="1"/>
    <xf numFmtId="0" fontId="0" fillId="2" borderId="57" xfId="0" applyFill="1" applyBorder="1"/>
    <xf numFmtId="0" fontId="40" fillId="0" borderId="74" xfId="0" applyFont="1" applyBorder="1" applyAlignment="1">
      <alignment horizontal="center" wrapText="1"/>
    </xf>
    <xf numFmtId="0" fontId="23" fillId="2" borderId="2" xfId="0" applyFont="1" applyFill="1" applyBorder="1" applyAlignment="1">
      <alignment horizontal="center" vertical="center" wrapText="1"/>
    </xf>
    <xf numFmtId="0" fontId="24" fillId="0" borderId="7" xfId="0" applyFont="1" applyBorder="1"/>
    <xf numFmtId="0" fontId="24" fillId="53" borderId="9" xfId="0" applyFont="1" applyFill="1" applyBorder="1"/>
    <xf numFmtId="0" fontId="24" fillId="53" borderId="15" xfId="0" applyFont="1" applyFill="1" applyBorder="1"/>
    <xf numFmtId="0" fontId="24" fillId="0" borderId="9" xfId="0" applyFont="1" applyBorder="1"/>
    <xf numFmtId="0" fontId="24" fillId="0" borderId="15" xfId="0" applyFont="1" applyBorder="1"/>
    <xf numFmtId="0" fontId="24" fillId="0" borderId="4" xfId="0" applyFont="1" applyBorder="1"/>
    <xf numFmtId="0" fontId="40" fillId="5" borderId="8" xfId="0" applyFont="1" applyFill="1" applyBorder="1" applyAlignment="1">
      <alignment horizontal="center"/>
    </xf>
    <xf numFmtId="0" fontId="0" fillId="51" borderId="1" xfId="0" applyFill="1" applyBorder="1" applyAlignment="1">
      <alignment horizontal="center"/>
    </xf>
    <xf numFmtId="0" fontId="47" fillId="13" borderId="46" xfId="0" applyFont="1" applyFill="1" applyBorder="1" applyAlignment="1">
      <alignment horizontal="center" vertical="top"/>
    </xf>
    <xf numFmtId="0" fontId="24" fillId="0" borderId="38" xfId="0" applyFont="1" applyBorder="1"/>
    <xf numFmtId="0" fontId="24" fillId="0" borderId="47" xfId="0" applyFont="1" applyBorder="1"/>
    <xf numFmtId="0" fontId="47" fillId="12" borderId="32" xfId="0" applyFont="1" applyFill="1" applyBorder="1" applyAlignment="1">
      <alignment horizontal="center" vertical="top"/>
    </xf>
    <xf numFmtId="0" fontId="24" fillId="0" borderId="43" xfId="0" applyFont="1" applyBorder="1"/>
    <xf numFmtId="0" fontId="48" fillId="3" borderId="18" xfId="0" applyFont="1" applyFill="1" applyBorder="1" applyAlignment="1">
      <alignment horizontal="center" vertical="top"/>
    </xf>
    <xf numFmtId="0" fontId="24" fillId="0" borderId="19" xfId="0" applyFont="1" applyBorder="1"/>
    <xf numFmtId="0" fontId="48" fillId="3" borderId="20" xfId="0" applyFont="1" applyFill="1" applyBorder="1" applyAlignment="1">
      <alignment horizontal="center" vertical="top"/>
    </xf>
    <xf numFmtId="0" fontId="24" fillId="0" borderId="21" xfId="0" applyFont="1" applyBorder="1"/>
    <xf numFmtId="0" fontId="24" fillId="0" borderId="22" xfId="0" applyFont="1" applyBorder="1"/>
    <xf numFmtId="0" fontId="51" fillId="9" borderId="32" xfId="0" applyFont="1" applyFill="1" applyBorder="1" applyAlignment="1">
      <alignment horizontal="center" vertical="top"/>
    </xf>
    <xf numFmtId="0" fontId="51" fillId="10" borderId="32" xfId="0" applyFont="1" applyFill="1" applyBorder="1" applyAlignment="1">
      <alignment horizontal="center" vertical="top"/>
    </xf>
    <xf numFmtId="0" fontId="24" fillId="0" borderId="45" xfId="0" applyFont="1" applyBorder="1"/>
    <xf numFmtId="0" fontId="51" fillId="11" borderId="32" xfId="0" applyFont="1" applyFill="1" applyBorder="1" applyAlignment="1">
      <alignment horizontal="center" vertical="top"/>
    </xf>
    <xf numFmtId="0" fontId="40" fillId="0" borderId="0" xfId="0" applyFont="1" applyAlignment="1">
      <alignment horizontal="center" wrapText="1"/>
    </xf>
    <xf numFmtId="0" fontId="0" fillId="0" borderId="0" xfId="0" applyAlignment="1">
      <alignment horizontal="center" wrapText="1"/>
    </xf>
    <xf numFmtId="0" fontId="0" fillId="0" borderId="74" xfId="0" applyBorder="1" applyAlignment="1">
      <alignment horizontal="center" wrapText="1"/>
    </xf>
    <xf numFmtId="0" fontId="0" fillId="54" borderId="0" xfId="0" applyFill="1"/>
    <xf numFmtId="0" fontId="40" fillId="55" borderId="8" xfId="0" applyFont="1" applyFill="1" applyBorder="1" applyAlignment="1">
      <alignment horizontal="center"/>
    </xf>
    <xf numFmtId="0" fontId="24" fillId="54" borderId="9" xfId="0" applyFont="1" applyFill="1" applyBorder="1"/>
    <xf numFmtId="0" fontId="2" fillId="0" borderId="15" xfId="18" applyAlignment="1">
      <alignment horizontal="center" wrapText="1"/>
    </xf>
  </cellXfs>
  <cellStyles count="20">
    <cellStyle name="40% - Accent1" xfId="10" builtinId="31"/>
    <cellStyle name="40% - Accent4" xfId="12" builtinId="43"/>
    <cellStyle name="40% - Accent5" xfId="14" builtinId="47"/>
    <cellStyle name="60% - Accent4" xfId="13" builtinId="44"/>
    <cellStyle name="60% - Accent5" xfId="6" builtinId="48"/>
    <cellStyle name="Accent1" xfId="9" builtinId="29"/>
    <cellStyle name="Accent4" xfId="11" builtinId="41"/>
    <cellStyle name="Accent5" xfId="5" builtinId="45"/>
    <cellStyle name="Accent6" xfId="7" builtinId="49"/>
    <cellStyle name="Heading 2" xfId="17" builtinId="17"/>
    <cellStyle name="Hyperlink" xfId="1" builtinId="8"/>
    <cellStyle name="Normal" xfId="0" builtinId="0"/>
    <cellStyle name="Normal 2" xfId="3" xr:uid="{1E10E046-E280-4092-863A-5B1D905BF960}"/>
    <cellStyle name="Normal 3" xfId="8" xr:uid="{4D68469C-3818-49CA-9A59-1EBED50CD957}"/>
    <cellStyle name="Normal 3 5" xfId="16" xr:uid="{B14469B1-3F7A-4796-878A-5797E02A5EDD}"/>
    <cellStyle name="Normal 4" xfId="15" xr:uid="{4EA23026-8EAA-4FC6-B0F8-2F92BE040F6D}"/>
    <cellStyle name="Normal 5" xfId="18" xr:uid="{586654C1-E95A-48B6-9F88-23BFB0DAACF9}"/>
    <cellStyle name="Percent" xfId="2" builtinId="5"/>
    <cellStyle name="Percent 2" xfId="4" xr:uid="{256338BA-D4EF-42AE-A8AF-1F490AEEB5E9}"/>
    <cellStyle name="Percent 3" xfId="19" xr:uid="{96BBCC64-62FE-412F-B687-CA46A6F35975}"/>
  </cellStyles>
  <dxfs count="70">
    <dxf>
      <font>
        <b/>
        <i val="0"/>
      </font>
      <fill>
        <patternFill>
          <bgColor rgb="FFB8CED8"/>
        </patternFill>
      </fill>
    </dxf>
    <dxf>
      <font>
        <b/>
        <i val="0"/>
      </font>
      <fill>
        <patternFill>
          <bgColor rgb="FF8FB6C0"/>
        </patternFill>
      </fill>
    </dxf>
    <dxf>
      <font>
        <b/>
        <i val="0"/>
        <color theme="0"/>
      </font>
      <fill>
        <patternFill>
          <bgColor rgb="FF388297"/>
        </patternFill>
      </fill>
    </dxf>
    <dxf>
      <font>
        <b/>
        <i val="0"/>
        <color theme="0"/>
      </font>
      <fill>
        <patternFill>
          <bgColor rgb="FF0E5163"/>
        </patternFill>
      </fill>
    </dxf>
    <dxf>
      <font>
        <b/>
        <i val="0"/>
        <color theme="0"/>
      </font>
      <fill>
        <patternFill>
          <bgColor rgb="FF18657D"/>
        </patternFill>
      </fill>
    </dxf>
    <dxf>
      <font>
        <b/>
        <i val="0"/>
        <color theme="0"/>
      </font>
      <fill>
        <patternFill>
          <bgColor rgb="FF35574A"/>
        </patternFill>
      </fill>
    </dxf>
    <dxf>
      <font>
        <b/>
        <i val="0"/>
        <color theme="0"/>
      </font>
      <fill>
        <patternFill>
          <bgColor rgb="FF397553"/>
        </patternFill>
      </fill>
    </dxf>
    <dxf>
      <font>
        <b/>
        <i val="0"/>
        <color theme="0"/>
      </font>
      <fill>
        <patternFill>
          <bgColor rgb="FF61917D"/>
        </patternFill>
      </fill>
    </dxf>
    <dxf>
      <font>
        <b/>
        <i val="0"/>
      </font>
      <fill>
        <patternFill>
          <bgColor rgb="FFACBDA7"/>
        </patternFill>
      </fill>
    </dxf>
    <dxf>
      <font>
        <b/>
        <i val="0"/>
      </font>
      <fill>
        <patternFill>
          <bgColor rgb="FFC7CFBA"/>
        </patternFill>
      </fill>
    </dxf>
    <dxf>
      <fill>
        <patternFill>
          <bgColor rgb="FF4AC0DF"/>
        </patternFill>
      </fill>
    </dxf>
    <dxf>
      <fill>
        <patternFill>
          <bgColor rgb="FFA2D8E6"/>
        </patternFill>
      </fill>
    </dxf>
    <dxf>
      <fill>
        <patternFill>
          <bgColor rgb="FFCFECF5"/>
        </patternFill>
      </fill>
    </dxf>
    <dxf>
      <fill>
        <patternFill>
          <bgColor rgb="FF133D73"/>
        </patternFill>
      </fill>
    </dxf>
    <dxf>
      <fill>
        <patternFill>
          <bgColor rgb="FF0092C8"/>
        </patternFill>
      </fill>
    </dxf>
    <dxf>
      <font>
        <b/>
      </font>
      <fill>
        <patternFill patternType="solid">
          <fgColor rgb="FFFCE6D8"/>
          <bgColor rgb="FFF9E1C9"/>
        </patternFill>
      </fill>
    </dxf>
    <dxf>
      <font>
        <b/>
      </font>
      <fill>
        <patternFill patternType="solid">
          <fgColor rgb="FFFACDB2"/>
          <bgColor rgb="FFFFAF79"/>
        </patternFill>
      </fill>
    </dxf>
    <dxf>
      <font>
        <b/>
      </font>
      <fill>
        <patternFill patternType="solid">
          <fgColor rgb="FFF9B48A"/>
          <bgColor rgb="FFFF7900"/>
        </patternFill>
      </fill>
    </dxf>
    <dxf>
      <font>
        <b/>
        <color theme="0"/>
      </font>
      <fill>
        <patternFill patternType="solid">
          <fgColor rgb="FFD9590C"/>
          <bgColor rgb="FFD44E27"/>
        </patternFill>
      </fill>
    </dxf>
    <dxf>
      <font>
        <b/>
        <color theme="0"/>
      </font>
      <fill>
        <patternFill patternType="solid">
          <fgColor rgb="FF913C09"/>
          <bgColor rgb="FFA04121"/>
        </patternFill>
      </fill>
    </dxf>
    <dxf>
      <font>
        <b/>
        <i val="0"/>
      </font>
      <fill>
        <patternFill>
          <bgColor rgb="FFF8AFB0"/>
        </patternFill>
      </fill>
    </dxf>
    <dxf>
      <font>
        <b/>
        <i val="0"/>
      </font>
      <fill>
        <patternFill>
          <bgColor rgb="FFFF796C"/>
        </patternFill>
      </fill>
    </dxf>
    <dxf>
      <font>
        <b/>
        <i val="0"/>
        <color theme="0"/>
      </font>
      <fill>
        <patternFill>
          <bgColor rgb="FFEA0029"/>
        </patternFill>
      </fill>
    </dxf>
    <dxf>
      <font>
        <b/>
        <i val="0"/>
        <color theme="0"/>
      </font>
      <fill>
        <patternFill>
          <bgColor rgb="FFA32035"/>
        </patternFill>
      </fill>
    </dxf>
    <dxf>
      <font>
        <b/>
        <i val="0"/>
        <color theme="0"/>
      </font>
      <fill>
        <patternFill>
          <bgColor rgb="FF691C32"/>
        </patternFill>
      </fill>
    </dxf>
    <dxf>
      <font>
        <b/>
        <i val="0"/>
      </font>
      <fill>
        <patternFill>
          <bgColor rgb="FFDFEDE0"/>
        </patternFill>
      </fill>
    </dxf>
    <dxf>
      <font>
        <b/>
        <i val="0"/>
      </font>
      <fill>
        <patternFill>
          <bgColor rgb="FFBFE1C5"/>
        </patternFill>
      </fill>
    </dxf>
    <dxf>
      <font>
        <b/>
        <i val="0"/>
      </font>
      <fill>
        <patternFill>
          <bgColor rgb="FF70C396"/>
        </patternFill>
      </fill>
    </dxf>
    <dxf>
      <font>
        <b/>
        <i val="0"/>
        <color theme="0"/>
      </font>
      <fill>
        <patternFill>
          <bgColor rgb="FF00AB69"/>
        </patternFill>
      </fill>
    </dxf>
    <dxf>
      <font>
        <b/>
        <i val="0"/>
        <color theme="0"/>
      </font>
      <fill>
        <patternFill>
          <bgColor rgb="FF006853"/>
        </patternFill>
      </fill>
    </dxf>
    <dxf>
      <font>
        <b/>
        <i val="0"/>
      </font>
      <fill>
        <patternFill>
          <bgColor rgb="FFC7CFBA"/>
        </patternFill>
      </fill>
    </dxf>
    <dxf>
      <font>
        <b/>
        <i val="0"/>
      </font>
      <fill>
        <patternFill>
          <bgColor rgb="FFACBDA7"/>
        </patternFill>
      </fill>
    </dxf>
    <dxf>
      <font>
        <b/>
        <i val="0"/>
        <color theme="0"/>
      </font>
      <fill>
        <patternFill>
          <bgColor rgb="FF61917D"/>
        </patternFill>
      </fill>
    </dxf>
    <dxf>
      <font>
        <b/>
        <i val="0"/>
        <color theme="0"/>
      </font>
      <fill>
        <patternFill>
          <bgColor rgb="FF397553"/>
        </patternFill>
      </fill>
    </dxf>
    <dxf>
      <font>
        <b/>
        <i val="0"/>
        <color theme="0"/>
      </font>
      <fill>
        <patternFill>
          <bgColor rgb="FF35574A"/>
        </patternFill>
      </fill>
    </dxf>
    <dxf>
      <font>
        <b/>
        <i val="0"/>
      </font>
      <fill>
        <patternFill>
          <bgColor rgb="FFB8CED8"/>
        </patternFill>
      </fill>
    </dxf>
    <dxf>
      <font>
        <b/>
        <i val="0"/>
      </font>
      <fill>
        <patternFill>
          <bgColor rgb="FF8FB6C0"/>
        </patternFill>
      </fill>
    </dxf>
    <dxf>
      <font>
        <b/>
        <i val="0"/>
        <color theme="0"/>
      </font>
      <fill>
        <patternFill>
          <bgColor rgb="FF388297"/>
        </patternFill>
      </fill>
    </dxf>
    <dxf>
      <font>
        <b/>
        <i val="0"/>
        <color theme="0"/>
      </font>
      <fill>
        <patternFill>
          <bgColor rgb="FF0E5163"/>
        </patternFill>
      </fill>
    </dxf>
    <dxf>
      <font>
        <b/>
        <i val="0"/>
        <color theme="0"/>
      </font>
      <fill>
        <patternFill>
          <bgColor rgb="FF18657D"/>
        </patternFill>
      </fill>
    </dxf>
    <dxf>
      <font>
        <b/>
      </font>
      <fill>
        <patternFill patternType="solid">
          <fgColor rgb="FFFEC8C0"/>
          <bgColor rgb="FFF9E1C9"/>
        </patternFill>
      </fill>
    </dxf>
    <dxf>
      <font>
        <b/>
      </font>
      <fill>
        <patternFill patternType="solid">
          <fgColor rgb="FFFFAF79"/>
          <bgColor rgb="FFFFAF79"/>
        </patternFill>
      </fill>
    </dxf>
    <dxf>
      <font>
        <b/>
      </font>
      <fill>
        <patternFill patternType="solid">
          <fgColor rgb="FFFF7900"/>
          <bgColor rgb="FFFF7900"/>
        </patternFill>
      </fill>
    </dxf>
    <dxf>
      <font>
        <b/>
        <color rgb="FFFFFFFF"/>
      </font>
      <fill>
        <patternFill patternType="solid">
          <fgColor rgb="FF911300"/>
          <bgColor rgb="FFD44E27"/>
        </patternFill>
      </fill>
    </dxf>
    <dxf>
      <font>
        <color theme="0"/>
      </font>
      <fill>
        <patternFill>
          <fgColor theme="5" tint="-0.499984740745262"/>
          <bgColor rgb="FFA04121"/>
        </patternFill>
      </fill>
    </dxf>
    <dxf>
      <font>
        <b/>
        <i val="0"/>
      </font>
      <fill>
        <patternFill>
          <bgColor rgb="FFFADCCD"/>
        </patternFill>
      </fill>
    </dxf>
    <dxf>
      <font>
        <b/>
        <i val="0"/>
      </font>
      <fill>
        <patternFill>
          <bgColor rgb="FFFBBF9A"/>
        </patternFill>
      </fill>
    </dxf>
    <dxf>
      <font>
        <b/>
        <i val="0"/>
        <color theme="0"/>
      </font>
      <fill>
        <patternFill>
          <bgColor rgb="FFF7946D"/>
        </patternFill>
      </fill>
    </dxf>
    <dxf>
      <font>
        <b/>
        <i val="0"/>
        <color theme="0"/>
      </font>
      <fill>
        <patternFill>
          <bgColor rgb="FFD6724E"/>
        </patternFill>
      </fill>
    </dxf>
    <dxf>
      <font>
        <b/>
        <i val="0"/>
        <color theme="0"/>
      </font>
      <fill>
        <patternFill>
          <bgColor rgb="FF9B5747"/>
        </patternFill>
      </fill>
    </dxf>
    <dxf>
      <font>
        <b/>
      </font>
      <fill>
        <patternFill patternType="solid">
          <fgColor rgb="FFFEC8C0"/>
          <bgColor rgb="FFDFEDE0"/>
        </patternFill>
      </fill>
    </dxf>
    <dxf>
      <font>
        <b/>
      </font>
      <fill>
        <patternFill patternType="solid">
          <fgColor rgb="FFFE9181"/>
          <bgColor rgb="FFBFE1C5"/>
        </patternFill>
      </fill>
    </dxf>
    <dxf>
      <font>
        <b/>
      </font>
      <fill>
        <patternFill patternType="solid">
          <fgColor rgb="FFFE5B42"/>
          <bgColor rgb="FF70C396"/>
        </patternFill>
      </fill>
    </dxf>
    <dxf>
      <font>
        <b/>
        <color rgb="FFFFFFFF"/>
      </font>
      <fill>
        <patternFill patternType="solid">
          <fgColor rgb="FF911300"/>
          <bgColor rgb="FF00AB69"/>
        </patternFill>
      </fill>
    </dxf>
    <dxf>
      <font>
        <b/>
        <color rgb="FFFFFFFF"/>
      </font>
      <fill>
        <patternFill patternType="solid">
          <fgColor rgb="FF610D00"/>
          <bgColor rgb="FF006853"/>
        </patternFill>
      </fill>
    </dxf>
    <dxf>
      <font>
        <b/>
      </font>
      <fill>
        <patternFill patternType="solid">
          <fgColor rgb="FFFEC8C0"/>
          <bgColor rgb="FFCFECF5"/>
        </patternFill>
      </fill>
    </dxf>
    <dxf>
      <font>
        <b/>
      </font>
      <fill>
        <patternFill patternType="solid">
          <fgColor rgb="FFFE9181"/>
          <bgColor rgb="FFA2D8E6"/>
        </patternFill>
      </fill>
    </dxf>
    <dxf>
      <font>
        <b/>
      </font>
      <fill>
        <patternFill patternType="solid">
          <fgColor rgb="FFFE5B42"/>
          <bgColor rgb="FF4AC0DF"/>
        </patternFill>
      </fill>
    </dxf>
    <dxf>
      <font>
        <b/>
        <color rgb="FFFFFFFF"/>
      </font>
      <fill>
        <patternFill patternType="solid">
          <fgColor rgb="FF911300"/>
          <bgColor rgb="FF0092C8"/>
        </patternFill>
      </fill>
    </dxf>
    <dxf>
      <font>
        <b/>
        <color rgb="FFFFFFFF"/>
      </font>
      <fill>
        <patternFill patternType="solid">
          <fgColor rgb="FF610D00"/>
          <bgColor rgb="FF133D73"/>
        </patternFill>
      </fill>
    </dxf>
    <dxf>
      <font>
        <b/>
      </font>
      <fill>
        <patternFill patternType="solid">
          <fgColor rgb="FFFEC8C0"/>
          <bgColor rgb="FFFEC8C0"/>
        </patternFill>
      </fill>
    </dxf>
    <dxf>
      <font>
        <b/>
      </font>
      <fill>
        <patternFill patternType="solid">
          <fgColor rgb="FFFE9181"/>
          <bgColor rgb="FFFE9181"/>
        </patternFill>
      </fill>
    </dxf>
    <dxf>
      <font>
        <b/>
      </font>
      <fill>
        <patternFill patternType="solid">
          <fgColor rgb="FFFE5B42"/>
          <bgColor rgb="FFFE5B42"/>
        </patternFill>
      </fill>
    </dxf>
    <dxf>
      <font>
        <b/>
        <color rgb="FFFFFFFF"/>
      </font>
      <fill>
        <patternFill patternType="solid">
          <fgColor rgb="FF911300"/>
          <bgColor rgb="FF911300"/>
        </patternFill>
      </fill>
    </dxf>
    <dxf>
      <font>
        <b/>
        <color rgb="FFFFFFFF"/>
      </font>
      <fill>
        <patternFill patternType="solid">
          <fgColor rgb="FF610D00"/>
          <bgColor rgb="FF610D00"/>
        </patternFill>
      </fill>
    </dxf>
    <dxf>
      <font>
        <b/>
      </font>
      <fill>
        <patternFill patternType="solid">
          <fgColor rgb="FFFEC8C0"/>
          <bgColor rgb="FFF8AFB0"/>
        </patternFill>
      </fill>
    </dxf>
    <dxf>
      <font>
        <b/>
      </font>
      <fill>
        <patternFill patternType="solid">
          <fgColor rgb="FFFE9181"/>
          <bgColor rgb="FFFF796C"/>
        </patternFill>
      </fill>
    </dxf>
    <dxf>
      <font>
        <b/>
      </font>
      <fill>
        <patternFill patternType="solid">
          <fgColor rgb="FFFE5B42"/>
          <bgColor rgb="FFEA0029"/>
        </patternFill>
      </fill>
    </dxf>
    <dxf>
      <font>
        <b/>
        <color rgb="FFFFFFFF"/>
      </font>
      <fill>
        <patternFill patternType="solid">
          <fgColor rgb="FF911300"/>
          <bgColor rgb="FFA32035"/>
        </patternFill>
      </fill>
    </dxf>
    <dxf>
      <font>
        <b/>
        <color rgb="FFFFFFFF"/>
      </font>
      <fill>
        <patternFill patternType="solid">
          <fgColor rgb="FF610D00"/>
          <bgColor rgb="FF691C32"/>
        </patternFill>
      </fill>
    </dxf>
  </dxfs>
  <tableStyles count="0" defaultTableStyle="TableStyleMedium2" defaultPivotStyle="PivotStyleLight16"/>
  <colors>
    <mruColors>
      <color rgb="FFEA0029"/>
      <color rgb="FF133D73"/>
      <color rgb="FF691C32"/>
      <color rgb="FFA32035"/>
      <color rgb="FFFF796C"/>
      <color rgb="FFF8AFB0"/>
      <color rgb="FF35574A"/>
      <color rgb="FFCFECF5"/>
      <color rgb="FFA2D8E6"/>
      <color rgb="FF4AC0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80927384076991E-2"/>
          <c:y val="0.17047757230249297"/>
          <c:w val="0.91109973753280837"/>
          <c:h val="0.72289572610844643"/>
        </c:manualLayout>
      </c:layout>
      <c:barChart>
        <c:barDir val="col"/>
        <c:grouping val="clustered"/>
        <c:varyColors val="0"/>
        <c:ser>
          <c:idx val="0"/>
          <c:order val="0"/>
          <c:spPr>
            <a:solidFill>
              <a:schemeClr val="accent1"/>
            </a:solidFill>
            <a:ln>
              <a:noFill/>
            </a:ln>
            <a:effectLst/>
          </c:spPr>
          <c:invertIfNegative val="0"/>
          <c:val>
            <c:numRef>
              <c:f>Skewness!$A$5:$A$12</c:f>
              <c:numCache>
                <c:formatCode>0</c:formatCode>
                <c:ptCount val="8"/>
                <c:pt idx="0">
                  <c:v>26.044270781092866</c:v>
                </c:pt>
                <c:pt idx="1">
                  <c:v>25.952942837468314</c:v>
                </c:pt>
                <c:pt idx="2">
                  <c:v>24.76316580585565</c:v>
                </c:pt>
                <c:pt idx="3">
                  <c:v>15.412322931858776</c:v>
                </c:pt>
                <c:pt idx="4">
                  <c:v>15.092869431046605</c:v>
                </c:pt>
                <c:pt idx="5">
                  <c:v>12.55372185446198</c:v>
                </c:pt>
                <c:pt idx="6">
                  <c:v>12.038873852209875</c:v>
                </c:pt>
                <c:pt idx="7">
                  <c:v>12.03231440727518</c:v>
                </c:pt>
              </c:numCache>
            </c:numRef>
          </c:val>
          <c:extLst>
            <c:ext xmlns:c16="http://schemas.microsoft.com/office/drawing/2014/chart" uri="{C3380CC4-5D6E-409C-BE32-E72D297353CC}">
              <c16:uniqueId val="{00000000-6DB1-4136-8581-A072D6F6AA3C}"/>
            </c:ext>
          </c:extLst>
        </c:ser>
        <c:dLbls>
          <c:showLegendKey val="0"/>
          <c:showVal val="0"/>
          <c:showCatName val="0"/>
          <c:showSerName val="0"/>
          <c:showPercent val="0"/>
          <c:showBubbleSize val="0"/>
        </c:dLbls>
        <c:gapWidth val="219"/>
        <c:overlap val="-27"/>
        <c:axId val="768052112"/>
        <c:axId val="768049616"/>
      </c:barChart>
      <c:catAx>
        <c:axId val="7680521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8049616"/>
        <c:crosses val="autoZero"/>
        <c:auto val="1"/>
        <c:lblAlgn val="ctr"/>
        <c:lblOffset val="100"/>
        <c:noMultiLvlLbl val="0"/>
      </c:catAx>
      <c:valAx>
        <c:axId val="768049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8052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80927384076991E-2"/>
          <c:y val="0.17047757230249297"/>
          <c:w val="0.91109973753280837"/>
          <c:h val="0.72289572610844643"/>
        </c:manualLayout>
      </c:layout>
      <c:barChart>
        <c:barDir val="col"/>
        <c:grouping val="clustered"/>
        <c:varyColors val="0"/>
        <c:ser>
          <c:idx val="0"/>
          <c:order val="0"/>
          <c:spPr>
            <a:solidFill>
              <a:schemeClr val="accent1"/>
            </a:solidFill>
            <a:ln>
              <a:noFill/>
            </a:ln>
            <a:effectLst/>
          </c:spPr>
          <c:invertIfNegative val="0"/>
          <c:val>
            <c:numRef>
              <c:f>Skewness!$Q$6:$Q$22</c:f>
              <c:numCache>
                <c:formatCode>0</c:formatCode>
                <c:ptCount val="17"/>
                <c:pt idx="0">
                  <c:v>7413.3984431985637</c:v>
                </c:pt>
                <c:pt idx="1">
                  <c:v>6872.1598242975006</c:v>
                </c:pt>
                <c:pt idx="2">
                  <c:v>5647.9901242869464</c:v>
                </c:pt>
                <c:pt idx="3">
                  <c:v>5093.6948853805361</c:v>
                </c:pt>
                <c:pt idx="4">
                  <c:v>4916.4836879358927</c:v>
                </c:pt>
                <c:pt idx="5">
                  <c:v>4709.2329490971524</c:v>
                </c:pt>
                <c:pt idx="6">
                  <c:v>4126.2108366553757</c:v>
                </c:pt>
                <c:pt idx="7">
                  <c:v>3297.0344625117082</c:v>
                </c:pt>
                <c:pt idx="8">
                  <c:v>3180.0027318697489</c:v>
                </c:pt>
                <c:pt idx="9">
                  <c:v>3144.5619255665902</c:v>
                </c:pt>
                <c:pt idx="10">
                  <c:v>3113.8671917074103</c:v>
                </c:pt>
                <c:pt idx="11">
                  <c:v>2658.8113735535749</c:v>
                </c:pt>
                <c:pt idx="12">
                  <c:v>2563.8551014285454</c:v>
                </c:pt>
                <c:pt idx="13">
                  <c:v>1606.3028906357588</c:v>
                </c:pt>
                <c:pt idx="14">
                  <c:v>1465.6469222394476</c:v>
                </c:pt>
                <c:pt idx="15">
                  <c:v>1372.3528788768415</c:v>
                </c:pt>
                <c:pt idx="16">
                  <c:v>1184.2033853342593</c:v>
                </c:pt>
              </c:numCache>
            </c:numRef>
          </c:val>
          <c:extLst>
            <c:ext xmlns:c16="http://schemas.microsoft.com/office/drawing/2014/chart" uri="{C3380CC4-5D6E-409C-BE32-E72D297353CC}">
              <c16:uniqueId val="{00000000-6DB1-4136-8581-A072D6F6AA3C}"/>
            </c:ext>
          </c:extLst>
        </c:ser>
        <c:dLbls>
          <c:showLegendKey val="0"/>
          <c:showVal val="0"/>
          <c:showCatName val="0"/>
          <c:showSerName val="0"/>
          <c:showPercent val="0"/>
          <c:showBubbleSize val="0"/>
        </c:dLbls>
        <c:gapWidth val="219"/>
        <c:overlap val="-27"/>
        <c:axId val="768052112"/>
        <c:axId val="768049616"/>
      </c:barChart>
      <c:catAx>
        <c:axId val="7680521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8049616"/>
        <c:crosses val="autoZero"/>
        <c:auto val="1"/>
        <c:lblAlgn val="ctr"/>
        <c:lblOffset val="100"/>
        <c:noMultiLvlLbl val="0"/>
      </c:catAx>
      <c:valAx>
        <c:axId val="768049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8052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80927384076991E-2"/>
          <c:y val="0.17047757230249297"/>
          <c:w val="0.91109973753280837"/>
          <c:h val="0.72289572610844643"/>
        </c:manualLayout>
      </c:layout>
      <c:barChart>
        <c:barDir val="col"/>
        <c:grouping val="clustered"/>
        <c:varyColors val="0"/>
        <c:ser>
          <c:idx val="0"/>
          <c:order val="0"/>
          <c:spPr>
            <a:solidFill>
              <a:schemeClr val="accent1"/>
            </a:solidFill>
            <a:ln>
              <a:noFill/>
            </a:ln>
            <a:effectLst/>
          </c:spPr>
          <c:invertIfNegative val="0"/>
          <c:val>
            <c:numRef>
              <c:f>Skewness!$AB$10:$AB$65</c:f>
              <c:numCache>
                <c:formatCode>0</c:formatCode>
                <c:ptCount val="56"/>
                <c:pt idx="0">
                  <c:v>16</c:v>
                </c:pt>
                <c:pt idx="1">
                  <c:v>15.8</c:v>
                </c:pt>
                <c:pt idx="2">
                  <c:v>15.2</c:v>
                </c:pt>
                <c:pt idx="3">
                  <c:v>15</c:v>
                </c:pt>
                <c:pt idx="4">
                  <c:v>14.3</c:v>
                </c:pt>
                <c:pt idx="5">
                  <c:v>13.9</c:v>
                </c:pt>
                <c:pt idx="6">
                  <c:v>13.8</c:v>
                </c:pt>
                <c:pt idx="7">
                  <c:v>13.4</c:v>
                </c:pt>
                <c:pt idx="8">
                  <c:v>13.3</c:v>
                </c:pt>
                <c:pt idx="9">
                  <c:v>13.3</c:v>
                </c:pt>
                <c:pt idx="10">
                  <c:v>13.2</c:v>
                </c:pt>
                <c:pt idx="11">
                  <c:v>12.6</c:v>
                </c:pt>
                <c:pt idx="12">
                  <c:v>12.1</c:v>
                </c:pt>
                <c:pt idx="13">
                  <c:v>12.1</c:v>
                </c:pt>
                <c:pt idx="14">
                  <c:v>12</c:v>
                </c:pt>
                <c:pt idx="15">
                  <c:v>11.6</c:v>
                </c:pt>
                <c:pt idx="16">
                  <c:v>11.3</c:v>
                </c:pt>
                <c:pt idx="17">
                  <c:v>11</c:v>
                </c:pt>
                <c:pt idx="18">
                  <c:v>10.9</c:v>
                </c:pt>
                <c:pt idx="19">
                  <c:v>10.9</c:v>
                </c:pt>
                <c:pt idx="20">
                  <c:v>10.7</c:v>
                </c:pt>
                <c:pt idx="21">
                  <c:v>10.3</c:v>
                </c:pt>
                <c:pt idx="22">
                  <c:v>10.199999999999999</c:v>
                </c:pt>
                <c:pt idx="23">
                  <c:v>9.9</c:v>
                </c:pt>
                <c:pt idx="24">
                  <c:v>9.9</c:v>
                </c:pt>
                <c:pt idx="25">
                  <c:v>9.9</c:v>
                </c:pt>
                <c:pt idx="26">
                  <c:v>9.8000000000000007</c:v>
                </c:pt>
                <c:pt idx="27">
                  <c:v>9.8000000000000007</c:v>
                </c:pt>
                <c:pt idx="28">
                  <c:v>9.6</c:v>
                </c:pt>
                <c:pt idx="29">
                  <c:v>9.6</c:v>
                </c:pt>
                <c:pt idx="30">
                  <c:v>9.6</c:v>
                </c:pt>
                <c:pt idx="31">
                  <c:v>9.3000000000000007</c:v>
                </c:pt>
                <c:pt idx="32">
                  <c:v>9.1999999999999993</c:v>
                </c:pt>
                <c:pt idx="33">
                  <c:v>9.1</c:v>
                </c:pt>
                <c:pt idx="34">
                  <c:v>8.9</c:v>
                </c:pt>
                <c:pt idx="35">
                  <c:v>8.9</c:v>
                </c:pt>
                <c:pt idx="36">
                  <c:v>8.6999999999999993</c:v>
                </c:pt>
                <c:pt idx="37">
                  <c:v>8.6</c:v>
                </c:pt>
                <c:pt idx="38">
                  <c:v>8.5</c:v>
                </c:pt>
                <c:pt idx="39">
                  <c:v>8.5</c:v>
                </c:pt>
                <c:pt idx="40">
                  <c:v>8.1999999999999993</c:v>
                </c:pt>
                <c:pt idx="41">
                  <c:v>8.1999999999999993</c:v>
                </c:pt>
                <c:pt idx="42">
                  <c:v>7.9</c:v>
                </c:pt>
                <c:pt idx="43">
                  <c:v>7.5</c:v>
                </c:pt>
                <c:pt idx="44">
                  <c:v>7.4</c:v>
                </c:pt>
                <c:pt idx="45">
                  <c:v>7.4</c:v>
                </c:pt>
                <c:pt idx="46">
                  <c:v>7.3</c:v>
                </c:pt>
                <c:pt idx="47">
                  <c:v>7.2</c:v>
                </c:pt>
                <c:pt idx="48">
                  <c:v>7.1</c:v>
                </c:pt>
                <c:pt idx="49">
                  <c:v>6.8</c:v>
                </c:pt>
                <c:pt idx="50">
                  <c:v>6.7</c:v>
                </c:pt>
                <c:pt idx="51">
                  <c:v>6.3</c:v>
                </c:pt>
                <c:pt idx="52">
                  <c:v>6.2</c:v>
                </c:pt>
                <c:pt idx="53">
                  <c:v>6.1</c:v>
                </c:pt>
                <c:pt idx="54">
                  <c:v>6</c:v>
                </c:pt>
                <c:pt idx="55">
                  <c:v>6</c:v>
                </c:pt>
              </c:numCache>
            </c:numRef>
          </c:val>
          <c:extLst>
            <c:ext xmlns:c16="http://schemas.microsoft.com/office/drawing/2014/chart" uri="{C3380CC4-5D6E-409C-BE32-E72D297353CC}">
              <c16:uniqueId val="{00000000-6DB1-4136-8581-A072D6F6AA3C}"/>
            </c:ext>
          </c:extLst>
        </c:ser>
        <c:dLbls>
          <c:showLegendKey val="0"/>
          <c:showVal val="0"/>
          <c:showCatName val="0"/>
          <c:showSerName val="0"/>
          <c:showPercent val="0"/>
          <c:showBubbleSize val="0"/>
        </c:dLbls>
        <c:gapWidth val="219"/>
        <c:overlap val="-27"/>
        <c:axId val="768052112"/>
        <c:axId val="768049616"/>
      </c:barChart>
      <c:catAx>
        <c:axId val="7680521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8049616"/>
        <c:crosses val="autoZero"/>
        <c:auto val="1"/>
        <c:lblAlgn val="ctr"/>
        <c:lblOffset val="100"/>
        <c:noMultiLvlLbl val="0"/>
      </c:catAx>
      <c:valAx>
        <c:axId val="768049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8052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80927384076991E-2"/>
          <c:y val="0.17047757230249297"/>
          <c:w val="0.91109973753280837"/>
          <c:h val="0.72289572610844643"/>
        </c:manualLayout>
      </c:layout>
      <c:barChart>
        <c:barDir val="col"/>
        <c:grouping val="clustered"/>
        <c:varyColors val="0"/>
        <c:ser>
          <c:idx val="0"/>
          <c:order val="0"/>
          <c:spPr>
            <a:solidFill>
              <a:schemeClr val="accent1"/>
            </a:solidFill>
            <a:ln>
              <a:noFill/>
            </a:ln>
            <a:effectLst/>
          </c:spPr>
          <c:invertIfNegative val="0"/>
          <c:val>
            <c:numRef>
              <c:f>Skewness!$AL$2:$AL$65</c:f>
              <c:numCache>
                <c:formatCode>0.00</c:formatCode>
                <c:ptCount val="64"/>
                <c:pt idx="0">
                  <c:v>47.942074291306966</c:v>
                </c:pt>
                <c:pt idx="1">
                  <c:v>45.088794566104099</c:v>
                </c:pt>
                <c:pt idx="2">
                  <c:v>43.724984754257093</c:v>
                </c:pt>
                <c:pt idx="3">
                  <c:v>41.12361777723369</c:v>
                </c:pt>
                <c:pt idx="4">
                  <c:v>40.624681777526291</c:v>
                </c:pt>
                <c:pt idx="5">
                  <c:v>39.457543534971705</c:v>
                </c:pt>
                <c:pt idx="6">
                  <c:v>38.84858973626465</c:v>
                </c:pt>
                <c:pt idx="7">
                  <c:v>38.371121337128031</c:v>
                </c:pt>
                <c:pt idx="8">
                  <c:v>36.685426475752763</c:v>
                </c:pt>
                <c:pt idx="9">
                  <c:v>36.441167220424802</c:v>
                </c:pt>
                <c:pt idx="10">
                  <c:v>36.132445807066233</c:v>
                </c:pt>
                <c:pt idx="11">
                  <c:v>35.593531688967914</c:v>
                </c:pt>
                <c:pt idx="12">
                  <c:v>35.580902491555257</c:v>
                </c:pt>
                <c:pt idx="13">
                  <c:v>35.519028155704099</c:v>
                </c:pt>
                <c:pt idx="14">
                  <c:v>35.33968948858265</c:v>
                </c:pt>
                <c:pt idx="15">
                  <c:v>35.095029368208344</c:v>
                </c:pt>
                <c:pt idx="16">
                  <c:v>34.581682500904989</c:v>
                </c:pt>
                <c:pt idx="17">
                  <c:v>34.434185849495123</c:v>
                </c:pt>
                <c:pt idx="18">
                  <c:v>34.244551212409817</c:v>
                </c:pt>
                <c:pt idx="19">
                  <c:v>34.023474947098947</c:v>
                </c:pt>
                <c:pt idx="20">
                  <c:v>33.888207520988615</c:v>
                </c:pt>
                <c:pt idx="21">
                  <c:v>32.329382241991937</c:v>
                </c:pt>
                <c:pt idx="22">
                  <c:v>32.157250777550324</c:v>
                </c:pt>
                <c:pt idx="23">
                  <c:v>31.947717509030582</c:v>
                </c:pt>
                <c:pt idx="24">
                  <c:v>31.662788282336379</c:v>
                </c:pt>
                <c:pt idx="25">
                  <c:v>31.330316223068589</c:v>
                </c:pt>
                <c:pt idx="26">
                  <c:v>31.154757241061933</c:v>
                </c:pt>
                <c:pt idx="27">
                  <c:v>31.056500802692401</c:v>
                </c:pt>
                <c:pt idx="28">
                  <c:v>30.597269722037208</c:v>
                </c:pt>
                <c:pt idx="29">
                  <c:v>30.547660877619357</c:v>
                </c:pt>
                <c:pt idx="30">
                  <c:v>30.485512895468219</c:v>
                </c:pt>
                <c:pt idx="31">
                  <c:v>30.457852901408302</c:v>
                </c:pt>
                <c:pt idx="32">
                  <c:v>30.451372941436652</c:v>
                </c:pt>
                <c:pt idx="33">
                  <c:v>30.340426763066251</c:v>
                </c:pt>
                <c:pt idx="34">
                  <c:v>29.739545716957146</c:v>
                </c:pt>
                <c:pt idx="35">
                  <c:v>29.599483588029024</c:v>
                </c:pt>
                <c:pt idx="36">
                  <c:v>28.638703852767172</c:v>
                </c:pt>
                <c:pt idx="37">
                  <c:v>28.136706248357815</c:v>
                </c:pt>
                <c:pt idx="38">
                  <c:v>28.109909693861354</c:v>
                </c:pt>
                <c:pt idx="39">
                  <c:v>27.725339621349349</c:v>
                </c:pt>
                <c:pt idx="40">
                  <c:v>27.687061407271418</c:v>
                </c:pt>
                <c:pt idx="41">
                  <c:v>27.487147009811615</c:v>
                </c:pt>
                <c:pt idx="42">
                  <c:v>27.120302129368312</c:v>
                </c:pt>
                <c:pt idx="43">
                  <c:v>26.908478796802878</c:v>
                </c:pt>
                <c:pt idx="44">
                  <c:v>26.670540616244999</c:v>
                </c:pt>
                <c:pt idx="45">
                  <c:v>25.987568345830901</c:v>
                </c:pt>
                <c:pt idx="46">
                  <c:v>24.764893567620923</c:v>
                </c:pt>
                <c:pt idx="47">
                  <c:v>23.992562660524456</c:v>
                </c:pt>
                <c:pt idx="48">
                  <c:v>23.818511465432138</c:v>
                </c:pt>
                <c:pt idx="49">
                  <c:v>23.615290002674911</c:v>
                </c:pt>
                <c:pt idx="50">
                  <c:v>23.444196846912927</c:v>
                </c:pt>
                <c:pt idx="51">
                  <c:v>23.082550739558101</c:v>
                </c:pt>
                <c:pt idx="52">
                  <c:v>22.960061752234779</c:v>
                </c:pt>
                <c:pt idx="53">
                  <c:v>22.876074791721308</c:v>
                </c:pt>
                <c:pt idx="54">
                  <c:v>22.005246015955443</c:v>
                </c:pt>
                <c:pt idx="55">
                  <c:v>21.93204967370837</c:v>
                </c:pt>
                <c:pt idx="56">
                  <c:v>21.067566271380485</c:v>
                </c:pt>
                <c:pt idx="57">
                  <c:v>20.773585131031023</c:v>
                </c:pt>
                <c:pt idx="58">
                  <c:v>20.736749460003114</c:v>
                </c:pt>
                <c:pt idx="59">
                  <c:v>20.516483196569173</c:v>
                </c:pt>
                <c:pt idx="60">
                  <c:v>18.36681912229119</c:v>
                </c:pt>
                <c:pt idx="61">
                  <c:v>17.534189976256663</c:v>
                </c:pt>
                <c:pt idx="62">
                  <c:v>16.748374089136419</c:v>
                </c:pt>
                <c:pt idx="63">
                  <c:v>15.763914723652146</c:v>
                </c:pt>
              </c:numCache>
            </c:numRef>
          </c:val>
          <c:extLst>
            <c:ext xmlns:c16="http://schemas.microsoft.com/office/drawing/2014/chart" uri="{C3380CC4-5D6E-409C-BE32-E72D297353CC}">
              <c16:uniqueId val="{00000000-6DB1-4136-8581-A072D6F6AA3C}"/>
            </c:ext>
          </c:extLst>
        </c:ser>
        <c:dLbls>
          <c:showLegendKey val="0"/>
          <c:showVal val="0"/>
          <c:showCatName val="0"/>
          <c:showSerName val="0"/>
          <c:showPercent val="0"/>
          <c:showBubbleSize val="0"/>
        </c:dLbls>
        <c:gapWidth val="219"/>
        <c:overlap val="-27"/>
        <c:axId val="768052112"/>
        <c:axId val="768049616"/>
      </c:barChart>
      <c:catAx>
        <c:axId val="7680521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8049616"/>
        <c:crosses val="autoZero"/>
        <c:auto val="1"/>
        <c:lblAlgn val="ctr"/>
        <c:lblOffset val="100"/>
        <c:noMultiLvlLbl val="0"/>
      </c:catAx>
      <c:valAx>
        <c:axId val="7680496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8052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manualLayout>
          <c:layoutTarget val="inner"/>
          <c:xMode val="edge"/>
          <c:yMode val="edge"/>
          <c:x val="2.5513165766480616E-2"/>
          <c:y val="0.23027317845320558"/>
          <c:w val="0.96379117541538895"/>
          <c:h val="0.7307601657608509"/>
        </c:manualLayout>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val>
            <c:numRef>
              <c:f>Skewness!$A$29:$A$62</c:f>
              <c:numCache>
                <c:formatCode>General</c:formatCode>
                <c:ptCount val="34"/>
                <c:pt idx="0">
                  <c:v>2.9116694391182198</c:v>
                </c:pt>
                <c:pt idx="1">
                  <c:v>2.8198505138869345</c:v>
                </c:pt>
                <c:pt idx="2">
                  <c:v>2.8144581324783124</c:v>
                </c:pt>
                <c:pt idx="3">
                  <c:v>2.8043003359451566</c:v>
                </c:pt>
                <c:pt idx="4">
                  <c:v>2.7750804687236954</c:v>
                </c:pt>
                <c:pt idx="5">
                  <c:v>2.7586284371415282</c:v>
                </c:pt>
                <c:pt idx="6">
                  <c:v>2.740845440337726</c:v>
                </c:pt>
                <c:pt idx="7">
                  <c:v>2.7395679239935866</c:v>
                </c:pt>
                <c:pt idx="8">
                  <c:v>2.7269625576361691</c:v>
                </c:pt>
                <c:pt idx="9">
                  <c:v>2.7205319554109657</c:v>
                </c:pt>
                <c:pt idx="10">
                  <c:v>2.6711528432496268</c:v>
                </c:pt>
                <c:pt idx="11">
                  <c:v>2.6685406427778804</c:v>
                </c:pt>
                <c:pt idx="12">
                  <c:v>2.6507118500466222</c:v>
                </c:pt>
                <c:pt idx="13">
                  <c:v>2.6107406218628495</c:v>
                </c:pt>
                <c:pt idx="14">
                  <c:v>2.5851012963556248</c:v>
                </c:pt>
                <c:pt idx="15">
                  <c:v>2.5641582720575378</c:v>
                </c:pt>
                <c:pt idx="16">
                  <c:v>2.5552686406367697</c:v>
                </c:pt>
                <c:pt idx="17">
                  <c:v>2.5369942957609823</c:v>
                </c:pt>
                <c:pt idx="18">
                  <c:v>2.5339966432297389</c:v>
                </c:pt>
                <c:pt idx="19">
                  <c:v>2.5305080875953978</c:v>
                </c:pt>
                <c:pt idx="20">
                  <c:v>2.4916127987404701</c:v>
                </c:pt>
                <c:pt idx="21">
                  <c:v>2.4634819856271304</c:v>
                </c:pt>
                <c:pt idx="22">
                  <c:v>2.4203913469438243</c:v>
                </c:pt>
                <c:pt idx="23">
                  <c:v>2.3908878262461619</c:v>
                </c:pt>
                <c:pt idx="24">
                  <c:v>2.3774442398425539</c:v>
                </c:pt>
                <c:pt idx="25">
                  <c:v>2.328571850395436</c:v>
                </c:pt>
                <c:pt idx="26">
                  <c:v>2.2839632984786054</c:v>
                </c:pt>
                <c:pt idx="27">
                  <c:v>2.2115842496018039</c:v>
                </c:pt>
                <c:pt idx="28">
                  <c:v>2.2105886071472338</c:v>
                </c:pt>
                <c:pt idx="29">
                  <c:v>2.123543510645709</c:v>
                </c:pt>
                <c:pt idx="30">
                  <c:v>2.0576627143703194</c:v>
                </c:pt>
                <c:pt idx="31">
                  <c:v>2.0276953465065084</c:v>
                </c:pt>
                <c:pt idx="32">
                  <c:v>2.0038106943060776</c:v>
                </c:pt>
                <c:pt idx="33">
                  <c:v>1.90380715036839</c:v>
                </c:pt>
              </c:numCache>
            </c:numRef>
          </c:val>
          <c:extLst>
            <c:ext xmlns:c16="http://schemas.microsoft.com/office/drawing/2014/chart" uri="{C3380CC4-5D6E-409C-BE32-E72D297353CC}">
              <c16:uniqueId val="{00000000-0E30-406B-8BE2-235D958F8C43}"/>
            </c:ext>
          </c:extLst>
        </c:ser>
        <c:dLbls>
          <c:showLegendKey val="0"/>
          <c:showVal val="0"/>
          <c:showCatName val="0"/>
          <c:showSerName val="0"/>
          <c:showPercent val="0"/>
          <c:showBubbleSize val="0"/>
        </c:dLbls>
        <c:gapWidth val="100"/>
        <c:overlap val="-24"/>
        <c:axId val="432347328"/>
        <c:axId val="432346080"/>
      </c:barChart>
      <c:catAx>
        <c:axId val="4323473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32346080"/>
        <c:crosses val="autoZero"/>
        <c:auto val="1"/>
        <c:lblAlgn val="ctr"/>
        <c:lblOffset val="100"/>
        <c:noMultiLvlLbl val="0"/>
      </c:catAx>
      <c:valAx>
        <c:axId val="43234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323473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5886450</xdr:colOff>
      <xdr:row>9</xdr:row>
      <xdr:rowOff>57150</xdr:rowOff>
    </xdr:from>
    <xdr:ext cx="1228725" cy="428625"/>
    <xdr:pic>
      <xdr:nvPicPr>
        <xdr:cNvPr id="3" name="image4.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30479</xdr:colOff>
      <xdr:row>2</xdr:row>
      <xdr:rowOff>7620</xdr:rowOff>
    </xdr:from>
    <xdr:to>
      <xdr:col>1</xdr:col>
      <xdr:colOff>26894</xdr:colOff>
      <xdr:row>3</xdr:row>
      <xdr:rowOff>1282301</xdr:rowOff>
    </xdr:to>
    <xdr:pic>
      <xdr:nvPicPr>
        <xdr:cNvPr id="2" name="Picture 1">
          <a:extLst>
            <a:ext uri="{FF2B5EF4-FFF2-40B4-BE49-F238E27FC236}">
              <a16:creationId xmlns:a16="http://schemas.microsoft.com/office/drawing/2014/main" id="{083D6A26-ACF4-4AE7-8592-D888F0C9288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0773" b="20373"/>
        <a:stretch/>
      </xdr:blipFill>
      <xdr:spPr>
        <a:xfrm>
          <a:off x="30479" y="805479"/>
          <a:ext cx="7428156" cy="1453975"/>
        </a:xfrm>
        <a:prstGeom prst="rect">
          <a:avLst/>
        </a:prstGeom>
      </xdr:spPr>
    </xdr:pic>
    <xdr:clientData/>
  </xdr:twoCellAnchor>
  <xdr:twoCellAnchor editAs="oneCell">
    <xdr:from>
      <xdr:col>0</xdr:col>
      <xdr:colOff>134470</xdr:colOff>
      <xdr:row>8</xdr:row>
      <xdr:rowOff>249410</xdr:rowOff>
    </xdr:from>
    <xdr:to>
      <xdr:col>0</xdr:col>
      <xdr:colOff>7243481</xdr:colOff>
      <xdr:row>8</xdr:row>
      <xdr:rowOff>4242632</xdr:rowOff>
    </xdr:to>
    <xdr:pic>
      <xdr:nvPicPr>
        <xdr:cNvPr id="4" name="Picture 3">
          <a:extLst>
            <a:ext uri="{FF2B5EF4-FFF2-40B4-BE49-F238E27FC236}">
              <a16:creationId xmlns:a16="http://schemas.microsoft.com/office/drawing/2014/main" id="{EA83D5F8-C46B-7B61-66F1-E8E712C5B959}"/>
            </a:ext>
          </a:extLst>
        </xdr:cNvPr>
        <xdr:cNvPicPr>
          <a:picLocks noChangeAspect="1"/>
        </xdr:cNvPicPr>
      </xdr:nvPicPr>
      <xdr:blipFill>
        <a:blip xmlns:r="http://schemas.openxmlformats.org/officeDocument/2006/relationships" r:embed="rId3"/>
        <a:stretch>
          <a:fillRect/>
        </a:stretch>
      </xdr:blipFill>
      <xdr:spPr>
        <a:xfrm>
          <a:off x="134470" y="5699951"/>
          <a:ext cx="7109011" cy="3993222"/>
        </a:xfrm>
        <a:prstGeom prst="rect">
          <a:avLst/>
        </a:prstGeom>
      </xdr:spPr>
    </xdr:pic>
    <xdr:clientData/>
  </xdr:twoCellAnchor>
  <xdr:twoCellAnchor>
    <xdr:from>
      <xdr:col>0</xdr:col>
      <xdr:colOff>484094</xdr:colOff>
      <xdr:row>6</xdr:row>
      <xdr:rowOff>803686</xdr:rowOff>
    </xdr:from>
    <xdr:to>
      <xdr:col>0</xdr:col>
      <xdr:colOff>6554294</xdr:colOff>
      <xdr:row>6</xdr:row>
      <xdr:rowOff>2571833</xdr:rowOff>
    </xdr:to>
    <xdr:grpSp>
      <xdr:nvGrpSpPr>
        <xdr:cNvPr id="5" name="Group 4">
          <a:extLst>
            <a:ext uri="{FF2B5EF4-FFF2-40B4-BE49-F238E27FC236}">
              <a16:creationId xmlns:a16="http://schemas.microsoft.com/office/drawing/2014/main" id="{42AABA4B-8F4B-7AC4-9F7D-FB8F1ECCAC1F}"/>
            </a:ext>
          </a:extLst>
        </xdr:cNvPr>
        <xdr:cNvGrpSpPr/>
      </xdr:nvGrpSpPr>
      <xdr:grpSpPr>
        <a:xfrm>
          <a:off x="484094" y="3502062"/>
          <a:ext cx="6070200" cy="1768147"/>
          <a:chOff x="424479" y="2108322"/>
          <a:chExt cx="6070200" cy="1770836"/>
        </a:xfrm>
      </xdr:grpSpPr>
      <xdr:sp macro="" textlink="">
        <xdr:nvSpPr>
          <xdr:cNvPr id="6" name="Rectangle 5">
            <a:extLst>
              <a:ext uri="{FF2B5EF4-FFF2-40B4-BE49-F238E27FC236}">
                <a16:creationId xmlns:a16="http://schemas.microsoft.com/office/drawing/2014/main" id="{E3708504-AA9B-A8EF-AAF4-A145A793743F}"/>
              </a:ext>
            </a:extLst>
          </xdr:cNvPr>
          <xdr:cNvSpPr/>
        </xdr:nvSpPr>
        <xdr:spPr>
          <a:xfrm>
            <a:off x="427509" y="2108323"/>
            <a:ext cx="1706691" cy="405190"/>
          </a:xfrm>
          <a:prstGeom prst="rect">
            <a:avLst/>
          </a:prstGeom>
          <a:solidFill>
            <a:srgbClr val="5B95CC"/>
          </a:solidFill>
          <a:ln>
            <a:solidFill>
              <a:srgbClr val="5B95C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000" b="1">
                <a:latin typeface="Helvetica" pitchFamily="2" charset="0"/>
              </a:rPr>
              <a:t>Partnership and Collaboration </a:t>
            </a:r>
            <a:endParaRPr lang="en-US" sz="1000">
              <a:latin typeface="Helvetica" pitchFamily="2" charset="0"/>
            </a:endParaRPr>
          </a:p>
        </xdr:txBody>
      </xdr:sp>
      <xdr:sp macro="" textlink="">
        <xdr:nvSpPr>
          <xdr:cNvPr id="7" name="Rectangle 6">
            <a:extLst>
              <a:ext uri="{FF2B5EF4-FFF2-40B4-BE49-F238E27FC236}">
                <a16:creationId xmlns:a16="http://schemas.microsoft.com/office/drawing/2014/main" id="{86EB5996-6894-2A30-A459-5F179049A8EC}"/>
              </a:ext>
            </a:extLst>
          </xdr:cNvPr>
          <xdr:cNvSpPr/>
        </xdr:nvSpPr>
        <xdr:spPr>
          <a:xfrm>
            <a:off x="2609985" y="2108323"/>
            <a:ext cx="1658585" cy="405190"/>
          </a:xfrm>
          <a:prstGeom prst="rect">
            <a:avLst/>
          </a:prstGeom>
          <a:solidFill>
            <a:srgbClr val="B9C764"/>
          </a:solidFill>
          <a:ln>
            <a:solidFill>
              <a:srgbClr val="B9C76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000" b="1">
                <a:latin typeface="Helvetica" pitchFamily="2" charset="0"/>
              </a:rPr>
              <a:t>Localization and Development </a:t>
            </a:r>
          </a:p>
        </xdr:txBody>
      </xdr:sp>
      <xdr:sp macro="" textlink="">
        <xdr:nvSpPr>
          <xdr:cNvPr id="8" name="Rectangle 7">
            <a:extLst>
              <a:ext uri="{FF2B5EF4-FFF2-40B4-BE49-F238E27FC236}">
                <a16:creationId xmlns:a16="http://schemas.microsoft.com/office/drawing/2014/main" id="{8E3A5D20-FAA8-89BE-419E-FD63571F9920}"/>
              </a:ext>
            </a:extLst>
          </xdr:cNvPr>
          <xdr:cNvSpPr/>
        </xdr:nvSpPr>
        <xdr:spPr>
          <a:xfrm>
            <a:off x="4781406" y="2108322"/>
            <a:ext cx="1707423" cy="405190"/>
          </a:xfrm>
          <a:prstGeom prst="rect">
            <a:avLst/>
          </a:prstGeom>
          <a:solidFill>
            <a:srgbClr val="F6B940"/>
          </a:solidFill>
          <a:ln>
            <a:solidFill>
              <a:srgbClr val="F6B94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000" b="1">
                <a:latin typeface="Helvetica" pitchFamily="2" charset="0"/>
              </a:rPr>
              <a:t>Promotion and </a:t>
            </a:r>
          </a:p>
          <a:p>
            <a:pPr algn="ctr"/>
            <a:r>
              <a:rPr lang="en-US" sz="1000" b="1">
                <a:latin typeface="Helvetica" pitchFamily="2" charset="0"/>
              </a:rPr>
              <a:t>Update </a:t>
            </a:r>
          </a:p>
        </xdr:txBody>
      </xdr:sp>
      <xdr:sp macro="" textlink="">
        <xdr:nvSpPr>
          <xdr:cNvPr id="9" name="TextBox 8">
            <a:extLst>
              <a:ext uri="{FF2B5EF4-FFF2-40B4-BE49-F238E27FC236}">
                <a16:creationId xmlns:a16="http://schemas.microsoft.com/office/drawing/2014/main" id="{69C12F16-61EC-6BB2-4DC9-F089E5B3120E}"/>
              </a:ext>
            </a:extLst>
          </xdr:cNvPr>
          <xdr:cNvSpPr txBox="1"/>
        </xdr:nvSpPr>
        <xdr:spPr>
          <a:xfrm>
            <a:off x="424479" y="2517879"/>
            <a:ext cx="1706691" cy="1338828"/>
          </a:xfrm>
          <a:prstGeom prst="rect">
            <a:avLst/>
          </a:prstGeom>
          <a:noFill/>
          <a:ln>
            <a:solidFill>
              <a:schemeClr val="tx1"/>
            </a:solidFill>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en-US" sz="900">
                <a:effectLst/>
                <a:latin typeface="Helvetica" pitchFamily="2" charset="0"/>
              </a:rPr>
              <a:t>A Technical Expert Group was formed with </a:t>
            </a:r>
            <a:r>
              <a:rPr lang="en-US" sz="900">
                <a:latin typeface="Helvetica" pitchFamily="2" charset="0"/>
              </a:rPr>
              <a:t> </a:t>
            </a:r>
            <a:r>
              <a:rPr lang="en-US" sz="900">
                <a:effectLst/>
                <a:latin typeface="Helvetica" pitchFamily="2" charset="0"/>
              </a:rPr>
              <a:t>13 representatives from relevant government ministries and departments, academia and civil society. The group was Chaired by the Ministry of Disaster Management and Relief.</a:t>
            </a:r>
          </a:p>
        </xdr:txBody>
      </xdr:sp>
      <xdr:sp macro="" textlink="">
        <xdr:nvSpPr>
          <xdr:cNvPr id="10" name="TextBox 13">
            <a:extLst>
              <a:ext uri="{FF2B5EF4-FFF2-40B4-BE49-F238E27FC236}">
                <a16:creationId xmlns:a16="http://schemas.microsoft.com/office/drawing/2014/main" id="{AAE7C621-6F09-072C-4E55-F506B39A0F60}"/>
              </a:ext>
            </a:extLst>
          </xdr:cNvPr>
          <xdr:cNvSpPr txBox="1"/>
        </xdr:nvSpPr>
        <xdr:spPr>
          <a:xfrm>
            <a:off x="2609986" y="2540330"/>
            <a:ext cx="1658584" cy="1338828"/>
          </a:xfrm>
          <a:prstGeom prst="rect">
            <a:avLst/>
          </a:prstGeom>
          <a:noFill/>
          <a:ln>
            <a:solidFill>
              <a:schemeClr val="tx1"/>
            </a:solidFill>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en-US" sz="900">
                <a:latin typeface="Helvetica" pitchFamily="2" charset="0"/>
              </a:rPr>
              <a:t>Using the available data, the global INFORM components has been localized keeping the dimensions and categories fixed. Based on the available indicators, categories have been agreed with the key stakeholders.</a:t>
            </a:r>
          </a:p>
        </xdr:txBody>
      </xdr:sp>
      <xdr:sp macro="" textlink="">
        <xdr:nvSpPr>
          <xdr:cNvPr id="11" name="TextBox 15">
            <a:extLst>
              <a:ext uri="{FF2B5EF4-FFF2-40B4-BE49-F238E27FC236}">
                <a16:creationId xmlns:a16="http://schemas.microsoft.com/office/drawing/2014/main" id="{4030450A-74E8-CB5A-3824-553B65A404E7}"/>
              </a:ext>
            </a:extLst>
          </xdr:cNvPr>
          <xdr:cNvSpPr txBox="1"/>
        </xdr:nvSpPr>
        <xdr:spPr>
          <a:xfrm>
            <a:off x="4785339" y="2521300"/>
            <a:ext cx="1709340" cy="1338828"/>
          </a:xfrm>
          <a:prstGeom prst="rect">
            <a:avLst/>
          </a:prstGeom>
          <a:noFill/>
          <a:ln>
            <a:solidFill>
              <a:schemeClr val="tx1"/>
            </a:solidFill>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en-US" sz="900">
                <a:latin typeface="Helvetica" pitchFamily="2" charset="0"/>
              </a:rPr>
              <a:t>The localized INFORM risk index will be available at the global INFORM website, Humanitarian Data Exchange (HDX) website, and humanitarian response info. Further interactive maps will be produced and published in national risk platform.  </a:t>
            </a: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96020</xdr:rowOff>
    </xdr:from>
    <xdr:ext cx="1694671" cy="680708"/>
    <xdr:pic>
      <xdr:nvPicPr>
        <xdr:cNvPr id="2" name="image3.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0" y="281077"/>
          <a:ext cx="1694671" cy="680708"/>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12424</xdr:colOff>
      <xdr:row>1</xdr:row>
      <xdr:rowOff>185117</xdr:rowOff>
    </xdr:from>
    <xdr:ext cx="1895475" cy="876300"/>
    <xdr:pic>
      <xdr:nvPicPr>
        <xdr:cNvPr id="2" name="image3.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2424" y="370647"/>
          <a:ext cx="1895475" cy="8763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895475" cy="876300"/>
    <xdr:pic>
      <xdr:nvPicPr>
        <xdr:cNvPr id="3" name="image3.png">
          <a:extLst>
            <a:ext uri="{FF2B5EF4-FFF2-40B4-BE49-F238E27FC236}">
              <a16:creationId xmlns:a16="http://schemas.microsoft.com/office/drawing/2014/main" id="{5D13474D-E3AF-4461-B26A-588E1FBF1E93}"/>
            </a:ext>
          </a:extLst>
        </xdr:cNvPr>
        <xdr:cNvPicPr preferRelativeResize="0"/>
      </xdr:nvPicPr>
      <xdr:blipFill>
        <a:blip xmlns:r="http://schemas.openxmlformats.org/officeDocument/2006/relationships" r:embed="rId1" cstate="print"/>
        <a:stretch>
          <a:fillRect/>
        </a:stretch>
      </xdr:blipFill>
      <xdr:spPr>
        <a:xfrm>
          <a:off x="0" y="0"/>
          <a:ext cx="1895475" cy="8763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xdr:from>
      <xdr:col>2</xdr:col>
      <xdr:colOff>419101</xdr:colOff>
      <xdr:row>0</xdr:row>
      <xdr:rowOff>314904</xdr:rowOff>
    </xdr:from>
    <xdr:to>
      <xdr:col>10</xdr:col>
      <xdr:colOff>371061</xdr:colOff>
      <xdr:row>13</xdr:row>
      <xdr:rowOff>129374</xdr:rowOff>
    </xdr:to>
    <xdr:graphicFrame macro="">
      <xdr:nvGraphicFramePr>
        <xdr:cNvPr id="2" name="Chart 1">
          <a:extLst>
            <a:ext uri="{FF2B5EF4-FFF2-40B4-BE49-F238E27FC236}">
              <a16:creationId xmlns:a16="http://schemas.microsoft.com/office/drawing/2014/main" id="{6F472C78-E65C-4A58-9DA8-744DE8DDB9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298174</xdr:colOff>
      <xdr:row>4</xdr:row>
      <xdr:rowOff>33131</xdr:rowOff>
    </xdr:from>
    <xdr:to>
      <xdr:col>10</xdr:col>
      <xdr:colOff>165653</xdr:colOff>
      <xdr:row>9</xdr:row>
      <xdr:rowOff>33131</xdr:rowOff>
    </xdr:to>
    <xdr:cxnSp macro="">
      <xdr:nvCxnSpPr>
        <xdr:cNvPr id="4" name="Straight Connector 3">
          <a:extLst>
            <a:ext uri="{FF2B5EF4-FFF2-40B4-BE49-F238E27FC236}">
              <a16:creationId xmlns:a16="http://schemas.microsoft.com/office/drawing/2014/main" id="{AA09C905-1EFD-4BEA-A2F3-BE33D52215D1}"/>
            </a:ext>
          </a:extLst>
        </xdr:cNvPr>
        <xdr:cNvCxnSpPr/>
      </xdr:nvCxnSpPr>
      <xdr:spPr>
        <a:xfrm>
          <a:off x="2392017" y="960783"/>
          <a:ext cx="4134679" cy="927652"/>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17</xdr:col>
      <xdr:colOff>313084</xdr:colOff>
      <xdr:row>1</xdr:row>
      <xdr:rowOff>172278</xdr:rowOff>
    </xdr:from>
    <xdr:to>
      <xdr:col>25</xdr:col>
      <xdr:colOff>265044</xdr:colOff>
      <xdr:row>15</xdr:row>
      <xdr:rowOff>162505</xdr:rowOff>
    </xdr:to>
    <xdr:graphicFrame macro="">
      <xdr:nvGraphicFramePr>
        <xdr:cNvPr id="6" name="Chart 5">
          <a:extLst>
            <a:ext uri="{FF2B5EF4-FFF2-40B4-BE49-F238E27FC236}">
              <a16:creationId xmlns:a16="http://schemas.microsoft.com/office/drawing/2014/main" id="{654251F1-0C2C-4A84-8FAC-B0A040464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172279</xdr:colOff>
      <xdr:row>5</xdr:row>
      <xdr:rowOff>159026</xdr:rowOff>
    </xdr:from>
    <xdr:to>
      <xdr:col>25</xdr:col>
      <xdr:colOff>178905</xdr:colOff>
      <xdr:row>13</xdr:row>
      <xdr:rowOff>79513</xdr:rowOff>
    </xdr:to>
    <xdr:cxnSp macro="">
      <xdr:nvCxnSpPr>
        <xdr:cNvPr id="7" name="Straight Connector 6">
          <a:extLst>
            <a:ext uri="{FF2B5EF4-FFF2-40B4-BE49-F238E27FC236}">
              <a16:creationId xmlns:a16="http://schemas.microsoft.com/office/drawing/2014/main" id="{A43AB310-F679-42AB-B354-96D607EB24F4}"/>
            </a:ext>
          </a:extLst>
        </xdr:cNvPr>
        <xdr:cNvCxnSpPr/>
      </xdr:nvCxnSpPr>
      <xdr:spPr>
        <a:xfrm>
          <a:off x="11410122" y="1272209"/>
          <a:ext cx="4273826" cy="1384852"/>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28</xdr:col>
      <xdr:colOff>87797</xdr:colOff>
      <xdr:row>2</xdr:row>
      <xdr:rowOff>178904</xdr:rowOff>
    </xdr:from>
    <xdr:to>
      <xdr:col>36</xdr:col>
      <xdr:colOff>39757</xdr:colOff>
      <xdr:row>16</xdr:row>
      <xdr:rowOff>169131</xdr:rowOff>
    </xdr:to>
    <xdr:graphicFrame macro="">
      <xdr:nvGraphicFramePr>
        <xdr:cNvPr id="9" name="Chart 8">
          <a:extLst>
            <a:ext uri="{FF2B5EF4-FFF2-40B4-BE49-F238E27FC236}">
              <a16:creationId xmlns:a16="http://schemas.microsoft.com/office/drawing/2014/main" id="{200831DC-69C3-46ED-93A2-DF261FBBBB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426720</xdr:colOff>
      <xdr:row>6</xdr:row>
      <xdr:rowOff>152400</xdr:rowOff>
    </xdr:from>
    <xdr:to>
      <xdr:col>35</xdr:col>
      <xdr:colOff>556260</xdr:colOff>
      <xdr:row>12</xdr:row>
      <xdr:rowOff>22860</xdr:rowOff>
    </xdr:to>
    <xdr:cxnSp macro="">
      <xdr:nvCxnSpPr>
        <xdr:cNvPr id="10" name="Straight Connector 9">
          <a:extLst>
            <a:ext uri="{FF2B5EF4-FFF2-40B4-BE49-F238E27FC236}">
              <a16:creationId xmlns:a16="http://schemas.microsoft.com/office/drawing/2014/main" id="{41FCDFD5-28DA-4B3C-AE3D-803DE73F7F5F}"/>
            </a:ext>
          </a:extLst>
        </xdr:cNvPr>
        <xdr:cNvCxnSpPr/>
      </xdr:nvCxnSpPr>
      <xdr:spPr>
        <a:xfrm>
          <a:off x="17762220" y="1440180"/>
          <a:ext cx="4396740" cy="967740"/>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39</xdr:col>
      <xdr:colOff>179237</xdr:colOff>
      <xdr:row>3</xdr:row>
      <xdr:rowOff>26504</xdr:rowOff>
    </xdr:from>
    <xdr:to>
      <xdr:col>47</xdr:col>
      <xdr:colOff>131197</xdr:colOff>
      <xdr:row>17</xdr:row>
      <xdr:rowOff>16731</xdr:rowOff>
    </xdr:to>
    <xdr:graphicFrame macro="">
      <xdr:nvGraphicFramePr>
        <xdr:cNvPr id="11" name="Chart 10">
          <a:extLst>
            <a:ext uri="{FF2B5EF4-FFF2-40B4-BE49-F238E27FC236}">
              <a16:creationId xmlns:a16="http://schemas.microsoft.com/office/drawing/2014/main" id="{6F81FFF1-F6AE-4529-BB28-08D2FD4646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220980</xdr:colOff>
      <xdr:row>8</xdr:row>
      <xdr:rowOff>144780</xdr:rowOff>
    </xdr:from>
    <xdr:to>
      <xdr:col>46</xdr:col>
      <xdr:colOff>358140</xdr:colOff>
      <xdr:row>12</xdr:row>
      <xdr:rowOff>15240</xdr:rowOff>
    </xdr:to>
    <xdr:cxnSp macro="">
      <xdr:nvCxnSpPr>
        <xdr:cNvPr id="14" name="Straight Connector 13">
          <a:extLst>
            <a:ext uri="{FF2B5EF4-FFF2-40B4-BE49-F238E27FC236}">
              <a16:creationId xmlns:a16="http://schemas.microsoft.com/office/drawing/2014/main" id="{6B26BB4E-E62C-4E2C-B393-289AAB8B4438}"/>
            </a:ext>
          </a:extLst>
        </xdr:cNvPr>
        <xdr:cNvCxnSpPr/>
      </xdr:nvCxnSpPr>
      <xdr:spPr>
        <a:xfrm>
          <a:off x="24871680" y="1798320"/>
          <a:ext cx="3794760" cy="601980"/>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twoCellAnchor>
    <xdr:from>
      <xdr:col>7</xdr:col>
      <xdr:colOff>266699</xdr:colOff>
      <xdr:row>15</xdr:row>
      <xdr:rowOff>3810</xdr:rowOff>
    </xdr:from>
    <xdr:to>
      <xdr:col>24</xdr:col>
      <xdr:colOff>0</xdr:colOff>
      <xdr:row>57</xdr:row>
      <xdr:rowOff>0</xdr:rowOff>
    </xdr:to>
    <xdr:graphicFrame macro="">
      <xdr:nvGraphicFramePr>
        <xdr:cNvPr id="3" name="Chart 2">
          <a:extLst>
            <a:ext uri="{FF2B5EF4-FFF2-40B4-BE49-F238E27FC236}">
              <a16:creationId xmlns:a16="http://schemas.microsoft.com/office/drawing/2014/main" id="{08435CBB-9FBF-1C3E-BA5E-9D69B48FE2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562129</xdr:colOff>
      <xdr:row>30</xdr:row>
      <xdr:rowOff>20579</xdr:rowOff>
    </xdr:from>
    <xdr:to>
      <xdr:col>23</xdr:col>
      <xdr:colOff>180110</xdr:colOff>
      <xdr:row>40</xdr:row>
      <xdr:rowOff>55418</xdr:rowOff>
    </xdr:to>
    <xdr:cxnSp macro="">
      <xdr:nvCxnSpPr>
        <xdr:cNvPr id="13" name="Straight Connector 12">
          <a:extLst>
            <a:ext uri="{FF2B5EF4-FFF2-40B4-BE49-F238E27FC236}">
              <a16:creationId xmlns:a16="http://schemas.microsoft.com/office/drawing/2014/main" id="{500EF1C5-AAEB-A216-DFD9-0537B548AC8A}"/>
            </a:ext>
          </a:extLst>
        </xdr:cNvPr>
        <xdr:cNvCxnSpPr/>
      </xdr:nvCxnSpPr>
      <xdr:spPr>
        <a:xfrm>
          <a:off x="5092565" y="5603961"/>
          <a:ext cx="9371581" cy="1835930"/>
        </a:xfrm>
        <a:prstGeom prst="line">
          <a:avLst/>
        </a:prstGeom>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28575</xdr:rowOff>
    </xdr:from>
    <xdr:ext cx="1133475" cy="523875"/>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125506</xdr:colOff>
      <xdr:row>0</xdr:row>
      <xdr:rowOff>44824</xdr:rowOff>
    </xdr:from>
    <xdr:ext cx="1895475" cy="876300"/>
    <xdr:pic>
      <xdr:nvPicPr>
        <xdr:cNvPr id="2" name="image3.png">
          <a:extLst>
            <a:ext uri="{FF2B5EF4-FFF2-40B4-BE49-F238E27FC236}">
              <a16:creationId xmlns:a16="http://schemas.microsoft.com/office/drawing/2014/main" id="{A383A197-3628-4CE5-9801-5E562172FC87}"/>
            </a:ext>
          </a:extLst>
        </xdr:cNvPr>
        <xdr:cNvPicPr preferRelativeResize="0"/>
      </xdr:nvPicPr>
      <xdr:blipFill>
        <a:blip xmlns:r="http://schemas.openxmlformats.org/officeDocument/2006/relationships" r:embed="rId1" cstate="print"/>
        <a:stretch>
          <a:fillRect/>
        </a:stretch>
      </xdr:blipFill>
      <xdr:spPr>
        <a:xfrm>
          <a:off x="125506" y="44824"/>
          <a:ext cx="1895475" cy="8763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15609</xdr:rowOff>
    </xdr:from>
    <xdr:ext cx="1895475" cy="876300"/>
    <xdr:pic>
      <xdr:nvPicPr>
        <xdr:cNvPr id="3" name="image3.png">
          <a:extLst>
            <a:ext uri="{FF2B5EF4-FFF2-40B4-BE49-F238E27FC236}">
              <a16:creationId xmlns:a16="http://schemas.microsoft.com/office/drawing/2014/main" id="{7C5A19BA-4470-438D-B45D-A6B8656C29E9}"/>
            </a:ext>
          </a:extLst>
        </xdr:cNvPr>
        <xdr:cNvPicPr preferRelativeResize="0"/>
      </xdr:nvPicPr>
      <xdr:blipFill>
        <a:blip xmlns:r="http://schemas.openxmlformats.org/officeDocument/2006/relationships" r:embed="rId1" cstate="print"/>
        <a:stretch>
          <a:fillRect/>
        </a:stretch>
      </xdr:blipFill>
      <xdr:spPr>
        <a:xfrm>
          <a:off x="0" y="200666"/>
          <a:ext cx="1895475" cy="8763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29328</xdr:colOff>
      <xdr:row>0</xdr:row>
      <xdr:rowOff>67411</xdr:rowOff>
    </xdr:from>
    <xdr:ext cx="1895475" cy="876300"/>
    <xdr:pic>
      <xdr:nvPicPr>
        <xdr:cNvPr id="3" name="image3.png">
          <a:extLst>
            <a:ext uri="{FF2B5EF4-FFF2-40B4-BE49-F238E27FC236}">
              <a16:creationId xmlns:a16="http://schemas.microsoft.com/office/drawing/2014/main" id="{24347A27-B55C-47AC-AEB7-8CA0C6E62322}"/>
            </a:ext>
          </a:extLst>
        </xdr:cNvPr>
        <xdr:cNvPicPr preferRelativeResize="0"/>
      </xdr:nvPicPr>
      <xdr:blipFill>
        <a:blip xmlns:r="http://schemas.openxmlformats.org/officeDocument/2006/relationships" r:embed="rId1" cstate="print"/>
        <a:stretch>
          <a:fillRect/>
        </a:stretch>
      </xdr:blipFill>
      <xdr:spPr>
        <a:xfrm>
          <a:off x="29328" y="67411"/>
          <a:ext cx="1895475" cy="8763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83127</xdr:colOff>
      <xdr:row>0</xdr:row>
      <xdr:rowOff>110836</xdr:rowOff>
    </xdr:from>
    <xdr:ext cx="1357745" cy="651164"/>
    <xdr:pic>
      <xdr:nvPicPr>
        <xdr:cNvPr id="3" name="image3.png">
          <a:extLst>
            <a:ext uri="{FF2B5EF4-FFF2-40B4-BE49-F238E27FC236}">
              <a16:creationId xmlns:a16="http://schemas.microsoft.com/office/drawing/2014/main" id="{18E59765-E65F-4D86-932C-7CA4B84AB0A1}"/>
            </a:ext>
          </a:extLst>
        </xdr:cNvPr>
        <xdr:cNvPicPr preferRelativeResize="0"/>
      </xdr:nvPicPr>
      <xdr:blipFill>
        <a:blip xmlns:r="http://schemas.openxmlformats.org/officeDocument/2006/relationships" r:embed="rId1" cstate="print"/>
        <a:stretch>
          <a:fillRect/>
        </a:stretch>
      </xdr:blipFill>
      <xdr:spPr>
        <a:xfrm>
          <a:off x="83127" y="110836"/>
          <a:ext cx="1357745" cy="651164"/>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83127</xdr:colOff>
      <xdr:row>0</xdr:row>
      <xdr:rowOff>110836</xdr:rowOff>
    </xdr:from>
    <xdr:ext cx="1357745" cy="651164"/>
    <xdr:pic>
      <xdr:nvPicPr>
        <xdr:cNvPr id="3" name="image3.png">
          <a:extLst>
            <a:ext uri="{FF2B5EF4-FFF2-40B4-BE49-F238E27FC236}">
              <a16:creationId xmlns:a16="http://schemas.microsoft.com/office/drawing/2014/main" id="{50A67FB1-562B-41AD-9591-22C8E63A1F0C}"/>
            </a:ext>
          </a:extLst>
        </xdr:cNvPr>
        <xdr:cNvPicPr preferRelativeResize="0"/>
      </xdr:nvPicPr>
      <xdr:blipFill>
        <a:blip xmlns:r="http://schemas.openxmlformats.org/officeDocument/2006/relationships" r:embed="rId1" cstate="print"/>
        <a:stretch>
          <a:fillRect/>
        </a:stretch>
      </xdr:blipFill>
      <xdr:spPr>
        <a:xfrm>
          <a:off x="83127" y="110836"/>
          <a:ext cx="1357745" cy="651164"/>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57150</xdr:colOff>
      <xdr:row>1</xdr:row>
      <xdr:rowOff>164646</xdr:rowOff>
    </xdr:from>
    <xdr:ext cx="1521279" cy="586468"/>
    <xdr:pic>
      <xdr:nvPicPr>
        <xdr:cNvPr id="2" name="image3.png">
          <a:extLst>
            <a:ext uri="{FF2B5EF4-FFF2-40B4-BE49-F238E27FC236}">
              <a16:creationId xmlns:a16="http://schemas.microsoft.com/office/drawing/2014/main" id="{3D638AB2-1F1B-4E3A-BE83-5B7CD04BE9C5}"/>
            </a:ext>
          </a:extLst>
        </xdr:cNvPr>
        <xdr:cNvPicPr preferRelativeResize="0"/>
      </xdr:nvPicPr>
      <xdr:blipFill>
        <a:blip xmlns:r="http://schemas.openxmlformats.org/officeDocument/2006/relationships" r:embed="rId1" cstate="print"/>
        <a:stretch>
          <a:fillRect/>
        </a:stretch>
      </xdr:blipFill>
      <xdr:spPr>
        <a:xfrm>
          <a:off x="57150" y="349703"/>
          <a:ext cx="1521279" cy="586468"/>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133350</xdr:colOff>
      <xdr:row>1</xdr:row>
      <xdr:rowOff>295275</xdr:rowOff>
    </xdr:from>
    <xdr:ext cx="1895475" cy="876300"/>
    <xdr:pic>
      <xdr:nvPicPr>
        <xdr:cNvPr id="2" name="image3.png">
          <a:extLst>
            <a:ext uri="{FF2B5EF4-FFF2-40B4-BE49-F238E27FC236}">
              <a16:creationId xmlns:a16="http://schemas.microsoft.com/office/drawing/2014/main" id="{86F616E5-407C-48A6-A5AE-3C53F25119D1}"/>
            </a:ext>
          </a:extLst>
        </xdr:cNvPr>
        <xdr:cNvPicPr preferRelativeResize="0"/>
      </xdr:nvPicPr>
      <xdr:blipFill>
        <a:blip xmlns:r="http://schemas.openxmlformats.org/officeDocument/2006/relationships" r:embed="rId1" cstate="print"/>
        <a:stretch>
          <a:fillRect/>
        </a:stretch>
      </xdr:blipFill>
      <xdr:spPr>
        <a:xfrm>
          <a:off x="133350" y="478155"/>
          <a:ext cx="1895475" cy="876300"/>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nform-index.org/"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1"/>
  <sheetViews>
    <sheetView tabSelected="1" zoomScale="85" zoomScaleNormal="85" workbookViewId="0">
      <selection activeCell="F7" sqref="F7"/>
    </sheetView>
  </sheetViews>
  <sheetFormatPr defaultColWidth="14.44140625" defaultRowHeight="15" customHeight="1" x14ac:dyDescent="0.3"/>
  <cols>
    <col min="1" max="1" width="108.33203125" customWidth="1"/>
    <col min="2" max="6" width="9.109375" customWidth="1"/>
    <col min="7" max="26" width="8.6640625" customWidth="1"/>
  </cols>
  <sheetData>
    <row r="1" spans="1:26" ht="38.4" x14ac:dyDescent="0.3">
      <c r="A1" s="1" t="s">
        <v>1083</v>
      </c>
      <c r="B1" s="2"/>
      <c r="C1" s="2"/>
      <c r="D1" s="2"/>
      <c r="E1" s="2"/>
      <c r="F1" s="2"/>
      <c r="G1" s="2"/>
      <c r="H1" s="2"/>
      <c r="I1" s="2"/>
      <c r="J1" s="2"/>
      <c r="K1" s="2"/>
      <c r="L1" s="2"/>
      <c r="M1" s="2"/>
      <c r="N1" s="2"/>
      <c r="O1" s="2"/>
      <c r="P1" s="2"/>
      <c r="Q1" s="2"/>
      <c r="R1" s="2"/>
      <c r="S1" s="2"/>
      <c r="T1" s="2"/>
      <c r="U1" s="2"/>
      <c r="V1" s="2"/>
      <c r="W1" s="2"/>
      <c r="X1" s="2"/>
      <c r="Y1" s="2"/>
      <c r="Z1" s="2"/>
    </row>
    <row r="2" spans="1:26" ht="20.25" customHeight="1" x14ac:dyDescent="0.3">
      <c r="A2" s="3" t="s">
        <v>1058</v>
      </c>
      <c r="B2" s="2"/>
      <c r="C2" s="2"/>
      <c r="D2" s="2"/>
      <c r="E2" s="2"/>
      <c r="F2" s="2"/>
      <c r="G2" s="2"/>
      <c r="H2" s="2"/>
      <c r="I2" s="2"/>
      <c r="J2" s="2"/>
      <c r="K2" s="2"/>
      <c r="L2" s="2"/>
      <c r="M2" s="2"/>
      <c r="N2" s="2"/>
      <c r="O2" s="2"/>
      <c r="P2" s="2"/>
      <c r="Q2" s="2"/>
      <c r="R2" s="2"/>
      <c r="S2" s="2"/>
      <c r="T2" s="2"/>
      <c r="U2" s="2"/>
      <c r="V2" s="2"/>
      <c r="W2" s="2"/>
      <c r="X2" s="2"/>
      <c r="Y2" s="2"/>
      <c r="Z2" s="2"/>
    </row>
    <row r="3" spans="1:26" ht="14.4" x14ac:dyDescent="0.3">
      <c r="A3" s="4"/>
      <c r="B3" s="2"/>
      <c r="C3" s="2"/>
      <c r="D3" s="2"/>
      <c r="E3" s="2"/>
      <c r="F3" s="2"/>
      <c r="G3" s="2"/>
      <c r="H3" s="2"/>
      <c r="I3" s="2"/>
      <c r="J3" s="2"/>
      <c r="K3" s="2"/>
      <c r="L3" s="2"/>
      <c r="M3" s="2"/>
      <c r="N3" s="2"/>
      <c r="O3" s="2"/>
      <c r="P3" s="2"/>
      <c r="Q3" s="2"/>
      <c r="R3" s="2"/>
      <c r="S3" s="2"/>
      <c r="T3" s="2"/>
      <c r="U3" s="2"/>
      <c r="V3" s="2"/>
      <c r="W3" s="2"/>
      <c r="X3" s="2"/>
      <c r="Y3" s="2"/>
      <c r="Z3" s="2"/>
    </row>
    <row r="4" spans="1:26" ht="107.4" customHeight="1" x14ac:dyDescent="0.3">
      <c r="A4" s="5"/>
      <c r="B4" s="2"/>
      <c r="C4" s="2"/>
      <c r="D4" s="2"/>
      <c r="E4" s="2"/>
      <c r="F4" s="2"/>
      <c r="G4" s="2"/>
      <c r="H4" s="2"/>
      <c r="I4" s="2"/>
      <c r="J4" s="2"/>
      <c r="K4" s="2"/>
      <c r="L4" s="2"/>
      <c r="M4" s="2"/>
      <c r="N4" s="2"/>
      <c r="O4" s="2"/>
      <c r="P4" s="2"/>
      <c r="Q4" s="2"/>
      <c r="R4" s="2"/>
      <c r="S4" s="2"/>
      <c r="T4" s="2"/>
      <c r="U4" s="2"/>
      <c r="V4" s="2"/>
      <c r="W4" s="2"/>
      <c r="X4" s="2"/>
      <c r="Y4" s="2"/>
      <c r="Z4" s="2"/>
    </row>
    <row r="5" spans="1:26" ht="14.4" x14ac:dyDescent="0.3">
      <c r="A5" s="281" t="s">
        <v>0</v>
      </c>
      <c r="B5" s="2"/>
      <c r="C5" s="2"/>
      <c r="D5" s="2"/>
      <c r="E5" s="2"/>
      <c r="F5" s="2"/>
      <c r="G5" s="2"/>
      <c r="H5" s="2"/>
      <c r="I5" s="2"/>
      <c r="J5" s="2"/>
      <c r="K5" s="2"/>
      <c r="L5" s="2"/>
      <c r="M5" s="2"/>
      <c r="N5" s="2"/>
      <c r="O5" s="2"/>
      <c r="P5" s="2"/>
      <c r="Q5" s="2"/>
      <c r="R5" s="2"/>
      <c r="S5" s="2"/>
      <c r="T5" s="2"/>
      <c r="U5" s="2"/>
      <c r="V5" s="2"/>
      <c r="W5" s="2"/>
      <c r="X5" s="2"/>
      <c r="Y5" s="2"/>
      <c r="Z5" s="2"/>
    </row>
    <row r="6" spans="1:26" ht="19.5" customHeight="1" thickBot="1" x14ac:dyDescent="0.35">
      <c r="A6" s="6" t="s">
        <v>1</v>
      </c>
      <c r="B6" s="2"/>
      <c r="C6" s="2"/>
      <c r="D6" s="2"/>
      <c r="E6" s="2"/>
      <c r="F6" s="2"/>
      <c r="G6" s="2"/>
      <c r="H6" s="2"/>
      <c r="I6" s="2"/>
      <c r="J6" s="2"/>
      <c r="K6" s="2"/>
      <c r="L6" s="2"/>
      <c r="M6" s="2"/>
      <c r="N6" s="2"/>
      <c r="O6" s="2"/>
      <c r="P6" s="2"/>
      <c r="Q6" s="2"/>
      <c r="R6" s="2"/>
      <c r="S6" s="2"/>
      <c r="T6" s="2"/>
      <c r="U6" s="2"/>
      <c r="V6" s="2"/>
      <c r="W6" s="2"/>
      <c r="X6" s="2"/>
      <c r="Y6" s="2"/>
      <c r="Z6" s="2"/>
    </row>
    <row r="7" spans="1:26" ht="213.6" customHeight="1" thickTop="1" thickBot="1" x14ac:dyDescent="0.35">
      <c r="A7" s="312" t="s">
        <v>1059</v>
      </c>
      <c r="B7" s="2"/>
      <c r="C7" s="2"/>
      <c r="D7" s="2"/>
      <c r="E7" s="2"/>
      <c r="F7" s="2"/>
      <c r="G7" s="2"/>
      <c r="H7" s="2"/>
      <c r="I7" s="2"/>
      <c r="J7" s="2"/>
      <c r="K7" s="2"/>
      <c r="L7" s="2"/>
      <c r="M7" s="2"/>
      <c r="N7" s="2"/>
      <c r="O7" s="2"/>
      <c r="P7" s="2"/>
      <c r="Q7" s="2"/>
      <c r="R7" s="2"/>
      <c r="S7" s="2"/>
      <c r="T7" s="2"/>
      <c r="U7" s="2"/>
      <c r="V7" s="2"/>
      <c r="W7" s="2"/>
      <c r="X7" s="2"/>
      <c r="Y7" s="2"/>
      <c r="Z7" s="2"/>
    </row>
    <row r="8" spans="1:26" ht="18" customHeight="1" thickTop="1" thickBot="1" x14ac:dyDescent="0.35">
      <c r="A8" s="7"/>
      <c r="B8" s="2"/>
      <c r="C8" s="2"/>
      <c r="D8" s="2"/>
      <c r="E8" s="2"/>
      <c r="F8" s="2"/>
      <c r="G8" s="2"/>
      <c r="H8" s="2"/>
      <c r="I8" s="2"/>
      <c r="J8" s="2"/>
      <c r="K8" s="2"/>
      <c r="L8" s="2"/>
      <c r="M8" s="2"/>
      <c r="N8" s="2"/>
      <c r="O8" s="2"/>
      <c r="P8" s="2"/>
      <c r="Q8" s="2"/>
      <c r="R8" s="2"/>
      <c r="S8" s="2"/>
      <c r="T8" s="2"/>
      <c r="U8" s="2"/>
      <c r="V8" s="2"/>
      <c r="W8" s="2"/>
      <c r="X8" s="2"/>
      <c r="Y8" s="2"/>
      <c r="Z8" s="2"/>
    </row>
    <row r="9" spans="1:26" ht="343.2" customHeight="1" thickTop="1" thickBot="1" x14ac:dyDescent="0.35">
      <c r="A9" s="314" t="s">
        <v>2</v>
      </c>
      <c r="B9" s="2"/>
      <c r="C9" s="2"/>
      <c r="D9" s="2"/>
      <c r="E9" s="2"/>
      <c r="F9" s="2"/>
      <c r="G9" s="2"/>
      <c r="H9" s="2"/>
      <c r="I9" s="2"/>
      <c r="J9" s="2"/>
      <c r="K9" s="2"/>
      <c r="L9" s="2"/>
      <c r="M9" s="2"/>
      <c r="N9" s="2"/>
      <c r="O9" s="2"/>
      <c r="P9" s="2"/>
      <c r="Q9" s="2"/>
      <c r="R9" s="2"/>
      <c r="S9" s="2"/>
      <c r="T9" s="2"/>
      <c r="U9" s="2"/>
      <c r="V9" s="2"/>
      <c r="W9" s="2"/>
      <c r="X9" s="2"/>
      <c r="Y9" s="2"/>
      <c r="Z9" s="2"/>
    </row>
    <row r="10" spans="1:26" ht="42.75" customHeight="1" thickTop="1" x14ac:dyDescent="0.3">
      <c r="A10" s="313" t="s">
        <v>3</v>
      </c>
      <c r="B10" s="8"/>
      <c r="C10" s="9"/>
      <c r="D10" s="9"/>
      <c r="E10" s="9"/>
      <c r="F10" s="9"/>
      <c r="G10" s="9"/>
      <c r="H10" s="9"/>
      <c r="I10" s="9"/>
      <c r="J10" s="9"/>
      <c r="K10" s="9"/>
      <c r="L10" s="9"/>
      <c r="M10" s="9"/>
      <c r="N10" s="9"/>
      <c r="O10" s="9"/>
      <c r="P10" s="9"/>
      <c r="Q10" s="9"/>
      <c r="R10" s="9"/>
      <c r="S10" s="9"/>
      <c r="T10" s="9"/>
      <c r="U10" s="9"/>
      <c r="V10" s="9"/>
      <c r="W10" s="9"/>
      <c r="X10" s="9"/>
      <c r="Y10" s="9"/>
      <c r="Z10" s="9"/>
    </row>
    <row r="11" spans="1:26" ht="42.75" customHeight="1" x14ac:dyDescent="0.3">
      <c r="A11" s="10" t="s">
        <v>4</v>
      </c>
      <c r="B11" s="9"/>
      <c r="C11" s="9"/>
      <c r="D11" s="9"/>
      <c r="E11" s="9"/>
      <c r="F11" s="9"/>
      <c r="G11" s="9"/>
      <c r="H11" s="9"/>
      <c r="I11" s="9"/>
      <c r="J11" s="9"/>
      <c r="K11" s="9"/>
      <c r="L11" s="9"/>
      <c r="M11" s="9"/>
      <c r="N11" s="9"/>
      <c r="O11" s="9"/>
      <c r="P11" s="9"/>
      <c r="Q11" s="9"/>
      <c r="R11" s="9"/>
      <c r="S11" s="9"/>
      <c r="T11" s="9"/>
      <c r="U11" s="9"/>
      <c r="V11" s="9"/>
      <c r="W11" s="9"/>
      <c r="X11" s="9"/>
      <c r="Y11" s="9"/>
      <c r="Z11" s="9"/>
    </row>
    <row r="12" spans="1:26" ht="24" customHeight="1" x14ac:dyDescent="0.3">
      <c r="A12" s="11" t="s">
        <v>5</v>
      </c>
      <c r="B12" s="2"/>
      <c r="C12" s="2"/>
      <c r="D12" s="2"/>
      <c r="E12" s="2"/>
      <c r="F12" s="2"/>
      <c r="G12" s="2"/>
      <c r="H12" s="2"/>
      <c r="I12" s="2"/>
      <c r="J12" s="2"/>
      <c r="K12" s="2"/>
      <c r="L12" s="2"/>
      <c r="M12" s="2"/>
      <c r="N12" s="2"/>
      <c r="O12" s="2"/>
      <c r="P12" s="2"/>
      <c r="Q12" s="2"/>
      <c r="R12" s="2"/>
      <c r="S12" s="2"/>
      <c r="T12" s="2"/>
      <c r="U12" s="2"/>
      <c r="V12" s="2"/>
      <c r="W12" s="2"/>
      <c r="X12" s="2"/>
      <c r="Y12" s="2"/>
      <c r="Z12" s="2"/>
    </row>
    <row r="13" spans="1:26" ht="15.75" customHeight="1" x14ac:dyDescent="0.3">
      <c r="A13" s="12" t="s">
        <v>6</v>
      </c>
      <c r="B13" s="2"/>
      <c r="C13" s="2"/>
      <c r="D13" s="2"/>
      <c r="E13" s="2"/>
      <c r="F13" s="2"/>
      <c r="G13" s="2"/>
      <c r="H13" s="2"/>
      <c r="I13" s="2"/>
      <c r="J13" s="2"/>
      <c r="K13" s="2"/>
      <c r="L13" s="2"/>
      <c r="M13" s="2"/>
      <c r="N13" s="2"/>
      <c r="O13" s="2"/>
      <c r="P13" s="2"/>
      <c r="Q13" s="2"/>
      <c r="R13" s="2"/>
      <c r="S13" s="2"/>
      <c r="T13" s="2"/>
      <c r="U13" s="2"/>
      <c r="V13" s="2"/>
      <c r="W13" s="2"/>
      <c r="X13" s="2"/>
      <c r="Y13" s="2"/>
      <c r="Z13" s="2"/>
    </row>
    <row r="14" spans="1:26" ht="9" customHeight="1" x14ac:dyDescent="0.3">
      <c r="A14" s="13" t="s">
        <v>1075</v>
      </c>
      <c r="B14" s="2"/>
      <c r="C14" s="2"/>
      <c r="D14" s="2"/>
      <c r="E14" s="2"/>
      <c r="F14" s="2"/>
      <c r="G14" s="2"/>
      <c r="H14" s="2"/>
      <c r="I14" s="2"/>
      <c r="J14" s="2"/>
      <c r="K14" s="2"/>
      <c r="L14" s="2"/>
      <c r="M14" s="2"/>
      <c r="N14" s="2"/>
      <c r="O14" s="2"/>
      <c r="P14" s="2"/>
      <c r="Q14" s="2"/>
      <c r="R14" s="2"/>
      <c r="S14" s="2"/>
      <c r="T14" s="2"/>
      <c r="U14" s="2"/>
      <c r="V14" s="2"/>
      <c r="W14" s="2"/>
      <c r="X14" s="2"/>
      <c r="Y14" s="2"/>
      <c r="Z14" s="2"/>
    </row>
    <row r="15" spans="1:26" ht="14.4" x14ac:dyDescent="0.3">
      <c r="A15" s="14" t="s">
        <v>1074</v>
      </c>
      <c r="B15" s="2"/>
      <c r="C15" s="2"/>
      <c r="D15" s="2"/>
      <c r="E15" s="2"/>
      <c r="F15" s="2"/>
      <c r="G15" s="2"/>
      <c r="H15" s="2"/>
      <c r="I15" s="2"/>
      <c r="J15" s="2"/>
      <c r="K15" s="2"/>
      <c r="L15" s="2"/>
      <c r="M15" s="2"/>
      <c r="N15" s="2"/>
      <c r="O15" s="2"/>
      <c r="P15" s="2"/>
      <c r="Q15" s="2"/>
      <c r="R15" s="2"/>
      <c r="S15" s="2"/>
      <c r="T15" s="2"/>
      <c r="U15" s="2"/>
      <c r="V15" s="2"/>
      <c r="W15" s="2"/>
      <c r="X15" s="2"/>
      <c r="Y15" s="2"/>
      <c r="Z15" s="2"/>
    </row>
    <row r="16" spans="1:26" ht="14.4" x14ac:dyDescent="0.3">
      <c r="A16" s="15"/>
      <c r="B16" s="2"/>
      <c r="C16" s="2"/>
      <c r="D16" s="2"/>
      <c r="E16" s="2"/>
      <c r="F16" s="2"/>
      <c r="G16" s="2"/>
      <c r="H16" s="2"/>
      <c r="I16" s="2"/>
      <c r="J16" s="2"/>
      <c r="K16" s="2"/>
      <c r="L16" s="2"/>
      <c r="M16" s="2"/>
      <c r="N16" s="2"/>
      <c r="O16" s="2"/>
      <c r="P16" s="2"/>
      <c r="Q16" s="2"/>
      <c r="R16" s="2"/>
      <c r="S16" s="2"/>
      <c r="T16" s="2"/>
      <c r="U16" s="2"/>
      <c r="V16" s="2"/>
      <c r="W16" s="2"/>
      <c r="X16" s="2"/>
      <c r="Y16" s="2"/>
      <c r="Z16" s="2"/>
    </row>
    <row r="17" spans="1:26" ht="14.4" x14ac:dyDescent="0.3">
      <c r="A17" s="16"/>
      <c r="B17" s="2"/>
      <c r="C17" s="2"/>
      <c r="D17" s="2"/>
      <c r="E17" s="2"/>
      <c r="F17" s="2"/>
      <c r="G17" s="2"/>
      <c r="H17" s="2"/>
      <c r="I17" s="2"/>
      <c r="J17" s="2"/>
      <c r="K17" s="2"/>
      <c r="L17" s="2"/>
      <c r="M17" s="2"/>
      <c r="N17" s="2"/>
      <c r="O17" s="2"/>
      <c r="P17" s="2"/>
      <c r="Q17" s="2"/>
      <c r="R17" s="2"/>
      <c r="S17" s="2"/>
      <c r="T17" s="2"/>
      <c r="U17" s="2"/>
      <c r="V17" s="2"/>
      <c r="W17" s="2"/>
      <c r="X17" s="2"/>
      <c r="Y17" s="2"/>
      <c r="Z17" s="2"/>
    </row>
    <row r="18" spans="1:26" ht="105.75" customHeight="1" x14ac:dyDescent="0.3">
      <c r="A18" s="16"/>
      <c r="B18" s="2"/>
      <c r="C18" s="2"/>
      <c r="D18" s="2"/>
      <c r="E18" s="2"/>
      <c r="F18" s="2"/>
      <c r="G18" s="2"/>
      <c r="H18" s="2"/>
      <c r="I18" s="2"/>
      <c r="J18" s="2"/>
      <c r="K18" s="2"/>
      <c r="L18" s="2"/>
      <c r="M18" s="2"/>
      <c r="N18" s="2"/>
      <c r="O18" s="2"/>
      <c r="P18" s="2"/>
      <c r="Q18" s="2"/>
      <c r="R18" s="2"/>
      <c r="S18" s="2"/>
      <c r="T18" s="2"/>
      <c r="U18" s="2"/>
      <c r="V18" s="2"/>
      <c r="W18" s="2"/>
      <c r="X18" s="2"/>
      <c r="Y18" s="2"/>
      <c r="Z18" s="2"/>
    </row>
    <row r="19" spans="1:26" ht="25.5" customHeight="1" x14ac:dyDescent="0.3">
      <c r="A19" s="15"/>
      <c r="B19" s="2"/>
      <c r="C19" s="2"/>
      <c r="D19" s="2"/>
      <c r="E19" s="2"/>
      <c r="F19" s="2"/>
      <c r="G19" s="2"/>
      <c r="H19" s="2"/>
      <c r="I19" s="2"/>
      <c r="J19" s="2"/>
      <c r="K19" s="2"/>
      <c r="L19" s="2"/>
      <c r="M19" s="2"/>
      <c r="N19" s="2"/>
      <c r="O19" s="2"/>
      <c r="P19" s="2"/>
      <c r="Q19" s="2"/>
      <c r="R19" s="2"/>
      <c r="S19" s="2"/>
      <c r="T19" s="2"/>
      <c r="U19" s="2"/>
      <c r="V19" s="2"/>
      <c r="W19" s="2"/>
      <c r="X19" s="2"/>
      <c r="Y19" s="2"/>
      <c r="Z19" s="2"/>
    </row>
    <row r="20" spans="1:26" ht="63" customHeight="1" x14ac:dyDescent="0.3">
      <c r="A20" s="16"/>
      <c r="B20" s="2"/>
      <c r="C20" s="2"/>
      <c r="D20" s="2"/>
      <c r="E20" s="2"/>
      <c r="F20" s="2"/>
      <c r="G20" s="2"/>
      <c r="H20" s="2"/>
      <c r="I20" s="2"/>
      <c r="J20" s="2"/>
      <c r="K20" s="2"/>
      <c r="L20" s="2"/>
      <c r="M20" s="2"/>
      <c r="N20" s="2"/>
      <c r="O20" s="2"/>
      <c r="P20" s="2"/>
      <c r="Q20" s="2"/>
      <c r="R20" s="2"/>
      <c r="S20" s="2"/>
      <c r="T20" s="2"/>
      <c r="U20" s="2"/>
      <c r="V20" s="2"/>
      <c r="W20" s="2"/>
      <c r="X20" s="2"/>
      <c r="Y20" s="2"/>
      <c r="Z20" s="2"/>
    </row>
    <row r="21" spans="1:26" ht="69.75" customHeight="1" x14ac:dyDescent="0.3">
      <c r="A21" s="16"/>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x14ac:dyDescent="0.3">
      <c r="A22" s="15"/>
      <c r="B22" s="2"/>
      <c r="C22" s="2"/>
      <c r="D22" s="2"/>
      <c r="E22" s="2"/>
      <c r="F22" s="2"/>
      <c r="G22" s="2"/>
      <c r="H22" s="2"/>
      <c r="I22" s="2"/>
      <c r="J22" s="2"/>
      <c r="K22" s="2"/>
      <c r="L22" s="2"/>
      <c r="M22" s="2"/>
      <c r="N22" s="2"/>
      <c r="O22" s="2"/>
      <c r="P22" s="2"/>
      <c r="Q22" s="2"/>
      <c r="R22" s="2"/>
      <c r="S22" s="2"/>
      <c r="T22" s="2"/>
      <c r="U22" s="2"/>
      <c r="V22" s="2"/>
      <c r="W22" s="2"/>
      <c r="X22" s="2"/>
      <c r="Y22" s="2"/>
      <c r="Z22" s="2"/>
    </row>
    <row r="23" spans="1:26" ht="63" customHeight="1" x14ac:dyDescent="0.3">
      <c r="A23" s="16"/>
      <c r="B23" s="2"/>
      <c r="C23" s="2"/>
      <c r="D23" s="2"/>
      <c r="E23" s="2"/>
      <c r="F23" s="2"/>
      <c r="G23" s="2"/>
      <c r="H23" s="2"/>
      <c r="I23" s="2"/>
      <c r="J23" s="2"/>
      <c r="K23" s="2"/>
      <c r="L23" s="2"/>
      <c r="M23" s="2"/>
      <c r="N23" s="2"/>
      <c r="O23" s="2"/>
      <c r="P23" s="2"/>
      <c r="Q23" s="2"/>
      <c r="R23" s="2"/>
      <c r="S23" s="2"/>
      <c r="T23" s="2"/>
      <c r="U23" s="2"/>
      <c r="V23" s="2"/>
      <c r="W23" s="2"/>
      <c r="X23" s="2"/>
      <c r="Y23" s="2"/>
      <c r="Z23" s="2"/>
    </row>
    <row r="24" spans="1:26" ht="111.75" customHeight="1" x14ac:dyDescent="0.3">
      <c r="A24" s="16"/>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3">
      <c r="A25" s="15"/>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x14ac:dyDescent="0.3">
      <c r="A26" s="16"/>
      <c r="B26" s="2"/>
      <c r="C26" s="2"/>
      <c r="D26" s="2"/>
      <c r="E26" s="2"/>
      <c r="F26" s="2"/>
      <c r="G26" s="2"/>
      <c r="H26" s="2"/>
      <c r="I26" s="2"/>
      <c r="J26" s="2"/>
      <c r="K26" s="2"/>
      <c r="L26" s="2"/>
      <c r="M26" s="2"/>
      <c r="N26" s="2"/>
      <c r="O26" s="2"/>
      <c r="P26" s="2"/>
      <c r="Q26" s="2"/>
      <c r="R26" s="2"/>
      <c r="S26" s="2"/>
      <c r="T26" s="2"/>
      <c r="U26" s="2"/>
      <c r="V26" s="2"/>
      <c r="W26" s="2"/>
      <c r="X26" s="2"/>
      <c r="Y26" s="2"/>
      <c r="Z26" s="2"/>
    </row>
    <row r="27" spans="1:26" ht="29.25" customHeight="1" x14ac:dyDescent="0.3">
      <c r="A27" s="16"/>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3">
      <c r="A28" s="16"/>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3">
      <c r="A29" s="16"/>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3">
      <c r="A30" s="15"/>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3">
      <c r="A31" s="16"/>
      <c r="B31" s="2"/>
      <c r="C31" s="2"/>
      <c r="D31" s="2"/>
      <c r="E31" s="2"/>
      <c r="F31" s="2"/>
      <c r="G31" s="2"/>
      <c r="H31" s="2"/>
      <c r="I31" s="2"/>
      <c r="J31" s="2"/>
      <c r="K31" s="2"/>
      <c r="L31" s="2"/>
      <c r="M31" s="2"/>
      <c r="N31" s="2"/>
      <c r="O31" s="2"/>
      <c r="P31" s="2"/>
      <c r="Q31" s="2"/>
      <c r="R31" s="2"/>
      <c r="S31" s="2"/>
      <c r="T31" s="2"/>
      <c r="U31" s="2"/>
      <c r="V31" s="2"/>
      <c r="W31" s="2"/>
      <c r="X31" s="2"/>
      <c r="Y31" s="2"/>
      <c r="Z31" s="2"/>
    </row>
    <row r="32" spans="1:26" ht="63.75" customHeight="1" x14ac:dyDescent="0.3">
      <c r="A32" s="16"/>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3">
      <c r="A33" s="16"/>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3">
      <c r="A34" s="16"/>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3">
      <c r="A35" s="16"/>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3">
      <c r="A36" s="16"/>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3">
      <c r="A37" s="16"/>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3">
      <c r="A38" s="16"/>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3">
      <c r="A39" s="16"/>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3">
      <c r="A40" s="16"/>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3">
      <c r="A41" s="16"/>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3">
      <c r="A42" s="16"/>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3">
      <c r="A43" s="16"/>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3">
      <c r="A44" s="16"/>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3">
      <c r="A45" s="16"/>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3">
      <c r="A46" s="16"/>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3">
      <c r="A47" s="16"/>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3">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hyperlinks>
    <hyperlink ref="A5" location="'Table of Contents'!A1" display="(table of Contents)" xr:uid="{00000000-0004-0000-0000-000000000000}"/>
    <hyperlink ref="A13" r:id="rId1" xr:uid="{00000000-0004-0000-0000-000001000000}"/>
  </hyperlinks>
  <pageMargins left="0.7" right="0.7" top="0.75" bottom="0.75" header="0" footer="0"/>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FF"/>
  </sheetPr>
  <dimension ref="A1:AC1000"/>
  <sheetViews>
    <sheetView workbookViewId="0">
      <selection activeCell="C7" sqref="C7"/>
    </sheetView>
  </sheetViews>
  <sheetFormatPr defaultColWidth="14.44140625" defaultRowHeight="15" customHeight="1" x14ac:dyDescent="0.3"/>
  <cols>
    <col min="1" max="1" width="9.109375" customWidth="1"/>
    <col min="2" max="2" width="22.6640625" customWidth="1"/>
    <col min="3" max="3" width="6.5546875" customWidth="1"/>
    <col min="4" max="4" width="4" customWidth="1"/>
    <col min="5" max="5" width="24.33203125" customWidth="1"/>
    <col min="6" max="6" width="23.5546875" customWidth="1"/>
    <col min="7" max="10" width="18.33203125" customWidth="1"/>
    <col min="11" max="11" width="62.5546875" customWidth="1"/>
    <col min="12" max="29" width="8.6640625" customWidth="1"/>
  </cols>
  <sheetData>
    <row r="1" spans="1:29" ht="21" x14ac:dyDescent="0.3">
      <c r="A1" s="2"/>
      <c r="B1" s="54" t="s">
        <v>42</v>
      </c>
      <c r="C1" s="55"/>
      <c r="D1" s="55"/>
      <c r="E1" s="55"/>
      <c r="F1" s="55"/>
      <c r="G1" s="55"/>
      <c r="H1" s="100"/>
      <c r="I1" s="100"/>
      <c r="J1" s="100"/>
      <c r="K1" s="56"/>
      <c r="L1" s="2"/>
      <c r="M1" s="2"/>
      <c r="N1" s="2"/>
      <c r="O1" s="2"/>
      <c r="P1" s="2"/>
      <c r="Q1" s="2"/>
      <c r="R1" s="2"/>
      <c r="S1" s="2"/>
      <c r="T1" s="2"/>
      <c r="U1" s="2"/>
      <c r="V1" s="2"/>
      <c r="W1" s="2"/>
      <c r="X1" s="2"/>
      <c r="Y1" s="2"/>
      <c r="Z1" s="2"/>
      <c r="AA1" s="2"/>
      <c r="AB1" s="2"/>
      <c r="AC1" s="2"/>
    </row>
    <row r="2" spans="1:29" ht="14.4" x14ac:dyDescent="0.3">
      <c r="A2" s="2"/>
      <c r="B2" s="57"/>
      <c r="C2" s="57"/>
      <c r="D2" s="57"/>
      <c r="E2" s="57"/>
      <c r="F2" s="57"/>
      <c r="G2" s="57"/>
      <c r="H2" s="101"/>
      <c r="I2" s="101"/>
      <c r="J2" s="101"/>
      <c r="K2" s="56"/>
      <c r="L2" s="2"/>
      <c r="M2" s="2"/>
      <c r="N2" s="2"/>
      <c r="O2" s="2"/>
      <c r="P2" s="2"/>
      <c r="Q2" s="2"/>
      <c r="R2" s="2"/>
      <c r="S2" s="2"/>
      <c r="T2" s="2"/>
      <c r="U2" s="2"/>
      <c r="V2" s="2"/>
      <c r="W2" s="2"/>
      <c r="X2" s="2"/>
      <c r="Y2" s="2"/>
      <c r="Z2" s="2"/>
      <c r="AA2" s="2"/>
      <c r="AB2" s="2"/>
      <c r="AC2" s="2"/>
    </row>
    <row r="3" spans="1:29" ht="18" x14ac:dyDescent="0.3">
      <c r="A3" s="2"/>
      <c r="B3" s="362" t="s">
        <v>43</v>
      </c>
      <c r="C3" s="363"/>
      <c r="D3" s="364" t="s">
        <v>44</v>
      </c>
      <c r="E3" s="365"/>
      <c r="F3" s="365"/>
      <c r="G3" s="365"/>
      <c r="H3" s="365"/>
      <c r="I3" s="365"/>
      <c r="J3" s="365"/>
      <c r="K3" s="366"/>
      <c r="L3" s="2"/>
      <c r="M3" s="2"/>
      <c r="N3" s="2"/>
      <c r="O3" s="2"/>
      <c r="P3" s="2"/>
      <c r="Q3" s="2"/>
      <c r="R3" s="2"/>
      <c r="S3" s="2"/>
      <c r="T3" s="2"/>
      <c r="U3" s="2"/>
      <c r="V3" s="2"/>
      <c r="W3" s="2"/>
      <c r="X3" s="2"/>
      <c r="Y3" s="2"/>
      <c r="Z3" s="2"/>
      <c r="AA3" s="2"/>
      <c r="AB3" s="2"/>
      <c r="AC3" s="2"/>
    </row>
    <row r="4" spans="1:29" ht="31.2" x14ac:dyDescent="0.3">
      <c r="A4" s="2"/>
      <c r="B4" s="58" t="s">
        <v>45</v>
      </c>
      <c r="C4" s="59" t="s">
        <v>46</v>
      </c>
      <c r="D4" s="60"/>
      <c r="E4" s="61" t="s">
        <v>47</v>
      </c>
      <c r="F4" s="61" t="s">
        <v>48</v>
      </c>
      <c r="G4" s="62" t="s">
        <v>49</v>
      </c>
      <c r="H4" s="109" t="s">
        <v>283</v>
      </c>
      <c r="I4" s="109" t="s">
        <v>284</v>
      </c>
      <c r="J4" s="109" t="s">
        <v>285</v>
      </c>
      <c r="K4" s="63" t="s">
        <v>50</v>
      </c>
      <c r="L4" s="2"/>
      <c r="M4" s="2"/>
      <c r="N4" s="2"/>
      <c r="O4" s="2"/>
      <c r="P4" s="2"/>
      <c r="Q4" s="2"/>
      <c r="R4" s="2"/>
      <c r="S4" s="2"/>
      <c r="T4" s="2"/>
      <c r="U4" s="2"/>
      <c r="V4" s="2"/>
      <c r="W4" s="2"/>
      <c r="X4" s="2"/>
      <c r="Y4" s="2"/>
      <c r="Z4" s="2"/>
      <c r="AA4" s="2"/>
      <c r="AB4" s="2"/>
      <c r="AC4" s="2"/>
    </row>
    <row r="5" spans="1:29" ht="14.4" x14ac:dyDescent="0.3">
      <c r="A5" s="2"/>
      <c r="B5" s="64" t="s">
        <v>51</v>
      </c>
      <c r="C5" s="65" t="s">
        <v>52</v>
      </c>
      <c r="D5" s="66">
        <v>1</v>
      </c>
      <c r="E5" s="67" t="s">
        <v>52</v>
      </c>
      <c r="F5" s="67"/>
      <c r="G5" s="67" t="s">
        <v>53</v>
      </c>
      <c r="H5" s="102"/>
      <c r="I5" s="102"/>
      <c r="J5" s="102"/>
      <c r="K5" s="68" t="s">
        <v>54</v>
      </c>
      <c r="L5" s="2"/>
      <c r="M5" s="2"/>
      <c r="N5" s="2"/>
      <c r="O5" s="2"/>
      <c r="P5" s="2"/>
      <c r="Q5" s="2"/>
      <c r="R5" s="2"/>
      <c r="S5" s="2"/>
      <c r="T5" s="2"/>
      <c r="U5" s="2"/>
      <c r="V5" s="2"/>
      <c r="W5" s="2"/>
      <c r="X5" s="2"/>
      <c r="Y5" s="2"/>
      <c r="Z5" s="2"/>
      <c r="AA5" s="2"/>
      <c r="AB5" s="2"/>
      <c r="AC5" s="2"/>
    </row>
    <row r="6" spans="1:29" ht="14.4" x14ac:dyDescent="0.3">
      <c r="A6" s="2"/>
      <c r="B6" s="367" t="s">
        <v>55</v>
      </c>
      <c r="C6" s="69" t="s">
        <v>56</v>
      </c>
      <c r="D6" s="70">
        <v>2</v>
      </c>
      <c r="E6" s="71" t="s">
        <v>56</v>
      </c>
      <c r="F6" s="72" t="s">
        <v>57</v>
      </c>
      <c r="G6" s="72" t="s">
        <v>53</v>
      </c>
      <c r="H6" s="103"/>
      <c r="I6" s="103"/>
      <c r="J6" s="103"/>
      <c r="K6" s="73" t="s">
        <v>9</v>
      </c>
      <c r="L6" s="2"/>
      <c r="M6" s="2"/>
      <c r="N6" s="2"/>
      <c r="O6" s="2"/>
      <c r="P6" s="2"/>
      <c r="Q6" s="2"/>
      <c r="R6" s="2"/>
      <c r="S6" s="2"/>
      <c r="T6" s="2"/>
      <c r="U6" s="2"/>
      <c r="V6" s="2"/>
      <c r="W6" s="2"/>
      <c r="X6" s="2"/>
      <c r="Y6" s="2"/>
      <c r="Z6" s="2"/>
      <c r="AA6" s="2"/>
      <c r="AB6" s="2"/>
      <c r="AC6" s="2"/>
    </row>
    <row r="7" spans="1:29" ht="14.4" x14ac:dyDescent="0.3">
      <c r="A7" s="2"/>
      <c r="B7" s="358"/>
      <c r="C7" s="74" t="s">
        <v>58</v>
      </c>
      <c r="D7" s="75">
        <v>3</v>
      </c>
      <c r="E7" s="76" t="s">
        <v>58</v>
      </c>
      <c r="F7" s="77" t="s">
        <v>57</v>
      </c>
      <c r="G7" s="77" t="s">
        <v>53</v>
      </c>
      <c r="H7" s="101"/>
      <c r="I7" s="101"/>
      <c r="J7" s="101"/>
      <c r="K7" s="78" t="s">
        <v>10</v>
      </c>
      <c r="L7" s="2"/>
      <c r="M7" s="2"/>
      <c r="N7" s="2"/>
      <c r="O7" s="2"/>
      <c r="P7" s="2"/>
      <c r="Q7" s="2"/>
      <c r="R7" s="2"/>
      <c r="S7" s="2"/>
      <c r="T7" s="2"/>
      <c r="U7" s="2"/>
      <c r="V7" s="2"/>
      <c r="W7" s="2"/>
      <c r="X7" s="2"/>
      <c r="Y7" s="2"/>
      <c r="Z7" s="2"/>
      <c r="AA7" s="2"/>
      <c r="AB7" s="2"/>
      <c r="AC7" s="2"/>
    </row>
    <row r="8" spans="1:29" ht="14.4" x14ac:dyDescent="0.3">
      <c r="A8" s="2"/>
      <c r="B8" s="361"/>
      <c r="C8" s="79" t="s">
        <v>59</v>
      </c>
      <c r="D8" s="66">
        <v>4</v>
      </c>
      <c r="E8" s="67" t="s">
        <v>59</v>
      </c>
      <c r="F8" s="77" t="s">
        <v>57</v>
      </c>
      <c r="G8" s="77" t="s">
        <v>53</v>
      </c>
      <c r="H8" s="101"/>
      <c r="I8" s="101"/>
      <c r="J8" s="101"/>
      <c r="K8" s="68" t="s">
        <v>11</v>
      </c>
      <c r="L8" s="2"/>
      <c r="M8" s="2"/>
      <c r="N8" s="2"/>
      <c r="O8" s="2"/>
      <c r="P8" s="2"/>
      <c r="Q8" s="2"/>
      <c r="R8" s="2"/>
      <c r="S8" s="2"/>
      <c r="T8" s="2"/>
      <c r="U8" s="2"/>
      <c r="V8" s="2"/>
      <c r="W8" s="2"/>
      <c r="X8" s="2"/>
      <c r="Y8" s="2"/>
      <c r="Z8" s="2"/>
      <c r="AA8" s="2"/>
      <c r="AB8" s="2"/>
      <c r="AC8" s="2"/>
    </row>
    <row r="9" spans="1:29" ht="14.4" x14ac:dyDescent="0.3">
      <c r="A9" s="2"/>
      <c r="B9" s="368" t="s">
        <v>60</v>
      </c>
      <c r="C9" s="69" t="s">
        <v>61</v>
      </c>
      <c r="D9" s="70">
        <v>5</v>
      </c>
      <c r="E9" s="71" t="s">
        <v>62</v>
      </c>
      <c r="F9" s="71" t="s">
        <v>56</v>
      </c>
      <c r="G9" s="71" t="s">
        <v>53</v>
      </c>
      <c r="H9" s="104"/>
      <c r="I9" s="104"/>
      <c r="J9" s="104"/>
      <c r="K9" s="73" t="s">
        <v>63</v>
      </c>
      <c r="L9" s="2"/>
      <c r="M9" s="2"/>
      <c r="N9" s="2"/>
      <c r="O9" s="2"/>
      <c r="P9" s="2"/>
      <c r="Q9" s="2"/>
      <c r="R9" s="2"/>
      <c r="S9" s="2"/>
      <c r="T9" s="2"/>
      <c r="U9" s="2"/>
      <c r="V9" s="2"/>
      <c r="W9" s="2"/>
      <c r="X9" s="2"/>
      <c r="Y9" s="2"/>
      <c r="Z9" s="2"/>
      <c r="AA9" s="2"/>
      <c r="AB9" s="2"/>
      <c r="AC9" s="2"/>
    </row>
    <row r="10" spans="1:29" ht="14.4" x14ac:dyDescent="0.3">
      <c r="A10" s="2"/>
      <c r="B10" s="358"/>
      <c r="C10" s="74" t="s">
        <v>64</v>
      </c>
      <c r="D10" s="75">
        <v>6</v>
      </c>
      <c r="E10" s="76" t="s">
        <v>65</v>
      </c>
      <c r="F10" s="76" t="s">
        <v>56</v>
      </c>
      <c r="G10" s="76" t="s">
        <v>66</v>
      </c>
      <c r="H10" s="105"/>
      <c r="I10" s="105"/>
      <c r="J10" s="105"/>
      <c r="K10" s="78" t="s">
        <v>67</v>
      </c>
      <c r="L10" s="2"/>
      <c r="M10" s="2"/>
      <c r="N10" s="2"/>
      <c r="O10" s="2"/>
      <c r="P10" s="2"/>
      <c r="Q10" s="2"/>
      <c r="R10" s="2"/>
      <c r="S10" s="2"/>
      <c r="T10" s="2"/>
      <c r="U10" s="2"/>
      <c r="V10" s="2"/>
      <c r="W10" s="2"/>
      <c r="X10" s="2"/>
      <c r="Y10" s="2"/>
      <c r="Z10" s="2"/>
      <c r="AA10" s="2"/>
      <c r="AB10" s="2"/>
      <c r="AC10" s="2"/>
    </row>
    <row r="11" spans="1:29" ht="14.4" x14ac:dyDescent="0.3">
      <c r="A11" s="2"/>
      <c r="B11" s="358"/>
      <c r="C11" s="74" t="s">
        <v>68</v>
      </c>
      <c r="D11" s="75">
        <v>7</v>
      </c>
      <c r="E11" s="76" t="s">
        <v>69</v>
      </c>
      <c r="F11" s="76" t="s">
        <v>58</v>
      </c>
      <c r="G11" s="76" t="s">
        <v>66</v>
      </c>
      <c r="H11" s="105"/>
      <c r="I11" s="105"/>
      <c r="J11" s="105"/>
      <c r="K11" s="78" t="s">
        <v>18</v>
      </c>
      <c r="L11" s="2"/>
      <c r="M11" s="2"/>
      <c r="N11" s="2"/>
      <c r="O11" s="2"/>
      <c r="P11" s="2"/>
      <c r="Q11" s="2"/>
      <c r="R11" s="2"/>
      <c r="S11" s="2"/>
      <c r="T11" s="2"/>
      <c r="U11" s="2"/>
      <c r="V11" s="2"/>
      <c r="W11" s="2"/>
      <c r="X11" s="2"/>
      <c r="Y11" s="2"/>
      <c r="Z11" s="2"/>
      <c r="AA11" s="2"/>
      <c r="AB11" s="2"/>
      <c r="AC11" s="2"/>
    </row>
    <row r="12" spans="1:29" ht="14.4" x14ac:dyDescent="0.3">
      <c r="A12" s="2"/>
      <c r="B12" s="358"/>
      <c r="C12" s="74" t="s">
        <v>70</v>
      </c>
      <c r="D12" s="75">
        <v>8</v>
      </c>
      <c r="E12" s="76" t="s">
        <v>71</v>
      </c>
      <c r="F12" s="76" t="s">
        <v>58</v>
      </c>
      <c r="G12" s="76" t="s">
        <v>53</v>
      </c>
      <c r="H12" s="105"/>
      <c r="I12" s="105"/>
      <c r="J12" s="105"/>
      <c r="K12" s="78" t="s">
        <v>19</v>
      </c>
      <c r="L12" s="2"/>
      <c r="M12" s="2"/>
      <c r="N12" s="2"/>
      <c r="O12" s="2"/>
      <c r="P12" s="2"/>
      <c r="Q12" s="2"/>
      <c r="R12" s="2"/>
      <c r="S12" s="2"/>
      <c r="T12" s="2"/>
      <c r="U12" s="2"/>
      <c r="V12" s="2"/>
      <c r="W12" s="2"/>
      <c r="X12" s="2"/>
      <c r="Y12" s="2"/>
      <c r="Z12" s="2"/>
      <c r="AA12" s="2"/>
      <c r="AB12" s="2"/>
      <c r="AC12" s="2"/>
    </row>
    <row r="13" spans="1:29" ht="14.4" x14ac:dyDescent="0.3">
      <c r="A13" s="2"/>
      <c r="B13" s="358"/>
      <c r="C13" s="74" t="s">
        <v>72</v>
      </c>
      <c r="D13" s="75">
        <v>9</v>
      </c>
      <c r="E13" s="76" t="s">
        <v>73</v>
      </c>
      <c r="F13" s="76" t="s">
        <v>59</v>
      </c>
      <c r="G13" s="76" t="s">
        <v>66</v>
      </c>
      <c r="H13" s="105"/>
      <c r="I13" s="105"/>
      <c r="J13" s="105"/>
      <c r="K13" s="78" t="s">
        <v>20</v>
      </c>
      <c r="L13" s="2"/>
      <c r="M13" s="2"/>
      <c r="N13" s="2"/>
      <c r="O13" s="2"/>
      <c r="P13" s="2"/>
      <c r="Q13" s="2"/>
      <c r="R13" s="2"/>
      <c r="S13" s="2"/>
      <c r="T13" s="2"/>
      <c r="U13" s="2"/>
      <c r="V13" s="2"/>
      <c r="W13" s="2"/>
      <c r="X13" s="2"/>
      <c r="Y13" s="2"/>
      <c r="Z13" s="2"/>
      <c r="AA13" s="2"/>
      <c r="AB13" s="2"/>
      <c r="AC13" s="2"/>
    </row>
    <row r="14" spans="1:29" ht="14.4" x14ac:dyDescent="0.3">
      <c r="A14" s="2"/>
      <c r="B14" s="369"/>
      <c r="C14" s="74" t="s">
        <v>74</v>
      </c>
      <c r="D14" s="75">
        <v>10</v>
      </c>
      <c r="E14" s="76" t="s">
        <v>75</v>
      </c>
      <c r="F14" s="76" t="s">
        <v>59</v>
      </c>
      <c r="G14" s="76" t="s">
        <v>66</v>
      </c>
      <c r="H14" s="105"/>
      <c r="I14" s="105"/>
      <c r="J14" s="105"/>
      <c r="K14" s="78" t="s">
        <v>21</v>
      </c>
      <c r="L14" s="2"/>
      <c r="M14" s="2"/>
      <c r="N14" s="2"/>
      <c r="O14" s="2"/>
      <c r="P14" s="2"/>
      <c r="Q14" s="2"/>
      <c r="R14" s="2"/>
      <c r="S14" s="2"/>
      <c r="T14" s="2"/>
      <c r="U14" s="2"/>
      <c r="V14" s="2"/>
      <c r="W14" s="2"/>
      <c r="X14" s="2"/>
      <c r="Y14" s="2"/>
      <c r="Z14" s="2"/>
      <c r="AA14" s="2"/>
      <c r="AB14" s="2"/>
      <c r="AC14" s="2"/>
    </row>
    <row r="15" spans="1:29" ht="14.4" x14ac:dyDescent="0.3">
      <c r="A15" s="2"/>
      <c r="B15" s="370" t="s">
        <v>76</v>
      </c>
      <c r="C15" s="69" t="s">
        <v>77</v>
      </c>
      <c r="D15" s="70">
        <v>11</v>
      </c>
      <c r="E15" s="80" t="s">
        <v>77</v>
      </c>
      <c r="F15" s="80" t="s">
        <v>62</v>
      </c>
      <c r="G15" s="80" t="s">
        <v>66</v>
      </c>
      <c r="H15" s="106"/>
      <c r="I15" s="106"/>
      <c r="J15" s="106"/>
      <c r="K15" s="81"/>
      <c r="L15" s="2"/>
      <c r="M15" s="2"/>
      <c r="N15" s="2"/>
      <c r="O15" s="2"/>
      <c r="P15" s="2"/>
      <c r="Q15" s="2"/>
      <c r="R15" s="2"/>
      <c r="S15" s="2"/>
      <c r="T15" s="2"/>
      <c r="U15" s="2"/>
      <c r="V15" s="2"/>
      <c r="W15" s="2"/>
      <c r="X15" s="2"/>
      <c r="Y15" s="2"/>
      <c r="Z15" s="2"/>
      <c r="AA15" s="2"/>
      <c r="AB15" s="2"/>
      <c r="AC15" s="2"/>
    </row>
    <row r="16" spans="1:29" ht="14.4" x14ac:dyDescent="0.3">
      <c r="A16" s="2"/>
      <c r="B16" s="358"/>
      <c r="C16" s="74" t="s">
        <v>78</v>
      </c>
      <c r="D16" s="75">
        <v>12</v>
      </c>
      <c r="E16" s="82" t="s">
        <v>78</v>
      </c>
      <c r="F16" s="82" t="s">
        <v>62</v>
      </c>
      <c r="G16" s="82" t="s">
        <v>66</v>
      </c>
      <c r="H16" s="107"/>
      <c r="I16" s="107"/>
      <c r="J16" s="107"/>
      <c r="K16" s="83"/>
      <c r="L16" s="2"/>
      <c r="M16" s="2"/>
      <c r="N16" s="2"/>
      <c r="O16" s="2"/>
      <c r="P16" s="2"/>
      <c r="Q16" s="2"/>
      <c r="R16" s="2"/>
      <c r="S16" s="2"/>
      <c r="T16" s="2"/>
      <c r="U16" s="2"/>
      <c r="V16" s="2"/>
      <c r="W16" s="2"/>
      <c r="X16" s="2"/>
      <c r="Y16" s="2"/>
      <c r="Z16" s="2"/>
      <c r="AA16" s="2"/>
      <c r="AB16" s="2"/>
      <c r="AC16" s="2"/>
    </row>
    <row r="17" spans="1:29" ht="14.4" x14ac:dyDescent="0.3">
      <c r="A17" s="2"/>
      <c r="B17" s="358"/>
      <c r="C17" s="74" t="s">
        <v>79</v>
      </c>
      <c r="D17" s="75">
        <v>13</v>
      </c>
      <c r="E17" s="82" t="s">
        <v>79</v>
      </c>
      <c r="F17" s="82" t="s">
        <v>62</v>
      </c>
      <c r="G17" s="82" t="s">
        <v>66</v>
      </c>
      <c r="H17" s="107"/>
      <c r="I17" s="107"/>
      <c r="J17" s="107"/>
      <c r="K17" s="83"/>
      <c r="L17" s="2"/>
      <c r="M17" s="2"/>
      <c r="N17" s="2"/>
      <c r="O17" s="2"/>
      <c r="P17" s="2"/>
      <c r="Q17" s="2"/>
      <c r="R17" s="2"/>
      <c r="S17" s="2"/>
      <c r="T17" s="2"/>
      <c r="U17" s="2"/>
      <c r="V17" s="2"/>
      <c r="W17" s="2"/>
      <c r="X17" s="2"/>
      <c r="Y17" s="2"/>
      <c r="Z17" s="2"/>
      <c r="AA17" s="2"/>
      <c r="AB17" s="2"/>
      <c r="AC17" s="2"/>
    </row>
    <row r="18" spans="1:29" ht="14.4" x14ac:dyDescent="0.3">
      <c r="A18" s="2"/>
      <c r="B18" s="358"/>
      <c r="C18" s="74" t="s">
        <v>80</v>
      </c>
      <c r="D18" s="75">
        <v>14</v>
      </c>
      <c r="E18" s="82" t="s">
        <v>80</v>
      </c>
      <c r="F18" s="82" t="s">
        <v>65</v>
      </c>
      <c r="G18" s="82" t="s">
        <v>66</v>
      </c>
      <c r="H18" s="107"/>
      <c r="I18" s="107"/>
      <c r="J18" s="107"/>
      <c r="K18" s="83"/>
      <c r="L18" s="2"/>
      <c r="M18" s="2"/>
      <c r="N18" s="2"/>
      <c r="O18" s="2"/>
      <c r="P18" s="2"/>
      <c r="Q18" s="2"/>
      <c r="R18" s="2"/>
      <c r="S18" s="2"/>
      <c r="T18" s="2"/>
      <c r="U18" s="2"/>
      <c r="V18" s="2"/>
      <c r="W18" s="2"/>
      <c r="X18" s="2"/>
      <c r="Y18" s="2"/>
      <c r="Z18" s="2"/>
      <c r="AA18" s="2"/>
      <c r="AB18" s="2"/>
      <c r="AC18" s="2"/>
    </row>
    <row r="19" spans="1:29" ht="14.4" x14ac:dyDescent="0.3">
      <c r="A19" s="2"/>
      <c r="B19" s="358"/>
      <c r="C19" s="74" t="s">
        <v>81</v>
      </c>
      <c r="D19" s="75">
        <v>15</v>
      </c>
      <c r="E19" s="82" t="s">
        <v>81</v>
      </c>
      <c r="F19" s="82" t="s">
        <v>65</v>
      </c>
      <c r="G19" s="82" t="s">
        <v>66</v>
      </c>
      <c r="H19" s="107"/>
      <c r="I19" s="107"/>
      <c r="J19" s="107"/>
      <c r="K19" s="83"/>
      <c r="L19" s="2"/>
      <c r="M19" s="2"/>
      <c r="N19" s="2"/>
      <c r="O19" s="2"/>
      <c r="P19" s="2"/>
      <c r="Q19" s="2"/>
      <c r="R19" s="2"/>
      <c r="S19" s="2"/>
      <c r="T19" s="2"/>
      <c r="U19" s="2"/>
      <c r="V19" s="2"/>
      <c r="W19" s="2"/>
      <c r="X19" s="2"/>
      <c r="Y19" s="2"/>
      <c r="Z19" s="2"/>
      <c r="AA19" s="2"/>
      <c r="AB19" s="2"/>
      <c r="AC19" s="2"/>
    </row>
    <row r="20" spans="1:29" ht="14.4" x14ac:dyDescent="0.3">
      <c r="A20" s="2"/>
      <c r="B20" s="358"/>
      <c r="C20" s="74" t="s">
        <v>82</v>
      </c>
      <c r="D20" s="75">
        <v>16</v>
      </c>
      <c r="E20" s="82" t="s">
        <v>82</v>
      </c>
      <c r="F20" s="82" t="s">
        <v>65</v>
      </c>
      <c r="G20" s="82" t="s">
        <v>66</v>
      </c>
      <c r="H20" s="107"/>
      <c r="I20" s="107"/>
      <c r="J20" s="107"/>
      <c r="K20" s="83"/>
      <c r="L20" s="2"/>
      <c r="M20" s="2"/>
      <c r="N20" s="2"/>
      <c r="O20" s="2"/>
      <c r="P20" s="2"/>
      <c r="Q20" s="2"/>
      <c r="R20" s="2"/>
      <c r="S20" s="2"/>
      <c r="T20" s="2"/>
      <c r="U20" s="2"/>
      <c r="V20" s="2"/>
      <c r="W20" s="2"/>
      <c r="X20" s="2"/>
      <c r="Y20" s="2"/>
      <c r="Z20" s="2"/>
      <c r="AA20" s="2"/>
      <c r="AB20" s="2"/>
      <c r="AC20" s="2"/>
    </row>
    <row r="21" spans="1:29" ht="15.75" customHeight="1" x14ac:dyDescent="0.3">
      <c r="A21" s="2"/>
      <c r="B21" s="358"/>
      <c r="C21" s="74" t="s">
        <v>83</v>
      </c>
      <c r="D21" s="75">
        <v>17</v>
      </c>
      <c r="E21" s="82" t="s">
        <v>83</v>
      </c>
      <c r="F21" s="82" t="s">
        <v>69</v>
      </c>
      <c r="G21" s="82" t="s">
        <v>66</v>
      </c>
      <c r="H21" s="107"/>
      <c r="I21" s="107"/>
      <c r="J21" s="107"/>
      <c r="K21" s="83"/>
      <c r="L21" s="2"/>
      <c r="M21" s="2"/>
      <c r="N21" s="2"/>
      <c r="O21" s="2"/>
      <c r="P21" s="2"/>
      <c r="Q21" s="2"/>
      <c r="R21" s="2"/>
      <c r="S21" s="2"/>
      <c r="T21" s="2"/>
      <c r="U21" s="2"/>
      <c r="V21" s="2"/>
      <c r="W21" s="2"/>
      <c r="X21" s="2"/>
      <c r="Y21" s="2"/>
      <c r="Z21" s="2"/>
      <c r="AA21" s="2"/>
      <c r="AB21" s="2"/>
      <c r="AC21" s="2"/>
    </row>
    <row r="22" spans="1:29" ht="15.75" customHeight="1" x14ac:dyDescent="0.3">
      <c r="A22" s="2"/>
      <c r="B22" s="358"/>
      <c r="C22" s="74" t="s">
        <v>84</v>
      </c>
      <c r="D22" s="75">
        <v>18</v>
      </c>
      <c r="E22" s="82" t="s">
        <v>84</v>
      </c>
      <c r="F22" s="82" t="s">
        <v>69</v>
      </c>
      <c r="G22" s="82" t="s">
        <v>66</v>
      </c>
      <c r="H22" s="107"/>
      <c r="I22" s="107"/>
      <c r="J22" s="107"/>
      <c r="K22" s="83"/>
      <c r="L22" s="2"/>
      <c r="M22" s="2"/>
      <c r="N22" s="2"/>
      <c r="O22" s="2"/>
      <c r="P22" s="2"/>
      <c r="Q22" s="2"/>
      <c r="R22" s="2"/>
      <c r="S22" s="2"/>
      <c r="T22" s="2"/>
      <c r="U22" s="2"/>
      <c r="V22" s="2"/>
      <c r="W22" s="2"/>
      <c r="X22" s="2"/>
      <c r="Y22" s="2"/>
      <c r="Z22" s="2"/>
      <c r="AA22" s="2"/>
      <c r="AB22" s="2"/>
      <c r="AC22" s="2"/>
    </row>
    <row r="23" spans="1:29" ht="15.75" customHeight="1" x14ac:dyDescent="0.3">
      <c r="A23" s="2"/>
      <c r="B23" s="358"/>
      <c r="C23" s="74" t="s">
        <v>85</v>
      </c>
      <c r="D23" s="75">
        <v>19</v>
      </c>
      <c r="E23" s="82" t="s">
        <v>85</v>
      </c>
      <c r="F23" s="82" t="s">
        <v>69</v>
      </c>
      <c r="G23" s="82" t="s">
        <v>66</v>
      </c>
      <c r="H23" s="107"/>
      <c r="I23" s="107"/>
      <c r="J23" s="107"/>
      <c r="K23" s="83"/>
      <c r="L23" s="2"/>
      <c r="M23" s="2"/>
      <c r="N23" s="2"/>
      <c r="O23" s="2"/>
      <c r="P23" s="2"/>
      <c r="Q23" s="2"/>
      <c r="R23" s="2"/>
      <c r="S23" s="2"/>
      <c r="T23" s="2"/>
      <c r="U23" s="2"/>
      <c r="V23" s="2"/>
      <c r="W23" s="2"/>
      <c r="X23" s="2"/>
      <c r="Y23" s="2"/>
      <c r="Z23" s="2"/>
      <c r="AA23" s="2"/>
      <c r="AB23" s="2"/>
      <c r="AC23" s="2"/>
    </row>
    <row r="24" spans="1:29" ht="15.75" customHeight="1" x14ac:dyDescent="0.3">
      <c r="A24" s="2"/>
      <c r="B24" s="358"/>
      <c r="C24" s="74" t="s">
        <v>86</v>
      </c>
      <c r="D24" s="75">
        <v>20</v>
      </c>
      <c r="E24" s="82" t="s">
        <v>86</v>
      </c>
      <c r="F24" s="82" t="s">
        <v>71</v>
      </c>
      <c r="G24" s="82" t="s">
        <v>66</v>
      </c>
      <c r="H24" s="107"/>
      <c r="I24" s="107"/>
      <c r="J24" s="107"/>
      <c r="K24" s="83"/>
      <c r="L24" s="2"/>
      <c r="M24" s="2"/>
      <c r="N24" s="2"/>
      <c r="O24" s="2"/>
      <c r="P24" s="2"/>
      <c r="Q24" s="2"/>
      <c r="R24" s="2"/>
      <c r="S24" s="2"/>
      <c r="T24" s="2"/>
      <c r="U24" s="2"/>
      <c r="V24" s="2"/>
      <c r="W24" s="2"/>
      <c r="X24" s="2"/>
      <c r="Y24" s="2"/>
      <c r="Z24" s="2"/>
      <c r="AA24" s="2"/>
      <c r="AB24" s="2"/>
      <c r="AC24" s="2"/>
    </row>
    <row r="25" spans="1:29" ht="15.75" customHeight="1" x14ac:dyDescent="0.3">
      <c r="A25" s="2"/>
      <c r="B25" s="358"/>
      <c r="C25" s="74" t="s">
        <v>87</v>
      </c>
      <c r="D25" s="75">
        <v>21</v>
      </c>
      <c r="E25" s="82" t="s">
        <v>87</v>
      </c>
      <c r="F25" s="82" t="s">
        <v>71</v>
      </c>
      <c r="G25" s="82" t="s">
        <v>66</v>
      </c>
      <c r="H25" s="107"/>
      <c r="I25" s="107"/>
      <c r="J25" s="107"/>
      <c r="K25" s="83"/>
      <c r="L25" s="2"/>
      <c r="M25" s="2"/>
      <c r="N25" s="2"/>
      <c r="O25" s="2"/>
      <c r="P25" s="2"/>
      <c r="Q25" s="2"/>
      <c r="R25" s="2"/>
      <c r="S25" s="2"/>
      <c r="T25" s="2"/>
      <c r="U25" s="2"/>
      <c r="V25" s="2"/>
      <c r="W25" s="2"/>
      <c r="X25" s="2"/>
      <c r="Y25" s="2"/>
      <c r="Z25" s="2"/>
      <c r="AA25" s="2"/>
      <c r="AB25" s="2"/>
      <c r="AC25" s="2"/>
    </row>
    <row r="26" spans="1:29" ht="15.75" customHeight="1" x14ac:dyDescent="0.3">
      <c r="A26" s="2"/>
      <c r="B26" s="358"/>
      <c r="C26" s="74" t="s">
        <v>88</v>
      </c>
      <c r="D26" s="75">
        <v>22</v>
      </c>
      <c r="E26" s="82" t="s">
        <v>88</v>
      </c>
      <c r="F26" s="82" t="s">
        <v>71</v>
      </c>
      <c r="G26" s="82" t="s">
        <v>66</v>
      </c>
      <c r="H26" s="107"/>
      <c r="I26" s="107"/>
      <c r="J26" s="107"/>
      <c r="K26" s="83"/>
      <c r="L26" s="2"/>
      <c r="M26" s="2"/>
      <c r="N26" s="2"/>
      <c r="O26" s="2"/>
      <c r="P26" s="2"/>
      <c r="Q26" s="2"/>
      <c r="R26" s="2"/>
      <c r="S26" s="2"/>
      <c r="T26" s="2"/>
      <c r="U26" s="2"/>
      <c r="V26" s="2"/>
      <c r="W26" s="2"/>
      <c r="X26" s="2"/>
      <c r="Y26" s="2"/>
      <c r="Z26" s="2"/>
      <c r="AA26" s="2"/>
      <c r="AB26" s="2"/>
      <c r="AC26" s="2"/>
    </row>
    <row r="27" spans="1:29" ht="15.75" customHeight="1" x14ac:dyDescent="0.3">
      <c r="A27" s="2"/>
      <c r="B27" s="358"/>
      <c r="C27" s="74" t="s">
        <v>89</v>
      </c>
      <c r="D27" s="75">
        <v>23</v>
      </c>
      <c r="E27" s="82" t="s">
        <v>89</v>
      </c>
      <c r="F27" s="82" t="s">
        <v>73</v>
      </c>
      <c r="G27" s="82" t="s">
        <v>66</v>
      </c>
      <c r="H27" s="107"/>
      <c r="I27" s="107"/>
      <c r="J27" s="107"/>
      <c r="K27" s="83"/>
      <c r="L27" s="2"/>
      <c r="M27" s="2"/>
      <c r="N27" s="2"/>
      <c r="O27" s="2"/>
      <c r="P27" s="2"/>
      <c r="Q27" s="2"/>
      <c r="R27" s="2"/>
      <c r="S27" s="2"/>
      <c r="T27" s="2"/>
      <c r="U27" s="2"/>
      <c r="V27" s="2"/>
      <c r="W27" s="2"/>
      <c r="X27" s="2"/>
      <c r="Y27" s="2"/>
      <c r="Z27" s="2"/>
      <c r="AA27" s="2"/>
      <c r="AB27" s="2"/>
      <c r="AC27" s="2"/>
    </row>
    <row r="28" spans="1:29" ht="15.75" customHeight="1" x14ac:dyDescent="0.3">
      <c r="A28" s="2"/>
      <c r="B28" s="358"/>
      <c r="C28" s="74" t="s">
        <v>90</v>
      </c>
      <c r="D28" s="75">
        <v>24</v>
      </c>
      <c r="E28" s="82" t="s">
        <v>90</v>
      </c>
      <c r="F28" s="82" t="s">
        <v>73</v>
      </c>
      <c r="G28" s="82" t="s">
        <v>66</v>
      </c>
      <c r="H28" s="107"/>
      <c r="I28" s="107"/>
      <c r="J28" s="107"/>
      <c r="K28" s="83"/>
      <c r="L28" s="2"/>
      <c r="M28" s="2"/>
      <c r="N28" s="2"/>
      <c r="O28" s="2"/>
      <c r="P28" s="2"/>
      <c r="Q28" s="2"/>
      <c r="R28" s="2"/>
      <c r="S28" s="2"/>
      <c r="T28" s="2"/>
      <c r="U28" s="2"/>
      <c r="V28" s="2"/>
      <c r="W28" s="2"/>
      <c r="X28" s="2"/>
      <c r="Y28" s="2"/>
      <c r="Z28" s="2"/>
      <c r="AA28" s="2"/>
      <c r="AB28" s="2"/>
      <c r="AC28" s="2"/>
    </row>
    <row r="29" spans="1:29" ht="15.75" customHeight="1" x14ac:dyDescent="0.3">
      <c r="A29" s="2"/>
      <c r="B29" s="358"/>
      <c r="C29" s="74" t="s">
        <v>91</v>
      </c>
      <c r="D29" s="75">
        <v>25</v>
      </c>
      <c r="E29" s="82" t="s">
        <v>91</v>
      </c>
      <c r="F29" s="82" t="s">
        <v>73</v>
      </c>
      <c r="G29" s="82" t="s">
        <v>66</v>
      </c>
      <c r="H29" s="107"/>
      <c r="I29" s="107"/>
      <c r="J29" s="107"/>
      <c r="K29" s="83"/>
      <c r="L29" s="2"/>
      <c r="M29" s="2"/>
      <c r="N29" s="2"/>
      <c r="O29" s="2"/>
      <c r="P29" s="2"/>
      <c r="Q29" s="2"/>
      <c r="R29" s="2"/>
      <c r="S29" s="2"/>
      <c r="T29" s="2"/>
      <c r="U29" s="2"/>
      <c r="V29" s="2"/>
      <c r="W29" s="2"/>
      <c r="X29" s="2"/>
      <c r="Y29" s="2"/>
      <c r="Z29" s="2"/>
      <c r="AA29" s="2"/>
      <c r="AB29" s="2"/>
      <c r="AC29" s="2"/>
    </row>
    <row r="30" spans="1:29" ht="15.75" customHeight="1" x14ac:dyDescent="0.3">
      <c r="A30" s="2"/>
      <c r="B30" s="358"/>
      <c r="C30" s="74" t="s">
        <v>92</v>
      </c>
      <c r="D30" s="75">
        <v>26</v>
      </c>
      <c r="E30" s="82" t="s">
        <v>92</v>
      </c>
      <c r="F30" s="82" t="s">
        <v>75</v>
      </c>
      <c r="G30" s="82" t="s">
        <v>66</v>
      </c>
      <c r="H30" s="107"/>
      <c r="I30" s="107"/>
      <c r="J30" s="107"/>
      <c r="K30" s="83"/>
      <c r="L30" s="2"/>
      <c r="M30" s="2"/>
      <c r="N30" s="2"/>
      <c r="O30" s="2"/>
      <c r="P30" s="2"/>
      <c r="Q30" s="2"/>
      <c r="R30" s="2"/>
      <c r="S30" s="2"/>
      <c r="T30" s="2"/>
      <c r="U30" s="2"/>
      <c r="V30" s="2"/>
      <c r="W30" s="2"/>
      <c r="X30" s="2"/>
      <c r="Y30" s="2"/>
      <c r="Z30" s="2"/>
      <c r="AA30" s="2"/>
      <c r="AB30" s="2"/>
      <c r="AC30" s="2"/>
    </row>
    <row r="31" spans="1:29" ht="15.75" customHeight="1" x14ac:dyDescent="0.3">
      <c r="A31" s="2"/>
      <c r="B31" s="358"/>
      <c r="C31" s="74" t="s">
        <v>93</v>
      </c>
      <c r="D31" s="75">
        <v>27</v>
      </c>
      <c r="E31" s="82" t="s">
        <v>93</v>
      </c>
      <c r="F31" s="82" t="s">
        <v>75</v>
      </c>
      <c r="G31" s="82" t="s">
        <v>66</v>
      </c>
      <c r="H31" s="107"/>
      <c r="I31" s="107"/>
      <c r="J31" s="107"/>
      <c r="K31" s="83"/>
      <c r="L31" s="2"/>
      <c r="M31" s="2"/>
      <c r="N31" s="2"/>
      <c r="O31" s="2"/>
      <c r="P31" s="2"/>
      <c r="Q31" s="2"/>
      <c r="R31" s="2"/>
      <c r="S31" s="2"/>
      <c r="T31" s="2"/>
      <c r="U31" s="2"/>
      <c r="V31" s="2"/>
      <c r="W31" s="2"/>
      <c r="X31" s="2"/>
      <c r="Y31" s="2"/>
      <c r="Z31" s="2"/>
      <c r="AA31" s="2"/>
      <c r="AB31" s="2"/>
      <c r="AC31" s="2"/>
    </row>
    <row r="32" spans="1:29" ht="15.75" customHeight="1" x14ac:dyDescent="0.3">
      <c r="A32" s="2"/>
      <c r="B32" s="358"/>
      <c r="C32" s="74" t="s">
        <v>94</v>
      </c>
      <c r="D32" s="75">
        <v>28</v>
      </c>
      <c r="E32" s="82" t="s">
        <v>94</v>
      </c>
      <c r="F32" s="82" t="s">
        <v>75</v>
      </c>
      <c r="G32" s="82" t="s">
        <v>66</v>
      </c>
      <c r="H32" s="107"/>
      <c r="I32" s="107"/>
      <c r="J32" s="107"/>
      <c r="K32" s="83"/>
      <c r="L32" s="2"/>
      <c r="M32" s="2"/>
      <c r="N32" s="2"/>
      <c r="O32" s="2"/>
      <c r="P32" s="2"/>
      <c r="Q32" s="2"/>
      <c r="R32" s="2"/>
      <c r="S32" s="2"/>
      <c r="T32" s="2"/>
      <c r="U32" s="2"/>
      <c r="V32" s="2"/>
      <c r="W32" s="2"/>
      <c r="X32" s="2"/>
      <c r="Y32" s="2"/>
      <c r="Z32" s="2"/>
      <c r="AA32" s="2"/>
      <c r="AB32" s="2"/>
      <c r="AC32" s="2"/>
    </row>
    <row r="33" spans="1:29" ht="15.75" customHeight="1" x14ac:dyDescent="0.3">
      <c r="A33" s="2"/>
      <c r="B33" s="358"/>
      <c r="C33" s="74" t="s">
        <v>95</v>
      </c>
      <c r="D33" s="75" t="s">
        <v>96</v>
      </c>
      <c r="E33" s="76" t="s">
        <v>96</v>
      </c>
      <c r="F33" s="76" t="s">
        <v>96</v>
      </c>
      <c r="G33" s="76"/>
      <c r="H33" s="105"/>
      <c r="I33" s="105"/>
      <c r="J33" s="105"/>
      <c r="K33" s="78"/>
      <c r="L33" s="2"/>
      <c r="M33" s="2"/>
      <c r="N33" s="2"/>
      <c r="O33" s="2"/>
      <c r="P33" s="2"/>
      <c r="Q33" s="2"/>
      <c r="R33" s="2"/>
      <c r="S33" s="2"/>
      <c r="T33" s="2"/>
      <c r="U33" s="2"/>
      <c r="V33" s="2"/>
      <c r="W33" s="2"/>
      <c r="X33" s="2"/>
      <c r="Y33" s="2"/>
      <c r="Z33" s="2"/>
      <c r="AA33" s="2"/>
      <c r="AB33" s="2"/>
      <c r="AC33" s="2"/>
    </row>
    <row r="34" spans="1:29" ht="15.75" customHeight="1" x14ac:dyDescent="0.3">
      <c r="A34" s="2"/>
      <c r="B34" s="358"/>
      <c r="C34" s="74" t="s">
        <v>97</v>
      </c>
      <c r="D34" s="75" t="s">
        <v>96</v>
      </c>
      <c r="E34" s="76" t="s">
        <v>96</v>
      </c>
      <c r="F34" s="76" t="s">
        <v>96</v>
      </c>
      <c r="G34" s="76"/>
      <c r="H34" s="105"/>
      <c r="I34" s="105"/>
      <c r="J34" s="105"/>
      <c r="K34" s="78"/>
      <c r="L34" s="2"/>
      <c r="M34" s="2"/>
      <c r="N34" s="2"/>
      <c r="O34" s="2"/>
      <c r="P34" s="2"/>
      <c r="Q34" s="2"/>
      <c r="R34" s="2"/>
      <c r="S34" s="2"/>
      <c r="T34" s="2"/>
      <c r="U34" s="2"/>
      <c r="V34" s="2"/>
      <c r="W34" s="2"/>
      <c r="X34" s="2"/>
      <c r="Y34" s="2"/>
      <c r="Z34" s="2"/>
      <c r="AA34" s="2"/>
      <c r="AB34" s="2"/>
      <c r="AC34" s="2"/>
    </row>
    <row r="35" spans="1:29" ht="15.75" customHeight="1" x14ac:dyDescent="0.3">
      <c r="A35" s="2"/>
      <c r="B35" s="358"/>
      <c r="C35" s="74" t="s">
        <v>98</v>
      </c>
      <c r="D35" s="75" t="s">
        <v>96</v>
      </c>
      <c r="E35" s="76" t="s">
        <v>96</v>
      </c>
      <c r="F35" s="76" t="s">
        <v>96</v>
      </c>
      <c r="G35" s="76"/>
      <c r="H35" s="105"/>
      <c r="I35" s="105"/>
      <c r="J35" s="105"/>
      <c r="K35" s="78"/>
      <c r="L35" s="2"/>
      <c r="M35" s="2"/>
      <c r="N35" s="2"/>
      <c r="O35" s="2"/>
      <c r="P35" s="2"/>
      <c r="Q35" s="2"/>
      <c r="R35" s="2"/>
      <c r="S35" s="2"/>
      <c r="T35" s="2"/>
      <c r="U35" s="2"/>
      <c r="V35" s="2"/>
      <c r="W35" s="2"/>
      <c r="X35" s="2"/>
      <c r="Y35" s="2"/>
      <c r="Z35" s="2"/>
      <c r="AA35" s="2"/>
      <c r="AB35" s="2"/>
      <c r="AC35" s="2"/>
    </row>
    <row r="36" spans="1:29" ht="15.75" customHeight="1" x14ac:dyDescent="0.3">
      <c r="A36" s="2"/>
      <c r="B36" s="358"/>
      <c r="C36" s="74" t="s">
        <v>99</v>
      </c>
      <c r="D36" s="75" t="s">
        <v>96</v>
      </c>
      <c r="E36" s="76" t="s">
        <v>96</v>
      </c>
      <c r="F36" s="76" t="s">
        <v>96</v>
      </c>
      <c r="G36" s="76"/>
      <c r="H36" s="105"/>
      <c r="I36" s="105"/>
      <c r="J36" s="105"/>
      <c r="K36" s="78"/>
      <c r="L36" s="2"/>
      <c r="M36" s="2"/>
      <c r="N36" s="2"/>
      <c r="O36" s="2"/>
      <c r="P36" s="2"/>
      <c r="Q36" s="2"/>
      <c r="R36" s="2"/>
      <c r="S36" s="2"/>
      <c r="T36" s="2"/>
      <c r="U36" s="2"/>
      <c r="V36" s="2"/>
      <c r="W36" s="2"/>
      <c r="X36" s="2"/>
      <c r="Y36" s="2"/>
      <c r="Z36" s="2"/>
      <c r="AA36" s="2"/>
      <c r="AB36" s="2"/>
      <c r="AC36" s="2"/>
    </row>
    <row r="37" spans="1:29" ht="15.75" customHeight="1" x14ac:dyDescent="0.3">
      <c r="A37" s="2"/>
      <c r="B37" s="358"/>
      <c r="C37" s="74" t="s">
        <v>100</v>
      </c>
      <c r="D37" s="75" t="s">
        <v>96</v>
      </c>
      <c r="E37" s="76" t="s">
        <v>96</v>
      </c>
      <c r="F37" s="76" t="s">
        <v>96</v>
      </c>
      <c r="G37" s="76"/>
      <c r="H37" s="105"/>
      <c r="I37" s="105"/>
      <c r="J37" s="105"/>
      <c r="K37" s="78"/>
      <c r="L37" s="2"/>
      <c r="M37" s="2"/>
      <c r="N37" s="2"/>
      <c r="O37" s="2"/>
      <c r="P37" s="2"/>
      <c r="Q37" s="2"/>
      <c r="R37" s="2"/>
      <c r="S37" s="2"/>
      <c r="T37" s="2"/>
      <c r="U37" s="2"/>
      <c r="V37" s="2"/>
      <c r="W37" s="2"/>
      <c r="X37" s="2"/>
      <c r="Y37" s="2"/>
      <c r="Z37" s="2"/>
      <c r="AA37" s="2"/>
      <c r="AB37" s="2"/>
      <c r="AC37" s="2"/>
    </row>
    <row r="38" spans="1:29" ht="15.75" customHeight="1" x14ac:dyDescent="0.3">
      <c r="A38" s="2"/>
      <c r="B38" s="358"/>
      <c r="C38" s="74" t="s">
        <v>101</v>
      </c>
      <c r="D38" s="75" t="s">
        <v>96</v>
      </c>
      <c r="E38" s="76" t="s">
        <v>96</v>
      </c>
      <c r="F38" s="76" t="s">
        <v>96</v>
      </c>
      <c r="G38" s="76"/>
      <c r="H38" s="105"/>
      <c r="I38" s="105"/>
      <c r="J38" s="105"/>
      <c r="K38" s="78"/>
      <c r="L38" s="2"/>
      <c r="M38" s="2"/>
      <c r="N38" s="2"/>
      <c r="O38" s="2"/>
      <c r="P38" s="2"/>
      <c r="Q38" s="2"/>
      <c r="R38" s="2"/>
      <c r="S38" s="2"/>
      <c r="T38" s="2"/>
      <c r="U38" s="2"/>
      <c r="V38" s="2"/>
      <c r="W38" s="2"/>
      <c r="X38" s="2"/>
      <c r="Y38" s="2"/>
      <c r="Z38" s="2"/>
      <c r="AA38" s="2"/>
      <c r="AB38" s="2"/>
      <c r="AC38" s="2"/>
    </row>
    <row r="39" spans="1:29" ht="15.75" customHeight="1" x14ac:dyDescent="0.3">
      <c r="A39" s="2"/>
      <c r="B39" s="358"/>
      <c r="C39" s="74" t="s">
        <v>102</v>
      </c>
      <c r="D39" s="75" t="s">
        <v>96</v>
      </c>
      <c r="E39" s="76" t="s">
        <v>96</v>
      </c>
      <c r="F39" s="76" t="s">
        <v>96</v>
      </c>
      <c r="G39" s="76"/>
      <c r="H39" s="105"/>
      <c r="I39" s="105"/>
      <c r="J39" s="105"/>
      <c r="K39" s="78"/>
      <c r="L39" s="2"/>
      <c r="M39" s="2"/>
      <c r="N39" s="2"/>
      <c r="O39" s="2"/>
      <c r="P39" s="2"/>
      <c r="Q39" s="2"/>
      <c r="R39" s="2"/>
      <c r="S39" s="2"/>
      <c r="T39" s="2"/>
      <c r="U39" s="2"/>
      <c r="V39" s="2"/>
      <c r="W39" s="2"/>
      <c r="X39" s="2"/>
      <c r="Y39" s="2"/>
      <c r="Z39" s="2"/>
      <c r="AA39" s="2"/>
      <c r="AB39" s="2"/>
      <c r="AC39" s="2"/>
    </row>
    <row r="40" spans="1:29" ht="15.75" customHeight="1" x14ac:dyDescent="0.3">
      <c r="A40" s="2"/>
      <c r="B40" s="358"/>
      <c r="C40" s="74" t="s">
        <v>103</v>
      </c>
      <c r="D40" s="75" t="s">
        <v>96</v>
      </c>
      <c r="E40" s="76" t="s">
        <v>96</v>
      </c>
      <c r="F40" s="76" t="s">
        <v>96</v>
      </c>
      <c r="G40" s="76"/>
      <c r="H40" s="105"/>
      <c r="I40" s="105"/>
      <c r="J40" s="105"/>
      <c r="K40" s="78"/>
      <c r="L40" s="2"/>
      <c r="M40" s="2"/>
      <c r="N40" s="2"/>
      <c r="O40" s="2"/>
      <c r="P40" s="2"/>
      <c r="Q40" s="2"/>
      <c r="R40" s="2"/>
      <c r="S40" s="2"/>
      <c r="T40" s="2"/>
      <c r="U40" s="2"/>
      <c r="V40" s="2"/>
      <c r="W40" s="2"/>
      <c r="X40" s="2"/>
      <c r="Y40" s="2"/>
      <c r="Z40" s="2"/>
      <c r="AA40" s="2"/>
      <c r="AB40" s="2"/>
      <c r="AC40" s="2"/>
    </row>
    <row r="41" spans="1:29" ht="15.75" customHeight="1" x14ac:dyDescent="0.3">
      <c r="A41" s="2"/>
      <c r="B41" s="358"/>
      <c r="C41" s="74" t="s">
        <v>104</v>
      </c>
      <c r="D41" s="75" t="s">
        <v>96</v>
      </c>
      <c r="E41" s="76" t="s">
        <v>96</v>
      </c>
      <c r="F41" s="76" t="s">
        <v>96</v>
      </c>
      <c r="G41" s="76"/>
      <c r="H41" s="105"/>
      <c r="I41" s="105"/>
      <c r="J41" s="105"/>
      <c r="K41" s="78"/>
      <c r="L41" s="2"/>
      <c r="M41" s="2"/>
      <c r="N41" s="2"/>
      <c r="O41" s="2"/>
      <c r="P41" s="2"/>
      <c r="Q41" s="2"/>
      <c r="R41" s="2"/>
      <c r="S41" s="2"/>
      <c r="T41" s="2"/>
      <c r="U41" s="2"/>
      <c r="V41" s="2"/>
      <c r="W41" s="2"/>
      <c r="X41" s="2"/>
      <c r="Y41" s="2"/>
      <c r="Z41" s="2"/>
      <c r="AA41" s="2"/>
      <c r="AB41" s="2"/>
      <c r="AC41" s="2"/>
    </row>
    <row r="42" spans="1:29" ht="15.75" customHeight="1" x14ac:dyDescent="0.3">
      <c r="A42" s="2"/>
      <c r="B42" s="358"/>
      <c r="C42" s="74" t="s">
        <v>105</v>
      </c>
      <c r="D42" s="75" t="s">
        <v>96</v>
      </c>
      <c r="E42" s="76" t="s">
        <v>96</v>
      </c>
      <c r="F42" s="76" t="s">
        <v>96</v>
      </c>
      <c r="G42" s="76"/>
      <c r="H42" s="105"/>
      <c r="I42" s="105"/>
      <c r="J42" s="105"/>
      <c r="K42" s="78"/>
      <c r="L42" s="2"/>
      <c r="M42" s="2"/>
      <c r="N42" s="2"/>
      <c r="O42" s="2"/>
      <c r="P42" s="2"/>
      <c r="Q42" s="2"/>
      <c r="R42" s="2"/>
      <c r="S42" s="2"/>
      <c r="T42" s="2"/>
      <c r="U42" s="2"/>
      <c r="V42" s="2"/>
      <c r="W42" s="2"/>
      <c r="X42" s="2"/>
      <c r="Y42" s="2"/>
      <c r="Z42" s="2"/>
      <c r="AA42" s="2"/>
      <c r="AB42" s="2"/>
      <c r="AC42" s="2"/>
    </row>
    <row r="43" spans="1:29" ht="15.75" customHeight="1" x14ac:dyDescent="0.3">
      <c r="A43" s="2"/>
      <c r="B43" s="358"/>
      <c r="C43" s="74" t="s">
        <v>106</v>
      </c>
      <c r="D43" s="75" t="s">
        <v>96</v>
      </c>
      <c r="E43" s="76" t="s">
        <v>96</v>
      </c>
      <c r="F43" s="76" t="s">
        <v>96</v>
      </c>
      <c r="G43" s="76"/>
      <c r="H43" s="105"/>
      <c r="I43" s="105"/>
      <c r="J43" s="105"/>
      <c r="K43" s="78"/>
      <c r="L43" s="2"/>
      <c r="M43" s="2"/>
      <c r="N43" s="2"/>
      <c r="O43" s="2"/>
      <c r="P43" s="2"/>
      <c r="Q43" s="2"/>
      <c r="R43" s="2"/>
      <c r="S43" s="2"/>
      <c r="T43" s="2"/>
      <c r="U43" s="2"/>
      <c r="V43" s="2"/>
      <c r="W43" s="2"/>
      <c r="X43" s="2"/>
      <c r="Y43" s="2"/>
      <c r="Z43" s="2"/>
      <c r="AA43" s="2"/>
      <c r="AB43" s="2"/>
      <c r="AC43" s="2"/>
    </row>
    <row r="44" spans="1:29" ht="15.75" customHeight="1" x14ac:dyDescent="0.3">
      <c r="A44" s="2"/>
      <c r="B44" s="358"/>
      <c r="C44" s="74" t="s">
        <v>107</v>
      </c>
      <c r="D44" s="75" t="s">
        <v>96</v>
      </c>
      <c r="E44" s="76" t="s">
        <v>96</v>
      </c>
      <c r="F44" s="76" t="s">
        <v>96</v>
      </c>
      <c r="G44" s="76"/>
      <c r="H44" s="105"/>
      <c r="I44" s="105"/>
      <c r="J44" s="105"/>
      <c r="K44" s="78"/>
      <c r="L44" s="2"/>
      <c r="M44" s="2"/>
      <c r="N44" s="2"/>
      <c r="O44" s="2"/>
      <c r="P44" s="2"/>
      <c r="Q44" s="2"/>
      <c r="R44" s="2"/>
      <c r="S44" s="2"/>
      <c r="T44" s="2"/>
      <c r="U44" s="2"/>
      <c r="V44" s="2"/>
      <c r="W44" s="2"/>
      <c r="X44" s="2"/>
      <c r="Y44" s="2"/>
      <c r="Z44" s="2"/>
      <c r="AA44" s="2"/>
      <c r="AB44" s="2"/>
      <c r="AC44" s="2"/>
    </row>
    <row r="45" spans="1:29" ht="15.75" customHeight="1" x14ac:dyDescent="0.3">
      <c r="A45" s="2"/>
      <c r="B45" s="358"/>
      <c r="C45" s="74" t="s">
        <v>108</v>
      </c>
      <c r="D45" s="75" t="s">
        <v>96</v>
      </c>
      <c r="E45" s="76" t="s">
        <v>96</v>
      </c>
      <c r="F45" s="76" t="s">
        <v>96</v>
      </c>
      <c r="G45" s="76"/>
      <c r="H45" s="105"/>
      <c r="I45" s="105"/>
      <c r="J45" s="105"/>
      <c r="K45" s="78"/>
      <c r="L45" s="2"/>
      <c r="M45" s="2"/>
      <c r="N45" s="2"/>
      <c r="O45" s="2"/>
      <c r="P45" s="2"/>
      <c r="Q45" s="2"/>
      <c r="R45" s="2"/>
      <c r="S45" s="2"/>
      <c r="T45" s="2"/>
      <c r="U45" s="2"/>
      <c r="V45" s="2"/>
      <c r="W45" s="2"/>
      <c r="X45" s="2"/>
      <c r="Y45" s="2"/>
      <c r="Z45" s="2"/>
      <c r="AA45" s="2"/>
      <c r="AB45" s="2"/>
      <c r="AC45" s="2"/>
    </row>
    <row r="46" spans="1:29" ht="15.75" customHeight="1" x14ac:dyDescent="0.3">
      <c r="A46" s="2"/>
      <c r="B46" s="358"/>
      <c r="C46" s="74" t="s">
        <v>109</v>
      </c>
      <c r="D46" s="75" t="s">
        <v>96</v>
      </c>
      <c r="E46" s="76" t="s">
        <v>96</v>
      </c>
      <c r="F46" s="76" t="s">
        <v>96</v>
      </c>
      <c r="G46" s="76"/>
      <c r="H46" s="105"/>
      <c r="I46" s="105"/>
      <c r="J46" s="105"/>
      <c r="K46" s="78"/>
      <c r="L46" s="2"/>
      <c r="M46" s="2"/>
      <c r="N46" s="2"/>
      <c r="O46" s="2"/>
      <c r="P46" s="2"/>
      <c r="Q46" s="2"/>
      <c r="R46" s="2"/>
      <c r="S46" s="2"/>
      <c r="T46" s="2"/>
      <c r="U46" s="2"/>
      <c r="V46" s="2"/>
      <c r="W46" s="2"/>
      <c r="X46" s="2"/>
      <c r="Y46" s="2"/>
      <c r="Z46" s="2"/>
      <c r="AA46" s="2"/>
      <c r="AB46" s="2"/>
      <c r="AC46" s="2"/>
    </row>
    <row r="47" spans="1:29" ht="15.75" customHeight="1" x14ac:dyDescent="0.3">
      <c r="A47" s="2"/>
      <c r="B47" s="361"/>
      <c r="C47" s="74" t="s">
        <v>110</v>
      </c>
      <c r="D47" s="66" t="s">
        <v>96</v>
      </c>
      <c r="E47" s="67" t="s">
        <v>96</v>
      </c>
      <c r="F47" s="67" t="s">
        <v>96</v>
      </c>
      <c r="G47" s="67"/>
      <c r="H47" s="102"/>
      <c r="I47" s="102"/>
      <c r="J47" s="102"/>
      <c r="K47" s="68"/>
      <c r="L47" s="2"/>
      <c r="M47" s="2"/>
      <c r="N47" s="2"/>
      <c r="O47" s="2"/>
      <c r="P47" s="2"/>
      <c r="Q47" s="2"/>
      <c r="R47" s="2"/>
      <c r="S47" s="2"/>
      <c r="T47" s="2"/>
      <c r="U47" s="2"/>
      <c r="V47" s="2"/>
      <c r="W47" s="2"/>
      <c r="X47" s="2"/>
      <c r="Y47" s="2"/>
      <c r="Z47" s="2"/>
      <c r="AA47" s="2"/>
      <c r="AB47" s="2"/>
      <c r="AC47" s="2"/>
    </row>
    <row r="48" spans="1:29" ht="15.75" customHeight="1" x14ac:dyDescent="0.3">
      <c r="A48" s="2"/>
      <c r="B48" s="360" t="s">
        <v>111</v>
      </c>
      <c r="C48" s="69" t="s">
        <v>112</v>
      </c>
      <c r="D48" s="70">
        <v>29</v>
      </c>
      <c r="E48" s="80" t="s">
        <v>112</v>
      </c>
      <c r="F48" s="80" t="s">
        <v>77</v>
      </c>
      <c r="G48" s="80" t="s">
        <v>66</v>
      </c>
      <c r="H48" s="106"/>
      <c r="I48" s="106"/>
      <c r="J48" s="106"/>
      <c r="K48" s="81"/>
      <c r="L48" s="2"/>
      <c r="M48" s="2"/>
      <c r="N48" s="2"/>
      <c r="O48" s="2"/>
      <c r="P48" s="2"/>
      <c r="Q48" s="2"/>
      <c r="R48" s="2"/>
      <c r="S48" s="2"/>
      <c r="T48" s="2"/>
      <c r="U48" s="2"/>
      <c r="V48" s="2"/>
      <c r="W48" s="2"/>
      <c r="X48" s="2"/>
      <c r="Y48" s="2"/>
      <c r="Z48" s="2"/>
      <c r="AA48" s="2"/>
      <c r="AB48" s="2"/>
      <c r="AC48" s="2"/>
    </row>
    <row r="49" spans="1:29" ht="15.75" customHeight="1" x14ac:dyDescent="0.3">
      <c r="A49" s="2"/>
      <c r="B49" s="358"/>
      <c r="C49" s="74" t="s">
        <v>113</v>
      </c>
      <c r="D49" s="75">
        <v>30</v>
      </c>
      <c r="E49" s="82" t="s">
        <v>113</v>
      </c>
      <c r="F49" s="82" t="s">
        <v>77</v>
      </c>
      <c r="G49" s="82" t="s">
        <v>66</v>
      </c>
      <c r="H49" s="107"/>
      <c r="I49" s="107"/>
      <c r="J49" s="107"/>
      <c r="K49" s="83"/>
      <c r="L49" s="2"/>
      <c r="M49" s="2"/>
      <c r="N49" s="2"/>
      <c r="O49" s="2"/>
      <c r="P49" s="2"/>
      <c r="Q49" s="2"/>
      <c r="R49" s="2"/>
      <c r="S49" s="2"/>
      <c r="T49" s="2"/>
      <c r="U49" s="2"/>
      <c r="V49" s="2"/>
      <c r="W49" s="2"/>
      <c r="X49" s="2"/>
      <c r="Y49" s="2"/>
      <c r="Z49" s="2"/>
      <c r="AA49" s="2"/>
      <c r="AB49" s="2"/>
      <c r="AC49" s="2"/>
    </row>
    <row r="50" spans="1:29" ht="15.75" customHeight="1" x14ac:dyDescent="0.3">
      <c r="A50" s="2"/>
      <c r="B50" s="358"/>
      <c r="C50" s="74" t="s">
        <v>114</v>
      </c>
      <c r="D50" s="75">
        <v>31</v>
      </c>
      <c r="E50" s="82" t="s">
        <v>114</v>
      </c>
      <c r="F50" s="82" t="s">
        <v>78</v>
      </c>
      <c r="G50" s="82" t="s">
        <v>66</v>
      </c>
      <c r="H50" s="107"/>
      <c r="I50" s="107"/>
      <c r="J50" s="107"/>
      <c r="K50" s="83"/>
      <c r="L50" s="2"/>
      <c r="M50" s="2"/>
      <c r="N50" s="2"/>
      <c r="O50" s="2"/>
      <c r="P50" s="2"/>
      <c r="Q50" s="2"/>
      <c r="R50" s="2"/>
      <c r="S50" s="2"/>
      <c r="T50" s="2"/>
      <c r="U50" s="2"/>
      <c r="V50" s="2"/>
      <c r="W50" s="2"/>
      <c r="X50" s="2"/>
      <c r="Y50" s="2"/>
      <c r="Z50" s="2"/>
      <c r="AA50" s="2"/>
      <c r="AB50" s="2"/>
      <c r="AC50" s="2"/>
    </row>
    <row r="51" spans="1:29" ht="15.75" customHeight="1" x14ac:dyDescent="0.3">
      <c r="A51" s="2"/>
      <c r="B51" s="358"/>
      <c r="C51" s="74" t="s">
        <v>115</v>
      </c>
      <c r="D51" s="75">
        <v>32</v>
      </c>
      <c r="E51" s="82" t="s">
        <v>115</v>
      </c>
      <c r="F51" s="82" t="s">
        <v>78</v>
      </c>
      <c r="G51" s="82" t="s">
        <v>66</v>
      </c>
      <c r="H51" s="107"/>
      <c r="I51" s="107"/>
      <c r="J51" s="107"/>
      <c r="K51" s="83"/>
      <c r="L51" s="2"/>
      <c r="M51" s="2"/>
      <c r="N51" s="2"/>
      <c r="O51" s="2"/>
      <c r="P51" s="2"/>
      <c r="Q51" s="2"/>
      <c r="R51" s="2"/>
      <c r="S51" s="2"/>
      <c r="T51" s="2"/>
      <c r="U51" s="2"/>
      <c r="V51" s="2"/>
      <c r="W51" s="2"/>
      <c r="X51" s="2"/>
      <c r="Y51" s="2"/>
      <c r="Z51" s="2"/>
      <c r="AA51" s="2"/>
      <c r="AB51" s="2"/>
      <c r="AC51" s="2"/>
    </row>
    <row r="52" spans="1:29" ht="15.75" customHeight="1" x14ac:dyDescent="0.3">
      <c r="A52" s="2"/>
      <c r="B52" s="358"/>
      <c r="C52" s="74" t="s">
        <v>116</v>
      </c>
      <c r="D52" s="75">
        <v>33</v>
      </c>
      <c r="E52" s="82" t="s">
        <v>116</v>
      </c>
      <c r="F52" s="82" t="s">
        <v>79</v>
      </c>
      <c r="G52" s="82" t="s">
        <v>66</v>
      </c>
      <c r="H52" s="107"/>
      <c r="I52" s="107"/>
      <c r="J52" s="107"/>
      <c r="K52" s="83"/>
      <c r="L52" s="2"/>
      <c r="M52" s="2"/>
      <c r="N52" s="2"/>
      <c r="O52" s="2"/>
      <c r="P52" s="2"/>
      <c r="Q52" s="2"/>
      <c r="R52" s="2"/>
      <c r="S52" s="2"/>
      <c r="T52" s="2"/>
      <c r="U52" s="2"/>
      <c r="V52" s="2"/>
      <c r="W52" s="2"/>
      <c r="X52" s="2"/>
      <c r="Y52" s="2"/>
      <c r="Z52" s="2"/>
      <c r="AA52" s="2"/>
      <c r="AB52" s="2"/>
      <c r="AC52" s="2"/>
    </row>
    <row r="53" spans="1:29" ht="15.75" customHeight="1" x14ac:dyDescent="0.3">
      <c r="A53" s="2"/>
      <c r="B53" s="358"/>
      <c r="C53" s="74" t="s">
        <v>117</v>
      </c>
      <c r="D53" s="75">
        <v>34</v>
      </c>
      <c r="E53" s="82" t="s">
        <v>117</v>
      </c>
      <c r="F53" s="82" t="s">
        <v>79</v>
      </c>
      <c r="G53" s="82" t="s">
        <v>66</v>
      </c>
      <c r="H53" s="107"/>
      <c r="I53" s="107"/>
      <c r="J53" s="107"/>
      <c r="K53" s="83"/>
      <c r="L53" s="2"/>
      <c r="M53" s="2"/>
      <c r="N53" s="2"/>
      <c r="O53" s="2"/>
      <c r="P53" s="2"/>
      <c r="Q53" s="2"/>
      <c r="R53" s="2"/>
      <c r="S53" s="2"/>
      <c r="T53" s="2"/>
      <c r="U53" s="2"/>
      <c r="V53" s="2"/>
      <c r="W53" s="2"/>
      <c r="X53" s="2"/>
      <c r="Y53" s="2"/>
      <c r="Z53" s="2"/>
      <c r="AA53" s="2"/>
      <c r="AB53" s="2"/>
      <c r="AC53" s="2"/>
    </row>
    <row r="54" spans="1:29" ht="15.75" customHeight="1" x14ac:dyDescent="0.3">
      <c r="A54" s="2"/>
      <c r="B54" s="358"/>
      <c r="C54" s="74" t="s">
        <v>118</v>
      </c>
      <c r="D54" s="75">
        <v>35</v>
      </c>
      <c r="E54" s="82" t="s">
        <v>118</v>
      </c>
      <c r="F54" s="82" t="s">
        <v>82</v>
      </c>
      <c r="G54" s="82" t="s">
        <v>66</v>
      </c>
      <c r="H54" s="107"/>
      <c r="I54" s="107"/>
      <c r="J54" s="107"/>
      <c r="K54" s="83"/>
      <c r="L54" s="2"/>
      <c r="M54" s="2"/>
      <c r="N54" s="2"/>
      <c r="O54" s="2"/>
      <c r="P54" s="2"/>
      <c r="Q54" s="2"/>
      <c r="R54" s="2"/>
      <c r="S54" s="2"/>
      <c r="T54" s="2"/>
      <c r="U54" s="2"/>
      <c r="V54" s="2"/>
      <c r="W54" s="2"/>
      <c r="X54" s="2"/>
      <c r="Y54" s="2"/>
      <c r="Z54" s="2"/>
      <c r="AA54" s="2"/>
      <c r="AB54" s="2"/>
      <c r="AC54" s="2"/>
    </row>
    <row r="55" spans="1:29" ht="15.75" customHeight="1" x14ac:dyDescent="0.3">
      <c r="A55" s="2"/>
      <c r="B55" s="358"/>
      <c r="C55" s="74" t="s">
        <v>119</v>
      </c>
      <c r="D55" s="75">
        <v>36</v>
      </c>
      <c r="E55" s="82" t="s">
        <v>119</v>
      </c>
      <c r="F55" s="82" t="s">
        <v>82</v>
      </c>
      <c r="G55" s="82" t="s">
        <v>66</v>
      </c>
      <c r="H55" s="107"/>
      <c r="I55" s="107"/>
      <c r="J55" s="107"/>
      <c r="K55" s="83"/>
      <c r="L55" s="2"/>
      <c r="M55" s="2"/>
      <c r="N55" s="2"/>
      <c r="O55" s="2"/>
      <c r="P55" s="2"/>
      <c r="Q55" s="2"/>
      <c r="R55" s="2"/>
      <c r="S55" s="2"/>
      <c r="T55" s="2"/>
      <c r="U55" s="2"/>
      <c r="V55" s="2"/>
      <c r="W55" s="2"/>
      <c r="X55" s="2"/>
      <c r="Y55" s="2"/>
      <c r="Z55" s="2"/>
      <c r="AA55" s="2"/>
      <c r="AB55" s="2"/>
      <c r="AC55" s="2"/>
    </row>
    <row r="56" spans="1:29" ht="15.75" customHeight="1" x14ac:dyDescent="0.3">
      <c r="A56" s="2"/>
      <c r="B56" s="358"/>
      <c r="C56" s="74" t="s">
        <v>120</v>
      </c>
      <c r="D56" s="75">
        <v>37</v>
      </c>
      <c r="E56" s="82" t="s">
        <v>120</v>
      </c>
      <c r="F56" s="82" t="s">
        <v>82</v>
      </c>
      <c r="G56" s="82" t="s">
        <v>66</v>
      </c>
      <c r="H56" s="107"/>
      <c r="I56" s="107"/>
      <c r="J56" s="107"/>
      <c r="K56" s="83"/>
      <c r="L56" s="2"/>
      <c r="M56" s="2"/>
      <c r="N56" s="2"/>
      <c r="O56" s="2"/>
      <c r="P56" s="2"/>
      <c r="Q56" s="2"/>
      <c r="R56" s="2"/>
      <c r="S56" s="2"/>
      <c r="T56" s="2"/>
      <c r="U56" s="2"/>
      <c r="V56" s="2"/>
      <c r="W56" s="2"/>
      <c r="X56" s="2"/>
      <c r="Y56" s="2"/>
      <c r="Z56" s="2"/>
      <c r="AA56" s="2"/>
      <c r="AB56" s="2"/>
      <c r="AC56" s="2"/>
    </row>
    <row r="57" spans="1:29" ht="15.75" customHeight="1" x14ac:dyDescent="0.3">
      <c r="A57" s="2"/>
      <c r="B57" s="358"/>
      <c r="C57" s="74" t="s">
        <v>121</v>
      </c>
      <c r="D57" s="75">
        <v>38</v>
      </c>
      <c r="E57" s="82" t="s">
        <v>121</v>
      </c>
      <c r="F57" s="82" t="s">
        <v>85</v>
      </c>
      <c r="G57" s="82" t="s">
        <v>66</v>
      </c>
      <c r="H57" s="107"/>
      <c r="I57" s="107"/>
      <c r="J57" s="107"/>
      <c r="K57" s="83"/>
      <c r="L57" s="2"/>
      <c r="M57" s="2"/>
      <c r="N57" s="2"/>
      <c r="O57" s="2"/>
      <c r="P57" s="2"/>
      <c r="Q57" s="2"/>
      <c r="R57" s="2"/>
      <c r="S57" s="2"/>
      <c r="T57" s="2"/>
      <c r="U57" s="2"/>
      <c r="V57" s="2"/>
      <c r="W57" s="2"/>
      <c r="X57" s="2"/>
      <c r="Y57" s="2"/>
      <c r="Z57" s="2"/>
      <c r="AA57" s="2"/>
      <c r="AB57" s="2"/>
      <c r="AC57" s="2"/>
    </row>
    <row r="58" spans="1:29" ht="15.75" customHeight="1" x14ac:dyDescent="0.3">
      <c r="A58" s="2"/>
      <c r="B58" s="358"/>
      <c r="C58" s="74" t="s">
        <v>122</v>
      </c>
      <c r="D58" s="75">
        <v>39</v>
      </c>
      <c r="E58" s="82" t="s">
        <v>122</v>
      </c>
      <c r="F58" s="82" t="s">
        <v>85</v>
      </c>
      <c r="G58" s="82" t="s">
        <v>66</v>
      </c>
      <c r="H58" s="107"/>
      <c r="I58" s="107"/>
      <c r="J58" s="107"/>
      <c r="K58" s="83"/>
      <c r="L58" s="2"/>
      <c r="M58" s="2"/>
      <c r="N58" s="2"/>
      <c r="O58" s="2"/>
      <c r="P58" s="2"/>
      <c r="Q58" s="2"/>
      <c r="R58" s="2"/>
      <c r="S58" s="2"/>
      <c r="T58" s="2"/>
      <c r="U58" s="2"/>
      <c r="V58" s="2"/>
      <c r="W58" s="2"/>
      <c r="X58" s="2"/>
      <c r="Y58" s="2"/>
      <c r="Z58" s="2"/>
      <c r="AA58" s="2"/>
      <c r="AB58" s="2"/>
      <c r="AC58" s="2"/>
    </row>
    <row r="59" spans="1:29" ht="15.75" customHeight="1" x14ac:dyDescent="0.3">
      <c r="A59" s="2"/>
      <c r="B59" s="358"/>
      <c r="C59" s="74" t="s">
        <v>123</v>
      </c>
      <c r="D59" s="75">
        <v>40</v>
      </c>
      <c r="E59" s="82" t="s">
        <v>123</v>
      </c>
      <c r="F59" s="82" t="s">
        <v>86</v>
      </c>
      <c r="G59" s="82" t="s">
        <v>66</v>
      </c>
      <c r="H59" s="107"/>
      <c r="I59" s="107"/>
      <c r="J59" s="107"/>
      <c r="K59" s="83"/>
      <c r="L59" s="2"/>
      <c r="M59" s="2"/>
      <c r="N59" s="2"/>
      <c r="O59" s="2"/>
      <c r="P59" s="2"/>
      <c r="Q59" s="2"/>
      <c r="R59" s="2"/>
      <c r="S59" s="2"/>
      <c r="T59" s="2"/>
      <c r="U59" s="2"/>
      <c r="V59" s="2"/>
      <c r="W59" s="2"/>
      <c r="X59" s="2"/>
      <c r="Y59" s="2"/>
      <c r="Z59" s="2"/>
      <c r="AA59" s="2"/>
      <c r="AB59" s="2"/>
      <c r="AC59" s="2"/>
    </row>
    <row r="60" spans="1:29" ht="15.75" customHeight="1" x14ac:dyDescent="0.3">
      <c r="A60" s="2"/>
      <c r="B60" s="358"/>
      <c r="C60" s="74" t="s">
        <v>124</v>
      </c>
      <c r="D60" s="75">
        <v>41</v>
      </c>
      <c r="E60" s="82" t="s">
        <v>124</v>
      </c>
      <c r="F60" s="82" t="s">
        <v>86</v>
      </c>
      <c r="G60" s="82" t="s">
        <v>66</v>
      </c>
      <c r="H60" s="107"/>
      <c r="I60" s="107"/>
      <c r="J60" s="107"/>
      <c r="K60" s="83"/>
      <c r="L60" s="2"/>
      <c r="M60" s="2"/>
      <c r="N60" s="2"/>
      <c r="O60" s="2"/>
      <c r="P60" s="2"/>
      <c r="Q60" s="2"/>
      <c r="R60" s="2"/>
      <c r="S60" s="2"/>
      <c r="T60" s="2"/>
      <c r="U60" s="2"/>
      <c r="V60" s="2"/>
      <c r="W60" s="2"/>
      <c r="X60" s="2"/>
      <c r="Y60" s="2"/>
      <c r="Z60" s="2"/>
      <c r="AA60" s="2"/>
      <c r="AB60" s="2"/>
      <c r="AC60" s="2"/>
    </row>
    <row r="61" spans="1:29" ht="15.75" customHeight="1" x14ac:dyDescent="0.3">
      <c r="A61" s="2"/>
      <c r="B61" s="358"/>
      <c r="C61" s="74" t="s">
        <v>125</v>
      </c>
      <c r="D61" s="75">
        <v>42</v>
      </c>
      <c r="E61" s="82" t="s">
        <v>125</v>
      </c>
      <c r="F61" s="82" t="s">
        <v>86</v>
      </c>
      <c r="G61" s="82" t="s">
        <v>66</v>
      </c>
      <c r="H61" s="107"/>
      <c r="I61" s="107"/>
      <c r="J61" s="107"/>
      <c r="K61" s="83"/>
      <c r="L61" s="2"/>
      <c r="M61" s="2"/>
      <c r="N61" s="2"/>
      <c r="O61" s="2"/>
      <c r="P61" s="2"/>
      <c r="Q61" s="2"/>
      <c r="R61" s="2"/>
      <c r="S61" s="2"/>
      <c r="T61" s="2"/>
      <c r="U61" s="2"/>
      <c r="V61" s="2"/>
      <c r="W61" s="2"/>
      <c r="X61" s="2"/>
      <c r="Y61" s="2"/>
      <c r="Z61" s="2"/>
      <c r="AA61" s="2"/>
      <c r="AB61" s="2"/>
      <c r="AC61" s="2"/>
    </row>
    <row r="62" spans="1:29" ht="15.75" customHeight="1" x14ac:dyDescent="0.3">
      <c r="A62" s="2"/>
      <c r="B62" s="358"/>
      <c r="C62" s="74" t="s">
        <v>126</v>
      </c>
      <c r="D62" s="75">
        <v>43</v>
      </c>
      <c r="E62" s="82" t="s">
        <v>126</v>
      </c>
      <c r="F62" s="82" t="s">
        <v>91</v>
      </c>
      <c r="G62" s="82" t="s">
        <v>66</v>
      </c>
      <c r="H62" s="107"/>
      <c r="I62" s="107"/>
      <c r="J62" s="107"/>
      <c r="K62" s="83"/>
      <c r="L62" s="2"/>
      <c r="M62" s="2"/>
      <c r="N62" s="2"/>
      <c r="O62" s="2"/>
      <c r="P62" s="2"/>
      <c r="Q62" s="2"/>
      <c r="R62" s="2"/>
      <c r="S62" s="2"/>
      <c r="T62" s="2"/>
      <c r="U62" s="2"/>
      <c r="V62" s="2"/>
      <c r="W62" s="2"/>
      <c r="X62" s="2"/>
      <c r="Y62" s="2"/>
      <c r="Z62" s="2"/>
      <c r="AA62" s="2"/>
      <c r="AB62" s="2"/>
      <c r="AC62" s="2"/>
    </row>
    <row r="63" spans="1:29" ht="15.75" customHeight="1" x14ac:dyDescent="0.3">
      <c r="A63" s="2"/>
      <c r="B63" s="358"/>
      <c r="C63" s="74" t="s">
        <v>127</v>
      </c>
      <c r="D63" s="75">
        <v>44</v>
      </c>
      <c r="E63" s="82" t="s">
        <v>127</v>
      </c>
      <c r="F63" s="82" t="s">
        <v>91</v>
      </c>
      <c r="G63" s="82" t="s">
        <v>66</v>
      </c>
      <c r="H63" s="107"/>
      <c r="I63" s="107"/>
      <c r="J63" s="107"/>
      <c r="K63" s="83"/>
      <c r="L63" s="2"/>
      <c r="M63" s="2"/>
      <c r="N63" s="2"/>
      <c r="O63" s="2"/>
      <c r="P63" s="2"/>
      <c r="Q63" s="2"/>
      <c r="R63" s="2"/>
      <c r="S63" s="2"/>
      <c r="T63" s="2"/>
      <c r="U63" s="2"/>
      <c r="V63" s="2"/>
      <c r="W63" s="2"/>
      <c r="X63" s="2"/>
      <c r="Y63" s="2"/>
      <c r="Z63" s="2"/>
      <c r="AA63" s="2"/>
      <c r="AB63" s="2"/>
      <c r="AC63" s="2"/>
    </row>
    <row r="64" spans="1:29" ht="15.75" customHeight="1" x14ac:dyDescent="0.3">
      <c r="A64" s="2"/>
      <c r="B64" s="358"/>
      <c r="C64" s="74" t="s">
        <v>128</v>
      </c>
      <c r="D64" s="75">
        <v>45</v>
      </c>
      <c r="E64" s="82" t="s">
        <v>128</v>
      </c>
      <c r="F64" s="82" t="s">
        <v>92</v>
      </c>
      <c r="G64" s="82" t="s">
        <v>66</v>
      </c>
      <c r="H64" s="107"/>
      <c r="I64" s="107"/>
      <c r="J64" s="107"/>
      <c r="K64" s="83"/>
      <c r="L64" s="2"/>
      <c r="M64" s="2"/>
      <c r="N64" s="2"/>
      <c r="O64" s="2"/>
      <c r="P64" s="2"/>
      <c r="Q64" s="2"/>
      <c r="R64" s="2"/>
      <c r="S64" s="2"/>
      <c r="T64" s="2"/>
      <c r="U64" s="2"/>
      <c r="V64" s="2"/>
      <c r="W64" s="2"/>
      <c r="X64" s="2"/>
      <c r="Y64" s="2"/>
      <c r="Z64" s="2"/>
      <c r="AA64" s="2"/>
      <c r="AB64" s="2"/>
      <c r="AC64" s="2"/>
    </row>
    <row r="65" spans="1:29" ht="15.75" customHeight="1" x14ac:dyDescent="0.3">
      <c r="A65" s="2"/>
      <c r="B65" s="358"/>
      <c r="C65" s="74" t="s">
        <v>129</v>
      </c>
      <c r="D65" s="75">
        <v>46</v>
      </c>
      <c r="E65" s="82" t="s">
        <v>129</v>
      </c>
      <c r="F65" s="82" t="s">
        <v>92</v>
      </c>
      <c r="G65" s="82" t="s">
        <v>66</v>
      </c>
      <c r="H65" s="107"/>
      <c r="I65" s="107"/>
      <c r="J65" s="107"/>
      <c r="K65" s="83"/>
      <c r="L65" s="2"/>
      <c r="M65" s="2"/>
      <c r="N65" s="2"/>
      <c r="O65" s="2"/>
      <c r="P65" s="2"/>
      <c r="Q65" s="2"/>
      <c r="R65" s="2"/>
      <c r="S65" s="2"/>
      <c r="T65" s="2"/>
      <c r="U65" s="2"/>
      <c r="V65" s="2"/>
      <c r="W65" s="2"/>
      <c r="X65" s="2"/>
      <c r="Y65" s="2"/>
      <c r="Z65" s="2"/>
      <c r="AA65" s="2"/>
      <c r="AB65" s="2"/>
      <c r="AC65" s="2"/>
    </row>
    <row r="66" spans="1:29" ht="15.75" customHeight="1" x14ac:dyDescent="0.3">
      <c r="A66" s="2"/>
      <c r="B66" s="358"/>
      <c r="C66" s="74" t="s">
        <v>130</v>
      </c>
      <c r="D66" s="75">
        <v>47</v>
      </c>
      <c r="E66" s="82" t="s">
        <v>130</v>
      </c>
      <c r="F66" s="82" t="s">
        <v>93</v>
      </c>
      <c r="G66" s="82" t="s">
        <v>66</v>
      </c>
      <c r="H66" s="107"/>
      <c r="I66" s="107"/>
      <c r="J66" s="107"/>
      <c r="K66" s="83"/>
      <c r="L66" s="2"/>
      <c r="M66" s="2"/>
      <c r="N66" s="2"/>
      <c r="O66" s="2"/>
      <c r="P66" s="2"/>
      <c r="Q66" s="2"/>
      <c r="R66" s="2"/>
      <c r="S66" s="2"/>
      <c r="T66" s="2"/>
      <c r="U66" s="2"/>
      <c r="V66" s="2"/>
      <c r="W66" s="2"/>
      <c r="X66" s="2"/>
      <c r="Y66" s="2"/>
      <c r="Z66" s="2"/>
      <c r="AA66" s="2"/>
      <c r="AB66" s="2"/>
      <c r="AC66" s="2"/>
    </row>
    <row r="67" spans="1:29" ht="15.75" customHeight="1" x14ac:dyDescent="0.3">
      <c r="A67" s="2"/>
      <c r="B67" s="358"/>
      <c r="C67" s="74" t="s">
        <v>131</v>
      </c>
      <c r="D67" s="75">
        <v>48</v>
      </c>
      <c r="E67" s="82" t="s">
        <v>131</v>
      </c>
      <c r="F67" s="82" t="s">
        <v>93</v>
      </c>
      <c r="G67" s="82" t="s">
        <v>66</v>
      </c>
      <c r="H67" s="107"/>
      <c r="I67" s="107"/>
      <c r="J67" s="107"/>
      <c r="K67" s="83"/>
      <c r="L67" s="2"/>
      <c r="M67" s="2"/>
      <c r="N67" s="2"/>
      <c r="O67" s="2"/>
      <c r="P67" s="2"/>
      <c r="Q67" s="2"/>
      <c r="R67" s="2"/>
      <c r="S67" s="2"/>
      <c r="T67" s="2"/>
      <c r="U67" s="2"/>
      <c r="V67" s="2"/>
      <c r="W67" s="2"/>
      <c r="X67" s="2"/>
      <c r="Y67" s="2"/>
      <c r="Z67" s="2"/>
      <c r="AA67" s="2"/>
      <c r="AB67" s="2"/>
      <c r="AC67" s="2"/>
    </row>
    <row r="68" spans="1:29" ht="15.75" customHeight="1" x14ac:dyDescent="0.3">
      <c r="A68" s="2"/>
      <c r="B68" s="358"/>
      <c r="C68" s="74" t="s">
        <v>132</v>
      </c>
      <c r="D68" s="75">
        <v>49</v>
      </c>
      <c r="E68" s="82" t="s">
        <v>132</v>
      </c>
      <c r="F68" s="82" t="s">
        <v>93</v>
      </c>
      <c r="G68" s="82" t="s">
        <v>66</v>
      </c>
      <c r="H68" s="107"/>
      <c r="I68" s="107"/>
      <c r="J68" s="107"/>
      <c r="K68" s="83"/>
      <c r="L68" s="2"/>
      <c r="M68" s="2"/>
      <c r="N68" s="2"/>
      <c r="O68" s="2"/>
      <c r="P68" s="2"/>
      <c r="Q68" s="2"/>
      <c r="R68" s="2"/>
      <c r="S68" s="2"/>
      <c r="T68" s="2"/>
      <c r="U68" s="2"/>
      <c r="V68" s="2"/>
      <c r="W68" s="2"/>
      <c r="X68" s="2"/>
      <c r="Y68" s="2"/>
      <c r="Z68" s="2"/>
      <c r="AA68" s="2"/>
      <c r="AB68" s="2"/>
      <c r="AC68" s="2"/>
    </row>
    <row r="69" spans="1:29" ht="15.75" customHeight="1" x14ac:dyDescent="0.3">
      <c r="A69" s="2"/>
      <c r="B69" s="358"/>
      <c r="C69" s="74" t="s">
        <v>133</v>
      </c>
      <c r="D69" s="75" t="s">
        <v>96</v>
      </c>
      <c r="E69" s="76" t="s">
        <v>96</v>
      </c>
      <c r="F69" s="76" t="s">
        <v>96</v>
      </c>
      <c r="G69" s="76"/>
      <c r="H69" s="105"/>
      <c r="I69" s="105"/>
      <c r="J69" s="105"/>
      <c r="K69" s="78"/>
      <c r="L69" s="2"/>
      <c r="M69" s="2"/>
      <c r="N69" s="2"/>
      <c r="O69" s="2"/>
      <c r="P69" s="2"/>
      <c r="Q69" s="2"/>
      <c r="R69" s="2"/>
      <c r="S69" s="2"/>
      <c r="T69" s="2"/>
      <c r="U69" s="2"/>
      <c r="V69" s="2"/>
      <c r="W69" s="2"/>
      <c r="X69" s="2"/>
      <c r="Y69" s="2"/>
      <c r="Z69" s="2"/>
      <c r="AA69" s="2"/>
      <c r="AB69" s="2"/>
      <c r="AC69" s="2"/>
    </row>
    <row r="70" spans="1:29" ht="15.75" customHeight="1" x14ac:dyDescent="0.3">
      <c r="A70" s="2"/>
      <c r="B70" s="358"/>
      <c r="C70" s="74" t="s">
        <v>134</v>
      </c>
      <c r="D70" s="75" t="s">
        <v>96</v>
      </c>
      <c r="E70" s="76" t="s">
        <v>96</v>
      </c>
      <c r="F70" s="76" t="s">
        <v>96</v>
      </c>
      <c r="G70" s="76"/>
      <c r="H70" s="105"/>
      <c r="I70" s="105"/>
      <c r="J70" s="105"/>
      <c r="K70" s="78"/>
      <c r="L70" s="2"/>
      <c r="M70" s="2"/>
      <c r="N70" s="2"/>
      <c r="O70" s="2"/>
      <c r="P70" s="2"/>
      <c r="Q70" s="2"/>
      <c r="R70" s="2"/>
      <c r="S70" s="2"/>
      <c r="T70" s="2"/>
      <c r="U70" s="2"/>
      <c r="V70" s="2"/>
      <c r="W70" s="2"/>
      <c r="X70" s="2"/>
      <c r="Y70" s="2"/>
      <c r="Z70" s="2"/>
      <c r="AA70" s="2"/>
      <c r="AB70" s="2"/>
      <c r="AC70" s="2"/>
    </row>
    <row r="71" spans="1:29" ht="15.75" customHeight="1" x14ac:dyDescent="0.3">
      <c r="A71" s="2"/>
      <c r="B71" s="358"/>
      <c r="C71" s="74" t="s">
        <v>135</v>
      </c>
      <c r="D71" s="75" t="s">
        <v>96</v>
      </c>
      <c r="E71" s="76" t="s">
        <v>96</v>
      </c>
      <c r="F71" s="76" t="s">
        <v>96</v>
      </c>
      <c r="G71" s="76"/>
      <c r="H71" s="105"/>
      <c r="I71" s="105"/>
      <c r="J71" s="105"/>
      <c r="K71" s="78"/>
      <c r="L71" s="2"/>
      <c r="M71" s="2"/>
      <c r="N71" s="2"/>
      <c r="O71" s="2"/>
      <c r="P71" s="2"/>
      <c r="Q71" s="2"/>
      <c r="R71" s="2"/>
      <c r="S71" s="2"/>
      <c r="T71" s="2"/>
      <c r="U71" s="2"/>
      <c r="V71" s="2"/>
      <c r="W71" s="2"/>
      <c r="X71" s="2"/>
      <c r="Y71" s="2"/>
      <c r="Z71" s="2"/>
      <c r="AA71" s="2"/>
      <c r="AB71" s="2"/>
      <c r="AC71" s="2"/>
    </row>
    <row r="72" spans="1:29" ht="15.75" customHeight="1" x14ac:dyDescent="0.3">
      <c r="A72" s="2"/>
      <c r="B72" s="358"/>
      <c r="C72" s="74" t="s">
        <v>136</v>
      </c>
      <c r="D72" s="75" t="s">
        <v>96</v>
      </c>
      <c r="E72" s="76" t="s">
        <v>96</v>
      </c>
      <c r="F72" s="76" t="s">
        <v>96</v>
      </c>
      <c r="G72" s="76"/>
      <c r="H72" s="105"/>
      <c r="I72" s="105"/>
      <c r="J72" s="105"/>
      <c r="K72" s="78"/>
      <c r="L72" s="2"/>
      <c r="M72" s="2"/>
      <c r="N72" s="2"/>
      <c r="O72" s="2"/>
      <c r="P72" s="2"/>
      <c r="Q72" s="2"/>
      <c r="R72" s="2"/>
      <c r="S72" s="2"/>
      <c r="T72" s="2"/>
      <c r="U72" s="2"/>
      <c r="V72" s="2"/>
      <c r="W72" s="2"/>
      <c r="X72" s="2"/>
      <c r="Y72" s="2"/>
      <c r="Z72" s="2"/>
      <c r="AA72" s="2"/>
      <c r="AB72" s="2"/>
      <c r="AC72" s="2"/>
    </row>
    <row r="73" spans="1:29" ht="15.75" customHeight="1" x14ac:dyDescent="0.3">
      <c r="A73" s="2"/>
      <c r="B73" s="358"/>
      <c r="C73" s="74" t="s">
        <v>137</v>
      </c>
      <c r="D73" s="75" t="s">
        <v>96</v>
      </c>
      <c r="E73" s="76" t="s">
        <v>96</v>
      </c>
      <c r="F73" s="76" t="s">
        <v>96</v>
      </c>
      <c r="G73" s="76"/>
      <c r="H73" s="105"/>
      <c r="I73" s="105"/>
      <c r="J73" s="105"/>
      <c r="K73" s="78"/>
      <c r="L73" s="2"/>
      <c r="M73" s="2"/>
      <c r="N73" s="2"/>
      <c r="O73" s="2"/>
      <c r="P73" s="2"/>
      <c r="Q73" s="2"/>
      <c r="R73" s="2"/>
      <c r="S73" s="2"/>
      <c r="T73" s="2"/>
      <c r="U73" s="2"/>
      <c r="V73" s="2"/>
      <c r="W73" s="2"/>
      <c r="X73" s="2"/>
      <c r="Y73" s="2"/>
      <c r="Z73" s="2"/>
      <c r="AA73" s="2"/>
      <c r="AB73" s="2"/>
      <c r="AC73" s="2"/>
    </row>
    <row r="74" spans="1:29" ht="15.75" customHeight="1" x14ac:dyDescent="0.3">
      <c r="A74" s="2"/>
      <c r="B74" s="358"/>
      <c r="C74" s="74" t="s">
        <v>138</v>
      </c>
      <c r="D74" s="75" t="s">
        <v>96</v>
      </c>
      <c r="E74" s="76" t="s">
        <v>96</v>
      </c>
      <c r="F74" s="76" t="s">
        <v>96</v>
      </c>
      <c r="G74" s="76"/>
      <c r="H74" s="105"/>
      <c r="I74" s="105"/>
      <c r="J74" s="105"/>
      <c r="K74" s="78"/>
      <c r="L74" s="2"/>
      <c r="M74" s="2"/>
      <c r="N74" s="2"/>
      <c r="O74" s="2"/>
      <c r="P74" s="2"/>
      <c r="Q74" s="2"/>
      <c r="R74" s="2"/>
      <c r="S74" s="2"/>
      <c r="T74" s="2"/>
      <c r="U74" s="2"/>
      <c r="V74" s="2"/>
      <c r="W74" s="2"/>
      <c r="X74" s="2"/>
      <c r="Y74" s="2"/>
      <c r="Z74" s="2"/>
      <c r="AA74" s="2"/>
      <c r="AB74" s="2"/>
      <c r="AC74" s="2"/>
    </row>
    <row r="75" spans="1:29" ht="15.75" customHeight="1" x14ac:dyDescent="0.3">
      <c r="A75" s="2"/>
      <c r="B75" s="358"/>
      <c r="C75" s="74" t="s">
        <v>139</v>
      </c>
      <c r="D75" s="75" t="s">
        <v>96</v>
      </c>
      <c r="E75" s="76" t="s">
        <v>96</v>
      </c>
      <c r="F75" s="76" t="s">
        <v>96</v>
      </c>
      <c r="G75" s="76"/>
      <c r="H75" s="105"/>
      <c r="I75" s="105"/>
      <c r="J75" s="105"/>
      <c r="K75" s="78"/>
      <c r="L75" s="2"/>
      <c r="M75" s="2"/>
      <c r="N75" s="2"/>
      <c r="O75" s="2"/>
      <c r="P75" s="2"/>
      <c r="Q75" s="2"/>
      <c r="R75" s="2"/>
      <c r="S75" s="2"/>
      <c r="T75" s="2"/>
      <c r="U75" s="2"/>
      <c r="V75" s="2"/>
      <c r="W75" s="2"/>
      <c r="X75" s="2"/>
      <c r="Y75" s="2"/>
      <c r="Z75" s="2"/>
      <c r="AA75" s="2"/>
      <c r="AB75" s="2"/>
      <c r="AC75" s="2"/>
    </row>
    <row r="76" spans="1:29" ht="15.75" customHeight="1" x14ac:dyDescent="0.3">
      <c r="A76" s="2"/>
      <c r="B76" s="358"/>
      <c r="C76" s="74" t="s">
        <v>140</v>
      </c>
      <c r="D76" s="75" t="s">
        <v>96</v>
      </c>
      <c r="E76" s="76" t="s">
        <v>96</v>
      </c>
      <c r="F76" s="76" t="s">
        <v>96</v>
      </c>
      <c r="G76" s="76"/>
      <c r="H76" s="105"/>
      <c r="I76" s="105"/>
      <c r="J76" s="105"/>
      <c r="K76" s="78"/>
      <c r="L76" s="2"/>
      <c r="M76" s="2"/>
      <c r="N76" s="2"/>
      <c r="O76" s="2"/>
      <c r="P76" s="2"/>
      <c r="Q76" s="2"/>
      <c r="R76" s="2"/>
      <c r="S76" s="2"/>
      <c r="T76" s="2"/>
      <c r="U76" s="2"/>
      <c r="V76" s="2"/>
      <c r="W76" s="2"/>
      <c r="X76" s="2"/>
      <c r="Y76" s="2"/>
      <c r="Z76" s="2"/>
      <c r="AA76" s="2"/>
      <c r="AB76" s="2"/>
      <c r="AC76" s="2"/>
    </row>
    <row r="77" spans="1:29" ht="15.75" customHeight="1" x14ac:dyDescent="0.3">
      <c r="A77" s="2"/>
      <c r="B77" s="358"/>
      <c r="C77" s="74" t="s">
        <v>141</v>
      </c>
      <c r="D77" s="75" t="s">
        <v>96</v>
      </c>
      <c r="E77" s="76" t="s">
        <v>96</v>
      </c>
      <c r="F77" s="76" t="s">
        <v>96</v>
      </c>
      <c r="G77" s="76"/>
      <c r="H77" s="105"/>
      <c r="I77" s="105"/>
      <c r="J77" s="105"/>
      <c r="K77" s="78"/>
      <c r="L77" s="2"/>
      <c r="M77" s="2"/>
      <c r="N77" s="2"/>
      <c r="O77" s="2"/>
      <c r="P77" s="2"/>
      <c r="Q77" s="2"/>
      <c r="R77" s="2"/>
      <c r="S77" s="2"/>
      <c r="T77" s="2"/>
      <c r="U77" s="2"/>
      <c r="V77" s="2"/>
      <c r="W77" s="2"/>
      <c r="X77" s="2"/>
      <c r="Y77" s="2"/>
      <c r="Z77" s="2"/>
      <c r="AA77" s="2"/>
      <c r="AB77" s="2"/>
      <c r="AC77" s="2"/>
    </row>
    <row r="78" spans="1:29" ht="15.75" customHeight="1" x14ac:dyDescent="0.3">
      <c r="A78" s="2"/>
      <c r="B78" s="358"/>
      <c r="C78" s="74" t="s">
        <v>142</v>
      </c>
      <c r="D78" s="75" t="s">
        <v>96</v>
      </c>
      <c r="E78" s="76" t="s">
        <v>96</v>
      </c>
      <c r="F78" s="76" t="s">
        <v>96</v>
      </c>
      <c r="G78" s="76"/>
      <c r="H78" s="105"/>
      <c r="I78" s="105"/>
      <c r="J78" s="105"/>
      <c r="K78" s="78"/>
      <c r="L78" s="2"/>
      <c r="M78" s="2"/>
      <c r="N78" s="2"/>
      <c r="O78" s="2"/>
      <c r="P78" s="2"/>
      <c r="Q78" s="2"/>
      <c r="R78" s="2"/>
      <c r="S78" s="2"/>
      <c r="T78" s="2"/>
      <c r="U78" s="2"/>
      <c r="V78" s="2"/>
      <c r="W78" s="2"/>
      <c r="X78" s="2"/>
      <c r="Y78" s="2"/>
      <c r="Z78" s="2"/>
      <c r="AA78" s="2"/>
      <c r="AB78" s="2"/>
      <c r="AC78" s="2"/>
    </row>
    <row r="79" spans="1:29" ht="15.75" customHeight="1" x14ac:dyDescent="0.3">
      <c r="A79" s="2"/>
      <c r="B79" s="358"/>
      <c r="C79" s="74" t="s">
        <v>143</v>
      </c>
      <c r="D79" s="75" t="s">
        <v>96</v>
      </c>
      <c r="E79" s="76" t="s">
        <v>96</v>
      </c>
      <c r="F79" s="76" t="s">
        <v>96</v>
      </c>
      <c r="G79" s="76"/>
      <c r="H79" s="105"/>
      <c r="I79" s="105"/>
      <c r="J79" s="105"/>
      <c r="K79" s="78"/>
      <c r="L79" s="2"/>
      <c r="M79" s="2"/>
      <c r="N79" s="2"/>
      <c r="O79" s="2"/>
      <c r="P79" s="2"/>
      <c r="Q79" s="2"/>
      <c r="R79" s="2"/>
      <c r="S79" s="2"/>
      <c r="T79" s="2"/>
      <c r="U79" s="2"/>
      <c r="V79" s="2"/>
      <c r="W79" s="2"/>
      <c r="X79" s="2"/>
      <c r="Y79" s="2"/>
      <c r="Z79" s="2"/>
      <c r="AA79" s="2"/>
      <c r="AB79" s="2"/>
      <c r="AC79" s="2"/>
    </row>
    <row r="80" spans="1:29" ht="15.75" customHeight="1" x14ac:dyDescent="0.3">
      <c r="A80" s="2"/>
      <c r="B80" s="361"/>
      <c r="C80" s="74" t="s">
        <v>144</v>
      </c>
      <c r="D80" s="66" t="s">
        <v>96</v>
      </c>
      <c r="E80" s="67" t="s">
        <v>96</v>
      </c>
      <c r="F80" s="67" t="s">
        <v>96</v>
      </c>
      <c r="G80" s="67"/>
      <c r="H80" s="102"/>
      <c r="I80" s="102"/>
      <c r="J80" s="102"/>
      <c r="K80" s="68"/>
      <c r="L80" s="2"/>
      <c r="M80" s="2"/>
      <c r="N80" s="2"/>
      <c r="O80" s="2"/>
      <c r="P80" s="2"/>
      <c r="Q80" s="2"/>
      <c r="R80" s="2"/>
      <c r="S80" s="2"/>
      <c r="T80" s="2"/>
      <c r="U80" s="2"/>
      <c r="V80" s="2"/>
      <c r="W80" s="2"/>
      <c r="X80" s="2"/>
      <c r="Y80" s="2"/>
      <c r="Z80" s="2"/>
      <c r="AA80" s="2"/>
      <c r="AB80" s="2"/>
      <c r="AC80" s="2"/>
    </row>
    <row r="81" spans="1:29" ht="15.75" customHeight="1" x14ac:dyDescent="0.3">
      <c r="A81" s="2"/>
      <c r="B81" s="357" t="s">
        <v>145</v>
      </c>
      <c r="C81" s="84" t="s">
        <v>146</v>
      </c>
      <c r="D81" s="75">
        <v>50</v>
      </c>
      <c r="E81" s="76" t="s">
        <v>146</v>
      </c>
      <c r="F81" s="76" t="s">
        <v>112</v>
      </c>
      <c r="G81" s="76" t="s">
        <v>147</v>
      </c>
      <c r="H81" s="105"/>
      <c r="I81" s="105"/>
      <c r="J81" s="105"/>
      <c r="K81" s="85"/>
      <c r="L81" s="2"/>
      <c r="M81" s="2"/>
      <c r="N81" s="2"/>
      <c r="O81" s="2"/>
      <c r="P81" s="2"/>
      <c r="Q81" s="2"/>
      <c r="R81" s="2"/>
      <c r="S81" s="2"/>
      <c r="T81" s="2"/>
      <c r="U81" s="2"/>
      <c r="V81" s="2"/>
      <c r="W81" s="2"/>
      <c r="X81" s="2"/>
      <c r="Y81" s="2"/>
      <c r="Z81" s="2"/>
      <c r="AA81" s="2"/>
      <c r="AB81" s="2"/>
      <c r="AC81" s="2"/>
    </row>
    <row r="82" spans="1:29" ht="15.75" customHeight="1" x14ac:dyDescent="0.3">
      <c r="A82" s="2"/>
      <c r="B82" s="358"/>
      <c r="C82" s="74" t="s">
        <v>148</v>
      </c>
      <c r="D82" s="75">
        <v>51</v>
      </c>
      <c r="E82" s="76" t="s">
        <v>148</v>
      </c>
      <c r="F82" s="76" t="s">
        <v>112</v>
      </c>
      <c r="G82" s="76" t="s">
        <v>149</v>
      </c>
      <c r="H82" s="105"/>
      <c r="I82" s="105"/>
      <c r="J82" s="105"/>
      <c r="K82" s="85"/>
      <c r="L82" s="2"/>
      <c r="M82" s="2"/>
      <c r="N82" s="2"/>
      <c r="O82" s="2"/>
      <c r="P82" s="2"/>
      <c r="Q82" s="2"/>
      <c r="R82" s="2"/>
      <c r="S82" s="2"/>
      <c r="T82" s="2"/>
      <c r="U82" s="2"/>
      <c r="V82" s="2"/>
      <c r="W82" s="2"/>
      <c r="X82" s="2"/>
      <c r="Y82" s="2"/>
      <c r="Z82" s="2"/>
      <c r="AA82" s="2"/>
      <c r="AB82" s="2"/>
      <c r="AC82" s="2"/>
    </row>
    <row r="83" spans="1:29" ht="15.75" customHeight="1" x14ac:dyDescent="0.3">
      <c r="A83" s="2"/>
      <c r="B83" s="358"/>
      <c r="C83" s="74" t="s">
        <v>150</v>
      </c>
      <c r="D83" s="75">
        <v>52</v>
      </c>
      <c r="E83" s="76" t="s">
        <v>150</v>
      </c>
      <c r="F83" s="76" t="s">
        <v>112</v>
      </c>
      <c r="G83" s="76" t="s">
        <v>151</v>
      </c>
      <c r="H83" s="105"/>
      <c r="I83" s="105"/>
      <c r="J83" s="105"/>
      <c r="K83" s="85"/>
      <c r="L83" s="2"/>
      <c r="M83" s="2"/>
      <c r="N83" s="2"/>
      <c r="O83" s="2"/>
      <c r="P83" s="2"/>
      <c r="Q83" s="2"/>
      <c r="R83" s="2"/>
      <c r="S83" s="2"/>
      <c r="T83" s="2"/>
      <c r="U83" s="2"/>
      <c r="V83" s="2"/>
      <c r="W83" s="2"/>
      <c r="X83" s="2"/>
      <c r="Y83" s="2"/>
      <c r="Z83" s="2"/>
      <c r="AA83" s="2"/>
      <c r="AB83" s="2"/>
      <c r="AC83" s="2"/>
    </row>
    <row r="84" spans="1:29" ht="15.75" customHeight="1" x14ac:dyDescent="0.3">
      <c r="A84" s="2"/>
      <c r="B84" s="358"/>
      <c r="C84" s="74" t="s">
        <v>152</v>
      </c>
      <c r="D84" s="75">
        <v>53</v>
      </c>
      <c r="E84" s="76" t="s">
        <v>152</v>
      </c>
      <c r="F84" s="76" t="s">
        <v>113</v>
      </c>
      <c r="G84" s="76" t="s">
        <v>153</v>
      </c>
      <c r="H84" s="105"/>
      <c r="I84" s="105"/>
      <c r="J84" s="105"/>
      <c r="K84" s="85"/>
      <c r="L84" s="2"/>
      <c r="M84" s="2"/>
      <c r="N84" s="2"/>
      <c r="O84" s="2"/>
      <c r="P84" s="2"/>
      <c r="Q84" s="2"/>
      <c r="R84" s="2"/>
      <c r="S84" s="2"/>
      <c r="T84" s="2"/>
      <c r="U84" s="2"/>
      <c r="V84" s="2"/>
      <c r="W84" s="2"/>
      <c r="X84" s="2"/>
      <c r="Y84" s="2"/>
      <c r="Z84" s="2"/>
      <c r="AA84" s="2"/>
      <c r="AB84" s="2"/>
      <c r="AC84" s="2"/>
    </row>
    <row r="85" spans="1:29" ht="15.75" customHeight="1" x14ac:dyDescent="0.3">
      <c r="A85" s="2"/>
      <c r="B85" s="358"/>
      <c r="C85" s="74" t="s">
        <v>154</v>
      </c>
      <c r="D85" s="75">
        <v>54</v>
      </c>
      <c r="E85" s="76" t="s">
        <v>154</v>
      </c>
      <c r="F85" s="76" t="s">
        <v>113</v>
      </c>
      <c r="G85" s="76" t="s">
        <v>28</v>
      </c>
      <c r="H85" s="105"/>
      <c r="I85" s="105"/>
      <c r="J85" s="105"/>
      <c r="K85" s="85"/>
      <c r="L85" s="2"/>
      <c r="M85" s="2"/>
      <c r="N85" s="2"/>
      <c r="O85" s="2"/>
      <c r="P85" s="2"/>
      <c r="Q85" s="2"/>
      <c r="R85" s="2"/>
      <c r="S85" s="2"/>
      <c r="T85" s="2"/>
      <c r="U85" s="2"/>
      <c r="V85" s="2"/>
      <c r="W85" s="2"/>
      <c r="X85" s="2"/>
      <c r="Y85" s="2"/>
      <c r="Z85" s="2"/>
      <c r="AA85" s="2"/>
      <c r="AB85" s="2"/>
      <c r="AC85" s="2"/>
    </row>
    <row r="86" spans="1:29" ht="15.75" customHeight="1" x14ac:dyDescent="0.3">
      <c r="A86" s="2"/>
      <c r="B86" s="358"/>
      <c r="C86" s="74" t="s">
        <v>155</v>
      </c>
      <c r="D86" s="75">
        <v>55</v>
      </c>
      <c r="E86" s="76" t="s">
        <v>155</v>
      </c>
      <c r="F86" s="76" t="s">
        <v>113</v>
      </c>
      <c r="G86" s="76"/>
      <c r="H86" s="105"/>
      <c r="I86" s="105"/>
      <c r="J86" s="105"/>
      <c r="K86" s="85" t="s">
        <v>265</v>
      </c>
      <c r="L86" s="2"/>
      <c r="M86" s="2"/>
      <c r="N86" s="2"/>
      <c r="O86" s="2"/>
      <c r="P86" s="2"/>
      <c r="Q86" s="2"/>
      <c r="R86" s="2"/>
      <c r="S86" s="2"/>
      <c r="T86" s="2"/>
      <c r="U86" s="2"/>
      <c r="V86" s="2"/>
      <c r="W86" s="2"/>
      <c r="X86" s="2"/>
      <c r="Y86" s="2"/>
      <c r="Z86" s="2"/>
      <c r="AA86" s="2"/>
      <c r="AB86" s="2"/>
      <c r="AC86" s="2"/>
    </row>
    <row r="87" spans="1:29" ht="15.75" customHeight="1" x14ac:dyDescent="0.3">
      <c r="A87" s="2"/>
      <c r="B87" s="358"/>
      <c r="C87" s="74" t="s">
        <v>156</v>
      </c>
      <c r="D87" s="75">
        <v>56</v>
      </c>
      <c r="E87" s="76" t="s">
        <v>156</v>
      </c>
      <c r="F87" s="76" t="s">
        <v>114</v>
      </c>
      <c r="G87" s="76"/>
      <c r="H87" s="105"/>
      <c r="I87" s="105"/>
      <c r="J87" s="105"/>
      <c r="K87" s="85"/>
      <c r="L87" s="2"/>
      <c r="M87" s="2"/>
      <c r="N87" s="2"/>
      <c r="O87" s="2"/>
      <c r="P87" s="2"/>
      <c r="Q87" s="2"/>
      <c r="R87" s="2"/>
      <c r="S87" s="2"/>
      <c r="T87" s="2"/>
      <c r="U87" s="2"/>
      <c r="V87" s="2"/>
      <c r="W87" s="2"/>
      <c r="X87" s="2"/>
      <c r="Y87" s="2"/>
      <c r="Z87" s="2"/>
      <c r="AA87" s="2"/>
      <c r="AB87" s="2"/>
      <c r="AC87" s="2"/>
    </row>
    <row r="88" spans="1:29" ht="15.75" customHeight="1" x14ac:dyDescent="0.3">
      <c r="A88" s="2"/>
      <c r="B88" s="358"/>
      <c r="C88" s="74" t="s">
        <v>157</v>
      </c>
      <c r="D88" s="75">
        <v>57</v>
      </c>
      <c r="E88" s="76" t="s">
        <v>157</v>
      </c>
      <c r="F88" s="76" t="s">
        <v>114</v>
      </c>
      <c r="G88" s="76"/>
      <c r="H88" s="105"/>
      <c r="I88" s="105"/>
      <c r="J88" s="105"/>
      <c r="K88" s="85"/>
      <c r="L88" s="2"/>
      <c r="M88" s="2"/>
      <c r="N88" s="2"/>
      <c r="O88" s="2"/>
      <c r="P88" s="2"/>
      <c r="Q88" s="2"/>
      <c r="R88" s="2"/>
      <c r="S88" s="2"/>
      <c r="T88" s="2"/>
      <c r="U88" s="2"/>
      <c r="V88" s="2"/>
      <c r="W88" s="2"/>
      <c r="X88" s="2"/>
      <c r="Y88" s="2"/>
      <c r="Z88" s="2"/>
      <c r="AA88" s="2"/>
      <c r="AB88" s="2"/>
      <c r="AC88" s="2"/>
    </row>
    <row r="89" spans="1:29" ht="15.75" customHeight="1" x14ac:dyDescent="0.3">
      <c r="A89" s="2"/>
      <c r="B89" s="358"/>
      <c r="C89" s="74" t="s">
        <v>158</v>
      </c>
      <c r="D89" s="75">
        <v>58</v>
      </c>
      <c r="E89" s="76" t="s">
        <v>158</v>
      </c>
      <c r="F89" s="76" t="s">
        <v>114</v>
      </c>
      <c r="G89" s="76"/>
      <c r="H89" s="105"/>
      <c r="I89" s="105"/>
      <c r="J89" s="105"/>
      <c r="K89" s="85"/>
      <c r="L89" s="2"/>
      <c r="M89" s="2"/>
      <c r="N89" s="2"/>
      <c r="O89" s="2"/>
      <c r="P89" s="2"/>
      <c r="Q89" s="2"/>
      <c r="R89" s="2"/>
      <c r="S89" s="2"/>
      <c r="T89" s="2"/>
      <c r="U89" s="2"/>
      <c r="V89" s="2"/>
      <c r="W89" s="2"/>
      <c r="X89" s="2"/>
      <c r="Y89" s="2"/>
      <c r="Z89" s="2"/>
      <c r="AA89" s="2"/>
      <c r="AB89" s="2"/>
      <c r="AC89" s="2"/>
    </row>
    <row r="90" spans="1:29" ht="15.75" customHeight="1" x14ac:dyDescent="0.3">
      <c r="A90" s="2"/>
      <c r="B90" s="358"/>
      <c r="C90" s="74" t="s">
        <v>159</v>
      </c>
      <c r="D90" s="75">
        <v>59</v>
      </c>
      <c r="E90" s="76" t="s">
        <v>159</v>
      </c>
      <c r="F90" s="76" t="s">
        <v>115</v>
      </c>
      <c r="G90" s="76"/>
      <c r="H90" s="105"/>
      <c r="I90" s="105"/>
      <c r="J90" s="105"/>
      <c r="K90" s="85"/>
      <c r="L90" s="2"/>
      <c r="M90" s="2"/>
      <c r="N90" s="2"/>
      <c r="O90" s="2"/>
      <c r="P90" s="2"/>
      <c r="Q90" s="2"/>
      <c r="R90" s="2"/>
      <c r="S90" s="2"/>
      <c r="T90" s="2"/>
      <c r="U90" s="2"/>
      <c r="V90" s="2"/>
      <c r="W90" s="2"/>
      <c r="X90" s="2"/>
      <c r="Y90" s="2"/>
      <c r="Z90" s="2"/>
      <c r="AA90" s="2"/>
      <c r="AB90" s="2"/>
      <c r="AC90" s="2"/>
    </row>
    <row r="91" spans="1:29" ht="15.75" customHeight="1" x14ac:dyDescent="0.3">
      <c r="A91" s="2"/>
      <c r="B91" s="358"/>
      <c r="C91" s="74" t="s">
        <v>160</v>
      </c>
      <c r="D91" s="75">
        <v>60</v>
      </c>
      <c r="E91" s="76" t="s">
        <v>160</v>
      </c>
      <c r="F91" s="76" t="s">
        <v>115</v>
      </c>
      <c r="G91" s="76"/>
      <c r="H91" s="105"/>
      <c r="I91" s="105"/>
      <c r="J91" s="105"/>
      <c r="K91" s="85"/>
      <c r="L91" s="2"/>
      <c r="M91" s="2"/>
      <c r="N91" s="2"/>
      <c r="O91" s="2"/>
      <c r="P91" s="2"/>
      <c r="Q91" s="2"/>
      <c r="R91" s="2"/>
      <c r="S91" s="2"/>
      <c r="T91" s="2"/>
      <c r="U91" s="2"/>
      <c r="V91" s="2"/>
      <c r="W91" s="2"/>
      <c r="X91" s="2"/>
      <c r="Y91" s="2"/>
      <c r="Z91" s="2"/>
      <c r="AA91" s="2"/>
      <c r="AB91" s="2"/>
      <c r="AC91" s="2"/>
    </row>
    <row r="92" spans="1:29" ht="15.75" customHeight="1" x14ac:dyDescent="0.3">
      <c r="A92" s="2"/>
      <c r="B92" s="358"/>
      <c r="C92" s="74" t="s">
        <v>161</v>
      </c>
      <c r="D92" s="75">
        <v>61</v>
      </c>
      <c r="E92" s="76" t="s">
        <v>161</v>
      </c>
      <c r="F92" s="76" t="s">
        <v>115</v>
      </c>
      <c r="G92" s="76"/>
      <c r="H92" s="105"/>
      <c r="I92" s="105"/>
      <c r="J92" s="105"/>
      <c r="K92" s="85"/>
      <c r="L92" s="2"/>
      <c r="M92" s="2"/>
      <c r="N92" s="2"/>
      <c r="O92" s="2"/>
      <c r="P92" s="2"/>
      <c r="Q92" s="2"/>
      <c r="R92" s="2"/>
      <c r="S92" s="2"/>
      <c r="T92" s="2"/>
      <c r="U92" s="2"/>
      <c r="V92" s="2"/>
      <c r="W92" s="2"/>
      <c r="X92" s="2"/>
      <c r="Y92" s="2"/>
      <c r="Z92" s="2"/>
      <c r="AA92" s="2"/>
      <c r="AB92" s="2"/>
      <c r="AC92" s="2"/>
    </row>
    <row r="93" spans="1:29" ht="15.75" customHeight="1" x14ac:dyDescent="0.3">
      <c r="A93" s="2"/>
      <c r="B93" s="358"/>
      <c r="C93" s="74" t="s">
        <v>162</v>
      </c>
      <c r="D93" s="75">
        <v>62</v>
      </c>
      <c r="E93" s="76" t="s">
        <v>162</v>
      </c>
      <c r="F93" s="76" t="s">
        <v>115</v>
      </c>
      <c r="G93" s="76"/>
      <c r="H93" s="105"/>
      <c r="I93" s="105"/>
      <c r="J93" s="105"/>
      <c r="K93" s="85"/>
      <c r="L93" s="2"/>
      <c r="M93" s="2"/>
      <c r="N93" s="2"/>
      <c r="O93" s="2"/>
      <c r="P93" s="2"/>
      <c r="Q93" s="2"/>
      <c r="R93" s="2"/>
      <c r="S93" s="2"/>
      <c r="T93" s="2"/>
      <c r="U93" s="2"/>
      <c r="V93" s="2"/>
      <c r="W93" s="2"/>
      <c r="X93" s="2"/>
      <c r="Y93" s="2"/>
      <c r="Z93" s="2"/>
      <c r="AA93" s="2"/>
      <c r="AB93" s="2"/>
      <c r="AC93" s="2"/>
    </row>
    <row r="94" spans="1:29" ht="15.75" customHeight="1" x14ac:dyDescent="0.3">
      <c r="A94" s="2"/>
      <c r="B94" s="358"/>
      <c r="C94" s="74" t="s">
        <v>163</v>
      </c>
      <c r="D94" s="75">
        <v>63</v>
      </c>
      <c r="E94" s="76" t="s">
        <v>163</v>
      </c>
      <c r="F94" s="76" t="s">
        <v>115</v>
      </c>
      <c r="G94" s="76"/>
      <c r="H94" s="105"/>
      <c r="I94" s="105"/>
      <c r="J94" s="105"/>
      <c r="K94" s="85"/>
      <c r="L94" s="2"/>
      <c r="M94" s="2"/>
      <c r="N94" s="2"/>
      <c r="O94" s="2"/>
      <c r="P94" s="2"/>
      <c r="Q94" s="2"/>
      <c r="R94" s="2"/>
      <c r="S94" s="2"/>
      <c r="T94" s="2"/>
      <c r="U94" s="2"/>
      <c r="V94" s="2"/>
      <c r="W94" s="2"/>
      <c r="X94" s="2"/>
      <c r="Y94" s="2"/>
      <c r="Z94" s="2"/>
      <c r="AA94" s="2"/>
      <c r="AB94" s="2"/>
      <c r="AC94" s="2"/>
    </row>
    <row r="95" spans="1:29" ht="15.75" customHeight="1" x14ac:dyDescent="0.3">
      <c r="A95" s="2"/>
      <c r="B95" s="358"/>
      <c r="C95" s="74" t="s">
        <v>164</v>
      </c>
      <c r="D95" s="75">
        <v>64</v>
      </c>
      <c r="E95" s="76" t="s">
        <v>164</v>
      </c>
      <c r="F95" s="76" t="s">
        <v>116</v>
      </c>
      <c r="G95" s="76"/>
      <c r="H95" s="105"/>
      <c r="I95" s="105"/>
      <c r="J95" s="105"/>
      <c r="K95" s="85"/>
      <c r="L95" s="2"/>
      <c r="M95" s="2"/>
      <c r="N95" s="2"/>
      <c r="O95" s="2"/>
      <c r="P95" s="2"/>
      <c r="Q95" s="2"/>
      <c r="R95" s="2"/>
      <c r="S95" s="2"/>
      <c r="T95" s="2"/>
      <c r="U95" s="2"/>
      <c r="V95" s="2"/>
      <c r="W95" s="2"/>
      <c r="X95" s="2"/>
      <c r="Y95" s="2"/>
      <c r="Z95" s="2"/>
      <c r="AA95" s="2"/>
      <c r="AB95" s="2"/>
      <c r="AC95" s="2"/>
    </row>
    <row r="96" spans="1:29" ht="15.75" customHeight="1" x14ac:dyDescent="0.3">
      <c r="A96" s="2"/>
      <c r="B96" s="358"/>
      <c r="C96" s="74" t="s">
        <v>165</v>
      </c>
      <c r="D96" s="75">
        <v>65</v>
      </c>
      <c r="E96" s="76" t="s">
        <v>165</v>
      </c>
      <c r="F96" s="76" t="s">
        <v>116</v>
      </c>
      <c r="G96" s="76"/>
      <c r="H96" s="105"/>
      <c r="I96" s="105"/>
      <c r="J96" s="105"/>
      <c r="K96" s="85"/>
      <c r="L96" s="2"/>
      <c r="M96" s="2"/>
      <c r="N96" s="2"/>
      <c r="O96" s="2"/>
      <c r="P96" s="2"/>
      <c r="Q96" s="2"/>
      <c r="R96" s="2"/>
      <c r="S96" s="2"/>
      <c r="T96" s="2"/>
      <c r="U96" s="2"/>
      <c r="V96" s="2"/>
      <c r="W96" s="2"/>
      <c r="X96" s="2"/>
      <c r="Y96" s="2"/>
      <c r="Z96" s="2"/>
      <c r="AA96" s="2"/>
      <c r="AB96" s="2"/>
      <c r="AC96" s="2"/>
    </row>
    <row r="97" spans="1:29" ht="15.75" customHeight="1" x14ac:dyDescent="0.3">
      <c r="A97" s="2"/>
      <c r="B97" s="358"/>
      <c r="C97" s="74" t="s">
        <v>166</v>
      </c>
      <c r="D97" s="75">
        <v>66</v>
      </c>
      <c r="E97" s="76" t="s">
        <v>166</v>
      </c>
      <c r="F97" s="76" t="s">
        <v>116</v>
      </c>
      <c r="G97" s="76"/>
      <c r="H97" s="105"/>
      <c r="I97" s="105"/>
      <c r="J97" s="105"/>
      <c r="K97" s="85"/>
      <c r="L97" s="2"/>
      <c r="M97" s="2"/>
      <c r="N97" s="2"/>
      <c r="O97" s="2"/>
      <c r="P97" s="2"/>
      <c r="Q97" s="2"/>
      <c r="R97" s="2"/>
      <c r="S97" s="2"/>
      <c r="T97" s="2"/>
      <c r="U97" s="2"/>
      <c r="V97" s="2"/>
      <c r="W97" s="2"/>
      <c r="X97" s="2"/>
      <c r="Y97" s="2"/>
      <c r="Z97" s="2"/>
      <c r="AA97" s="2"/>
      <c r="AB97" s="2"/>
      <c r="AC97" s="2"/>
    </row>
    <row r="98" spans="1:29" ht="15.75" customHeight="1" x14ac:dyDescent="0.3">
      <c r="A98" s="2"/>
      <c r="B98" s="358"/>
      <c r="C98" s="74" t="s">
        <v>167</v>
      </c>
      <c r="D98" s="75">
        <v>67</v>
      </c>
      <c r="E98" s="76" t="s">
        <v>167</v>
      </c>
      <c r="F98" s="76" t="s">
        <v>116</v>
      </c>
      <c r="G98" s="76"/>
      <c r="H98" s="105"/>
      <c r="I98" s="105"/>
      <c r="J98" s="105"/>
      <c r="K98" s="85"/>
      <c r="L98" s="2"/>
      <c r="M98" s="2"/>
      <c r="N98" s="2"/>
      <c r="O98" s="2"/>
      <c r="P98" s="2"/>
      <c r="Q98" s="2"/>
      <c r="R98" s="2"/>
      <c r="S98" s="2"/>
      <c r="T98" s="2"/>
      <c r="U98" s="2"/>
      <c r="V98" s="2"/>
      <c r="W98" s="2"/>
      <c r="X98" s="2"/>
      <c r="Y98" s="2"/>
      <c r="Z98" s="2"/>
      <c r="AA98" s="2"/>
      <c r="AB98" s="2"/>
      <c r="AC98" s="2"/>
    </row>
    <row r="99" spans="1:29" ht="15.75" customHeight="1" x14ac:dyDescent="0.3">
      <c r="A99" s="2"/>
      <c r="B99" s="358"/>
      <c r="C99" s="74" t="s">
        <v>168</v>
      </c>
      <c r="D99" s="75">
        <v>68</v>
      </c>
      <c r="E99" s="76" t="s">
        <v>168</v>
      </c>
      <c r="F99" s="76" t="s">
        <v>117</v>
      </c>
      <c r="G99" s="76"/>
      <c r="H99" s="105"/>
      <c r="I99" s="105"/>
      <c r="J99" s="105"/>
      <c r="K99" s="85"/>
      <c r="L99" s="2"/>
      <c r="M99" s="2"/>
      <c r="N99" s="2"/>
      <c r="O99" s="2"/>
      <c r="P99" s="2"/>
      <c r="Q99" s="2"/>
      <c r="R99" s="2"/>
      <c r="S99" s="2"/>
      <c r="T99" s="2"/>
      <c r="U99" s="2"/>
      <c r="V99" s="2"/>
      <c r="W99" s="2"/>
      <c r="X99" s="2"/>
      <c r="Y99" s="2"/>
      <c r="Z99" s="2"/>
      <c r="AA99" s="2"/>
      <c r="AB99" s="2"/>
      <c r="AC99" s="2"/>
    </row>
    <row r="100" spans="1:29" ht="15.75" customHeight="1" x14ac:dyDescent="0.3">
      <c r="A100" s="2"/>
      <c r="B100" s="358"/>
      <c r="C100" s="74" t="s">
        <v>169</v>
      </c>
      <c r="D100" s="75">
        <v>69</v>
      </c>
      <c r="E100" s="76" t="s">
        <v>169</v>
      </c>
      <c r="F100" s="76" t="s">
        <v>117</v>
      </c>
      <c r="G100" s="76"/>
      <c r="H100" s="105"/>
      <c r="I100" s="105"/>
      <c r="J100" s="105"/>
      <c r="K100" s="85"/>
      <c r="L100" s="2"/>
      <c r="M100" s="2"/>
      <c r="N100" s="2"/>
      <c r="O100" s="2"/>
      <c r="P100" s="2"/>
      <c r="Q100" s="2"/>
      <c r="R100" s="2"/>
      <c r="S100" s="2"/>
      <c r="T100" s="2"/>
      <c r="U100" s="2"/>
      <c r="V100" s="2"/>
      <c r="W100" s="2"/>
      <c r="X100" s="2"/>
      <c r="Y100" s="2"/>
      <c r="Z100" s="2"/>
      <c r="AA100" s="2"/>
      <c r="AB100" s="2"/>
      <c r="AC100" s="2"/>
    </row>
    <row r="101" spans="1:29" ht="15.75" customHeight="1" x14ac:dyDescent="0.3">
      <c r="A101" s="2"/>
      <c r="B101" s="358"/>
      <c r="C101" s="74" t="s">
        <v>170</v>
      </c>
      <c r="D101" s="75">
        <v>70</v>
      </c>
      <c r="E101" s="76" t="s">
        <v>170</v>
      </c>
      <c r="F101" s="76" t="s">
        <v>117</v>
      </c>
      <c r="G101" s="76"/>
      <c r="H101" s="105"/>
      <c r="I101" s="105"/>
      <c r="J101" s="105"/>
      <c r="K101" s="85"/>
      <c r="L101" s="2"/>
      <c r="M101" s="2"/>
      <c r="N101" s="2"/>
      <c r="O101" s="2"/>
      <c r="P101" s="2"/>
      <c r="Q101" s="2"/>
      <c r="R101" s="2"/>
      <c r="S101" s="2"/>
      <c r="T101" s="2"/>
      <c r="U101" s="2"/>
      <c r="V101" s="2"/>
      <c r="W101" s="2"/>
      <c r="X101" s="2"/>
      <c r="Y101" s="2"/>
      <c r="Z101" s="2"/>
      <c r="AA101" s="2"/>
      <c r="AB101" s="2"/>
      <c r="AC101" s="2"/>
    </row>
    <row r="102" spans="1:29" ht="15.75" customHeight="1" x14ac:dyDescent="0.3">
      <c r="A102" s="2"/>
      <c r="B102" s="358"/>
      <c r="C102" s="74" t="s">
        <v>171</v>
      </c>
      <c r="D102" s="75">
        <v>71</v>
      </c>
      <c r="E102" s="76" t="s">
        <v>171</v>
      </c>
      <c r="F102" s="76" t="s">
        <v>118</v>
      </c>
      <c r="G102" s="76"/>
      <c r="H102" s="105"/>
      <c r="I102" s="105"/>
      <c r="J102" s="105"/>
      <c r="K102" s="85"/>
      <c r="L102" s="2"/>
      <c r="M102" s="2"/>
      <c r="N102" s="2"/>
      <c r="O102" s="2"/>
      <c r="P102" s="2"/>
      <c r="Q102" s="2"/>
      <c r="R102" s="2"/>
      <c r="S102" s="2"/>
      <c r="T102" s="2"/>
      <c r="U102" s="2"/>
      <c r="V102" s="2"/>
      <c r="W102" s="2"/>
      <c r="X102" s="2"/>
      <c r="Y102" s="2"/>
      <c r="Z102" s="2"/>
      <c r="AA102" s="2"/>
      <c r="AB102" s="2"/>
      <c r="AC102" s="2"/>
    </row>
    <row r="103" spans="1:29" ht="15.75" customHeight="1" x14ac:dyDescent="0.3">
      <c r="A103" s="2"/>
      <c r="B103" s="358"/>
      <c r="C103" s="74" t="s">
        <v>172</v>
      </c>
      <c r="D103" s="75">
        <v>72</v>
      </c>
      <c r="E103" s="76" t="s">
        <v>172</v>
      </c>
      <c r="F103" s="76" t="s">
        <v>118</v>
      </c>
      <c r="G103" s="76"/>
      <c r="H103" s="105"/>
      <c r="I103" s="105"/>
      <c r="J103" s="105"/>
      <c r="K103" s="85"/>
      <c r="L103" s="2"/>
      <c r="M103" s="2"/>
      <c r="N103" s="2"/>
      <c r="O103" s="2"/>
      <c r="P103" s="2"/>
      <c r="Q103" s="2"/>
      <c r="R103" s="2"/>
      <c r="S103" s="2"/>
      <c r="T103" s="2"/>
      <c r="U103" s="2"/>
      <c r="V103" s="2"/>
      <c r="W103" s="2"/>
      <c r="X103" s="2"/>
      <c r="Y103" s="2"/>
      <c r="Z103" s="2"/>
      <c r="AA103" s="2"/>
      <c r="AB103" s="2"/>
      <c r="AC103" s="2"/>
    </row>
    <row r="104" spans="1:29" ht="15.75" customHeight="1" x14ac:dyDescent="0.3">
      <c r="A104" s="2"/>
      <c r="B104" s="358"/>
      <c r="C104" s="74" t="s">
        <v>173</v>
      </c>
      <c r="D104" s="75">
        <v>73</v>
      </c>
      <c r="E104" s="76" t="s">
        <v>173</v>
      </c>
      <c r="F104" s="76" t="s">
        <v>118</v>
      </c>
      <c r="G104" s="76"/>
      <c r="H104" s="105"/>
      <c r="I104" s="105"/>
      <c r="J104" s="105"/>
      <c r="K104" s="85"/>
      <c r="L104" s="2"/>
      <c r="M104" s="2"/>
      <c r="N104" s="2"/>
      <c r="O104" s="2"/>
      <c r="P104" s="2"/>
      <c r="Q104" s="2"/>
      <c r="R104" s="2"/>
      <c r="S104" s="2"/>
      <c r="T104" s="2"/>
      <c r="U104" s="2"/>
      <c r="V104" s="2"/>
      <c r="W104" s="2"/>
      <c r="X104" s="2"/>
      <c r="Y104" s="2"/>
      <c r="Z104" s="2"/>
      <c r="AA104" s="2"/>
      <c r="AB104" s="2"/>
      <c r="AC104" s="2"/>
    </row>
    <row r="105" spans="1:29" ht="15.75" customHeight="1" x14ac:dyDescent="0.3">
      <c r="A105" s="2"/>
      <c r="B105" s="358"/>
      <c r="C105" s="74" t="s">
        <v>174</v>
      </c>
      <c r="D105" s="75">
        <v>74</v>
      </c>
      <c r="E105" s="76" t="s">
        <v>174</v>
      </c>
      <c r="F105" s="76" t="s">
        <v>118</v>
      </c>
      <c r="G105" s="76"/>
      <c r="H105" s="105"/>
      <c r="I105" s="105"/>
      <c r="J105" s="105"/>
      <c r="K105" s="85"/>
      <c r="L105" s="2"/>
      <c r="M105" s="2"/>
      <c r="N105" s="2"/>
      <c r="O105" s="2"/>
      <c r="P105" s="2"/>
      <c r="Q105" s="2"/>
      <c r="R105" s="2"/>
      <c r="S105" s="2"/>
      <c r="T105" s="2"/>
      <c r="U105" s="2"/>
      <c r="V105" s="2"/>
      <c r="W105" s="2"/>
      <c r="X105" s="2"/>
      <c r="Y105" s="2"/>
      <c r="Z105" s="2"/>
      <c r="AA105" s="2"/>
      <c r="AB105" s="2"/>
      <c r="AC105" s="2"/>
    </row>
    <row r="106" spans="1:29" ht="15.75" customHeight="1" x14ac:dyDescent="0.3">
      <c r="A106" s="2"/>
      <c r="B106" s="358"/>
      <c r="C106" s="74" t="s">
        <v>175</v>
      </c>
      <c r="D106" s="75">
        <v>75</v>
      </c>
      <c r="E106" s="76" t="s">
        <v>175</v>
      </c>
      <c r="F106" s="76" t="s">
        <v>119</v>
      </c>
      <c r="G106" s="76"/>
      <c r="H106" s="105"/>
      <c r="I106" s="105"/>
      <c r="J106" s="105"/>
      <c r="K106" s="85"/>
      <c r="L106" s="2"/>
      <c r="M106" s="2"/>
      <c r="N106" s="2"/>
      <c r="O106" s="2"/>
      <c r="P106" s="2"/>
      <c r="Q106" s="2"/>
      <c r="R106" s="2"/>
      <c r="S106" s="2"/>
      <c r="T106" s="2"/>
      <c r="U106" s="2"/>
      <c r="V106" s="2"/>
      <c r="W106" s="2"/>
      <c r="X106" s="2"/>
      <c r="Y106" s="2"/>
      <c r="Z106" s="2"/>
      <c r="AA106" s="2"/>
      <c r="AB106" s="2"/>
      <c r="AC106" s="2"/>
    </row>
    <row r="107" spans="1:29" ht="15.75" customHeight="1" x14ac:dyDescent="0.3">
      <c r="A107" s="2"/>
      <c r="B107" s="358"/>
      <c r="C107" s="74" t="s">
        <v>176</v>
      </c>
      <c r="D107" s="75">
        <v>76</v>
      </c>
      <c r="E107" s="76" t="s">
        <v>176</v>
      </c>
      <c r="F107" s="76" t="s">
        <v>119</v>
      </c>
      <c r="G107" s="76"/>
      <c r="H107" s="105"/>
      <c r="I107" s="105"/>
      <c r="J107" s="105"/>
      <c r="K107" s="85"/>
      <c r="L107" s="2"/>
      <c r="M107" s="2"/>
      <c r="N107" s="2"/>
      <c r="O107" s="2"/>
      <c r="P107" s="2"/>
      <c r="Q107" s="2"/>
      <c r="R107" s="2"/>
      <c r="S107" s="2"/>
      <c r="T107" s="2"/>
      <c r="U107" s="2"/>
      <c r="V107" s="2"/>
      <c r="W107" s="2"/>
      <c r="X107" s="2"/>
      <c r="Y107" s="2"/>
      <c r="Z107" s="2"/>
      <c r="AA107" s="2"/>
      <c r="AB107" s="2"/>
      <c r="AC107" s="2"/>
    </row>
    <row r="108" spans="1:29" ht="15.75" customHeight="1" x14ac:dyDescent="0.3">
      <c r="A108" s="2"/>
      <c r="B108" s="358"/>
      <c r="C108" s="74" t="s">
        <v>177</v>
      </c>
      <c r="D108" s="75">
        <v>77</v>
      </c>
      <c r="E108" s="76" t="s">
        <v>177</v>
      </c>
      <c r="F108" s="76" t="s">
        <v>119</v>
      </c>
      <c r="G108" s="76"/>
      <c r="H108" s="105"/>
      <c r="I108" s="105"/>
      <c r="J108" s="105"/>
      <c r="K108" s="85"/>
      <c r="L108" s="2"/>
      <c r="M108" s="2"/>
      <c r="N108" s="2"/>
      <c r="O108" s="2"/>
      <c r="P108" s="2"/>
      <c r="Q108" s="2"/>
      <c r="R108" s="2"/>
      <c r="S108" s="2"/>
      <c r="T108" s="2"/>
      <c r="U108" s="2"/>
      <c r="V108" s="2"/>
      <c r="W108" s="2"/>
      <c r="X108" s="2"/>
      <c r="Y108" s="2"/>
      <c r="Z108" s="2"/>
      <c r="AA108" s="2"/>
      <c r="AB108" s="2"/>
      <c r="AC108" s="2"/>
    </row>
    <row r="109" spans="1:29" ht="15.75" customHeight="1" x14ac:dyDescent="0.3">
      <c r="A109" s="2"/>
      <c r="B109" s="358"/>
      <c r="C109" s="74" t="s">
        <v>178</v>
      </c>
      <c r="D109" s="75">
        <v>78</v>
      </c>
      <c r="E109" s="76" t="s">
        <v>178</v>
      </c>
      <c r="F109" s="76" t="s">
        <v>119</v>
      </c>
      <c r="G109" s="76"/>
      <c r="H109" s="105"/>
      <c r="I109" s="105"/>
      <c r="J109" s="105"/>
      <c r="K109" s="85"/>
      <c r="L109" s="2"/>
      <c r="M109" s="2"/>
      <c r="N109" s="2"/>
      <c r="O109" s="2"/>
      <c r="P109" s="2"/>
      <c r="Q109" s="2"/>
      <c r="R109" s="2"/>
      <c r="S109" s="2"/>
      <c r="T109" s="2"/>
      <c r="U109" s="2"/>
      <c r="V109" s="2"/>
      <c r="W109" s="2"/>
      <c r="X109" s="2"/>
      <c r="Y109" s="2"/>
      <c r="Z109" s="2"/>
      <c r="AA109" s="2"/>
      <c r="AB109" s="2"/>
      <c r="AC109" s="2"/>
    </row>
    <row r="110" spans="1:29" ht="15.75" customHeight="1" x14ac:dyDescent="0.3">
      <c r="A110" s="2"/>
      <c r="B110" s="358"/>
      <c r="C110" s="74" t="s">
        <v>179</v>
      </c>
      <c r="D110" s="75">
        <v>79</v>
      </c>
      <c r="E110" s="76" t="s">
        <v>179</v>
      </c>
      <c r="F110" s="76" t="s">
        <v>120</v>
      </c>
      <c r="G110" s="76"/>
      <c r="H110" s="105"/>
      <c r="I110" s="105"/>
      <c r="J110" s="105"/>
      <c r="K110" s="85"/>
      <c r="L110" s="2"/>
      <c r="M110" s="2"/>
      <c r="N110" s="2"/>
      <c r="O110" s="2"/>
      <c r="P110" s="2"/>
      <c r="Q110" s="2"/>
      <c r="R110" s="2"/>
      <c r="S110" s="2"/>
      <c r="T110" s="2"/>
      <c r="U110" s="2"/>
      <c r="V110" s="2"/>
      <c r="W110" s="2"/>
      <c r="X110" s="2"/>
      <c r="Y110" s="2"/>
      <c r="Z110" s="2"/>
      <c r="AA110" s="2"/>
      <c r="AB110" s="2"/>
      <c r="AC110" s="2"/>
    </row>
    <row r="111" spans="1:29" ht="15.75" customHeight="1" x14ac:dyDescent="0.3">
      <c r="A111" s="2"/>
      <c r="B111" s="358"/>
      <c r="C111" s="74" t="s">
        <v>180</v>
      </c>
      <c r="D111" s="75">
        <v>80</v>
      </c>
      <c r="E111" s="76" t="s">
        <v>180</v>
      </c>
      <c r="F111" s="76" t="s">
        <v>120</v>
      </c>
      <c r="G111" s="76"/>
      <c r="H111" s="105"/>
      <c r="I111" s="105"/>
      <c r="J111" s="105"/>
      <c r="K111" s="85"/>
      <c r="L111" s="2"/>
      <c r="M111" s="2"/>
      <c r="N111" s="2"/>
      <c r="O111" s="2"/>
      <c r="P111" s="2"/>
      <c r="Q111" s="2"/>
      <c r="R111" s="2"/>
      <c r="S111" s="2"/>
      <c r="T111" s="2"/>
      <c r="U111" s="2"/>
      <c r="V111" s="2"/>
      <c r="W111" s="2"/>
      <c r="X111" s="2"/>
      <c r="Y111" s="2"/>
      <c r="Z111" s="2"/>
      <c r="AA111" s="2"/>
      <c r="AB111" s="2"/>
      <c r="AC111" s="2"/>
    </row>
    <row r="112" spans="1:29" ht="15.75" customHeight="1" x14ac:dyDescent="0.3">
      <c r="A112" s="2"/>
      <c r="B112" s="358"/>
      <c r="C112" s="74" t="s">
        <v>181</v>
      </c>
      <c r="D112" s="75">
        <v>81</v>
      </c>
      <c r="E112" s="76" t="s">
        <v>181</v>
      </c>
      <c r="F112" s="76" t="s">
        <v>120</v>
      </c>
      <c r="G112" s="76"/>
      <c r="H112" s="105"/>
      <c r="I112" s="105"/>
      <c r="J112" s="105"/>
      <c r="K112" s="85"/>
      <c r="L112" s="2"/>
      <c r="M112" s="2"/>
      <c r="N112" s="2"/>
      <c r="O112" s="2"/>
      <c r="P112" s="2"/>
      <c r="Q112" s="2"/>
      <c r="R112" s="2"/>
      <c r="S112" s="2"/>
      <c r="T112" s="2"/>
      <c r="U112" s="2"/>
      <c r="V112" s="2"/>
      <c r="W112" s="2"/>
      <c r="X112" s="2"/>
      <c r="Y112" s="2"/>
      <c r="Z112" s="2"/>
      <c r="AA112" s="2"/>
      <c r="AB112" s="2"/>
      <c r="AC112" s="2"/>
    </row>
    <row r="113" spans="1:29" ht="15.75" customHeight="1" x14ac:dyDescent="0.3">
      <c r="A113" s="2"/>
      <c r="B113" s="358"/>
      <c r="C113" s="74" t="s">
        <v>182</v>
      </c>
      <c r="D113" s="75">
        <v>82</v>
      </c>
      <c r="E113" s="76" t="s">
        <v>182</v>
      </c>
      <c r="F113" s="76" t="s">
        <v>121</v>
      </c>
      <c r="G113" s="76"/>
      <c r="H113" s="105"/>
      <c r="I113" s="105"/>
      <c r="J113" s="105"/>
      <c r="K113" s="85"/>
      <c r="L113" s="2"/>
      <c r="M113" s="2"/>
      <c r="N113" s="2"/>
      <c r="O113" s="2"/>
      <c r="P113" s="2"/>
      <c r="Q113" s="2"/>
      <c r="R113" s="2"/>
      <c r="S113" s="2"/>
      <c r="T113" s="2"/>
      <c r="U113" s="2"/>
      <c r="V113" s="2"/>
      <c r="W113" s="2"/>
      <c r="X113" s="2"/>
      <c r="Y113" s="2"/>
      <c r="Z113" s="2"/>
      <c r="AA113" s="2"/>
      <c r="AB113" s="2"/>
      <c r="AC113" s="2"/>
    </row>
    <row r="114" spans="1:29" ht="15.75" customHeight="1" x14ac:dyDescent="0.3">
      <c r="A114" s="2"/>
      <c r="B114" s="358"/>
      <c r="C114" s="74" t="s">
        <v>183</v>
      </c>
      <c r="D114" s="75">
        <v>83</v>
      </c>
      <c r="E114" s="76" t="s">
        <v>183</v>
      </c>
      <c r="F114" s="76" t="s">
        <v>121</v>
      </c>
      <c r="G114" s="76"/>
      <c r="H114" s="105"/>
      <c r="I114" s="105"/>
      <c r="J114" s="105"/>
      <c r="K114" s="85"/>
      <c r="L114" s="2"/>
      <c r="M114" s="2"/>
      <c r="N114" s="2"/>
      <c r="O114" s="2"/>
      <c r="P114" s="2"/>
      <c r="Q114" s="2"/>
      <c r="R114" s="2"/>
      <c r="S114" s="2"/>
      <c r="T114" s="2"/>
      <c r="U114" s="2"/>
      <c r="V114" s="2"/>
      <c r="W114" s="2"/>
      <c r="X114" s="2"/>
      <c r="Y114" s="2"/>
      <c r="Z114" s="2"/>
      <c r="AA114" s="2"/>
      <c r="AB114" s="2"/>
      <c r="AC114" s="2"/>
    </row>
    <row r="115" spans="1:29" ht="15.75" customHeight="1" x14ac:dyDescent="0.3">
      <c r="A115" s="2"/>
      <c r="B115" s="358"/>
      <c r="C115" s="74" t="s">
        <v>184</v>
      </c>
      <c r="D115" s="75">
        <v>84</v>
      </c>
      <c r="E115" s="76" t="s">
        <v>184</v>
      </c>
      <c r="F115" s="76" t="s">
        <v>121</v>
      </c>
      <c r="G115" s="76"/>
      <c r="H115" s="105"/>
      <c r="I115" s="105"/>
      <c r="J115" s="105"/>
      <c r="K115" s="85"/>
      <c r="L115" s="2"/>
      <c r="M115" s="2"/>
      <c r="N115" s="2"/>
      <c r="O115" s="2"/>
      <c r="P115" s="2"/>
      <c r="Q115" s="2"/>
      <c r="R115" s="2"/>
      <c r="S115" s="2"/>
      <c r="T115" s="2"/>
      <c r="U115" s="2"/>
      <c r="V115" s="2"/>
      <c r="W115" s="2"/>
      <c r="X115" s="2"/>
      <c r="Y115" s="2"/>
      <c r="Z115" s="2"/>
      <c r="AA115" s="2"/>
      <c r="AB115" s="2"/>
      <c r="AC115" s="2"/>
    </row>
    <row r="116" spans="1:29" ht="15.75" customHeight="1" x14ac:dyDescent="0.3">
      <c r="A116" s="2"/>
      <c r="B116" s="358"/>
      <c r="C116" s="74" t="s">
        <v>185</v>
      </c>
      <c r="D116" s="75">
        <v>85</v>
      </c>
      <c r="E116" s="76" t="s">
        <v>185</v>
      </c>
      <c r="F116" s="76" t="s">
        <v>122</v>
      </c>
      <c r="G116" s="76"/>
      <c r="H116" s="105"/>
      <c r="I116" s="105"/>
      <c r="J116" s="105"/>
      <c r="K116" s="85"/>
      <c r="L116" s="2"/>
      <c r="M116" s="2"/>
      <c r="N116" s="2"/>
      <c r="O116" s="2"/>
      <c r="P116" s="2"/>
      <c r="Q116" s="2"/>
      <c r="R116" s="2"/>
      <c r="S116" s="2"/>
      <c r="T116" s="2"/>
      <c r="U116" s="2"/>
      <c r="V116" s="2"/>
      <c r="W116" s="2"/>
      <c r="X116" s="2"/>
      <c r="Y116" s="2"/>
      <c r="Z116" s="2"/>
      <c r="AA116" s="2"/>
      <c r="AB116" s="2"/>
      <c r="AC116" s="2"/>
    </row>
    <row r="117" spans="1:29" ht="15.75" customHeight="1" x14ac:dyDescent="0.3">
      <c r="A117" s="2"/>
      <c r="B117" s="358"/>
      <c r="C117" s="74" t="s">
        <v>186</v>
      </c>
      <c r="D117" s="75">
        <v>86</v>
      </c>
      <c r="E117" s="76" t="s">
        <v>186</v>
      </c>
      <c r="F117" s="76" t="s">
        <v>122</v>
      </c>
      <c r="G117" s="76"/>
      <c r="H117" s="105"/>
      <c r="I117" s="105"/>
      <c r="J117" s="105"/>
      <c r="K117" s="85"/>
      <c r="L117" s="2"/>
      <c r="M117" s="2"/>
      <c r="N117" s="2"/>
      <c r="O117" s="2"/>
      <c r="P117" s="2"/>
      <c r="Q117" s="2"/>
      <c r="R117" s="2"/>
      <c r="S117" s="2"/>
      <c r="T117" s="2"/>
      <c r="U117" s="2"/>
      <c r="V117" s="2"/>
      <c r="W117" s="2"/>
      <c r="X117" s="2"/>
      <c r="Y117" s="2"/>
      <c r="Z117" s="2"/>
      <c r="AA117" s="2"/>
      <c r="AB117" s="2"/>
      <c r="AC117" s="2"/>
    </row>
    <row r="118" spans="1:29" ht="15.75" customHeight="1" x14ac:dyDescent="0.3">
      <c r="A118" s="2"/>
      <c r="B118" s="358"/>
      <c r="C118" s="74" t="s">
        <v>187</v>
      </c>
      <c r="D118" s="75">
        <v>87</v>
      </c>
      <c r="E118" s="76" t="s">
        <v>187</v>
      </c>
      <c r="F118" s="76" t="s">
        <v>122</v>
      </c>
      <c r="G118" s="76"/>
      <c r="H118" s="105"/>
      <c r="I118" s="105"/>
      <c r="J118" s="105"/>
      <c r="K118" s="85"/>
      <c r="L118" s="2"/>
      <c r="M118" s="2"/>
      <c r="N118" s="2"/>
      <c r="O118" s="2"/>
      <c r="P118" s="2"/>
      <c r="Q118" s="2"/>
      <c r="R118" s="2"/>
      <c r="S118" s="2"/>
      <c r="T118" s="2"/>
      <c r="U118" s="2"/>
      <c r="V118" s="2"/>
      <c r="W118" s="2"/>
      <c r="X118" s="2"/>
      <c r="Y118" s="2"/>
      <c r="Z118" s="2"/>
      <c r="AA118" s="2"/>
      <c r="AB118" s="2"/>
      <c r="AC118" s="2"/>
    </row>
    <row r="119" spans="1:29" ht="15.75" customHeight="1" x14ac:dyDescent="0.3">
      <c r="A119" s="2"/>
      <c r="B119" s="358"/>
      <c r="C119" s="74" t="s">
        <v>188</v>
      </c>
      <c r="D119" s="75">
        <v>88</v>
      </c>
      <c r="E119" s="76" t="s">
        <v>188</v>
      </c>
      <c r="F119" s="76" t="s">
        <v>122</v>
      </c>
      <c r="G119" s="76"/>
      <c r="H119" s="105"/>
      <c r="I119" s="105"/>
      <c r="J119" s="105"/>
      <c r="K119" s="85"/>
      <c r="L119" s="2"/>
      <c r="M119" s="2"/>
      <c r="N119" s="2"/>
      <c r="O119" s="2"/>
      <c r="P119" s="2"/>
      <c r="Q119" s="2"/>
      <c r="R119" s="2"/>
      <c r="S119" s="2"/>
      <c r="T119" s="2"/>
      <c r="U119" s="2"/>
      <c r="V119" s="2"/>
      <c r="W119" s="2"/>
      <c r="X119" s="2"/>
      <c r="Y119" s="2"/>
      <c r="Z119" s="2"/>
      <c r="AA119" s="2"/>
      <c r="AB119" s="2"/>
      <c r="AC119" s="2"/>
    </row>
    <row r="120" spans="1:29" ht="15.75" customHeight="1" x14ac:dyDescent="0.3">
      <c r="A120" s="2"/>
      <c r="B120" s="358"/>
      <c r="C120" s="74" t="s">
        <v>189</v>
      </c>
      <c r="D120" s="75">
        <v>89</v>
      </c>
      <c r="E120" s="76" t="s">
        <v>189</v>
      </c>
      <c r="F120" s="76" t="s">
        <v>123</v>
      </c>
      <c r="G120" s="76"/>
      <c r="H120" s="105"/>
      <c r="I120" s="105"/>
      <c r="J120" s="105"/>
      <c r="K120" s="85"/>
      <c r="L120" s="2"/>
      <c r="M120" s="2"/>
      <c r="N120" s="2"/>
      <c r="O120" s="2"/>
      <c r="P120" s="2"/>
      <c r="Q120" s="2"/>
      <c r="R120" s="2"/>
      <c r="S120" s="2"/>
      <c r="T120" s="2"/>
      <c r="U120" s="2"/>
      <c r="V120" s="2"/>
      <c r="W120" s="2"/>
      <c r="X120" s="2"/>
      <c r="Y120" s="2"/>
      <c r="Z120" s="2"/>
      <c r="AA120" s="2"/>
      <c r="AB120" s="2"/>
      <c r="AC120" s="2"/>
    </row>
    <row r="121" spans="1:29" ht="15.75" customHeight="1" x14ac:dyDescent="0.3">
      <c r="A121" s="2"/>
      <c r="B121" s="358"/>
      <c r="C121" s="74" t="s">
        <v>190</v>
      </c>
      <c r="D121" s="75">
        <v>90</v>
      </c>
      <c r="E121" s="76" t="s">
        <v>190</v>
      </c>
      <c r="F121" s="76" t="s">
        <v>123</v>
      </c>
      <c r="G121" s="76"/>
      <c r="H121" s="105"/>
      <c r="I121" s="105"/>
      <c r="J121" s="105"/>
      <c r="K121" s="85"/>
      <c r="L121" s="2"/>
      <c r="M121" s="2"/>
      <c r="N121" s="2"/>
      <c r="O121" s="2"/>
      <c r="P121" s="2"/>
      <c r="Q121" s="2"/>
      <c r="R121" s="2"/>
      <c r="S121" s="2"/>
      <c r="T121" s="2"/>
      <c r="U121" s="2"/>
      <c r="V121" s="2"/>
      <c r="W121" s="2"/>
      <c r="X121" s="2"/>
      <c r="Y121" s="2"/>
      <c r="Z121" s="2"/>
      <c r="AA121" s="2"/>
      <c r="AB121" s="2"/>
      <c r="AC121" s="2"/>
    </row>
    <row r="122" spans="1:29" ht="15.75" customHeight="1" x14ac:dyDescent="0.3">
      <c r="A122" s="2"/>
      <c r="B122" s="358"/>
      <c r="C122" s="74" t="s">
        <v>191</v>
      </c>
      <c r="D122" s="75">
        <v>91</v>
      </c>
      <c r="E122" s="76" t="s">
        <v>191</v>
      </c>
      <c r="F122" s="76" t="s">
        <v>123</v>
      </c>
      <c r="G122" s="76"/>
      <c r="H122" s="105"/>
      <c r="I122" s="105"/>
      <c r="J122" s="105"/>
      <c r="K122" s="85"/>
      <c r="L122" s="2"/>
      <c r="M122" s="2"/>
      <c r="N122" s="2"/>
      <c r="O122" s="2"/>
      <c r="P122" s="2"/>
      <c r="Q122" s="2"/>
      <c r="R122" s="2"/>
      <c r="S122" s="2"/>
      <c r="T122" s="2"/>
      <c r="U122" s="2"/>
      <c r="V122" s="2"/>
      <c r="W122" s="2"/>
      <c r="X122" s="2"/>
      <c r="Y122" s="2"/>
      <c r="Z122" s="2"/>
      <c r="AA122" s="2"/>
      <c r="AB122" s="2"/>
      <c r="AC122" s="2"/>
    </row>
    <row r="123" spans="1:29" ht="15.75" customHeight="1" x14ac:dyDescent="0.3">
      <c r="A123" s="2"/>
      <c r="B123" s="358"/>
      <c r="C123" s="74" t="s">
        <v>192</v>
      </c>
      <c r="D123" s="75">
        <v>92</v>
      </c>
      <c r="E123" s="76" t="s">
        <v>192</v>
      </c>
      <c r="F123" s="76" t="s">
        <v>124</v>
      </c>
      <c r="G123" s="76"/>
      <c r="H123" s="105"/>
      <c r="I123" s="105"/>
      <c r="J123" s="105"/>
      <c r="K123" s="85"/>
      <c r="L123" s="2"/>
      <c r="M123" s="2"/>
      <c r="N123" s="2"/>
      <c r="O123" s="2"/>
      <c r="P123" s="2"/>
      <c r="Q123" s="2"/>
      <c r="R123" s="2"/>
      <c r="S123" s="2"/>
      <c r="T123" s="2"/>
      <c r="U123" s="2"/>
      <c r="V123" s="2"/>
      <c r="W123" s="2"/>
      <c r="X123" s="2"/>
      <c r="Y123" s="2"/>
      <c r="Z123" s="2"/>
      <c r="AA123" s="2"/>
      <c r="AB123" s="2"/>
      <c r="AC123" s="2"/>
    </row>
    <row r="124" spans="1:29" ht="15.75" customHeight="1" x14ac:dyDescent="0.3">
      <c r="A124" s="2"/>
      <c r="B124" s="358"/>
      <c r="C124" s="74" t="s">
        <v>193</v>
      </c>
      <c r="D124" s="75">
        <v>93</v>
      </c>
      <c r="E124" s="76" t="s">
        <v>193</v>
      </c>
      <c r="F124" s="76" t="s">
        <v>124</v>
      </c>
      <c r="G124" s="76"/>
      <c r="H124" s="105"/>
      <c r="I124" s="105"/>
      <c r="J124" s="105"/>
      <c r="K124" s="85"/>
      <c r="L124" s="2"/>
      <c r="M124" s="2"/>
      <c r="N124" s="2"/>
      <c r="O124" s="2"/>
      <c r="P124" s="2"/>
      <c r="Q124" s="2"/>
      <c r="R124" s="2"/>
      <c r="S124" s="2"/>
      <c r="T124" s="2"/>
      <c r="U124" s="2"/>
      <c r="V124" s="2"/>
      <c r="W124" s="2"/>
      <c r="X124" s="2"/>
      <c r="Y124" s="2"/>
      <c r="Z124" s="2"/>
      <c r="AA124" s="2"/>
      <c r="AB124" s="2"/>
      <c r="AC124" s="2"/>
    </row>
    <row r="125" spans="1:29" ht="15.75" customHeight="1" x14ac:dyDescent="0.3">
      <c r="A125" s="2"/>
      <c r="B125" s="358"/>
      <c r="C125" s="74" t="s">
        <v>194</v>
      </c>
      <c r="D125" s="75">
        <v>94</v>
      </c>
      <c r="E125" s="76" t="s">
        <v>194</v>
      </c>
      <c r="F125" s="76" t="s">
        <v>124</v>
      </c>
      <c r="G125" s="76"/>
      <c r="H125" s="105"/>
      <c r="I125" s="105"/>
      <c r="J125" s="105"/>
      <c r="K125" s="85"/>
      <c r="L125" s="2"/>
      <c r="M125" s="2"/>
      <c r="N125" s="2"/>
      <c r="O125" s="2"/>
      <c r="P125" s="2"/>
      <c r="Q125" s="2"/>
      <c r="R125" s="2"/>
      <c r="S125" s="2"/>
      <c r="T125" s="2"/>
      <c r="U125" s="2"/>
      <c r="V125" s="2"/>
      <c r="W125" s="2"/>
      <c r="X125" s="2"/>
      <c r="Y125" s="2"/>
      <c r="Z125" s="2"/>
      <c r="AA125" s="2"/>
      <c r="AB125" s="2"/>
      <c r="AC125" s="2"/>
    </row>
    <row r="126" spans="1:29" ht="15.75" customHeight="1" x14ac:dyDescent="0.3">
      <c r="A126" s="2"/>
      <c r="B126" s="358"/>
      <c r="C126" s="74" t="s">
        <v>195</v>
      </c>
      <c r="D126" s="75">
        <v>95</v>
      </c>
      <c r="E126" s="76" t="s">
        <v>195</v>
      </c>
      <c r="F126" s="76" t="s">
        <v>124</v>
      </c>
      <c r="G126" s="76"/>
      <c r="H126" s="105"/>
      <c r="I126" s="105"/>
      <c r="J126" s="105"/>
      <c r="K126" s="85"/>
      <c r="L126" s="2"/>
      <c r="M126" s="2"/>
      <c r="N126" s="2"/>
      <c r="O126" s="2"/>
      <c r="P126" s="2"/>
      <c r="Q126" s="2"/>
      <c r="R126" s="2"/>
      <c r="S126" s="2"/>
      <c r="T126" s="2"/>
      <c r="U126" s="2"/>
      <c r="V126" s="2"/>
      <c r="W126" s="2"/>
      <c r="X126" s="2"/>
      <c r="Y126" s="2"/>
      <c r="Z126" s="2"/>
      <c r="AA126" s="2"/>
      <c r="AB126" s="2"/>
      <c r="AC126" s="2"/>
    </row>
    <row r="127" spans="1:29" ht="15.75" customHeight="1" x14ac:dyDescent="0.3">
      <c r="A127" s="2"/>
      <c r="B127" s="358"/>
      <c r="C127" s="74" t="s">
        <v>196</v>
      </c>
      <c r="D127" s="75">
        <v>96</v>
      </c>
      <c r="E127" s="76" t="s">
        <v>196</v>
      </c>
      <c r="F127" s="76" t="s">
        <v>124</v>
      </c>
      <c r="G127" s="76"/>
      <c r="H127" s="105"/>
      <c r="I127" s="105"/>
      <c r="J127" s="105"/>
      <c r="K127" s="85"/>
      <c r="L127" s="2"/>
      <c r="M127" s="2"/>
      <c r="N127" s="2"/>
      <c r="O127" s="2"/>
      <c r="P127" s="2"/>
      <c r="Q127" s="2"/>
      <c r="R127" s="2"/>
      <c r="S127" s="2"/>
      <c r="T127" s="2"/>
      <c r="U127" s="2"/>
      <c r="V127" s="2"/>
      <c r="W127" s="2"/>
      <c r="X127" s="2"/>
      <c r="Y127" s="2"/>
      <c r="Z127" s="2"/>
      <c r="AA127" s="2"/>
      <c r="AB127" s="2"/>
      <c r="AC127" s="2"/>
    </row>
    <row r="128" spans="1:29" ht="15.75" customHeight="1" x14ac:dyDescent="0.3">
      <c r="A128" s="2"/>
      <c r="B128" s="358"/>
      <c r="C128" s="74" t="s">
        <v>197</v>
      </c>
      <c r="D128" s="75">
        <v>97</v>
      </c>
      <c r="E128" s="76" t="s">
        <v>197</v>
      </c>
      <c r="F128" s="76" t="s">
        <v>124</v>
      </c>
      <c r="G128" s="76"/>
      <c r="H128" s="105"/>
      <c r="I128" s="105"/>
      <c r="J128" s="105"/>
      <c r="K128" s="85"/>
      <c r="L128" s="2"/>
      <c r="M128" s="2"/>
      <c r="N128" s="2"/>
      <c r="O128" s="2"/>
      <c r="P128" s="2"/>
      <c r="Q128" s="2"/>
      <c r="R128" s="2"/>
      <c r="S128" s="2"/>
      <c r="T128" s="2"/>
      <c r="U128" s="2"/>
      <c r="V128" s="2"/>
      <c r="W128" s="2"/>
      <c r="X128" s="2"/>
      <c r="Y128" s="2"/>
      <c r="Z128" s="2"/>
      <c r="AA128" s="2"/>
      <c r="AB128" s="2"/>
      <c r="AC128" s="2"/>
    </row>
    <row r="129" spans="1:29" ht="15.75" customHeight="1" x14ac:dyDescent="0.3">
      <c r="A129" s="2"/>
      <c r="B129" s="358"/>
      <c r="C129" s="74" t="s">
        <v>198</v>
      </c>
      <c r="D129" s="75">
        <v>98</v>
      </c>
      <c r="E129" s="76" t="s">
        <v>198</v>
      </c>
      <c r="F129" s="76" t="s">
        <v>125</v>
      </c>
      <c r="G129" s="76"/>
      <c r="H129" s="105"/>
      <c r="I129" s="105"/>
      <c r="J129" s="105"/>
      <c r="K129" s="85"/>
      <c r="L129" s="2"/>
      <c r="M129" s="2"/>
      <c r="N129" s="2"/>
      <c r="O129" s="2"/>
      <c r="P129" s="2"/>
      <c r="Q129" s="2"/>
      <c r="R129" s="2"/>
      <c r="S129" s="2"/>
      <c r="T129" s="2"/>
      <c r="U129" s="2"/>
      <c r="V129" s="2"/>
      <c r="W129" s="2"/>
      <c r="X129" s="2"/>
      <c r="Y129" s="2"/>
      <c r="Z129" s="2"/>
      <c r="AA129" s="2"/>
      <c r="AB129" s="2"/>
      <c r="AC129" s="2"/>
    </row>
    <row r="130" spans="1:29" ht="15.75" customHeight="1" x14ac:dyDescent="0.3">
      <c r="A130" s="2"/>
      <c r="B130" s="358"/>
      <c r="C130" s="74" t="s">
        <v>199</v>
      </c>
      <c r="D130" s="75">
        <v>99</v>
      </c>
      <c r="E130" s="76" t="s">
        <v>199</v>
      </c>
      <c r="F130" s="76" t="s">
        <v>125</v>
      </c>
      <c r="G130" s="76"/>
      <c r="H130" s="105"/>
      <c r="I130" s="105"/>
      <c r="J130" s="105"/>
      <c r="K130" s="85"/>
      <c r="L130" s="2"/>
      <c r="M130" s="2"/>
      <c r="N130" s="2"/>
      <c r="O130" s="2"/>
      <c r="P130" s="2"/>
      <c r="Q130" s="2"/>
      <c r="R130" s="2"/>
      <c r="S130" s="2"/>
      <c r="T130" s="2"/>
      <c r="U130" s="2"/>
      <c r="V130" s="2"/>
      <c r="W130" s="2"/>
      <c r="X130" s="2"/>
      <c r="Y130" s="2"/>
      <c r="Z130" s="2"/>
      <c r="AA130" s="2"/>
      <c r="AB130" s="2"/>
      <c r="AC130" s="2"/>
    </row>
    <row r="131" spans="1:29" ht="15.75" customHeight="1" x14ac:dyDescent="0.3">
      <c r="A131" s="2"/>
      <c r="B131" s="358"/>
      <c r="C131" s="74" t="s">
        <v>200</v>
      </c>
      <c r="D131" s="75">
        <v>100</v>
      </c>
      <c r="E131" s="76" t="s">
        <v>200</v>
      </c>
      <c r="F131" s="76" t="s">
        <v>125</v>
      </c>
      <c r="G131" s="76"/>
      <c r="H131" s="105"/>
      <c r="I131" s="105"/>
      <c r="J131" s="105"/>
      <c r="K131" s="85"/>
      <c r="L131" s="2"/>
      <c r="M131" s="2"/>
      <c r="N131" s="2"/>
      <c r="O131" s="2"/>
      <c r="P131" s="2"/>
      <c r="Q131" s="2"/>
      <c r="R131" s="2"/>
      <c r="S131" s="2"/>
      <c r="T131" s="2"/>
      <c r="U131" s="2"/>
      <c r="V131" s="2"/>
      <c r="W131" s="2"/>
      <c r="X131" s="2"/>
      <c r="Y131" s="2"/>
      <c r="Z131" s="2"/>
      <c r="AA131" s="2"/>
      <c r="AB131" s="2"/>
      <c r="AC131" s="2"/>
    </row>
    <row r="132" spans="1:29" ht="15.75" customHeight="1" x14ac:dyDescent="0.3">
      <c r="A132" s="2"/>
      <c r="B132" s="358"/>
      <c r="C132" s="74" t="s">
        <v>201</v>
      </c>
      <c r="D132" s="75">
        <v>101</v>
      </c>
      <c r="E132" s="76" t="s">
        <v>201</v>
      </c>
      <c r="F132" s="76" t="s">
        <v>125</v>
      </c>
      <c r="G132" s="76"/>
      <c r="H132" s="105"/>
      <c r="I132" s="105"/>
      <c r="J132" s="105"/>
      <c r="K132" s="85"/>
      <c r="L132" s="2"/>
      <c r="M132" s="2"/>
      <c r="N132" s="2"/>
      <c r="O132" s="2"/>
      <c r="P132" s="2"/>
      <c r="Q132" s="2"/>
      <c r="R132" s="2"/>
      <c r="S132" s="2"/>
      <c r="T132" s="2"/>
      <c r="U132" s="2"/>
      <c r="V132" s="2"/>
      <c r="W132" s="2"/>
      <c r="X132" s="2"/>
      <c r="Y132" s="2"/>
      <c r="Z132" s="2"/>
      <c r="AA132" s="2"/>
      <c r="AB132" s="2"/>
      <c r="AC132" s="2"/>
    </row>
    <row r="133" spans="1:29" ht="15.75" customHeight="1" x14ac:dyDescent="0.3">
      <c r="A133" s="2"/>
      <c r="B133" s="358"/>
      <c r="C133" s="74" t="s">
        <v>202</v>
      </c>
      <c r="D133" s="75">
        <v>102</v>
      </c>
      <c r="E133" s="76" t="s">
        <v>202</v>
      </c>
      <c r="F133" s="76" t="s">
        <v>125</v>
      </c>
      <c r="G133" s="76"/>
      <c r="H133" s="105"/>
      <c r="I133" s="105"/>
      <c r="J133" s="105"/>
      <c r="K133" s="85"/>
      <c r="L133" s="2"/>
      <c r="M133" s="2"/>
      <c r="N133" s="2"/>
      <c r="O133" s="2"/>
      <c r="P133" s="2"/>
      <c r="Q133" s="2"/>
      <c r="R133" s="2"/>
      <c r="S133" s="2"/>
      <c r="T133" s="2"/>
      <c r="U133" s="2"/>
      <c r="V133" s="2"/>
      <c r="W133" s="2"/>
      <c r="X133" s="2"/>
      <c r="Y133" s="2"/>
      <c r="Z133" s="2"/>
      <c r="AA133" s="2"/>
      <c r="AB133" s="2"/>
      <c r="AC133" s="2"/>
    </row>
    <row r="134" spans="1:29" ht="15.75" customHeight="1" x14ac:dyDescent="0.3">
      <c r="A134" s="2"/>
      <c r="B134" s="358"/>
      <c r="C134" s="74" t="s">
        <v>203</v>
      </c>
      <c r="D134" s="75">
        <v>103</v>
      </c>
      <c r="E134" s="76" t="s">
        <v>203</v>
      </c>
      <c r="F134" s="76" t="s">
        <v>126</v>
      </c>
      <c r="G134" s="76"/>
      <c r="H134" s="105"/>
      <c r="I134" s="105"/>
      <c r="J134" s="105"/>
      <c r="K134" s="85"/>
      <c r="L134" s="2"/>
      <c r="M134" s="2"/>
      <c r="N134" s="2"/>
      <c r="O134" s="2"/>
      <c r="P134" s="2"/>
      <c r="Q134" s="2"/>
      <c r="R134" s="2"/>
      <c r="S134" s="2"/>
      <c r="T134" s="2"/>
      <c r="U134" s="2"/>
      <c r="V134" s="2"/>
      <c r="W134" s="2"/>
      <c r="X134" s="2"/>
      <c r="Y134" s="2"/>
      <c r="Z134" s="2"/>
      <c r="AA134" s="2"/>
      <c r="AB134" s="2"/>
      <c r="AC134" s="2"/>
    </row>
    <row r="135" spans="1:29" ht="15.75" customHeight="1" x14ac:dyDescent="0.3">
      <c r="A135" s="2"/>
      <c r="B135" s="358"/>
      <c r="C135" s="74" t="s">
        <v>204</v>
      </c>
      <c r="D135" s="75">
        <v>104</v>
      </c>
      <c r="E135" s="76" t="s">
        <v>204</v>
      </c>
      <c r="F135" s="76" t="s">
        <v>126</v>
      </c>
      <c r="G135" s="76"/>
      <c r="H135" s="105"/>
      <c r="I135" s="105"/>
      <c r="J135" s="105"/>
      <c r="K135" s="85"/>
      <c r="L135" s="2"/>
      <c r="M135" s="2"/>
      <c r="N135" s="2"/>
      <c r="O135" s="2"/>
      <c r="P135" s="2"/>
      <c r="Q135" s="2"/>
      <c r="R135" s="2"/>
      <c r="S135" s="2"/>
      <c r="T135" s="2"/>
      <c r="U135" s="2"/>
      <c r="V135" s="2"/>
      <c r="W135" s="2"/>
      <c r="X135" s="2"/>
      <c r="Y135" s="2"/>
      <c r="Z135" s="2"/>
      <c r="AA135" s="2"/>
      <c r="AB135" s="2"/>
      <c r="AC135" s="2"/>
    </row>
    <row r="136" spans="1:29" ht="15.75" customHeight="1" x14ac:dyDescent="0.3">
      <c r="A136" s="2"/>
      <c r="B136" s="358"/>
      <c r="C136" s="74" t="s">
        <v>205</v>
      </c>
      <c r="D136" s="75">
        <v>105</v>
      </c>
      <c r="E136" s="76" t="s">
        <v>205</v>
      </c>
      <c r="F136" s="76" t="s">
        <v>126</v>
      </c>
      <c r="G136" s="76"/>
      <c r="H136" s="105"/>
      <c r="I136" s="105"/>
      <c r="J136" s="105"/>
      <c r="K136" s="85"/>
      <c r="L136" s="2"/>
      <c r="M136" s="2"/>
      <c r="N136" s="2"/>
      <c r="O136" s="2"/>
      <c r="P136" s="2"/>
      <c r="Q136" s="2"/>
      <c r="R136" s="2"/>
      <c r="S136" s="2"/>
      <c r="T136" s="2"/>
      <c r="U136" s="2"/>
      <c r="V136" s="2"/>
      <c r="W136" s="2"/>
      <c r="X136" s="2"/>
      <c r="Y136" s="2"/>
      <c r="Z136" s="2"/>
      <c r="AA136" s="2"/>
      <c r="AB136" s="2"/>
      <c r="AC136" s="2"/>
    </row>
    <row r="137" spans="1:29" ht="15.75" customHeight="1" x14ac:dyDescent="0.3">
      <c r="A137" s="2"/>
      <c r="B137" s="358"/>
      <c r="C137" s="74" t="s">
        <v>206</v>
      </c>
      <c r="D137" s="75">
        <v>106</v>
      </c>
      <c r="E137" s="76" t="s">
        <v>206</v>
      </c>
      <c r="F137" s="76" t="s">
        <v>126</v>
      </c>
      <c r="G137" s="76"/>
      <c r="H137" s="105"/>
      <c r="I137" s="105"/>
      <c r="J137" s="105"/>
      <c r="K137" s="85"/>
      <c r="L137" s="2"/>
      <c r="M137" s="2"/>
      <c r="N137" s="2"/>
      <c r="O137" s="2"/>
      <c r="P137" s="2"/>
      <c r="Q137" s="2"/>
      <c r="R137" s="2"/>
      <c r="S137" s="2"/>
      <c r="T137" s="2"/>
      <c r="U137" s="2"/>
      <c r="V137" s="2"/>
      <c r="W137" s="2"/>
      <c r="X137" s="2"/>
      <c r="Y137" s="2"/>
      <c r="Z137" s="2"/>
      <c r="AA137" s="2"/>
      <c r="AB137" s="2"/>
      <c r="AC137" s="2"/>
    </row>
    <row r="138" spans="1:29" ht="15.75" customHeight="1" x14ac:dyDescent="0.3">
      <c r="A138" s="2"/>
      <c r="B138" s="358"/>
      <c r="C138" s="74" t="s">
        <v>207</v>
      </c>
      <c r="D138" s="75">
        <v>107</v>
      </c>
      <c r="E138" s="76" t="s">
        <v>207</v>
      </c>
      <c r="F138" s="76" t="s">
        <v>127</v>
      </c>
      <c r="G138" s="76"/>
      <c r="H138" s="105"/>
      <c r="I138" s="105"/>
      <c r="J138" s="105"/>
      <c r="K138" s="85"/>
      <c r="L138" s="2"/>
      <c r="M138" s="2"/>
      <c r="N138" s="2"/>
      <c r="O138" s="2"/>
      <c r="P138" s="2"/>
      <c r="Q138" s="2"/>
      <c r="R138" s="2"/>
      <c r="S138" s="2"/>
      <c r="T138" s="2"/>
      <c r="U138" s="2"/>
      <c r="V138" s="2"/>
      <c r="W138" s="2"/>
      <c r="X138" s="2"/>
      <c r="Y138" s="2"/>
      <c r="Z138" s="2"/>
      <c r="AA138" s="2"/>
      <c r="AB138" s="2"/>
      <c r="AC138" s="2"/>
    </row>
    <row r="139" spans="1:29" ht="15.75" customHeight="1" x14ac:dyDescent="0.3">
      <c r="A139" s="2"/>
      <c r="B139" s="358"/>
      <c r="C139" s="74" t="s">
        <v>208</v>
      </c>
      <c r="D139" s="75">
        <v>108</v>
      </c>
      <c r="E139" s="76" t="s">
        <v>208</v>
      </c>
      <c r="F139" s="76" t="s">
        <v>127</v>
      </c>
      <c r="G139" s="76"/>
      <c r="H139" s="105"/>
      <c r="I139" s="105"/>
      <c r="J139" s="105"/>
      <c r="K139" s="85"/>
      <c r="L139" s="2"/>
      <c r="M139" s="2"/>
      <c r="N139" s="2"/>
      <c r="O139" s="2"/>
      <c r="P139" s="2"/>
      <c r="Q139" s="2"/>
      <c r="R139" s="2"/>
      <c r="S139" s="2"/>
      <c r="T139" s="2"/>
      <c r="U139" s="2"/>
      <c r="V139" s="2"/>
      <c r="W139" s="2"/>
      <c r="X139" s="2"/>
      <c r="Y139" s="2"/>
      <c r="Z139" s="2"/>
      <c r="AA139" s="2"/>
      <c r="AB139" s="2"/>
      <c r="AC139" s="2"/>
    </row>
    <row r="140" spans="1:29" ht="15.75" customHeight="1" x14ac:dyDescent="0.3">
      <c r="A140" s="2"/>
      <c r="B140" s="358"/>
      <c r="C140" s="74" t="s">
        <v>209</v>
      </c>
      <c r="D140" s="75">
        <v>109</v>
      </c>
      <c r="E140" s="76" t="s">
        <v>209</v>
      </c>
      <c r="F140" s="76" t="s">
        <v>127</v>
      </c>
      <c r="G140" s="76"/>
      <c r="H140" s="105"/>
      <c r="I140" s="105"/>
      <c r="J140" s="105"/>
      <c r="K140" s="85"/>
      <c r="L140" s="2"/>
      <c r="M140" s="2"/>
      <c r="N140" s="2"/>
      <c r="O140" s="2"/>
      <c r="P140" s="2"/>
      <c r="Q140" s="2"/>
      <c r="R140" s="2"/>
      <c r="S140" s="2"/>
      <c r="T140" s="2"/>
      <c r="U140" s="2"/>
      <c r="V140" s="2"/>
      <c r="W140" s="2"/>
      <c r="X140" s="2"/>
      <c r="Y140" s="2"/>
      <c r="Z140" s="2"/>
      <c r="AA140" s="2"/>
      <c r="AB140" s="2"/>
      <c r="AC140" s="2"/>
    </row>
    <row r="141" spans="1:29" ht="15.75" customHeight="1" x14ac:dyDescent="0.3">
      <c r="A141" s="2"/>
      <c r="B141" s="358"/>
      <c r="C141" s="74" t="s">
        <v>210</v>
      </c>
      <c r="D141" s="75">
        <v>110</v>
      </c>
      <c r="E141" s="76" t="s">
        <v>210</v>
      </c>
      <c r="F141" s="76" t="s">
        <v>127</v>
      </c>
      <c r="G141" s="76"/>
      <c r="H141" s="105"/>
      <c r="I141" s="105"/>
      <c r="J141" s="105"/>
      <c r="K141" s="85"/>
      <c r="L141" s="2"/>
      <c r="M141" s="2"/>
      <c r="N141" s="2"/>
      <c r="O141" s="2"/>
      <c r="P141" s="2"/>
      <c r="Q141" s="2"/>
      <c r="R141" s="2"/>
      <c r="S141" s="2"/>
      <c r="T141" s="2"/>
      <c r="U141" s="2"/>
      <c r="V141" s="2"/>
      <c r="W141" s="2"/>
      <c r="X141" s="2"/>
      <c r="Y141" s="2"/>
      <c r="Z141" s="2"/>
      <c r="AA141" s="2"/>
      <c r="AB141" s="2"/>
      <c r="AC141" s="2"/>
    </row>
    <row r="142" spans="1:29" ht="15.75" customHeight="1" x14ac:dyDescent="0.3">
      <c r="A142" s="2"/>
      <c r="B142" s="358"/>
      <c r="C142" s="74" t="s">
        <v>211</v>
      </c>
      <c r="D142" s="75">
        <v>111</v>
      </c>
      <c r="E142" s="76" t="s">
        <v>211</v>
      </c>
      <c r="F142" s="76" t="s">
        <v>127</v>
      </c>
      <c r="G142" s="76"/>
      <c r="H142" s="105"/>
      <c r="I142" s="105"/>
      <c r="J142" s="105"/>
      <c r="K142" s="85"/>
      <c r="L142" s="2"/>
      <c r="M142" s="2"/>
      <c r="N142" s="2"/>
      <c r="O142" s="2"/>
      <c r="P142" s="2"/>
      <c r="Q142" s="2"/>
      <c r="R142" s="2"/>
      <c r="S142" s="2"/>
      <c r="T142" s="2"/>
      <c r="U142" s="2"/>
      <c r="V142" s="2"/>
      <c r="W142" s="2"/>
      <c r="X142" s="2"/>
      <c r="Y142" s="2"/>
      <c r="Z142" s="2"/>
      <c r="AA142" s="2"/>
      <c r="AB142" s="2"/>
      <c r="AC142" s="2"/>
    </row>
    <row r="143" spans="1:29" ht="15.75" customHeight="1" x14ac:dyDescent="0.3">
      <c r="A143" s="2"/>
      <c r="B143" s="358"/>
      <c r="C143" s="74" t="s">
        <v>212</v>
      </c>
      <c r="D143" s="75">
        <v>112</v>
      </c>
      <c r="E143" s="76" t="s">
        <v>212</v>
      </c>
      <c r="F143" s="76" t="s">
        <v>128</v>
      </c>
      <c r="G143" s="76"/>
      <c r="H143" s="105"/>
      <c r="I143" s="105"/>
      <c r="J143" s="105"/>
      <c r="K143" s="85"/>
      <c r="L143" s="2"/>
      <c r="M143" s="2"/>
      <c r="N143" s="2"/>
      <c r="O143" s="2"/>
      <c r="P143" s="2"/>
      <c r="Q143" s="2"/>
      <c r="R143" s="2"/>
      <c r="S143" s="2"/>
      <c r="T143" s="2"/>
      <c r="U143" s="2"/>
      <c r="V143" s="2"/>
      <c r="W143" s="2"/>
      <c r="X143" s="2"/>
      <c r="Y143" s="2"/>
      <c r="Z143" s="2"/>
      <c r="AA143" s="2"/>
      <c r="AB143" s="2"/>
      <c r="AC143" s="2"/>
    </row>
    <row r="144" spans="1:29" ht="15.75" customHeight="1" x14ac:dyDescent="0.3">
      <c r="A144" s="2"/>
      <c r="B144" s="358"/>
      <c r="C144" s="74" t="s">
        <v>213</v>
      </c>
      <c r="D144" s="75">
        <v>113</v>
      </c>
      <c r="E144" s="76" t="s">
        <v>213</v>
      </c>
      <c r="F144" s="76" t="s">
        <v>128</v>
      </c>
      <c r="G144" s="76"/>
      <c r="H144" s="105"/>
      <c r="I144" s="105"/>
      <c r="J144" s="105"/>
      <c r="K144" s="85"/>
      <c r="L144" s="2"/>
      <c r="M144" s="2"/>
      <c r="N144" s="2"/>
      <c r="O144" s="2"/>
      <c r="P144" s="2"/>
      <c r="Q144" s="2"/>
      <c r="R144" s="2"/>
      <c r="S144" s="2"/>
      <c r="T144" s="2"/>
      <c r="U144" s="2"/>
      <c r="V144" s="2"/>
      <c r="W144" s="2"/>
      <c r="X144" s="2"/>
      <c r="Y144" s="2"/>
      <c r="Z144" s="2"/>
      <c r="AA144" s="2"/>
      <c r="AB144" s="2"/>
      <c r="AC144" s="2"/>
    </row>
    <row r="145" spans="1:29" ht="15.75" customHeight="1" x14ac:dyDescent="0.3">
      <c r="A145" s="2"/>
      <c r="B145" s="358"/>
      <c r="C145" s="74" t="s">
        <v>214</v>
      </c>
      <c r="D145" s="75">
        <v>114</v>
      </c>
      <c r="E145" s="76" t="s">
        <v>214</v>
      </c>
      <c r="F145" s="76" t="s">
        <v>128</v>
      </c>
      <c r="G145" s="76"/>
      <c r="H145" s="105"/>
      <c r="I145" s="105"/>
      <c r="J145" s="105"/>
      <c r="K145" s="85"/>
      <c r="L145" s="2"/>
      <c r="M145" s="2"/>
      <c r="N145" s="2"/>
      <c r="O145" s="2"/>
      <c r="P145" s="2"/>
      <c r="Q145" s="2"/>
      <c r="R145" s="2"/>
      <c r="S145" s="2"/>
      <c r="T145" s="2"/>
      <c r="U145" s="2"/>
      <c r="V145" s="2"/>
      <c r="W145" s="2"/>
      <c r="X145" s="2"/>
      <c r="Y145" s="2"/>
      <c r="Z145" s="2"/>
      <c r="AA145" s="2"/>
      <c r="AB145" s="2"/>
      <c r="AC145" s="2"/>
    </row>
    <row r="146" spans="1:29" ht="15.75" customHeight="1" x14ac:dyDescent="0.3">
      <c r="A146" s="2"/>
      <c r="B146" s="358"/>
      <c r="C146" s="74" t="s">
        <v>215</v>
      </c>
      <c r="D146" s="75">
        <v>115</v>
      </c>
      <c r="E146" s="76" t="s">
        <v>215</v>
      </c>
      <c r="F146" s="76" t="s">
        <v>128</v>
      </c>
      <c r="G146" s="76"/>
      <c r="H146" s="105"/>
      <c r="I146" s="105"/>
      <c r="J146" s="105"/>
      <c r="K146" s="85"/>
      <c r="L146" s="2"/>
      <c r="M146" s="2"/>
      <c r="N146" s="2"/>
      <c r="O146" s="2"/>
      <c r="P146" s="2"/>
      <c r="Q146" s="2"/>
      <c r="R146" s="2"/>
      <c r="S146" s="2"/>
      <c r="T146" s="2"/>
      <c r="U146" s="2"/>
      <c r="V146" s="2"/>
      <c r="W146" s="2"/>
      <c r="X146" s="2"/>
      <c r="Y146" s="2"/>
      <c r="Z146" s="2"/>
      <c r="AA146" s="2"/>
      <c r="AB146" s="2"/>
      <c r="AC146" s="2"/>
    </row>
    <row r="147" spans="1:29" ht="15.75" customHeight="1" x14ac:dyDescent="0.3">
      <c r="A147" s="2"/>
      <c r="B147" s="358"/>
      <c r="C147" s="74" t="s">
        <v>216</v>
      </c>
      <c r="D147" s="75">
        <v>116</v>
      </c>
      <c r="E147" s="76" t="s">
        <v>216</v>
      </c>
      <c r="F147" s="76" t="s">
        <v>128</v>
      </c>
      <c r="G147" s="76"/>
      <c r="H147" s="105"/>
      <c r="I147" s="105"/>
      <c r="J147" s="105"/>
      <c r="K147" s="85"/>
      <c r="L147" s="2"/>
      <c r="M147" s="2"/>
      <c r="N147" s="2"/>
      <c r="O147" s="2"/>
      <c r="P147" s="2"/>
      <c r="Q147" s="2"/>
      <c r="R147" s="2"/>
      <c r="S147" s="2"/>
      <c r="T147" s="2"/>
      <c r="U147" s="2"/>
      <c r="V147" s="2"/>
      <c r="W147" s="2"/>
      <c r="X147" s="2"/>
      <c r="Y147" s="2"/>
      <c r="Z147" s="2"/>
      <c r="AA147" s="2"/>
      <c r="AB147" s="2"/>
      <c r="AC147" s="2"/>
    </row>
    <row r="148" spans="1:29" ht="15.75" customHeight="1" x14ac:dyDescent="0.3">
      <c r="A148" s="2"/>
      <c r="B148" s="358"/>
      <c r="C148" s="74" t="s">
        <v>217</v>
      </c>
      <c r="D148" s="75">
        <v>117</v>
      </c>
      <c r="E148" s="76" t="s">
        <v>217</v>
      </c>
      <c r="F148" s="76" t="s">
        <v>129</v>
      </c>
      <c r="G148" s="76"/>
      <c r="H148" s="105"/>
      <c r="I148" s="105"/>
      <c r="J148" s="105"/>
      <c r="K148" s="85"/>
      <c r="L148" s="2"/>
      <c r="M148" s="2"/>
      <c r="N148" s="2"/>
      <c r="O148" s="2"/>
      <c r="P148" s="2"/>
      <c r="Q148" s="2"/>
      <c r="R148" s="2"/>
      <c r="S148" s="2"/>
      <c r="T148" s="2"/>
      <c r="U148" s="2"/>
      <c r="V148" s="2"/>
      <c r="W148" s="2"/>
      <c r="X148" s="2"/>
      <c r="Y148" s="2"/>
      <c r="Z148" s="2"/>
      <c r="AA148" s="2"/>
      <c r="AB148" s="2"/>
      <c r="AC148" s="2"/>
    </row>
    <row r="149" spans="1:29" ht="15.75" customHeight="1" x14ac:dyDescent="0.3">
      <c r="A149" s="2"/>
      <c r="B149" s="358"/>
      <c r="C149" s="74" t="s">
        <v>218</v>
      </c>
      <c r="D149" s="75">
        <v>118</v>
      </c>
      <c r="E149" s="76" t="s">
        <v>218</v>
      </c>
      <c r="F149" s="76" t="s">
        <v>129</v>
      </c>
      <c r="G149" s="76"/>
      <c r="H149" s="105"/>
      <c r="I149" s="105"/>
      <c r="J149" s="105"/>
      <c r="K149" s="85"/>
      <c r="L149" s="2"/>
      <c r="M149" s="2"/>
      <c r="N149" s="2"/>
      <c r="O149" s="2"/>
      <c r="P149" s="2"/>
      <c r="Q149" s="2"/>
      <c r="R149" s="2"/>
      <c r="S149" s="2"/>
      <c r="T149" s="2"/>
      <c r="U149" s="2"/>
      <c r="V149" s="2"/>
      <c r="W149" s="2"/>
      <c r="X149" s="2"/>
      <c r="Y149" s="2"/>
      <c r="Z149" s="2"/>
      <c r="AA149" s="2"/>
      <c r="AB149" s="2"/>
      <c r="AC149" s="2"/>
    </row>
    <row r="150" spans="1:29" ht="15.75" customHeight="1" x14ac:dyDescent="0.3">
      <c r="A150" s="2"/>
      <c r="B150" s="358"/>
      <c r="C150" s="74" t="s">
        <v>219</v>
      </c>
      <c r="D150" s="75">
        <v>119</v>
      </c>
      <c r="E150" s="76" t="s">
        <v>219</v>
      </c>
      <c r="F150" s="76" t="s">
        <v>129</v>
      </c>
      <c r="G150" s="76"/>
      <c r="H150" s="105"/>
      <c r="I150" s="105"/>
      <c r="J150" s="105"/>
      <c r="K150" s="85"/>
      <c r="L150" s="2"/>
      <c r="M150" s="2"/>
      <c r="N150" s="2"/>
      <c r="O150" s="2"/>
      <c r="P150" s="2"/>
      <c r="Q150" s="2"/>
      <c r="R150" s="2"/>
      <c r="S150" s="2"/>
      <c r="T150" s="2"/>
      <c r="U150" s="2"/>
      <c r="V150" s="2"/>
      <c r="W150" s="2"/>
      <c r="X150" s="2"/>
      <c r="Y150" s="2"/>
      <c r="Z150" s="2"/>
      <c r="AA150" s="2"/>
      <c r="AB150" s="2"/>
      <c r="AC150" s="2"/>
    </row>
    <row r="151" spans="1:29" ht="15.75" customHeight="1" x14ac:dyDescent="0.3">
      <c r="A151" s="2"/>
      <c r="B151" s="358"/>
      <c r="C151" s="74" t="s">
        <v>220</v>
      </c>
      <c r="D151" s="75">
        <v>120</v>
      </c>
      <c r="E151" s="76" t="s">
        <v>220</v>
      </c>
      <c r="F151" s="76" t="s">
        <v>129</v>
      </c>
      <c r="G151" s="76"/>
      <c r="H151" s="105"/>
      <c r="I151" s="105"/>
      <c r="J151" s="105"/>
      <c r="K151" s="85"/>
      <c r="L151" s="2"/>
      <c r="M151" s="2"/>
      <c r="N151" s="2"/>
      <c r="O151" s="2"/>
      <c r="P151" s="2"/>
      <c r="Q151" s="2"/>
      <c r="R151" s="2"/>
      <c r="S151" s="2"/>
      <c r="T151" s="2"/>
      <c r="U151" s="2"/>
      <c r="V151" s="2"/>
      <c r="W151" s="2"/>
      <c r="X151" s="2"/>
      <c r="Y151" s="2"/>
      <c r="Z151" s="2"/>
      <c r="AA151" s="2"/>
      <c r="AB151" s="2"/>
      <c r="AC151" s="2"/>
    </row>
    <row r="152" spans="1:29" ht="15.75" customHeight="1" x14ac:dyDescent="0.3">
      <c r="A152" s="2"/>
      <c r="B152" s="358"/>
      <c r="C152" s="74" t="s">
        <v>221</v>
      </c>
      <c r="D152" s="75">
        <v>121</v>
      </c>
      <c r="E152" s="76" t="s">
        <v>221</v>
      </c>
      <c r="F152" s="76" t="s">
        <v>130</v>
      </c>
      <c r="G152" s="76"/>
      <c r="H152" s="105"/>
      <c r="I152" s="105"/>
      <c r="J152" s="105"/>
      <c r="K152" s="85"/>
      <c r="L152" s="2"/>
      <c r="M152" s="2"/>
      <c r="N152" s="2"/>
      <c r="O152" s="2"/>
      <c r="P152" s="2"/>
      <c r="Q152" s="2"/>
      <c r="R152" s="2"/>
      <c r="S152" s="2"/>
      <c r="T152" s="2"/>
      <c r="U152" s="2"/>
      <c r="V152" s="2"/>
      <c r="W152" s="2"/>
      <c r="X152" s="2"/>
      <c r="Y152" s="2"/>
      <c r="Z152" s="2"/>
      <c r="AA152" s="2"/>
      <c r="AB152" s="2"/>
      <c r="AC152" s="2"/>
    </row>
    <row r="153" spans="1:29" ht="15.75" customHeight="1" x14ac:dyDescent="0.3">
      <c r="A153" s="2"/>
      <c r="B153" s="358"/>
      <c r="C153" s="74" t="s">
        <v>222</v>
      </c>
      <c r="D153" s="75">
        <v>122</v>
      </c>
      <c r="E153" s="76" t="s">
        <v>222</v>
      </c>
      <c r="F153" s="76" t="s">
        <v>130</v>
      </c>
      <c r="G153" s="76"/>
      <c r="H153" s="105"/>
      <c r="I153" s="105"/>
      <c r="J153" s="105"/>
      <c r="K153" s="85"/>
      <c r="L153" s="2"/>
      <c r="M153" s="2"/>
      <c r="N153" s="2"/>
      <c r="O153" s="2"/>
      <c r="P153" s="2"/>
      <c r="Q153" s="2"/>
      <c r="R153" s="2"/>
      <c r="S153" s="2"/>
      <c r="T153" s="2"/>
      <c r="U153" s="2"/>
      <c r="V153" s="2"/>
      <c r="W153" s="2"/>
      <c r="X153" s="2"/>
      <c r="Y153" s="2"/>
      <c r="Z153" s="2"/>
      <c r="AA153" s="2"/>
      <c r="AB153" s="2"/>
      <c r="AC153" s="2"/>
    </row>
    <row r="154" spans="1:29" ht="15.75" customHeight="1" x14ac:dyDescent="0.3">
      <c r="A154" s="2"/>
      <c r="B154" s="358"/>
      <c r="C154" s="74" t="s">
        <v>223</v>
      </c>
      <c r="D154" s="75">
        <v>123</v>
      </c>
      <c r="E154" s="76" t="s">
        <v>223</v>
      </c>
      <c r="F154" s="76" t="s">
        <v>130</v>
      </c>
      <c r="G154" s="76"/>
      <c r="H154" s="105"/>
      <c r="I154" s="105"/>
      <c r="J154" s="105"/>
      <c r="K154" s="85"/>
      <c r="L154" s="2"/>
      <c r="M154" s="2"/>
      <c r="N154" s="2"/>
      <c r="O154" s="2"/>
      <c r="P154" s="2"/>
      <c r="Q154" s="2"/>
      <c r="R154" s="2"/>
      <c r="S154" s="2"/>
      <c r="T154" s="2"/>
      <c r="U154" s="2"/>
      <c r="V154" s="2"/>
      <c r="W154" s="2"/>
      <c r="X154" s="2"/>
      <c r="Y154" s="2"/>
      <c r="Z154" s="2"/>
      <c r="AA154" s="2"/>
      <c r="AB154" s="2"/>
      <c r="AC154" s="2"/>
    </row>
    <row r="155" spans="1:29" ht="15.75" customHeight="1" x14ac:dyDescent="0.3">
      <c r="A155" s="2"/>
      <c r="B155" s="358"/>
      <c r="C155" s="74" t="s">
        <v>224</v>
      </c>
      <c r="D155" s="75">
        <v>124</v>
      </c>
      <c r="E155" s="76" t="s">
        <v>224</v>
      </c>
      <c r="F155" s="76" t="s">
        <v>130</v>
      </c>
      <c r="G155" s="76"/>
      <c r="H155" s="105"/>
      <c r="I155" s="105"/>
      <c r="J155" s="105"/>
      <c r="K155" s="85"/>
      <c r="L155" s="2"/>
      <c r="M155" s="2"/>
      <c r="N155" s="2"/>
      <c r="O155" s="2"/>
      <c r="P155" s="2"/>
      <c r="Q155" s="2"/>
      <c r="R155" s="2"/>
      <c r="S155" s="2"/>
      <c r="T155" s="2"/>
      <c r="U155" s="2"/>
      <c r="V155" s="2"/>
      <c r="W155" s="2"/>
      <c r="X155" s="2"/>
      <c r="Y155" s="2"/>
      <c r="Z155" s="2"/>
      <c r="AA155" s="2"/>
      <c r="AB155" s="2"/>
      <c r="AC155" s="2"/>
    </row>
    <row r="156" spans="1:29" ht="15.75" customHeight="1" x14ac:dyDescent="0.3">
      <c r="A156" s="2"/>
      <c r="B156" s="358"/>
      <c r="C156" s="74" t="s">
        <v>225</v>
      </c>
      <c r="D156" s="75">
        <v>125</v>
      </c>
      <c r="E156" s="76" t="s">
        <v>225</v>
      </c>
      <c r="F156" s="76" t="s">
        <v>131</v>
      </c>
      <c r="G156" s="76"/>
      <c r="H156" s="105"/>
      <c r="I156" s="105"/>
      <c r="J156" s="105"/>
      <c r="K156" s="85"/>
      <c r="L156" s="2"/>
      <c r="M156" s="2"/>
      <c r="N156" s="2"/>
      <c r="O156" s="2"/>
      <c r="P156" s="2"/>
      <c r="Q156" s="2"/>
      <c r="R156" s="2"/>
      <c r="S156" s="2"/>
      <c r="T156" s="2"/>
      <c r="U156" s="2"/>
      <c r="V156" s="2"/>
      <c r="W156" s="2"/>
      <c r="X156" s="2"/>
      <c r="Y156" s="2"/>
      <c r="Z156" s="2"/>
      <c r="AA156" s="2"/>
      <c r="AB156" s="2"/>
      <c r="AC156" s="2"/>
    </row>
    <row r="157" spans="1:29" ht="15.75" customHeight="1" x14ac:dyDescent="0.3">
      <c r="A157" s="2"/>
      <c r="B157" s="358"/>
      <c r="C157" s="74" t="s">
        <v>226</v>
      </c>
      <c r="D157" s="75">
        <v>126</v>
      </c>
      <c r="E157" s="76" t="s">
        <v>226</v>
      </c>
      <c r="F157" s="76" t="s">
        <v>131</v>
      </c>
      <c r="G157" s="76"/>
      <c r="H157" s="105"/>
      <c r="I157" s="105"/>
      <c r="J157" s="105"/>
      <c r="K157" s="85"/>
      <c r="L157" s="2"/>
      <c r="M157" s="2"/>
      <c r="N157" s="2"/>
      <c r="O157" s="2"/>
      <c r="P157" s="2"/>
      <c r="Q157" s="2"/>
      <c r="R157" s="2"/>
      <c r="S157" s="2"/>
      <c r="T157" s="2"/>
      <c r="U157" s="2"/>
      <c r="V157" s="2"/>
      <c r="W157" s="2"/>
      <c r="X157" s="2"/>
      <c r="Y157" s="2"/>
      <c r="Z157" s="2"/>
      <c r="AA157" s="2"/>
      <c r="AB157" s="2"/>
      <c r="AC157" s="2"/>
    </row>
    <row r="158" spans="1:29" ht="15.75" customHeight="1" x14ac:dyDescent="0.3">
      <c r="A158" s="2"/>
      <c r="B158" s="358"/>
      <c r="C158" s="74" t="s">
        <v>227</v>
      </c>
      <c r="D158" s="75">
        <v>127</v>
      </c>
      <c r="E158" s="76" t="s">
        <v>227</v>
      </c>
      <c r="F158" s="76" t="s">
        <v>131</v>
      </c>
      <c r="G158" s="76"/>
      <c r="H158" s="105"/>
      <c r="I158" s="105"/>
      <c r="J158" s="105"/>
      <c r="K158" s="85"/>
      <c r="L158" s="2"/>
      <c r="M158" s="2"/>
      <c r="N158" s="2"/>
      <c r="O158" s="2"/>
      <c r="P158" s="2"/>
      <c r="Q158" s="2"/>
      <c r="R158" s="2"/>
      <c r="S158" s="2"/>
      <c r="T158" s="2"/>
      <c r="U158" s="2"/>
      <c r="V158" s="2"/>
      <c r="W158" s="2"/>
      <c r="X158" s="2"/>
      <c r="Y158" s="2"/>
      <c r="Z158" s="2"/>
      <c r="AA158" s="2"/>
      <c r="AB158" s="2"/>
      <c r="AC158" s="2"/>
    </row>
    <row r="159" spans="1:29" ht="15.75" customHeight="1" x14ac:dyDescent="0.3">
      <c r="A159" s="2"/>
      <c r="B159" s="358"/>
      <c r="C159" s="74" t="s">
        <v>228</v>
      </c>
      <c r="D159" s="75">
        <v>128</v>
      </c>
      <c r="E159" s="76" t="s">
        <v>228</v>
      </c>
      <c r="F159" s="76" t="s">
        <v>131</v>
      </c>
      <c r="G159" s="76"/>
      <c r="H159" s="105"/>
      <c r="I159" s="105"/>
      <c r="J159" s="105"/>
      <c r="K159" s="85"/>
      <c r="L159" s="2"/>
      <c r="M159" s="2"/>
      <c r="N159" s="2"/>
      <c r="O159" s="2"/>
      <c r="P159" s="2"/>
      <c r="Q159" s="2"/>
      <c r="R159" s="2"/>
      <c r="S159" s="2"/>
      <c r="T159" s="2"/>
      <c r="U159" s="2"/>
      <c r="V159" s="2"/>
      <c r="W159" s="2"/>
      <c r="X159" s="2"/>
      <c r="Y159" s="2"/>
      <c r="Z159" s="2"/>
      <c r="AA159" s="2"/>
      <c r="AB159" s="2"/>
      <c r="AC159" s="2"/>
    </row>
    <row r="160" spans="1:29" ht="15.75" customHeight="1" x14ac:dyDescent="0.3">
      <c r="A160" s="2"/>
      <c r="B160" s="358"/>
      <c r="C160" s="74" t="s">
        <v>229</v>
      </c>
      <c r="D160" s="75">
        <v>129</v>
      </c>
      <c r="E160" s="76" t="s">
        <v>229</v>
      </c>
      <c r="F160" s="76" t="s">
        <v>131</v>
      </c>
      <c r="G160" s="76"/>
      <c r="H160" s="105"/>
      <c r="I160" s="105"/>
      <c r="J160" s="105"/>
      <c r="K160" s="85"/>
      <c r="L160" s="2"/>
      <c r="M160" s="2"/>
      <c r="N160" s="2"/>
      <c r="O160" s="2"/>
      <c r="P160" s="2"/>
      <c r="Q160" s="2"/>
      <c r="R160" s="2"/>
      <c r="S160" s="2"/>
      <c r="T160" s="2"/>
      <c r="U160" s="2"/>
      <c r="V160" s="2"/>
      <c r="W160" s="2"/>
      <c r="X160" s="2"/>
      <c r="Y160" s="2"/>
      <c r="Z160" s="2"/>
      <c r="AA160" s="2"/>
      <c r="AB160" s="2"/>
      <c r="AC160" s="2"/>
    </row>
    <row r="161" spans="1:29" ht="15.75" customHeight="1" x14ac:dyDescent="0.3">
      <c r="A161" s="2"/>
      <c r="B161" s="358"/>
      <c r="C161" s="74" t="s">
        <v>230</v>
      </c>
      <c r="D161" s="75">
        <v>130</v>
      </c>
      <c r="E161" s="76" t="s">
        <v>230</v>
      </c>
      <c r="F161" s="76" t="s">
        <v>132</v>
      </c>
      <c r="G161" s="76"/>
      <c r="H161" s="105"/>
      <c r="I161" s="105"/>
      <c r="J161" s="105"/>
      <c r="K161" s="85"/>
      <c r="L161" s="2"/>
      <c r="M161" s="2"/>
      <c r="N161" s="2"/>
      <c r="O161" s="2"/>
      <c r="P161" s="2"/>
      <c r="Q161" s="2"/>
      <c r="R161" s="2"/>
      <c r="S161" s="2"/>
      <c r="T161" s="2"/>
      <c r="U161" s="2"/>
      <c r="V161" s="2"/>
      <c r="W161" s="2"/>
      <c r="X161" s="2"/>
      <c r="Y161" s="2"/>
      <c r="Z161" s="2"/>
      <c r="AA161" s="2"/>
      <c r="AB161" s="2"/>
      <c r="AC161" s="2"/>
    </row>
    <row r="162" spans="1:29" ht="15.75" customHeight="1" x14ac:dyDescent="0.3">
      <c r="A162" s="2"/>
      <c r="B162" s="358"/>
      <c r="C162" s="74" t="s">
        <v>231</v>
      </c>
      <c r="D162" s="75">
        <v>131</v>
      </c>
      <c r="E162" s="76" t="s">
        <v>231</v>
      </c>
      <c r="F162" s="76" t="s">
        <v>132</v>
      </c>
      <c r="G162" s="76"/>
      <c r="H162" s="105"/>
      <c r="I162" s="105"/>
      <c r="J162" s="105"/>
      <c r="K162" s="85"/>
      <c r="L162" s="2"/>
      <c r="M162" s="2"/>
      <c r="N162" s="2"/>
      <c r="O162" s="2"/>
      <c r="P162" s="2"/>
      <c r="Q162" s="2"/>
      <c r="R162" s="2"/>
      <c r="S162" s="2"/>
      <c r="T162" s="2"/>
      <c r="U162" s="2"/>
      <c r="V162" s="2"/>
      <c r="W162" s="2"/>
      <c r="X162" s="2"/>
      <c r="Y162" s="2"/>
      <c r="Z162" s="2"/>
      <c r="AA162" s="2"/>
      <c r="AB162" s="2"/>
      <c r="AC162" s="2"/>
    </row>
    <row r="163" spans="1:29" ht="15.75" customHeight="1" x14ac:dyDescent="0.3">
      <c r="A163" s="2"/>
      <c r="B163" s="358"/>
      <c r="C163" s="74" t="s">
        <v>232</v>
      </c>
      <c r="D163" s="75">
        <v>132</v>
      </c>
      <c r="E163" s="76" t="s">
        <v>232</v>
      </c>
      <c r="F163" s="76" t="s">
        <v>132</v>
      </c>
      <c r="G163" s="76"/>
      <c r="H163" s="105"/>
      <c r="I163" s="105"/>
      <c r="J163" s="105"/>
      <c r="K163" s="85"/>
      <c r="L163" s="2"/>
      <c r="M163" s="2"/>
      <c r="N163" s="2"/>
      <c r="O163" s="2"/>
      <c r="P163" s="2"/>
      <c r="Q163" s="2"/>
      <c r="R163" s="2"/>
      <c r="S163" s="2"/>
      <c r="T163" s="2"/>
      <c r="U163" s="2"/>
      <c r="V163" s="2"/>
      <c r="W163" s="2"/>
      <c r="X163" s="2"/>
      <c r="Y163" s="2"/>
      <c r="Z163" s="2"/>
      <c r="AA163" s="2"/>
      <c r="AB163" s="2"/>
      <c r="AC163" s="2"/>
    </row>
    <row r="164" spans="1:29" ht="15.75" customHeight="1" x14ac:dyDescent="0.3">
      <c r="A164" s="2"/>
      <c r="B164" s="358"/>
      <c r="C164" s="74" t="s">
        <v>233</v>
      </c>
      <c r="D164" s="75">
        <v>133</v>
      </c>
      <c r="E164" s="76" t="s">
        <v>233</v>
      </c>
      <c r="F164" s="76" t="s">
        <v>132</v>
      </c>
      <c r="G164" s="76"/>
      <c r="H164" s="105"/>
      <c r="I164" s="105"/>
      <c r="J164" s="105"/>
      <c r="K164" s="85"/>
      <c r="L164" s="2"/>
      <c r="M164" s="2"/>
      <c r="N164" s="2"/>
      <c r="O164" s="2"/>
      <c r="P164" s="2"/>
      <c r="Q164" s="2"/>
      <c r="R164" s="2"/>
      <c r="S164" s="2"/>
      <c r="T164" s="2"/>
      <c r="U164" s="2"/>
      <c r="V164" s="2"/>
      <c r="W164" s="2"/>
      <c r="X164" s="2"/>
      <c r="Y164" s="2"/>
      <c r="Z164" s="2"/>
      <c r="AA164" s="2"/>
      <c r="AB164" s="2"/>
      <c r="AC164" s="2"/>
    </row>
    <row r="165" spans="1:29" ht="15.75" customHeight="1" x14ac:dyDescent="0.3">
      <c r="A165" s="2"/>
      <c r="B165" s="358"/>
      <c r="C165" s="74" t="s">
        <v>234</v>
      </c>
      <c r="D165" s="75" t="s">
        <v>96</v>
      </c>
      <c r="E165" s="86" t="s">
        <v>96</v>
      </c>
      <c r="F165" s="76" t="s">
        <v>96</v>
      </c>
      <c r="G165" s="76"/>
      <c r="H165" s="105"/>
      <c r="I165" s="105"/>
      <c r="J165" s="105"/>
      <c r="K165" s="78" t="s">
        <v>96</v>
      </c>
      <c r="L165" s="2"/>
      <c r="M165" s="2"/>
      <c r="N165" s="2"/>
      <c r="O165" s="2"/>
      <c r="P165" s="2"/>
      <c r="Q165" s="2"/>
      <c r="R165" s="2"/>
      <c r="S165" s="2"/>
      <c r="T165" s="2"/>
      <c r="U165" s="2"/>
      <c r="V165" s="2"/>
      <c r="W165" s="2"/>
      <c r="X165" s="2"/>
      <c r="Y165" s="2"/>
      <c r="Z165" s="2"/>
      <c r="AA165" s="2"/>
      <c r="AB165" s="2"/>
      <c r="AC165" s="2"/>
    </row>
    <row r="166" spans="1:29" ht="15.75" customHeight="1" x14ac:dyDescent="0.3">
      <c r="A166" s="2"/>
      <c r="B166" s="358"/>
      <c r="C166" s="74" t="s">
        <v>235</v>
      </c>
      <c r="D166" s="75" t="s">
        <v>96</v>
      </c>
      <c r="E166" s="86" t="s">
        <v>96</v>
      </c>
      <c r="F166" s="76" t="s">
        <v>96</v>
      </c>
      <c r="G166" s="76"/>
      <c r="H166" s="105"/>
      <c r="I166" s="105"/>
      <c r="J166" s="105"/>
      <c r="K166" s="78" t="s">
        <v>96</v>
      </c>
      <c r="L166" s="2"/>
      <c r="M166" s="2"/>
      <c r="N166" s="2"/>
      <c r="O166" s="2"/>
      <c r="P166" s="2"/>
      <c r="Q166" s="2"/>
      <c r="R166" s="2"/>
      <c r="S166" s="2"/>
      <c r="T166" s="2"/>
      <c r="U166" s="2"/>
      <c r="V166" s="2"/>
      <c r="W166" s="2"/>
      <c r="X166" s="2"/>
      <c r="Y166" s="2"/>
      <c r="Z166" s="2"/>
      <c r="AA166" s="2"/>
      <c r="AB166" s="2"/>
      <c r="AC166" s="2"/>
    </row>
    <row r="167" spans="1:29" ht="15.75" customHeight="1" x14ac:dyDescent="0.3">
      <c r="A167" s="2"/>
      <c r="B167" s="358"/>
      <c r="C167" s="74" t="s">
        <v>236</v>
      </c>
      <c r="D167" s="75" t="s">
        <v>96</v>
      </c>
      <c r="E167" s="86" t="s">
        <v>96</v>
      </c>
      <c r="F167" s="76" t="s">
        <v>96</v>
      </c>
      <c r="G167" s="76"/>
      <c r="H167" s="105"/>
      <c r="I167" s="105"/>
      <c r="J167" s="105"/>
      <c r="K167" s="78" t="s">
        <v>96</v>
      </c>
      <c r="L167" s="2"/>
      <c r="M167" s="2"/>
      <c r="N167" s="2"/>
      <c r="O167" s="2"/>
      <c r="P167" s="2"/>
      <c r="Q167" s="2"/>
      <c r="R167" s="2"/>
      <c r="S167" s="2"/>
      <c r="T167" s="2"/>
      <c r="U167" s="2"/>
      <c r="V167" s="2"/>
      <c r="W167" s="2"/>
      <c r="X167" s="2"/>
      <c r="Y167" s="2"/>
      <c r="Z167" s="2"/>
      <c r="AA167" s="2"/>
      <c r="AB167" s="2"/>
      <c r="AC167" s="2"/>
    </row>
    <row r="168" spans="1:29" ht="15.75" customHeight="1" x14ac:dyDescent="0.3">
      <c r="A168" s="2"/>
      <c r="B168" s="358"/>
      <c r="C168" s="74" t="s">
        <v>237</v>
      </c>
      <c r="D168" s="75" t="s">
        <v>96</v>
      </c>
      <c r="E168" s="86" t="s">
        <v>96</v>
      </c>
      <c r="F168" s="76" t="s">
        <v>96</v>
      </c>
      <c r="G168" s="76"/>
      <c r="H168" s="105"/>
      <c r="I168" s="105"/>
      <c r="J168" s="105"/>
      <c r="K168" s="78" t="s">
        <v>96</v>
      </c>
      <c r="L168" s="2"/>
      <c r="M168" s="2"/>
      <c r="N168" s="2"/>
      <c r="O168" s="2"/>
      <c r="P168" s="2"/>
      <c r="Q168" s="2"/>
      <c r="R168" s="2"/>
      <c r="S168" s="2"/>
      <c r="T168" s="2"/>
      <c r="U168" s="2"/>
      <c r="V168" s="2"/>
      <c r="W168" s="2"/>
      <c r="X168" s="2"/>
      <c r="Y168" s="2"/>
      <c r="Z168" s="2"/>
      <c r="AA168" s="2"/>
      <c r="AB168" s="2"/>
      <c r="AC168" s="2"/>
    </row>
    <row r="169" spans="1:29" ht="15.75" customHeight="1" x14ac:dyDescent="0.3">
      <c r="A169" s="2"/>
      <c r="B169" s="358"/>
      <c r="C169" s="74" t="s">
        <v>238</v>
      </c>
      <c r="D169" s="75" t="s">
        <v>96</v>
      </c>
      <c r="E169" s="86" t="s">
        <v>96</v>
      </c>
      <c r="F169" s="76" t="s">
        <v>96</v>
      </c>
      <c r="G169" s="76"/>
      <c r="H169" s="105"/>
      <c r="I169" s="105"/>
      <c r="J169" s="105"/>
      <c r="K169" s="78" t="s">
        <v>96</v>
      </c>
      <c r="L169" s="2"/>
      <c r="M169" s="2"/>
      <c r="N169" s="2"/>
      <c r="O169" s="2"/>
      <c r="P169" s="2"/>
      <c r="Q169" s="2"/>
      <c r="R169" s="2"/>
      <c r="S169" s="2"/>
      <c r="T169" s="2"/>
      <c r="U169" s="2"/>
      <c r="V169" s="2"/>
      <c r="W169" s="2"/>
      <c r="X169" s="2"/>
      <c r="Y169" s="2"/>
      <c r="Z169" s="2"/>
      <c r="AA169" s="2"/>
      <c r="AB169" s="2"/>
      <c r="AC169" s="2"/>
    </row>
    <row r="170" spans="1:29" ht="15.75" customHeight="1" x14ac:dyDescent="0.3">
      <c r="A170" s="2"/>
      <c r="B170" s="358"/>
      <c r="C170" s="74" t="s">
        <v>239</v>
      </c>
      <c r="D170" s="75" t="s">
        <v>96</v>
      </c>
      <c r="E170" s="86" t="s">
        <v>96</v>
      </c>
      <c r="F170" s="76" t="s">
        <v>96</v>
      </c>
      <c r="G170" s="76"/>
      <c r="H170" s="105"/>
      <c r="I170" s="105"/>
      <c r="J170" s="105"/>
      <c r="K170" s="78" t="s">
        <v>96</v>
      </c>
      <c r="L170" s="2"/>
      <c r="M170" s="2"/>
      <c r="N170" s="2"/>
      <c r="O170" s="2"/>
      <c r="P170" s="2"/>
      <c r="Q170" s="2"/>
      <c r="R170" s="2"/>
      <c r="S170" s="2"/>
      <c r="T170" s="2"/>
      <c r="U170" s="2"/>
      <c r="V170" s="2"/>
      <c r="W170" s="2"/>
      <c r="X170" s="2"/>
      <c r="Y170" s="2"/>
      <c r="Z170" s="2"/>
      <c r="AA170" s="2"/>
      <c r="AB170" s="2"/>
      <c r="AC170" s="2"/>
    </row>
    <row r="171" spans="1:29" ht="15.75" customHeight="1" x14ac:dyDescent="0.3">
      <c r="A171" s="2"/>
      <c r="B171" s="358"/>
      <c r="C171" s="74" t="s">
        <v>240</v>
      </c>
      <c r="D171" s="75" t="s">
        <v>96</v>
      </c>
      <c r="E171" s="86" t="s">
        <v>96</v>
      </c>
      <c r="F171" s="76" t="s">
        <v>96</v>
      </c>
      <c r="G171" s="76"/>
      <c r="H171" s="105"/>
      <c r="I171" s="105"/>
      <c r="J171" s="105"/>
      <c r="K171" s="78" t="s">
        <v>96</v>
      </c>
      <c r="L171" s="2"/>
      <c r="M171" s="2"/>
      <c r="N171" s="2"/>
      <c r="O171" s="2"/>
      <c r="P171" s="2"/>
      <c r="Q171" s="2"/>
      <c r="R171" s="2"/>
      <c r="S171" s="2"/>
      <c r="T171" s="2"/>
      <c r="U171" s="2"/>
      <c r="V171" s="2"/>
      <c r="W171" s="2"/>
      <c r="X171" s="2"/>
      <c r="Y171" s="2"/>
      <c r="Z171" s="2"/>
      <c r="AA171" s="2"/>
      <c r="AB171" s="2"/>
      <c r="AC171" s="2"/>
    </row>
    <row r="172" spans="1:29" ht="15.75" customHeight="1" x14ac:dyDescent="0.3">
      <c r="A172" s="2"/>
      <c r="B172" s="358"/>
      <c r="C172" s="74" t="s">
        <v>241</v>
      </c>
      <c r="D172" s="75" t="s">
        <v>96</v>
      </c>
      <c r="E172" s="86" t="s">
        <v>96</v>
      </c>
      <c r="F172" s="76" t="s">
        <v>96</v>
      </c>
      <c r="G172" s="76"/>
      <c r="H172" s="105"/>
      <c r="I172" s="105"/>
      <c r="J172" s="105"/>
      <c r="K172" s="78" t="s">
        <v>96</v>
      </c>
      <c r="L172" s="2"/>
      <c r="M172" s="2"/>
      <c r="N172" s="2"/>
      <c r="O172" s="2"/>
      <c r="P172" s="2"/>
      <c r="Q172" s="2"/>
      <c r="R172" s="2"/>
      <c r="S172" s="2"/>
      <c r="T172" s="2"/>
      <c r="U172" s="2"/>
      <c r="V172" s="2"/>
      <c r="W172" s="2"/>
      <c r="X172" s="2"/>
      <c r="Y172" s="2"/>
      <c r="Z172" s="2"/>
      <c r="AA172" s="2"/>
      <c r="AB172" s="2"/>
      <c r="AC172" s="2"/>
    </row>
    <row r="173" spans="1:29" ht="15.75" customHeight="1" x14ac:dyDescent="0.3">
      <c r="A173" s="2"/>
      <c r="B173" s="358"/>
      <c r="C173" s="74" t="s">
        <v>242</v>
      </c>
      <c r="D173" s="75" t="s">
        <v>96</v>
      </c>
      <c r="E173" s="86" t="s">
        <v>96</v>
      </c>
      <c r="F173" s="76" t="s">
        <v>96</v>
      </c>
      <c r="G173" s="76"/>
      <c r="H173" s="105"/>
      <c r="I173" s="105"/>
      <c r="J173" s="105"/>
      <c r="K173" s="78" t="s">
        <v>96</v>
      </c>
      <c r="L173" s="2"/>
      <c r="M173" s="2"/>
      <c r="N173" s="2"/>
      <c r="O173" s="2"/>
      <c r="P173" s="2"/>
      <c r="Q173" s="2"/>
      <c r="R173" s="2"/>
      <c r="S173" s="2"/>
      <c r="T173" s="2"/>
      <c r="U173" s="2"/>
      <c r="V173" s="2"/>
      <c r="W173" s="2"/>
      <c r="X173" s="2"/>
      <c r="Y173" s="2"/>
      <c r="Z173" s="2"/>
      <c r="AA173" s="2"/>
      <c r="AB173" s="2"/>
      <c r="AC173" s="2"/>
    </row>
    <row r="174" spans="1:29" ht="15.75" customHeight="1" x14ac:dyDescent="0.3">
      <c r="A174" s="2"/>
      <c r="B174" s="358"/>
      <c r="C174" s="74" t="s">
        <v>243</v>
      </c>
      <c r="D174" s="75" t="s">
        <v>96</v>
      </c>
      <c r="E174" s="86" t="s">
        <v>96</v>
      </c>
      <c r="F174" s="76" t="s">
        <v>96</v>
      </c>
      <c r="G174" s="76"/>
      <c r="H174" s="105"/>
      <c r="I174" s="105"/>
      <c r="J174" s="105"/>
      <c r="K174" s="78" t="s">
        <v>96</v>
      </c>
      <c r="L174" s="2"/>
      <c r="M174" s="2"/>
      <c r="N174" s="2"/>
      <c r="O174" s="2"/>
      <c r="P174" s="2"/>
      <c r="Q174" s="2"/>
      <c r="R174" s="2"/>
      <c r="S174" s="2"/>
      <c r="T174" s="2"/>
      <c r="U174" s="2"/>
      <c r="V174" s="2"/>
      <c r="W174" s="2"/>
      <c r="X174" s="2"/>
      <c r="Y174" s="2"/>
      <c r="Z174" s="2"/>
      <c r="AA174" s="2"/>
      <c r="AB174" s="2"/>
      <c r="AC174" s="2"/>
    </row>
    <row r="175" spans="1:29" ht="15.75" customHeight="1" x14ac:dyDescent="0.3">
      <c r="A175" s="2"/>
      <c r="B175" s="358"/>
      <c r="C175" s="74" t="s">
        <v>244</v>
      </c>
      <c r="D175" s="75" t="s">
        <v>96</v>
      </c>
      <c r="E175" s="86" t="s">
        <v>96</v>
      </c>
      <c r="F175" s="76" t="s">
        <v>96</v>
      </c>
      <c r="G175" s="76"/>
      <c r="H175" s="105"/>
      <c r="I175" s="105"/>
      <c r="J175" s="105"/>
      <c r="K175" s="78" t="s">
        <v>96</v>
      </c>
      <c r="L175" s="2"/>
      <c r="M175" s="2"/>
      <c r="N175" s="2"/>
      <c r="O175" s="2"/>
      <c r="P175" s="2"/>
      <c r="Q175" s="2"/>
      <c r="R175" s="2"/>
      <c r="S175" s="2"/>
      <c r="T175" s="2"/>
      <c r="U175" s="2"/>
      <c r="V175" s="2"/>
      <c r="W175" s="2"/>
      <c r="X175" s="2"/>
      <c r="Y175" s="2"/>
      <c r="Z175" s="2"/>
      <c r="AA175" s="2"/>
      <c r="AB175" s="2"/>
      <c r="AC175" s="2"/>
    </row>
    <row r="176" spans="1:29" ht="15.75" customHeight="1" x14ac:dyDescent="0.3">
      <c r="A176" s="2"/>
      <c r="B176" s="358"/>
      <c r="C176" s="74" t="s">
        <v>245</v>
      </c>
      <c r="D176" s="75" t="s">
        <v>96</v>
      </c>
      <c r="E176" s="86" t="s">
        <v>96</v>
      </c>
      <c r="F176" s="76" t="s">
        <v>96</v>
      </c>
      <c r="G176" s="76"/>
      <c r="H176" s="105"/>
      <c r="I176" s="105"/>
      <c r="J176" s="105"/>
      <c r="K176" s="78" t="s">
        <v>96</v>
      </c>
      <c r="L176" s="2"/>
      <c r="M176" s="2"/>
      <c r="N176" s="2"/>
      <c r="O176" s="2"/>
      <c r="P176" s="2"/>
      <c r="Q176" s="2"/>
      <c r="R176" s="2"/>
      <c r="S176" s="2"/>
      <c r="T176" s="2"/>
      <c r="U176" s="2"/>
      <c r="V176" s="2"/>
      <c r="W176" s="2"/>
      <c r="X176" s="2"/>
      <c r="Y176" s="2"/>
      <c r="Z176" s="2"/>
      <c r="AA176" s="2"/>
      <c r="AB176" s="2"/>
      <c r="AC176" s="2"/>
    </row>
    <row r="177" spans="1:29" ht="15.75" customHeight="1" x14ac:dyDescent="0.3">
      <c r="A177" s="2"/>
      <c r="B177" s="358"/>
      <c r="C177" s="74" t="s">
        <v>246</v>
      </c>
      <c r="D177" s="75" t="s">
        <v>96</v>
      </c>
      <c r="E177" s="86" t="s">
        <v>96</v>
      </c>
      <c r="F177" s="76" t="s">
        <v>96</v>
      </c>
      <c r="G177" s="76"/>
      <c r="H177" s="105"/>
      <c r="I177" s="105"/>
      <c r="J177" s="105"/>
      <c r="K177" s="78" t="s">
        <v>96</v>
      </c>
      <c r="L177" s="2"/>
      <c r="M177" s="2"/>
      <c r="N177" s="2"/>
      <c r="O177" s="2"/>
      <c r="P177" s="2"/>
      <c r="Q177" s="2"/>
      <c r="R177" s="2"/>
      <c r="S177" s="2"/>
      <c r="T177" s="2"/>
      <c r="U177" s="2"/>
      <c r="V177" s="2"/>
      <c r="W177" s="2"/>
      <c r="X177" s="2"/>
      <c r="Y177" s="2"/>
      <c r="Z177" s="2"/>
      <c r="AA177" s="2"/>
      <c r="AB177" s="2"/>
      <c r="AC177" s="2"/>
    </row>
    <row r="178" spans="1:29" ht="15.75" customHeight="1" x14ac:dyDescent="0.3">
      <c r="A178" s="2"/>
      <c r="B178" s="358"/>
      <c r="C178" s="74" t="s">
        <v>247</v>
      </c>
      <c r="D178" s="75" t="s">
        <v>96</v>
      </c>
      <c r="E178" s="86" t="s">
        <v>96</v>
      </c>
      <c r="F178" s="76" t="s">
        <v>96</v>
      </c>
      <c r="G178" s="76"/>
      <c r="H178" s="105"/>
      <c r="I178" s="105"/>
      <c r="J178" s="105"/>
      <c r="K178" s="78" t="s">
        <v>96</v>
      </c>
      <c r="L178" s="2"/>
      <c r="M178" s="2"/>
      <c r="N178" s="2"/>
      <c r="O178" s="2"/>
      <c r="P178" s="2"/>
      <c r="Q178" s="2"/>
      <c r="R178" s="2"/>
      <c r="S178" s="2"/>
      <c r="T178" s="2"/>
      <c r="U178" s="2"/>
      <c r="V178" s="2"/>
      <c r="W178" s="2"/>
      <c r="X178" s="2"/>
      <c r="Y178" s="2"/>
      <c r="Z178" s="2"/>
      <c r="AA178" s="2"/>
      <c r="AB178" s="2"/>
      <c r="AC178" s="2"/>
    </row>
    <row r="179" spans="1:29" ht="15.75" customHeight="1" x14ac:dyDescent="0.3">
      <c r="A179" s="2"/>
      <c r="B179" s="359"/>
      <c r="C179" s="87" t="s">
        <v>248</v>
      </c>
      <c r="D179" s="88" t="s">
        <v>96</v>
      </c>
      <c r="E179" s="89" t="s">
        <v>96</v>
      </c>
      <c r="F179" s="90" t="s">
        <v>96</v>
      </c>
      <c r="G179" s="90"/>
      <c r="H179" s="108"/>
      <c r="I179" s="108"/>
      <c r="J179" s="108"/>
      <c r="K179" s="91" t="s">
        <v>96</v>
      </c>
      <c r="L179" s="2"/>
      <c r="M179" s="2"/>
      <c r="N179" s="2"/>
      <c r="O179" s="2"/>
      <c r="P179" s="2"/>
      <c r="Q179" s="2"/>
      <c r="R179" s="2"/>
      <c r="S179" s="2"/>
      <c r="T179" s="2"/>
      <c r="U179" s="2"/>
      <c r="V179" s="2"/>
      <c r="W179" s="2"/>
      <c r="X179" s="2"/>
      <c r="Y179" s="2"/>
      <c r="Z179" s="2"/>
      <c r="AA179" s="2"/>
      <c r="AB179" s="2"/>
      <c r="AC179" s="2"/>
    </row>
    <row r="180" spans="1:29" ht="15.75" customHeight="1" x14ac:dyDescent="0.3">
      <c r="A180" s="2"/>
      <c r="B180" s="2"/>
      <c r="C180" s="2"/>
      <c r="D180" s="2"/>
      <c r="E180" s="2"/>
      <c r="F180" s="2"/>
      <c r="G180" s="2"/>
      <c r="H180" s="99"/>
      <c r="I180" s="99"/>
      <c r="J180" s="99"/>
      <c r="K180" s="2"/>
      <c r="L180" s="2"/>
      <c r="M180" s="2"/>
      <c r="N180" s="2"/>
      <c r="O180" s="2"/>
      <c r="P180" s="2"/>
      <c r="Q180" s="2"/>
      <c r="R180" s="2"/>
      <c r="S180" s="2"/>
      <c r="T180" s="2"/>
      <c r="U180" s="2"/>
      <c r="V180" s="2"/>
      <c r="W180" s="2"/>
      <c r="X180" s="2"/>
      <c r="Y180" s="2"/>
      <c r="Z180" s="2"/>
      <c r="AA180" s="2"/>
      <c r="AB180" s="2"/>
      <c r="AC180" s="2"/>
    </row>
    <row r="181" spans="1:29" ht="15.75" customHeight="1" x14ac:dyDescent="0.3">
      <c r="A181" s="2"/>
      <c r="B181" s="2"/>
      <c r="C181" s="2"/>
      <c r="D181" s="2"/>
      <c r="E181" s="2"/>
      <c r="F181" s="2"/>
      <c r="G181" s="2"/>
      <c r="H181" s="99"/>
      <c r="I181" s="99"/>
      <c r="J181" s="99"/>
      <c r="K181" s="2"/>
      <c r="L181" s="2"/>
      <c r="M181" s="2"/>
      <c r="N181" s="2"/>
      <c r="O181" s="2"/>
      <c r="P181" s="2"/>
      <c r="Q181" s="2"/>
      <c r="R181" s="2"/>
      <c r="S181" s="2"/>
      <c r="T181" s="2"/>
      <c r="U181" s="2"/>
      <c r="V181" s="2"/>
      <c r="W181" s="2"/>
      <c r="X181" s="2"/>
      <c r="Y181" s="2"/>
      <c r="Z181" s="2"/>
      <c r="AA181" s="2"/>
      <c r="AB181" s="2"/>
      <c r="AC181" s="2"/>
    </row>
    <row r="182" spans="1:29" ht="15.75" customHeight="1" x14ac:dyDescent="0.3">
      <c r="A182" s="2"/>
      <c r="B182" s="2"/>
      <c r="C182" s="2"/>
      <c r="D182" s="2"/>
      <c r="E182" s="2"/>
      <c r="F182" s="2"/>
      <c r="G182" s="2"/>
      <c r="H182" s="99"/>
      <c r="I182" s="99"/>
      <c r="J182" s="99"/>
      <c r="K182" s="2"/>
      <c r="L182" s="2"/>
      <c r="M182" s="2"/>
      <c r="N182" s="2"/>
      <c r="O182" s="2"/>
      <c r="P182" s="2"/>
      <c r="Q182" s="2"/>
      <c r="R182" s="2"/>
      <c r="S182" s="2"/>
      <c r="T182" s="2"/>
      <c r="U182" s="2"/>
      <c r="V182" s="2"/>
      <c r="W182" s="2"/>
      <c r="X182" s="2"/>
      <c r="Y182" s="2"/>
      <c r="Z182" s="2"/>
      <c r="AA182" s="2"/>
      <c r="AB182" s="2"/>
      <c r="AC182" s="2"/>
    </row>
    <row r="183" spans="1:29" ht="15.75" customHeight="1" x14ac:dyDescent="0.3">
      <c r="A183" s="2"/>
      <c r="B183" s="2"/>
      <c r="C183" s="2"/>
      <c r="D183" s="2"/>
      <c r="E183" s="2"/>
      <c r="F183" s="2"/>
      <c r="G183" s="2"/>
      <c r="H183" s="99"/>
      <c r="I183" s="99"/>
      <c r="J183" s="99"/>
      <c r="K183" s="2"/>
      <c r="L183" s="2"/>
      <c r="M183" s="2"/>
      <c r="N183" s="2"/>
      <c r="O183" s="2"/>
      <c r="P183" s="2"/>
      <c r="Q183" s="2"/>
      <c r="R183" s="2"/>
      <c r="S183" s="2"/>
      <c r="T183" s="2"/>
      <c r="U183" s="2"/>
      <c r="V183" s="2"/>
      <c r="W183" s="2"/>
      <c r="X183" s="2"/>
      <c r="Y183" s="2"/>
      <c r="Z183" s="2"/>
      <c r="AA183" s="2"/>
      <c r="AB183" s="2"/>
      <c r="AC183" s="2"/>
    </row>
    <row r="184" spans="1:29" ht="15.75" customHeight="1" x14ac:dyDescent="0.3">
      <c r="A184" s="2"/>
      <c r="B184" s="2"/>
      <c r="C184" s="2"/>
      <c r="D184" s="2"/>
      <c r="E184" s="2"/>
      <c r="F184" s="2"/>
      <c r="G184" s="2"/>
      <c r="H184" s="99"/>
      <c r="I184" s="99"/>
      <c r="J184" s="99"/>
      <c r="K184" s="2"/>
      <c r="L184" s="2"/>
      <c r="M184" s="2"/>
      <c r="N184" s="2"/>
      <c r="O184" s="2"/>
      <c r="P184" s="2"/>
      <c r="Q184" s="2"/>
      <c r="R184" s="2"/>
      <c r="S184" s="2"/>
      <c r="T184" s="2"/>
      <c r="U184" s="2"/>
      <c r="V184" s="2"/>
      <c r="W184" s="2"/>
      <c r="X184" s="2"/>
      <c r="Y184" s="2"/>
      <c r="Z184" s="2"/>
      <c r="AA184" s="2"/>
      <c r="AB184" s="2"/>
      <c r="AC184" s="2"/>
    </row>
    <row r="185" spans="1:29" ht="15.75" customHeight="1" x14ac:dyDescent="0.3">
      <c r="A185" s="2"/>
      <c r="B185" s="2"/>
      <c r="C185" s="2"/>
      <c r="D185" s="2"/>
      <c r="E185" s="2"/>
      <c r="F185" s="2"/>
      <c r="G185" s="2"/>
      <c r="H185" s="99"/>
      <c r="I185" s="99"/>
      <c r="J185" s="99"/>
      <c r="K185" s="2"/>
      <c r="L185" s="2"/>
      <c r="M185" s="2"/>
      <c r="N185" s="2"/>
      <c r="O185" s="2"/>
      <c r="P185" s="2"/>
      <c r="Q185" s="2"/>
      <c r="R185" s="2"/>
      <c r="S185" s="2"/>
      <c r="T185" s="2"/>
      <c r="U185" s="2"/>
      <c r="V185" s="2"/>
      <c r="W185" s="2"/>
      <c r="X185" s="2"/>
      <c r="Y185" s="2"/>
      <c r="Z185" s="2"/>
      <c r="AA185" s="2"/>
      <c r="AB185" s="2"/>
      <c r="AC185" s="2"/>
    </row>
    <row r="186" spans="1:29" ht="15.75" customHeight="1" x14ac:dyDescent="0.3">
      <c r="A186" s="2"/>
      <c r="B186" s="2"/>
      <c r="C186" s="2"/>
      <c r="D186" s="2"/>
      <c r="E186" s="2"/>
      <c r="F186" s="2"/>
      <c r="G186" s="2"/>
      <c r="H186" s="99"/>
      <c r="I186" s="99"/>
      <c r="J186" s="99"/>
      <c r="K186" s="2"/>
      <c r="L186" s="2"/>
      <c r="M186" s="2"/>
      <c r="N186" s="2"/>
      <c r="O186" s="2"/>
      <c r="P186" s="2"/>
      <c r="Q186" s="2"/>
      <c r="R186" s="2"/>
      <c r="S186" s="2"/>
      <c r="T186" s="2"/>
      <c r="U186" s="2"/>
      <c r="V186" s="2"/>
      <c r="W186" s="2"/>
      <c r="X186" s="2"/>
      <c r="Y186" s="2"/>
      <c r="Z186" s="2"/>
      <c r="AA186" s="2"/>
      <c r="AB186" s="2"/>
      <c r="AC186" s="2"/>
    </row>
    <row r="187" spans="1:29" ht="15.75" customHeight="1" x14ac:dyDescent="0.3">
      <c r="A187" s="2"/>
      <c r="B187" s="2"/>
      <c r="C187" s="2"/>
      <c r="D187" s="2"/>
      <c r="E187" s="2"/>
      <c r="F187" s="2"/>
      <c r="G187" s="2"/>
      <c r="H187" s="99"/>
      <c r="I187" s="99"/>
      <c r="J187" s="99"/>
      <c r="K187" s="2"/>
      <c r="L187" s="2"/>
      <c r="M187" s="2"/>
      <c r="N187" s="2"/>
      <c r="O187" s="2"/>
      <c r="P187" s="2"/>
      <c r="Q187" s="2"/>
      <c r="R187" s="2"/>
      <c r="S187" s="2"/>
      <c r="T187" s="2"/>
      <c r="U187" s="2"/>
      <c r="V187" s="2"/>
      <c r="W187" s="2"/>
      <c r="X187" s="2"/>
      <c r="Y187" s="2"/>
      <c r="Z187" s="2"/>
      <c r="AA187" s="2"/>
      <c r="AB187" s="2"/>
      <c r="AC187" s="2"/>
    </row>
    <row r="188" spans="1:29" ht="15.75" customHeight="1" x14ac:dyDescent="0.3">
      <c r="A188" s="2"/>
      <c r="B188" s="2"/>
      <c r="C188" s="2"/>
      <c r="D188" s="2"/>
      <c r="E188" s="2"/>
      <c r="F188" s="2"/>
      <c r="G188" s="2"/>
      <c r="H188" s="99"/>
      <c r="I188" s="99"/>
      <c r="J188" s="99"/>
      <c r="K188" s="2"/>
      <c r="L188" s="2"/>
      <c r="M188" s="2"/>
      <c r="N188" s="2"/>
      <c r="O188" s="2"/>
      <c r="P188" s="2"/>
      <c r="Q188" s="2"/>
      <c r="R188" s="2"/>
      <c r="S188" s="2"/>
      <c r="T188" s="2"/>
      <c r="U188" s="2"/>
      <c r="V188" s="2"/>
      <c r="W188" s="2"/>
      <c r="X188" s="2"/>
      <c r="Y188" s="2"/>
      <c r="Z188" s="2"/>
      <c r="AA188" s="2"/>
      <c r="AB188" s="2"/>
      <c r="AC188" s="2"/>
    </row>
    <row r="189" spans="1:29" ht="15.75" customHeight="1" x14ac:dyDescent="0.3">
      <c r="A189" s="2"/>
      <c r="B189" s="2"/>
      <c r="C189" s="2"/>
      <c r="D189" s="2"/>
      <c r="E189" s="2"/>
      <c r="F189" s="2"/>
      <c r="G189" s="2"/>
      <c r="H189" s="99"/>
      <c r="I189" s="99"/>
      <c r="J189" s="99"/>
      <c r="K189" s="2"/>
      <c r="L189" s="2"/>
      <c r="M189" s="2"/>
      <c r="N189" s="2"/>
      <c r="O189" s="2"/>
      <c r="P189" s="2"/>
      <c r="Q189" s="2"/>
      <c r="R189" s="2"/>
      <c r="S189" s="2"/>
      <c r="T189" s="2"/>
      <c r="U189" s="2"/>
      <c r="V189" s="2"/>
      <c r="W189" s="2"/>
      <c r="X189" s="2"/>
      <c r="Y189" s="2"/>
      <c r="Z189" s="2"/>
      <c r="AA189" s="2"/>
      <c r="AB189" s="2"/>
      <c r="AC189" s="2"/>
    </row>
    <row r="190" spans="1:29" ht="15.75" customHeight="1" x14ac:dyDescent="0.3">
      <c r="A190" s="2"/>
      <c r="B190" s="2"/>
      <c r="C190" s="2"/>
      <c r="D190" s="2"/>
      <c r="E190" s="2"/>
      <c r="F190" s="2"/>
      <c r="G190" s="2"/>
      <c r="H190" s="99"/>
      <c r="I190" s="99"/>
      <c r="J190" s="99"/>
      <c r="K190" s="2"/>
      <c r="L190" s="2"/>
      <c r="M190" s="2"/>
      <c r="N190" s="2"/>
      <c r="O190" s="2"/>
      <c r="P190" s="2"/>
      <c r="Q190" s="2"/>
      <c r="R190" s="2"/>
      <c r="S190" s="2"/>
      <c r="T190" s="2"/>
      <c r="U190" s="2"/>
      <c r="V190" s="2"/>
      <c r="W190" s="2"/>
      <c r="X190" s="2"/>
      <c r="Y190" s="2"/>
      <c r="Z190" s="2"/>
      <c r="AA190" s="2"/>
      <c r="AB190" s="2"/>
      <c r="AC190" s="2"/>
    </row>
    <row r="191" spans="1:29" ht="15.75" customHeight="1" x14ac:dyDescent="0.3">
      <c r="A191" s="2"/>
      <c r="B191" s="2"/>
      <c r="C191" s="2"/>
      <c r="D191" s="2"/>
      <c r="E191" s="2"/>
      <c r="F191" s="2"/>
      <c r="G191" s="2"/>
      <c r="H191" s="99"/>
      <c r="I191" s="99"/>
      <c r="J191" s="99"/>
      <c r="K191" s="2"/>
      <c r="L191" s="2"/>
      <c r="M191" s="2"/>
      <c r="N191" s="2"/>
      <c r="O191" s="2"/>
      <c r="P191" s="2"/>
      <c r="Q191" s="2"/>
      <c r="R191" s="2"/>
      <c r="S191" s="2"/>
      <c r="T191" s="2"/>
      <c r="U191" s="2"/>
      <c r="V191" s="2"/>
      <c r="W191" s="2"/>
      <c r="X191" s="2"/>
      <c r="Y191" s="2"/>
      <c r="Z191" s="2"/>
      <c r="AA191" s="2"/>
      <c r="AB191" s="2"/>
      <c r="AC191" s="2"/>
    </row>
    <row r="192" spans="1:29" ht="15.75" customHeight="1" x14ac:dyDescent="0.3">
      <c r="A192" s="2"/>
      <c r="B192" s="2"/>
      <c r="C192" s="2"/>
      <c r="D192" s="2"/>
      <c r="E192" s="2"/>
      <c r="F192" s="2"/>
      <c r="G192" s="2"/>
      <c r="H192" s="99"/>
      <c r="I192" s="99"/>
      <c r="J192" s="99"/>
      <c r="K192" s="2"/>
      <c r="L192" s="2"/>
      <c r="M192" s="2"/>
      <c r="N192" s="2"/>
      <c r="O192" s="2"/>
      <c r="P192" s="2"/>
      <c r="Q192" s="2"/>
      <c r="R192" s="2"/>
      <c r="S192" s="2"/>
      <c r="T192" s="2"/>
      <c r="U192" s="2"/>
      <c r="V192" s="2"/>
      <c r="W192" s="2"/>
      <c r="X192" s="2"/>
      <c r="Y192" s="2"/>
      <c r="Z192" s="2"/>
      <c r="AA192" s="2"/>
      <c r="AB192" s="2"/>
      <c r="AC192" s="2"/>
    </row>
    <row r="193" spans="1:29" ht="15.75" customHeight="1" x14ac:dyDescent="0.3">
      <c r="A193" s="2"/>
      <c r="B193" s="2"/>
      <c r="C193" s="2"/>
      <c r="D193" s="2"/>
      <c r="E193" s="2"/>
      <c r="F193" s="2"/>
      <c r="G193" s="2"/>
      <c r="H193" s="99"/>
      <c r="I193" s="99"/>
      <c r="J193" s="99"/>
      <c r="K193" s="2"/>
      <c r="L193" s="2"/>
      <c r="M193" s="2"/>
      <c r="N193" s="2"/>
      <c r="O193" s="2"/>
      <c r="P193" s="2"/>
      <c r="Q193" s="2"/>
      <c r="R193" s="2"/>
      <c r="S193" s="2"/>
      <c r="T193" s="2"/>
      <c r="U193" s="2"/>
      <c r="V193" s="2"/>
      <c r="W193" s="2"/>
      <c r="X193" s="2"/>
      <c r="Y193" s="2"/>
      <c r="Z193" s="2"/>
      <c r="AA193" s="2"/>
      <c r="AB193" s="2"/>
      <c r="AC193" s="2"/>
    </row>
    <row r="194" spans="1:29" ht="15.75" customHeight="1" x14ac:dyDescent="0.3">
      <c r="A194" s="2"/>
      <c r="B194" s="2"/>
      <c r="C194" s="2"/>
      <c r="D194" s="2"/>
      <c r="E194" s="2"/>
      <c r="F194" s="2"/>
      <c r="G194" s="2"/>
      <c r="H194" s="99"/>
      <c r="I194" s="99"/>
      <c r="J194" s="99"/>
      <c r="K194" s="2"/>
      <c r="L194" s="2"/>
      <c r="M194" s="2"/>
      <c r="N194" s="2"/>
      <c r="O194" s="2"/>
      <c r="P194" s="2"/>
      <c r="Q194" s="2"/>
      <c r="R194" s="2"/>
      <c r="S194" s="2"/>
      <c r="T194" s="2"/>
      <c r="U194" s="2"/>
      <c r="V194" s="2"/>
      <c r="W194" s="2"/>
      <c r="X194" s="2"/>
      <c r="Y194" s="2"/>
      <c r="Z194" s="2"/>
      <c r="AA194" s="2"/>
      <c r="AB194" s="2"/>
      <c r="AC194" s="2"/>
    </row>
    <row r="195" spans="1:29" ht="15.75" customHeight="1" x14ac:dyDescent="0.3">
      <c r="A195" s="2"/>
      <c r="B195" s="2"/>
      <c r="C195" s="2"/>
      <c r="D195" s="2"/>
      <c r="E195" s="2"/>
      <c r="F195" s="2"/>
      <c r="G195" s="2"/>
      <c r="H195" s="99"/>
      <c r="I195" s="99"/>
      <c r="J195" s="99"/>
      <c r="K195" s="2"/>
      <c r="L195" s="2"/>
      <c r="M195" s="2"/>
      <c r="N195" s="2"/>
      <c r="O195" s="2"/>
      <c r="P195" s="2"/>
      <c r="Q195" s="2"/>
      <c r="R195" s="2"/>
      <c r="S195" s="2"/>
      <c r="T195" s="2"/>
      <c r="U195" s="2"/>
      <c r="V195" s="2"/>
      <c r="W195" s="2"/>
      <c r="X195" s="2"/>
      <c r="Y195" s="2"/>
      <c r="Z195" s="2"/>
      <c r="AA195" s="2"/>
      <c r="AB195" s="2"/>
      <c r="AC195" s="2"/>
    </row>
    <row r="196" spans="1:29" ht="15.75" customHeight="1" x14ac:dyDescent="0.3">
      <c r="A196" s="2"/>
      <c r="B196" s="2"/>
      <c r="C196" s="2"/>
      <c r="D196" s="2"/>
      <c r="E196" s="2"/>
      <c r="F196" s="2"/>
      <c r="G196" s="2"/>
      <c r="H196" s="99"/>
      <c r="I196" s="99"/>
      <c r="J196" s="99"/>
      <c r="K196" s="2"/>
      <c r="L196" s="2"/>
      <c r="M196" s="2"/>
      <c r="N196" s="2"/>
      <c r="O196" s="2"/>
      <c r="P196" s="2"/>
      <c r="Q196" s="2"/>
      <c r="R196" s="2"/>
      <c r="S196" s="2"/>
      <c r="T196" s="2"/>
      <c r="U196" s="2"/>
      <c r="V196" s="2"/>
      <c r="W196" s="2"/>
      <c r="X196" s="2"/>
      <c r="Y196" s="2"/>
      <c r="Z196" s="2"/>
      <c r="AA196" s="2"/>
      <c r="AB196" s="2"/>
      <c r="AC196" s="2"/>
    </row>
    <row r="197" spans="1:29" ht="15.75" customHeight="1" x14ac:dyDescent="0.3">
      <c r="A197" s="2"/>
      <c r="B197" s="2"/>
      <c r="C197" s="2"/>
      <c r="D197" s="2"/>
      <c r="E197" s="2"/>
      <c r="F197" s="2"/>
      <c r="G197" s="2"/>
      <c r="H197" s="99"/>
      <c r="I197" s="99"/>
      <c r="J197" s="99"/>
      <c r="K197" s="2"/>
      <c r="L197" s="2"/>
      <c r="M197" s="2"/>
      <c r="N197" s="2"/>
      <c r="O197" s="2"/>
      <c r="P197" s="2"/>
      <c r="Q197" s="2"/>
      <c r="R197" s="2"/>
      <c r="S197" s="2"/>
      <c r="T197" s="2"/>
      <c r="U197" s="2"/>
      <c r="V197" s="2"/>
      <c r="W197" s="2"/>
      <c r="X197" s="2"/>
      <c r="Y197" s="2"/>
      <c r="Z197" s="2"/>
      <c r="AA197" s="2"/>
      <c r="AB197" s="2"/>
      <c r="AC197" s="2"/>
    </row>
    <row r="198" spans="1:29" ht="15.75" customHeight="1" x14ac:dyDescent="0.3">
      <c r="A198" s="2"/>
      <c r="B198" s="2"/>
      <c r="C198" s="2"/>
      <c r="D198" s="2"/>
      <c r="E198" s="2"/>
      <c r="F198" s="2"/>
      <c r="G198" s="2"/>
      <c r="H198" s="99"/>
      <c r="I198" s="99"/>
      <c r="J198" s="99"/>
      <c r="K198" s="2"/>
      <c r="L198" s="2"/>
      <c r="M198" s="2"/>
      <c r="N198" s="2"/>
      <c r="O198" s="2"/>
      <c r="P198" s="2"/>
      <c r="Q198" s="2"/>
      <c r="R198" s="2"/>
      <c r="S198" s="2"/>
      <c r="T198" s="2"/>
      <c r="U198" s="2"/>
      <c r="V198" s="2"/>
      <c r="W198" s="2"/>
      <c r="X198" s="2"/>
      <c r="Y198" s="2"/>
      <c r="Z198" s="2"/>
      <c r="AA198" s="2"/>
      <c r="AB198" s="2"/>
      <c r="AC198" s="2"/>
    </row>
    <row r="199" spans="1:29" ht="15.75" customHeight="1" x14ac:dyDescent="0.3">
      <c r="A199" s="2"/>
      <c r="B199" s="2"/>
      <c r="C199" s="2"/>
      <c r="D199" s="2"/>
      <c r="E199" s="2"/>
      <c r="F199" s="2"/>
      <c r="G199" s="2"/>
      <c r="H199" s="99"/>
      <c r="I199" s="99"/>
      <c r="J199" s="99"/>
      <c r="K199" s="2"/>
      <c r="L199" s="2"/>
      <c r="M199" s="2"/>
      <c r="N199" s="2"/>
      <c r="O199" s="2"/>
      <c r="P199" s="2"/>
      <c r="Q199" s="2"/>
      <c r="R199" s="2"/>
      <c r="S199" s="2"/>
      <c r="T199" s="2"/>
      <c r="U199" s="2"/>
      <c r="V199" s="2"/>
      <c r="W199" s="2"/>
      <c r="X199" s="2"/>
      <c r="Y199" s="2"/>
      <c r="Z199" s="2"/>
      <c r="AA199" s="2"/>
      <c r="AB199" s="2"/>
      <c r="AC199" s="2"/>
    </row>
    <row r="200" spans="1:29" ht="15.75" customHeight="1" x14ac:dyDescent="0.3">
      <c r="A200" s="2"/>
      <c r="B200" s="2"/>
      <c r="C200" s="2"/>
      <c r="D200" s="2"/>
      <c r="E200" s="2"/>
      <c r="F200" s="2"/>
      <c r="G200" s="2"/>
      <c r="H200" s="99"/>
      <c r="I200" s="99"/>
      <c r="J200" s="99"/>
      <c r="K200" s="2"/>
      <c r="L200" s="2"/>
      <c r="M200" s="2"/>
      <c r="N200" s="2"/>
      <c r="O200" s="2"/>
      <c r="P200" s="2"/>
      <c r="Q200" s="2"/>
      <c r="R200" s="2"/>
      <c r="S200" s="2"/>
      <c r="T200" s="2"/>
      <c r="U200" s="2"/>
      <c r="V200" s="2"/>
      <c r="W200" s="2"/>
      <c r="X200" s="2"/>
      <c r="Y200" s="2"/>
      <c r="Z200" s="2"/>
      <c r="AA200" s="2"/>
      <c r="AB200" s="2"/>
      <c r="AC200" s="2"/>
    </row>
    <row r="201" spans="1:29" ht="15.75" customHeight="1" x14ac:dyDescent="0.3">
      <c r="A201" s="2"/>
      <c r="B201" s="2"/>
      <c r="C201" s="2"/>
      <c r="D201" s="2"/>
      <c r="E201" s="2"/>
      <c r="F201" s="2"/>
      <c r="G201" s="2"/>
      <c r="H201" s="99"/>
      <c r="I201" s="99"/>
      <c r="J201" s="99"/>
      <c r="K201" s="2"/>
      <c r="L201" s="2"/>
      <c r="M201" s="2"/>
      <c r="N201" s="2"/>
      <c r="O201" s="2"/>
      <c r="P201" s="2"/>
      <c r="Q201" s="2"/>
      <c r="R201" s="2"/>
      <c r="S201" s="2"/>
      <c r="T201" s="2"/>
      <c r="U201" s="2"/>
      <c r="V201" s="2"/>
      <c r="W201" s="2"/>
      <c r="X201" s="2"/>
      <c r="Y201" s="2"/>
      <c r="Z201" s="2"/>
      <c r="AA201" s="2"/>
      <c r="AB201" s="2"/>
      <c r="AC201" s="2"/>
    </row>
    <row r="202" spans="1:29" ht="15.75" customHeight="1" x14ac:dyDescent="0.3">
      <c r="A202" s="2"/>
      <c r="B202" s="2"/>
      <c r="C202" s="2"/>
      <c r="D202" s="2"/>
      <c r="E202" s="2"/>
      <c r="F202" s="2"/>
      <c r="G202" s="2"/>
      <c r="H202" s="99"/>
      <c r="I202" s="99"/>
      <c r="J202" s="99"/>
      <c r="K202" s="2"/>
      <c r="L202" s="2"/>
      <c r="M202" s="2"/>
      <c r="N202" s="2"/>
      <c r="O202" s="2"/>
      <c r="P202" s="2"/>
      <c r="Q202" s="2"/>
      <c r="R202" s="2"/>
      <c r="S202" s="2"/>
      <c r="T202" s="2"/>
      <c r="U202" s="2"/>
      <c r="V202" s="2"/>
      <c r="W202" s="2"/>
      <c r="X202" s="2"/>
      <c r="Y202" s="2"/>
      <c r="Z202" s="2"/>
      <c r="AA202" s="2"/>
      <c r="AB202" s="2"/>
      <c r="AC202" s="2"/>
    </row>
    <row r="203" spans="1:29" ht="15.75" customHeight="1" x14ac:dyDescent="0.3">
      <c r="A203" s="2"/>
      <c r="B203" s="2"/>
      <c r="C203" s="2"/>
      <c r="D203" s="2"/>
      <c r="E203" s="2"/>
      <c r="F203" s="2"/>
      <c r="G203" s="2"/>
      <c r="H203" s="99"/>
      <c r="I203" s="99"/>
      <c r="J203" s="99"/>
      <c r="K203" s="2"/>
      <c r="L203" s="2"/>
      <c r="M203" s="2"/>
      <c r="N203" s="2"/>
      <c r="O203" s="2"/>
      <c r="P203" s="2"/>
      <c r="Q203" s="2"/>
      <c r="R203" s="2"/>
      <c r="S203" s="2"/>
      <c r="T203" s="2"/>
      <c r="U203" s="2"/>
      <c r="V203" s="2"/>
      <c r="W203" s="2"/>
      <c r="X203" s="2"/>
      <c r="Y203" s="2"/>
      <c r="Z203" s="2"/>
      <c r="AA203" s="2"/>
      <c r="AB203" s="2"/>
      <c r="AC203" s="2"/>
    </row>
    <row r="204" spans="1:29" ht="15.75" customHeight="1" x14ac:dyDescent="0.3">
      <c r="A204" s="2"/>
      <c r="B204" s="2"/>
      <c r="C204" s="2"/>
      <c r="D204" s="2"/>
      <c r="E204" s="2"/>
      <c r="F204" s="2"/>
      <c r="G204" s="2"/>
      <c r="H204" s="99"/>
      <c r="I204" s="99"/>
      <c r="J204" s="99"/>
      <c r="K204" s="2"/>
      <c r="L204" s="2"/>
      <c r="M204" s="2"/>
      <c r="N204" s="2"/>
      <c r="O204" s="2"/>
      <c r="P204" s="2"/>
      <c r="Q204" s="2"/>
      <c r="R204" s="2"/>
      <c r="S204" s="2"/>
      <c r="T204" s="2"/>
      <c r="U204" s="2"/>
      <c r="V204" s="2"/>
      <c r="W204" s="2"/>
      <c r="X204" s="2"/>
      <c r="Y204" s="2"/>
      <c r="Z204" s="2"/>
      <c r="AA204" s="2"/>
      <c r="AB204" s="2"/>
      <c r="AC204" s="2"/>
    </row>
    <row r="205" spans="1:29" ht="15.75" customHeight="1" x14ac:dyDescent="0.3">
      <c r="A205" s="2"/>
      <c r="B205" s="2"/>
      <c r="C205" s="2"/>
      <c r="D205" s="2"/>
      <c r="E205" s="2"/>
      <c r="F205" s="2"/>
      <c r="G205" s="2"/>
      <c r="H205" s="99"/>
      <c r="I205" s="99"/>
      <c r="J205" s="99"/>
      <c r="K205" s="2"/>
      <c r="L205" s="2"/>
      <c r="M205" s="2"/>
      <c r="N205" s="2"/>
      <c r="O205" s="2"/>
      <c r="P205" s="2"/>
      <c r="Q205" s="2"/>
      <c r="R205" s="2"/>
      <c r="S205" s="2"/>
      <c r="T205" s="2"/>
      <c r="U205" s="2"/>
      <c r="V205" s="2"/>
      <c r="W205" s="2"/>
      <c r="X205" s="2"/>
      <c r="Y205" s="2"/>
      <c r="Z205" s="2"/>
      <c r="AA205" s="2"/>
      <c r="AB205" s="2"/>
      <c r="AC205" s="2"/>
    </row>
    <row r="206" spans="1:29" ht="15.75" customHeight="1" x14ac:dyDescent="0.3">
      <c r="A206" s="2"/>
      <c r="B206" s="2"/>
      <c r="C206" s="2"/>
      <c r="D206" s="2"/>
      <c r="E206" s="2"/>
      <c r="F206" s="2"/>
      <c r="G206" s="2"/>
      <c r="H206" s="99"/>
      <c r="I206" s="99"/>
      <c r="J206" s="99"/>
      <c r="K206" s="2"/>
      <c r="L206" s="2"/>
      <c r="M206" s="2"/>
      <c r="N206" s="2"/>
      <c r="O206" s="2"/>
      <c r="P206" s="2"/>
      <c r="Q206" s="2"/>
      <c r="R206" s="2"/>
      <c r="S206" s="2"/>
      <c r="T206" s="2"/>
      <c r="U206" s="2"/>
      <c r="V206" s="2"/>
      <c r="W206" s="2"/>
      <c r="X206" s="2"/>
      <c r="Y206" s="2"/>
      <c r="Z206" s="2"/>
      <c r="AA206" s="2"/>
      <c r="AB206" s="2"/>
      <c r="AC206" s="2"/>
    </row>
    <row r="207" spans="1:29" ht="15.75" customHeight="1" x14ac:dyDescent="0.3">
      <c r="A207" s="2"/>
      <c r="B207" s="2"/>
      <c r="C207" s="2"/>
      <c r="D207" s="2"/>
      <c r="E207" s="2"/>
      <c r="F207" s="2"/>
      <c r="G207" s="2"/>
      <c r="H207" s="99"/>
      <c r="I207" s="99"/>
      <c r="J207" s="99"/>
      <c r="K207" s="2"/>
      <c r="L207" s="2"/>
      <c r="M207" s="2"/>
      <c r="N207" s="2"/>
      <c r="O207" s="2"/>
      <c r="P207" s="2"/>
      <c r="Q207" s="2"/>
      <c r="R207" s="2"/>
      <c r="S207" s="2"/>
      <c r="T207" s="2"/>
      <c r="U207" s="2"/>
      <c r="V207" s="2"/>
      <c r="W207" s="2"/>
      <c r="X207" s="2"/>
      <c r="Y207" s="2"/>
      <c r="Z207" s="2"/>
      <c r="AA207" s="2"/>
      <c r="AB207" s="2"/>
      <c r="AC207" s="2"/>
    </row>
    <row r="208" spans="1:29" ht="15.75" customHeight="1" x14ac:dyDescent="0.3">
      <c r="A208" s="2"/>
      <c r="B208" s="2"/>
      <c r="C208" s="2"/>
      <c r="D208" s="2"/>
      <c r="E208" s="2"/>
      <c r="F208" s="2"/>
      <c r="G208" s="2"/>
      <c r="H208" s="99"/>
      <c r="I208" s="99"/>
      <c r="J208" s="99"/>
      <c r="K208" s="2"/>
      <c r="L208" s="2"/>
      <c r="M208" s="2"/>
      <c r="N208" s="2"/>
      <c r="O208" s="2"/>
      <c r="P208" s="2"/>
      <c r="Q208" s="2"/>
      <c r="R208" s="2"/>
      <c r="S208" s="2"/>
      <c r="T208" s="2"/>
      <c r="U208" s="2"/>
      <c r="V208" s="2"/>
      <c r="W208" s="2"/>
      <c r="X208" s="2"/>
      <c r="Y208" s="2"/>
      <c r="Z208" s="2"/>
      <c r="AA208" s="2"/>
      <c r="AB208" s="2"/>
      <c r="AC208" s="2"/>
    </row>
    <row r="209" spans="1:29" ht="15.75" customHeight="1" x14ac:dyDescent="0.3">
      <c r="A209" s="2"/>
      <c r="B209" s="2"/>
      <c r="C209" s="2"/>
      <c r="D209" s="2"/>
      <c r="E209" s="2"/>
      <c r="F209" s="2"/>
      <c r="G209" s="2"/>
      <c r="H209" s="99"/>
      <c r="I209" s="99"/>
      <c r="J209" s="99"/>
      <c r="K209" s="2"/>
      <c r="L209" s="2"/>
      <c r="M209" s="2"/>
      <c r="N209" s="2"/>
      <c r="O209" s="2"/>
      <c r="P209" s="2"/>
      <c r="Q209" s="2"/>
      <c r="R209" s="2"/>
      <c r="S209" s="2"/>
      <c r="T209" s="2"/>
      <c r="U209" s="2"/>
      <c r="V209" s="2"/>
      <c r="W209" s="2"/>
      <c r="X209" s="2"/>
      <c r="Y209" s="2"/>
      <c r="Z209" s="2"/>
      <c r="AA209" s="2"/>
      <c r="AB209" s="2"/>
      <c r="AC209" s="2"/>
    </row>
    <row r="210" spans="1:29" ht="15.75" customHeight="1" x14ac:dyDescent="0.3">
      <c r="A210" s="2"/>
      <c r="B210" s="2"/>
      <c r="C210" s="2"/>
      <c r="D210" s="2"/>
      <c r="E210" s="2"/>
      <c r="F210" s="2"/>
      <c r="G210" s="2"/>
      <c r="H210" s="99"/>
      <c r="I210" s="99"/>
      <c r="J210" s="99"/>
      <c r="K210" s="2"/>
      <c r="L210" s="2"/>
      <c r="M210" s="2"/>
      <c r="N210" s="2"/>
      <c r="O210" s="2"/>
      <c r="P210" s="2"/>
      <c r="Q210" s="2"/>
      <c r="R210" s="2"/>
      <c r="S210" s="2"/>
      <c r="T210" s="2"/>
      <c r="U210" s="2"/>
      <c r="V210" s="2"/>
      <c r="W210" s="2"/>
      <c r="X210" s="2"/>
      <c r="Y210" s="2"/>
      <c r="Z210" s="2"/>
      <c r="AA210" s="2"/>
      <c r="AB210" s="2"/>
      <c r="AC210" s="2"/>
    </row>
    <row r="211" spans="1:29" ht="15.75" customHeight="1" x14ac:dyDescent="0.3">
      <c r="A211" s="2"/>
      <c r="B211" s="2"/>
      <c r="C211" s="2"/>
      <c r="D211" s="2"/>
      <c r="E211" s="2"/>
      <c r="F211" s="2"/>
      <c r="G211" s="2"/>
      <c r="H211" s="99"/>
      <c r="I211" s="99"/>
      <c r="J211" s="99"/>
      <c r="K211" s="2"/>
      <c r="L211" s="2"/>
      <c r="M211" s="2"/>
      <c r="N211" s="2"/>
      <c r="O211" s="2"/>
      <c r="P211" s="2"/>
      <c r="Q211" s="2"/>
      <c r="R211" s="2"/>
      <c r="S211" s="2"/>
      <c r="T211" s="2"/>
      <c r="U211" s="2"/>
      <c r="V211" s="2"/>
      <c r="W211" s="2"/>
      <c r="X211" s="2"/>
      <c r="Y211" s="2"/>
      <c r="Z211" s="2"/>
      <c r="AA211" s="2"/>
      <c r="AB211" s="2"/>
      <c r="AC211" s="2"/>
    </row>
    <row r="212" spans="1:29" ht="15.75" customHeight="1" x14ac:dyDescent="0.3">
      <c r="A212" s="2"/>
      <c r="B212" s="2"/>
      <c r="C212" s="2"/>
      <c r="D212" s="2"/>
      <c r="E212" s="2"/>
      <c r="F212" s="2"/>
      <c r="G212" s="2"/>
      <c r="H212" s="99"/>
      <c r="I212" s="99"/>
      <c r="J212" s="99"/>
      <c r="K212" s="2"/>
      <c r="L212" s="2"/>
      <c r="M212" s="2"/>
      <c r="N212" s="2"/>
      <c r="O212" s="2"/>
      <c r="P212" s="2"/>
      <c r="Q212" s="2"/>
      <c r="R212" s="2"/>
      <c r="S212" s="2"/>
      <c r="T212" s="2"/>
      <c r="U212" s="2"/>
      <c r="V212" s="2"/>
      <c r="W212" s="2"/>
      <c r="X212" s="2"/>
      <c r="Y212" s="2"/>
      <c r="Z212" s="2"/>
      <c r="AA212" s="2"/>
      <c r="AB212" s="2"/>
      <c r="AC212" s="2"/>
    </row>
    <row r="213" spans="1:29" ht="15.75" customHeight="1" x14ac:dyDescent="0.3">
      <c r="A213" s="2"/>
      <c r="B213" s="2"/>
      <c r="C213" s="2"/>
      <c r="D213" s="2"/>
      <c r="E213" s="2"/>
      <c r="F213" s="2"/>
      <c r="G213" s="2"/>
      <c r="H213" s="99"/>
      <c r="I213" s="99"/>
      <c r="J213" s="99"/>
      <c r="K213" s="2"/>
      <c r="L213" s="2"/>
      <c r="M213" s="2"/>
      <c r="N213" s="2"/>
      <c r="O213" s="2"/>
      <c r="P213" s="2"/>
      <c r="Q213" s="2"/>
      <c r="R213" s="2"/>
      <c r="S213" s="2"/>
      <c r="T213" s="2"/>
      <c r="U213" s="2"/>
      <c r="V213" s="2"/>
      <c r="W213" s="2"/>
      <c r="X213" s="2"/>
      <c r="Y213" s="2"/>
      <c r="Z213" s="2"/>
      <c r="AA213" s="2"/>
      <c r="AB213" s="2"/>
      <c r="AC213" s="2"/>
    </row>
    <row r="214" spans="1:29" ht="15.75" customHeight="1" x14ac:dyDescent="0.3">
      <c r="A214" s="2"/>
      <c r="B214" s="2"/>
      <c r="C214" s="2"/>
      <c r="D214" s="2"/>
      <c r="E214" s="2"/>
      <c r="F214" s="2"/>
      <c r="G214" s="2"/>
      <c r="H214" s="99"/>
      <c r="I214" s="99"/>
      <c r="J214" s="99"/>
      <c r="K214" s="2"/>
      <c r="L214" s="2"/>
      <c r="M214" s="2"/>
      <c r="N214" s="2"/>
      <c r="O214" s="2"/>
      <c r="P214" s="2"/>
      <c r="Q214" s="2"/>
      <c r="R214" s="2"/>
      <c r="S214" s="2"/>
      <c r="T214" s="2"/>
      <c r="U214" s="2"/>
      <c r="V214" s="2"/>
      <c r="W214" s="2"/>
      <c r="X214" s="2"/>
      <c r="Y214" s="2"/>
      <c r="Z214" s="2"/>
      <c r="AA214" s="2"/>
      <c r="AB214" s="2"/>
      <c r="AC214" s="2"/>
    </row>
    <row r="215" spans="1:29" ht="15.75" customHeight="1" x14ac:dyDescent="0.3">
      <c r="A215" s="2"/>
      <c r="B215" s="2"/>
      <c r="C215" s="2"/>
      <c r="D215" s="2"/>
      <c r="E215" s="2"/>
      <c r="F215" s="2"/>
      <c r="G215" s="2"/>
      <c r="H215" s="99"/>
      <c r="I215" s="99"/>
      <c r="J215" s="99"/>
      <c r="K215" s="2"/>
      <c r="L215" s="2"/>
      <c r="M215" s="2"/>
      <c r="N215" s="2"/>
      <c r="O215" s="2"/>
      <c r="P215" s="2"/>
      <c r="Q215" s="2"/>
      <c r="R215" s="2"/>
      <c r="S215" s="2"/>
      <c r="T215" s="2"/>
      <c r="U215" s="2"/>
      <c r="V215" s="2"/>
      <c r="W215" s="2"/>
      <c r="X215" s="2"/>
      <c r="Y215" s="2"/>
      <c r="Z215" s="2"/>
      <c r="AA215" s="2"/>
      <c r="AB215" s="2"/>
      <c r="AC215" s="2"/>
    </row>
    <row r="216" spans="1:29" ht="15.75" customHeight="1" x14ac:dyDescent="0.3">
      <c r="A216" s="2"/>
      <c r="B216" s="2"/>
      <c r="C216" s="2"/>
      <c r="D216" s="2"/>
      <c r="E216" s="2"/>
      <c r="F216" s="2"/>
      <c r="G216" s="2"/>
      <c r="H216" s="99"/>
      <c r="I216" s="99"/>
      <c r="J216" s="99"/>
      <c r="K216" s="2"/>
      <c r="L216" s="2"/>
      <c r="M216" s="2"/>
      <c r="N216" s="2"/>
      <c r="O216" s="2"/>
      <c r="P216" s="2"/>
      <c r="Q216" s="2"/>
      <c r="R216" s="2"/>
      <c r="S216" s="2"/>
      <c r="T216" s="2"/>
      <c r="U216" s="2"/>
      <c r="V216" s="2"/>
      <c r="W216" s="2"/>
      <c r="X216" s="2"/>
      <c r="Y216" s="2"/>
      <c r="Z216" s="2"/>
      <c r="AA216" s="2"/>
      <c r="AB216" s="2"/>
      <c r="AC216" s="2"/>
    </row>
    <row r="217" spans="1:29" ht="15.75" customHeight="1" x14ac:dyDescent="0.3">
      <c r="A217" s="2"/>
      <c r="B217" s="2"/>
      <c r="C217" s="2"/>
      <c r="D217" s="2"/>
      <c r="E217" s="2"/>
      <c r="F217" s="2"/>
      <c r="G217" s="2"/>
      <c r="H217" s="99"/>
      <c r="I217" s="99"/>
      <c r="J217" s="99"/>
      <c r="K217" s="2"/>
      <c r="L217" s="2"/>
      <c r="M217" s="2"/>
      <c r="N217" s="2"/>
      <c r="O217" s="2"/>
      <c r="P217" s="2"/>
      <c r="Q217" s="2"/>
      <c r="R217" s="2"/>
      <c r="S217" s="2"/>
      <c r="T217" s="2"/>
      <c r="U217" s="2"/>
      <c r="V217" s="2"/>
      <c r="W217" s="2"/>
      <c r="X217" s="2"/>
      <c r="Y217" s="2"/>
      <c r="Z217" s="2"/>
      <c r="AA217" s="2"/>
      <c r="AB217" s="2"/>
      <c r="AC217" s="2"/>
    </row>
    <row r="218" spans="1:29" ht="15.75" customHeight="1" x14ac:dyDescent="0.3">
      <c r="A218" s="2"/>
      <c r="B218" s="2"/>
      <c r="C218" s="2"/>
      <c r="D218" s="2"/>
      <c r="E218" s="2"/>
      <c r="F218" s="2"/>
      <c r="G218" s="2"/>
      <c r="H218" s="99"/>
      <c r="I218" s="99"/>
      <c r="J218" s="99"/>
      <c r="K218" s="2"/>
      <c r="L218" s="2"/>
      <c r="M218" s="2"/>
      <c r="N218" s="2"/>
      <c r="O218" s="2"/>
      <c r="P218" s="2"/>
      <c r="Q218" s="2"/>
      <c r="R218" s="2"/>
      <c r="S218" s="2"/>
      <c r="T218" s="2"/>
      <c r="U218" s="2"/>
      <c r="V218" s="2"/>
      <c r="W218" s="2"/>
      <c r="X218" s="2"/>
      <c r="Y218" s="2"/>
      <c r="Z218" s="2"/>
      <c r="AA218" s="2"/>
      <c r="AB218" s="2"/>
      <c r="AC218" s="2"/>
    </row>
    <row r="219" spans="1:29" ht="15.75" customHeight="1" x14ac:dyDescent="0.3">
      <c r="A219" s="2"/>
      <c r="B219" s="2"/>
      <c r="C219" s="2"/>
      <c r="D219" s="2"/>
      <c r="E219" s="2"/>
      <c r="F219" s="2"/>
      <c r="G219" s="2"/>
      <c r="H219" s="99"/>
      <c r="I219" s="99"/>
      <c r="J219" s="99"/>
      <c r="K219" s="2"/>
      <c r="L219" s="2"/>
      <c r="M219" s="2"/>
      <c r="N219" s="2"/>
      <c r="O219" s="2"/>
      <c r="P219" s="2"/>
      <c r="Q219" s="2"/>
      <c r="R219" s="2"/>
      <c r="S219" s="2"/>
      <c r="T219" s="2"/>
      <c r="U219" s="2"/>
      <c r="V219" s="2"/>
      <c r="W219" s="2"/>
      <c r="X219" s="2"/>
      <c r="Y219" s="2"/>
      <c r="Z219" s="2"/>
      <c r="AA219" s="2"/>
      <c r="AB219" s="2"/>
      <c r="AC219" s="2"/>
    </row>
    <row r="220" spans="1:29" ht="15.75" customHeight="1" x14ac:dyDescent="0.3">
      <c r="A220" s="2"/>
      <c r="B220" s="2"/>
      <c r="C220" s="2"/>
      <c r="D220" s="2"/>
      <c r="E220" s="2"/>
      <c r="F220" s="2"/>
      <c r="G220" s="2"/>
      <c r="H220" s="99"/>
      <c r="I220" s="99"/>
      <c r="J220" s="99"/>
      <c r="K220" s="2"/>
      <c r="L220" s="2"/>
      <c r="M220" s="2"/>
      <c r="N220" s="2"/>
      <c r="O220" s="2"/>
      <c r="P220" s="2"/>
      <c r="Q220" s="2"/>
      <c r="R220" s="2"/>
      <c r="S220" s="2"/>
      <c r="T220" s="2"/>
      <c r="U220" s="2"/>
      <c r="V220" s="2"/>
      <c r="W220" s="2"/>
      <c r="X220" s="2"/>
      <c r="Y220" s="2"/>
      <c r="Z220" s="2"/>
      <c r="AA220" s="2"/>
      <c r="AB220" s="2"/>
      <c r="AC220" s="2"/>
    </row>
    <row r="221" spans="1:29" ht="15.75" customHeight="1" x14ac:dyDescent="0.3">
      <c r="A221" s="2"/>
      <c r="B221" s="2"/>
      <c r="C221" s="2"/>
      <c r="D221" s="2"/>
      <c r="E221" s="2"/>
      <c r="F221" s="2"/>
      <c r="G221" s="2"/>
      <c r="H221" s="99"/>
      <c r="I221" s="99"/>
      <c r="J221" s="99"/>
      <c r="K221" s="2"/>
      <c r="L221" s="2"/>
      <c r="M221" s="2"/>
      <c r="N221" s="2"/>
      <c r="O221" s="2"/>
      <c r="P221" s="2"/>
      <c r="Q221" s="2"/>
      <c r="R221" s="2"/>
      <c r="S221" s="2"/>
      <c r="T221" s="2"/>
      <c r="U221" s="2"/>
      <c r="V221" s="2"/>
      <c r="W221" s="2"/>
      <c r="X221" s="2"/>
      <c r="Y221" s="2"/>
      <c r="Z221" s="2"/>
      <c r="AA221" s="2"/>
      <c r="AB221" s="2"/>
      <c r="AC221" s="2"/>
    </row>
    <row r="222" spans="1:29" ht="15.75" customHeight="1" x14ac:dyDescent="0.3">
      <c r="A222" s="2"/>
      <c r="B222" s="2"/>
      <c r="C222" s="2"/>
      <c r="D222" s="2"/>
      <c r="E222" s="2"/>
      <c r="F222" s="2"/>
      <c r="G222" s="2"/>
      <c r="H222" s="99"/>
      <c r="I222" s="99"/>
      <c r="J222" s="99"/>
      <c r="K222" s="2"/>
      <c r="L222" s="2"/>
      <c r="M222" s="2"/>
      <c r="N222" s="2"/>
      <c r="O222" s="2"/>
      <c r="P222" s="2"/>
      <c r="Q222" s="2"/>
      <c r="R222" s="2"/>
      <c r="S222" s="2"/>
      <c r="T222" s="2"/>
      <c r="U222" s="2"/>
      <c r="V222" s="2"/>
      <c r="W222" s="2"/>
      <c r="X222" s="2"/>
      <c r="Y222" s="2"/>
      <c r="Z222" s="2"/>
      <c r="AA222" s="2"/>
      <c r="AB222" s="2"/>
      <c r="AC222" s="2"/>
    </row>
    <row r="223" spans="1:29" ht="15.75" customHeight="1" x14ac:dyDescent="0.3">
      <c r="A223" s="2"/>
      <c r="B223" s="2"/>
      <c r="C223" s="2"/>
      <c r="D223" s="2"/>
      <c r="E223" s="2"/>
      <c r="F223" s="2"/>
      <c r="G223" s="2"/>
      <c r="H223" s="99"/>
      <c r="I223" s="99"/>
      <c r="J223" s="99"/>
      <c r="K223" s="2"/>
      <c r="L223" s="2"/>
      <c r="M223" s="2"/>
      <c r="N223" s="2"/>
      <c r="O223" s="2"/>
      <c r="P223" s="2"/>
      <c r="Q223" s="2"/>
      <c r="R223" s="2"/>
      <c r="S223" s="2"/>
      <c r="T223" s="2"/>
      <c r="U223" s="2"/>
      <c r="V223" s="2"/>
      <c r="W223" s="2"/>
      <c r="X223" s="2"/>
      <c r="Y223" s="2"/>
      <c r="Z223" s="2"/>
      <c r="AA223" s="2"/>
      <c r="AB223" s="2"/>
      <c r="AC223" s="2"/>
    </row>
    <row r="224" spans="1:29" ht="15.75" customHeight="1" x14ac:dyDescent="0.3">
      <c r="A224" s="2"/>
      <c r="B224" s="2"/>
      <c r="C224" s="2"/>
      <c r="D224" s="2"/>
      <c r="E224" s="2"/>
      <c r="F224" s="2"/>
      <c r="G224" s="2"/>
      <c r="H224" s="99"/>
      <c r="I224" s="99"/>
      <c r="J224" s="99"/>
      <c r="K224" s="2"/>
      <c r="L224" s="2"/>
      <c r="M224" s="2"/>
      <c r="N224" s="2"/>
      <c r="O224" s="2"/>
      <c r="P224" s="2"/>
      <c r="Q224" s="2"/>
      <c r="R224" s="2"/>
      <c r="S224" s="2"/>
      <c r="T224" s="2"/>
      <c r="U224" s="2"/>
      <c r="V224" s="2"/>
      <c r="W224" s="2"/>
      <c r="X224" s="2"/>
      <c r="Y224" s="2"/>
      <c r="Z224" s="2"/>
      <c r="AA224" s="2"/>
      <c r="AB224" s="2"/>
      <c r="AC224" s="2"/>
    </row>
    <row r="225" spans="1:29" ht="15.75" customHeight="1" x14ac:dyDescent="0.3">
      <c r="A225" s="2"/>
      <c r="B225" s="2"/>
      <c r="C225" s="2"/>
      <c r="D225" s="2"/>
      <c r="E225" s="2"/>
      <c r="F225" s="2"/>
      <c r="G225" s="2"/>
      <c r="H225" s="99"/>
      <c r="I225" s="99"/>
      <c r="J225" s="99"/>
      <c r="K225" s="2"/>
      <c r="L225" s="2"/>
      <c r="M225" s="2"/>
      <c r="N225" s="2"/>
      <c r="O225" s="2"/>
      <c r="P225" s="2"/>
      <c r="Q225" s="2"/>
      <c r="R225" s="2"/>
      <c r="S225" s="2"/>
      <c r="T225" s="2"/>
      <c r="U225" s="2"/>
      <c r="V225" s="2"/>
      <c r="W225" s="2"/>
      <c r="X225" s="2"/>
      <c r="Y225" s="2"/>
      <c r="Z225" s="2"/>
      <c r="AA225" s="2"/>
      <c r="AB225" s="2"/>
      <c r="AC225" s="2"/>
    </row>
    <row r="226" spans="1:29" ht="15.75" customHeight="1" x14ac:dyDescent="0.3">
      <c r="A226" s="2"/>
      <c r="B226" s="2"/>
      <c r="C226" s="2"/>
      <c r="D226" s="2"/>
      <c r="E226" s="2"/>
      <c r="F226" s="2"/>
      <c r="G226" s="2"/>
      <c r="H226" s="99"/>
      <c r="I226" s="99"/>
      <c r="J226" s="99"/>
      <c r="K226" s="2"/>
      <c r="L226" s="2"/>
      <c r="M226" s="2"/>
      <c r="N226" s="2"/>
      <c r="O226" s="2"/>
      <c r="P226" s="2"/>
      <c r="Q226" s="2"/>
      <c r="R226" s="2"/>
      <c r="S226" s="2"/>
      <c r="T226" s="2"/>
      <c r="U226" s="2"/>
      <c r="V226" s="2"/>
      <c r="W226" s="2"/>
      <c r="X226" s="2"/>
      <c r="Y226" s="2"/>
      <c r="Z226" s="2"/>
      <c r="AA226" s="2"/>
      <c r="AB226" s="2"/>
      <c r="AC226" s="2"/>
    </row>
    <row r="227" spans="1:29" ht="15.75" customHeight="1" x14ac:dyDescent="0.3">
      <c r="A227" s="2"/>
      <c r="B227" s="2"/>
      <c r="C227" s="2"/>
      <c r="D227" s="2"/>
      <c r="E227" s="2"/>
      <c r="F227" s="2"/>
      <c r="G227" s="2"/>
      <c r="H227" s="99"/>
      <c r="I227" s="99"/>
      <c r="J227" s="99"/>
      <c r="K227" s="2"/>
      <c r="L227" s="2"/>
      <c r="M227" s="2"/>
      <c r="N227" s="2"/>
      <c r="O227" s="2"/>
      <c r="P227" s="2"/>
      <c r="Q227" s="2"/>
      <c r="R227" s="2"/>
      <c r="S227" s="2"/>
      <c r="T227" s="2"/>
      <c r="U227" s="2"/>
      <c r="V227" s="2"/>
      <c r="W227" s="2"/>
      <c r="X227" s="2"/>
      <c r="Y227" s="2"/>
      <c r="Z227" s="2"/>
      <c r="AA227" s="2"/>
      <c r="AB227" s="2"/>
      <c r="AC227" s="2"/>
    </row>
    <row r="228" spans="1:29" ht="15.75" customHeight="1" x14ac:dyDescent="0.3">
      <c r="A228" s="2"/>
      <c r="B228" s="2"/>
      <c r="C228" s="2"/>
      <c r="D228" s="2"/>
      <c r="E228" s="2"/>
      <c r="F228" s="2"/>
      <c r="G228" s="2"/>
      <c r="H228" s="99"/>
      <c r="I228" s="99"/>
      <c r="J228" s="99"/>
      <c r="K228" s="2"/>
      <c r="L228" s="2"/>
      <c r="M228" s="2"/>
      <c r="N228" s="2"/>
      <c r="O228" s="2"/>
      <c r="P228" s="2"/>
      <c r="Q228" s="2"/>
      <c r="R228" s="2"/>
      <c r="S228" s="2"/>
      <c r="T228" s="2"/>
      <c r="U228" s="2"/>
      <c r="V228" s="2"/>
      <c r="W228" s="2"/>
      <c r="X228" s="2"/>
      <c r="Y228" s="2"/>
      <c r="Z228" s="2"/>
      <c r="AA228" s="2"/>
      <c r="AB228" s="2"/>
      <c r="AC228" s="2"/>
    </row>
    <row r="229" spans="1:29" ht="15.75" customHeight="1" x14ac:dyDescent="0.3">
      <c r="A229" s="2"/>
      <c r="B229" s="2"/>
      <c r="C229" s="2"/>
      <c r="D229" s="2"/>
      <c r="E229" s="2"/>
      <c r="F229" s="2"/>
      <c r="G229" s="2"/>
      <c r="H229" s="99"/>
      <c r="I229" s="99"/>
      <c r="J229" s="99"/>
      <c r="K229" s="2"/>
      <c r="L229" s="2"/>
      <c r="M229" s="2"/>
      <c r="N229" s="2"/>
      <c r="O229" s="2"/>
      <c r="P229" s="2"/>
      <c r="Q229" s="2"/>
      <c r="R229" s="2"/>
      <c r="S229" s="2"/>
      <c r="T229" s="2"/>
      <c r="U229" s="2"/>
      <c r="V229" s="2"/>
      <c r="W229" s="2"/>
      <c r="X229" s="2"/>
      <c r="Y229" s="2"/>
      <c r="Z229" s="2"/>
      <c r="AA229" s="2"/>
      <c r="AB229" s="2"/>
      <c r="AC229" s="2"/>
    </row>
    <row r="230" spans="1:29" ht="15.75" customHeight="1" x14ac:dyDescent="0.3">
      <c r="A230" s="2"/>
      <c r="B230" s="2"/>
      <c r="C230" s="2"/>
      <c r="D230" s="2"/>
      <c r="E230" s="2"/>
      <c r="F230" s="2"/>
      <c r="G230" s="2"/>
      <c r="H230" s="99"/>
      <c r="I230" s="99"/>
      <c r="J230" s="99"/>
      <c r="K230" s="2"/>
      <c r="L230" s="2"/>
      <c r="M230" s="2"/>
      <c r="N230" s="2"/>
      <c r="O230" s="2"/>
      <c r="P230" s="2"/>
      <c r="Q230" s="2"/>
      <c r="R230" s="2"/>
      <c r="S230" s="2"/>
      <c r="T230" s="2"/>
      <c r="U230" s="2"/>
      <c r="V230" s="2"/>
      <c r="W230" s="2"/>
      <c r="X230" s="2"/>
      <c r="Y230" s="2"/>
      <c r="Z230" s="2"/>
      <c r="AA230" s="2"/>
      <c r="AB230" s="2"/>
      <c r="AC230" s="2"/>
    </row>
    <row r="231" spans="1:29" ht="15.75" customHeight="1" x14ac:dyDescent="0.3">
      <c r="A231" s="2"/>
      <c r="B231" s="2"/>
      <c r="C231" s="2"/>
      <c r="D231" s="2"/>
      <c r="E231" s="2"/>
      <c r="F231" s="2"/>
      <c r="G231" s="2"/>
      <c r="H231" s="99"/>
      <c r="I231" s="99"/>
      <c r="J231" s="99"/>
      <c r="K231" s="2"/>
      <c r="L231" s="2"/>
      <c r="M231" s="2"/>
      <c r="N231" s="2"/>
      <c r="O231" s="2"/>
      <c r="P231" s="2"/>
      <c r="Q231" s="2"/>
      <c r="R231" s="2"/>
      <c r="S231" s="2"/>
      <c r="T231" s="2"/>
      <c r="U231" s="2"/>
      <c r="V231" s="2"/>
      <c r="W231" s="2"/>
      <c r="X231" s="2"/>
      <c r="Y231" s="2"/>
      <c r="Z231" s="2"/>
      <c r="AA231" s="2"/>
      <c r="AB231" s="2"/>
      <c r="AC231" s="2"/>
    </row>
    <row r="232" spans="1:29" ht="15.75" customHeight="1" x14ac:dyDescent="0.3">
      <c r="A232" s="2"/>
      <c r="B232" s="2"/>
      <c r="C232" s="2"/>
      <c r="D232" s="2"/>
      <c r="E232" s="2"/>
      <c r="F232" s="2"/>
      <c r="G232" s="2"/>
      <c r="H232" s="99"/>
      <c r="I232" s="99"/>
      <c r="J232" s="99"/>
      <c r="K232" s="2"/>
      <c r="L232" s="2"/>
      <c r="M232" s="2"/>
      <c r="N232" s="2"/>
      <c r="O232" s="2"/>
      <c r="P232" s="2"/>
      <c r="Q232" s="2"/>
      <c r="R232" s="2"/>
      <c r="S232" s="2"/>
      <c r="T232" s="2"/>
      <c r="U232" s="2"/>
      <c r="V232" s="2"/>
      <c r="W232" s="2"/>
      <c r="X232" s="2"/>
      <c r="Y232" s="2"/>
      <c r="Z232" s="2"/>
      <c r="AA232" s="2"/>
      <c r="AB232" s="2"/>
      <c r="AC232" s="2"/>
    </row>
    <row r="233" spans="1:29" ht="15.75" customHeight="1" x14ac:dyDescent="0.3">
      <c r="A233" s="2"/>
      <c r="B233" s="2"/>
      <c r="C233" s="2"/>
      <c r="D233" s="2"/>
      <c r="E233" s="2"/>
      <c r="F233" s="2"/>
      <c r="G233" s="2"/>
      <c r="H233" s="99"/>
      <c r="I233" s="99"/>
      <c r="J233" s="99"/>
      <c r="K233" s="2"/>
      <c r="L233" s="2"/>
      <c r="M233" s="2"/>
      <c r="N233" s="2"/>
      <c r="O233" s="2"/>
      <c r="P233" s="2"/>
      <c r="Q233" s="2"/>
      <c r="R233" s="2"/>
      <c r="S233" s="2"/>
      <c r="T233" s="2"/>
      <c r="U233" s="2"/>
      <c r="V233" s="2"/>
      <c r="W233" s="2"/>
      <c r="X233" s="2"/>
      <c r="Y233" s="2"/>
      <c r="Z233" s="2"/>
      <c r="AA233" s="2"/>
      <c r="AB233" s="2"/>
      <c r="AC233" s="2"/>
    </row>
    <row r="234" spans="1:29" ht="15.75" customHeight="1" x14ac:dyDescent="0.3">
      <c r="A234" s="2"/>
      <c r="B234" s="2"/>
      <c r="C234" s="2"/>
      <c r="D234" s="2"/>
      <c r="E234" s="2"/>
      <c r="F234" s="2"/>
      <c r="G234" s="2"/>
      <c r="H234" s="99"/>
      <c r="I234" s="99"/>
      <c r="J234" s="99"/>
      <c r="K234" s="2"/>
      <c r="L234" s="2"/>
      <c r="M234" s="2"/>
      <c r="N234" s="2"/>
      <c r="O234" s="2"/>
      <c r="P234" s="2"/>
      <c r="Q234" s="2"/>
      <c r="R234" s="2"/>
      <c r="S234" s="2"/>
      <c r="T234" s="2"/>
      <c r="U234" s="2"/>
      <c r="V234" s="2"/>
      <c r="W234" s="2"/>
      <c r="X234" s="2"/>
      <c r="Y234" s="2"/>
      <c r="Z234" s="2"/>
      <c r="AA234" s="2"/>
      <c r="AB234" s="2"/>
      <c r="AC234" s="2"/>
    </row>
    <row r="235" spans="1:29" ht="15.75" customHeight="1" x14ac:dyDescent="0.3">
      <c r="A235" s="2"/>
      <c r="B235" s="2"/>
      <c r="C235" s="2"/>
      <c r="D235" s="2"/>
      <c r="E235" s="2"/>
      <c r="F235" s="2"/>
      <c r="G235" s="2"/>
      <c r="H235" s="99"/>
      <c r="I235" s="99"/>
      <c r="J235" s="99"/>
      <c r="K235" s="2"/>
      <c r="L235" s="2"/>
      <c r="M235" s="2"/>
      <c r="N235" s="2"/>
      <c r="O235" s="2"/>
      <c r="P235" s="2"/>
      <c r="Q235" s="2"/>
      <c r="R235" s="2"/>
      <c r="S235" s="2"/>
      <c r="T235" s="2"/>
      <c r="U235" s="2"/>
      <c r="V235" s="2"/>
      <c r="W235" s="2"/>
      <c r="X235" s="2"/>
      <c r="Y235" s="2"/>
      <c r="Z235" s="2"/>
      <c r="AA235" s="2"/>
      <c r="AB235" s="2"/>
      <c r="AC235" s="2"/>
    </row>
    <row r="236" spans="1:29" ht="15.75" customHeight="1" x14ac:dyDescent="0.3">
      <c r="A236" s="2"/>
      <c r="B236" s="2"/>
      <c r="C236" s="2"/>
      <c r="D236" s="2"/>
      <c r="E236" s="2"/>
      <c r="F236" s="2"/>
      <c r="G236" s="2"/>
      <c r="H236" s="99"/>
      <c r="I236" s="99"/>
      <c r="J236" s="99"/>
      <c r="K236" s="2"/>
      <c r="L236" s="2"/>
      <c r="M236" s="2"/>
      <c r="N236" s="2"/>
      <c r="O236" s="2"/>
      <c r="P236" s="2"/>
      <c r="Q236" s="2"/>
      <c r="R236" s="2"/>
      <c r="S236" s="2"/>
      <c r="T236" s="2"/>
      <c r="U236" s="2"/>
      <c r="V236" s="2"/>
      <c r="W236" s="2"/>
      <c r="X236" s="2"/>
      <c r="Y236" s="2"/>
      <c r="Z236" s="2"/>
      <c r="AA236" s="2"/>
      <c r="AB236" s="2"/>
      <c r="AC236" s="2"/>
    </row>
    <row r="237" spans="1:29" ht="15.75" customHeight="1" x14ac:dyDescent="0.3">
      <c r="A237" s="2"/>
      <c r="B237" s="2"/>
      <c r="C237" s="2"/>
      <c r="D237" s="2"/>
      <c r="E237" s="2"/>
      <c r="F237" s="2"/>
      <c r="G237" s="2"/>
      <c r="H237" s="99"/>
      <c r="I237" s="99"/>
      <c r="J237" s="99"/>
      <c r="K237" s="2"/>
      <c r="L237" s="2"/>
      <c r="M237" s="2"/>
      <c r="N237" s="2"/>
      <c r="O237" s="2"/>
      <c r="P237" s="2"/>
      <c r="Q237" s="2"/>
      <c r="R237" s="2"/>
      <c r="S237" s="2"/>
      <c r="T237" s="2"/>
      <c r="U237" s="2"/>
      <c r="V237" s="2"/>
      <c r="W237" s="2"/>
      <c r="X237" s="2"/>
      <c r="Y237" s="2"/>
      <c r="Z237" s="2"/>
      <c r="AA237" s="2"/>
      <c r="AB237" s="2"/>
      <c r="AC237" s="2"/>
    </row>
    <row r="238" spans="1:29" ht="15.75" customHeight="1" x14ac:dyDescent="0.3">
      <c r="A238" s="2"/>
      <c r="B238" s="2"/>
      <c r="C238" s="2"/>
      <c r="D238" s="2"/>
      <c r="E238" s="2"/>
      <c r="F238" s="2"/>
      <c r="G238" s="2"/>
      <c r="H238" s="99"/>
      <c r="I238" s="99"/>
      <c r="J238" s="99"/>
      <c r="K238" s="2"/>
      <c r="L238" s="2"/>
      <c r="M238" s="2"/>
      <c r="N238" s="2"/>
      <c r="O238" s="2"/>
      <c r="P238" s="2"/>
      <c r="Q238" s="2"/>
      <c r="R238" s="2"/>
      <c r="S238" s="2"/>
      <c r="T238" s="2"/>
      <c r="U238" s="2"/>
      <c r="V238" s="2"/>
      <c r="W238" s="2"/>
      <c r="X238" s="2"/>
      <c r="Y238" s="2"/>
      <c r="Z238" s="2"/>
      <c r="AA238" s="2"/>
      <c r="AB238" s="2"/>
      <c r="AC238" s="2"/>
    </row>
    <row r="239" spans="1:29" ht="15.75" customHeight="1" x14ac:dyDescent="0.3">
      <c r="A239" s="2"/>
      <c r="B239" s="2"/>
      <c r="C239" s="2"/>
      <c r="D239" s="2"/>
      <c r="E239" s="2"/>
      <c r="F239" s="2"/>
      <c r="G239" s="2"/>
      <c r="H239" s="99"/>
      <c r="I239" s="99"/>
      <c r="J239" s="99"/>
      <c r="K239" s="2"/>
      <c r="L239" s="2"/>
      <c r="M239" s="2"/>
      <c r="N239" s="2"/>
      <c r="O239" s="2"/>
      <c r="P239" s="2"/>
      <c r="Q239" s="2"/>
      <c r="R239" s="2"/>
      <c r="S239" s="2"/>
      <c r="T239" s="2"/>
      <c r="U239" s="2"/>
      <c r="V239" s="2"/>
      <c r="W239" s="2"/>
      <c r="X239" s="2"/>
      <c r="Y239" s="2"/>
      <c r="Z239" s="2"/>
      <c r="AA239" s="2"/>
      <c r="AB239" s="2"/>
      <c r="AC239" s="2"/>
    </row>
    <row r="240" spans="1:29" ht="15.75" customHeight="1" x14ac:dyDescent="0.3">
      <c r="A240" s="2"/>
      <c r="B240" s="2"/>
      <c r="C240" s="2"/>
      <c r="D240" s="2"/>
      <c r="E240" s="2"/>
      <c r="F240" s="2"/>
      <c r="G240" s="2"/>
      <c r="H240" s="99"/>
      <c r="I240" s="99"/>
      <c r="J240" s="99"/>
      <c r="K240" s="2"/>
      <c r="L240" s="2"/>
      <c r="M240" s="2"/>
      <c r="N240" s="2"/>
      <c r="O240" s="2"/>
      <c r="P240" s="2"/>
      <c r="Q240" s="2"/>
      <c r="R240" s="2"/>
      <c r="S240" s="2"/>
      <c r="T240" s="2"/>
      <c r="U240" s="2"/>
      <c r="V240" s="2"/>
      <c r="W240" s="2"/>
      <c r="X240" s="2"/>
      <c r="Y240" s="2"/>
      <c r="Z240" s="2"/>
      <c r="AA240" s="2"/>
      <c r="AB240" s="2"/>
      <c r="AC240" s="2"/>
    </row>
    <row r="241" spans="1:29" ht="15.75" customHeight="1" x14ac:dyDescent="0.3">
      <c r="A241" s="2"/>
      <c r="B241" s="2"/>
      <c r="C241" s="2"/>
      <c r="D241" s="2"/>
      <c r="E241" s="2"/>
      <c r="F241" s="2"/>
      <c r="G241" s="2"/>
      <c r="H241" s="99"/>
      <c r="I241" s="99"/>
      <c r="J241" s="99"/>
      <c r="K241" s="2"/>
      <c r="L241" s="2"/>
      <c r="M241" s="2"/>
      <c r="N241" s="2"/>
      <c r="O241" s="2"/>
      <c r="P241" s="2"/>
      <c r="Q241" s="2"/>
      <c r="R241" s="2"/>
      <c r="S241" s="2"/>
      <c r="T241" s="2"/>
      <c r="U241" s="2"/>
      <c r="V241" s="2"/>
      <c r="W241" s="2"/>
      <c r="X241" s="2"/>
      <c r="Y241" s="2"/>
      <c r="Z241" s="2"/>
      <c r="AA241" s="2"/>
      <c r="AB241" s="2"/>
      <c r="AC241" s="2"/>
    </row>
    <row r="242" spans="1:29" ht="15.75" customHeight="1" x14ac:dyDescent="0.3">
      <c r="A242" s="2"/>
      <c r="B242" s="2"/>
      <c r="C242" s="2"/>
      <c r="D242" s="2"/>
      <c r="E242" s="2"/>
      <c r="F242" s="2"/>
      <c r="G242" s="2"/>
      <c r="H242" s="99"/>
      <c r="I242" s="99"/>
      <c r="J242" s="99"/>
      <c r="K242" s="2"/>
      <c r="L242" s="2"/>
      <c r="M242" s="2"/>
      <c r="N242" s="2"/>
      <c r="O242" s="2"/>
      <c r="P242" s="2"/>
      <c r="Q242" s="2"/>
      <c r="R242" s="2"/>
      <c r="S242" s="2"/>
      <c r="T242" s="2"/>
      <c r="U242" s="2"/>
      <c r="V242" s="2"/>
      <c r="W242" s="2"/>
      <c r="X242" s="2"/>
      <c r="Y242" s="2"/>
      <c r="Z242" s="2"/>
      <c r="AA242" s="2"/>
      <c r="AB242" s="2"/>
      <c r="AC242" s="2"/>
    </row>
    <row r="243" spans="1:29" ht="15.75" customHeight="1" x14ac:dyDescent="0.3">
      <c r="A243" s="2"/>
      <c r="B243" s="2"/>
      <c r="C243" s="2"/>
      <c r="D243" s="2"/>
      <c r="E243" s="2"/>
      <c r="F243" s="2"/>
      <c r="G243" s="2"/>
      <c r="H243" s="99"/>
      <c r="I243" s="99"/>
      <c r="J243" s="99"/>
      <c r="K243" s="2"/>
      <c r="L243" s="2"/>
      <c r="M243" s="2"/>
      <c r="N243" s="2"/>
      <c r="O243" s="2"/>
      <c r="P243" s="2"/>
      <c r="Q243" s="2"/>
      <c r="R243" s="2"/>
      <c r="S243" s="2"/>
      <c r="T243" s="2"/>
      <c r="U243" s="2"/>
      <c r="V243" s="2"/>
      <c r="W243" s="2"/>
      <c r="X243" s="2"/>
      <c r="Y243" s="2"/>
      <c r="Z243" s="2"/>
      <c r="AA243" s="2"/>
      <c r="AB243" s="2"/>
      <c r="AC243" s="2"/>
    </row>
    <row r="244" spans="1:29" ht="15.75" customHeight="1" x14ac:dyDescent="0.3">
      <c r="A244" s="2"/>
      <c r="B244" s="2"/>
      <c r="C244" s="2"/>
      <c r="D244" s="2"/>
      <c r="E244" s="2"/>
      <c r="F244" s="2"/>
      <c r="G244" s="2"/>
      <c r="H244" s="99"/>
      <c r="I244" s="99"/>
      <c r="J244" s="99"/>
      <c r="K244" s="2"/>
      <c r="L244" s="2"/>
      <c r="M244" s="2"/>
      <c r="N244" s="2"/>
      <c r="O244" s="2"/>
      <c r="P244" s="2"/>
      <c r="Q244" s="2"/>
      <c r="R244" s="2"/>
      <c r="S244" s="2"/>
      <c r="T244" s="2"/>
      <c r="U244" s="2"/>
      <c r="V244" s="2"/>
      <c r="W244" s="2"/>
      <c r="X244" s="2"/>
      <c r="Y244" s="2"/>
      <c r="Z244" s="2"/>
      <c r="AA244" s="2"/>
      <c r="AB244" s="2"/>
      <c r="AC244" s="2"/>
    </row>
    <row r="245" spans="1:29" ht="15.75" customHeight="1" x14ac:dyDescent="0.3">
      <c r="A245" s="2"/>
      <c r="B245" s="2"/>
      <c r="C245" s="2"/>
      <c r="D245" s="2"/>
      <c r="E245" s="2"/>
      <c r="F245" s="2"/>
      <c r="G245" s="2"/>
      <c r="H245" s="99"/>
      <c r="I245" s="99"/>
      <c r="J245" s="99"/>
      <c r="K245" s="2"/>
      <c r="L245" s="2"/>
      <c r="M245" s="2"/>
      <c r="N245" s="2"/>
      <c r="O245" s="2"/>
      <c r="P245" s="2"/>
      <c r="Q245" s="2"/>
      <c r="R245" s="2"/>
      <c r="S245" s="2"/>
      <c r="T245" s="2"/>
      <c r="U245" s="2"/>
      <c r="V245" s="2"/>
      <c r="W245" s="2"/>
      <c r="X245" s="2"/>
      <c r="Y245" s="2"/>
      <c r="Z245" s="2"/>
      <c r="AA245" s="2"/>
      <c r="AB245" s="2"/>
      <c r="AC245" s="2"/>
    </row>
    <row r="246" spans="1:29" ht="15.75" customHeight="1" x14ac:dyDescent="0.3">
      <c r="A246" s="2"/>
      <c r="B246" s="2"/>
      <c r="C246" s="2"/>
      <c r="D246" s="2"/>
      <c r="E246" s="2"/>
      <c r="F246" s="2"/>
      <c r="G246" s="2"/>
      <c r="H246" s="99"/>
      <c r="I246" s="99"/>
      <c r="J246" s="99"/>
      <c r="K246" s="2"/>
      <c r="L246" s="2"/>
      <c r="M246" s="2"/>
      <c r="N246" s="2"/>
      <c r="O246" s="2"/>
      <c r="P246" s="2"/>
      <c r="Q246" s="2"/>
      <c r="R246" s="2"/>
      <c r="S246" s="2"/>
      <c r="T246" s="2"/>
      <c r="U246" s="2"/>
      <c r="V246" s="2"/>
      <c r="W246" s="2"/>
      <c r="X246" s="2"/>
      <c r="Y246" s="2"/>
      <c r="Z246" s="2"/>
      <c r="AA246" s="2"/>
      <c r="AB246" s="2"/>
      <c r="AC246" s="2"/>
    </row>
    <row r="247" spans="1:29" ht="15.75" customHeight="1" x14ac:dyDescent="0.3">
      <c r="A247" s="2"/>
      <c r="B247" s="2"/>
      <c r="C247" s="2"/>
      <c r="D247" s="2"/>
      <c r="E247" s="2"/>
      <c r="F247" s="2"/>
      <c r="G247" s="2"/>
      <c r="H247" s="99"/>
      <c r="I247" s="99"/>
      <c r="J247" s="99"/>
      <c r="K247" s="2"/>
      <c r="L247" s="2"/>
      <c r="M247" s="2"/>
      <c r="N247" s="2"/>
      <c r="O247" s="2"/>
      <c r="P247" s="2"/>
      <c r="Q247" s="2"/>
      <c r="R247" s="2"/>
      <c r="S247" s="2"/>
      <c r="T247" s="2"/>
      <c r="U247" s="2"/>
      <c r="V247" s="2"/>
      <c r="W247" s="2"/>
      <c r="X247" s="2"/>
      <c r="Y247" s="2"/>
      <c r="Z247" s="2"/>
      <c r="AA247" s="2"/>
      <c r="AB247" s="2"/>
      <c r="AC247" s="2"/>
    </row>
    <row r="248" spans="1:29" ht="15.75" customHeight="1" x14ac:dyDescent="0.3">
      <c r="A248" s="2"/>
      <c r="B248" s="2"/>
      <c r="C248" s="2"/>
      <c r="D248" s="2"/>
      <c r="E248" s="2"/>
      <c r="F248" s="2"/>
      <c r="G248" s="2"/>
      <c r="H248" s="99"/>
      <c r="I248" s="99"/>
      <c r="J248" s="99"/>
      <c r="K248" s="2"/>
      <c r="L248" s="2"/>
      <c r="M248" s="2"/>
      <c r="N248" s="2"/>
      <c r="O248" s="2"/>
      <c r="P248" s="2"/>
      <c r="Q248" s="2"/>
      <c r="R248" s="2"/>
      <c r="S248" s="2"/>
      <c r="T248" s="2"/>
      <c r="U248" s="2"/>
      <c r="V248" s="2"/>
      <c r="W248" s="2"/>
      <c r="X248" s="2"/>
      <c r="Y248" s="2"/>
      <c r="Z248" s="2"/>
      <c r="AA248" s="2"/>
      <c r="AB248" s="2"/>
      <c r="AC248" s="2"/>
    </row>
    <row r="249" spans="1:29" ht="15.75" customHeight="1" x14ac:dyDescent="0.3">
      <c r="A249" s="2"/>
      <c r="B249" s="2"/>
      <c r="C249" s="2"/>
      <c r="D249" s="2"/>
      <c r="E249" s="2"/>
      <c r="F249" s="2"/>
      <c r="G249" s="2"/>
      <c r="H249" s="99"/>
      <c r="I249" s="99"/>
      <c r="J249" s="99"/>
      <c r="K249" s="2"/>
      <c r="L249" s="2"/>
      <c r="M249" s="2"/>
      <c r="N249" s="2"/>
      <c r="O249" s="2"/>
      <c r="P249" s="2"/>
      <c r="Q249" s="2"/>
      <c r="R249" s="2"/>
      <c r="S249" s="2"/>
      <c r="T249" s="2"/>
      <c r="U249" s="2"/>
      <c r="V249" s="2"/>
      <c r="W249" s="2"/>
      <c r="X249" s="2"/>
      <c r="Y249" s="2"/>
      <c r="Z249" s="2"/>
      <c r="AA249" s="2"/>
      <c r="AB249" s="2"/>
      <c r="AC249" s="2"/>
    </row>
    <row r="250" spans="1:29" ht="15.75" customHeight="1" x14ac:dyDescent="0.3">
      <c r="A250" s="2"/>
      <c r="B250" s="2"/>
      <c r="C250" s="2"/>
      <c r="D250" s="2"/>
      <c r="E250" s="2"/>
      <c r="F250" s="2"/>
      <c r="G250" s="2"/>
      <c r="H250" s="99"/>
      <c r="I250" s="99"/>
      <c r="J250" s="99"/>
      <c r="K250" s="2"/>
      <c r="L250" s="2"/>
      <c r="M250" s="2"/>
      <c r="N250" s="2"/>
      <c r="O250" s="2"/>
      <c r="P250" s="2"/>
      <c r="Q250" s="2"/>
      <c r="R250" s="2"/>
      <c r="S250" s="2"/>
      <c r="T250" s="2"/>
      <c r="U250" s="2"/>
      <c r="V250" s="2"/>
      <c r="W250" s="2"/>
      <c r="X250" s="2"/>
      <c r="Y250" s="2"/>
      <c r="Z250" s="2"/>
      <c r="AA250" s="2"/>
      <c r="AB250" s="2"/>
      <c r="AC250" s="2"/>
    </row>
    <row r="251" spans="1:29" ht="15.75" customHeight="1" x14ac:dyDescent="0.3">
      <c r="A251" s="2"/>
      <c r="B251" s="2"/>
      <c r="C251" s="2"/>
      <c r="D251" s="2"/>
      <c r="E251" s="2"/>
      <c r="F251" s="2"/>
      <c r="G251" s="2"/>
      <c r="H251" s="99"/>
      <c r="I251" s="99"/>
      <c r="J251" s="99"/>
      <c r="K251" s="2"/>
      <c r="L251" s="2"/>
      <c r="M251" s="2"/>
      <c r="N251" s="2"/>
      <c r="O251" s="2"/>
      <c r="P251" s="2"/>
      <c r="Q251" s="2"/>
      <c r="R251" s="2"/>
      <c r="S251" s="2"/>
      <c r="T251" s="2"/>
      <c r="U251" s="2"/>
      <c r="V251" s="2"/>
      <c r="W251" s="2"/>
      <c r="X251" s="2"/>
      <c r="Y251" s="2"/>
      <c r="Z251" s="2"/>
      <c r="AA251" s="2"/>
      <c r="AB251" s="2"/>
      <c r="AC251" s="2"/>
    </row>
    <row r="252" spans="1:29" ht="15.75" customHeight="1" x14ac:dyDescent="0.3">
      <c r="A252" s="2"/>
      <c r="B252" s="2"/>
      <c r="C252" s="2"/>
      <c r="D252" s="2"/>
      <c r="E252" s="2"/>
      <c r="F252" s="2"/>
      <c r="G252" s="2"/>
      <c r="H252" s="99"/>
      <c r="I252" s="99"/>
      <c r="J252" s="99"/>
      <c r="K252" s="2"/>
      <c r="L252" s="2"/>
      <c r="M252" s="2"/>
      <c r="N252" s="2"/>
      <c r="O252" s="2"/>
      <c r="P252" s="2"/>
      <c r="Q252" s="2"/>
      <c r="R252" s="2"/>
      <c r="S252" s="2"/>
      <c r="T252" s="2"/>
      <c r="U252" s="2"/>
      <c r="V252" s="2"/>
      <c r="W252" s="2"/>
      <c r="X252" s="2"/>
      <c r="Y252" s="2"/>
      <c r="Z252" s="2"/>
      <c r="AA252" s="2"/>
      <c r="AB252" s="2"/>
      <c r="AC252" s="2"/>
    </row>
    <row r="253" spans="1:29" ht="15.75" customHeight="1" x14ac:dyDescent="0.3">
      <c r="A253" s="2"/>
      <c r="B253" s="2"/>
      <c r="C253" s="2"/>
      <c r="D253" s="2"/>
      <c r="E253" s="2"/>
      <c r="F253" s="2"/>
      <c r="G253" s="2"/>
      <c r="H253" s="99"/>
      <c r="I253" s="99"/>
      <c r="J253" s="99"/>
      <c r="K253" s="2"/>
      <c r="L253" s="2"/>
      <c r="M253" s="2"/>
      <c r="N253" s="2"/>
      <c r="O253" s="2"/>
      <c r="P253" s="2"/>
      <c r="Q253" s="2"/>
      <c r="R253" s="2"/>
      <c r="S253" s="2"/>
      <c r="T253" s="2"/>
      <c r="U253" s="2"/>
      <c r="V253" s="2"/>
      <c r="W253" s="2"/>
      <c r="X253" s="2"/>
      <c r="Y253" s="2"/>
      <c r="Z253" s="2"/>
      <c r="AA253" s="2"/>
      <c r="AB253" s="2"/>
      <c r="AC253" s="2"/>
    </row>
    <row r="254" spans="1:29" ht="15.75" customHeight="1" x14ac:dyDescent="0.3">
      <c r="A254" s="2"/>
      <c r="B254" s="2"/>
      <c r="C254" s="2"/>
      <c r="D254" s="2"/>
      <c r="E254" s="2"/>
      <c r="F254" s="2"/>
      <c r="G254" s="2"/>
      <c r="H254" s="99"/>
      <c r="I254" s="99"/>
      <c r="J254" s="99"/>
      <c r="K254" s="2"/>
      <c r="L254" s="2"/>
      <c r="M254" s="2"/>
      <c r="N254" s="2"/>
      <c r="O254" s="2"/>
      <c r="P254" s="2"/>
      <c r="Q254" s="2"/>
      <c r="R254" s="2"/>
      <c r="S254" s="2"/>
      <c r="T254" s="2"/>
      <c r="U254" s="2"/>
      <c r="V254" s="2"/>
      <c r="W254" s="2"/>
      <c r="X254" s="2"/>
      <c r="Y254" s="2"/>
      <c r="Z254" s="2"/>
      <c r="AA254" s="2"/>
      <c r="AB254" s="2"/>
      <c r="AC254" s="2"/>
    </row>
    <row r="255" spans="1:29" ht="15.75" customHeight="1" x14ac:dyDescent="0.3">
      <c r="A255" s="2"/>
      <c r="B255" s="2"/>
      <c r="C255" s="2"/>
      <c r="D255" s="2"/>
      <c r="E255" s="2"/>
      <c r="F255" s="2"/>
      <c r="G255" s="2"/>
      <c r="H255" s="99"/>
      <c r="I255" s="99"/>
      <c r="J255" s="99"/>
      <c r="K255" s="2"/>
      <c r="L255" s="2"/>
      <c r="M255" s="2"/>
      <c r="N255" s="2"/>
      <c r="O255" s="2"/>
      <c r="P255" s="2"/>
      <c r="Q255" s="2"/>
      <c r="R255" s="2"/>
      <c r="S255" s="2"/>
      <c r="T255" s="2"/>
      <c r="U255" s="2"/>
      <c r="V255" s="2"/>
      <c r="W255" s="2"/>
      <c r="X255" s="2"/>
      <c r="Y255" s="2"/>
      <c r="Z255" s="2"/>
      <c r="AA255" s="2"/>
      <c r="AB255" s="2"/>
      <c r="AC255" s="2"/>
    </row>
    <row r="256" spans="1:29" ht="15.75" customHeight="1" x14ac:dyDescent="0.3">
      <c r="A256" s="2"/>
      <c r="B256" s="2"/>
      <c r="C256" s="2"/>
      <c r="D256" s="2"/>
      <c r="E256" s="2"/>
      <c r="F256" s="2"/>
      <c r="G256" s="2"/>
      <c r="H256" s="99"/>
      <c r="I256" s="99"/>
      <c r="J256" s="99"/>
      <c r="K256" s="2"/>
      <c r="L256" s="2"/>
      <c r="M256" s="2"/>
      <c r="N256" s="2"/>
      <c r="O256" s="2"/>
      <c r="P256" s="2"/>
      <c r="Q256" s="2"/>
      <c r="R256" s="2"/>
      <c r="S256" s="2"/>
      <c r="T256" s="2"/>
      <c r="U256" s="2"/>
      <c r="V256" s="2"/>
      <c r="W256" s="2"/>
      <c r="X256" s="2"/>
      <c r="Y256" s="2"/>
      <c r="Z256" s="2"/>
      <c r="AA256" s="2"/>
      <c r="AB256" s="2"/>
      <c r="AC256" s="2"/>
    </row>
    <row r="257" spans="1:29" ht="15.75" customHeight="1" x14ac:dyDescent="0.3">
      <c r="A257" s="2"/>
      <c r="B257" s="2"/>
      <c r="C257" s="2"/>
      <c r="D257" s="2"/>
      <c r="E257" s="2"/>
      <c r="F257" s="2"/>
      <c r="G257" s="2"/>
      <c r="H257" s="99"/>
      <c r="I257" s="99"/>
      <c r="J257" s="99"/>
      <c r="K257" s="2"/>
      <c r="L257" s="2"/>
      <c r="M257" s="2"/>
      <c r="N257" s="2"/>
      <c r="O257" s="2"/>
      <c r="P257" s="2"/>
      <c r="Q257" s="2"/>
      <c r="R257" s="2"/>
      <c r="S257" s="2"/>
      <c r="T257" s="2"/>
      <c r="U257" s="2"/>
      <c r="V257" s="2"/>
      <c r="W257" s="2"/>
      <c r="X257" s="2"/>
      <c r="Y257" s="2"/>
      <c r="Z257" s="2"/>
      <c r="AA257" s="2"/>
      <c r="AB257" s="2"/>
      <c r="AC257" s="2"/>
    </row>
    <row r="258" spans="1:29" ht="15.75" customHeight="1" x14ac:dyDescent="0.3">
      <c r="A258" s="2"/>
      <c r="B258" s="2"/>
      <c r="C258" s="2"/>
      <c r="D258" s="2"/>
      <c r="E258" s="2"/>
      <c r="F258" s="2"/>
      <c r="G258" s="2"/>
      <c r="H258" s="99"/>
      <c r="I258" s="99"/>
      <c r="J258" s="99"/>
      <c r="K258" s="2"/>
      <c r="L258" s="2"/>
      <c r="M258" s="2"/>
      <c r="N258" s="2"/>
      <c r="O258" s="2"/>
      <c r="P258" s="2"/>
      <c r="Q258" s="2"/>
      <c r="R258" s="2"/>
      <c r="S258" s="2"/>
      <c r="T258" s="2"/>
      <c r="U258" s="2"/>
      <c r="V258" s="2"/>
      <c r="W258" s="2"/>
      <c r="X258" s="2"/>
      <c r="Y258" s="2"/>
      <c r="Z258" s="2"/>
      <c r="AA258" s="2"/>
      <c r="AB258" s="2"/>
      <c r="AC258" s="2"/>
    </row>
    <row r="259" spans="1:29" ht="15.75" customHeight="1" x14ac:dyDescent="0.3">
      <c r="A259" s="2"/>
      <c r="B259" s="2"/>
      <c r="C259" s="2"/>
      <c r="D259" s="2"/>
      <c r="E259" s="2"/>
      <c r="F259" s="2"/>
      <c r="G259" s="2"/>
      <c r="H259" s="99"/>
      <c r="I259" s="99"/>
      <c r="J259" s="99"/>
      <c r="K259" s="2"/>
      <c r="L259" s="2"/>
      <c r="M259" s="2"/>
      <c r="N259" s="2"/>
      <c r="O259" s="2"/>
      <c r="P259" s="2"/>
      <c r="Q259" s="2"/>
      <c r="R259" s="2"/>
      <c r="S259" s="2"/>
      <c r="T259" s="2"/>
      <c r="U259" s="2"/>
      <c r="V259" s="2"/>
      <c r="W259" s="2"/>
      <c r="X259" s="2"/>
      <c r="Y259" s="2"/>
      <c r="Z259" s="2"/>
      <c r="AA259" s="2"/>
      <c r="AB259" s="2"/>
      <c r="AC259" s="2"/>
    </row>
    <row r="260" spans="1:29" ht="15.75" customHeight="1" x14ac:dyDescent="0.3">
      <c r="A260" s="2"/>
      <c r="B260" s="2"/>
      <c r="C260" s="2"/>
      <c r="D260" s="2"/>
      <c r="E260" s="2"/>
      <c r="F260" s="2"/>
      <c r="G260" s="2"/>
      <c r="H260" s="99"/>
      <c r="I260" s="99"/>
      <c r="J260" s="99"/>
      <c r="K260" s="2"/>
      <c r="L260" s="2"/>
      <c r="M260" s="2"/>
      <c r="N260" s="2"/>
      <c r="O260" s="2"/>
      <c r="P260" s="2"/>
      <c r="Q260" s="2"/>
      <c r="R260" s="2"/>
      <c r="S260" s="2"/>
      <c r="T260" s="2"/>
      <c r="U260" s="2"/>
      <c r="V260" s="2"/>
      <c r="W260" s="2"/>
      <c r="X260" s="2"/>
      <c r="Y260" s="2"/>
      <c r="Z260" s="2"/>
      <c r="AA260" s="2"/>
      <c r="AB260" s="2"/>
      <c r="AC260" s="2"/>
    </row>
    <row r="261" spans="1:29" ht="15.75" customHeight="1" x14ac:dyDescent="0.3">
      <c r="A261" s="2"/>
      <c r="B261" s="2"/>
      <c r="C261" s="2"/>
      <c r="D261" s="2"/>
      <c r="E261" s="2"/>
      <c r="F261" s="2"/>
      <c r="G261" s="2"/>
      <c r="H261" s="99"/>
      <c r="I261" s="99"/>
      <c r="J261" s="99"/>
      <c r="K261" s="2"/>
      <c r="L261" s="2"/>
      <c r="M261" s="2"/>
      <c r="N261" s="2"/>
      <c r="O261" s="2"/>
      <c r="P261" s="2"/>
      <c r="Q261" s="2"/>
      <c r="R261" s="2"/>
      <c r="S261" s="2"/>
      <c r="T261" s="2"/>
      <c r="U261" s="2"/>
      <c r="V261" s="2"/>
      <c r="W261" s="2"/>
      <c r="X261" s="2"/>
      <c r="Y261" s="2"/>
      <c r="Z261" s="2"/>
      <c r="AA261" s="2"/>
      <c r="AB261" s="2"/>
      <c r="AC261" s="2"/>
    </row>
    <row r="262" spans="1:29" ht="15.75" customHeight="1" x14ac:dyDescent="0.3">
      <c r="A262" s="2"/>
      <c r="B262" s="2"/>
      <c r="C262" s="2"/>
      <c r="D262" s="2"/>
      <c r="E262" s="2"/>
      <c r="F262" s="2"/>
      <c r="G262" s="2"/>
      <c r="H262" s="99"/>
      <c r="I262" s="99"/>
      <c r="J262" s="99"/>
      <c r="K262" s="2"/>
      <c r="L262" s="2"/>
      <c r="M262" s="2"/>
      <c r="N262" s="2"/>
      <c r="O262" s="2"/>
      <c r="P262" s="2"/>
      <c r="Q262" s="2"/>
      <c r="R262" s="2"/>
      <c r="S262" s="2"/>
      <c r="T262" s="2"/>
      <c r="U262" s="2"/>
      <c r="V262" s="2"/>
      <c r="W262" s="2"/>
      <c r="X262" s="2"/>
      <c r="Y262" s="2"/>
      <c r="Z262" s="2"/>
      <c r="AA262" s="2"/>
      <c r="AB262" s="2"/>
      <c r="AC262" s="2"/>
    </row>
    <row r="263" spans="1:29" ht="15.75" customHeight="1" x14ac:dyDescent="0.3">
      <c r="A263" s="2"/>
      <c r="B263" s="2"/>
      <c r="C263" s="2"/>
      <c r="D263" s="2"/>
      <c r="E263" s="2"/>
      <c r="F263" s="2"/>
      <c r="G263" s="2"/>
      <c r="H263" s="99"/>
      <c r="I263" s="99"/>
      <c r="J263" s="99"/>
      <c r="K263" s="2"/>
      <c r="L263" s="2"/>
      <c r="M263" s="2"/>
      <c r="N263" s="2"/>
      <c r="O263" s="2"/>
      <c r="P263" s="2"/>
      <c r="Q263" s="2"/>
      <c r="R263" s="2"/>
      <c r="S263" s="2"/>
      <c r="T263" s="2"/>
      <c r="U263" s="2"/>
      <c r="V263" s="2"/>
      <c r="W263" s="2"/>
      <c r="X263" s="2"/>
      <c r="Y263" s="2"/>
      <c r="Z263" s="2"/>
      <c r="AA263" s="2"/>
      <c r="AB263" s="2"/>
      <c r="AC263" s="2"/>
    </row>
    <row r="264" spans="1:29" ht="15.75" customHeight="1" x14ac:dyDescent="0.3">
      <c r="A264" s="2"/>
      <c r="B264" s="2"/>
      <c r="C264" s="2"/>
      <c r="D264" s="2"/>
      <c r="E264" s="2"/>
      <c r="F264" s="2"/>
      <c r="G264" s="2"/>
      <c r="H264" s="99"/>
      <c r="I264" s="99"/>
      <c r="J264" s="99"/>
      <c r="K264" s="2"/>
      <c r="L264" s="2"/>
      <c r="M264" s="2"/>
      <c r="N264" s="2"/>
      <c r="O264" s="2"/>
      <c r="P264" s="2"/>
      <c r="Q264" s="2"/>
      <c r="R264" s="2"/>
      <c r="S264" s="2"/>
      <c r="T264" s="2"/>
      <c r="U264" s="2"/>
      <c r="V264" s="2"/>
      <c r="W264" s="2"/>
      <c r="X264" s="2"/>
      <c r="Y264" s="2"/>
      <c r="Z264" s="2"/>
      <c r="AA264" s="2"/>
      <c r="AB264" s="2"/>
      <c r="AC264" s="2"/>
    </row>
    <row r="265" spans="1:29" ht="15.75" customHeight="1" x14ac:dyDescent="0.3">
      <c r="A265" s="2"/>
      <c r="B265" s="2"/>
      <c r="C265" s="2"/>
      <c r="D265" s="2"/>
      <c r="E265" s="2"/>
      <c r="F265" s="2"/>
      <c r="G265" s="2"/>
      <c r="H265" s="99"/>
      <c r="I265" s="99"/>
      <c r="J265" s="99"/>
      <c r="K265" s="2"/>
      <c r="L265" s="2"/>
      <c r="M265" s="2"/>
      <c r="N265" s="2"/>
      <c r="O265" s="2"/>
      <c r="P265" s="2"/>
      <c r="Q265" s="2"/>
      <c r="R265" s="2"/>
      <c r="S265" s="2"/>
      <c r="T265" s="2"/>
      <c r="U265" s="2"/>
      <c r="V265" s="2"/>
      <c r="W265" s="2"/>
      <c r="X265" s="2"/>
      <c r="Y265" s="2"/>
      <c r="Z265" s="2"/>
      <c r="AA265" s="2"/>
      <c r="AB265" s="2"/>
      <c r="AC265" s="2"/>
    </row>
    <row r="266" spans="1:29" ht="15.75" customHeight="1" x14ac:dyDescent="0.3">
      <c r="A266" s="2"/>
      <c r="B266" s="2"/>
      <c r="C266" s="2"/>
      <c r="D266" s="2"/>
      <c r="E266" s="2"/>
      <c r="F266" s="2"/>
      <c r="G266" s="2"/>
      <c r="H266" s="99"/>
      <c r="I266" s="99"/>
      <c r="J266" s="99"/>
      <c r="K266" s="2"/>
      <c r="L266" s="2"/>
      <c r="M266" s="2"/>
      <c r="N266" s="2"/>
      <c r="O266" s="2"/>
      <c r="P266" s="2"/>
      <c r="Q266" s="2"/>
      <c r="R266" s="2"/>
      <c r="S266" s="2"/>
      <c r="T266" s="2"/>
      <c r="U266" s="2"/>
      <c r="V266" s="2"/>
      <c r="W266" s="2"/>
      <c r="X266" s="2"/>
      <c r="Y266" s="2"/>
      <c r="Z266" s="2"/>
      <c r="AA266" s="2"/>
      <c r="AB266" s="2"/>
      <c r="AC266" s="2"/>
    </row>
    <row r="267" spans="1:29" ht="15.75" customHeight="1" x14ac:dyDescent="0.3">
      <c r="A267" s="2"/>
      <c r="B267" s="2"/>
      <c r="C267" s="2"/>
      <c r="D267" s="2"/>
      <c r="E267" s="2"/>
      <c r="F267" s="2"/>
      <c r="G267" s="2"/>
      <c r="H267" s="99"/>
      <c r="I267" s="99"/>
      <c r="J267" s="99"/>
      <c r="K267" s="2"/>
      <c r="L267" s="2"/>
      <c r="M267" s="2"/>
      <c r="N267" s="2"/>
      <c r="O267" s="2"/>
      <c r="P267" s="2"/>
      <c r="Q267" s="2"/>
      <c r="R267" s="2"/>
      <c r="S267" s="2"/>
      <c r="T267" s="2"/>
      <c r="U267" s="2"/>
      <c r="V267" s="2"/>
      <c r="W267" s="2"/>
      <c r="X267" s="2"/>
      <c r="Y267" s="2"/>
      <c r="Z267" s="2"/>
      <c r="AA267" s="2"/>
      <c r="AB267" s="2"/>
      <c r="AC267" s="2"/>
    </row>
    <row r="268" spans="1:29" ht="15.75" customHeight="1" x14ac:dyDescent="0.3">
      <c r="A268" s="2"/>
      <c r="B268" s="2"/>
      <c r="C268" s="2"/>
      <c r="D268" s="2"/>
      <c r="E268" s="2"/>
      <c r="F268" s="2"/>
      <c r="G268" s="2"/>
      <c r="H268" s="99"/>
      <c r="I268" s="99"/>
      <c r="J268" s="99"/>
      <c r="K268" s="2"/>
      <c r="L268" s="2"/>
      <c r="M268" s="2"/>
      <c r="N268" s="2"/>
      <c r="O268" s="2"/>
      <c r="P268" s="2"/>
      <c r="Q268" s="2"/>
      <c r="R268" s="2"/>
      <c r="S268" s="2"/>
      <c r="T268" s="2"/>
      <c r="U268" s="2"/>
      <c r="V268" s="2"/>
      <c r="W268" s="2"/>
      <c r="X268" s="2"/>
      <c r="Y268" s="2"/>
      <c r="Z268" s="2"/>
      <c r="AA268" s="2"/>
      <c r="AB268" s="2"/>
      <c r="AC268" s="2"/>
    </row>
    <row r="269" spans="1:29" ht="15.75" customHeight="1" x14ac:dyDescent="0.3">
      <c r="A269" s="2"/>
      <c r="B269" s="2"/>
      <c r="C269" s="2"/>
      <c r="D269" s="2"/>
      <c r="E269" s="2"/>
      <c r="F269" s="2"/>
      <c r="G269" s="2"/>
      <c r="H269" s="99"/>
      <c r="I269" s="99"/>
      <c r="J269" s="99"/>
      <c r="K269" s="2"/>
      <c r="L269" s="2"/>
      <c r="M269" s="2"/>
      <c r="N269" s="2"/>
      <c r="O269" s="2"/>
      <c r="P269" s="2"/>
      <c r="Q269" s="2"/>
      <c r="R269" s="2"/>
      <c r="S269" s="2"/>
      <c r="T269" s="2"/>
      <c r="U269" s="2"/>
      <c r="V269" s="2"/>
      <c r="W269" s="2"/>
      <c r="X269" s="2"/>
      <c r="Y269" s="2"/>
      <c r="Z269" s="2"/>
      <c r="AA269" s="2"/>
      <c r="AB269" s="2"/>
      <c r="AC269" s="2"/>
    </row>
    <row r="270" spans="1:29" ht="15.75" customHeight="1" x14ac:dyDescent="0.3">
      <c r="A270" s="2"/>
      <c r="B270" s="2"/>
      <c r="C270" s="2"/>
      <c r="D270" s="2"/>
      <c r="E270" s="2"/>
      <c r="F270" s="2"/>
      <c r="G270" s="2"/>
      <c r="H270" s="99"/>
      <c r="I270" s="99"/>
      <c r="J270" s="99"/>
      <c r="K270" s="2"/>
      <c r="L270" s="2"/>
      <c r="M270" s="2"/>
      <c r="N270" s="2"/>
      <c r="O270" s="2"/>
      <c r="P270" s="2"/>
      <c r="Q270" s="2"/>
      <c r="R270" s="2"/>
      <c r="S270" s="2"/>
      <c r="T270" s="2"/>
      <c r="U270" s="2"/>
      <c r="V270" s="2"/>
      <c r="W270" s="2"/>
      <c r="X270" s="2"/>
      <c r="Y270" s="2"/>
      <c r="Z270" s="2"/>
      <c r="AA270" s="2"/>
      <c r="AB270" s="2"/>
      <c r="AC270" s="2"/>
    </row>
    <row r="271" spans="1:29" ht="15.75" customHeight="1" x14ac:dyDescent="0.3">
      <c r="A271" s="2"/>
      <c r="B271" s="2"/>
      <c r="C271" s="2"/>
      <c r="D271" s="2"/>
      <c r="E271" s="2"/>
      <c r="F271" s="2"/>
      <c r="G271" s="2"/>
      <c r="H271" s="99"/>
      <c r="I271" s="99"/>
      <c r="J271" s="99"/>
      <c r="K271" s="2"/>
      <c r="L271" s="2"/>
      <c r="M271" s="2"/>
      <c r="N271" s="2"/>
      <c r="O271" s="2"/>
      <c r="P271" s="2"/>
      <c r="Q271" s="2"/>
      <c r="R271" s="2"/>
      <c r="S271" s="2"/>
      <c r="T271" s="2"/>
      <c r="U271" s="2"/>
      <c r="V271" s="2"/>
      <c r="W271" s="2"/>
      <c r="X271" s="2"/>
      <c r="Y271" s="2"/>
      <c r="Z271" s="2"/>
      <c r="AA271" s="2"/>
      <c r="AB271" s="2"/>
      <c r="AC271" s="2"/>
    </row>
    <row r="272" spans="1:29" ht="15.75" customHeight="1" x14ac:dyDescent="0.3">
      <c r="A272" s="2"/>
      <c r="B272" s="2"/>
      <c r="C272" s="2"/>
      <c r="D272" s="2"/>
      <c r="E272" s="2"/>
      <c r="F272" s="2"/>
      <c r="G272" s="2"/>
      <c r="H272" s="99"/>
      <c r="I272" s="99"/>
      <c r="J272" s="99"/>
      <c r="K272" s="2"/>
      <c r="L272" s="2"/>
      <c r="M272" s="2"/>
      <c r="N272" s="2"/>
      <c r="O272" s="2"/>
      <c r="P272" s="2"/>
      <c r="Q272" s="2"/>
      <c r="R272" s="2"/>
      <c r="S272" s="2"/>
      <c r="T272" s="2"/>
      <c r="U272" s="2"/>
      <c r="V272" s="2"/>
      <c r="W272" s="2"/>
      <c r="X272" s="2"/>
      <c r="Y272" s="2"/>
      <c r="Z272" s="2"/>
      <c r="AA272" s="2"/>
      <c r="AB272" s="2"/>
      <c r="AC272" s="2"/>
    </row>
    <row r="273" spans="1:29" ht="15.75" customHeight="1" x14ac:dyDescent="0.3">
      <c r="A273" s="2"/>
      <c r="B273" s="2"/>
      <c r="C273" s="2"/>
      <c r="D273" s="2"/>
      <c r="E273" s="2"/>
      <c r="F273" s="2"/>
      <c r="G273" s="2"/>
      <c r="H273" s="99"/>
      <c r="I273" s="99"/>
      <c r="J273" s="99"/>
      <c r="K273" s="2"/>
      <c r="L273" s="2"/>
      <c r="M273" s="2"/>
      <c r="N273" s="2"/>
      <c r="O273" s="2"/>
      <c r="P273" s="2"/>
      <c r="Q273" s="2"/>
      <c r="R273" s="2"/>
      <c r="S273" s="2"/>
      <c r="T273" s="2"/>
      <c r="U273" s="2"/>
      <c r="V273" s="2"/>
      <c r="W273" s="2"/>
      <c r="X273" s="2"/>
      <c r="Y273" s="2"/>
      <c r="Z273" s="2"/>
      <c r="AA273" s="2"/>
      <c r="AB273" s="2"/>
      <c r="AC273" s="2"/>
    </row>
    <row r="274" spans="1:29" ht="15.75" customHeight="1" x14ac:dyDescent="0.3">
      <c r="A274" s="2"/>
      <c r="B274" s="2"/>
      <c r="C274" s="2"/>
      <c r="D274" s="2"/>
      <c r="E274" s="2"/>
      <c r="F274" s="2"/>
      <c r="G274" s="2"/>
      <c r="H274" s="99"/>
      <c r="I274" s="99"/>
      <c r="J274" s="99"/>
      <c r="K274" s="2"/>
      <c r="L274" s="2"/>
      <c r="M274" s="2"/>
      <c r="N274" s="2"/>
      <c r="O274" s="2"/>
      <c r="P274" s="2"/>
      <c r="Q274" s="2"/>
      <c r="R274" s="2"/>
      <c r="S274" s="2"/>
      <c r="T274" s="2"/>
      <c r="U274" s="2"/>
      <c r="V274" s="2"/>
      <c r="W274" s="2"/>
      <c r="X274" s="2"/>
      <c r="Y274" s="2"/>
      <c r="Z274" s="2"/>
      <c r="AA274" s="2"/>
      <c r="AB274" s="2"/>
      <c r="AC274" s="2"/>
    </row>
    <row r="275" spans="1:29" ht="15.75" customHeight="1" x14ac:dyDescent="0.3">
      <c r="A275" s="2"/>
      <c r="B275" s="2"/>
      <c r="C275" s="2"/>
      <c r="D275" s="2"/>
      <c r="E275" s="2"/>
      <c r="F275" s="2"/>
      <c r="G275" s="2"/>
      <c r="H275" s="99"/>
      <c r="I275" s="99"/>
      <c r="J275" s="99"/>
      <c r="K275" s="2"/>
      <c r="L275" s="2"/>
      <c r="M275" s="2"/>
      <c r="N275" s="2"/>
      <c r="O275" s="2"/>
      <c r="P275" s="2"/>
      <c r="Q275" s="2"/>
      <c r="R275" s="2"/>
      <c r="S275" s="2"/>
      <c r="T275" s="2"/>
      <c r="U275" s="2"/>
      <c r="V275" s="2"/>
      <c r="W275" s="2"/>
      <c r="X275" s="2"/>
      <c r="Y275" s="2"/>
      <c r="Z275" s="2"/>
      <c r="AA275" s="2"/>
      <c r="AB275" s="2"/>
      <c r="AC275" s="2"/>
    </row>
    <row r="276" spans="1:29" ht="15.75" customHeight="1" x14ac:dyDescent="0.3">
      <c r="A276" s="2"/>
      <c r="B276" s="2"/>
      <c r="C276" s="2"/>
      <c r="D276" s="2"/>
      <c r="E276" s="2"/>
      <c r="F276" s="2"/>
      <c r="G276" s="2"/>
      <c r="H276" s="99"/>
      <c r="I276" s="99"/>
      <c r="J276" s="99"/>
      <c r="K276" s="2"/>
      <c r="L276" s="2"/>
      <c r="M276" s="2"/>
      <c r="N276" s="2"/>
      <c r="O276" s="2"/>
      <c r="P276" s="2"/>
      <c r="Q276" s="2"/>
      <c r="R276" s="2"/>
      <c r="S276" s="2"/>
      <c r="T276" s="2"/>
      <c r="U276" s="2"/>
      <c r="V276" s="2"/>
      <c r="W276" s="2"/>
      <c r="X276" s="2"/>
      <c r="Y276" s="2"/>
      <c r="Z276" s="2"/>
      <c r="AA276" s="2"/>
      <c r="AB276" s="2"/>
      <c r="AC276" s="2"/>
    </row>
    <row r="277" spans="1:29" ht="15.75" customHeight="1" x14ac:dyDescent="0.3">
      <c r="A277" s="2"/>
      <c r="B277" s="2"/>
      <c r="C277" s="2"/>
      <c r="D277" s="2"/>
      <c r="E277" s="2"/>
      <c r="F277" s="2"/>
      <c r="G277" s="2"/>
      <c r="H277" s="99"/>
      <c r="I277" s="99"/>
      <c r="J277" s="99"/>
      <c r="K277" s="2"/>
      <c r="L277" s="2"/>
      <c r="M277" s="2"/>
      <c r="N277" s="2"/>
      <c r="O277" s="2"/>
      <c r="P277" s="2"/>
      <c r="Q277" s="2"/>
      <c r="R277" s="2"/>
      <c r="S277" s="2"/>
      <c r="T277" s="2"/>
      <c r="U277" s="2"/>
      <c r="V277" s="2"/>
      <c r="W277" s="2"/>
      <c r="X277" s="2"/>
      <c r="Y277" s="2"/>
      <c r="Z277" s="2"/>
      <c r="AA277" s="2"/>
      <c r="AB277" s="2"/>
      <c r="AC277" s="2"/>
    </row>
    <row r="278" spans="1:29" ht="15.75" customHeight="1" x14ac:dyDescent="0.3">
      <c r="A278" s="2"/>
      <c r="B278" s="2"/>
      <c r="C278" s="2"/>
      <c r="D278" s="2"/>
      <c r="E278" s="2"/>
      <c r="F278" s="2"/>
      <c r="G278" s="2"/>
      <c r="H278" s="99"/>
      <c r="I278" s="99"/>
      <c r="J278" s="99"/>
      <c r="K278" s="2"/>
      <c r="L278" s="2"/>
      <c r="M278" s="2"/>
      <c r="N278" s="2"/>
      <c r="O278" s="2"/>
      <c r="P278" s="2"/>
      <c r="Q278" s="2"/>
      <c r="R278" s="2"/>
      <c r="S278" s="2"/>
      <c r="T278" s="2"/>
      <c r="U278" s="2"/>
      <c r="V278" s="2"/>
      <c r="W278" s="2"/>
      <c r="X278" s="2"/>
      <c r="Y278" s="2"/>
      <c r="Z278" s="2"/>
      <c r="AA278" s="2"/>
      <c r="AB278" s="2"/>
      <c r="AC278" s="2"/>
    </row>
    <row r="279" spans="1:29" ht="15.75" customHeight="1" x14ac:dyDescent="0.3">
      <c r="A279" s="2"/>
      <c r="B279" s="2"/>
      <c r="C279" s="2"/>
      <c r="D279" s="2"/>
      <c r="E279" s="2"/>
      <c r="F279" s="2"/>
      <c r="G279" s="2"/>
      <c r="H279" s="99"/>
      <c r="I279" s="99"/>
      <c r="J279" s="99"/>
      <c r="K279" s="2"/>
      <c r="L279" s="2"/>
      <c r="M279" s="2"/>
      <c r="N279" s="2"/>
      <c r="O279" s="2"/>
      <c r="P279" s="2"/>
      <c r="Q279" s="2"/>
      <c r="R279" s="2"/>
      <c r="S279" s="2"/>
      <c r="T279" s="2"/>
      <c r="U279" s="2"/>
      <c r="V279" s="2"/>
      <c r="W279" s="2"/>
      <c r="X279" s="2"/>
      <c r="Y279" s="2"/>
      <c r="Z279" s="2"/>
      <c r="AA279" s="2"/>
      <c r="AB279" s="2"/>
      <c r="AC279" s="2"/>
    </row>
    <row r="280" spans="1:29" ht="15.75" customHeight="1" x14ac:dyDescent="0.3">
      <c r="A280" s="2"/>
      <c r="B280" s="2"/>
      <c r="C280" s="2"/>
      <c r="D280" s="2"/>
      <c r="E280" s="2"/>
      <c r="F280" s="2"/>
      <c r="G280" s="2"/>
      <c r="H280" s="99"/>
      <c r="I280" s="99"/>
      <c r="J280" s="99"/>
      <c r="K280" s="2"/>
      <c r="L280" s="2"/>
      <c r="M280" s="2"/>
      <c r="N280" s="2"/>
      <c r="O280" s="2"/>
      <c r="P280" s="2"/>
      <c r="Q280" s="2"/>
      <c r="R280" s="2"/>
      <c r="S280" s="2"/>
      <c r="T280" s="2"/>
      <c r="U280" s="2"/>
      <c r="V280" s="2"/>
      <c r="W280" s="2"/>
      <c r="X280" s="2"/>
      <c r="Y280" s="2"/>
      <c r="Z280" s="2"/>
      <c r="AA280" s="2"/>
      <c r="AB280" s="2"/>
      <c r="AC280" s="2"/>
    </row>
    <row r="281" spans="1:29" ht="15.75" customHeight="1" x14ac:dyDescent="0.3">
      <c r="A281" s="2"/>
      <c r="B281" s="2"/>
      <c r="C281" s="2"/>
      <c r="D281" s="2"/>
      <c r="E281" s="2"/>
      <c r="F281" s="2"/>
      <c r="G281" s="2"/>
      <c r="H281" s="99"/>
      <c r="I281" s="99"/>
      <c r="J281" s="99"/>
      <c r="K281" s="2"/>
      <c r="L281" s="2"/>
      <c r="M281" s="2"/>
      <c r="N281" s="2"/>
      <c r="O281" s="2"/>
      <c r="P281" s="2"/>
      <c r="Q281" s="2"/>
      <c r="R281" s="2"/>
      <c r="S281" s="2"/>
      <c r="T281" s="2"/>
      <c r="U281" s="2"/>
      <c r="V281" s="2"/>
      <c r="W281" s="2"/>
      <c r="X281" s="2"/>
      <c r="Y281" s="2"/>
      <c r="Z281" s="2"/>
      <c r="AA281" s="2"/>
      <c r="AB281" s="2"/>
      <c r="AC281" s="2"/>
    </row>
    <row r="282" spans="1:29" ht="15.75" customHeight="1" x14ac:dyDescent="0.3">
      <c r="A282" s="2"/>
      <c r="B282" s="2"/>
      <c r="C282" s="2"/>
      <c r="D282" s="2"/>
      <c r="E282" s="2"/>
      <c r="F282" s="2"/>
      <c r="G282" s="2"/>
      <c r="H282" s="99"/>
      <c r="I282" s="99"/>
      <c r="J282" s="99"/>
      <c r="K282" s="2"/>
      <c r="L282" s="2"/>
      <c r="M282" s="2"/>
      <c r="N282" s="2"/>
      <c r="O282" s="2"/>
      <c r="P282" s="2"/>
      <c r="Q282" s="2"/>
      <c r="R282" s="2"/>
      <c r="S282" s="2"/>
      <c r="T282" s="2"/>
      <c r="U282" s="2"/>
      <c r="V282" s="2"/>
      <c r="W282" s="2"/>
      <c r="X282" s="2"/>
      <c r="Y282" s="2"/>
      <c r="Z282" s="2"/>
      <c r="AA282" s="2"/>
      <c r="AB282" s="2"/>
      <c r="AC282" s="2"/>
    </row>
    <row r="283" spans="1:29" ht="15.75" customHeight="1" x14ac:dyDescent="0.3">
      <c r="A283" s="2"/>
      <c r="B283" s="2"/>
      <c r="C283" s="2"/>
      <c r="D283" s="2"/>
      <c r="E283" s="2"/>
      <c r="F283" s="2"/>
      <c r="G283" s="2"/>
      <c r="H283" s="99"/>
      <c r="I283" s="99"/>
      <c r="J283" s="99"/>
      <c r="K283" s="2"/>
      <c r="L283" s="2"/>
      <c r="M283" s="2"/>
      <c r="N283" s="2"/>
      <c r="O283" s="2"/>
      <c r="P283" s="2"/>
      <c r="Q283" s="2"/>
      <c r="R283" s="2"/>
      <c r="S283" s="2"/>
      <c r="T283" s="2"/>
      <c r="U283" s="2"/>
      <c r="V283" s="2"/>
      <c r="W283" s="2"/>
      <c r="X283" s="2"/>
      <c r="Y283" s="2"/>
      <c r="Z283" s="2"/>
      <c r="AA283" s="2"/>
      <c r="AB283" s="2"/>
      <c r="AC283" s="2"/>
    </row>
    <row r="284" spans="1:29" ht="15.75" customHeight="1" x14ac:dyDescent="0.3">
      <c r="A284" s="2"/>
      <c r="B284" s="2"/>
      <c r="C284" s="2"/>
      <c r="D284" s="2"/>
      <c r="E284" s="2"/>
      <c r="F284" s="2"/>
      <c r="G284" s="2"/>
      <c r="H284" s="99"/>
      <c r="I284" s="99"/>
      <c r="J284" s="99"/>
      <c r="K284" s="2"/>
      <c r="L284" s="2"/>
      <c r="M284" s="2"/>
      <c r="N284" s="2"/>
      <c r="O284" s="2"/>
      <c r="P284" s="2"/>
      <c r="Q284" s="2"/>
      <c r="R284" s="2"/>
      <c r="S284" s="2"/>
      <c r="T284" s="2"/>
      <c r="U284" s="2"/>
      <c r="V284" s="2"/>
      <c r="W284" s="2"/>
      <c r="X284" s="2"/>
      <c r="Y284" s="2"/>
      <c r="Z284" s="2"/>
      <c r="AA284" s="2"/>
      <c r="AB284" s="2"/>
      <c r="AC284" s="2"/>
    </row>
    <row r="285" spans="1:29" ht="15.75" customHeight="1" x14ac:dyDescent="0.3">
      <c r="A285" s="2"/>
      <c r="B285" s="2"/>
      <c r="C285" s="2"/>
      <c r="D285" s="2"/>
      <c r="E285" s="2"/>
      <c r="F285" s="2"/>
      <c r="G285" s="2"/>
      <c r="H285" s="99"/>
      <c r="I285" s="99"/>
      <c r="J285" s="99"/>
      <c r="K285" s="2"/>
      <c r="L285" s="2"/>
      <c r="M285" s="2"/>
      <c r="N285" s="2"/>
      <c r="O285" s="2"/>
      <c r="P285" s="2"/>
      <c r="Q285" s="2"/>
      <c r="R285" s="2"/>
      <c r="S285" s="2"/>
      <c r="T285" s="2"/>
      <c r="U285" s="2"/>
      <c r="V285" s="2"/>
      <c r="W285" s="2"/>
      <c r="X285" s="2"/>
      <c r="Y285" s="2"/>
      <c r="Z285" s="2"/>
      <c r="AA285" s="2"/>
      <c r="AB285" s="2"/>
      <c r="AC285" s="2"/>
    </row>
    <row r="286" spans="1:29" ht="15.75" customHeight="1" x14ac:dyDescent="0.3">
      <c r="A286" s="2"/>
      <c r="B286" s="2"/>
      <c r="C286" s="2"/>
      <c r="D286" s="2"/>
      <c r="E286" s="2"/>
      <c r="F286" s="2"/>
      <c r="G286" s="2"/>
      <c r="H286" s="99"/>
      <c r="I286" s="99"/>
      <c r="J286" s="99"/>
      <c r="K286" s="2"/>
      <c r="L286" s="2"/>
      <c r="M286" s="2"/>
      <c r="N286" s="2"/>
      <c r="O286" s="2"/>
      <c r="P286" s="2"/>
      <c r="Q286" s="2"/>
      <c r="R286" s="2"/>
      <c r="S286" s="2"/>
      <c r="T286" s="2"/>
      <c r="U286" s="2"/>
      <c r="V286" s="2"/>
      <c r="W286" s="2"/>
      <c r="X286" s="2"/>
      <c r="Y286" s="2"/>
      <c r="Z286" s="2"/>
      <c r="AA286" s="2"/>
      <c r="AB286" s="2"/>
      <c r="AC286" s="2"/>
    </row>
    <row r="287" spans="1:29" ht="15.75" customHeight="1" x14ac:dyDescent="0.3">
      <c r="A287" s="2"/>
      <c r="B287" s="2"/>
      <c r="C287" s="2"/>
      <c r="D287" s="2"/>
      <c r="E287" s="2"/>
      <c r="F287" s="2"/>
      <c r="G287" s="2"/>
      <c r="H287" s="99"/>
      <c r="I287" s="99"/>
      <c r="J287" s="99"/>
      <c r="K287" s="2"/>
      <c r="L287" s="2"/>
      <c r="M287" s="2"/>
      <c r="N287" s="2"/>
      <c r="O287" s="2"/>
      <c r="P287" s="2"/>
      <c r="Q287" s="2"/>
      <c r="R287" s="2"/>
      <c r="S287" s="2"/>
      <c r="T287" s="2"/>
      <c r="U287" s="2"/>
      <c r="V287" s="2"/>
      <c r="W287" s="2"/>
      <c r="X287" s="2"/>
      <c r="Y287" s="2"/>
      <c r="Z287" s="2"/>
      <c r="AA287" s="2"/>
      <c r="AB287" s="2"/>
      <c r="AC287" s="2"/>
    </row>
    <row r="288" spans="1:29" ht="15.75" customHeight="1" x14ac:dyDescent="0.3">
      <c r="A288" s="2"/>
      <c r="B288" s="2"/>
      <c r="C288" s="2"/>
      <c r="D288" s="2"/>
      <c r="E288" s="2"/>
      <c r="F288" s="2"/>
      <c r="G288" s="2"/>
      <c r="H288" s="99"/>
      <c r="I288" s="99"/>
      <c r="J288" s="99"/>
      <c r="K288" s="2"/>
      <c r="L288" s="2"/>
      <c r="M288" s="2"/>
      <c r="N288" s="2"/>
      <c r="O288" s="2"/>
      <c r="P288" s="2"/>
      <c r="Q288" s="2"/>
      <c r="R288" s="2"/>
      <c r="S288" s="2"/>
      <c r="T288" s="2"/>
      <c r="U288" s="2"/>
      <c r="V288" s="2"/>
      <c r="W288" s="2"/>
      <c r="X288" s="2"/>
      <c r="Y288" s="2"/>
      <c r="Z288" s="2"/>
      <c r="AA288" s="2"/>
      <c r="AB288" s="2"/>
      <c r="AC288" s="2"/>
    </row>
    <row r="289" spans="1:29" ht="15.75" customHeight="1" x14ac:dyDescent="0.3">
      <c r="A289" s="2"/>
      <c r="B289" s="2"/>
      <c r="C289" s="2"/>
      <c r="D289" s="2"/>
      <c r="E289" s="2"/>
      <c r="F289" s="2"/>
      <c r="G289" s="2"/>
      <c r="H289" s="99"/>
      <c r="I289" s="99"/>
      <c r="J289" s="99"/>
      <c r="K289" s="2"/>
      <c r="L289" s="2"/>
      <c r="M289" s="2"/>
      <c r="N289" s="2"/>
      <c r="O289" s="2"/>
      <c r="P289" s="2"/>
      <c r="Q289" s="2"/>
      <c r="R289" s="2"/>
      <c r="S289" s="2"/>
      <c r="T289" s="2"/>
      <c r="U289" s="2"/>
      <c r="V289" s="2"/>
      <c r="W289" s="2"/>
      <c r="X289" s="2"/>
      <c r="Y289" s="2"/>
      <c r="Z289" s="2"/>
      <c r="AA289" s="2"/>
      <c r="AB289" s="2"/>
      <c r="AC289" s="2"/>
    </row>
    <row r="290" spans="1:29" ht="15.75" customHeight="1" x14ac:dyDescent="0.3">
      <c r="A290" s="2"/>
      <c r="B290" s="2"/>
      <c r="C290" s="2"/>
      <c r="D290" s="2"/>
      <c r="E290" s="2"/>
      <c r="F290" s="2"/>
      <c r="G290" s="2"/>
      <c r="H290" s="99"/>
      <c r="I290" s="99"/>
      <c r="J290" s="99"/>
      <c r="K290" s="2"/>
      <c r="L290" s="2"/>
      <c r="M290" s="2"/>
      <c r="N290" s="2"/>
      <c r="O290" s="2"/>
      <c r="P290" s="2"/>
      <c r="Q290" s="2"/>
      <c r="R290" s="2"/>
      <c r="S290" s="2"/>
      <c r="T290" s="2"/>
      <c r="U290" s="2"/>
      <c r="V290" s="2"/>
      <c r="W290" s="2"/>
      <c r="X290" s="2"/>
      <c r="Y290" s="2"/>
      <c r="Z290" s="2"/>
      <c r="AA290" s="2"/>
      <c r="AB290" s="2"/>
      <c r="AC290" s="2"/>
    </row>
    <row r="291" spans="1:29" ht="15.75" customHeight="1" x14ac:dyDescent="0.3">
      <c r="A291" s="2"/>
      <c r="B291" s="2"/>
      <c r="C291" s="2"/>
      <c r="D291" s="2"/>
      <c r="E291" s="2"/>
      <c r="F291" s="2"/>
      <c r="G291" s="2"/>
      <c r="H291" s="99"/>
      <c r="I291" s="99"/>
      <c r="J291" s="99"/>
      <c r="K291" s="2"/>
      <c r="L291" s="2"/>
      <c r="M291" s="2"/>
      <c r="N291" s="2"/>
      <c r="O291" s="2"/>
      <c r="P291" s="2"/>
      <c r="Q291" s="2"/>
      <c r="R291" s="2"/>
      <c r="S291" s="2"/>
      <c r="T291" s="2"/>
      <c r="U291" s="2"/>
      <c r="V291" s="2"/>
      <c r="W291" s="2"/>
      <c r="X291" s="2"/>
      <c r="Y291" s="2"/>
      <c r="Z291" s="2"/>
      <c r="AA291" s="2"/>
      <c r="AB291" s="2"/>
      <c r="AC291" s="2"/>
    </row>
    <row r="292" spans="1:29" ht="15.75" customHeight="1" x14ac:dyDescent="0.3">
      <c r="A292" s="2"/>
      <c r="B292" s="2"/>
      <c r="C292" s="2"/>
      <c r="D292" s="2"/>
      <c r="E292" s="2"/>
      <c r="F292" s="2"/>
      <c r="G292" s="2"/>
      <c r="H292" s="99"/>
      <c r="I292" s="99"/>
      <c r="J292" s="99"/>
      <c r="K292" s="2"/>
      <c r="L292" s="2"/>
      <c r="M292" s="2"/>
      <c r="N292" s="2"/>
      <c r="O292" s="2"/>
      <c r="P292" s="2"/>
      <c r="Q292" s="2"/>
      <c r="R292" s="2"/>
      <c r="S292" s="2"/>
      <c r="T292" s="2"/>
      <c r="U292" s="2"/>
      <c r="V292" s="2"/>
      <c r="W292" s="2"/>
      <c r="X292" s="2"/>
      <c r="Y292" s="2"/>
      <c r="Z292" s="2"/>
      <c r="AA292" s="2"/>
      <c r="AB292" s="2"/>
      <c r="AC292" s="2"/>
    </row>
    <row r="293" spans="1:29" ht="15.75" customHeight="1" x14ac:dyDescent="0.3">
      <c r="A293" s="2"/>
      <c r="B293" s="2"/>
      <c r="C293" s="2"/>
      <c r="D293" s="2"/>
      <c r="E293" s="2"/>
      <c r="F293" s="2"/>
      <c r="G293" s="2"/>
      <c r="H293" s="99"/>
      <c r="I293" s="99"/>
      <c r="J293" s="99"/>
      <c r="K293" s="2"/>
      <c r="L293" s="2"/>
      <c r="M293" s="2"/>
      <c r="N293" s="2"/>
      <c r="O293" s="2"/>
      <c r="P293" s="2"/>
      <c r="Q293" s="2"/>
      <c r="R293" s="2"/>
      <c r="S293" s="2"/>
      <c r="T293" s="2"/>
      <c r="U293" s="2"/>
      <c r="V293" s="2"/>
      <c r="W293" s="2"/>
      <c r="X293" s="2"/>
      <c r="Y293" s="2"/>
      <c r="Z293" s="2"/>
      <c r="AA293" s="2"/>
      <c r="AB293" s="2"/>
      <c r="AC293" s="2"/>
    </row>
    <row r="294" spans="1:29" ht="15.75" customHeight="1" x14ac:dyDescent="0.3">
      <c r="A294" s="2"/>
      <c r="B294" s="2"/>
      <c r="C294" s="2"/>
      <c r="D294" s="2"/>
      <c r="E294" s="2"/>
      <c r="F294" s="2"/>
      <c r="G294" s="2"/>
      <c r="H294" s="99"/>
      <c r="I294" s="99"/>
      <c r="J294" s="99"/>
      <c r="K294" s="2"/>
      <c r="L294" s="2"/>
      <c r="M294" s="2"/>
      <c r="N294" s="2"/>
      <c r="O294" s="2"/>
      <c r="P294" s="2"/>
      <c r="Q294" s="2"/>
      <c r="R294" s="2"/>
      <c r="S294" s="2"/>
      <c r="T294" s="2"/>
      <c r="U294" s="2"/>
      <c r="V294" s="2"/>
      <c r="W294" s="2"/>
      <c r="X294" s="2"/>
      <c r="Y294" s="2"/>
      <c r="Z294" s="2"/>
      <c r="AA294" s="2"/>
      <c r="AB294" s="2"/>
      <c r="AC294" s="2"/>
    </row>
    <row r="295" spans="1:29" ht="15.75" customHeight="1" x14ac:dyDescent="0.3">
      <c r="A295" s="2"/>
      <c r="B295" s="2"/>
      <c r="C295" s="2"/>
      <c r="D295" s="2"/>
      <c r="E295" s="2"/>
      <c r="F295" s="2"/>
      <c r="G295" s="2"/>
      <c r="H295" s="99"/>
      <c r="I295" s="99"/>
      <c r="J295" s="99"/>
      <c r="K295" s="2"/>
      <c r="L295" s="2"/>
      <c r="M295" s="2"/>
      <c r="N295" s="2"/>
      <c r="O295" s="2"/>
      <c r="P295" s="2"/>
      <c r="Q295" s="2"/>
      <c r="R295" s="2"/>
      <c r="S295" s="2"/>
      <c r="T295" s="2"/>
      <c r="U295" s="2"/>
      <c r="V295" s="2"/>
      <c r="W295" s="2"/>
      <c r="X295" s="2"/>
      <c r="Y295" s="2"/>
      <c r="Z295" s="2"/>
      <c r="AA295" s="2"/>
      <c r="AB295" s="2"/>
      <c r="AC295" s="2"/>
    </row>
    <row r="296" spans="1:29" ht="15.75" customHeight="1" x14ac:dyDescent="0.3">
      <c r="A296" s="2"/>
      <c r="B296" s="2"/>
      <c r="C296" s="2"/>
      <c r="D296" s="2"/>
      <c r="E296" s="2"/>
      <c r="F296" s="2"/>
      <c r="G296" s="2"/>
      <c r="H296" s="99"/>
      <c r="I296" s="99"/>
      <c r="J296" s="99"/>
      <c r="K296" s="2"/>
      <c r="L296" s="2"/>
      <c r="M296" s="2"/>
      <c r="N296" s="2"/>
      <c r="O296" s="2"/>
      <c r="P296" s="2"/>
      <c r="Q296" s="2"/>
      <c r="R296" s="2"/>
      <c r="S296" s="2"/>
      <c r="T296" s="2"/>
      <c r="U296" s="2"/>
      <c r="V296" s="2"/>
      <c r="W296" s="2"/>
      <c r="X296" s="2"/>
      <c r="Y296" s="2"/>
      <c r="Z296" s="2"/>
      <c r="AA296" s="2"/>
      <c r="AB296" s="2"/>
      <c r="AC296" s="2"/>
    </row>
    <row r="297" spans="1:29" ht="15.75" customHeight="1" x14ac:dyDescent="0.3">
      <c r="A297" s="2"/>
      <c r="B297" s="2"/>
      <c r="C297" s="2"/>
      <c r="D297" s="2"/>
      <c r="E297" s="2"/>
      <c r="F297" s="2"/>
      <c r="G297" s="2"/>
      <c r="H297" s="99"/>
      <c r="I297" s="99"/>
      <c r="J297" s="99"/>
      <c r="K297" s="2"/>
      <c r="L297" s="2"/>
      <c r="M297" s="2"/>
      <c r="N297" s="2"/>
      <c r="O297" s="2"/>
      <c r="P297" s="2"/>
      <c r="Q297" s="2"/>
      <c r="R297" s="2"/>
      <c r="S297" s="2"/>
      <c r="T297" s="2"/>
      <c r="U297" s="2"/>
      <c r="V297" s="2"/>
      <c r="W297" s="2"/>
      <c r="X297" s="2"/>
      <c r="Y297" s="2"/>
      <c r="Z297" s="2"/>
      <c r="AA297" s="2"/>
      <c r="AB297" s="2"/>
      <c r="AC297" s="2"/>
    </row>
    <row r="298" spans="1:29" ht="15.75" customHeight="1" x14ac:dyDescent="0.3">
      <c r="A298" s="2"/>
      <c r="B298" s="2"/>
      <c r="C298" s="2"/>
      <c r="D298" s="2"/>
      <c r="E298" s="2"/>
      <c r="F298" s="2"/>
      <c r="G298" s="2"/>
      <c r="H298" s="99"/>
      <c r="I298" s="99"/>
      <c r="J298" s="99"/>
      <c r="K298" s="2"/>
      <c r="L298" s="2"/>
      <c r="M298" s="2"/>
      <c r="N298" s="2"/>
      <c r="O298" s="2"/>
      <c r="P298" s="2"/>
      <c r="Q298" s="2"/>
      <c r="R298" s="2"/>
      <c r="S298" s="2"/>
      <c r="T298" s="2"/>
      <c r="U298" s="2"/>
      <c r="V298" s="2"/>
      <c r="W298" s="2"/>
      <c r="X298" s="2"/>
      <c r="Y298" s="2"/>
      <c r="Z298" s="2"/>
      <c r="AA298" s="2"/>
      <c r="AB298" s="2"/>
      <c r="AC298" s="2"/>
    </row>
    <row r="299" spans="1:29" ht="15.75" customHeight="1" x14ac:dyDescent="0.3">
      <c r="A299" s="2"/>
      <c r="B299" s="2"/>
      <c r="C299" s="2"/>
      <c r="D299" s="2"/>
      <c r="E299" s="2"/>
      <c r="F299" s="2"/>
      <c r="G299" s="2"/>
      <c r="H299" s="99"/>
      <c r="I299" s="99"/>
      <c r="J299" s="99"/>
      <c r="K299" s="2"/>
      <c r="L299" s="2"/>
      <c r="M299" s="2"/>
      <c r="N299" s="2"/>
      <c r="O299" s="2"/>
      <c r="P299" s="2"/>
      <c r="Q299" s="2"/>
      <c r="R299" s="2"/>
      <c r="S299" s="2"/>
      <c r="T299" s="2"/>
      <c r="U299" s="2"/>
      <c r="V299" s="2"/>
      <c r="W299" s="2"/>
      <c r="X299" s="2"/>
      <c r="Y299" s="2"/>
      <c r="Z299" s="2"/>
      <c r="AA299" s="2"/>
      <c r="AB299" s="2"/>
      <c r="AC299" s="2"/>
    </row>
    <row r="300" spans="1:29" ht="15.75" customHeight="1" x14ac:dyDescent="0.3">
      <c r="A300" s="2"/>
      <c r="B300" s="2"/>
      <c r="C300" s="2"/>
      <c r="D300" s="2"/>
      <c r="E300" s="2"/>
      <c r="F300" s="2"/>
      <c r="G300" s="2"/>
      <c r="H300" s="99"/>
      <c r="I300" s="99"/>
      <c r="J300" s="99"/>
      <c r="K300" s="2"/>
      <c r="L300" s="2"/>
      <c r="M300" s="2"/>
      <c r="N300" s="2"/>
      <c r="O300" s="2"/>
      <c r="P300" s="2"/>
      <c r="Q300" s="2"/>
      <c r="R300" s="2"/>
      <c r="S300" s="2"/>
      <c r="T300" s="2"/>
      <c r="U300" s="2"/>
      <c r="V300" s="2"/>
      <c r="W300" s="2"/>
      <c r="X300" s="2"/>
      <c r="Y300" s="2"/>
      <c r="Z300" s="2"/>
      <c r="AA300" s="2"/>
      <c r="AB300" s="2"/>
      <c r="AC300" s="2"/>
    </row>
    <row r="301" spans="1:29" ht="15.75" customHeight="1" x14ac:dyDescent="0.3">
      <c r="A301" s="2"/>
      <c r="B301" s="2"/>
      <c r="C301" s="2"/>
      <c r="D301" s="2"/>
      <c r="E301" s="2"/>
      <c r="F301" s="2"/>
      <c r="G301" s="2"/>
      <c r="H301" s="99"/>
      <c r="I301" s="99"/>
      <c r="J301" s="99"/>
      <c r="K301" s="2"/>
      <c r="L301" s="2"/>
      <c r="M301" s="2"/>
      <c r="N301" s="2"/>
      <c r="O301" s="2"/>
      <c r="P301" s="2"/>
      <c r="Q301" s="2"/>
      <c r="R301" s="2"/>
      <c r="S301" s="2"/>
      <c r="T301" s="2"/>
      <c r="U301" s="2"/>
      <c r="V301" s="2"/>
      <c r="W301" s="2"/>
      <c r="X301" s="2"/>
      <c r="Y301" s="2"/>
      <c r="Z301" s="2"/>
      <c r="AA301" s="2"/>
      <c r="AB301" s="2"/>
      <c r="AC301" s="2"/>
    </row>
    <row r="302" spans="1:29" ht="15.75" customHeight="1" x14ac:dyDescent="0.3">
      <c r="A302" s="2"/>
      <c r="B302" s="2"/>
      <c r="C302" s="2"/>
      <c r="D302" s="2"/>
      <c r="E302" s="2"/>
      <c r="F302" s="2"/>
      <c r="G302" s="2"/>
      <c r="H302" s="99"/>
      <c r="I302" s="99"/>
      <c r="J302" s="99"/>
      <c r="K302" s="2"/>
      <c r="L302" s="2"/>
      <c r="M302" s="2"/>
      <c r="N302" s="2"/>
      <c r="O302" s="2"/>
      <c r="P302" s="2"/>
      <c r="Q302" s="2"/>
      <c r="R302" s="2"/>
      <c r="S302" s="2"/>
      <c r="T302" s="2"/>
      <c r="U302" s="2"/>
      <c r="V302" s="2"/>
      <c r="W302" s="2"/>
      <c r="X302" s="2"/>
      <c r="Y302" s="2"/>
      <c r="Z302" s="2"/>
      <c r="AA302" s="2"/>
      <c r="AB302" s="2"/>
      <c r="AC302" s="2"/>
    </row>
    <row r="303" spans="1:29" ht="15.75" customHeight="1" x14ac:dyDescent="0.3">
      <c r="A303" s="2"/>
      <c r="B303" s="2"/>
      <c r="C303" s="2"/>
      <c r="D303" s="2"/>
      <c r="E303" s="2"/>
      <c r="F303" s="2"/>
      <c r="G303" s="2"/>
      <c r="H303" s="99"/>
      <c r="I303" s="99"/>
      <c r="J303" s="99"/>
      <c r="K303" s="2"/>
      <c r="L303" s="2"/>
      <c r="M303" s="2"/>
      <c r="N303" s="2"/>
      <c r="O303" s="2"/>
      <c r="P303" s="2"/>
      <c r="Q303" s="2"/>
      <c r="R303" s="2"/>
      <c r="S303" s="2"/>
      <c r="T303" s="2"/>
      <c r="U303" s="2"/>
      <c r="V303" s="2"/>
      <c r="W303" s="2"/>
      <c r="X303" s="2"/>
      <c r="Y303" s="2"/>
      <c r="Z303" s="2"/>
      <c r="AA303" s="2"/>
      <c r="AB303" s="2"/>
      <c r="AC303" s="2"/>
    </row>
    <row r="304" spans="1:29" ht="15.75" customHeight="1" x14ac:dyDescent="0.3">
      <c r="A304" s="2"/>
      <c r="B304" s="2"/>
      <c r="C304" s="2"/>
      <c r="D304" s="2"/>
      <c r="E304" s="2"/>
      <c r="F304" s="2"/>
      <c r="G304" s="2"/>
      <c r="H304" s="99"/>
      <c r="I304" s="99"/>
      <c r="J304" s="99"/>
      <c r="K304" s="2"/>
      <c r="L304" s="2"/>
      <c r="M304" s="2"/>
      <c r="N304" s="2"/>
      <c r="O304" s="2"/>
      <c r="P304" s="2"/>
      <c r="Q304" s="2"/>
      <c r="R304" s="2"/>
      <c r="S304" s="2"/>
      <c r="T304" s="2"/>
      <c r="U304" s="2"/>
      <c r="V304" s="2"/>
      <c r="W304" s="2"/>
      <c r="X304" s="2"/>
      <c r="Y304" s="2"/>
      <c r="Z304" s="2"/>
      <c r="AA304" s="2"/>
      <c r="AB304" s="2"/>
      <c r="AC304" s="2"/>
    </row>
    <row r="305" spans="1:29" ht="15.75" customHeight="1" x14ac:dyDescent="0.3">
      <c r="A305" s="2"/>
      <c r="B305" s="2"/>
      <c r="C305" s="2"/>
      <c r="D305" s="2"/>
      <c r="E305" s="2"/>
      <c r="F305" s="2"/>
      <c r="G305" s="2"/>
      <c r="H305" s="99"/>
      <c r="I305" s="99"/>
      <c r="J305" s="99"/>
      <c r="K305" s="2"/>
      <c r="L305" s="2"/>
      <c r="M305" s="2"/>
      <c r="N305" s="2"/>
      <c r="O305" s="2"/>
      <c r="P305" s="2"/>
      <c r="Q305" s="2"/>
      <c r="R305" s="2"/>
      <c r="S305" s="2"/>
      <c r="T305" s="2"/>
      <c r="U305" s="2"/>
      <c r="V305" s="2"/>
      <c r="W305" s="2"/>
      <c r="X305" s="2"/>
      <c r="Y305" s="2"/>
      <c r="Z305" s="2"/>
      <c r="AA305" s="2"/>
      <c r="AB305" s="2"/>
      <c r="AC305" s="2"/>
    </row>
    <row r="306" spans="1:29" ht="15.75" customHeight="1" x14ac:dyDescent="0.3">
      <c r="A306" s="2"/>
      <c r="B306" s="2"/>
      <c r="C306" s="2"/>
      <c r="D306" s="2"/>
      <c r="E306" s="2"/>
      <c r="F306" s="2"/>
      <c r="G306" s="2"/>
      <c r="H306" s="99"/>
      <c r="I306" s="99"/>
      <c r="J306" s="99"/>
      <c r="K306" s="2"/>
      <c r="L306" s="2"/>
      <c r="M306" s="2"/>
      <c r="N306" s="2"/>
      <c r="O306" s="2"/>
      <c r="P306" s="2"/>
      <c r="Q306" s="2"/>
      <c r="R306" s="2"/>
      <c r="S306" s="2"/>
      <c r="T306" s="2"/>
      <c r="U306" s="2"/>
      <c r="V306" s="2"/>
      <c r="W306" s="2"/>
      <c r="X306" s="2"/>
      <c r="Y306" s="2"/>
      <c r="Z306" s="2"/>
      <c r="AA306" s="2"/>
      <c r="AB306" s="2"/>
      <c r="AC306" s="2"/>
    </row>
    <row r="307" spans="1:29" ht="15.75" customHeight="1" x14ac:dyDescent="0.3">
      <c r="A307" s="2"/>
      <c r="B307" s="2"/>
      <c r="C307" s="2"/>
      <c r="D307" s="2"/>
      <c r="E307" s="2"/>
      <c r="F307" s="2"/>
      <c r="G307" s="2"/>
      <c r="H307" s="99"/>
      <c r="I307" s="99"/>
      <c r="J307" s="99"/>
      <c r="K307" s="2"/>
      <c r="L307" s="2"/>
      <c r="M307" s="2"/>
      <c r="N307" s="2"/>
      <c r="O307" s="2"/>
      <c r="P307" s="2"/>
      <c r="Q307" s="2"/>
      <c r="R307" s="2"/>
      <c r="S307" s="2"/>
      <c r="T307" s="2"/>
      <c r="U307" s="2"/>
      <c r="V307" s="2"/>
      <c r="W307" s="2"/>
      <c r="X307" s="2"/>
      <c r="Y307" s="2"/>
      <c r="Z307" s="2"/>
      <c r="AA307" s="2"/>
      <c r="AB307" s="2"/>
      <c r="AC307" s="2"/>
    </row>
    <row r="308" spans="1:29" ht="15.75" customHeight="1" x14ac:dyDescent="0.3">
      <c r="A308" s="2"/>
      <c r="B308" s="2"/>
      <c r="C308" s="2"/>
      <c r="D308" s="2"/>
      <c r="E308" s="2"/>
      <c r="F308" s="2"/>
      <c r="G308" s="2"/>
      <c r="H308" s="99"/>
      <c r="I308" s="99"/>
      <c r="J308" s="99"/>
      <c r="K308" s="2"/>
      <c r="L308" s="2"/>
      <c r="M308" s="2"/>
      <c r="N308" s="2"/>
      <c r="O308" s="2"/>
      <c r="P308" s="2"/>
      <c r="Q308" s="2"/>
      <c r="R308" s="2"/>
      <c r="S308" s="2"/>
      <c r="T308" s="2"/>
      <c r="U308" s="2"/>
      <c r="V308" s="2"/>
      <c r="W308" s="2"/>
      <c r="X308" s="2"/>
      <c r="Y308" s="2"/>
      <c r="Z308" s="2"/>
      <c r="AA308" s="2"/>
      <c r="AB308" s="2"/>
      <c r="AC308" s="2"/>
    </row>
    <row r="309" spans="1:29" ht="15.75" customHeight="1" x14ac:dyDescent="0.3">
      <c r="A309" s="2"/>
      <c r="B309" s="2"/>
      <c r="C309" s="2"/>
      <c r="D309" s="2"/>
      <c r="E309" s="2"/>
      <c r="F309" s="2"/>
      <c r="G309" s="2"/>
      <c r="H309" s="99"/>
      <c r="I309" s="99"/>
      <c r="J309" s="99"/>
      <c r="K309" s="2"/>
      <c r="L309" s="2"/>
      <c r="M309" s="2"/>
      <c r="N309" s="2"/>
      <c r="O309" s="2"/>
      <c r="P309" s="2"/>
      <c r="Q309" s="2"/>
      <c r="R309" s="2"/>
      <c r="S309" s="2"/>
      <c r="T309" s="2"/>
      <c r="U309" s="2"/>
      <c r="V309" s="2"/>
      <c r="W309" s="2"/>
      <c r="X309" s="2"/>
      <c r="Y309" s="2"/>
      <c r="Z309" s="2"/>
      <c r="AA309" s="2"/>
      <c r="AB309" s="2"/>
      <c r="AC309" s="2"/>
    </row>
    <row r="310" spans="1:29" ht="15.75" customHeight="1" x14ac:dyDescent="0.3">
      <c r="A310" s="2"/>
      <c r="B310" s="2"/>
      <c r="C310" s="2"/>
      <c r="D310" s="2"/>
      <c r="E310" s="2"/>
      <c r="F310" s="2"/>
      <c r="G310" s="2"/>
      <c r="H310" s="99"/>
      <c r="I310" s="99"/>
      <c r="J310" s="99"/>
      <c r="K310" s="2"/>
      <c r="L310" s="2"/>
      <c r="M310" s="2"/>
      <c r="N310" s="2"/>
      <c r="O310" s="2"/>
      <c r="P310" s="2"/>
      <c r="Q310" s="2"/>
      <c r="R310" s="2"/>
      <c r="S310" s="2"/>
      <c r="T310" s="2"/>
      <c r="U310" s="2"/>
      <c r="V310" s="2"/>
      <c r="W310" s="2"/>
      <c r="X310" s="2"/>
      <c r="Y310" s="2"/>
      <c r="Z310" s="2"/>
      <c r="AA310" s="2"/>
      <c r="AB310" s="2"/>
      <c r="AC310" s="2"/>
    </row>
    <row r="311" spans="1:29" ht="15.75" customHeight="1" x14ac:dyDescent="0.3">
      <c r="A311" s="2"/>
      <c r="B311" s="2"/>
      <c r="C311" s="2"/>
      <c r="D311" s="2"/>
      <c r="E311" s="2"/>
      <c r="F311" s="2"/>
      <c r="G311" s="2"/>
      <c r="H311" s="99"/>
      <c r="I311" s="99"/>
      <c r="J311" s="99"/>
      <c r="K311" s="2"/>
      <c r="L311" s="2"/>
      <c r="M311" s="2"/>
      <c r="N311" s="2"/>
      <c r="O311" s="2"/>
      <c r="P311" s="2"/>
      <c r="Q311" s="2"/>
      <c r="R311" s="2"/>
      <c r="S311" s="2"/>
      <c r="T311" s="2"/>
      <c r="U311" s="2"/>
      <c r="V311" s="2"/>
      <c r="W311" s="2"/>
      <c r="X311" s="2"/>
      <c r="Y311" s="2"/>
      <c r="Z311" s="2"/>
      <c r="AA311" s="2"/>
      <c r="AB311" s="2"/>
      <c r="AC311" s="2"/>
    </row>
    <row r="312" spans="1:29" ht="15.75" customHeight="1" x14ac:dyDescent="0.3">
      <c r="A312" s="2"/>
      <c r="B312" s="2"/>
      <c r="C312" s="2"/>
      <c r="D312" s="2"/>
      <c r="E312" s="2"/>
      <c r="F312" s="2"/>
      <c r="G312" s="2"/>
      <c r="H312" s="99"/>
      <c r="I312" s="99"/>
      <c r="J312" s="99"/>
      <c r="K312" s="2"/>
      <c r="L312" s="2"/>
      <c r="M312" s="2"/>
      <c r="N312" s="2"/>
      <c r="O312" s="2"/>
      <c r="P312" s="2"/>
      <c r="Q312" s="2"/>
      <c r="R312" s="2"/>
      <c r="S312" s="2"/>
      <c r="T312" s="2"/>
      <c r="U312" s="2"/>
      <c r="V312" s="2"/>
      <c r="W312" s="2"/>
      <c r="X312" s="2"/>
      <c r="Y312" s="2"/>
      <c r="Z312" s="2"/>
      <c r="AA312" s="2"/>
      <c r="AB312" s="2"/>
      <c r="AC312" s="2"/>
    </row>
    <row r="313" spans="1:29" ht="15.75" customHeight="1" x14ac:dyDescent="0.3">
      <c r="A313" s="2"/>
      <c r="B313" s="2"/>
      <c r="C313" s="2"/>
      <c r="D313" s="2"/>
      <c r="E313" s="2"/>
      <c r="F313" s="2"/>
      <c r="G313" s="2"/>
      <c r="H313" s="99"/>
      <c r="I313" s="99"/>
      <c r="J313" s="99"/>
      <c r="K313" s="2"/>
      <c r="L313" s="2"/>
      <c r="M313" s="2"/>
      <c r="N313" s="2"/>
      <c r="O313" s="2"/>
      <c r="P313" s="2"/>
      <c r="Q313" s="2"/>
      <c r="R313" s="2"/>
      <c r="S313" s="2"/>
      <c r="T313" s="2"/>
      <c r="U313" s="2"/>
      <c r="V313" s="2"/>
      <c r="W313" s="2"/>
      <c r="X313" s="2"/>
      <c r="Y313" s="2"/>
      <c r="Z313" s="2"/>
      <c r="AA313" s="2"/>
      <c r="AB313" s="2"/>
      <c r="AC313" s="2"/>
    </row>
    <row r="314" spans="1:29" ht="15.75" customHeight="1" x14ac:dyDescent="0.3">
      <c r="A314" s="2"/>
      <c r="B314" s="2"/>
      <c r="C314" s="2"/>
      <c r="D314" s="2"/>
      <c r="E314" s="2"/>
      <c r="F314" s="2"/>
      <c r="G314" s="2"/>
      <c r="H314" s="99"/>
      <c r="I314" s="99"/>
      <c r="J314" s="99"/>
      <c r="K314" s="2"/>
      <c r="L314" s="2"/>
      <c r="M314" s="2"/>
      <c r="N314" s="2"/>
      <c r="O314" s="2"/>
      <c r="P314" s="2"/>
      <c r="Q314" s="2"/>
      <c r="R314" s="2"/>
      <c r="S314" s="2"/>
      <c r="T314" s="2"/>
      <c r="U314" s="2"/>
      <c r="V314" s="2"/>
      <c r="W314" s="2"/>
      <c r="X314" s="2"/>
      <c r="Y314" s="2"/>
      <c r="Z314" s="2"/>
      <c r="AA314" s="2"/>
      <c r="AB314" s="2"/>
      <c r="AC314" s="2"/>
    </row>
    <row r="315" spans="1:29" ht="15.75" customHeight="1" x14ac:dyDescent="0.3">
      <c r="A315" s="2"/>
      <c r="B315" s="2"/>
      <c r="C315" s="2"/>
      <c r="D315" s="2"/>
      <c r="E315" s="2"/>
      <c r="F315" s="2"/>
      <c r="G315" s="2"/>
      <c r="H315" s="99"/>
      <c r="I315" s="99"/>
      <c r="J315" s="99"/>
      <c r="K315" s="2"/>
      <c r="L315" s="2"/>
      <c r="M315" s="2"/>
      <c r="N315" s="2"/>
      <c r="O315" s="2"/>
      <c r="P315" s="2"/>
      <c r="Q315" s="2"/>
      <c r="R315" s="2"/>
      <c r="S315" s="2"/>
      <c r="T315" s="2"/>
      <c r="U315" s="2"/>
      <c r="V315" s="2"/>
      <c r="W315" s="2"/>
      <c r="X315" s="2"/>
      <c r="Y315" s="2"/>
      <c r="Z315" s="2"/>
      <c r="AA315" s="2"/>
      <c r="AB315" s="2"/>
      <c r="AC315" s="2"/>
    </row>
    <row r="316" spans="1:29" ht="15.75" customHeight="1" x14ac:dyDescent="0.3">
      <c r="A316" s="2"/>
      <c r="B316" s="2"/>
      <c r="C316" s="2"/>
      <c r="D316" s="2"/>
      <c r="E316" s="2"/>
      <c r="F316" s="2"/>
      <c r="G316" s="2"/>
      <c r="H316" s="99"/>
      <c r="I316" s="99"/>
      <c r="J316" s="99"/>
      <c r="K316" s="2"/>
      <c r="L316" s="2"/>
      <c r="M316" s="2"/>
      <c r="N316" s="2"/>
      <c r="O316" s="2"/>
      <c r="P316" s="2"/>
      <c r="Q316" s="2"/>
      <c r="R316" s="2"/>
      <c r="S316" s="2"/>
      <c r="T316" s="2"/>
      <c r="U316" s="2"/>
      <c r="V316" s="2"/>
      <c r="W316" s="2"/>
      <c r="X316" s="2"/>
      <c r="Y316" s="2"/>
      <c r="Z316" s="2"/>
      <c r="AA316" s="2"/>
      <c r="AB316" s="2"/>
      <c r="AC316" s="2"/>
    </row>
    <row r="317" spans="1:29" ht="15.75" customHeight="1" x14ac:dyDescent="0.3">
      <c r="A317" s="2"/>
      <c r="B317" s="2"/>
      <c r="C317" s="2"/>
      <c r="D317" s="2"/>
      <c r="E317" s="2"/>
      <c r="F317" s="2"/>
      <c r="G317" s="2"/>
      <c r="H317" s="99"/>
      <c r="I317" s="99"/>
      <c r="J317" s="99"/>
      <c r="K317" s="2"/>
      <c r="L317" s="2"/>
      <c r="M317" s="2"/>
      <c r="N317" s="2"/>
      <c r="O317" s="2"/>
      <c r="P317" s="2"/>
      <c r="Q317" s="2"/>
      <c r="R317" s="2"/>
      <c r="S317" s="2"/>
      <c r="T317" s="2"/>
      <c r="U317" s="2"/>
      <c r="V317" s="2"/>
      <c r="W317" s="2"/>
      <c r="X317" s="2"/>
      <c r="Y317" s="2"/>
      <c r="Z317" s="2"/>
      <c r="AA317" s="2"/>
      <c r="AB317" s="2"/>
      <c r="AC317" s="2"/>
    </row>
    <row r="318" spans="1:29" ht="15.75" customHeight="1" x14ac:dyDescent="0.3">
      <c r="A318" s="2"/>
      <c r="B318" s="2"/>
      <c r="C318" s="2"/>
      <c r="D318" s="2"/>
      <c r="E318" s="2"/>
      <c r="F318" s="2"/>
      <c r="G318" s="2"/>
      <c r="H318" s="99"/>
      <c r="I318" s="99"/>
      <c r="J318" s="99"/>
      <c r="K318" s="2"/>
      <c r="L318" s="2"/>
      <c r="M318" s="2"/>
      <c r="N318" s="2"/>
      <c r="O318" s="2"/>
      <c r="P318" s="2"/>
      <c r="Q318" s="2"/>
      <c r="R318" s="2"/>
      <c r="S318" s="2"/>
      <c r="T318" s="2"/>
      <c r="U318" s="2"/>
      <c r="V318" s="2"/>
      <c r="W318" s="2"/>
      <c r="X318" s="2"/>
      <c r="Y318" s="2"/>
      <c r="Z318" s="2"/>
      <c r="AA318" s="2"/>
      <c r="AB318" s="2"/>
      <c r="AC318" s="2"/>
    </row>
    <row r="319" spans="1:29" ht="15.75" customHeight="1" x14ac:dyDescent="0.3">
      <c r="A319" s="2"/>
      <c r="B319" s="2"/>
      <c r="C319" s="2"/>
      <c r="D319" s="2"/>
      <c r="E319" s="2"/>
      <c r="F319" s="2"/>
      <c r="G319" s="2"/>
      <c r="H319" s="99"/>
      <c r="I319" s="99"/>
      <c r="J319" s="99"/>
      <c r="K319" s="2"/>
      <c r="L319" s="2"/>
      <c r="M319" s="2"/>
      <c r="N319" s="2"/>
      <c r="O319" s="2"/>
      <c r="P319" s="2"/>
      <c r="Q319" s="2"/>
      <c r="R319" s="2"/>
      <c r="S319" s="2"/>
      <c r="T319" s="2"/>
      <c r="U319" s="2"/>
      <c r="V319" s="2"/>
      <c r="W319" s="2"/>
      <c r="X319" s="2"/>
      <c r="Y319" s="2"/>
      <c r="Z319" s="2"/>
      <c r="AA319" s="2"/>
      <c r="AB319" s="2"/>
      <c r="AC319" s="2"/>
    </row>
    <row r="320" spans="1:29" ht="15.75" customHeight="1" x14ac:dyDescent="0.3">
      <c r="A320" s="2"/>
      <c r="B320" s="2"/>
      <c r="C320" s="2"/>
      <c r="D320" s="2"/>
      <c r="E320" s="2"/>
      <c r="F320" s="2"/>
      <c r="G320" s="2"/>
      <c r="H320" s="99"/>
      <c r="I320" s="99"/>
      <c r="J320" s="99"/>
      <c r="K320" s="2"/>
      <c r="L320" s="2"/>
      <c r="M320" s="2"/>
      <c r="N320" s="2"/>
      <c r="O320" s="2"/>
      <c r="P320" s="2"/>
      <c r="Q320" s="2"/>
      <c r="R320" s="2"/>
      <c r="S320" s="2"/>
      <c r="T320" s="2"/>
      <c r="U320" s="2"/>
      <c r="V320" s="2"/>
      <c r="W320" s="2"/>
      <c r="X320" s="2"/>
      <c r="Y320" s="2"/>
      <c r="Z320" s="2"/>
      <c r="AA320" s="2"/>
      <c r="AB320" s="2"/>
      <c r="AC320" s="2"/>
    </row>
    <row r="321" spans="1:29" ht="15.75" customHeight="1" x14ac:dyDescent="0.3">
      <c r="A321" s="2"/>
      <c r="B321" s="2"/>
      <c r="C321" s="2"/>
      <c r="D321" s="2"/>
      <c r="E321" s="2"/>
      <c r="F321" s="2"/>
      <c r="G321" s="2"/>
      <c r="H321" s="99"/>
      <c r="I321" s="99"/>
      <c r="J321" s="99"/>
      <c r="K321" s="2"/>
      <c r="L321" s="2"/>
      <c r="M321" s="2"/>
      <c r="N321" s="2"/>
      <c r="O321" s="2"/>
      <c r="P321" s="2"/>
      <c r="Q321" s="2"/>
      <c r="R321" s="2"/>
      <c r="S321" s="2"/>
      <c r="T321" s="2"/>
      <c r="U321" s="2"/>
      <c r="V321" s="2"/>
      <c r="W321" s="2"/>
      <c r="X321" s="2"/>
      <c r="Y321" s="2"/>
      <c r="Z321" s="2"/>
      <c r="AA321" s="2"/>
      <c r="AB321" s="2"/>
      <c r="AC321" s="2"/>
    </row>
    <row r="322" spans="1:29" ht="15.75" customHeight="1" x14ac:dyDescent="0.3">
      <c r="A322" s="2"/>
      <c r="B322" s="2"/>
      <c r="C322" s="2"/>
      <c r="D322" s="2"/>
      <c r="E322" s="2"/>
      <c r="F322" s="2"/>
      <c r="G322" s="2"/>
      <c r="H322" s="99"/>
      <c r="I322" s="99"/>
      <c r="J322" s="99"/>
      <c r="K322" s="2"/>
      <c r="L322" s="2"/>
      <c r="M322" s="2"/>
      <c r="N322" s="2"/>
      <c r="O322" s="2"/>
      <c r="P322" s="2"/>
      <c r="Q322" s="2"/>
      <c r="R322" s="2"/>
      <c r="S322" s="2"/>
      <c r="T322" s="2"/>
      <c r="U322" s="2"/>
      <c r="V322" s="2"/>
      <c r="W322" s="2"/>
      <c r="X322" s="2"/>
      <c r="Y322" s="2"/>
      <c r="Z322" s="2"/>
      <c r="AA322" s="2"/>
      <c r="AB322" s="2"/>
      <c r="AC322" s="2"/>
    </row>
    <row r="323" spans="1:29" ht="15.75" customHeight="1" x14ac:dyDescent="0.3">
      <c r="A323" s="2"/>
      <c r="B323" s="2"/>
      <c r="C323" s="2"/>
      <c r="D323" s="2"/>
      <c r="E323" s="2"/>
      <c r="F323" s="2"/>
      <c r="G323" s="2"/>
      <c r="H323" s="99"/>
      <c r="I323" s="99"/>
      <c r="J323" s="99"/>
      <c r="K323" s="2"/>
      <c r="L323" s="2"/>
      <c r="M323" s="2"/>
      <c r="N323" s="2"/>
      <c r="O323" s="2"/>
      <c r="P323" s="2"/>
      <c r="Q323" s="2"/>
      <c r="R323" s="2"/>
      <c r="S323" s="2"/>
      <c r="T323" s="2"/>
      <c r="U323" s="2"/>
      <c r="V323" s="2"/>
      <c r="W323" s="2"/>
      <c r="X323" s="2"/>
      <c r="Y323" s="2"/>
      <c r="Z323" s="2"/>
      <c r="AA323" s="2"/>
      <c r="AB323" s="2"/>
      <c r="AC323" s="2"/>
    </row>
    <row r="324" spans="1:29" ht="15.75" customHeight="1" x14ac:dyDescent="0.3">
      <c r="A324" s="2"/>
      <c r="B324" s="2"/>
      <c r="C324" s="2"/>
      <c r="D324" s="2"/>
      <c r="E324" s="2"/>
      <c r="F324" s="2"/>
      <c r="G324" s="2"/>
      <c r="H324" s="99"/>
      <c r="I324" s="99"/>
      <c r="J324" s="99"/>
      <c r="K324" s="2"/>
      <c r="L324" s="2"/>
      <c r="M324" s="2"/>
      <c r="N324" s="2"/>
      <c r="O324" s="2"/>
      <c r="P324" s="2"/>
      <c r="Q324" s="2"/>
      <c r="R324" s="2"/>
      <c r="S324" s="2"/>
      <c r="T324" s="2"/>
      <c r="U324" s="2"/>
      <c r="V324" s="2"/>
      <c r="W324" s="2"/>
      <c r="X324" s="2"/>
      <c r="Y324" s="2"/>
      <c r="Z324" s="2"/>
      <c r="AA324" s="2"/>
      <c r="AB324" s="2"/>
      <c r="AC324" s="2"/>
    </row>
    <row r="325" spans="1:29" ht="15.75" customHeight="1" x14ac:dyDescent="0.3">
      <c r="A325" s="2"/>
      <c r="B325" s="2"/>
      <c r="C325" s="2"/>
      <c r="D325" s="2"/>
      <c r="E325" s="2"/>
      <c r="F325" s="2"/>
      <c r="G325" s="2"/>
      <c r="H325" s="99"/>
      <c r="I325" s="99"/>
      <c r="J325" s="99"/>
      <c r="K325" s="2"/>
      <c r="L325" s="2"/>
      <c r="M325" s="2"/>
      <c r="N325" s="2"/>
      <c r="O325" s="2"/>
      <c r="P325" s="2"/>
      <c r="Q325" s="2"/>
      <c r="R325" s="2"/>
      <c r="S325" s="2"/>
      <c r="T325" s="2"/>
      <c r="U325" s="2"/>
      <c r="V325" s="2"/>
      <c r="W325" s="2"/>
      <c r="X325" s="2"/>
      <c r="Y325" s="2"/>
      <c r="Z325" s="2"/>
      <c r="AA325" s="2"/>
      <c r="AB325" s="2"/>
      <c r="AC325" s="2"/>
    </row>
    <row r="326" spans="1:29" ht="15.75" customHeight="1" x14ac:dyDescent="0.3">
      <c r="A326" s="2"/>
      <c r="B326" s="2"/>
      <c r="C326" s="2"/>
      <c r="D326" s="2"/>
      <c r="E326" s="2"/>
      <c r="F326" s="2"/>
      <c r="G326" s="2"/>
      <c r="H326" s="99"/>
      <c r="I326" s="99"/>
      <c r="J326" s="99"/>
      <c r="K326" s="2"/>
      <c r="L326" s="2"/>
      <c r="M326" s="2"/>
      <c r="N326" s="2"/>
      <c r="O326" s="2"/>
      <c r="P326" s="2"/>
      <c r="Q326" s="2"/>
      <c r="R326" s="2"/>
      <c r="S326" s="2"/>
      <c r="T326" s="2"/>
      <c r="U326" s="2"/>
      <c r="V326" s="2"/>
      <c r="W326" s="2"/>
      <c r="X326" s="2"/>
      <c r="Y326" s="2"/>
      <c r="Z326" s="2"/>
      <c r="AA326" s="2"/>
      <c r="AB326" s="2"/>
      <c r="AC326" s="2"/>
    </row>
    <row r="327" spans="1:29" ht="15.75" customHeight="1" x14ac:dyDescent="0.3">
      <c r="A327" s="2"/>
      <c r="B327" s="2"/>
      <c r="C327" s="2"/>
      <c r="D327" s="2"/>
      <c r="E327" s="2"/>
      <c r="F327" s="2"/>
      <c r="G327" s="2"/>
      <c r="H327" s="99"/>
      <c r="I327" s="99"/>
      <c r="J327" s="99"/>
      <c r="K327" s="2"/>
      <c r="L327" s="2"/>
      <c r="M327" s="2"/>
      <c r="N327" s="2"/>
      <c r="O327" s="2"/>
      <c r="P327" s="2"/>
      <c r="Q327" s="2"/>
      <c r="R327" s="2"/>
      <c r="S327" s="2"/>
      <c r="T327" s="2"/>
      <c r="U327" s="2"/>
      <c r="V327" s="2"/>
      <c r="W327" s="2"/>
      <c r="X327" s="2"/>
      <c r="Y327" s="2"/>
      <c r="Z327" s="2"/>
      <c r="AA327" s="2"/>
      <c r="AB327" s="2"/>
      <c r="AC327" s="2"/>
    </row>
    <row r="328" spans="1:29" ht="15.75" customHeight="1" x14ac:dyDescent="0.3">
      <c r="A328" s="2"/>
      <c r="B328" s="2"/>
      <c r="C328" s="2"/>
      <c r="D328" s="2"/>
      <c r="E328" s="2"/>
      <c r="F328" s="2"/>
      <c r="G328" s="2"/>
      <c r="H328" s="99"/>
      <c r="I328" s="99"/>
      <c r="J328" s="99"/>
      <c r="K328" s="2"/>
      <c r="L328" s="2"/>
      <c r="M328" s="2"/>
      <c r="N328" s="2"/>
      <c r="O328" s="2"/>
      <c r="P328" s="2"/>
      <c r="Q328" s="2"/>
      <c r="R328" s="2"/>
      <c r="S328" s="2"/>
      <c r="T328" s="2"/>
      <c r="U328" s="2"/>
      <c r="V328" s="2"/>
      <c r="W328" s="2"/>
      <c r="X328" s="2"/>
      <c r="Y328" s="2"/>
      <c r="Z328" s="2"/>
      <c r="AA328" s="2"/>
      <c r="AB328" s="2"/>
      <c r="AC328" s="2"/>
    </row>
    <row r="329" spans="1:29" ht="15.75" customHeight="1" x14ac:dyDescent="0.3">
      <c r="A329" s="2"/>
      <c r="B329" s="2"/>
      <c r="C329" s="2"/>
      <c r="D329" s="2"/>
      <c r="E329" s="2"/>
      <c r="F329" s="2"/>
      <c r="G329" s="2"/>
      <c r="H329" s="99"/>
      <c r="I329" s="99"/>
      <c r="J329" s="99"/>
      <c r="K329" s="2"/>
      <c r="L329" s="2"/>
      <c r="M329" s="2"/>
      <c r="N329" s="2"/>
      <c r="O329" s="2"/>
      <c r="P329" s="2"/>
      <c r="Q329" s="2"/>
      <c r="R329" s="2"/>
      <c r="S329" s="2"/>
      <c r="T329" s="2"/>
      <c r="U329" s="2"/>
      <c r="V329" s="2"/>
      <c r="W329" s="2"/>
      <c r="X329" s="2"/>
      <c r="Y329" s="2"/>
      <c r="Z329" s="2"/>
      <c r="AA329" s="2"/>
      <c r="AB329" s="2"/>
      <c r="AC329" s="2"/>
    </row>
    <row r="330" spans="1:29" ht="15.75" customHeight="1" x14ac:dyDescent="0.3">
      <c r="A330" s="2"/>
      <c r="B330" s="2"/>
      <c r="C330" s="2"/>
      <c r="D330" s="2"/>
      <c r="E330" s="2"/>
      <c r="F330" s="2"/>
      <c r="G330" s="2"/>
      <c r="H330" s="99"/>
      <c r="I330" s="99"/>
      <c r="J330" s="99"/>
      <c r="K330" s="2"/>
      <c r="L330" s="2"/>
      <c r="M330" s="2"/>
      <c r="N330" s="2"/>
      <c r="O330" s="2"/>
      <c r="P330" s="2"/>
      <c r="Q330" s="2"/>
      <c r="R330" s="2"/>
      <c r="S330" s="2"/>
      <c r="T330" s="2"/>
      <c r="U330" s="2"/>
      <c r="V330" s="2"/>
      <c r="W330" s="2"/>
      <c r="X330" s="2"/>
      <c r="Y330" s="2"/>
      <c r="Z330" s="2"/>
      <c r="AA330" s="2"/>
      <c r="AB330" s="2"/>
      <c r="AC330" s="2"/>
    </row>
    <row r="331" spans="1:29" ht="15.75" customHeight="1" x14ac:dyDescent="0.3">
      <c r="A331" s="2"/>
      <c r="B331" s="2"/>
      <c r="C331" s="2"/>
      <c r="D331" s="2"/>
      <c r="E331" s="2"/>
      <c r="F331" s="2"/>
      <c r="G331" s="2"/>
      <c r="H331" s="99"/>
      <c r="I331" s="99"/>
      <c r="J331" s="99"/>
      <c r="K331" s="2"/>
      <c r="L331" s="2"/>
      <c r="M331" s="2"/>
      <c r="N331" s="2"/>
      <c r="O331" s="2"/>
      <c r="P331" s="2"/>
      <c r="Q331" s="2"/>
      <c r="R331" s="2"/>
      <c r="S331" s="2"/>
      <c r="T331" s="2"/>
      <c r="U331" s="2"/>
      <c r="V331" s="2"/>
      <c r="W331" s="2"/>
      <c r="X331" s="2"/>
      <c r="Y331" s="2"/>
      <c r="Z331" s="2"/>
      <c r="AA331" s="2"/>
      <c r="AB331" s="2"/>
      <c r="AC331" s="2"/>
    </row>
    <row r="332" spans="1:29" ht="15.75" customHeight="1" x14ac:dyDescent="0.3">
      <c r="A332" s="2"/>
      <c r="B332" s="2"/>
      <c r="C332" s="2"/>
      <c r="D332" s="2"/>
      <c r="E332" s="2"/>
      <c r="F332" s="2"/>
      <c r="G332" s="2"/>
      <c r="H332" s="99"/>
      <c r="I332" s="99"/>
      <c r="J332" s="99"/>
      <c r="K332" s="2"/>
      <c r="L332" s="2"/>
      <c r="M332" s="2"/>
      <c r="N332" s="2"/>
      <c r="O332" s="2"/>
      <c r="P332" s="2"/>
      <c r="Q332" s="2"/>
      <c r="R332" s="2"/>
      <c r="S332" s="2"/>
      <c r="T332" s="2"/>
      <c r="U332" s="2"/>
      <c r="V332" s="2"/>
      <c r="W332" s="2"/>
      <c r="X332" s="2"/>
      <c r="Y332" s="2"/>
      <c r="Z332" s="2"/>
      <c r="AA332" s="2"/>
      <c r="AB332" s="2"/>
      <c r="AC332" s="2"/>
    </row>
    <row r="333" spans="1:29" ht="15.75" customHeight="1" x14ac:dyDescent="0.3">
      <c r="A333" s="2"/>
      <c r="B333" s="2"/>
      <c r="C333" s="2"/>
      <c r="D333" s="2"/>
      <c r="E333" s="2"/>
      <c r="F333" s="2"/>
      <c r="G333" s="2"/>
      <c r="H333" s="99"/>
      <c r="I333" s="99"/>
      <c r="J333" s="99"/>
      <c r="K333" s="2"/>
      <c r="L333" s="2"/>
      <c r="M333" s="2"/>
      <c r="N333" s="2"/>
      <c r="O333" s="2"/>
      <c r="P333" s="2"/>
      <c r="Q333" s="2"/>
      <c r="R333" s="2"/>
      <c r="S333" s="2"/>
      <c r="T333" s="2"/>
      <c r="U333" s="2"/>
      <c r="V333" s="2"/>
      <c r="W333" s="2"/>
      <c r="X333" s="2"/>
      <c r="Y333" s="2"/>
      <c r="Z333" s="2"/>
      <c r="AA333" s="2"/>
      <c r="AB333" s="2"/>
      <c r="AC333" s="2"/>
    </row>
    <row r="334" spans="1:29" ht="15.75" customHeight="1" x14ac:dyDescent="0.3">
      <c r="A334" s="2"/>
      <c r="B334" s="2"/>
      <c r="C334" s="2"/>
      <c r="D334" s="2"/>
      <c r="E334" s="2"/>
      <c r="F334" s="2"/>
      <c r="G334" s="2"/>
      <c r="H334" s="99"/>
      <c r="I334" s="99"/>
      <c r="J334" s="99"/>
      <c r="K334" s="2"/>
      <c r="L334" s="2"/>
      <c r="M334" s="2"/>
      <c r="N334" s="2"/>
      <c r="O334" s="2"/>
      <c r="P334" s="2"/>
      <c r="Q334" s="2"/>
      <c r="R334" s="2"/>
      <c r="S334" s="2"/>
      <c r="T334" s="2"/>
      <c r="U334" s="2"/>
      <c r="V334" s="2"/>
      <c r="W334" s="2"/>
      <c r="X334" s="2"/>
      <c r="Y334" s="2"/>
      <c r="Z334" s="2"/>
      <c r="AA334" s="2"/>
      <c r="AB334" s="2"/>
      <c r="AC334" s="2"/>
    </row>
    <row r="335" spans="1:29" ht="15.75" customHeight="1" x14ac:dyDescent="0.3">
      <c r="A335" s="2"/>
      <c r="B335" s="2"/>
      <c r="C335" s="2"/>
      <c r="D335" s="2"/>
      <c r="E335" s="2"/>
      <c r="F335" s="2"/>
      <c r="G335" s="2"/>
      <c r="H335" s="99"/>
      <c r="I335" s="99"/>
      <c r="J335" s="99"/>
      <c r="K335" s="2"/>
      <c r="L335" s="2"/>
      <c r="M335" s="2"/>
      <c r="N335" s="2"/>
      <c r="O335" s="2"/>
      <c r="P335" s="2"/>
      <c r="Q335" s="2"/>
      <c r="R335" s="2"/>
      <c r="S335" s="2"/>
      <c r="T335" s="2"/>
      <c r="U335" s="2"/>
      <c r="V335" s="2"/>
      <c r="W335" s="2"/>
      <c r="X335" s="2"/>
      <c r="Y335" s="2"/>
      <c r="Z335" s="2"/>
      <c r="AA335" s="2"/>
      <c r="AB335" s="2"/>
      <c r="AC335" s="2"/>
    </row>
    <row r="336" spans="1:29" ht="15.75" customHeight="1" x14ac:dyDescent="0.3">
      <c r="A336" s="2"/>
      <c r="B336" s="2"/>
      <c r="C336" s="2"/>
      <c r="D336" s="2"/>
      <c r="E336" s="2"/>
      <c r="F336" s="2"/>
      <c r="G336" s="2"/>
      <c r="H336" s="99"/>
      <c r="I336" s="99"/>
      <c r="J336" s="99"/>
      <c r="K336" s="2"/>
      <c r="L336" s="2"/>
      <c r="M336" s="2"/>
      <c r="N336" s="2"/>
      <c r="O336" s="2"/>
      <c r="P336" s="2"/>
      <c r="Q336" s="2"/>
      <c r="R336" s="2"/>
      <c r="S336" s="2"/>
      <c r="T336" s="2"/>
      <c r="U336" s="2"/>
      <c r="V336" s="2"/>
      <c r="W336" s="2"/>
      <c r="X336" s="2"/>
      <c r="Y336" s="2"/>
      <c r="Z336" s="2"/>
      <c r="AA336" s="2"/>
      <c r="AB336" s="2"/>
      <c r="AC336" s="2"/>
    </row>
    <row r="337" spans="1:29" ht="15.75" customHeight="1" x14ac:dyDescent="0.3">
      <c r="A337" s="2"/>
      <c r="B337" s="2"/>
      <c r="C337" s="2"/>
      <c r="D337" s="2"/>
      <c r="E337" s="2"/>
      <c r="F337" s="2"/>
      <c r="G337" s="2"/>
      <c r="H337" s="99"/>
      <c r="I337" s="99"/>
      <c r="J337" s="99"/>
      <c r="K337" s="2"/>
      <c r="L337" s="2"/>
      <c r="M337" s="2"/>
      <c r="N337" s="2"/>
      <c r="O337" s="2"/>
      <c r="P337" s="2"/>
      <c r="Q337" s="2"/>
      <c r="R337" s="2"/>
      <c r="S337" s="2"/>
      <c r="T337" s="2"/>
      <c r="U337" s="2"/>
      <c r="V337" s="2"/>
      <c r="W337" s="2"/>
      <c r="X337" s="2"/>
      <c r="Y337" s="2"/>
      <c r="Z337" s="2"/>
      <c r="AA337" s="2"/>
      <c r="AB337" s="2"/>
      <c r="AC337" s="2"/>
    </row>
    <row r="338" spans="1:29" ht="15.75" customHeight="1" x14ac:dyDescent="0.3">
      <c r="A338" s="2"/>
      <c r="B338" s="2"/>
      <c r="C338" s="2"/>
      <c r="D338" s="2"/>
      <c r="E338" s="2"/>
      <c r="F338" s="2"/>
      <c r="G338" s="2"/>
      <c r="H338" s="99"/>
      <c r="I338" s="99"/>
      <c r="J338" s="99"/>
      <c r="K338" s="2"/>
      <c r="L338" s="2"/>
      <c r="M338" s="2"/>
      <c r="N338" s="2"/>
      <c r="O338" s="2"/>
      <c r="P338" s="2"/>
      <c r="Q338" s="2"/>
      <c r="R338" s="2"/>
      <c r="S338" s="2"/>
      <c r="T338" s="2"/>
      <c r="U338" s="2"/>
      <c r="V338" s="2"/>
      <c r="W338" s="2"/>
      <c r="X338" s="2"/>
      <c r="Y338" s="2"/>
      <c r="Z338" s="2"/>
      <c r="AA338" s="2"/>
      <c r="AB338" s="2"/>
      <c r="AC338" s="2"/>
    </row>
    <row r="339" spans="1:29" ht="15.75" customHeight="1" x14ac:dyDescent="0.3">
      <c r="A339" s="2"/>
      <c r="B339" s="2"/>
      <c r="C339" s="2"/>
      <c r="D339" s="2"/>
      <c r="E339" s="2"/>
      <c r="F339" s="2"/>
      <c r="G339" s="2"/>
      <c r="H339" s="99"/>
      <c r="I339" s="99"/>
      <c r="J339" s="99"/>
      <c r="K339" s="2"/>
      <c r="L339" s="2"/>
      <c r="M339" s="2"/>
      <c r="N339" s="2"/>
      <c r="O339" s="2"/>
      <c r="P339" s="2"/>
      <c r="Q339" s="2"/>
      <c r="R339" s="2"/>
      <c r="S339" s="2"/>
      <c r="T339" s="2"/>
      <c r="U339" s="2"/>
      <c r="V339" s="2"/>
      <c r="W339" s="2"/>
      <c r="X339" s="2"/>
      <c r="Y339" s="2"/>
      <c r="Z339" s="2"/>
      <c r="AA339" s="2"/>
      <c r="AB339" s="2"/>
      <c r="AC339" s="2"/>
    </row>
    <row r="340" spans="1:29" ht="15.75" customHeight="1" x14ac:dyDescent="0.3">
      <c r="A340" s="2"/>
      <c r="B340" s="2"/>
      <c r="C340" s="2"/>
      <c r="D340" s="2"/>
      <c r="E340" s="2"/>
      <c r="F340" s="2"/>
      <c r="G340" s="2"/>
      <c r="H340" s="99"/>
      <c r="I340" s="99"/>
      <c r="J340" s="99"/>
      <c r="K340" s="2"/>
      <c r="L340" s="2"/>
      <c r="M340" s="2"/>
      <c r="N340" s="2"/>
      <c r="O340" s="2"/>
      <c r="P340" s="2"/>
      <c r="Q340" s="2"/>
      <c r="R340" s="2"/>
      <c r="S340" s="2"/>
      <c r="T340" s="2"/>
      <c r="U340" s="2"/>
      <c r="V340" s="2"/>
      <c r="W340" s="2"/>
      <c r="X340" s="2"/>
      <c r="Y340" s="2"/>
      <c r="Z340" s="2"/>
      <c r="AA340" s="2"/>
      <c r="AB340" s="2"/>
      <c r="AC340" s="2"/>
    </row>
    <row r="341" spans="1:29" ht="15.75" customHeight="1" x14ac:dyDescent="0.3">
      <c r="A341" s="2"/>
      <c r="B341" s="2"/>
      <c r="C341" s="2"/>
      <c r="D341" s="2"/>
      <c r="E341" s="2"/>
      <c r="F341" s="2"/>
      <c r="G341" s="2"/>
      <c r="H341" s="99"/>
      <c r="I341" s="99"/>
      <c r="J341" s="99"/>
      <c r="K341" s="2"/>
      <c r="L341" s="2"/>
      <c r="M341" s="2"/>
      <c r="N341" s="2"/>
      <c r="O341" s="2"/>
      <c r="P341" s="2"/>
      <c r="Q341" s="2"/>
      <c r="R341" s="2"/>
      <c r="S341" s="2"/>
      <c r="T341" s="2"/>
      <c r="U341" s="2"/>
      <c r="V341" s="2"/>
      <c r="W341" s="2"/>
      <c r="X341" s="2"/>
      <c r="Y341" s="2"/>
      <c r="Z341" s="2"/>
      <c r="AA341" s="2"/>
      <c r="AB341" s="2"/>
      <c r="AC341" s="2"/>
    </row>
    <row r="342" spans="1:29" ht="15.75" customHeight="1" x14ac:dyDescent="0.3">
      <c r="A342" s="2"/>
      <c r="B342" s="2"/>
      <c r="C342" s="2"/>
      <c r="D342" s="2"/>
      <c r="E342" s="2"/>
      <c r="F342" s="2"/>
      <c r="G342" s="2"/>
      <c r="H342" s="99"/>
      <c r="I342" s="99"/>
      <c r="J342" s="99"/>
      <c r="K342" s="2"/>
      <c r="L342" s="2"/>
      <c r="M342" s="2"/>
      <c r="N342" s="2"/>
      <c r="O342" s="2"/>
      <c r="P342" s="2"/>
      <c r="Q342" s="2"/>
      <c r="R342" s="2"/>
      <c r="S342" s="2"/>
      <c r="T342" s="2"/>
      <c r="U342" s="2"/>
      <c r="V342" s="2"/>
      <c r="W342" s="2"/>
      <c r="X342" s="2"/>
      <c r="Y342" s="2"/>
      <c r="Z342" s="2"/>
      <c r="AA342" s="2"/>
      <c r="AB342" s="2"/>
      <c r="AC342" s="2"/>
    </row>
    <row r="343" spans="1:29" ht="15.75" customHeight="1" x14ac:dyDescent="0.3">
      <c r="A343" s="2"/>
      <c r="B343" s="2"/>
      <c r="C343" s="2"/>
      <c r="D343" s="2"/>
      <c r="E343" s="2"/>
      <c r="F343" s="2"/>
      <c r="G343" s="2"/>
      <c r="H343" s="99"/>
      <c r="I343" s="99"/>
      <c r="J343" s="99"/>
      <c r="K343" s="2"/>
      <c r="L343" s="2"/>
      <c r="M343" s="2"/>
      <c r="N343" s="2"/>
      <c r="O343" s="2"/>
      <c r="P343" s="2"/>
      <c r="Q343" s="2"/>
      <c r="R343" s="2"/>
      <c r="S343" s="2"/>
      <c r="T343" s="2"/>
      <c r="U343" s="2"/>
      <c r="V343" s="2"/>
      <c r="W343" s="2"/>
      <c r="X343" s="2"/>
      <c r="Y343" s="2"/>
      <c r="Z343" s="2"/>
      <c r="AA343" s="2"/>
      <c r="AB343" s="2"/>
      <c r="AC343" s="2"/>
    </row>
    <row r="344" spans="1:29" ht="15.75" customHeight="1" x14ac:dyDescent="0.3">
      <c r="A344" s="2"/>
      <c r="B344" s="2"/>
      <c r="C344" s="2"/>
      <c r="D344" s="2"/>
      <c r="E344" s="2"/>
      <c r="F344" s="2"/>
      <c r="G344" s="2"/>
      <c r="H344" s="99"/>
      <c r="I344" s="99"/>
      <c r="J344" s="99"/>
      <c r="K344" s="2"/>
      <c r="L344" s="2"/>
      <c r="M344" s="2"/>
      <c r="N344" s="2"/>
      <c r="O344" s="2"/>
      <c r="P344" s="2"/>
      <c r="Q344" s="2"/>
      <c r="R344" s="2"/>
      <c r="S344" s="2"/>
      <c r="T344" s="2"/>
      <c r="U344" s="2"/>
      <c r="V344" s="2"/>
      <c r="W344" s="2"/>
      <c r="X344" s="2"/>
      <c r="Y344" s="2"/>
      <c r="Z344" s="2"/>
      <c r="AA344" s="2"/>
      <c r="AB344" s="2"/>
      <c r="AC344" s="2"/>
    </row>
    <row r="345" spans="1:29" ht="15.75" customHeight="1" x14ac:dyDescent="0.3">
      <c r="A345" s="2"/>
      <c r="B345" s="2"/>
      <c r="C345" s="2"/>
      <c r="D345" s="2"/>
      <c r="E345" s="2"/>
      <c r="F345" s="2"/>
      <c r="G345" s="2"/>
      <c r="H345" s="99"/>
      <c r="I345" s="99"/>
      <c r="J345" s="99"/>
      <c r="K345" s="2"/>
      <c r="L345" s="2"/>
      <c r="M345" s="2"/>
      <c r="N345" s="2"/>
      <c r="O345" s="2"/>
      <c r="P345" s="2"/>
      <c r="Q345" s="2"/>
      <c r="R345" s="2"/>
      <c r="S345" s="2"/>
      <c r="T345" s="2"/>
      <c r="U345" s="2"/>
      <c r="V345" s="2"/>
      <c r="W345" s="2"/>
      <c r="X345" s="2"/>
      <c r="Y345" s="2"/>
      <c r="Z345" s="2"/>
      <c r="AA345" s="2"/>
      <c r="AB345" s="2"/>
      <c r="AC345" s="2"/>
    </row>
    <row r="346" spans="1:29" ht="15.75" customHeight="1" x14ac:dyDescent="0.3">
      <c r="A346" s="2"/>
      <c r="B346" s="2"/>
      <c r="C346" s="2"/>
      <c r="D346" s="2"/>
      <c r="E346" s="2"/>
      <c r="F346" s="2"/>
      <c r="G346" s="2"/>
      <c r="H346" s="99"/>
      <c r="I346" s="99"/>
      <c r="J346" s="99"/>
      <c r="K346" s="2"/>
      <c r="L346" s="2"/>
      <c r="M346" s="2"/>
      <c r="N346" s="2"/>
      <c r="O346" s="2"/>
      <c r="P346" s="2"/>
      <c r="Q346" s="2"/>
      <c r="R346" s="2"/>
      <c r="S346" s="2"/>
      <c r="T346" s="2"/>
      <c r="U346" s="2"/>
      <c r="V346" s="2"/>
      <c r="W346" s="2"/>
      <c r="X346" s="2"/>
      <c r="Y346" s="2"/>
      <c r="Z346" s="2"/>
      <c r="AA346" s="2"/>
      <c r="AB346" s="2"/>
      <c r="AC346" s="2"/>
    </row>
    <row r="347" spans="1:29" ht="15.75" customHeight="1" x14ac:dyDescent="0.3">
      <c r="A347" s="2"/>
      <c r="B347" s="2"/>
      <c r="C347" s="2"/>
      <c r="D347" s="2"/>
      <c r="E347" s="2"/>
      <c r="F347" s="2"/>
      <c r="G347" s="2"/>
      <c r="H347" s="99"/>
      <c r="I347" s="99"/>
      <c r="J347" s="99"/>
      <c r="K347" s="2"/>
      <c r="L347" s="2"/>
      <c r="M347" s="2"/>
      <c r="N347" s="2"/>
      <c r="O347" s="2"/>
      <c r="P347" s="2"/>
      <c r="Q347" s="2"/>
      <c r="R347" s="2"/>
      <c r="S347" s="2"/>
      <c r="T347" s="2"/>
      <c r="U347" s="2"/>
      <c r="V347" s="2"/>
      <c r="W347" s="2"/>
      <c r="X347" s="2"/>
      <c r="Y347" s="2"/>
      <c r="Z347" s="2"/>
      <c r="AA347" s="2"/>
      <c r="AB347" s="2"/>
      <c r="AC347" s="2"/>
    </row>
    <row r="348" spans="1:29" ht="15.75" customHeight="1" x14ac:dyDescent="0.3">
      <c r="A348" s="2"/>
      <c r="B348" s="2"/>
      <c r="C348" s="2"/>
      <c r="D348" s="2"/>
      <c r="E348" s="2"/>
      <c r="F348" s="2"/>
      <c r="G348" s="2"/>
      <c r="H348" s="99"/>
      <c r="I348" s="99"/>
      <c r="J348" s="99"/>
      <c r="K348" s="2"/>
      <c r="L348" s="2"/>
      <c r="M348" s="2"/>
      <c r="N348" s="2"/>
      <c r="O348" s="2"/>
      <c r="P348" s="2"/>
      <c r="Q348" s="2"/>
      <c r="R348" s="2"/>
      <c r="S348" s="2"/>
      <c r="T348" s="2"/>
      <c r="U348" s="2"/>
      <c r="V348" s="2"/>
      <c r="W348" s="2"/>
      <c r="X348" s="2"/>
      <c r="Y348" s="2"/>
      <c r="Z348" s="2"/>
      <c r="AA348" s="2"/>
      <c r="AB348" s="2"/>
      <c r="AC348" s="2"/>
    </row>
    <row r="349" spans="1:29" ht="15.75" customHeight="1" x14ac:dyDescent="0.3">
      <c r="A349" s="2"/>
      <c r="B349" s="2"/>
      <c r="C349" s="2"/>
      <c r="D349" s="2"/>
      <c r="E349" s="2"/>
      <c r="F349" s="2"/>
      <c r="G349" s="2"/>
      <c r="H349" s="99"/>
      <c r="I349" s="99"/>
      <c r="J349" s="99"/>
      <c r="K349" s="2"/>
      <c r="L349" s="2"/>
      <c r="M349" s="2"/>
      <c r="N349" s="2"/>
      <c r="O349" s="2"/>
      <c r="P349" s="2"/>
      <c r="Q349" s="2"/>
      <c r="R349" s="2"/>
      <c r="S349" s="2"/>
      <c r="T349" s="2"/>
      <c r="U349" s="2"/>
      <c r="V349" s="2"/>
      <c r="W349" s="2"/>
      <c r="X349" s="2"/>
      <c r="Y349" s="2"/>
      <c r="Z349" s="2"/>
      <c r="AA349" s="2"/>
      <c r="AB349" s="2"/>
      <c r="AC349" s="2"/>
    </row>
    <row r="350" spans="1:29" ht="15.75" customHeight="1" x14ac:dyDescent="0.3">
      <c r="A350" s="2"/>
      <c r="B350" s="2"/>
      <c r="C350" s="2"/>
      <c r="D350" s="2"/>
      <c r="E350" s="2"/>
      <c r="F350" s="2"/>
      <c r="G350" s="2"/>
      <c r="H350" s="99"/>
      <c r="I350" s="99"/>
      <c r="J350" s="99"/>
      <c r="K350" s="2"/>
      <c r="L350" s="2"/>
      <c r="M350" s="2"/>
      <c r="N350" s="2"/>
      <c r="O350" s="2"/>
      <c r="P350" s="2"/>
      <c r="Q350" s="2"/>
      <c r="R350" s="2"/>
      <c r="S350" s="2"/>
      <c r="T350" s="2"/>
      <c r="U350" s="2"/>
      <c r="V350" s="2"/>
      <c r="W350" s="2"/>
      <c r="X350" s="2"/>
      <c r="Y350" s="2"/>
      <c r="Z350" s="2"/>
      <c r="AA350" s="2"/>
      <c r="AB350" s="2"/>
      <c r="AC350" s="2"/>
    </row>
    <row r="351" spans="1:29" ht="15.75" customHeight="1" x14ac:dyDescent="0.3">
      <c r="A351" s="2"/>
      <c r="B351" s="2"/>
      <c r="C351" s="2"/>
      <c r="D351" s="2"/>
      <c r="E351" s="2"/>
      <c r="F351" s="2"/>
      <c r="G351" s="2"/>
      <c r="H351" s="99"/>
      <c r="I351" s="99"/>
      <c r="J351" s="99"/>
      <c r="K351" s="2"/>
      <c r="L351" s="2"/>
      <c r="M351" s="2"/>
      <c r="N351" s="2"/>
      <c r="O351" s="2"/>
      <c r="P351" s="2"/>
      <c r="Q351" s="2"/>
      <c r="R351" s="2"/>
      <c r="S351" s="2"/>
      <c r="T351" s="2"/>
      <c r="U351" s="2"/>
      <c r="V351" s="2"/>
      <c r="W351" s="2"/>
      <c r="X351" s="2"/>
      <c r="Y351" s="2"/>
      <c r="Z351" s="2"/>
      <c r="AA351" s="2"/>
      <c r="AB351" s="2"/>
      <c r="AC351" s="2"/>
    </row>
    <row r="352" spans="1:29" ht="15.75" customHeight="1" x14ac:dyDescent="0.3">
      <c r="A352" s="2"/>
      <c r="B352" s="2"/>
      <c r="C352" s="2"/>
      <c r="D352" s="2"/>
      <c r="E352" s="2"/>
      <c r="F352" s="2"/>
      <c r="G352" s="2"/>
      <c r="H352" s="99"/>
      <c r="I352" s="99"/>
      <c r="J352" s="99"/>
      <c r="K352" s="2"/>
      <c r="L352" s="2"/>
      <c r="M352" s="2"/>
      <c r="N352" s="2"/>
      <c r="O352" s="2"/>
      <c r="P352" s="2"/>
      <c r="Q352" s="2"/>
      <c r="R352" s="2"/>
      <c r="S352" s="2"/>
      <c r="T352" s="2"/>
      <c r="U352" s="2"/>
      <c r="V352" s="2"/>
      <c r="W352" s="2"/>
      <c r="X352" s="2"/>
      <c r="Y352" s="2"/>
      <c r="Z352" s="2"/>
      <c r="AA352" s="2"/>
      <c r="AB352" s="2"/>
      <c r="AC352" s="2"/>
    </row>
    <row r="353" spans="1:29" ht="15.75" customHeight="1" x14ac:dyDescent="0.3">
      <c r="A353" s="2"/>
      <c r="B353" s="2"/>
      <c r="C353" s="2"/>
      <c r="D353" s="2"/>
      <c r="E353" s="2"/>
      <c r="F353" s="2"/>
      <c r="G353" s="2"/>
      <c r="H353" s="99"/>
      <c r="I353" s="99"/>
      <c r="J353" s="99"/>
      <c r="K353" s="2"/>
      <c r="L353" s="2"/>
      <c r="M353" s="2"/>
      <c r="N353" s="2"/>
      <c r="O353" s="2"/>
      <c r="P353" s="2"/>
      <c r="Q353" s="2"/>
      <c r="R353" s="2"/>
      <c r="S353" s="2"/>
      <c r="T353" s="2"/>
      <c r="U353" s="2"/>
      <c r="V353" s="2"/>
      <c r="W353" s="2"/>
      <c r="X353" s="2"/>
      <c r="Y353" s="2"/>
      <c r="Z353" s="2"/>
      <c r="AA353" s="2"/>
      <c r="AB353" s="2"/>
      <c r="AC353" s="2"/>
    </row>
    <row r="354" spans="1:29" ht="15.75" customHeight="1" x14ac:dyDescent="0.3">
      <c r="A354" s="2"/>
      <c r="B354" s="2"/>
      <c r="C354" s="2"/>
      <c r="D354" s="2"/>
      <c r="E354" s="2"/>
      <c r="F354" s="2"/>
      <c r="G354" s="2"/>
      <c r="H354" s="99"/>
      <c r="I354" s="99"/>
      <c r="J354" s="99"/>
      <c r="K354" s="2"/>
      <c r="L354" s="2"/>
      <c r="M354" s="2"/>
      <c r="N354" s="2"/>
      <c r="O354" s="2"/>
      <c r="P354" s="2"/>
      <c r="Q354" s="2"/>
      <c r="R354" s="2"/>
      <c r="S354" s="2"/>
      <c r="T354" s="2"/>
      <c r="U354" s="2"/>
      <c r="V354" s="2"/>
      <c r="W354" s="2"/>
      <c r="X354" s="2"/>
      <c r="Y354" s="2"/>
      <c r="Z354" s="2"/>
      <c r="AA354" s="2"/>
      <c r="AB354" s="2"/>
      <c r="AC354" s="2"/>
    </row>
    <row r="355" spans="1:29" ht="15.75" customHeight="1" x14ac:dyDescent="0.3">
      <c r="A355" s="2"/>
      <c r="B355" s="2"/>
      <c r="C355" s="2"/>
      <c r="D355" s="2"/>
      <c r="E355" s="2"/>
      <c r="F355" s="2"/>
      <c r="G355" s="2"/>
      <c r="H355" s="99"/>
      <c r="I355" s="99"/>
      <c r="J355" s="99"/>
      <c r="K355" s="2"/>
      <c r="L355" s="2"/>
      <c r="M355" s="2"/>
      <c r="N355" s="2"/>
      <c r="O355" s="2"/>
      <c r="P355" s="2"/>
      <c r="Q355" s="2"/>
      <c r="R355" s="2"/>
      <c r="S355" s="2"/>
      <c r="T355" s="2"/>
      <c r="U355" s="2"/>
      <c r="V355" s="2"/>
      <c r="W355" s="2"/>
      <c r="X355" s="2"/>
      <c r="Y355" s="2"/>
      <c r="Z355" s="2"/>
      <c r="AA355" s="2"/>
      <c r="AB355" s="2"/>
      <c r="AC355" s="2"/>
    </row>
    <row r="356" spans="1:29" ht="15.75" customHeight="1" x14ac:dyDescent="0.3">
      <c r="A356" s="2"/>
      <c r="B356" s="2"/>
      <c r="C356" s="2"/>
      <c r="D356" s="2"/>
      <c r="E356" s="2"/>
      <c r="F356" s="2"/>
      <c r="G356" s="2"/>
      <c r="H356" s="99"/>
      <c r="I356" s="99"/>
      <c r="J356" s="99"/>
      <c r="K356" s="2"/>
      <c r="L356" s="2"/>
      <c r="M356" s="2"/>
      <c r="N356" s="2"/>
      <c r="O356" s="2"/>
      <c r="P356" s="2"/>
      <c r="Q356" s="2"/>
      <c r="R356" s="2"/>
      <c r="S356" s="2"/>
      <c r="T356" s="2"/>
      <c r="U356" s="2"/>
      <c r="V356" s="2"/>
      <c r="W356" s="2"/>
      <c r="X356" s="2"/>
      <c r="Y356" s="2"/>
      <c r="Z356" s="2"/>
      <c r="AA356" s="2"/>
      <c r="AB356" s="2"/>
      <c r="AC356" s="2"/>
    </row>
    <row r="357" spans="1:29" ht="15.75" customHeight="1" x14ac:dyDescent="0.3">
      <c r="A357" s="2"/>
      <c r="B357" s="2"/>
      <c r="C357" s="2"/>
      <c r="D357" s="2"/>
      <c r="E357" s="2"/>
      <c r="F357" s="2"/>
      <c r="G357" s="2"/>
      <c r="H357" s="99"/>
      <c r="I357" s="99"/>
      <c r="J357" s="99"/>
      <c r="K357" s="2"/>
      <c r="L357" s="2"/>
      <c r="M357" s="2"/>
      <c r="N357" s="2"/>
      <c r="O357" s="2"/>
      <c r="P357" s="2"/>
      <c r="Q357" s="2"/>
      <c r="R357" s="2"/>
      <c r="S357" s="2"/>
      <c r="T357" s="2"/>
      <c r="U357" s="2"/>
      <c r="V357" s="2"/>
      <c r="W357" s="2"/>
      <c r="X357" s="2"/>
      <c r="Y357" s="2"/>
      <c r="Z357" s="2"/>
      <c r="AA357" s="2"/>
      <c r="AB357" s="2"/>
      <c r="AC357" s="2"/>
    </row>
    <row r="358" spans="1:29" ht="15.75" customHeight="1" x14ac:dyDescent="0.3">
      <c r="A358" s="2"/>
      <c r="B358" s="2"/>
      <c r="C358" s="2"/>
      <c r="D358" s="2"/>
      <c r="E358" s="2"/>
      <c r="F358" s="2"/>
      <c r="G358" s="2"/>
      <c r="H358" s="99"/>
      <c r="I358" s="99"/>
      <c r="J358" s="99"/>
      <c r="K358" s="2"/>
      <c r="L358" s="2"/>
      <c r="M358" s="2"/>
      <c r="N358" s="2"/>
      <c r="O358" s="2"/>
      <c r="P358" s="2"/>
      <c r="Q358" s="2"/>
      <c r="R358" s="2"/>
      <c r="S358" s="2"/>
      <c r="T358" s="2"/>
      <c r="U358" s="2"/>
      <c r="V358" s="2"/>
      <c r="W358" s="2"/>
      <c r="X358" s="2"/>
      <c r="Y358" s="2"/>
      <c r="Z358" s="2"/>
      <c r="AA358" s="2"/>
      <c r="AB358" s="2"/>
      <c r="AC358" s="2"/>
    </row>
    <row r="359" spans="1:29" ht="15.75" customHeight="1" x14ac:dyDescent="0.3">
      <c r="A359" s="2"/>
      <c r="B359" s="2"/>
      <c r="C359" s="2"/>
      <c r="D359" s="2"/>
      <c r="E359" s="2"/>
      <c r="F359" s="2"/>
      <c r="G359" s="2"/>
      <c r="H359" s="99"/>
      <c r="I359" s="99"/>
      <c r="J359" s="99"/>
      <c r="K359" s="2"/>
      <c r="L359" s="2"/>
      <c r="M359" s="2"/>
      <c r="N359" s="2"/>
      <c r="O359" s="2"/>
      <c r="P359" s="2"/>
      <c r="Q359" s="2"/>
      <c r="R359" s="2"/>
      <c r="S359" s="2"/>
      <c r="T359" s="2"/>
      <c r="U359" s="2"/>
      <c r="V359" s="2"/>
      <c r="W359" s="2"/>
      <c r="X359" s="2"/>
      <c r="Y359" s="2"/>
      <c r="Z359" s="2"/>
      <c r="AA359" s="2"/>
      <c r="AB359" s="2"/>
      <c r="AC359" s="2"/>
    </row>
    <row r="360" spans="1:29" ht="15.75" customHeight="1" x14ac:dyDescent="0.3">
      <c r="A360" s="2"/>
      <c r="B360" s="2"/>
      <c r="C360" s="2"/>
      <c r="D360" s="2"/>
      <c r="E360" s="2"/>
      <c r="F360" s="2"/>
      <c r="G360" s="2"/>
      <c r="H360" s="99"/>
      <c r="I360" s="99"/>
      <c r="J360" s="99"/>
      <c r="K360" s="2"/>
      <c r="L360" s="2"/>
      <c r="M360" s="2"/>
      <c r="N360" s="2"/>
      <c r="O360" s="2"/>
      <c r="P360" s="2"/>
      <c r="Q360" s="2"/>
      <c r="R360" s="2"/>
      <c r="S360" s="2"/>
      <c r="T360" s="2"/>
      <c r="U360" s="2"/>
      <c r="V360" s="2"/>
      <c r="W360" s="2"/>
      <c r="X360" s="2"/>
      <c r="Y360" s="2"/>
      <c r="Z360" s="2"/>
      <c r="AA360" s="2"/>
      <c r="AB360" s="2"/>
      <c r="AC360" s="2"/>
    </row>
    <row r="361" spans="1:29" ht="15.75" customHeight="1" x14ac:dyDescent="0.3">
      <c r="A361" s="2"/>
      <c r="B361" s="2"/>
      <c r="C361" s="2"/>
      <c r="D361" s="2"/>
      <c r="E361" s="2"/>
      <c r="F361" s="2"/>
      <c r="G361" s="2"/>
      <c r="H361" s="99"/>
      <c r="I361" s="99"/>
      <c r="J361" s="99"/>
      <c r="K361" s="2"/>
      <c r="L361" s="2"/>
      <c r="M361" s="2"/>
      <c r="N361" s="2"/>
      <c r="O361" s="2"/>
      <c r="P361" s="2"/>
      <c r="Q361" s="2"/>
      <c r="R361" s="2"/>
      <c r="S361" s="2"/>
      <c r="T361" s="2"/>
      <c r="U361" s="2"/>
      <c r="V361" s="2"/>
      <c r="W361" s="2"/>
      <c r="X361" s="2"/>
      <c r="Y361" s="2"/>
      <c r="Z361" s="2"/>
      <c r="AA361" s="2"/>
      <c r="AB361" s="2"/>
      <c r="AC361" s="2"/>
    </row>
    <row r="362" spans="1:29" ht="15.75" customHeight="1" x14ac:dyDescent="0.3">
      <c r="A362" s="2"/>
      <c r="B362" s="2"/>
      <c r="C362" s="2"/>
      <c r="D362" s="2"/>
      <c r="E362" s="2"/>
      <c r="F362" s="2"/>
      <c r="G362" s="2"/>
      <c r="H362" s="99"/>
      <c r="I362" s="99"/>
      <c r="J362" s="99"/>
      <c r="K362" s="2"/>
      <c r="L362" s="2"/>
      <c r="M362" s="2"/>
      <c r="N362" s="2"/>
      <c r="O362" s="2"/>
      <c r="P362" s="2"/>
      <c r="Q362" s="2"/>
      <c r="R362" s="2"/>
      <c r="S362" s="2"/>
      <c r="T362" s="2"/>
      <c r="U362" s="2"/>
      <c r="V362" s="2"/>
      <c r="W362" s="2"/>
      <c r="X362" s="2"/>
      <c r="Y362" s="2"/>
      <c r="Z362" s="2"/>
      <c r="AA362" s="2"/>
      <c r="AB362" s="2"/>
      <c r="AC362" s="2"/>
    </row>
    <row r="363" spans="1:29" ht="15.75" customHeight="1" x14ac:dyDescent="0.3">
      <c r="A363" s="2"/>
      <c r="B363" s="2"/>
      <c r="C363" s="2"/>
      <c r="D363" s="2"/>
      <c r="E363" s="2"/>
      <c r="F363" s="2"/>
      <c r="G363" s="2"/>
      <c r="H363" s="99"/>
      <c r="I363" s="99"/>
      <c r="J363" s="99"/>
      <c r="K363" s="2"/>
      <c r="L363" s="2"/>
      <c r="M363" s="2"/>
      <c r="N363" s="2"/>
      <c r="O363" s="2"/>
      <c r="P363" s="2"/>
      <c r="Q363" s="2"/>
      <c r="R363" s="2"/>
      <c r="S363" s="2"/>
      <c r="T363" s="2"/>
      <c r="U363" s="2"/>
      <c r="V363" s="2"/>
      <c r="W363" s="2"/>
      <c r="X363" s="2"/>
      <c r="Y363" s="2"/>
      <c r="Z363" s="2"/>
      <c r="AA363" s="2"/>
      <c r="AB363" s="2"/>
      <c r="AC363" s="2"/>
    </row>
    <row r="364" spans="1:29" ht="15.75" customHeight="1" x14ac:dyDescent="0.3">
      <c r="A364" s="2"/>
      <c r="B364" s="2"/>
      <c r="C364" s="2"/>
      <c r="D364" s="2"/>
      <c r="E364" s="2"/>
      <c r="F364" s="2"/>
      <c r="G364" s="2"/>
      <c r="H364" s="99"/>
      <c r="I364" s="99"/>
      <c r="J364" s="99"/>
      <c r="K364" s="2"/>
      <c r="L364" s="2"/>
      <c r="M364" s="2"/>
      <c r="N364" s="2"/>
      <c r="O364" s="2"/>
      <c r="P364" s="2"/>
      <c r="Q364" s="2"/>
      <c r="R364" s="2"/>
      <c r="S364" s="2"/>
      <c r="T364" s="2"/>
      <c r="U364" s="2"/>
      <c r="V364" s="2"/>
      <c r="W364" s="2"/>
      <c r="X364" s="2"/>
      <c r="Y364" s="2"/>
      <c r="Z364" s="2"/>
      <c r="AA364" s="2"/>
      <c r="AB364" s="2"/>
      <c r="AC364" s="2"/>
    </row>
    <row r="365" spans="1:29" ht="15.75" customHeight="1" x14ac:dyDescent="0.3">
      <c r="A365" s="2"/>
      <c r="B365" s="2"/>
      <c r="C365" s="2"/>
      <c r="D365" s="2"/>
      <c r="E365" s="2"/>
      <c r="F365" s="2"/>
      <c r="G365" s="2"/>
      <c r="H365" s="99"/>
      <c r="I365" s="99"/>
      <c r="J365" s="99"/>
      <c r="K365" s="2"/>
      <c r="L365" s="2"/>
      <c r="M365" s="2"/>
      <c r="N365" s="2"/>
      <c r="O365" s="2"/>
      <c r="P365" s="2"/>
      <c r="Q365" s="2"/>
      <c r="R365" s="2"/>
      <c r="S365" s="2"/>
      <c r="T365" s="2"/>
      <c r="U365" s="2"/>
      <c r="V365" s="2"/>
      <c r="W365" s="2"/>
      <c r="X365" s="2"/>
      <c r="Y365" s="2"/>
      <c r="Z365" s="2"/>
      <c r="AA365" s="2"/>
      <c r="AB365" s="2"/>
      <c r="AC365" s="2"/>
    </row>
    <row r="366" spans="1:29" ht="15.75" customHeight="1" x14ac:dyDescent="0.3">
      <c r="A366" s="2"/>
      <c r="B366" s="2"/>
      <c r="C366" s="2"/>
      <c r="D366" s="2"/>
      <c r="E366" s="2"/>
      <c r="F366" s="2"/>
      <c r="G366" s="2"/>
      <c r="H366" s="99"/>
      <c r="I366" s="99"/>
      <c r="J366" s="99"/>
      <c r="K366" s="2"/>
      <c r="L366" s="2"/>
      <c r="M366" s="2"/>
      <c r="N366" s="2"/>
      <c r="O366" s="2"/>
      <c r="P366" s="2"/>
      <c r="Q366" s="2"/>
      <c r="R366" s="2"/>
      <c r="S366" s="2"/>
      <c r="T366" s="2"/>
      <c r="U366" s="2"/>
      <c r="V366" s="2"/>
      <c r="W366" s="2"/>
      <c r="X366" s="2"/>
      <c r="Y366" s="2"/>
      <c r="Z366" s="2"/>
      <c r="AA366" s="2"/>
      <c r="AB366" s="2"/>
      <c r="AC366" s="2"/>
    </row>
    <row r="367" spans="1:29" ht="15.75" customHeight="1" x14ac:dyDescent="0.3">
      <c r="A367" s="2"/>
      <c r="B367" s="2"/>
      <c r="C367" s="2"/>
      <c r="D367" s="2"/>
      <c r="E367" s="2"/>
      <c r="F367" s="2"/>
      <c r="G367" s="2"/>
      <c r="H367" s="99"/>
      <c r="I367" s="99"/>
      <c r="J367" s="99"/>
      <c r="K367" s="2"/>
      <c r="L367" s="2"/>
      <c r="M367" s="2"/>
      <c r="N367" s="2"/>
      <c r="O367" s="2"/>
      <c r="P367" s="2"/>
      <c r="Q367" s="2"/>
      <c r="R367" s="2"/>
      <c r="S367" s="2"/>
      <c r="T367" s="2"/>
      <c r="U367" s="2"/>
      <c r="V367" s="2"/>
      <c r="W367" s="2"/>
      <c r="X367" s="2"/>
      <c r="Y367" s="2"/>
      <c r="Z367" s="2"/>
      <c r="AA367" s="2"/>
      <c r="AB367" s="2"/>
      <c r="AC367" s="2"/>
    </row>
    <row r="368" spans="1:29" ht="15.75" customHeight="1" x14ac:dyDescent="0.3">
      <c r="A368" s="2"/>
      <c r="B368" s="2"/>
      <c r="C368" s="2"/>
      <c r="D368" s="2"/>
      <c r="E368" s="2"/>
      <c r="F368" s="2"/>
      <c r="G368" s="2"/>
      <c r="H368" s="99"/>
      <c r="I368" s="99"/>
      <c r="J368" s="99"/>
      <c r="K368" s="2"/>
      <c r="L368" s="2"/>
      <c r="M368" s="2"/>
      <c r="N368" s="2"/>
      <c r="O368" s="2"/>
      <c r="P368" s="2"/>
      <c r="Q368" s="2"/>
      <c r="R368" s="2"/>
      <c r="S368" s="2"/>
      <c r="T368" s="2"/>
      <c r="U368" s="2"/>
      <c r="V368" s="2"/>
      <c r="W368" s="2"/>
      <c r="X368" s="2"/>
      <c r="Y368" s="2"/>
      <c r="Z368" s="2"/>
      <c r="AA368" s="2"/>
      <c r="AB368" s="2"/>
      <c r="AC368" s="2"/>
    </row>
    <row r="369" spans="1:29" ht="15.75" customHeight="1" x14ac:dyDescent="0.3">
      <c r="A369" s="2"/>
      <c r="B369" s="2"/>
      <c r="C369" s="2"/>
      <c r="D369" s="2"/>
      <c r="E369" s="2"/>
      <c r="F369" s="2"/>
      <c r="G369" s="2"/>
      <c r="H369" s="99"/>
      <c r="I369" s="99"/>
      <c r="J369" s="99"/>
      <c r="K369" s="2"/>
      <c r="L369" s="2"/>
      <c r="M369" s="2"/>
      <c r="N369" s="2"/>
      <c r="O369" s="2"/>
      <c r="P369" s="2"/>
      <c r="Q369" s="2"/>
      <c r="R369" s="2"/>
      <c r="S369" s="2"/>
      <c r="T369" s="2"/>
      <c r="U369" s="2"/>
      <c r="V369" s="2"/>
      <c r="W369" s="2"/>
      <c r="X369" s="2"/>
      <c r="Y369" s="2"/>
      <c r="Z369" s="2"/>
      <c r="AA369" s="2"/>
      <c r="AB369" s="2"/>
      <c r="AC369" s="2"/>
    </row>
    <row r="370" spans="1:29" ht="15.75" customHeight="1" x14ac:dyDescent="0.3">
      <c r="A370" s="2"/>
      <c r="B370" s="2"/>
      <c r="C370" s="2"/>
      <c r="D370" s="2"/>
      <c r="E370" s="2"/>
      <c r="F370" s="2"/>
      <c r="G370" s="2"/>
      <c r="H370" s="99"/>
      <c r="I370" s="99"/>
      <c r="J370" s="99"/>
      <c r="K370" s="2"/>
      <c r="L370" s="2"/>
      <c r="M370" s="2"/>
      <c r="N370" s="2"/>
      <c r="O370" s="2"/>
      <c r="P370" s="2"/>
      <c r="Q370" s="2"/>
      <c r="R370" s="2"/>
      <c r="S370" s="2"/>
      <c r="T370" s="2"/>
      <c r="U370" s="2"/>
      <c r="V370" s="2"/>
      <c r="W370" s="2"/>
      <c r="X370" s="2"/>
      <c r="Y370" s="2"/>
      <c r="Z370" s="2"/>
      <c r="AA370" s="2"/>
      <c r="AB370" s="2"/>
      <c r="AC370" s="2"/>
    </row>
    <row r="371" spans="1:29" ht="15.75" customHeight="1" x14ac:dyDescent="0.3">
      <c r="A371" s="2"/>
      <c r="B371" s="2"/>
      <c r="C371" s="2"/>
      <c r="D371" s="2"/>
      <c r="E371" s="2"/>
      <c r="F371" s="2"/>
      <c r="G371" s="2"/>
      <c r="H371" s="99"/>
      <c r="I371" s="99"/>
      <c r="J371" s="99"/>
      <c r="K371" s="2"/>
      <c r="L371" s="2"/>
      <c r="M371" s="2"/>
      <c r="N371" s="2"/>
      <c r="O371" s="2"/>
      <c r="P371" s="2"/>
      <c r="Q371" s="2"/>
      <c r="R371" s="2"/>
      <c r="S371" s="2"/>
      <c r="T371" s="2"/>
      <c r="U371" s="2"/>
      <c r="V371" s="2"/>
      <c r="W371" s="2"/>
      <c r="X371" s="2"/>
      <c r="Y371" s="2"/>
      <c r="Z371" s="2"/>
      <c r="AA371" s="2"/>
      <c r="AB371" s="2"/>
      <c r="AC371" s="2"/>
    </row>
    <row r="372" spans="1:29" ht="15.75" customHeight="1" x14ac:dyDescent="0.3">
      <c r="A372" s="2"/>
      <c r="B372" s="2"/>
      <c r="C372" s="2"/>
      <c r="D372" s="2"/>
      <c r="E372" s="2"/>
      <c r="F372" s="2"/>
      <c r="G372" s="2"/>
      <c r="H372" s="99"/>
      <c r="I372" s="99"/>
      <c r="J372" s="99"/>
      <c r="K372" s="2"/>
      <c r="L372" s="2"/>
      <c r="M372" s="2"/>
      <c r="N372" s="2"/>
      <c r="O372" s="2"/>
      <c r="P372" s="2"/>
      <c r="Q372" s="2"/>
      <c r="R372" s="2"/>
      <c r="S372" s="2"/>
      <c r="T372" s="2"/>
      <c r="U372" s="2"/>
      <c r="V372" s="2"/>
      <c r="W372" s="2"/>
      <c r="X372" s="2"/>
      <c r="Y372" s="2"/>
      <c r="Z372" s="2"/>
      <c r="AA372" s="2"/>
      <c r="AB372" s="2"/>
      <c r="AC372" s="2"/>
    </row>
    <row r="373" spans="1:29" ht="15.75" customHeight="1" x14ac:dyDescent="0.3">
      <c r="A373" s="2"/>
      <c r="B373" s="2"/>
      <c r="C373" s="2"/>
      <c r="D373" s="2"/>
      <c r="E373" s="2"/>
      <c r="F373" s="2"/>
      <c r="G373" s="2"/>
      <c r="H373" s="99"/>
      <c r="I373" s="99"/>
      <c r="J373" s="99"/>
      <c r="K373" s="2"/>
      <c r="L373" s="2"/>
      <c r="M373" s="2"/>
      <c r="N373" s="2"/>
      <c r="O373" s="2"/>
      <c r="P373" s="2"/>
      <c r="Q373" s="2"/>
      <c r="R373" s="2"/>
      <c r="S373" s="2"/>
      <c r="T373" s="2"/>
      <c r="U373" s="2"/>
      <c r="V373" s="2"/>
      <c r="W373" s="2"/>
      <c r="X373" s="2"/>
      <c r="Y373" s="2"/>
      <c r="Z373" s="2"/>
      <c r="AA373" s="2"/>
      <c r="AB373" s="2"/>
      <c r="AC373" s="2"/>
    </row>
    <row r="374" spans="1:29" ht="15.75" customHeight="1" x14ac:dyDescent="0.3">
      <c r="A374" s="2"/>
      <c r="B374" s="2"/>
      <c r="C374" s="2"/>
      <c r="D374" s="2"/>
      <c r="E374" s="2"/>
      <c r="F374" s="2"/>
      <c r="G374" s="2"/>
      <c r="H374" s="99"/>
      <c r="I374" s="99"/>
      <c r="J374" s="99"/>
      <c r="K374" s="2"/>
      <c r="L374" s="2"/>
      <c r="M374" s="2"/>
      <c r="N374" s="2"/>
      <c r="O374" s="2"/>
      <c r="P374" s="2"/>
      <c r="Q374" s="2"/>
      <c r="R374" s="2"/>
      <c r="S374" s="2"/>
      <c r="T374" s="2"/>
      <c r="U374" s="2"/>
      <c r="V374" s="2"/>
      <c r="W374" s="2"/>
      <c r="X374" s="2"/>
      <c r="Y374" s="2"/>
      <c r="Z374" s="2"/>
      <c r="AA374" s="2"/>
      <c r="AB374" s="2"/>
      <c r="AC374" s="2"/>
    </row>
    <row r="375" spans="1:29" ht="15.75" customHeight="1" x14ac:dyDescent="0.3">
      <c r="A375" s="2"/>
      <c r="B375" s="2"/>
      <c r="C375" s="2"/>
      <c r="D375" s="2"/>
      <c r="E375" s="2"/>
      <c r="F375" s="2"/>
      <c r="G375" s="2"/>
      <c r="H375" s="99"/>
      <c r="I375" s="99"/>
      <c r="J375" s="99"/>
      <c r="K375" s="2"/>
      <c r="L375" s="2"/>
      <c r="M375" s="2"/>
      <c r="N375" s="2"/>
      <c r="O375" s="2"/>
      <c r="P375" s="2"/>
      <c r="Q375" s="2"/>
      <c r="R375" s="2"/>
      <c r="S375" s="2"/>
      <c r="T375" s="2"/>
      <c r="U375" s="2"/>
      <c r="V375" s="2"/>
      <c r="W375" s="2"/>
      <c r="X375" s="2"/>
      <c r="Y375" s="2"/>
      <c r="Z375" s="2"/>
      <c r="AA375" s="2"/>
      <c r="AB375" s="2"/>
      <c r="AC375" s="2"/>
    </row>
    <row r="376" spans="1:29" ht="15.75" customHeight="1" x14ac:dyDescent="0.3">
      <c r="A376" s="2"/>
      <c r="B376" s="2"/>
      <c r="C376" s="2"/>
      <c r="D376" s="2"/>
      <c r="E376" s="2"/>
      <c r="F376" s="2"/>
      <c r="G376" s="2"/>
      <c r="H376" s="99"/>
      <c r="I376" s="99"/>
      <c r="J376" s="99"/>
      <c r="K376" s="2"/>
      <c r="L376" s="2"/>
      <c r="M376" s="2"/>
      <c r="N376" s="2"/>
      <c r="O376" s="2"/>
      <c r="P376" s="2"/>
      <c r="Q376" s="2"/>
      <c r="R376" s="2"/>
      <c r="S376" s="2"/>
      <c r="T376" s="2"/>
      <c r="U376" s="2"/>
      <c r="V376" s="2"/>
      <c r="W376" s="2"/>
      <c r="X376" s="2"/>
      <c r="Y376" s="2"/>
      <c r="Z376" s="2"/>
      <c r="AA376" s="2"/>
      <c r="AB376" s="2"/>
      <c r="AC376" s="2"/>
    </row>
    <row r="377" spans="1:29" ht="15.75" customHeight="1" x14ac:dyDescent="0.3">
      <c r="A377" s="2"/>
      <c r="B377" s="2"/>
      <c r="C377" s="2"/>
      <c r="D377" s="2"/>
      <c r="E377" s="2"/>
      <c r="F377" s="2"/>
      <c r="G377" s="2"/>
      <c r="H377" s="99"/>
      <c r="I377" s="99"/>
      <c r="J377" s="99"/>
      <c r="K377" s="2"/>
      <c r="L377" s="2"/>
      <c r="M377" s="2"/>
      <c r="N377" s="2"/>
      <c r="O377" s="2"/>
      <c r="P377" s="2"/>
      <c r="Q377" s="2"/>
      <c r="R377" s="2"/>
      <c r="S377" s="2"/>
      <c r="T377" s="2"/>
      <c r="U377" s="2"/>
      <c r="V377" s="2"/>
      <c r="W377" s="2"/>
      <c r="X377" s="2"/>
      <c r="Y377" s="2"/>
      <c r="Z377" s="2"/>
      <c r="AA377" s="2"/>
      <c r="AB377" s="2"/>
      <c r="AC377" s="2"/>
    </row>
    <row r="378" spans="1:29" ht="15.75" customHeight="1" x14ac:dyDescent="0.3">
      <c r="A378" s="2"/>
      <c r="B378" s="2"/>
      <c r="C378" s="2"/>
      <c r="D378" s="2"/>
      <c r="E378" s="2"/>
      <c r="F378" s="2"/>
      <c r="G378" s="2"/>
      <c r="H378" s="99"/>
      <c r="I378" s="99"/>
      <c r="J378" s="99"/>
      <c r="K378" s="2"/>
      <c r="L378" s="2"/>
      <c r="M378" s="2"/>
      <c r="N378" s="2"/>
      <c r="O378" s="2"/>
      <c r="P378" s="2"/>
      <c r="Q378" s="2"/>
      <c r="R378" s="2"/>
      <c r="S378" s="2"/>
      <c r="T378" s="2"/>
      <c r="U378" s="2"/>
      <c r="V378" s="2"/>
      <c r="W378" s="2"/>
      <c r="X378" s="2"/>
      <c r="Y378" s="2"/>
      <c r="Z378" s="2"/>
      <c r="AA378" s="2"/>
      <c r="AB378" s="2"/>
      <c r="AC378" s="2"/>
    </row>
    <row r="379" spans="1:29" ht="15.75" customHeight="1" x14ac:dyDescent="0.3">
      <c r="A379" s="2"/>
      <c r="B379" s="2"/>
      <c r="C379" s="2"/>
      <c r="D379" s="2"/>
      <c r="E379" s="2"/>
      <c r="F379" s="2"/>
      <c r="G379" s="2"/>
      <c r="H379" s="99"/>
      <c r="I379" s="99"/>
      <c r="J379" s="99"/>
      <c r="K379" s="2"/>
      <c r="L379" s="2"/>
      <c r="M379" s="2"/>
      <c r="N379" s="2"/>
      <c r="O379" s="2"/>
      <c r="P379" s="2"/>
      <c r="Q379" s="2"/>
      <c r="R379" s="2"/>
      <c r="S379" s="2"/>
      <c r="T379" s="2"/>
      <c r="U379" s="2"/>
      <c r="V379" s="2"/>
      <c r="W379" s="2"/>
      <c r="X379" s="2"/>
      <c r="Y379" s="2"/>
      <c r="Z379" s="2"/>
      <c r="AA379" s="2"/>
      <c r="AB379" s="2"/>
      <c r="AC379" s="2"/>
    </row>
    <row r="380" spans="1:29" ht="15.75" customHeight="1" x14ac:dyDescent="0.3">
      <c r="A380" s="2"/>
      <c r="B380" s="2"/>
      <c r="C380" s="2"/>
      <c r="D380" s="2"/>
      <c r="E380" s="2"/>
      <c r="F380" s="2"/>
      <c r="G380" s="2"/>
      <c r="H380" s="99"/>
      <c r="I380" s="99"/>
      <c r="J380" s="99"/>
      <c r="K380" s="2"/>
      <c r="L380" s="2"/>
      <c r="M380" s="2"/>
      <c r="N380" s="2"/>
      <c r="O380" s="2"/>
      <c r="P380" s="2"/>
      <c r="Q380" s="2"/>
      <c r="R380" s="2"/>
      <c r="S380" s="2"/>
      <c r="T380" s="2"/>
      <c r="U380" s="2"/>
      <c r="V380" s="2"/>
      <c r="W380" s="2"/>
      <c r="X380" s="2"/>
      <c r="Y380" s="2"/>
      <c r="Z380" s="2"/>
      <c r="AA380" s="2"/>
      <c r="AB380" s="2"/>
      <c r="AC380" s="2"/>
    </row>
    <row r="381" spans="1:29" ht="15.75" customHeight="1" x14ac:dyDescent="0.3">
      <c r="A381" s="2"/>
      <c r="B381" s="2"/>
      <c r="C381" s="2"/>
      <c r="D381" s="2"/>
      <c r="E381" s="2"/>
      <c r="F381" s="2"/>
      <c r="G381" s="2"/>
      <c r="H381" s="99"/>
      <c r="I381" s="99"/>
      <c r="J381" s="99"/>
      <c r="K381" s="2"/>
      <c r="L381" s="2"/>
      <c r="M381" s="2"/>
      <c r="N381" s="2"/>
      <c r="O381" s="2"/>
      <c r="P381" s="2"/>
      <c r="Q381" s="2"/>
      <c r="R381" s="2"/>
      <c r="S381" s="2"/>
      <c r="T381" s="2"/>
      <c r="U381" s="2"/>
      <c r="V381" s="2"/>
      <c r="W381" s="2"/>
      <c r="X381" s="2"/>
      <c r="Y381" s="2"/>
      <c r="Z381" s="2"/>
      <c r="AA381" s="2"/>
      <c r="AB381" s="2"/>
      <c r="AC381" s="2"/>
    </row>
    <row r="382" spans="1:29" ht="15.75" customHeight="1" x14ac:dyDescent="0.3">
      <c r="A382" s="2"/>
      <c r="B382" s="2"/>
      <c r="C382" s="2"/>
      <c r="D382" s="2"/>
      <c r="E382" s="2"/>
      <c r="F382" s="2"/>
      <c r="G382" s="2"/>
      <c r="H382" s="99"/>
      <c r="I382" s="99"/>
      <c r="J382" s="99"/>
      <c r="K382" s="2"/>
      <c r="L382" s="2"/>
      <c r="M382" s="2"/>
      <c r="N382" s="2"/>
      <c r="O382" s="2"/>
      <c r="P382" s="2"/>
      <c r="Q382" s="2"/>
      <c r="R382" s="2"/>
      <c r="S382" s="2"/>
      <c r="T382" s="2"/>
      <c r="U382" s="2"/>
      <c r="V382" s="2"/>
      <c r="W382" s="2"/>
      <c r="X382" s="2"/>
      <c r="Y382" s="2"/>
      <c r="Z382" s="2"/>
      <c r="AA382" s="2"/>
      <c r="AB382" s="2"/>
      <c r="AC382" s="2"/>
    </row>
    <row r="383" spans="1:29" ht="15.75" customHeight="1" x14ac:dyDescent="0.3">
      <c r="A383" s="2"/>
      <c r="B383" s="2"/>
      <c r="C383" s="2"/>
      <c r="D383" s="2"/>
      <c r="E383" s="2"/>
      <c r="F383" s="2"/>
      <c r="G383" s="2"/>
      <c r="H383" s="99"/>
      <c r="I383" s="99"/>
      <c r="J383" s="99"/>
      <c r="K383" s="2"/>
      <c r="L383" s="2"/>
      <c r="M383" s="2"/>
      <c r="N383" s="2"/>
      <c r="O383" s="2"/>
      <c r="P383" s="2"/>
      <c r="Q383" s="2"/>
      <c r="R383" s="2"/>
      <c r="S383" s="2"/>
      <c r="T383" s="2"/>
      <c r="U383" s="2"/>
      <c r="V383" s="2"/>
      <c r="W383" s="2"/>
      <c r="X383" s="2"/>
      <c r="Y383" s="2"/>
      <c r="Z383" s="2"/>
      <c r="AA383" s="2"/>
      <c r="AB383" s="2"/>
      <c r="AC383" s="2"/>
    </row>
    <row r="384" spans="1:29" ht="15.75" customHeight="1" x14ac:dyDescent="0.3">
      <c r="A384" s="2"/>
      <c r="B384" s="2"/>
      <c r="C384" s="2"/>
      <c r="D384" s="2"/>
      <c r="E384" s="2"/>
      <c r="F384" s="2"/>
      <c r="G384" s="2"/>
      <c r="H384" s="99"/>
      <c r="I384" s="99"/>
      <c r="J384" s="99"/>
      <c r="K384" s="2"/>
      <c r="L384" s="2"/>
      <c r="M384" s="2"/>
      <c r="N384" s="2"/>
      <c r="O384" s="2"/>
      <c r="P384" s="2"/>
      <c r="Q384" s="2"/>
      <c r="R384" s="2"/>
      <c r="S384" s="2"/>
      <c r="T384" s="2"/>
      <c r="U384" s="2"/>
      <c r="V384" s="2"/>
      <c r="W384" s="2"/>
      <c r="X384" s="2"/>
      <c r="Y384" s="2"/>
      <c r="Z384" s="2"/>
      <c r="AA384" s="2"/>
      <c r="AB384" s="2"/>
      <c r="AC384" s="2"/>
    </row>
    <row r="385" spans="1:29" ht="15.75" customHeight="1" x14ac:dyDescent="0.3">
      <c r="A385" s="2"/>
      <c r="B385" s="2"/>
      <c r="C385" s="2"/>
      <c r="D385" s="2"/>
      <c r="E385" s="2"/>
      <c r="F385" s="2"/>
      <c r="G385" s="2"/>
      <c r="H385" s="99"/>
      <c r="I385" s="99"/>
      <c r="J385" s="99"/>
      <c r="K385" s="2"/>
      <c r="L385" s="2"/>
      <c r="M385" s="2"/>
      <c r="N385" s="2"/>
      <c r="O385" s="2"/>
      <c r="P385" s="2"/>
      <c r="Q385" s="2"/>
      <c r="R385" s="2"/>
      <c r="S385" s="2"/>
      <c r="T385" s="2"/>
      <c r="U385" s="2"/>
      <c r="V385" s="2"/>
      <c r="W385" s="2"/>
      <c r="X385" s="2"/>
      <c r="Y385" s="2"/>
      <c r="Z385" s="2"/>
      <c r="AA385" s="2"/>
      <c r="AB385" s="2"/>
      <c r="AC385" s="2"/>
    </row>
    <row r="386" spans="1:29" ht="15.75" customHeight="1" x14ac:dyDescent="0.3">
      <c r="A386" s="2"/>
      <c r="B386" s="2"/>
      <c r="C386" s="2"/>
      <c r="D386" s="2"/>
      <c r="E386" s="2"/>
      <c r="F386" s="2"/>
      <c r="G386" s="2"/>
      <c r="H386" s="99"/>
      <c r="I386" s="99"/>
      <c r="J386" s="99"/>
      <c r="K386" s="2"/>
      <c r="L386" s="2"/>
      <c r="M386" s="2"/>
      <c r="N386" s="2"/>
      <c r="O386" s="2"/>
      <c r="P386" s="2"/>
      <c r="Q386" s="2"/>
      <c r="R386" s="2"/>
      <c r="S386" s="2"/>
      <c r="T386" s="2"/>
      <c r="U386" s="2"/>
      <c r="V386" s="2"/>
      <c r="W386" s="2"/>
      <c r="X386" s="2"/>
      <c r="Y386" s="2"/>
      <c r="Z386" s="2"/>
      <c r="AA386" s="2"/>
      <c r="AB386" s="2"/>
      <c r="AC386" s="2"/>
    </row>
    <row r="387" spans="1:29" ht="15.75" customHeight="1" x14ac:dyDescent="0.3">
      <c r="A387" s="2"/>
      <c r="B387" s="2"/>
      <c r="C387" s="2"/>
      <c r="D387" s="2"/>
      <c r="E387" s="2"/>
      <c r="F387" s="2"/>
      <c r="G387" s="2"/>
      <c r="H387" s="99"/>
      <c r="I387" s="99"/>
      <c r="J387" s="99"/>
      <c r="K387" s="2"/>
      <c r="L387" s="2"/>
      <c r="M387" s="2"/>
      <c r="N387" s="2"/>
      <c r="O387" s="2"/>
      <c r="P387" s="2"/>
      <c r="Q387" s="2"/>
      <c r="R387" s="2"/>
      <c r="S387" s="2"/>
      <c r="T387" s="2"/>
      <c r="U387" s="2"/>
      <c r="V387" s="2"/>
      <c r="W387" s="2"/>
      <c r="X387" s="2"/>
      <c r="Y387" s="2"/>
      <c r="Z387" s="2"/>
      <c r="AA387" s="2"/>
      <c r="AB387" s="2"/>
      <c r="AC387" s="2"/>
    </row>
    <row r="388" spans="1:29" ht="15.75" customHeight="1" x14ac:dyDescent="0.3">
      <c r="A388" s="2"/>
      <c r="B388" s="2"/>
      <c r="C388" s="2"/>
      <c r="D388" s="2"/>
      <c r="E388" s="2"/>
      <c r="F388" s="2"/>
      <c r="G388" s="2"/>
      <c r="H388" s="99"/>
      <c r="I388" s="99"/>
      <c r="J388" s="99"/>
      <c r="K388" s="2"/>
      <c r="L388" s="2"/>
      <c r="M388" s="2"/>
      <c r="N388" s="2"/>
      <c r="O388" s="2"/>
      <c r="P388" s="2"/>
      <c r="Q388" s="2"/>
      <c r="R388" s="2"/>
      <c r="S388" s="2"/>
      <c r="T388" s="2"/>
      <c r="U388" s="2"/>
      <c r="V388" s="2"/>
      <c r="W388" s="2"/>
      <c r="X388" s="2"/>
      <c r="Y388" s="2"/>
      <c r="Z388" s="2"/>
      <c r="AA388" s="2"/>
      <c r="AB388" s="2"/>
      <c r="AC388" s="2"/>
    </row>
    <row r="389" spans="1:29" ht="15.75" customHeight="1" x14ac:dyDescent="0.3">
      <c r="A389" s="2"/>
      <c r="B389" s="2"/>
      <c r="C389" s="2"/>
      <c r="D389" s="2"/>
      <c r="E389" s="2"/>
      <c r="F389" s="2"/>
      <c r="G389" s="2"/>
      <c r="H389" s="99"/>
      <c r="I389" s="99"/>
      <c r="J389" s="99"/>
      <c r="K389" s="2"/>
      <c r="L389" s="2"/>
      <c r="M389" s="2"/>
      <c r="N389" s="2"/>
      <c r="O389" s="2"/>
      <c r="P389" s="2"/>
      <c r="Q389" s="2"/>
      <c r="R389" s="2"/>
      <c r="S389" s="2"/>
      <c r="T389" s="2"/>
      <c r="U389" s="2"/>
      <c r="V389" s="2"/>
      <c r="W389" s="2"/>
      <c r="X389" s="2"/>
      <c r="Y389" s="2"/>
      <c r="Z389" s="2"/>
      <c r="AA389" s="2"/>
      <c r="AB389" s="2"/>
      <c r="AC389" s="2"/>
    </row>
    <row r="390" spans="1:29" ht="15.75" customHeight="1" x14ac:dyDescent="0.3">
      <c r="A390" s="2"/>
      <c r="B390" s="2"/>
      <c r="C390" s="2"/>
      <c r="D390" s="2"/>
      <c r="E390" s="2"/>
      <c r="F390" s="2"/>
      <c r="G390" s="2"/>
      <c r="H390" s="99"/>
      <c r="I390" s="99"/>
      <c r="J390" s="99"/>
      <c r="K390" s="2"/>
      <c r="L390" s="2"/>
      <c r="M390" s="2"/>
      <c r="N390" s="2"/>
      <c r="O390" s="2"/>
      <c r="P390" s="2"/>
      <c r="Q390" s="2"/>
      <c r="R390" s="2"/>
      <c r="S390" s="2"/>
      <c r="T390" s="2"/>
      <c r="U390" s="2"/>
      <c r="V390" s="2"/>
      <c r="W390" s="2"/>
      <c r="X390" s="2"/>
      <c r="Y390" s="2"/>
      <c r="Z390" s="2"/>
      <c r="AA390" s="2"/>
      <c r="AB390" s="2"/>
      <c r="AC390" s="2"/>
    </row>
    <row r="391" spans="1:29" ht="15.75" customHeight="1" x14ac:dyDescent="0.3">
      <c r="A391" s="2"/>
      <c r="B391" s="2"/>
      <c r="C391" s="2"/>
      <c r="D391" s="2"/>
      <c r="E391" s="2"/>
      <c r="F391" s="2"/>
      <c r="G391" s="2"/>
      <c r="H391" s="99"/>
      <c r="I391" s="99"/>
      <c r="J391" s="99"/>
      <c r="K391" s="2"/>
      <c r="L391" s="2"/>
      <c r="M391" s="2"/>
      <c r="N391" s="2"/>
      <c r="O391" s="2"/>
      <c r="P391" s="2"/>
      <c r="Q391" s="2"/>
      <c r="R391" s="2"/>
      <c r="S391" s="2"/>
      <c r="T391" s="2"/>
      <c r="U391" s="2"/>
      <c r="V391" s="2"/>
      <c r="W391" s="2"/>
      <c r="X391" s="2"/>
      <c r="Y391" s="2"/>
      <c r="Z391" s="2"/>
      <c r="AA391" s="2"/>
      <c r="AB391" s="2"/>
      <c r="AC391" s="2"/>
    </row>
    <row r="392" spans="1:29" ht="15.75" customHeight="1" x14ac:dyDescent="0.3">
      <c r="A392" s="2"/>
      <c r="B392" s="2"/>
      <c r="C392" s="2"/>
      <c r="D392" s="2"/>
      <c r="E392" s="2"/>
      <c r="F392" s="2"/>
      <c r="G392" s="2"/>
      <c r="H392" s="99"/>
      <c r="I392" s="99"/>
      <c r="J392" s="99"/>
      <c r="K392" s="2"/>
      <c r="L392" s="2"/>
      <c r="M392" s="2"/>
      <c r="N392" s="2"/>
      <c r="O392" s="2"/>
      <c r="P392" s="2"/>
      <c r="Q392" s="2"/>
      <c r="R392" s="2"/>
      <c r="S392" s="2"/>
      <c r="T392" s="2"/>
      <c r="U392" s="2"/>
      <c r="V392" s="2"/>
      <c r="W392" s="2"/>
      <c r="X392" s="2"/>
      <c r="Y392" s="2"/>
      <c r="Z392" s="2"/>
      <c r="AA392" s="2"/>
      <c r="AB392" s="2"/>
      <c r="AC392" s="2"/>
    </row>
    <row r="393" spans="1:29" ht="15.75" customHeight="1" x14ac:dyDescent="0.3">
      <c r="A393" s="2"/>
      <c r="B393" s="2"/>
      <c r="C393" s="2"/>
      <c r="D393" s="2"/>
      <c r="E393" s="2"/>
      <c r="F393" s="2"/>
      <c r="G393" s="2"/>
      <c r="H393" s="99"/>
      <c r="I393" s="99"/>
      <c r="J393" s="99"/>
      <c r="K393" s="2"/>
      <c r="L393" s="2"/>
      <c r="M393" s="2"/>
      <c r="N393" s="2"/>
      <c r="O393" s="2"/>
      <c r="P393" s="2"/>
      <c r="Q393" s="2"/>
      <c r="R393" s="2"/>
      <c r="S393" s="2"/>
      <c r="T393" s="2"/>
      <c r="U393" s="2"/>
      <c r="V393" s="2"/>
      <c r="W393" s="2"/>
      <c r="X393" s="2"/>
      <c r="Y393" s="2"/>
      <c r="Z393" s="2"/>
      <c r="AA393" s="2"/>
      <c r="AB393" s="2"/>
      <c r="AC393" s="2"/>
    </row>
    <row r="394" spans="1:29" ht="15.75" customHeight="1" x14ac:dyDescent="0.3">
      <c r="A394" s="2"/>
      <c r="B394" s="2"/>
      <c r="C394" s="2"/>
      <c r="D394" s="2"/>
      <c r="E394" s="2"/>
      <c r="F394" s="2"/>
      <c r="G394" s="2"/>
      <c r="H394" s="99"/>
      <c r="I394" s="99"/>
      <c r="J394" s="99"/>
      <c r="K394" s="2"/>
      <c r="L394" s="2"/>
      <c r="M394" s="2"/>
      <c r="N394" s="2"/>
      <c r="O394" s="2"/>
      <c r="P394" s="2"/>
      <c r="Q394" s="2"/>
      <c r="R394" s="2"/>
      <c r="S394" s="2"/>
      <c r="T394" s="2"/>
      <c r="U394" s="2"/>
      <c r="V394" s="2"/>
      <c r="W394" s="2"/>
      <c r="X394" s="2"/>
      <c r="Y394" s="2"/>
      <c r="Z394" s="2"/>
      <c r="AA394" s="2"/>
      <c r="AB394" s="2"/>
      <c r="AC394" s="2"/>
    </row>
    <row r="395" spans="1:29" ht="15.75" customHeight="1" x14ac:dyDescent="0.3">
      <c r="A395" s="2"/>
      <c r="B395" s="2"/>
      <c r="C395" s="2"/>
      <c r="D395" s="2"/>
      <c r="E395" s="2"/>
      <c r="F395" s="2"/>
      <c r="G395" s="2"/>
      <c r="H395" s="99"/>
      <c r="I395" s="99"/>
      <c r="J395" s="99"/>
      <c r="K395" s="2"/>
      <c r="L395" s="2"/>
      <c r="M395" s="2"/>
      <c r="N395" s="2"/>
      <c r="O395" s="2"/>
      <c r="P395" s="2"/>
      <c r="Q395" s="2"/>
      <c r="R395" s="2"/>
      <c r="S395" s="2"/>
      <c r="T395" s="2"/>
      <c r="U395" s="2"/>
      <c r="V395" s="2"/>
      <c r="W395" s="2"/>
      <c r="X395" s="2"/>
      <c r="Y395" s="2"/>
      <c r="Z395" s="2"/>
      <c r="AA395" s="2"/>
      <c r="AB395" s="2"/>
      <c r="AC395" s="2"/>
    </row>
    <row r="396" spans="1:29" ht="15.75" customHeight="1" x14ac:dyDescent="0.3">
      <c r="A396" s="2"/>
      <c r="B396" s="2"/>
      <c r="C396" s="2"/>
      <c r="D396" s="2"/>
      <c r="E396" s="2"/>
      <c r="F396" s="2"/>
      <c r="G396" s="2"/>
      <c r="H396" s="99"/>
      <c r="I396" s="99"/>
      <c r="J396" s="99"/>
      <c r="K396" s="2"/>
      <c r="L396" s="2"/>
      <c r="M396" s="2"/>
      <c r="N396" s="2"/>
      <c r="O396" s="2"/>
      <c r="P396" s="2"/>
      <c r="Q396" s="2"/>
      <c r="R396" s="2"/>
      <c r="S396" s="2"/>
      <c r="T396" s="2"/>
      <c r="U396" s="2"/>
      <c r="V396" s="2"/>
      <c r="W396" s="2"/>
      <c r="X396" s="2"/>
      <c r="Y396" s="2"/>
      <c r="Z396" s="2"/>
      <c r="AA396" s="2"/>
      <c r="AB396" s="2"/>
      <c r="AC396" s="2"/>
    </row>
    <row r="397" spans="1:29" ht="15.75" customHeight="1" x14ac:dyDescent="0.3">
      <c r="A397" s="2"/>
      <c r="B397" s="2"/>
      <c r="C397" s="2"/>
      <c r="D397" s="2"/>
      <c r="E397" s="2"/>
      <c r="F397" s="2"/>
      <c r="G397" s="2"/>
      <c r="H397" s="99"/>
      <c r="I397" s="99"/>
      <c r="J397" s="99"/>
      <c r="K397" s="2"/>
      <c r="L397" s="2"/>
      <c r="M397" s="2"/>
      <c r="N397" s="2"/>
      <c r="O397" s="2"/>
      <c r="P397" s="2"/>
      <c r="Q397" s="2"/>
      <c r="R397" s="2"/>
      <c r="S397" s="2"/>
      <c r="T397" s="2"/>
      <c r="U397" s="2"/>
      <c r="V397" s="2"/>
      <c r="W397" s="2"/>
      <c r="X397" s="2"/>
      <c r="Y397" s="2"/>
      <c r="Z397" s="2"/>
      <c r="AA397" s="2"/>
      <c r="AB397" s="2"/>
      <c r="AC397" s="2"/>
    </row>
    <row r="398" spans="1:29" ht="15.75" customHeight="1" x14ac:dyDescent="0.3">
      <c r="A398" s="2"/>
      <c r="B398" s="2"/>
      <c r="C398" s="2"/>
      <c r="D398" s="2"/>
      <c r="E398" s="2"/>
      <c r="F398" s="2"/>
      <c r="G398" s="2"/>
      <c r="H398" s="99"/>
      <c r="I398" s="99"/>
      <c r="J398" s="99"/>
      <c r="K398" s="2"/>
      <c r="L398" s="2"/>
      <c r="M398" s="2"/>
      <c r="N398" s="2"/>
      <c r="O398" s="2"/>
      <c r="P398" s="2"/>
      <c r="Q398" s="2"/>
      <c r="R398" s="2"/>
      <c r="S398" s="2"/>
      <c r="T398" s="2"/>
      <c r="U398" s="2"/>
      <c r="V398" s="2"/>
      <c r="W398" s="2"/>
      <c r="X398" s="2"/>
      <c r="Y398" s="2"/>
      <c r="Z398" s="2"/>
      <c r="AA398" s="2"/>
      <c r="AB398" s="2"/>
      <c r="AC398" s="2"/>
    </row>
    <row r="399" spans="1:29" ht="15.75" customHeight="1" x14ac:dyDescent="0.3">
      <c r="A399" s="2"/>
      <c r="B399" s="2"/>
      <c r="C399" s="2"/>
      <c r="D399" s="2"/>
      <c r="E399" s="2"/>
      <c r="F399" s="2"/>
      <c r="G399" s="2"/>
      <c r="H399" s="99"/>
      <c r="I399" s="99"/>
      <c r="J399" s="99"/>
      <c r="K399" s="2"/>
      <c r="L399" s="2"/>
      <c r="M399" s="2"/>
      <c r="N399" s="2"/>
      <c r="O399" s="2"/>
      <c r="P399" s="2"/>
      <c r="Q399" s="2"/>
      <c r="R399" s="2"/>
      <c r="S399" s="2"/>
      <c r="T399" s="2"/>
      <c r="U399" s="2"/>
      <c r="V399" s="2"/>
      <c r="W399" s="2"/>
      <c r="X399" s="2"/>
      <c r="Y399" s="2"/>
      <c r="Z399" s="2"/>
      <c r="AA399" s="2"/>
      <c r="AB399" s="2"/>
      <c r="AC399" s="2"/>
    </row>
    <row r="400" spans="1:29" ht="15.75" customHeight="1" x14ac:dyDescent="0.3">
      <c r="A400" s="2"/>
      <c r="B400" s="2"/>
      <c r="C400" s="2"/>
      <c r="D400" s="2"/>
      <c r="E400" s="2"/>
      <c r="F400" s="2"/>
      <c r="G400" s="2"/>
      <c r="H400" s="99"/>
      <c r="I400" s="99"/>
      <c r="J400" s="99"/>
      <c r="K400" s="2"/>
      <c r="L400" s="2"/>
      <c r="M400" s="2"/>
      <c r="N400" s="2"/>
      <c r="O400" s="2"/>
      <c r="P400" s="2"/>
      <c r="Q400" s="2"/>
      <c r="R400" s="2"/>
      <c r="S400" s="2"/>
      <c r="T400" s="2"/>
      <c r="U400" s="2"/>
      <c r="V400" s="2"/>
      <c r="W400" s="2"/>
      <c r="X400" s="2"/>
      <c r="Y400" s="2"/>
      <c r="Z400" s="2"/>
      <c r="AA400" s="2"/>
      <c r="AB400" s="2"/>
      <c r="AC400" s="2"/>
    </row>
    <row r="401" spans="1:29" ht="15.75" customHeight="1" x14ac:dyDescent="0.3">
      <c r="A401" s="2"/>
      <c r="B401" s="2"/>
      <c r="C401" s="2"/>
      <c r="D401" s="2"/>
      <c r="E401" s="2"/>
      <c r="F401" s="2"/>
      <c r="G401" s="2"/>
      <c r="H401" s="99"/>
      <c r="I401" s="99"/>
      <c r="J401" s="99"/>
      <c r="K401" s="2"/>
      <c r="L401" s="2"/>
      <c r="M401" s="2"/>
      <c r="N401" s="2"/>
      <c r="O401" s="2"/>
      <c r="P401" s="2"/>
      <c r="Q401" s="2"/>
      <c r="R401" s="2"/>
      <c r="S401" s="2"/>
      <c r="T401" s="2"/>
      <c r="U401" s="2"/>
      <c r="V401" s="2"/>
      <c r="W401" s="2"/>
      <c r="X401" s="2"/>
      <c r="Y401" s="2"/>
      <c r="Z401" s="2"/>
      <c r="AA401" s="2"/>
      <c r="AB401" s="2"/>
      <c r="AC401" s="2"/>
    </row>
    <row r="402" spans="1:29" ht="15.75" customHeight="1" x14ac:dyDescent="0.3">
      <c r="A402" s="2"/>
      <c r="B402" s="2"/>
      <c r="C402" s="2"/>
      <c r="D402" s="2"/>
      <c r="E402" s="2"/>
      <c r="F402" s="2"/>
      <c r="G402" s="2"/>
      <c r="H402" s="99"/>
      <c r="I402" s="99"/>
      <c r="J402" s="99"/>
      <c r="K402" s="2"/>
      <c r="L402" s="2"/>
      <c r="M402" s="2"/>
      <c r="N402" s="2"/>
      <c r="O402" s="2"/>
      <c r="P402" s="2"/>
      <c r="Q402" s="2"/>
      <c r="R402" s="2"/>
      <c r="S402" s="2"/>
      <c r="T402" s="2"/>
      <c r="U402" s="2"/>
      <c r="V402" s="2"/>
      <c r="W402" s="2"/>
      <c r="X402" s="2"/>
      <c r="Y402" s="2"/>
      <c r="Z402" s="2"/>
      <c r="AA402" s="2"/>
      <c r="AB402" s="2"/>
      <c r="AC402" s="2"/>
    </row>
    <row r="403" spans="1:29" ht="15.75" customHeight="1" x14ac:dyDescent="0.3">
      <c r="A403" s="2"/>
      <c r="B403" s="2"/>
      <c r="C403" s="2"/>
      <c r="D403" s="2"/>
      <c r="E403" s="2"/>
      <c r="F403" s="2"/>
      <c r="G403" s="2"/>
      <c r="H403" s="99"/>
      <c r="I403" s="99"/>
      <c r="J403" s="99"/>
      <c r="K403" s="2"/>
      <c r="L403" s="2"/>
      <c r="M403" s="2"/>
      <c r="N403" s="2"/>
      <c r="O403" s="2"/>
      <c r="P403" s="2"/>
      <c r="Q403" s="2"/>
      <c r="R403" s="2"/>
      <c r="S403" s="2"/>
      <c r="T403" s="2"/>
      <c r="U403" s="2"/>
      <c r="V403" s="2"/>
      <c r="W403" s="2"/>
      <c r="X403" s="2"/>
      <c r="Y403" s="2"/>
      <c r="Z403" s="2"/>
      <c r="AA403" s="2"/>
      <c r="AB403" s="2"/>
      <c r="AC403" s="2"/>
    </row>
    <row r="404" spans="1:29" ht="15.75" customHeight="1" x14ac:dyDescent="0.3">
      <c r="A404" s="2"/>
      <c r="B404" s="2"/>
      <c r="C404" s="2"/>
      <c r="D404" s="2"/>
      <c r="E404" s="2"/>
      <c r="F404" s="2"/>
      <c r="G404" s="2"/>
      <c r="H404" s="99"/>
      <c r="I404" s="99"/>
      <c r="J404" s="99"/>
      <c r="K404" s="2"/>
      <c r="L404" s="2"/>
      <c r="M404" s="2"/>
      <c r="N404" s="2"/>
      <c r="O404" s="2"/>
      <c r="P404" s="2"/>
      <c r="Q404" s="2"/>
      <c r="R404" s="2"/>
      <c r="S404" s="2"/>
      <c r="T404" s="2"/>
      <c r="U404" s="2"/>
      <c r="V404" s="2"/>
      <c r="W404" s="2"/>
      <c r="X404" s="2"/>
      <c r="Y404" s="2"/>
      <c r="Z404" s="2"/>
      <c r="AA404" s="2"/>
      <c r="AB404" s="2"/>
      <c r="AC404" s="2"/>
    </row>
    <row r="405" spans="1:29" ht="15.75" customHeight="1" x14ac:dyDescent="0.3">
      <c r="A405" s="2"/>
      <c r="B405" s="2"/>
      <c r="C405" s="2"/>
      <c r="D405" s="2"/>
      <c r="E405" s="2"/>
      <c r="F405" s="2"/>
      <c r="G405" s="2"/>
      <c r="H405" s="99"/>
      <c r="I405" s="99"/>
      <c r="J405" s="99"/>
      <c r="K405" s="2"/>
      <c r="L405" s="2"/>
      <c r="M405" s="2"/>
      <c r="N405" s="2"/>
      <c r="O405" s="2"/>
      <c r="P405" s="2"/>
      <c r="Q405" s="2"/>
      <c r="R405" s="2"/>
      <c r="S405" s="2"/>
      <c r="T405" s="2"/>
      <c r="U405" s="2"/>
      <c r="V405" s="2"/>
      <c r="W405" s="2"/>
      <c r="X405" s="2"/>
      <c r="Y405" s="2"/>
      <c r="Z405" s="2"/>
      <c r="AA405" s="2"/>
      <c r="AB405" s="2"/>
      <c r="AC405" s="2"/>
    </row>
    <row r="406" spans="1:29" ht="15.75" customHeight="1" x14ac:dyDescent="0.3">
      <c r="A406" s="2"/>
      <c r="B406" s="2"/>
      <c r="C406" s="2"/>
      <c r="D406" s="2"/>
      <c r="E406" s="2"/>
      <c r="F406" s="2"/>
      <c r="G406" s="2"/>
      <c r="H406" s="99"/>
      <c r="I406" s="99"/>
      <c r="J406" s="99"/>
      <c r="K406" s="2"/>
      <c r="L406" s="2"/>
      <c r="M406" s="2"/>
      <c r="N406" s="2"/>
      <c r="O406" s="2"/>
      <c r="P406" s="2"/>
      <c r="Q406" s="2"/>
      <c r="R406" s="2"/>
      <c r="S406" s="2"/>
      <c r="T406" s="2"/>
      <c r="U406" s="2"/>
      <c r="V406" s="2"/>
      <c r="W406" s="2"/>
      <c r="X406" s="2"/>
      <c r="Y406" s="2"/>
      <c r="Z406" s="2"/>
      <c r="AA406" s="2"/>
      <c r="AB406" s="2"/>
      <c r="AC406" s="2"/>
    </row>
    <row r="407" spans="1:29" ht="15.75" customHeight="1" x14ac:dyDescent="0.3">
      <c r="A407" s="2"/>
      <c r="B407" s="2"/>
      <c r="C407" s="2"/>
      <c r="D407" s="2"/>
      <c r="E407" s="2"/>
      <c r="F407" s="2"/>
      <c r="G407" s="2"/>
      <c r="H407" s="99"/>
      <c r="I407" s="99"/>
      <c r="J407" s="99"/>
      <c r="K407" s="2"/>
      <c r="L407" s="2"/>
      <c r="M407" s="2"/>
      <c r="N407" s="2"/>
      <c r="O407" s="2"/>
      <c r="P407" s="2"/>
      <c r="Q407" s="2"/>
      <c r="R407" s="2"/>
      <c r="S407" s="2"/>
      <c r="T407" s="2"/>
      <c r="U407" s="2"/>
      <c r="V407" s="2"/>
      <c r="W407" s="2"/>
      <c r="X407" s="2"/>
      <c r="Y407" s="2"/>
      <c r="Z407" s="2"/>
      <c r="AA407" s="2"/>
      <c r="AB407" s="2"/>
      <c r="AC407" s="2"/>
    </row>
    <row r="408" spans="1:29" ht="15.75" customHeight="1" x14ac:dyDescent="0.3">
      <c r="A408" s="2"/>
      <c r="B408" s="2"/>
      <c r="C408" s="2"/>
      <c r="D408" s="2"/>
      <c r="E408" s="2"/>
      <c r="F408" s="2"/>
      <c r="G408" s="2"/>
      <c r="H408" s="99"/>
      <c r="I408" s="99"/>
      <c r="J408" s="99"/>
      <c r="K408" s="2"/>
      <c r="L408" s="2"/>
      <c r="M408" s="2"/>
      <c r="N408" s="2"/>
      <c r="O408" s="2"/>
      <c r="P408" s="2"/>
      <c r="Q408" s="2"/>
      <c r="R408" s="2"/>
      <c r="S408" s="2"/>
      <c r="T408" s="2"/>
      <c r="U408" s="2"/>
      <c r="V408" s="2"/>
      <c r="W408" s="2"/>
      <c r="X408" s="2"/>
      <c r="Y408" s="2"/>
      <c r="Z408" s="2"/>
      <c r="AA408" s="2"/>
      <c r="AB408" s="2"/>
      <c r="AC408" s="2"/>
    </row>
    <row r="409" spans="1:29" ht="15.75" customHeight="1" x14ac:dyDescent="0.3">
      <c r="A409" s="2"/>
      <c r="B409" s="2"/>
      <c r="C409" s="2"/>
      <c r="D409" s="2"/>
      <c r="E409" s="2"/>
      <c r="F409" s="2"/>
      <c r="G409" s="2"/>
      <c r="H409" s="99"/>
      <c r="I409" s="99"/>
      <c r="J409" s="99"/>
      <c r="K409" s="2"/>
      <c r="L409" s="2"/>
      <c r="M409" s="2"/>
      <c r="N409" s="2"/>
      <c r="O409" s="2"/>
      <c r="P409" s="2"/>
      <c r="Q409" s="2"/>
      <c r="R409" s="2"/>
      <c r="S409" s="2"/>
      <c r="T409" s="2"/>
      <c r="U409" s="2"/>
      <c r="V409" s="2"/>
      <c r="W409" s="2"/>
      <c r="X409" s="2"/>
      <c r="Y409" s="2"/>
      <c r="Z409" s="2"/>
      <c r="AA409" s="2"/>
      <c r="AB409" s="2"/>
      <c r="AC409" s="2"/>
    </row>
    <row r="410" spans="1:29" ht="15.75" customHeight="1" x14ac:dyDescent="0.3">
      <c r="A410" s="2"/>
      <c r="B410" s="2"/>
      <c r="C410" s="2"/>
      <c r="D410" s="2"/>
      <c r="E410" s="2"/>
      <c r="F410" s="2"/>
      <c r="G410" s="2"/>
      <c r="H410" s="99"/>
      <c r="I410" s="99"/>
      <c r="J410" s="99"/>
      <c r="K410" s="2"/>
      <c r="L410" s="2"/>
      <c r="M410" s="2"/>
      <c r="N410" s="2"/>
      <c r="O410" s="2"/>
      <c r="P410" s="2"/>
      <c r="Q410" s="2"/>
      <c r="R410" s="2"/>
      <c r="S410" s="2"/>
      <c r="T410" s="2"/>
      <c r="U410" s="2"/>
      <c r="V410" s="2"/>
      <c r="W410" s="2"/>
      <c r="X410" s="2"/>
      <c r="Y410" s="2"/>
      <c r="Z410" s="2"/>
      <c r="AA410" s="2"/>
      <c r="AB410" s="2"/>
      <c r="AC410" s="2"/>
    </row>
    <row r="411" spans="1:29" ht="15.75" customHeight="1" x14ac:dyDescent="0.3">
      <c r="A411" s="2"/>
      <c r="B411" s="2"/>
      <c r="C411" s="2"/>
      <c r="D411" s="2"/>
      <c r="E411" s="2"/>
      <c r="F411" s="2"/>
      <c r="G411" s="2"/>
      <c r="H411" s="99"/>
      <c r="I411" s="99"/>
      <c r="J411" s="99"/>
      <c r="K411" s="2"/>
      <c r="L411" s="2"/>
      <c r="M411" s="2"/>
      <c r="N411" s="2"/>
      <c r="O411" s="2"/>
      <c r="P411" s="2"/>
      <c r="Q411" s="2"/>
      <c r="R411" s="2"/>
      <c r="S411" s="2"/>
      <c r="T411" s="2"/>
      <c r="U411" s="2"/>
      <c r="V411" s="2"/>
      <c r="W411" s="2"/>
      <c r="X411" s="2"/>
      <c r="Y411" s="2"/>
      <c r="Z411" s="2"/>
      <c r="AA411" s="2"/>
      <c r="AB411" s="2"/>
      <c r="AC411" s="2"/>
    </row>
    <row r="412" spans="1:29" ht="15.75" customHeight="1" x14ac:dyDescent="0.3">
      <c r="A412" s="2"/>
      <c r="B412" s="2"/>
      <c r="C412" s="2"/>
      <c r="D412" s="2"/>
      <c r="E412" s="2"/>
      <c r="F412" s="2"/>
      <c r="G412" s="2"/>
      <c r="H412" s="99"/>
      <c r="I412" s="99"/>
      <c r="J412" s="99"/>
      <c r="K412" s="2"/>
      <c r="L412" s="2"/>
      <c r="M412" s="2"/>
      <c r="N412" s="2"/>
      <c r="O412" s="2"/>
      <c r="P412" s="2"/>
      <c r="Q412" s="2"/>
      <c r="R412" s="2"/>
      <c r="S412" s="2"/>
      <c r="T412" s="2"/>
      <c r="U412" s="2"/>
      <c r="V412" s="2"/>
      <c r="W412" s="2"/>
      <c r="X412" s="2"/>
      <c r="Y412" s="2"/>
      <c r="Z412" s="2"/>
      <c r="AA412" s="2"/>
      <c r="AB412" s="2"/>
      <c r="AC412" s="2"/>
    </row>
    <row r="413" spans="1:29" ht="15.75" customHeight="1" x14ac:dyDescent="0.3">
      <c r="A413" s="2"/>
      <c r="B413" s="2"/>
      <c r="C413" s="2"/>
      <c r="D413" s="2"/>
      <c r="E413" s="2"/>
      <c r="F413" s="2"/>
      <c r="G413" s="2"/>
      <c r="H413" s="99"/>
      <c r="I413" s="99"/>
      <c r="J413" s="99"/>
      <c r="K413" s="2"/>
      <c r="L413" s="2"/>
      <c r="M413" s="2"/>
      <c r="N413" s="2"/>
      <c r="O413" s="2"/>
      <c r="P413" s="2"/>
      <c r="Q413" s="2"/>
      <c r="R413" s="2"/>
      <c r="S413" s="2"/>
      <c r="T413" s="2"/>
      <c r="U413" s="2"/>
      <c r="V413" s="2"/>
      <c r="W413" s="2"/>
      <c r="X413" s="2"/>
      <c r="Y413" s="2"/>
      <c r="Z413" s="2"/>
      <c r="AA413" s="2"/>
      <c r="AB413" s="2"/>
      <c r="AC413" s="2"/>
    </row>
    <row r="414" spans="1:29" ht="15.75" customHeight="1" x14ac:dyDescent="0.3">
      <c r="A414" s="2"/>
      <c r="B414" s="2"/>
      <c r="C414" s="2"/>
      <c r="D414" s="2"/>
      <c r="E414" s="2"/>
      <c r="F414" s="2"/>
      <c r="G414" s="2"/>
      <c r="H414" s="99"/>
      <c r="I414" s="99"/>
      <c r="J414" s="99"/>
      <c r="K414" s="2"/>
      <c r="L414" s="2"/>
      <c r="M414" s="2"/>
      <c r="N414" s="2"/>
      <c r="O414" s="2"/>
      <c r="P414" s="2"/>
      <c r="Q414" s="2"/>
      <c r="R414" s="2"/>
      <c r="S414" s="2"/>
      <c r="T414" s="2"/>
      <c r="U414" s="2"/>
      <c r="V414" s="2"/>
      <c r="W414" s="2"/>
      <c r="X414" s="2"/>
      <c r="Y414" s="2"/>
      <c r="Z414" s="2"/>
      <c r="AA414" s="2"/>
      <c r="AB414" s="2"/>
      <c r="AC414" s="2"/>
    </row>
    <row r="415" spans="1:29" ht="15.75" customHeight="1" x14ac:dyDescent="0.3">
      <c r="A415" s="2"/>
      <c r="B415" s="2"/>
      <c r="C415" s="2"/>
      <c r="D415" s="2"/>
      <c r="E415" s="2"/>
      <c r="F415" s="2"/>
      <c r="G415" s="2"/>
      <c r="H415" s="99"/>
      <c r="I415" s="99"/>
      <c r="J415" s="99"/>
      <c r="K415" s="2"/>
      <c r="L415" s="2"/>
      <c r="M415" s="2"/>
      <c r="N415" s="2"/>
      <c r="O415" s="2"/>
      <c r="P415" s="2"/>
      <c r="Q415" s="2"/>
      <c r="R415" s="2"/>
      <c r="S415" s="2"/>
      <c r="T415" s="2"/>
      <c r="U415" s="2"/>
      <c r="V415" s="2"/>
      <c r="W415" s="2"/>
      <c r="X415" s="2"/>
      <c r="Y415" s="2"/>
      <c r="Z415" s="2"/>
      <c r="AA415" s="2"/>
      <c r="AB415" s="2"/>
      <c r="AC415" s="2"/>
    </row>
    <row r="416" spans="1:29" ht="15.75" customHeight="1" x14ac:dyDescent="0.3">
      <c r="A416" s="2"/>
      <c r="B416" s="2"/>
      <c r="C416" s="2"/>
      <c r="D416" s="2"/>
      <c r="E416" s="2"/>
      <c r="F416" s="2"/>
      <c r="G416" s="2"/>
      <c r="H416" s="99"/>
      <c r="I416" s="99"/>
      <c r="J416" s="99"/>
      <c r="K416" s="2"/>
      <c r="L416" s="2"/>
      <c r="M416" s="2"/>
      <c r="N416" s="2"/>
      <c r="O416" s="2"/>
      <c r="P416" s="2"/>
      <c r="Q416" s="2"/>
      <c r="R416" s="2"/>
      <c r="S416" s="2"/>
      <c r="T416" s="2"/>
      <c r="U416" s="2"/>
      <c r="V416" s="2"/>
      <c r="W416" s="2"/>
      <c r="X416" s="2"/>
      <c r="Y416" s="2"/>
      <c r="Z416" s="2"/>
      <c r="AA416" s="2"/>
      <c r="AB416" s="2"/>
      <c r="AC416" s="2"/>
    </row>
    <row r="417" spans="1:29" ht="15.75" customHeight="1" x14ac:dyDescent="0.3">
      <c r="A417" s="2"/>
      <c r="B417" s="2"/>
      <c r="C417" s="2"/>
      <c r="D417" s="2"/>
      <c r="E417" s="2"/>
      <c r="F417" s="2"/>
      <c r="G417" s="2"/>
      <c r="H417" s="99"/>
      <c r="I417" s="99"/>
      <c r="J417" s="99"/>
      <c r="K417" s="2"/>
      <c r="L417" s="2"/>
      <c r="M417" s="2"/>
      <c r="N417" s="2"/>
      <c r="O417" s="2"/>
      <c r="P417" s="2"/>
      <c r="Q417" s="2"/>
      <c r="R417" s="2"/>
      <c r="S417" s="2"/>
      <c r="T417" s="2"/>
      <c r="U417" s="2"/>
      <c r="V417" s="2"/>
      <c r="W417" s="2"/>
      <c r="X417" s="2"/>
      <c r="Y417" s="2"/>
      <c r="Z417" s="2"/>
      <c r="AA417" s="2"/>
      <c r="AB417" s="2"/>
      <c r="AC417" s="2"/>
    </row>
    <row r="418" spans="1:29" ht="15.75" customHeight="1" x14ac:dyDescent="0.3">
      <c r="A418" s="2"/>
      <c r="B418" s="2"/>
      <c r="C418" s="2"/>
      <c r="D418" s="2"/>
      <c r="E418" s="2"/>
      <c r="F418" s="2"/>
      <c r="G418" s="2"/>
      <c r="H418" s="99"/>
      <c r="I418" s="99"/>
      <c r="J418" s="99"/>
      <c r="K418" s="2"/>
      <c r="L418" s="2"/>
      <c r="M418" s="2"/>
      <c r="N418" s="2"/>
      <c r="O418" s="2"/>
      <c r="P418" s="2"/>
      <c r="Q418" s="2"/>
      <c r="R418" s="2"/>
      <c r="S418" s="2"/>
      <c r="T418" s="2"/>
      <c r="U418" s="2"/>
      <c r="V418" s="2"/>
      <c r="W418" s="2"/>
      <c r="X418" s="2"/>
      <c r="Y418" s="2"/>
      <c r="Z418" s="2"/>
      <c r="AA418" s="2"/>
      <c r="AB418" s="2"/>
      <c r="AC418" s="2"/>
    </row>
    <row r="419" spans="1:29" ht="15.75" customHeight="1" x14ac:dyDescent="0.3">
      <c r="A419" s="2"/>
      <c r="B419" s="2"/>
      <c r="C419" s="2"/>
      <c r="D419" s="2"/>
      <c r="E419" s="2"/>
      <c r="F419" s="2"/>
      <c r="G419" s="2"/>
      <c r="H419" s="99"/>
      <c r="I419" s="99"/>
      <c r="J419" s="99"/>
      <c r="K419" s="2"/>
      <c r="L419" s="2"/>
      <c r="M419" s="2"/>
      <c r="N419" s="2"/>
      <c r="O419" s="2"/>
      <c r="P419" s="2"/>
      <c r="Q419" s="2"/>
      <c r="R419" s="2"/>
      <c r="S419" s="2"/>
      <c r="T419" s="2"/>
      <c r="U419" s="2"/>
      <c r="V419" s="2"/>
      <c r="W419" s="2"/>
      <c r="X419" s="2"/>
      <c r="Y419" s="2"/>
      <c r="Z419" s="2"/>
      <c r="AA419" s="2"/>
      <c r="AB419" s="2"/>
      <c r="AC419" s="2"/>
    </row>
    <row r="420" spans="1:29" ht="15.75" customHeight="1" x14ac:dyDescent="0.3">
      <c r="A420" s="2"/>
      <c r="B420" s="2"/>
      <c r="C420" s="2"/>
      <c r="D420" s="2"/>
      <c r="E420" s="2"/>
      <c r="F420" s="2"/>
      <c r="G420" s="2"/>
      <c r="H420" s="99"/>
      <c r="I420" s="99"/>
      <c r="J420" s="99"/>
      <c r="K420" s="2"/>
      <c r="L420" s="2"/>
      <c r="M420" s="2"/>
      <c r="N420" s="2"/>
      <c r="O420" s="2"/>
      <c r="P420" s="2"/>
      <c r="Q420" s="2"/>
      <c r="R420" s="2"/>
      <c r="S420" s="2"/>
      <c r="T420" s="2"/>
      <c r="U420" s="2"/>
      <c r="V420" s="2"/>
      <c r="W420" s="2"/>
      <c r="X420" s="2"/>
      <c r="Y420" s="2"/>
      <c r="Z420" s="2"/>
      <c r="AA420" s="2"/>
      <c r="AB420" s="2"/>
      <c r="AC420" s="2"/>
    </row>
    <row r="421" spans="1:29" ht="15.75" customHeight="1" x14ac:dyDescent="0.3">
      <c r="A421" s="2"/>
      <c r="B421" s="2"/>
      <c r="C421" s="2"/>
      <c r="D421" s="2"/>
      <c r="E421" s="2"/>
      <c r="F421" s="2"/>
      <c r="G421" s="2"/>
      <c r="H421" s="99"/>
      <c r="I421" s="99"/>
      <c r="J421" s="99"/>
      <c r="K421" s="2"/>
      <c r="L421" s="2"/>
      <c r="M421" s="2"/>
      <c r="N421" s="2"/>
      <c r="O421" s="2"/>
      <c r="P421" s="2"/>
      <c r="Q421" s="2"/>
      <c r="R421" s="2"/>
      <c r="S421" s="2"/>
      <c r="T421" s="2"/>
      <c r="U421" s="2"/>
      <c r="V421" s="2"/>
      <c r="W421" s="2"/>
      <c r="X421" s="2"/>
      <c r="Y421" s="2"/>
      <c r="Z421" s="2"/>
      <c r="AA421" s="2"/>
      <c r="AB421" s="2"/>
      <c r="AC421" s="2"/>
    </row>
    <row r="422" spans="1:29" ht="15.75" customHeight="1" x14ac:dyDescent="0.3">
      <c r="A422" s="2"/>
      <c r="B422" s="2"/>
      <c r="C422" s="2"/>
      <c r="D422" s="2"/>
      <c r="E422" s="2"/>
      <c r="F422" s="2"/>
      <c r="G422" s="2"/>
      <c r="H422" s="99"/>
      <c r="I422" s="99"/>
      <c r="J422" s="99"/>
      <c r="K422" s="2"/>
      <c r="L422" s="2"/>
      <c r="M422" s="2"/>
      <c r="N422" s="2"/>
      <c r="O422" s="2"/>
      <c r="P422" s="2"/>
      <c r="Q422" s="2"/>
      <c r="R422" s="2"/>
      <c r="S422" s="2"/>
      <c r="T422" s="2"/>
      <c r="U422" s="2"/>
      <c r="V422" s="2"/>
      <c r="W422" s="2"/>
      <c r="X422" s="2"/>
      <c r="Y422" s="2"/>
      <c r="Z422" s="2"/>
      <c r="AA422" s="2"/>
      <c r="AB422" s="2"/>
      <c r="AC422" s="2"/>
    </row>
    <row r="423" spans="1:29" ht="15.75" customHeight="1" x14ac:dyDescent="0.3">
      <c r="A423" s="2"/>
      <c r="B423" s="2"/>
      <c r="C423" s="2"/>
      <c r="D423" s="2"/>
      <c r="E423" s="2"/>
      <c r="F423" s="2"/>
      <c r="G423" s="2"/>
      <c r="H423" s="99"/>
      <c r="I423" s="99"/>
      <c r="J423" s="99"/>
      <c r="K423" s="2"/>
      <c r="L423" s="2"/>
      <c r="M423" s="2"/>
      <c r="N423" s="2"/>
      <c r="O423" s="2"/>
      <c r="P423" s="2"/>
      <c r="Q423" s="2"/>
      <c r="R423" s="2"/>
      <c r="S423" s="2"/>
      <c r="T423" s="2"/>
      <c r="U423" s="2"/>
      <c r="V423" s="2"/>
      <c r="W423" s="2"/>
      <c r="X423" s="2"/>
      <c r="Y423" s="2"/>
      <c r="Z423" s="2"/>
      <c r="AA423" s="2"/>
      <c r="AB423" s="2"/>
      <c r="AC423" s="2"/>
    </row>
    <row r="424" spans="1:29" ht="15.75" customHeight="1" x14ac:dyDescent="0.3">
      <c r="A424" s="2"/>
      <c r="B424" s="2"/>
      <c r="C424" s="2"/>
      <c r="D424" s="2"/>
      <c r="E424" s="2"/>
      <c r="F424" s="2"/>
      <c r="G424" s="2"/>
      <c r="H424" s="99"/>
      <c r="I424" s="99"/>
      <c r="J424" s="99"/>
      <c r="K424" s="2"/>
      <c r="L424" s="2"/>
      <c r="M424" s="2"/>
      <c r="N424" s="2"/>
      <c r="O424" s="2"/>
      <c r="P424" s="2"/>
      <c r="Q424" s="2"/>
      <c r="R424" s="2"/>
      <c r="S424" s="2"/>
      <c r="T424" s="2"/>
      <c r="U424" s="2"/>
      <c r="V424" s="2"/>
      <c r="W424" s="2"/>
      <c r="X424" s="2"/>
      <c r="Y424" s="2"/>
      <c r="Z424" s="2"/>
      <c r="AA424" s="2"/>
      <c r="AB424" s="2"/>
      <c r="AC424" s="2"/>
    </row>
    <row r="425" spans="1:29" ht="15.75" customHeight="1" x14ac:dyDescent="0.3">
      <c r="A425" s="2"/>
      <c r="B425" s="2"/>
      <c r="C425" s="2"/>
      <c r="D425" s="2"/>
      <c r="E425" s="2"/>
      <c r="F425" s="2"/>
      <c r="G425" s="2"/>
      <c r="H425" s="99"/>
      <c r="I425" s="99"/>
      <c r="J425" s="99"/>
      <c r="K425" s="2"/>
      <c r="L425" s="2"/>
      <c r="M425" s="2"/>
      <c r="N425" s="2"/>
      <c r="O425" s="2"/>
      <c r="P425" s="2"/>
      <c r="Q425" s="2"/>
      <c r="R425" s="2"/>
      <c r="S425" s="2"/>
      <c r="T425" s="2"/>
      <c r="U425" s="2"/>
      <c r="V425" s="2"/>
      <c r="W425" s="2"/>
      <c r="X425" s="2"/>
      <c r="Y425" s="2"/>
      <c r="Z425" s="2"/>
      <c r="AA425" s="2"/>
      <c r="AB425" s="2"/>
      <c r="AC425" s="2"/>
    </row>
    <row r="426" spans="1:29" ht="15.75" customHeight="1" x14ac:dyDescent="0.3">
      <c r="A426" s="2"/>
      <c r="B426" s="2"/>
      <c r="C426" s="2"/>
      <c r="D426" s="2"/>
      <c r="E426" s="2"/>
      <c r="F426" s="2"/>
      <c r="G426" s="2"/>
      <c r="H426" s="99"/>
      <c r="I426" s="99"/>
      <c r="J426" s="99"/>
      <c r="K426" s="2"/>
      <c r="L426" s="2"/>
      <c r="M426" s="2"/>
      <c r="N426" s="2"/>
      <c r="O426" s="2"/>
      <c r="P426" s="2"/>
      <c r="Q426" s="2"/>
      <c r="R426" s="2"/>
      <c r="S426" s="2"/>
      <c r="T426" s="2"/>
      <c r="U426" s="2"/>
      <c r="V426" s="2"/>
      <c r="W426" s="2"/>
      <c r="X426" s="2"/>
      <c r="Y426" s="2"/>
      <c r="Z426" s="2"/>
      <c r="AA426" s="2"/>
      <c r="AB426" s="2"/>
      <c r="AC426" s="2"/>
    </row>
    <row r="427" spans="1:29" ht="15.75" customHeight="1" x14ac:dyDescent="0.3">
      <c r="A427" s="2"/>
      <c r="B427" s="2"/>
      <c r="C427" s="2"/>
      <c r="D427" s="2"/>
      <c r="E427" s="2"/>
      <c r="F427" s="2"/>
      <c r="G427" s="2"/>
      <c r="H427" s="99"/>
      <c r="I427" s="99"/>
      <c r="J427" s="99"/>
      <c r="K427" s="2"/>
      <c r="L427" s="2"/>
      <c r="M427" s="2"/>
      <c r="N427" s="2"/>
      <c r="O427" s="2"/>
      <c r="P427" s="2"/>
      <c r="Q427" s="2"/>
      <c r="R427" s="2"/>
      <c r="S427" s="2"/>
      <c r="T427" s="2"/>
      <c r="U427" s="2"/>
      <c r="V427" s="2"/>
      <c r="W427" s="2"/>
      <c r="X427" s="2"/>
      <c r="Y427" s="2"/>
      <c r="Z427" s="2"/>
      <c r="AA427" s="2"/>
      <c r="AB427" s="2"/>
      <c r="AC427" s="2"/>
    </row>
    <row r="428" spans="1:29" ht="15.75" customHeight="1" x14ac:dyDescent="0.3">
      <c r="A428" s="2"/>
      <c r="B428" s="2"/>
      <c r="C428" s="2"/>
      <c r="D428" s="2"/>
      <c r="E428" s="2"/>
      <c r="F428" s="2"/>
      <c r="G428" s="2"/>
      <c r="H428" s="99"/>
      <c r="I428" s="99"/>
      <c r="J428" s="99"/>
      <c r="K428" s="2"/>
      <c r="L428" s="2"/>
      <c r="M428" s="2"/>
      <c r="N428" s="2"/>
      <c r="O428" s="2"/>
      <c r="P428" s="2"/>
      <c r="Q428" s="2"/>
      <c r="R428" s="2"/>
      <c r="S428" s="2"/>
      <c r="T428" s="2"/>
      <c r="U428" s="2"/>
      <c r="V428" s="2"/>
      <c r="W428" s="2"/>
      <c r="X428" s="2"/>
      <c r="Y428" s="2"/>
      <c r="Z428" s="2"/>
      <c r="AA428" s="2"/>
      <c r="AB428" s="2"/>
      <c r="AC428" s="2"/>
    </row>
    <row r="429" spans="1:29" ht="15.75" customHeight="1" x14ac:dyDescent="0.3">
      <c r="A429" s="2"/>
      <c r="B429" s="2"/>
      <c r="C429" s="2"/>
      <c r="D429" s="2"/>
      <c r="E429" s="2"/>
      <c r="F429" s="2"/>
      <c r="G429" s="2"/>
      <c r="H429" s="99"/>
      <c r="I429" s="99"/>
      <c r="J429" s="99"/>
      <c r="K429" s="2"/>
      <c r="L429" s="2"/>
      <c r="M429" s="2"/>
      <c r="N429" s="2"/>
      <c r="O429" s="2"/>
      <c r="P429" s="2"/>
      <c r="Q429" s="2"/>
      <c r="R429" s="2"/>
      <c r="S429" s="2"/>
      <c r="T429" s="2"/>
      <c r="U429" s="2"/>
      <c r="V429" s="2"/>
      <c r="W429" s="2"/>
      <c r="X429" s="2"/>
      <c r="Y429" s="2"/>
      <c r="Z429" s="2"/>
      <c r="AA429" s="2"/>
      <c r="AB429" s="2"/>
      <c r="AC429" s="2"/>
    </row>
    <row r="430" spans="1:29" ht="15.75" customHeight="1" x14ac:dyDescent="0.3">
      <c r="A430" s="2"/>
      <c r="B430" s="2"/>
      <c r="C430" s="2"/>
      <c r="D430" s="2"/>
      <c r="E430" s="2"/>
      <c r="F430" s="2"/>
      <c r="G430" s="2"/>
      <c r="H430" s="99"/>
      <c r="I430" s="99"/>
      <c r="J430" s="99"/>
      <c r="K430" s="2"/>
      <c r="L430" s="2"/>
      <c r="M430" s="2"/>
      <c r="N430" s="2"/>
      <c r="O430" s="2"/>
      <c r="P430" s="2"/>
      <c r="Q430" s="2"/>
      <c r="R430" s="2"/>
      <c r="S430" s="2"/>
      <c r="T430" s="2"/>
      <c r="U430" s="2"/>
      <c r="V430" s="2"/>
      <c r="W430" s="2"/>
      <c r="X430" s="2"/>
      <c r="Y430" s="2"/>
      <c r="Z430" s="2"/>
      <c r="AA430" s="2"/>
      <c r="AB430" s="2"/>
      <c r="AC430" s="2"/>
    </row>
    <row r="431" spans="1:29" ht="15.75" customHeight="1" x14ac:dyDescent="0.3">
      <c r="A431" s="2"/>
      <c r="B431" s="2"/>
      <c r="C431" s="2"/>
      <c r="D431" s="2"/>
      <c r="E431" s="2"/>
      <c r="F431" s="2"/>
      <c r="G431" s="2"/>
      <c r="H431" s="99"/>
      <c r="I431" s="99"/>
      <c r="J431" s="99"/>
      <c r="K431" s="2"/>
      <c r="L431" s="2"/>
      <c r="M431" s="2"/>
      <c r="N431" s="2"/>
      <c r="O431" s="2"/>
      <c r="P431" s="2"/>
      <c r="Q431" s="2"/>
      <c r="R431" s="2"/>
      <c r="S431" s="2"/>
      <c r="T431" s="2"/>
      <c r="U431" s="2"/>
      <c r="V431" s="2"/>
      <c r="W431" s="2"/>
      <c r="X431" s="2"/>
      <c r="Y431" s="2"/>
      <c r="Z431" s="2"/>
      <c r="AA431" s="2"/>
      <c r="AB431" s="2"/>
      <c r="AC431" s="2"/>
    </row>
    <row r="432" spans="1:29" ht="15.75" customHeight="1" x14ac:dyDescent="0.3">
      <c r="A432" s="2"/>
      <c r="B432" s="2"/>
      <c r="C432" s="2"/>
      <c r="D432" s="2"/>
      <c r="E432" s="2"/>
      <c r="F432" s="2"/>
      <c r="G432" s="2"/>
      <c r="H432" s="99"/>
      <c r="I432" s="99"/>
      <c r="J432" s="99"/>
      <c r="K432" s="2"/>
      <c r="L432" s="2"/>
      <c r="M432" s="2"/>
      <c r="N432" s="2"/>
      <c r="O432" s="2"/>
      <c r="P432" s="2"/>
      <c r="Q432" s="2"/>
      <c r="R432" s="2"/>
      <c r="S432" s="2"/>
      <c r="T432" s="2"/>
      <c r="U432" s="2"/>
      <c r="V432" s="2"/>
      <c r="W432" s="2"/>
      <c r="X432" s="2"/>
      <c r="Y432" s="2"/>
      <c r="Z432" s="2"/>
      <c r="AA432" s="2"/>
      <c r="AB432" s="2"/>
      <c r="AC432" s="2"/>
    </row>
    <row r="433" spans="1:29" ht="15.75" customHeight="1" x14ac:dyDescent="0.3">
      <c r="A433" s="2"/>
      <c r="B433" s="2"/>
      <c r="C433" s="2"/>
      <c r="D433" s="2"/>
      <c r="E433" s="2"/>
      <c r="F433" s="2"/>
      <c r="G433" s="2"/>
      <c r="H433" s="99"/>
      <c r="I433" s="99"/>
      <c r="J433" s="99"/>
      <c r="K433" s="2"/>
      <c r="L433" s="2"/>
      <c r="M433" s="2"/>
      <c r="N433" s="2"/>
      <c r="O433" s="2"/>
      <c r="P433" s="2"/>
      <c r="Q433" s="2"/>
      <c r="R433" s="2"/>
      <c r="S433" s="2"/>
      <c r="T433" s="2"/>
      <c r="U433" s="2"/>
      <c r="V433" s="2"/>
      <c r="W433" s="2"/>
      <c r="X433" s="2"/>
      <c r="Y433" s="2"/>
      <c r="Z433" s="2"/>
      <c r="AA433" s="2"/>
      <c r="AB433" s="2"/>
      <c r="AC433" s="2"/>
    </row>
    <row r="434" spans="1:29" ht="15.75" customHeight="1" x14ac:dyDescent="0.3">
      <c r="A434" s="2"/>
      <c r="B434" s="2"/>
      <c r="C434" s="2"/>
      <c r="D434" s="2"/>
      <c r="E434" s="2"/>
      <c r="F434" s="2"/>
      <c r="G434" s="2"/>
      <c r="H434" s="99"/>
      <c r="I434" s="99"/>
      <c r="J434" s="99"/>
      <c r="K434" s="2"/>
      <c r="L434" s="2"/>
      <c r="M434" s="2"/>
      <c r="N434" s="2"/>
      <c r="O434" s="2"/>
      <c r="P434" s="2"/>
      <c r="Q434" s="2"/>
      <c r="R434" s="2"/>
      <c r="S434" s="2"/>
      <c r="T434" s="2"/>
      <c r="U434" s="2"/>
      <c r="V434" s="2"/>
      <c r="W434" s="2"/>
      <c r="X434" s="2"/>
      <c r="Y434" s="2"/>
      <c r="Z434" s="2"/>
      <c r="AA434" s="2"/>
      <c r="AB434" s="2"/>
      <c r="AC434" s="2"/>
    </row>
    <row r="435" spans="1:29" ht="15.75" customHeight="1" x14ac:dyDescent="0.3">
      <c r="A435" s="2"/>
      <c r="B435" s="2"/>
      <c r="C435" s="2"/>
      <c r="D435" s="2"/>
      <c r="E435" s="2"/>
      <c r="F435" s="2"/>
      <c r="G435" s="2"/>
      <c r="H435" s="99"/>
      <c r="I435" s="99"/>
      <c r="J435" s="99"/>
      <c r="K435" s="2"/>
      <c r="L435" s="2"/>
      <c r="M435" s="2"/>
      <c r="N435" s="2"/>
      <c r="O435" s="2"/>
      <c r="P435" s="2"/>
      <c r="Q435" s="2"/>
      <c r="R435" s="2"/>
      <c r="S435" s="2"/>
      <c r="T435" s="2"/>
      <c r="U435" s="2"/>
      <c r="V435" s="2"/>
      <c r="W435" s="2"/>
      <c r="X435" s="2"/>
      <c r="Y435" s="2"/>
      <c r="Z435" s="2"/>
      <c r="AA435" s="2"/>
      <c r="AB435" s="2"/>
      <c r="AC435" s="2"/>
    </row>
    <row r="436" spans="1:29" ht="15.75" customHeight="1" x14ac:dyDescent="0.3">
      <c r="A436" s="2"/>
      <c r="B436" s="2"/>
      <c r="C436" s="2"/>
      <c r="D436" s="2"/>
      <c r="E436" s="2"/>
      <c r="F436" s="2"/>
      <c r="G436" s="2"/>
      <c r="H436" s="99"/>
      <c r="I436" s="99"/>
      <c r="J436" s="99"/>
      <c r="K436" s="2"/>
      <c r="L436" s="2"/>
      <c r="M436" s="2"/>
      <c r="N436" s="2"/>
      <c r="O436" s="2"/>
      <c r="P436" s="2"/>
      <c r="Q436" s="2"/>
      <c r="R436" s="2"/>
      <c r="S436" s="2"/>
      <c r="T436" s="2"/>
      <c r="U436" s="2"/>
      <c r="V436" s="2"/>
      <c r="W436" s="2"/>
      <c r="X436" s="2"/>
      <c r="Y436" s="2"/>
      <c r="Z436" s="2"/>
      <c r="AA436" s="2"/>
      <c r="AB436" s="2"/>
      <c r="AC436" s="2"/>
    </row>
    <row r="437" spans="1:29" ht="15.75" customHeight="1" x14ac:dyDescent="0.3">
      <c r="A437" s="2"/>
      <c r="B437" s="2"/>
      <c r="C437" s="2"/>
      <c r="D437" s="2"/>
      <c r="E437" s="2"/>
      <c r="F437" s="2"/>
      <c r="G437" s="2"/>
      <c r="H437" s="99"/>
      <c r="I437" s="99"/>
      <c r="J437" s="99"/>
      <c r="K437" s="2"/>
      <c r="L437" s="2"/>
      <c r="M437" s="2"/>
      <c r="N437" s="2"/>
      <c r="O437" s="2"/>
      <c r="P437" s="2"/>
      <c r="Q437" s="2"/>
      <c r="R437" s="2"/>
      <c r="S437" s="2"/>
      <c r="T437" s="2"/>
      <c r="U437" s="2"/>
      <c r="V437" s="2"/>
      <c r="W437" s="2"/>
      <c r="X437" s="2"/>
      <c r="Y437" s="2"/>
      <c r="Z437" s="2"/>
      <c r="AA437" s="2"/>
      <c r="AB437" s="2"/>
      <c r="AC437" s="2"/>
    </row>
    <row r="438" spans="1:29" ht="15.75" customHeight="1" x14ac:dyDescent="0.3">
      <c r="A438" s="2"/>
      <c r="B438" s="2"/>
      <c r="C438" s="2"/>
      <c r="D438" s="2"/>
      <c r="E438" s="2"/>
      <c r="F438" s="2"/>
      <c r="G438" s="2"/>
      <c r="H438" s="99"/>
      <c r="I438" s="99"/>
      <c r="J438" s="99"/>
      <c r="K438" s="2"/>
      <c r="L438" s="2"/>
      <c r="M438" s="2"/>
      <c r="N438" s="2"/>
      <c r="O438" s="2"/>
      <c r="P438" s="2"/>
      <c r="Q438" s="2"/>
      <c r="R438" s="2"/>
      <c r="S438" s="2"/>
      <c r="T438" s="2"/>
      <c r="U438" s="2"/>
      <c r="V438" s="2"/>
      <c r="W438" s="2"/>
      <c r="X438" s="2"/>
      <c r="Y438" s="2"/>
      <c r="Z438" s="2"/>
      <c r="AA438" s="2"/>
      <c r="AB438" s="2"/>
      <c r="AC438" s="2"/>
    </row>
    <row r="439" spans="1:29" ht="15.75" customHeight="1" x14ac:dyDescent="0.3">
      <c r="A439" s="2"/>
      <c r="B439" s="2"/>
      <c r="C439" s="2"/>
      <c r="D439" s="2"/>
      <c r="E439" s="2"/>
      <c r="F439" s="2"/>
      <c r="G439" s="2"/>
      <c r="H439" s="99"/>
      <c r="I439" s="99"/>
      <c r="J439" s="99"/>
      <c r="K439" s="2"/>
      <c r="L439" s="2"/>
      <c r="M439" s="2"/>
      <c r="N439" s="2"/>
      <c r="O439" s="2"/>
      <c r="P439" s="2"/>
      <c r="Q439" s="2"/>
      <c r="R439" s="2"/>
      <c r="S439" s="2"/>
      <c r="T439" s="2"/>
      <c r="U439" s="2"/>
      <c r="V439" s="2"/>
      <c r="W439" s="2"/>
      <c r="X439" s="2"/>
      <c r="Y439" s="2"/>
      <c r="Z439" s="2"/>
      <c r="AA439" s="2"/>
      <c r="AB439" s="2"/>
      <c r="AC439" s="2"/>
    </row>
    <row r="440" spans="1:29" ht="15.75" customHeight="1" x14ac:dyDescent="0.3">
      <c r="A440" s="2"/>
      <c r="B440" s="2"/>
      <c r="C440" s="2"/>
      <c r="D440" s="2"/>
      <c r="E440" s="2"/>
      <c r="F440" s="2"/>
      <c r="G440" s="2"/>
      <c r="H440" s="99"/>
      <c r="I440" s="99"/>
      <c r="J440" s="99"/>
      <c r="K440" s="2"/>
      <c r="L440" s="2"/>
      <c r="M440" s="2"/>
      <c r="N440" s="2"/>
      <c r="O440" s="2"/>
      <c r="P440" s="2"/>
      <c r="Q440" s="2"/>
      <c r="R440" s="2"/>
      <c r="S440" s="2"/>
      <c r="T440" s="2"/>
      <c r="U440" s="2"/>
      <c r="V440" s="2"/>
      <c r="W440" s="2"/>
      <c r="X440" s="2"/>
      <c r="Y440" s="2"/>
      <c r="Z440" s="2"/>
      <c r="AA440" s="2"/>
      <c r="AB440" s="2"/>
      <c r="AC440" s="2"/>
    </row>
    <row r="441" spans="1:29" ht="15.75" customHeight="1" x14ac:dyDescent="0.3">
      <c r="A441" s="2"/>
      <c r="B441" s="2"/>
      <c r="C441" s="2"/>
      <c r="D441" s="2"/>
      <c r="E441" s="2"/>
      <c r="F441" s="2"/>
      <c r="G441" s="2"/>
      <c r="H441" s="99"/>
      <c r="I441" s="99"/>
      <c r="J441" s="99"/>
      <c r="K441" s="2"/>
      <c r="L441" s="2"/>
      <c r="M441" s="2"/>
      <c r="N441" s="2"/>
      <c r="O441" s="2"/>
      <c r="P441" s="2"/>
      <c r="Q441" s="2"/>
      <c r="R441" s="2"/>
      <c r="S441" s="2"/>
      <c r="T441" s="2"/>
      <c r="U441" s="2"/>
      <c r="V441" s="2"/>
      <c r="W441" s="2"/>
      <c r="X441" s="2"/>
      <c r="Y441" s="2"/>
      <c r="Z441" s="2"/>
      <c r="AA441" s="2"/>
      <c r="AB441" s="2"/>
      <c r="AC441" s="2"/>
    </row>
    <row r="442" spans="1:29" ht="15.75" customHeight="1" x14ac:dyDescent="0.3">
      <c r="A442" s="2"/>
      <c r="B442" s="2"/>
      <c r="C442" s="2"/>
      <c r="D442" s="2"/>
      <c r="E442" s="2"/>
      <c r="F442" s="2"/>
      <c r="G442" s="2"/>
      <c r="H442" s="99"/>
      <c r="I442" s="99"/>
      <c r="J442" s="99"/>
      <c r="K442" s="2"/>
      <c r="L442" s="2"/>
      <c r="M442" s="2"/>
      <c r="N442" s="2"/>
      <c r="O442" s="2"/>
      <c r="P442" s="2"/>
      <c r="Q442" s="2"/>
      <c r="R442" s="2"/>
      <c r="S442" s="2"/>
      <c r="T442" s="2"/>
      <c r="U442" s="2"/>
      <c r="V442" s="2"/>
      <c r="W442" s="2"/>
      <c r="X442" s="2"/>
      <c r="Y442" s="2"/>
      <c r="Z442" s="2"/>
      <c r="AA442" s="2"/>
      <c r="AB442" s="2"/>
      <c r="AC442" s="2"/>
    </row>
    <row r="443" spans="1:29" ht="15.75" customHeight="1" x14ac:dyDescent="0.3">
      <c r="A443" s="2"/>
      <c r="B443" s="2"/>
      <c r="C443" s="2"/>
      <c r="D443" s="2"/>
      <c r="E443" s="2"/>
      <c r="F443" s="2"/>
      <c r="G443" s="2"/>
      <c r="H443" s="99"/>
      <c r="I443" s="99"/>
      <c r="J443" s="99"/>
      <c r="K443" s="2"/>
      <c r="L443" s="2"/>
      <c r="M443" s="2"/>
      <c r="N443" s="2"/>
      <c r="O443" s="2"/>
      <c r="P443" s="2"/>
      <c r="Q443" s="2"/>
      <c r="R443" s="2"/>
      <c r="S443" s="2"/>
      <c r="T443" s="2"/>
      <c r="U443" s="2"/>
      <c r="V443" s="2"/>
      <c r="W443" s="2"/>
      <c r="X443" s="2"/>
      <c r="Y443" s="2"/>
      <c r="Z443" s="2"/>
      <c r="AA443" s="2"/>
      <c r="AB443" s="2"/>
      <c r="AC443" s="2"/>
    </row>
    <row r="444" spans="1:29" ht="15.75" customHeight="1" x14ac:dyDescent="0.3">
      <c r="A444" s="2"/>
      <c r="B444" s="2"/>
      <c r="C444" s="2"/>
      <c r="D444" s="2"/>
      <c r="E444" s="2"/>
      <c r="F444" s="2"/>
      <c r="G444" s="2"/>
      <c r="H444" s="99"/>
      <c r="I444" s="99"/>
      <c r="J444" s="99"/>
      <c r="K444" s="2"/>
      <c r="L444" s="2"/>
      <c r="M444" s="2"/>
      <c r="N444" s="2"/>
      <c r="O444" s="2"/>
      <c r="P444" s="2"/>
      <c r="Q444" s="2"/>
      <c r="R444" s="2"/>
      <c r="S444" s="2"/>
      <c r="T444" s="2"/>
      <c r="U444" s="2"/>
      <c r="V444" s="2"/>
      <c r="W444" s="2"/>
      <c r="X444" s="2"/>
      <c r="Y444" s="2"/>
      <c r="Z444" s="2"/>
      <c r="AA444" s="2"/>
      <c r="AB444" s="2"/>
      <c r="AC444" s="2"/>
    </row>
    <row r="445" spans="1:29" ht="15.75" customHeight="1" x14ac:dyDescent="0.3">
      <c r="A445" s="2"/>
      <c r="B445" s="2"/>
      <c r="C445" s="2"/>
      <c r="D445" s="2"/>
      <c r="E445" s="2"/>
      <c r="F445" s="2"/>
      <c r="G445" s="2"/>
      <c r="H445" s="99"/>
      <c r="I445" s="99"/>
      <c r="J445" s="99"/>
      <c r="K445" s="2"/>
      <c r="L445" s="2"/>
      <c r="M445" s="2"/>
      <c r="N445" s="2"/>
      <c r="O445" s="2"/>
      <c r="P445" s="2"/>
      <c r="Q445" s="2"/>
      <c r="R445" s="2"/>
      <c r="S445" s="2"/>
      <c r="T445" s="2"/>
      <c r="U445" s="2"/>
      <c r="V445" s="2"/>
      <c r="W445" s="2"/>
      <c r="X445" s="2"/>
      <c r="Y445" s="2"/>
      <c r="Z445" s="2"/>
      <c r="AA445" s="2"/>
      <c r="AB445" s="2"/>
      <c r="AC445" s="2"/>
    </row>
    <row r="446" spans="1:29" ht="15.75" customHeight="1" x14ac:dyDescent="0.3">
      <c r="A446" s="2"/>
      <c r="B446" s="2"/>
      <c r="C446" s="2"/>
      <c r="D446" s="2"/>
      <c r="E446" s="2"/>
      <c r="F446" s="2"/>
      <c r="G446" s="2"/>
      <c r="H446" s="99"/>
      <c r="I446" s="99"/>
      <c r="J446" s="99"/>
      <c r="K446" s="2"/>
      <c r="L446" s="2"/>
      <c r="M446" s="2"/>
      <c r="N446" s="2"/>
      <c r="O446" s="2"/>
      <c r="P446" s="2"/>
      <c r="Q446" s="2"/>
      <c r="R446" s="2"/>
      <c r="S446" s="2"/>
      <c r="T446" s="2"/>
      <c r="U446" s="2"/>
      <c r="V446" s="2"/>
      <c r="W446" s="2"/>
      <c r="X446" s="2"/>
      <c r="Y446" s="2"/>
      <c r="Z446" s="2"/>
      <c r="AA446" s="2"/>
      <c r="AB446" s="2"/>
      <c r="AC446" s="2"/>
    </row>
    <row r="447" spans="1:29" ht="15.75" customHeight="1" x14ac:dyDescent="0.3">
      <c r="A447" s="2"/>
      <c r="B447" s="2"/>
      <c r="C447" s="2"/>
      <c r="D447" s="2"/>
      <c r="E447" s="2"/>
      <c r="F447" s="2"/>
      <c r="G447" s="2"/>
      <c r="H447" s="99"/>
      <c r="I447" s="99"/>
      <c r="J447" s="99"/>
      <c r="K447" s="2"/>
      <c r="L447" s="2"/>
      <c r="M447" s="2"/>
      <c r="N447" s="2"/>
      <c r="O447" s="2"/>
      <c r="P447" s="2"/>
      <c r="Q447" s="2"/>
      <c r="R447" s="2"/>
      <c r="S447" s="2"/>
      <c r="T447" s="2"/>
      <c r="U447" s="2"/>
      <c r="V447" s="2"/>
      <c r="W447" s="2"/>
      <c r="X447" s="2"/>
      <c r="Y447" s="2"/>
      <c r="Z447" s="2"/>
      <c r="AA447" s="2"/>
      <c r="AB447" s="2"/>
      <c r="AC447" s="2"/>
    </row>
    <row r="448" spans="1:29" ht="15.75" customHeight="1" x14ac:dyDescent="0.3">
      <c r="A448" s="2"/>
      <c r="B448" s="2"/>
      <c r="C448" s="2"/>
      <c r="D448" s="2"/>
      <c r="E448" s="2"/>
      <c r="F448" s="2"/>
      <c r="G448" s="2"/>
      <c r="H448" s="99"/>
      <c r="I448" s="99"/>
      <c r="J448" s="99"/>
      <c r="K448" s="2"/>
      <c r="L448" s="2"/>
      <c r="M448" s="2"/>
      <c r="N448" s="2"/>
      <c r="O448" s="2"/>
      <c r="P448" s="2"/>
      <c r="Q448" s="2"/>
      <c r="R448" s="2"/>
      <c r="S448" s="2"/>
      <c r="T448" s="2"/>
      <c r="U448" s="2"/>
      <c r="V448" s="2"/>
      <c r="W448" s="2"/>
      <c r="X448" s="2"/>
      <c r="Y448" s="2"/>
      <c r="Z448" s="2"/>
      <c r="AA448" s="2"/>
      <c r="AB448" s="2"/>
      <c r="AC448" s="2"/>
    </row>
    <row r="449" spans="1:29" ht="15.75" customHeight="1" x14ac:dyDescent="0.3">
      <c r="A449" s="2"/>
      <c r="B449" s="2"/>
      <c r="C449" s="2"/>
      <c r="D449" s="2"/>
      <c r="E449" s="2"/>
      <c r="F449" s="2"/>
      <c r="G449" s="2"/>
      <c r="H449" s="99"/>
      <c r="I449" s="99"/>
      <c r="J449" s="99"/>
      <c r="K449" s="2"/>
      <c r="L449" s="2"/>
      <c r="M449" s="2"/>
      <c r="N449" s="2"/>
      <c r="O449" s="2"/>
      <c r="P449" s="2"/>
      <c r="Q449" s="2"/>
      <c r="R449" s="2"/>
      <c r="S449" s="2"/>
      <c r="T449" s="2"/>
      <c r="U449" s="2"/>
      <c r="V449" s="2"/>
      <c r="W449" s="2"/>
      <c r="X449" s="2"/>
      <c r="Y449" s="2"/>
      <c r="Z449" s="2"/>
      <c r="AA449" s="2"/>
      <c r="AB449" s="2"/>
      <c r="AC449" s="2"/>
    </row>
    <row r="450" spans="1:29" ht="15.75" customHeight="1" x14ac:dyDescent="0.3">
      <c r="A450" s="2"/>
      <c r="B450" s="2"/>
      <c r="C450" s="2"/>
      <c r="D450" s="2"/>
      <c r="E450" s="2"/>
      <c r="F450" s="2"/>
      <c r="G450" s="2"/>
      <c r="H450" s="99"/>
      <c r="I450" s="99"/>
      <c r="J450" s="99"/>
      <c r="K450" s="2"/>
      <c r="L450" s="2"/>
      <c r="M450" s="2"/>
      <c r="N450" s="2"/>
      <c r="O450" s="2"/>
      <c r="P450" s="2"/>
      <c r="Q450" s="2"/>
      <c r="R450" s="2"/>
      <c r="S450" s="2"/>
      <c r="T450" s="2"/>
      <c r="U450" s="2"/>
      <c r="V450" s="2"/>
      <c r="W450" s="2"/>
      <c r="X450" s="2"/>
      <c r="Y450" s="2"/>
      <c r="Z450" s="2"/>
      <c r="AA450" s="2"/>
      <c r="AB450" s="2"/>
      <c r="AC450" s="2"/>
    </row>
    <row r="451" spans="1:29" ht="15.75" customHeight="1" x14ac:dyDescent="0.3">
      <c r="A451" s="2"/>
      <c r="B451" s="2"/>
      <c r="C451" s="2"/>
      <c r="D451" s="2"/>
      <c r="E451" s="2"/>
      <c r="F451" s="2"/>
      <c r="G451" s="2"/>
      <c r="H451" s="99"/>
      <c r="I451" s="99"/>
      <c r="J451" s="99"/>
      <c r="K451" s="2"/>
      <c r="L451" s="2"/>
      <c r="M451" s="2"/>
      <c r="N451" s="2"/>
      <c r="O451" s="2"/>
      <c r="P451" s="2"/>
      <c r="Q451" s="2"/>
      <c r="R451" s="2"/>
      <c r="S451" s="2"/>
      <c r="T451" s="2"/>
      <c r="U451" s="2"/>
      <c r="V451" s="2"/>
      <c r="W451" s="2"/>
      <c r="X451" s="2"/>
      <c r="Y451" s="2"/>
      <c r="Z451" s="2"/>
      <c r="AA451" s="2"/>
      <c r="AB451" s="2"/>
      <c r="AC451" s="2"/>
    </row>
    <row r="452" spans="1:29" ht="15.75" customHeight="1" x14ac:dyDescent="0.3">
      <c r="A452" s="2"/>
      <c r="B452" s="2"/>
      <c r="C452" s="2"/>
      <c r="D452" s="2"/>
      <c r="E452" s="2"/>
      <c r="F452" s="2"/>
      <c r="G452" s="2"/>
      <c r="H452" s="99"/>
      <c r="I452" s="99"/>
      <c r="J452" s="99"/>
      <c r="K452" s="2"/>
      <c r="L452" s="2"/>
      <c r="M452" s="2"/>
      <c r="N452" s="2"/>
      <c r="O452" s="2"/>
      <c r="P452" s="2"/>
      <c r="Q452" s="2"/>
      <c r="R452" s="2"/>
      <c r="S452" s="2"/>
      <c r="T452" s="2"/>
      <c r="U452" s="2"/>
      <c r="V452" s="2"/>
      <c r="W452" s="2"/>
      <c r="X452" s="2"/>
      <c r="Y452" s="2"/>
      <c r="Z452" s="2"/>
      <c r="AA452" s="2"/>
      <c r="AB452" s="2"/>
      <c r="AC452" s="2"/>
    </row>
    <row r="453" spans="1:29" ht="15.75" customHeight="1" x14ac:dyDescent="0.3">
      <c r="A453" s="2"/>
      <c r="B453" s="2"/>
      <c r="C453" s="2"/>
      <c r="D453" s="2"/>
      <c r="E453" s="2"/>
      <c r="F453" s="2"/>
      <c r="G453" s="2"/>
      <c r="H453" s="99"/>
      <c r="I453" s="99"/>
      <c r="J453" s="99"/>
      <c r="K453" s="2"/>
      <c r="L453" s="2"/>
      <c r="M453" s="2"/>
      <c r="N453" s="2"/>
      <c r="O453" s="2"/>
      <c r="P453" s="2"/>
      <c r="Q453" s="2"/>
      <c r="R453" s="2"/>
      <c r="S453" s="2"/>
      <c r="T453" s="2"/>
      <c r="U453" s="2"/>
      <c r="V453" s="2"/>
      <c r="W453" s="2"/>
      <c r="X453" s="2"/>
      <c r="Y453" s="2"/>
      <c r="Z453" s="2"/>
      <c r="AA453" s="2"/>
      <c r="AB453" s="2"/>
      <c r="AC453" s="2"/>
    </row>
    <row r="454" spans="1:29" ht="15.75" customHeight="1" x14ac:dyDescent="0.3">
      <c r="A454" s="2"/>
      <c r="B454" s="2"/>
      <c r="C454" s="2"/>
      <c r="D454" s="2"/>
      <c r="E454" s="2"/>
      <c r="F454" s="2"/>
      <c r="G454" s="2"/>
      <c r="H454" s="99"/>
      <c r="I454" s="99"/>
      <c r="J454" s="99"/>
      <c r="K454" s="2"/>
      <c r="L454" s="2"/>
      <c r="M454" s="2"/>
      <c r="N454" s="2"/>
      <c r="O454" s="2"/>
      <c r="P454" s="2"/>
      <c r="Q454" s="2"/>
      <c r="R454" s="2"/>
      <c r="S454" s="2"/>
      <c r="T454" s="2"/>
      <c r="U454" s="2"/>
      <c r="V454" s="2"/>
      <c r="W454" s="2"/>
      <c r="X454" s="2"/>
      <c r="Y454" s="2"/>
      <c r="Z454" s="2"/>
      <c r="AA454" s="2"/>
      <c r="AB454" s="2"/>
      <c r="AC454" s="2"/>
    </row>
    <row r="455" spans="1:29" ht="15.75" customHeight="1" x14ac:dyDescent="0.3">
      <c r="A455" s="2"/>
      <c r="B455" s="2"/>
      <c r="C455" s="2"/>
      <c r="D455" s="2"/>
      <c r="E455" s="2"/>
      <c r="F455" s="2"/>
      <c r="G455" s="2"/>
      <c r="H455" s="99"/>
      <c r="I455" s="99"/>
      <c r="J455" s="99"/>
      <c r="K455" s="2"/>
      <c r="L455" s="2"/>
      <c r="M455" s="2"/>
      <c r="N455" s="2"/>
      <c r="O455" s="2"/>
      <c r="P455" s="2"/>
      <c r="Q455" s="2"/>
      <c r="R455" s="2"/>
      <c r="S455" s="2"/>
      <c r="T455" s="2"/>
      <c r="U455" s="2"/>
      <c r="V455" s="2"/>
      <c r="W455" s="2"/>
      <c r="X455" s="2"/>
      <c r="Y455" s="2"/>
      <c r="Z455" s="2"/>
      <c r="AA455" s="2"/>
      <c r="AB455" s="2"/>
      <c r="AC455" s="2"/>
    </row>
    <row r="456" spans="1:29" ht="15.75" customHeight="1" x14ac:dyDescent="0.3">
      <c r="A456" s="2"/>
      <c r="B456" s="2"/>
      <c r="C456" s="2"/>
      <c r="D456" s="2"/>
      <c r="E456" s="2"/>
      <c r="F456" s="2"/>
      <c r="G456" s="2"/>
      <c r="H456" s="99"/>
      <c r="I456" s="99"/>
      <c r="J456" s="99"/>
      <c r="K456" s="2"/>
      <c r="L456" s="2"/>
      <c r="M456" s="2"/>
      <c r="N456" s="2"/>
      <c r="O456" s="2"/>
      <c r="P456" s="2"/>
      <c r="Q456" s="2"/>
      <c r="R456" s="2"/>
      <c r="S456" s="2"/>
      <c r="T456" s="2"/>
      <c r="U456" s="2"/>
      <c r="V456" s="2"/>
      <c r="W456" s="2"/>
      <c r="X456" s="2"/>
      <c r="Y456" s="2"/>
      <c r="Z456" s="2"/>
      <c r="AA456" s="2"/>
      <c r="AB456" s="2"/>
      <c r="AC456" s="2"/>
    </row>
    <row r="457" spans="1:29" ht="15.75" customHeight="1" x14ac:dyDescent="0.3">
      <c r="A457" s="2"/>
      <c r="B457" s="2"/>
      <c r="C457" s="2"/>
      <c r="D457" s="2"/>
      <c r="E457" s="2"/>
      <c r="F457" s="2"/>
      <c r="G457" s="2"/>
      <c r="H457" s="99"/>
      <c r="I457" s="99"/>
      <c r="J457" s="99"/>
      <c r="K457" s="2"/>
      <c r="L457" s="2"/>
      <c r="M457" s="2"/>
      <c r="N457" s="2"/>
      <c r="O457" s="2"/>
      <c r="P457" s="2"/>
      <c r="Q457" s="2"/>
      <c r="R457" s="2"/>
      <c r="S457" s="2"/>
      <c r="T457" s="2"/>
      <c r="U457" s="2"/>
      <c r="V457" s="2"/>
      <c r="W457" s="2"/>
      <c r="X457" s="2"/>
      <c r="Y457" s="2"/>
      <c r="Z457" s="2"/>
      <c r="AA457" s="2"/>
      <c r="AB457" s="2"/>
      <c r="AC457" s="2"/>
    </row>
    <row r="458" spans="1:29" ht="15.75" customHeight="1" x14ac:dyDescent="0.3">
      <c r="A458" s="2"/>
      <c r="B458" s="2"/>
      <c r="C458" s="2"/>
      <c r="D458" s="2"/>
      <c r="E458" s="2"/>
      <c r="F458" s="2"/>
      <c r="G458" s="2"/>
      <c r="H458" s="99"/>
      <c r="I458" s="99"/>
      <c r="J458" s="99"/>
      <c r="K458" s="2"/>
      <c r="L458" s="2"/>
      <c r="M458" s="2"/>
      <c r="N458" s="2"/>
      <c r="O458" s="2"/>
      <c r="P458" s="2"/>
      <c r="Q458" s="2"/>
      <c r="R458" s="2"/>
      <c r="S458" s="2"/>
      <c r="T458" s="2"/>
      <c r="U458" s="2"/>
      <c r="V458" s="2"/>
      <c r="W458" s="2"/>
      <c r="X458" s="2"/>
      <c r="Y458" s="2"/>
      <c r="Z458" s="2"/>
      <c r="AA458" s="2"/>
      <c r="AB458" s="2"/>
      <c r="AC458" s="2"/>
    </row>
    <row r="459" spans="1:29" ht="15.75" customHeight="1" x14ac:dyDescent="0.3">
      <c r="A459" s="2"/>
      <c r="B459" s="2"/>
      <c r="C459" s="2"/>
      <c r="D459" s="2"/>
      <c r="E459" s="2"/>
      <c r="F459" s="2"/>
      <c r="G459" s="2"/>
      <c r="H459" s="99"/>
      <c r="I459" s="99"/>
      <c r="J459" s="99"/>
      <c r="K459" s="2"/>
      <c r="L459" s="2"/>
      <c r="M459" s="2"/>
      <c r="N459" s="2"/>
      <c r="O459" s="2"/>
      <c r="P459" s="2"/>
      <c r="Q459" s="2"/>
      <c r="R459" s="2"/>
      <c r="S459" s="2"/>
      <c r="T459" s="2"/>
      <c r="U459" s="2"/>
      <c r="V459" s="2"/>
      <c r="W459" s="2"/>
      <c r="X459" s="2"/>
      <c r="Y459" s="2"/>
      <c r="Z459" s="2"/>
      <c r="AA459" s="2"/>
      <c r="AB459" s="2"/>
      <c r="AC459" s="2"/>
    </row>
    <row r="460" spans="1:29" ht="15.75" customHeight="1" x14ac:dyDescent="0.3">
      <c r="A460" s="2"/>
      <c r="B460" s="2"/>
      <c r="C460" s="2"/>
      <c r="D460" s="2"/>
      <c r="E460" s="2"/>
      <c r="F460" s="2"/>
      <c r="G460" s="2"/>
      <c r="H460" s="99"/>
      <c r="I460" s="99"/>
      <c r="J460" s="99"/>
      <c r="K460" s="2"/>
      <c r="L460" s="2"/>
      <c r="M460" s="2"/>
      <c r="N460" s="2"/>
      <c r="O460" s="2"/>
      <c r="P460" s="2"/>
      <c r="Q460" s="2"/>
      <c r="R460" s="2"/>
      <c r="S460" s="2"/>
      <c r="T460" s="2"/>
      <c r="U460" s="2"/>
      <c r="V460" s="2"/>
      <c r="W460" s="2"/>
      <c r="X460" s="2"/>
      <c r="Y460" s="2"/>
      <c r="Z460" s="2"/>
      <c r="AA460" s="2"/>
      <c r="AB460" s="2"/>
      <c r="AC460" s="2"/>
    </row>
    <row r="461" spans="1:29" ht="15.75" customHeight="1" x14ac:dyDescent="0.3">
      <c r="A461" s="2"/>
      <c r="B461" s="2"/>
      <c r="C461" s="2"/>
      <c r="D461" s="2"/>
      <c r="E461" s="2"/>
      <c r="F461" s="2"/>
      <c r="G461" s="2"/>
      <c r="H461" s="99"/>
      <c r="I461" s="99"/>
      <c r="J461" s="99"/>
      <c r="K461" s="2"/>
      <c r="L461" s="2"/>
      <c r="M461" s="2"/>
      <c r="N461" s="2"/>
      <c r="O461" s="2"/>
      <c r="P461" s="2"/>
      <c r="Q461" s="2"/>
      <c r="R461" s="2"/>
      <c r="S461" s="2"/>
      <c r="T461" s="2"/>
      <c r="U461" s="2"/>
      <c r="V461" s="2"/>
      <c r="W461" s="2"/>
      <c r="X461" s="2"/>
      <c r="Y461" s="2"/>
      <c r="Z461" s="2"/>
      <c r="AA461" s="2"/>
      <c r="AB461" s="2"/>
      <c r="AC461" s="2"/>
    </row>
    <row r="462" spans="1:29" ht="15.75" customHeight="1" x14ac:dyDescent="0.3">
      <c r="A462" s="2"/>
      <c r="B462" s="2"/>
      <c r="C462" s="2"/>
      <c r="D462" s="2"/>
      <c r="E462" s="2"/>
      <c r="F462" s="2"/>
      <c r="G462" s="2"/>
      <c r="H462" s="99"/>
      <c r="I462" s="99"/>
      <c r="J462" s="99"/>
      <c r="K462" s="2"/>
      <c r="L462" s="2"/>
      <c r="M462" s="2"/>
      <c r="N462" s="2"/>
      <c r="O462" s="2"/>
      <c r="P462" s="2"/>
      <c r="Q462" s="2"/>
      <c r="R462" s="2"/>
      <c r="S462" s="2"/>
      <c r="T462" s="2"/>
      <c r="U462" s="2"/>
      <c r="V462" s="2"/>
      <c r="W462" s="2"/>
      <c r="X462" s="2"/>
      <c r="Y462" s="2"/>
      <c r="Z462" s="2"/>
      <c r="AA462" s="2"/>
      <c r="AB462" s="2"/>
      <c r="AC462" s="2"/>
    </row>
    <row r="463" spans="1:29" ht="15.75" customHeight="1" x14ac:dyDescent="0.3">
      <c r="A463" s="2"/>
      <c r="B463" s="2"/>
      <c r="C463" s="2"/>
      <c r="D463" s="2"/>
      <c r="E463" s="2"/>
      <c r="F463" s="2"/>
      <c r="G463" s="2"/>
      <c r="H463" s="99"/>
      <c r="I463" s="99"/>
      <c r="J463" s="99"/>
      <c r="K463" s="2"/>
      <c r="L463" s="2"/>
      <c r="M463" s="2"/>
      <c r="N463" s="2"/>
      <c r="O463" s="2"/>
      <c r="P463" s="2"/>
      <c r="Q463" s="2"/>
      <c r="R463" s="2"/>
      <c r="S463" s="2"/>
      <c r="T463" s="2"/>
      <c r="U463" s="2"/>
      <c r="V463" s="2"/>
      <c r="W463" s="2"/>
      <c r="X463" s="2"/>
      <c r="Y463" s="2"/>
      <c r="Z463" s="2"/>
      <c r="AA463" s="2"/>
      <c r="AB463" s="2"/>
      <c r="AC463" s="2"/>
    </row>
    <row r="464" spans="1:29" ht="15.75" customHeight="1" x14ac:dyDescent="0.3">
      <c r="A464" s="2"/>
      <c r="B464" s="2"/>
      <c r="C464" s="2"/>
      <c r="D464" s="2"/>
      <c r="E464" s="2"/>
      <c r="F464" s="2"/>
      <c r="G464" s="2"/>
      <c r="H464" s="99"/>
      <c r="I464" s="99"/>
      <c r="J464" s="99"/>
      <c r="K464" s="2"/>
      <c r="L464" s="2"/>
      <c r="M464" s="2"/>
      <c r="N464" s="2"/>
      <c r="O464" s="2"/>
      <c r="P464" s="2"/>
      <c r="Q464" s="2"/>
      <c r="R464" s="2"/>
      <c r="S464" s="2"/>
      <c r="T464" s="2"/>
      <c r="U464" s="2"/>
      <c r="V464" s="2"/>
      <c r="W464" s="2"/>
      <c r="X464" s="2"/>
      <c r="Y464" s="2"/>
      <c r="Z464" s="2"/>
      <c r="AA464" s="2"/>
      <c r="AB464" s="2"/>
      <c r="AC464" s="2"/>
    </row>
    <row r="465" spans="1:29" ht="15.75" customHeight="1" x14ac:dyDescent="0.3">
      <c r="A465" s="2"/>
      <c r="B465" s="2"/>
      <c r="C465" s="2"/>
      <c r="D465" s="2"/>
      <c r="E465" s="2"/>
      <c r="F465" s="2"/>
      <c r="G465" s="2"/>
      <c r="H465" s="99"/>
      <c r="I465" s="99"/>
      <c r="J465" s="99"/>
      <c r="K465" s="2"/>
      <c r="L465" s="2"/>
      <c r="M465" s="2"/>
      <c r="N465" s="2"/>
      <c r="O465" s="2"/>
      <c r="P465" s="2"/>
      <c r="Q465" s="2"/>
      <c r="R465" s="2"/>
      <c r="S465" s="2"/>
      <c r="T465" s="2"/>
      <c r="U465" s="2"/>
      <c r="V465" s="2"/>
      <c r="W465" s="2"/>
      <c r="X465" s="2"/>
      <c r="Y465" s="2"/>
      <c r="Z465" s="2"/>
      <c r="AA465" s="2"/>
      <c r="AB465" s="2"/>
      <c r="AC465" s="2"/>
    </row>
    <row r="466" spans="1:29" ht="15.75" customHeight="1" x14ac:dyDescent="0.3">
      <c r="A466" s="2"/>
      <c r="B466" s="2"/>
      <c r="C466" s="2"/>
      <c r="D466" s="2"/>
      <c r="E466" s="2"/>
      <c r="F466" s="2"/>
      <c r="G466" s="2"/>
      <c r="H466" s="99"/>
      <c r="I466" s="99"/>
      <c r="J466" s="99"/>
      <c r="K466" s="2"/>
      <c r="L466" s="2"/>
      <c r="M466" s="2"/>
      <c r="N466" s="2"/>
      <c r="O466" s="2"/>
      <c r="P466" s="2"/>
      <c r="Q466" s="2"/>
      <c r="R466" s="2"/>
      <c r="S466" s="2"/>
      <c r="T466" s="2"/>
      <c r="U466" s="2"/>
      <c r="V466" s="2"/>
      <c r="W466" s="2"/>
      <c r="X466" s="2"/>
      <c r="Y466" s="2"/>
      <c r="Z466" s="2"/>
      <c r="AA466" s="2"/>
      <c r="AB466" s="2"/>
      <c r="AC466" s="2"/>
    </row>
    <row r="467" spans="1:29" ht="15.75" customHeight="1" x14ac:dyDescent="0.3">
      <c r="A467" s="2"/>
      <c r="B467" s="2"/>
      <c r="C467" s="2"/>
      <c r="D467" s="2"/>
      <c r="E467" s="2"/>
      <c r="F467" s="2"/>
      <c r="G467" s="2"/>
      <c r="H467" s="99"/>
      <c r="I467" s="99"/>
      <c r="J467" s="99"/>
      <c r="K467" s="2"/>
      <c r="L467" s="2"/>
      <c r="M467" s="2"/>
      <c r="N467" s="2"/>
      <c r="O467" s="2"/>
      <c r="P467" s="2"/>
      <c r="Q467" s="2"/>
      <c r="R467" s="2"/>
      <c r="S467" s="2"/>
      <c r="T467" s="2"/>
      <c r="U467" s="2"/>
      <c r="V467" s="2"/>
      <c r="W467" s="2"/>
      <c r="X467" s="2"/>
      <c r="Y467" s="2"/>
      <c r="Z467" s="2"/>
      <c r="AA467" s="2"/>
      <c r="AB467" s="2"/>
      <c r="AC467" s="2"/>
    </row>
    <row r="468" spans="1:29" ht="15.75" customHeight="1" x14ac:dyDescent="0.3">
      <c r="A468" s="2"/>
      <c r="B468" s="2"/>
      <c r="C468" s="2"/>
      <c r="D468" s="2"/>
      <c r="E468" s="2"/>
      <c r="F468" s="2"/>
      <c r="G468" s="2"/>
      <c r="H468" s="99"/>
      <c r="I468" s="99"/>
      <c r="J468" s="99"/>
      <c r="K468" s="2"/>
      <c r="L468" s="2"/>
      <c r="M468" s="2"/>
      <c r="N468" s="2"/>
      <c r="O468" s="2"/>
      <c r="P468" s="2"/>
      <c r="Q468" s="2"/>
      <c r="R468" s="2"/>
      <c r="S468" s="2"/>
      <c r="T468" s="2"/>
      <c r="U468" s="2"/>
      <c r="V468" s="2"/>
      <c r="W468" s="2"/>
      <c r="X468" s="2"/>
      <c r="Y468" s="2"/>
      <c r="Z468" s="2"/>
      <c r="AA468" s="2"/>
      <c r="AB468" s="2"/>
      <c r="AC468" s="2"/>
    </row>
    <row r="469" spans="1:29" ht="15.75" customHeight="1" x14ac:dyDescent="0.3">
      <c r="A469" s="2"/>
      <c r="B469" s="2"/>
      <c r="C469" s="2"/>
      <c r="D469" s="2"/>
      <c r="E469" s="2"/>
      <c r="F469" s="2"/>
      <c r="G469" s="2"/>
      <c r="H469" s="99"/>
      <c r="I469" s="99"/>
      <c r="J469" s="99"/>
      <c r="K469" s="2"/>
      <c r="L469" s="2"/>
      <c r="M469" s="2"/>
      <c r="N469" s="2"/>
      <c r="O469" s="2"/>
      <c r="P469" s="2"/>
      <c r="Q469" s="2"/>
      <c r="R469" s="2"/>
      <c r="S469" s="2"/>
      <c r="T469" s="2"/>
      <c r="U469" s="2"/>
      <c r="V469" s="2"/>
      <c r="W469" s="2"/>
      <c r="X469" s="2"/>
      <c r="Y469" s="2"/>
      <c r="Z469" s="2"/>
      <c r="AA469" s="2"/>
      <c r="AB469" s="2"/>
      <c r="AC469" s="2"/>
    </row>
    <row r="470" spans="1:29" ht="15.75" customHeight="1" x14ac:dyDescent="0.3">
      <c r="A470" s="2"/>
      <c r="B470" s="2"/>
      <c r="C470" s="2"/>
      <c r="D470" s="2"/>
      <c r="E470" s="2"/>
      <c r="F470" s="2"/>
      <c r="G470" s="2"/>
      <c r="H470" s="99"/>
      <c r="I470" s="99"/>
      <c r="J470" s="99"/>
      <c r="K470" s="2"/>
      <c r="L470" s="2"/>
      <c r="M470" s="2"/>
      <c r="N470" s="2"/>
      <c r="O470" s="2"/>
      <c r="P470" s="2"/>
      <c r="Q470" s="2"/>
      <c r="R470" s="2"/>
      <c r="S470" s="2"/>
      <c r="T470" s="2"/>
      <c r="U470" s="2"/>
      <c r="V470" s="2"/>
      <c r="W470" s="2"/>
      <c r="X470" s="2"/>
      <c r="Y470" s="2"/>
      <c r="Z470" s="2"/>
      <c r="AA470" s="2"/>
      <c r="AB470" s="2"/>
      <c r="AC470" s="2"/>
    </row>
    <row r="471" spans="1:29" ht="15.75" customHeight="1" x14ac:dyDescent="0.3">
      <c r="A471" s="2"/>
      <c r="B471" s="2"/>
      <c r="C471" s="2"/>
      <c r="D471" s="2"/>
      <c r="E471" s="2"/>
      <c r="F471" s="2"/>
      <c r="G471" s="2"/>
      <c r="H471" s="99"/>
      <c r="I471" s="99"/>
      <c r="J471" s="99"/>
      <c r="K471" s="2"/>
      <c r="L471" s="2"/>
      <c r="M471" s="2"/>
      <c r="N471" s="2"/>
      <c r="O471" s="2"/>
      <c r="P471" s="2"/>
      <c r="Q471" s="2"/>
      <c r="R471" s="2"/>
      <c r="S471" s="2"/>
      <c r="T471" s="2"/>
      <c r="U471" s="2"/>
      <c r="V471" s="2"/>
      <c r="W471" s="2"/>
      <c r="X471" s="2"/>
      <c r="Y471" s="2"/>
      <c r="Z471" s="2"/>
      <c r="AA471" s="2"/>
      <c r="AB471" s="2"/>
      <c r="AC471" s="2"/>
    </row>
    <row r="472" spans="1:29" ht="15.75" customHeight="1" x14ac:dyDescent="0.3">
      <c r="A472" s="2"/>
      <c r="B472" s="2"/>
      <c r="C472" s="2"/>
      <c r="D472" s="2"/>
      <c r="E472" s="2"/>
      <c r="F472" s="2"/>
      <c r="G472" s="2"/>
      <c r="H472" s="99"/>
      <c r="I472" s="99"/>
      <c r="J472" s="99"/>
      <c r="K472" s="2"/>
      <c r="L472" s="2"/>
      <c r="M472" s="2"/>
      <c r="N472" s="2"/>
      <c r="O472" s="2"/>
      <c r="P472" s="2"/>
      <c r="Q472" s="2"/>
      <c r="R472" s="2"/>
      <c r="S472" s="2"/>
      <c r="T472" s="2"/>
      <c r="U472" s="2"/>
      <c r="V472" s="2"/>
      <c r="W472" s="2"/>
      <c r="X472" s="2"/>
      <c r="Y472" s="2"/>
      <c r="Z472" s="2"/>
      <c r="AA472" s="2"/>
      <c r="AB472" s="2"/>
      <c r="AC472" s="2"/>
    </row>
    <row r="473" spans="1:29" ht="15.75" customHeight="1" x14ac:dyDescent="0.3">
      <c r="A473" s="2"/>
      <c r="B473" s="2"/>
      <c r="C473" s="2"/>
      <c r="D473" s="2"/>
      <c r="E473" s="2"/>
      <c r="F473" s="2"/>
      <c r="G473" s="2"/>
      <c r="H473" s="99"/>
      <c r="I473" s="99"/>
      <c r="J473" s="99"/>
      <c r="K473" s="2"/>
      <c r="L473" s="2"/>
      <c r="M473" s="2"/>
      <c r="N473" s="2"/>
      <c r="O473" s="2"/>
      <c r="P473" s="2"/>
      <c r="Q473" s="2"/>
      <c r="R473" s="2"/>
      <c r="S473" s="2"/>
      <c r="T473" s="2"/>
      <c r="U473" s="2"/>
      <c r="V473" s="2"/>
      <c r="W473" s="2"/>
      <c r="X473" s="2"/>
      <c r="Y473" s="2"/>
      <c r="Z473" s="2"/>
      <c r="AA473" s="2"/>
      <c r="AB473" s="2"/>
      <c r="AC473" s="2"/>
    </row>
    <row r="474" spans="1:29" ht="15.75" customHeight="1" x14ac:dyDescent="0.3">
      <c r="A474" s="2"/>
      <c r="B474" s="2"/>
      <c r="C474" s="2"/>
      <c r="D474" s="2"/>
      <c r="E474" s="2"/>
      <c r="F474" s="2"/>
      <c r="G474" s="2"/>
      <c r="H474" s="99"/>
      <c r="I474" s="99"/>
      <c r="J474" s="99"/>
      <c r="K474" s="2"/>
      <c r="L474" s="2"/>
      <c r="M474" s="2"/>
      <c r="N474" s="2"/>
      <c r="O474" s="2"/>
      <c r="P474" s="2"/>
      <c r="Q474" s="2"/>
      <c r="R474" s="2"/>
      <c r="S474" s="2"/>
      <c r="T474" s="2"/>
      <c r="U474" s="2"/>
      <c r="V474" s="2"/>
      <c r="W474" s="2"/>
      <c r="X474" s="2"/>
      <c r="Y474" s="2"/>
      <c r="Z474" s="2"/>
      <c r="AA474" s="2"/>
      <c r="AB474" s="2"/>
      <c r="AC474" s="2"/>
    </row>
    <row r="475" spans="1:29" ht="15.75" customHeight="1" x14ac:dyDescent="0.3">
      <c r="A475" s="2"/>
      <c r="B475" s="2"/>
      <c r="C475" s="2"/>
      <c r="D475" s="2"/>
      <c r="E475" s="2"/>
      <c r="F475" s="2"/>
      <c r="G475" s="2"/>
      <c r="H475" s="99"/>
      <c r="I475" s="99"/>
      <c r="J475" s="99"/>
      <c r="K475" s="2"/>
      <c r="L475" s="2"/>
      <c r="M475" s="2"/>
      <c r="N475" s="2"/>
      <c r="O475" s="2"/>
      <c r="P475" s="2"/>
      <c r="Q475" s="2"/>
      <c r="R475" s="2"/>
      <c r="S475" s="2"/>
      <c r="T475" s="2"/>
      <c r="U475" s="2"/>
      <c r="V475" s="2"/>
      <c r="W475" s="2"/>
      <c r="X475" s="2"/>
      <c r="Y475" s="2"/>
      <c r="Z475" s="2"/>
      <c r="AA475" s="2"/>
      <c r="AB475" s="2"/>
      <c r="AC475" s="2"/>
    </row>
    <row r="476" spans="1:29" ht="15.75" customHeight="1" x14ac:dyDescent="0.3">
      <c r="A476" s="2"/>
      <c r="B476" s="2"/>
      <c r="C476" s="2"/>
      <c r="D476" s="2"/>
      <c r="E476" s="2"/>
      <c r="F476" s="2"/>
      <c r="G476" s="2"/>
      <c r="H476" s="99"/>
      <c r="I476" s="99"/>
      <c r="J476" s="99"/>
      <c r="K476" s="2"/>
      <c r="L476" s="2"/>
      <c r="M476" s="2"/>
      <c r="N476" s="2"/>
      <c r="O476" s="2"/>
      <c r="P476" s="2"/>
      <c r="Q476" s="2"/>
      <c r="R476" s="2"/>
      <c r="S476" s="2"/>
      <c r="T476" s="2"/>
      <c r="U476" s="2"/>
      <c r="V476" s="2"/>
      <c r="W476" s="2"/>
      <c r="X476" s="2"/>
      <c r="Y476" s="2"/>
      <c r="Z476" s="2"/>
      <c r="AA476" s="2"/>
      <c r="AB476" s="2"/>
      <c r="AC476" s="2"/>
    </row>
    <row r="477" spans="1:29" ht="15.75" customHeight="1" x14ac:dyDescent="0.3">
      <c r="A477" s="2"/>
      <c r="B477" s="2"/>
      <c r="C477" s="2"/>
      <c r="D477" s="2"/>
      <c r="E477" s="2"/>
      <c r="F477" s="2"/>
      <c r="G477" s="2"/>
      <c r="H477" s="99"/>
      <c r="I477" s="99"/>
      <c r="J477" s="99"/>
      <c r="K477" s="2"/>
      <c r="L477" s="2"/>
      <c r="M477" s="2"/>
      <c r="N477" s="2"/>
      <c r="O477" s="2"/>
      <c r="P477" s="2"/>
      <c r="Q477" s="2"/>
      <c r="R477" s="2"/>
      <c r="S477" s="2"/>
      <c r="T477" s="2"/>
      <c r="U477" s="2"/>
      <c r="V477" s="2"/>
      <c r="W477" s="2"/>
      <c r="X477" s="2"/>
      <c r="Y477" s="2"/>
      <c r="Z477" s="2"/>
      <c r="AA477" s="2"/>
      <c r="AB477" s="2"/>
      <c r="AC477" s="2"/>
    </row>
    <row r="478" spans="1:29" ht="15.75" customHeight="1" x14ac:dyDescent="0.3">
      <c r="A478" s="2"/>
      <c r="B478" s="2"/>
      <c r="C478" s="2"/>
      <c r="D478" s="2"/>
      <c r="E478" s="2"/>
      <c r="F478" s="2"/>
      <c r="G478" s="2"/>
      <c r="H478" s="99"/>
      <c r="I478" s="99"/>
      <c r="J478" s="99"/>
      <c r="K478" s="2"/>
      <c r="L478" s="2"/>
      <c r="M478" s="2"/>
      <c r="N478" s="2"/>
      <c r="O478" s="2"/>
      <c r="P478" s="2"/>
      <c r="Q478" s="2"/>
      <c r="R478" s="2"/>
      <c r="S478" s="2"/>
      <c r="T478" s="2"/>
      <c r="U478" s="2"/>
      <c r="V478" s="2"/>
      <c r="W478" s="2"/>
      <c r="X478" s="2"/>
      <c r="Y478" s="2"/>
      <c r="Z478" s="2"/>
      <c r="AA478" s="2"/>
      <c r="AB478" s="2"/>
      <c r="AC478" s="2"/>
    </row>
    <row r="479" spans="1:29" ht="15.75" customHeight="1" x14ac:dyDescent="0.3">
      <c r="A479" s="2"/>
      <c r="B479" s="2"/>
      <c r="C479" s="2"/>
      <c r="D479" s="2"/>
      <c r="E479" s="2"/>
      <c r="F479" s="2"/>
      <c r="G479" s="2"/>
      <c r="H479" s="99"/>
      <c r="I479" s="99"/>
      <c r="J479" s="99"/>
      <c r="K479" s="2"/>
      <c r="L479" s="2"/>
      <c r="M479" s="2"/>
      <c r="N479" s="2"/>
      <c r="O479" s="2"/>
      <c r="P479" s="2"/>
      <c r="Q479" s="2"/>
      <c r="R479" s="2"/>
      <c r="S479" s="2"/>
      <c r="T479" s="2"/>
      <c r="U479" s="2"/>
      <c r="V479" s="2"/>
      <c r="W479" s="2"/>
      <c r="X479" s="2"/>
      <c r="Y479" s="2"/>
      <c r="Z479" s="2"/>
      <c r="AA479" s="2"/>
      <c r="AB479" s="2"/>
      <c r="AC479" s="2"/>
    </row>
    <row r="480" spans="1:29" ht="15.75" customHeight="1" x14ac:dyDescent="0.3">
      <c r="A480" s="2"/>
      <c r="B480" s="2"/>
      <c r="C480" s="2"/>
      <c r="D480" s="2"/>
      <c r="E480" s="2"/>
      <c r="F480" s="2"/>
      <c r="G480" s="2"/>
      <c r="H480" s="99"/>
      <c r="I480" s="99"/>
      <c r="J480" s="99"/>
      <c r="K480" s="2"/>
      <c r="L480" s="2"/>
      <c r="M480" s="2"/>
      <c r="N480" s="2"/>
      <c r="O480" s="2"/>
      <c r="P480" s="2"/>
      <c r="Q480" s="2"/>
      <c r="R480" s="2"/>
      <c r="S480" s="2"/>
      <c r="T480" s="2"/>
      <c r="U480" s="2"/>
      <c r="V480" s="2"/>
      <c r="W480" s="2"/>
      <c r="X480" s="2"/>
      <c r="Y480" s="2"/>
      <c r="Z480" s="2"/>
      <c r="AA480" s="2"/>
      <c r="AB480" s="2"/>
      <c r="AC480" s="2"/>
    </row>
    <row r="481" spans="1:29" ht="15.75" customHeight="1" x14ac:dyDescent="0.3">
      <c r="A481" s="2"/>
      <c r="B481" s="2"/>
      <c r="C481" s="2"/>
      <c r="D481" s="2"/>
      <c r="E481" s="2"/>
      <c r="F481" s="2"/>
      <c r="G481" s="2"/>
      <c r="H481" s="99"/>
      <c r="I481" s="99"/>
      <c r="J481" s="99"/>
      <c r="K481" s="2"/>
      <c r="L481" s="2"/>
      <c r="M481" s="2"/>
      <c r="N481" s="2"/>
      <c r="O481" s="2"/>
      <c r="P481" s="2"/>
      <c r="Q481" s="2"/>
      <c r="R481" s="2"/>
      <c r="S481" s="2"/>
      <c r="T481" s="2"/>
      <c r="U481" s="2"/>
      <c r="V481" s="2"/>
      <c r="W481" s="2"/>
      <c r="X481" s="2"/>
      <c r="Y481" s="2"/>
      <c r="Z481" s="2"/>
      <c r="AA481" s="2"/>
      <c r="AB481" s="2"/>
      <c r="AC481" s="2"/>
    </row>
    <row r="482" spans="1:29" ht="15.75" customHeight="1" x14ac:dyDescent="0.3">
      <c r="A482" s="2"/>
      <c r="B482" s="2"/>
      <c r="C482" s="2"/>
      <c r="D482" s="2"/>
      <c r="E482" s="2"/>
      <c r="F482" s="2"/>
      <c r="G482" s="2"/>
      <c r="H482" s="99"/>
      <c r="I482" s="99"/>
      <c r="J482" s="99"/>
      <c r="K482" s="2"/>
      <c r="L482" s="2"/>
      <c r="M482" s="2"/>
      <c r="N482" s="2"/>
      <c r="O482" s="2"/>
      <c r="P482" s="2"/>
      <c r="Q482" s="2"/>
      <c r="R482" s="2"/>
      <c r="S482" s="2"/>
      <c r="T482" s="2"/>
      <c r="U482" s="2"/>
      <c r="V482" s="2"/>
      <c r="W482" s="2"/>
      <c r="X482" s="2"/>
      <c r="Y482" s="2"/>
      <c r="Z482" s="2"/>
      <c r="AA482" s="2"/>
      <c r="AB482" s="2"/>
      <c r="AC482" s="2"/>
    </row>
    <row r="483" spans="1:29" ht="15.75" customHeight="1" x14ac:dyDescent="0.3">
      <c r="A483" s="2"/>
      <c r="B483" s="2"/>
      <c r="C483" s="2"/>
      <c r="D483" s="2"/>
      <c r="E483" s="2"/>
      <c r="F483" s="2"/>
      <c r="G483" s="2"/>
      <c r="H483" s="99"/>
      <c r="I483" s="99"/>
      <c r="J483" s="99"/>
      <c r="K483" s="2"/>
      <c r="L483" s="2"/>
      <c r="M483" s="2"/>
      <c r="N483" s="2"/>
      <c r="O483" s="2"/>
      <c r="P483" s="2"/>
      <c r="Q483" s="2"/>
      <c r="R483" s="2"/>
      <c r="S483" s="2"/>
      <c r="T483" s="2"/>
      <c r="U483" s="2"/>
      <c r="V483" s="2"/>
      <c r="W483" s="2"/>
      <c r="X483" s="2"/>
      <c r="Y483" s="2"/>
      <c r="Z483" s="2"/>
      <c r="AA483" s="2"/>
      <c r="AB483" s="2"/>
      <c r="AC483" s="2"/>
    </row>
    <row r="484" spans="1:29" ht="15.75" customHeight="1" x14ac:dyDescent="0.3">
      <c r="A484" s="2"/>
      <c r="B484" s="2"/>
      <c r="C484" s="2"/>
      <c r="D484" s="2"/>
      <c r="E484" s="2"/>
      <c r="F484" s="2"/>
      <c r="G484" s="2"/>
      <c r="H484" s="99"/>
      <c r="I484" s="99"/>
      <c r="J484" s="99"/>
      <c r="K484" s="2"/>
      <c r="L484" s="2"/>
      <c r="M484" s="2"/>
      <c r="N484" s="2"/>
      <c r="O484" s="2"/>
      <c r="P484" s="2"/>
      <c r="Q484" s="2"/>
      <c r="R484" s="2"/>
      <c r="S484" s="2"/>
      <c r="T484" s="2"/>
      <c r="U484" s="2"/>
      <c r="V484" s="2"/>
      <c r="W484" s="2"/>
      <c r="X484" s="2"/>
      <c r="Y484" s="2"/>
      <c r="Z484" s="2"/>
      <c r="AA484" s="2"/>
      <c r="AB484" s="2"/>
      <c r="AC484" s="2"/>
    </row>
    <row r="485" spans="1:29" ht="15.75" customHeight="1" x14ac:dyDescent="0.3">
      <c r="A485" s="2"/>
      <c r="B485" s="2"/>
      <c r="C485" s="2"/>
      <c r="D485" s="2"/>
      <c r="E485" s="2"/>
      <c r="F485" s="2"/>
      <c r="G485" s="2"/>
      <c r="H485" s="99"/>
      <c r="I485" s="99"/>
      <c r="J485" s="99"/>
      <c r="K485" s="2"/>
      <c r="L485" s="2"/>
      <c r="M485" s="2"/>
      <c r="N485" s="2"/>
      <c r="O485" s="2"/>
      <c r="P485" s="2"/>
      <c r="Q485" s="2"/>
      <c r="R485" s="2"/>
      <c r="S485" s="2"/>
      <c r="T485" s="2"/>
      <c r="U485" s="2"/>
      <c r="V485" s="2"/>
      <c r="W485" s="2"/>
      <c r="X485" s="2"/>
      <c r="Y485" s="2"/>
      <c r="Z485" s="2"/>
      <c r="AA485" s="2"/>
      <c r="AB485" s="2"/>
      <c r="AC485" s="2"/>
    </row>
    <row r="486" spans="1:29" ht="15.75" customHeight="1" x14ac:dyDescent="0.3">
      <c r="A486" s="2"/>
      <c r="B486" s="2"/>
      <c r="C486" s="2"/>
      <c r="D486" s="2"/>
      <c r="E486" s="2"/>
      <c r="F486" s="2"/>
      <c r="G486" s="2"/>
      <c r="H486" s="99"/>
      <c r="I486" s="99"/>
      <c r="J486" s="99"/>
      <c r="K486" s="2"/>
      <c r="L486" s="2"/>
      <c r="M486" s="2"/>
      <c r="N486" s="2"/>
      <c r="O486" s="2"/>
      <c r="P486" s="2"/>
      <c r="Q486" s="2"/>
      <c r="R486" s="2"/>
      <c r="S486" s="2"/>
      <c r="T486" s="2"/>
      <c r="U486" s="2"/>
      <c r="V486" s="2"/>
      <c r="W486" s="2"/>
      <c r="X486" s="2"/>
      <c r="Y486" s="2"/>
      <c r="Z486" s="2"/>
      <c r="AA486" s="2"/>
      <c r="AB486" s="2"/>
      <c r="AC486" s="2"/>
    </row>
    <row r="487" spans="1:29" ht="15.75" customHeight="1" x14ac:dyDescent="0.3">
      <c r="A487" s="2"/>
      <c r="B487" s="2"/>
      <c r="C487" s="2"/>
      <c r="D487" s="2"/>
      <c r="E487" s="2"/>
      <c r="F487" s="2"/>
      <c r="G487" s="2"/>
      <c r="H487" s="99"/>
      <c r="I487" s="99"/>
      <c r="J487" s="99"/>
      <c r="K487" s="2"/>
      <c r="L487" s="2"/>
      <c r="M487" s="2"/>
      <c r="N487" s="2"/>
      <c r="O487" s="2"/>
      <c r="P487" s="2"/>
      <c r="Q487" s="2"/>
      <c r="R487" s="2"/>
      <c r="S487" s="2"/>
      <c r="T487" s="2"/>
      <c r="U487" s="2"/>
      <c r="V487" s="2"/>
      <c r="W487" s="2"/>
      <c r="X487" s="2"/>
      <c r="Y487" s="2"/>
      <c r="Z487" s="2"/>
      <c r="AA487" s="2"/>
      <c r="AB487" s="2"/>
      <c r="AC487" s="2"/>
    </row>
    <row r="488" spans="1:29" ht="15.75" customHeight="1" x14ac:dyDescent="0.3">
      <c r="A488" s="2"/>
      <c r="B488" s="2"/>
      <c r="C488" s="2"/>
      <c r="D488" s="2"/>
      <c r="E488" s="2"/>
      <c r="F488" s="2"/>
      <c r="G488" s="2"/>
      <c r="H488" s="99"/>
      <c r="I488" s="99"/>
      <c r="J488" s="99"/>
      <c r="K488" s="2"/>
      <c r="L488" s="2"/>
      <c r="M488" s="2"/>
      <c r="N488" s="2"/>
      <c r="O488" s="2"/>
      <c r="P488" s="2"/>
      <c r="Q488" s="2"/>
      <c r="R488" s="2"/>
      <c r="S488" s="2"/>
      <c r="T488" s="2"/>
      <c r="U488" s="2"/>
      <c r="V488" s="2"/>
      <c r="W488" s="2"/>
      <c r="X488" s="2"/>
      <c r="Y488" s="2"/>
      <c r="Z488" s="2"/>
      <c r="AA488" s="2"/>
      <c r="AB488" s="2"/>
      <c r="AC488" s="2"/>
    </row>
    <row r="489" spans="1:29" ht="15.75" customHeight="1" x14ac:dyDescent="0.3">
      <c r="A489" s="2"/>
      <c r="B489" s="2"/>
      <c r="C489" s="2"/>
      <c r="D489" s="2"/>
      <c r="E489" s="2"/>
      <c r="F489" s="2"/>
      <c r="G489" s="2"/>
      <c r="H489" s="99"/>
      <c r="I489" s="99"/>
      <c r="J489" s="99"/>
      <c r="K489" s="2"/>
      <c r="L489" s="2"/>
      <c r="M489" s="2"/>
      <c r="N489" s="2"/>
      <c r="O489" s="2"/>
      <c r="P489" s="2"/>
      <c r="Q489" s="2"/>
      <c r="R489" s="2"/>
      <c r="S489" s="2"/>
      <c r="T489" s="2"/>
      <c r="U489" s="2"/>
      <c r="V489" s="2"/>
      <c r="W489" s="2"/>
      <c r="X489" s="2"/>
      <c r="Y489" s="2"/>
      <c r="Z489" s="2"/>
      <c r="AA489" s="2"/>
      <c r="AB489" s="2"/>
      <c r="AC489" s="2"/>
    </row>
    <row r="490" spans="1:29" ht="15.75" customHeight="1" x14ac:dyDescent="0.3">
      <c r="A490" s="2"/>
      <c r="B490" s="2"/>
      <c r="C490" s="2"/>
      <c r="D490" s="2"/>
      <c r="E490" s="2"/>
      <c r="F490" s="2"/>
      <c r="G490" s="2"/>
      <c r="H490" s="99"/>
      <c r="I490" s="99"/>
      <c r="J490" s="99"/>
      <c r="K490" s="2"/>
      <c r="L490" s="2"/>
      <c r="M490" s="2"/>
      <c r="N490" s="2"/>
      <c r="O490" s="2"/>
      <c r="P490" s="2"/>
      <c r="Q490" s="2"/>
      <c r="R490" s="2"/>
      <c r="S490" s="2"/>
      <c r="T490" s="2"/>
      <c r="U490" s="2"/>
      <c r="V490" s="2"/>
      <c r="W490" s="2"/>
      <c r="X490" s="2"/>
      <c r="Y490" s="2"/>
      <c r="Z490" s="2"/>
      <c r="AA490" s="2"/>
      <c r="AB490" s="2"/>
      <c r="AC490" s="2"/>
    </row>
    <row r="491" spans="1:29" ht="15.75" customHeight="1" x14ac:dyDescent="0.3">
      <c r="A491" s="2"/>
      <c r="B491" s="2"/>
      <c r="C491" s="2"/>
      <c r="D491" s="2"/>
      <c r="E491" s="2"/>
      <c r="F491" s="2"/>
      <c r="G491" s="2"/>
      <c r="H491" s="99"/>
      <c r="I491" s="99"/>
      <c r="J491" s="99"/>
      <c r="K491" s="2"/>
      <c r="L491" s="2"/>
      <c r="M491" s="2"/>
      <c r="N491" s="2"/>
      <c r="O491" s="2"/>
      <c r="P491" s="2"/>
      <c r="Q491" s="2"/>
      <c r="R491" s="2"/>
      <c r="S491" s="2"/>
      <c r="T491" s="2"/>
      <c r="U491" s="2"/>
      <c r="V491" s="2"/>
      <c r="W491" s="2"/>
      <c r="X491" s="2"/>
      <c r="Y491" s="2"/>
      <c r="Z491" s="2"/>
      <c r="AA491" s="2"/>
      <c r="AB491" s="2"/>
      <c r="AC491" s="2"/>
    </row>
    <row r="492" spans="1:29" ht="15.75" customHeight="1" x14ac:dyDescent="0.3">
      <c r="A492" s="2"/>
      <c r="B492" s="2"/>
      <c r="C492" s="2"/>
      <c r="D492" s="2"/>
      <c r="E492" s="2"/>
      <c r="F492" s="2"/>
      <c r="G492" s="2"/>
      <c r="H492" s="99"/>
      <c r="I492" s="99"/>
      <c r="J492" s="99"/>
      <c r="K492" s="2"/>
      <c r="L492" s="2"/>
      <c r="M492" s="2"/>
      <c r="N492" s="2"/>
      <c r="O492" s="2"/>
      <c r="P492" s="2"/>
      <c r="Q492" s="2"/>
      <c r="R492" s="2"/>
      <c r="S492" s="2"/>
      <c r="T492" s="2"/>
      <c r="U492" s="2"/>
      <c r="V492" s="2"/>
      <c r="W492" s="2"/>
      <c r="X492" s="2"/>
      <c r="Y492" s="2"/>
      <c r="Z492" s="2"/>
      <c r="AA492" s="2"/>
      <c r="AB492" s="2"/>
      <c r="AC492" s="2"/>
    </row>
    <row r="493" spans="1:29" ht="15.75" customHeight="1" x14ac:dyDescent="0.3">
      <c r="A493" s="2"/>
      <c r="B493" s="2"/>
      <c r="C493" s="2"/>
      <c r="D493" s="2"/>
      <c r="E493" s="2"/>
      <c r="F493" s="2"/>
      <c r="G493" s="2"/>
      <c r="H493" s="99"/>
      <c r="I493" s="99"/>
      <c r="J493" s="99"/>
      <c r="K493" s="2"/>
      <c r="L493" s="2"/>
      <c r="M493" s="2"/>
      <c r="N493" s="2"/>
      <c r="O493" s="2"/>
      <c r="P493" s="2"/>
      <c r="Q493" s="2"/>
      <c r="R493" s="2"/>
      <c r="S493" s="2"/>
      <c r="T493" s="2"/>
      <c r="U493" s="2"/>
      <c r="V493" s="2"/>
      <c r="W493" s="2"/>
      <c r="X493" s="2"/>
      <c r="Y493" s="2"/>
      <c r="Z493" s="2"/>
      <c r="AA493" s="2"/>
      <c r="AB493" s="2"/>
      <c r="AC493" s="2"/>
    </row>
    <row r="494" spans="1:29" ht="15.75" customHeight="1" x14ac:dyDescent="0.3">
      <c r="A494" s="2"/>
      <c r="B494" s="2"/>
      <c r="C494" s="2"/>
      <c r="D494" s="2"/>
      <c r="E494" s="2"/>
      <c r="F494" s="2"/>
      <c r="G494" s="2"/>
      <c r="H494" s="99"/>
      <c r="I494" s="99"/>
      <c r="J494" s="99"/>
      <c r="K494" s="2"/>
      <c r="L494" s="2"/>
      <c r="M494" s="2"/>
      <c r="N494" s="2"/>
      <c r="O494" s="2"/>
      <c r="P494" s="2"/>
      <c r="Q494" s="2"/>
      <c r="R494" s="2"/>
      <c r="S494" s="2"/>
      <c r="T494" s="2"/>
      <c r="U494" s="2"/>
      <c r="V494" s="2"/>
      <c r="W494" s="2"/>
      <c r="X494" s="2"/>
      <c r="Y494" s="2"/>
      <c r="Z494" s="2"/>
      <c r="AA494" s="2"/>
      <c r="AB494" s="2"/>
      <c r="AC494" s="2"/>
    </row>
    <row r="495" spans="1:29" ht="15.75" customHeight="1" x14ac:dyDescent="0.3">
      <c r="A495" s="2"/>
      <c r="B495" s="2"/>
      <c r="C495" s="2"/>
      <c r="D495" s="2"/>
      <c r="E495" s="2"/>
      <c r="F495" s="2"/>
      <c r="G495" s="2"/>
      <c r="H495" s="99"/>
      <c r="I495" s="99"/>
      <c r="J495" s="99"/>
      <c r="K495" s="2"/>
      <c r="L495" s="2"/>
      <c r="M495" s="2"/>
      <c r="N495" s="2"/>
      <c r="O495" s="2"/>
      <c r="P495" s="2"/>
      <c r="Q495" s="2"/>
      <c r="R495" s="2"/>
      <c r="S495" s="2"/>
      <c r="T495" s="2"/>
      <c r="U495" s="2"/>
      <c r="V495" s="2"/>
      <c r="W495" s="2"/>
      <c r="X495" s="2"/>
      <c r="Y495" s="2"/>
      <c r="Z495" s="2"/>
      <c r="AA495" s="2"/>
      <c r="AB495" s="2"/>
      <c r="AC495" s="2"/>
    </row>
    <row r="496" spans="1:29" ht="15.75" customHeight="1" x14ac:dyDescent="0.3">
      <c r="A496" s="2"/>
      <c r="B496" s="2"/>
      <c r="C496" s="2"/>
      <c r="D496" s="2"/>
      <c r="E496" s="2"/>
      <c r="F496" s="2"/>
      <c r="G496" s="2"/>
      <c r="H496" s="99"/>
      <c r="I496" s="99"/>
      <c r="J496" s="99"/>
      <c r="K496" s="2"/>
      <c r="L496" s="2"/>
      <c r="M496" s="2"/>
      <c r="N496" s="2"/>
      <c r="O496" s="2"/>
      <c r="P496" s="2"/>
      <c r="Q496" s="2"/>
      <c r="R496" s="2"/>
      <c r="S496" s="2"/>
      <c r="T496" s="2"/>
      <c r="U496" s="2"/>
      <c r="V496" s="2"/>
      <c r="W496" s="2"/>
      <c r="X496" s="2"/>
      <c r="Y496" s="2"/>
      <c r="Z496" s="2"/>
      <c r="AA496" s="2"/>
      <c r="AB496" s="2"/>
      <c r="AC496" s="2"/>
    </row>
    <row r="497" spans="1:29" ht="15.75" customHeight="1" x14ac:dyDescent="0.3">
      <c r="A497" s="2"/>
      <c r="B497" s="2"/>
      <c r="C497" s="2"/>
      <c r="D497" s="2"/>
      <c r="E497" s="2"/>
      <c r="F497" s="2"/>
      <c r="G497" s="2"/>
      <c r="H497" s="99"/>
      <c r="I497" s="99"/>
      <c r="J497" s="99"/>
      <c r="K497" s="2"/>
      <c r="L497" s="2"/>
      <c r="M497" s="2"/>
      <c r="N497" s="2"/>
      <c r="O497" s="2"/>
      <c r="P497" s="2"/>
      <c r="Q497" s="2"/>
      <c r="R497" s="2"/>
      <c r="S497" s="2"/>
      <c r="T497" s="2"/>
      <c r="U497" s="2"/>
      <c r="V497" s="2"/>
      <c r="W497" s="2"/>
      <c r="X497" s="2"/>
      <c r="Y497" s="2"/>
      <c r="Z497" s="2"/>
      <c r="AA497" s="2"/>
      <c r="AB497" s="2"/>
      <c r="AC497" s="2"/>
    </row>
    <row r="498" spans="1:29" ht="15.75" customHeight="1" x14ac:dyDescent="0.3">
      <c r="A498" s="2"/>
      <c r="B498" s="2"/>
      <c r="C498" s="2"/>
      <c r="D498" s="2"/>
      <c r="E498" s="2"/>
      <c r="F498" s="2"/>
      <c r="G498" s="2"/>
      <c r="H498" s="99"/>
      <c r="I498" s="99"/>
      <c r="J498" s="99"/>
      <c r="K498" s="2"/>
      <c r="L498" s="2"/>
      <c r="M498" s="2"/>
      <c r="N498" s="2"/>
      <c r="O498" s="2"/>
      <c r="P498" s="2"/>
      <c r="Q498" s="2"/>
      <c r="R498" s="2"/>
      <c r="S498" s="2"/>
      <c r="T498" s="2"/>
      <c r="U498" s="2"/>
      <c r="V498" s="2"/>
      <c r="W498" s="2"/>
      <c r="X498" s="2"/>
      <c r="Y498" s="2"/>
      <c r="Z498" s="2"/>
      <c r="AA498" s="2"/>
      <c r="AB498" s="2"/>
      <c r="AC498" s="2"/>
    </row>
    <row r="499" spans="1:29" ht="15.75" customHeight="1" x14ac:dyDescent="0.3">
      <c r="A499" s="2"/>
      <c r="B499" s="2"/>
      <c r="C499" s="2"/>
      <c r="D499" s="2"/>
      <c r="E499" s="2"/>
      <c r="F499" s="2"/>
      <c r="G499" s="2"/>
      <c r="H499" s="99"/>
      <c r="I499" s="99"/>
      <c r="J499" s="99"/>
      <c r="K499" s="2"/>
      <c r="L499" s="2"/>
      <c r="M499" s="2"/>
      <c r="N499" s="2"/>
      <c r="O499" s="2"/>
      <c r="P499" s="2"/>
      <c r="Q499" s="2"/>
      <c r="R499" s="2"/>
      <c r="S499" s="2"/>
      <c r="T499" s="2"/>
      <c r="U499" s="2"/>
      <c r="V499" s="2"/>
      <c r="W499" s="2"/>
      <c r="X499" s="2"/>
      <c r="Y499" s="2"/>
      <c r="Z499" s="2"/>
      <c r="AA499" s="2"/>
      <c r="AB499" s="2"/>
      <c r="AC499" s="2"/>
    </row>
    <row r="500" spans="1:29" ht="15.75" customHeight="1" x14ac:dyDescent="0.3">
      <c r="A500" s="2"/>
      <c r="B500" s="2"/>
      <c r="C500" s="2"/>
      <c r="D500" s="2"/>
      <c r="E500" s="2"/>
      <c r="F500" s="2"/>
      <c r="G500" s="2"/>
      <c r="H500" s="99"/>
      <c r="I500" s="99"/>
      <c r="J500" s="99"/>
      <c r="K500" s="2"/>
      <c r="L500" s="2"/>
      <c r="M500" s="2"/>
      <c r="N500" s="2"/>
      <c r="O500" s="2"/>
      <c r="P500" s="2"/>
      <c r="Q500" s="2"/>
      <c r="R500" s="2"/>
      <c r="S500" s="2"/>
      <c r="T500" s="2"/>
      <c r="U500" s="2"/>
      <c r="V500" s="2"/>
      <c r="W500" s="2"/>
      <c r="X500" s="2"/>
      <c r="Y500" s="2"/>
      <c r="Z500" s="2"/>
      <c r="AA500" s="2"/>
      <c r="AB500" s="2"/>
      <c r="AC500" s="2"/>
    </row>
    <row r="501" spans="1:29" ht="15.75" customHeight="1" x14ac:dyDescent="0.3">
      <c r="A501" s="2"/>
      <c r="B501" s="2"/>
      <c r="C501" s="2"/>
      <c r="D501" s="2"/>
      <c r="E501" s="2"/>
      <c r="F501" s="2"/>
      <c r="G501" s="2"/>
      <c r="H501" s="99"/>
      <c r="I501" s="99"/>
      <c r="J501" s="99"/>
      <c r="K501" s="2"/>
      <c r="L501" s="2"/>
      <c r="M501" s="2"/>
      <c r="N501" s="2"/>
      <c r="O501" s="2"/>
      <c r="P501" s="2"/>
      <c r="Q501" s="2"/>
      <c r="R501" s="2"/>
      <c r="S501" s="2"/>
      <c r="T501" s="2"/>
      <c r="U501" s="2"/>
      <c r="V501" s="2"/>
      <c r="W501" s="2"/>
      <c r="X501" s="2"/>
      <c r="Y501" s="2"/>
      <c r="Z501" s="2"/>
      <c r="AA501" s="2"/>
      <c r="AB501" s="2"/>
      <c r="AC501" s="2"/>
    </row>
    <row r="502" spans="1:29" ht="15.75" customHeight="1" x14ac:dyDescent="0.3">
      <c r="A502" s="2"/>
      <c r="B502" s="2"/>
      <c r="C502" s="2"/>
      <c r="D502" s="2"/>
      <c r="E502" s="2"/>
      <c r="F502" s="2"/>
      <c r="G502" s="2"/>
      <c r="H502" s="99"/>
      <c r="I502" s="99"/>
      <c r="J502" s="99"/>
      <c r="K502" s="2"/>
      <c r="L502" s="2"/>
      <c r="M502" s="2"/>
      <c r="N502" s="2"/>
      <c r="O502" s="2"/>
      <c r="P502" s="2"/>
      <c r="Q502" s="2"/>
      <c r="R502" s="2"/>
      <c r="S502" s="2"/>
      <c r="T502" s="2"/>
      <c r="U502" s="2"/>
      <c r="V502" s="2"/>
      <c r="W502" s="2"/>
      <c r="X502" s="2"/>
      <c r="Y502" s="2"/>
      <c r="Z502" s="2"/>
      <c r="AA502" s="2"/>
      <c r="AB502" s="2"/>
      <c r="AC502" s="2"/>
    </row>
    <row r="503" spans="1:29" ht="15.75" customHeight="1" x14ac:dyDescent="0.3">
      <c r="A503" s="2"/>
      <c r="B503" s="2"/>
      <c r="C503" s="2"/>
      <c r="D503" s="2"/>
      <c r="E503" s="2"/>
      <c r="F503" s="2"/>
      <c r="G503" s="2"/>
      <c r="H503" s="99"/>
      <c r="I503" s="99"/>
      <c r="J503" s="99"/>
      <c r="K503" s="2"/>
      <c r="L503" s="2"/>
      <c r="M503" s="2"/>
      <c r="N503" s="2"/>
      <c r="O503" s="2"/>
      <c r="P503" s="2"/>
      <c r="Q503" s="2"/>
      <c r="R503" s="2"/>
      <c r="S503" s="2"/>
      <c r="T503" s="2"/>
      <c r="U503" s="2"/>
      <c r="V503" s="2"/>
      <c r="W503" s="2"/>
      <c r="X503" s="2"/>
      <c r="Y503" s="2"/>
      <c r="Z503" s="2"/>
      <c r="AA503" s="2"/>
      <c r="AB503" s="2"/>
      <c r="AC503" s="2"/>
    </row>
    <row r="504" spans="1:29" ht="15.75" customHeight="1" x14ac:dyDescent="0.3">
      <c r="A504" s="2"/>
      <c r="B504" s="2"/>
      <c r="C504" s="2"/>
      <c r="D504" s="2"/>
      <c r="E504" s="2"/>
      <c r="F504" s="2"/>
      <c r="G504" s="2"/>
      <c r="H504" s="99"/>
      <c r="I504" s="99"/>
      <c r="J504" s="99"/>
      <c r="K504" s="2"/>
      <c r="L504" s="2"/>
      <c r="M504" s="2"/>
      <c r="N504" s="2"/>
      <c r="O504" s="2"/>
      <c r="P504" s="2"/>
      <c r="Q504" s="2"/>
      <c r="R504" s="2"/>
      <c r="S504" s="2"/>
      <c r="T504" s="2"/>
      <c r="U504" s="2"/>
      <c r="V504" s="2"/>
      <c r="W504" s="2"/>
      <c r="X504" s="2"/>
      <c r="Y504" s="2"/>
      <c r="Z504" s="2"/>
      <c r="AA504" s="2"/>
      <c r="AB504" s="2"/>
      <c r="AC504" s="2"/>
    </row>
    <row r="505" spans="1:29" ht="15.75" customHeight="1" x14ac:dyDescent="0.3">
      <c r="A505" s="2"/>
      <c r="B505" s="2"/>
      <c r="C505" s="2"/>
      <c r="D505" s="2"/>
      <c r="E505" s="2"/>
      <c r="F505" s="2"/>
      <c r="G505" s="2"/>
      <c r="H505" s="99"/>
      <c r="I505" s="99"/>
      <c r="J505" s="99"/>
      <c r="K505" s="2"/>
      <c r="L505" s="2"/>
      <c r="M505" s="2"/>
      <c r="N505" s="2"/>
      <c r="O505" s="2"/>
      <c r="P505" s="2"/>
      <c r="Q505" s="2"/>
      <c r="R505" s="2"/>
      <c r="S505" s="2"/>
      <c r="T505" s="2"/>
      <c r="U505" s="2"/>
      <c r="V505" s="2"/>
      <c r="W505" s="2"/>
      <c r="X505" s="2"/>
      <c r="Y505" s="2"/>
      <c r="Z505" s="2"/>
      <c r="AA505" s="2"/>
      <c r="AB505" s="2"/>
      <c r="AC505" s="2"/>
    </row>
    <row r="506" spans="1:29" ht="15.75" customHeight="1" x14ac:dyDescent="0.3">
      <c r="A506" s="2"/>
      <c r="B506" s="2"/>
      <c r="C506" s="2"/>
      <c r="D506" s="2"/>
      <c r="E506" s="2"/>
      <c r="F506" s="2"/>
      <c r="G506" s="2"/>
      <c r="H506" s="99"/>
      <c r="I506" s="99"/>
      <c r="J506" s="99"/>
      <c r="K506" s="2"/>
      <c r="L506" s="2"/>
      <c r="M506" s="2"/>
      <c r="N506" s="2"/>
      <c r="O506" s="2"/>
      <c r="P506" s="2"/>
      <c r="Q506" s="2"/>
      <c r="R506" s="2"/>
      <c r="S506" s="2"/>
      <c r="T506" s="2"/>
      <c r="U506" s="2"/>
      <c r="V506" s="2"/>
      <c r="W506" s="2"/>
      <c r="X506" s="2"/>
      <c r="Y506" s="2"/>
      <c r="Z506" s="2"/>
      <c r="AA506" s="2"/>
      <c r="AB506" s="2"/>
      <c r="AC506" s="2"/>
    </row>
    <row r="507" spans="1:29" ht="15.75" customHeight="1" x14ac:dyDescent="0.3">
      <c r="A507" s="2"/>
      <c r="B507" s="2"/>
      <c r="C507" s="2"/>
      <c r="D507" s="2"/>
      <c r="E507" s="2"/>
      <c r="F507" s="2"/>
      <c r="G507" s="2"/>
      <c r="H507" s="99"/>
      <c r="I507" s="99"/>
      <c r="J507" s="99"/>
      <c r="K507" s="2"/>
      <c r="L507" s="2"/>
      <c r="M507" s="2"/>
      <c r="N507" s="2"/>
      <c r="O507" s="2"/>
      <c r="P507" s="2"/>
      <c r="Q507" s="2"/>
      <c r="R507" s="2"/>
      <c r="S507" s="2"/>
      <c r="T507" s="2"/>
      <c r="U507" s="2"/>
      <c r="V507" s="2"/>
      <c r="W507" s="2"/>
      <c r="X507" s="2"/>
      <c r="Y507" s="2"/>
      <c r="Z507" s="2"/>
      <c r="AA507" s="2"/>
      <c r="AB507" s="2"/>
      <c r="AC507" s="2"/>
    </row>
    <row r="508" spans="1:29" ht="15.75" customHeight="1" x14ac:dyDescent="0.3">
      <c r="A508" s="2"/>
      <c r="B508" s="2"/>
      <c r="C508" s="2"/>
      <c r="D508" s="2"/>
      <c r="E508" s="2"/>
      <c r="F508" s="2"/>
      <c r="G508" s="2"/>
      <c r="H508" s="99"/>
      <c r="I508" s="99"/>
      <c r="J508" s="99"/>
      <c r="K508" s="2"/>
      <c r="L508" s="2"/>
      <c r="M508" s="2"/>
      <c r="N508" s="2"/>
      <c r="O508" s="2"/>
      <c r="P508" s="2"/>
      <c r="Q508" s="2"/>
      <c r="R508" s="2"/>
      <c r="S508" s="2"/>
      <c r="T508" s="2"/>
      <c r="U508" s="2"/>
      <c r="V508" s="2"/>
      <c r="W508" s="2"/>
      <c r="X508" s="2"/>
      <c r="Y508" s="2"/>
      <c r="Z508" s="2"/>
      <c r="AA508" s="2"/>
      <c r="AB508" s="2"/>
      <c r="AC508" s="2"/>
    </row>
    <row r="509" spans="1:29" ht="15.75" customHeight="1" x14ac:dyDescent="0.3">
      <c r="A509" s="2"/>
      <c r="B509" s="2"/>
      <c r="C509" s="2"/>
      <c r="D509" s="2"/>
      <c r="E509" s="2"/>
      <c r="F509" s="2"/>
      <c r="G509" s="2"/>
      <c r="H509" s="99"/>
      <c r="I509" s="99"/>
      <c r="J509" s="99"/>
      <c r="K509" s="2"/>
      <c r="L509" s="2"/>
      <c r="M509" s="2"/>
      <c r="N509" s="2"/>
      <c r="O509" s="2"/>
      <c r="P509" s="2"/>
      <c r="Q509" s="2"/>
      <c r="R509" s="2"/>
      <c r="S509" s="2"/>
      <c r="T509" s="2"/>
      <c r="U509" s="2"/>
      <c r="V509" s="2"/>
      <c r="W509" s="2"/>
      <c r="X509" s="2"/>
      <c r="Y509" s="2"/>
      <c r="Z509" s="2"/>
      <c r="AA509" s="2"/>
      <c r="AB509" s="2"/>
      <c r="AC509" s="2"/>
    </row>
    <row r="510" spans="1:29" ht="15.75" customHeight="1" x14ac:dyDescent="0.3">
      <c r="A510" s="2"/>
      <c r="B510" s="2"/>
      <c r="C510" s="2"/>
      <c r="D510" s="2"/>
      <c r="E510" s="2"/>
      <c r="F510" s="2"/>
      <c r="G510" s="2"/>
      <c r="H510" s="99"/>
      <c r="I510" s="99"/>
      <c r="J510" s="99"/>
      <c r="K510" s="2"/>
      <c r="L510" s="2"/>
      <c r="M510" s="2"/>
      <c r="N510" s="2"/>
      <c r="O510" s="2"/>
      <c r="P510" s="2"/>
      <c r="Q510" s="2"/>
      <c r="R510" s="2"/>
      <c r="S510" s="2"/>
      <c r="T510" s="2"/>
      <c r="U510" s="2"/>
      <c r="V510" s="2"/>
      <c r="W510" s="2"/>
      <c r="X510" s="2"/>
      <c r="Y510" s="2"/>
      <c r="Z510" s="2"/>
      <c r="AA510" s="2"/>
      <c r="AB510" s="2"/>
      <c r="AC510" s="2"/>
    </row>
    <row r="511" spans="1:29" ht="15.75" customHeight="1" x14ac:dyDescent="0.3">
      <c r="A511" s="2"/>
      <c r="B511" s="2"/>
      <c r="C511" s="2"/>
      <c r="D511" s="2"/>
      <c r="E511" s="2"/>
      <c r="F511" s="2"/>
      <c r="G511" s="2"/>
      <c r="H511" s="99"/>
      <c r="I511" s="99"/>
      <c r="J511" s="99"/>
      <c r="K511" s="2"/>
      <c r="L511" s="2"/>
      <c r="M511" s="2"/>
      <c r="N511" s="2"/>
      <c r="O511" s="2"/>
      <c r="P511" s="2"/>
      <c r="Q511" s="2"/>
      <c r="R511" s="2"/>
      <c r="S511" s="2"/>
      <c r="T511" s="2"/>
      <c r="U511" s="2"/>
      <c r="V511" s="2"/>
      <c r="W511" s="2"/>
      <c r="X511" s="2"/>
      <c r="Y511" s="2"/>
      <c r="Z511" s="2"/>
      <c r="AA511" s="2"/>
      <c r="AB511" s="2"/>
      <c r="AC511" s="2"/>
    </row>
    <row r="512" spans="1:29" ht="15.75" customHeight="1" x14ac:dyDescent="0.3">
      <c r="A512" s="2"/>
      <c r="B512" s="2"/>
      <c r="C512" s="2"/>
      <c r="D512" s="2"/>
      <c r="E512" s="2"/>
      <c r="F512" s="2"/>
      <c r="G512" s="2"/>
      <c r="H512" s="99"/>
      <c r="I512" s="99"/>
      <c r="J512" s="99"/>
      <c r="K512" s="2"/>
      <c r="L512" s="2"/>
      <c r="M512" s="2"/>
      <c r="N512" s="2"/>
      <c r="O512" s="2"/>
      <c r="P512" s="2"/>
      <c r="Q512" s="2"/>
      <c r="R512" s="2"/>
      <c r="S512" s="2"/>
      <c r="T512" s="2"/>
      <c r="U512" s="2"/>
      <c r="V512" s="2"/>
      <c r="W512" s="2"/>
      <c r="X512" s="2"/>
      <c r="Y512" s="2"/>
      <c r="Z512" s="2"/>
      <c r="AA512" s="2"/>
      <c r="AB512" s="2"/>
      <c r="AC512" s="2"/>
    </row>
    <row r="513" spans="1:29" ht="15.75" customHeight="1" x14ac:dyDescent="0.3">
      <c r="A513" s="2"/>
      <c r="B513" s="2"/>
      <c r="C513" s="2"/>
      <c r="D513" s="2"/>
      <c r="E513" s="2"/>
      <c r="F513" s="2"/>
      <c r="G513" s="2"/>
      <c r="H513" s="99"/>
      <c r="I513" s="99"/>
      <c r="J513" s="99"/>
      <c r="K513" s="2"/>
      <c r="L513" s="2"/>
      <c r="M513" s="2"/>
      <c r="N513" s="2"/>
      <c r="O513" s="2"/>
      <c r="P513" s="2"/>
      <c r="Q513" s="2"/>
      <c r="R513" s="2"/>
      <c r="S513" s="2"/>
      <c r="T513" s="2"/>
      <c r="U513" s="2"/>
      <c r="V513" s="2"/>
      <c r="W513" s="2"/>
      <c r="X513" s="2"/>
      <c r="Y513" s="2"/>
      <c r="Z513" s="2"/>
      <c r="AA513" s="2"/>
      <c r="AB513" s="2"/>
      <c r="AC513" s="2"/>
    </row>
    <row r="514" spans="1:29" ht="15.75" customHeight="1" x14ac:dyDescent="0.3">
      <c r="A514" s="2"/>
      <c r="B514" s="2"/>
      <c r="C514" s="2"/>
      <c r="D514" s="2"/>
      <c r="E514" s="2"/>
      <c r="F514" s="2"/>
      <c r="G514" s="2"/>
      <c r="H514" s="99"/>
      <c r="I514" s="99"/>
      <c r="J514" s="99"/>
      <c r="K514" s="2"/>
      <c r="L514" s="2"/>
      <c r="M514" s="2"/>
      <c r="N514" s="2"/>
      <c r="O514" s="2"/>
      <c r="P514" s="2"/>
      <c r="Q514" s="2"/>
      <c r="R514" s="2"/>
      <c r="S514" s="2"/>
      <c r="T514" s="2"/>
      <c r="U514" s="2"/>
      <c r="V514" s="2"/>
      <c r="W514" s="2"/>
      <c r="X514" s="2"/>
      <c r="Y514" s="2"/>
      <c r="Z514" s="2"/>
      <c r="AA514" s="2"/>
      <c r="AB514" s="2"/>
      <c r="AC514" s="2"/>
    </row>
    <row r="515" spans="1:29" ht="15.75" customHeight="1" x14ac:dyDescent="0.3">
      <c r="A515" s="2"/>
      <c r="B515" s="2"/>
      <c r="C515" s="2"/>
      <c r="D515" s="2"/>
      <c r="E515" s="2"/>
      <c r="F515" s="2"/>
      <c r="G515" s="2"/>
      <c r="H515" s="99"/>
      <c r="I515" s="99"/>
      <c r="J515" s="99"/>
      <c r="K515" s="2"/>
      <c r="L515" s="2"/>
      <c r="M515" s="2"/>
      <c r="N515" s="2"/>
      <c r="O515" s="2"/>
      <c r="P515" s="2"/>
      <c r="Q515" s="2"/>
      <c r="R515" s="2"/>
      <c r="S515" s="2"/>
      <c r="T515" s="2"/>
      <c r="U515" s="2"/>
      <c r="V515" s="2"/>
      <c r="W515" s="2"/>
      <c r="X515" s="2"/>
      <c r="Y515" s="2"/>
      <c r="Z515" s="2"/>
      <c r="AA515" s="2"/>
      <c r="AB515" s="2"/>
      <c r="AC515" s="2"/>
    </row>
    <row r="516" spans="1:29" ht="15.75" customHeight="1" x14ac:dyDescent="0.3">
      <c r="A516" s="2"/>
      <c r="B516" s="2"/>
      <c r="C516" s="2"/>
      <c r="D516" s="2"/>
      <c r="E516" s="2"/>
      <c r="F516" s="2"/>
      <c r="G516" s="2"/>
      <c r="H516" s="99"/>
      <c r="I516" s="99"/>
      <c r="J516" s="99"/>
      <c r="K516" s="2"/>
      <c r="L516" s="2"/>
      <c r="M516" s="2"/>
      <c r="N516" s="2"/>
      <c r="O516" s="2"/>
      <c r="P516" s="2"/>
      <c r="Q516" s="2"/>
      <c r="R516" s="2"/>
      <c r="S516" s="2"/>
      <c r="T516" s="2"/>
      <c r="U516" s="2"/>
      <c r="V516" s="2"/>
      <c r="W516" s="2"/>
      <c r="X516" s="2"/>
      <c r="Y516" s="2"/>
      <c r="Z516" s="2"/>
      <c r="AA516" s="2"/>
      <c r="AB516" s="2"/>
      <c r="AC516" s="2"/>
    </row>
    <row r="517" spans="1:29" ht="15.75" customHeight="1" x14ac:dyDescent="0.3">
      <c r="A517" s="2"/>
      <c r="B517" s="2"/>
      <c r="C517" s="2"/>
      <c r="D517" s="2"/>
      <c r="E517" s="2"/>
      <c r="F517" s="2"/>
      <c r="G517" s="2"/>
      <c r="H517" s="99"/>
      <c r="I517" s="99"/>
      <c r="J517" s="99"/>
      <c r="K517" s="2"/>
      <c r="L517" s="2"/>
      <c r="M517" s="2"/>
      <c r="N517" s="2"/>
      <c r="O517" s="2"/>
      <c r="P517" s="2"/>
      <c r="Q517" s="2"/>
      <c r="R517" s="2"/>
      <c r="S517" s="2"/>
      <c r="T517" s="2"/>
      <c r="U517" s="2"/>
      <c r="V517" s="2"/>
      <c r="W517" s="2"/>
      <c r="X517" s="2"/>
      <c r="Y517" s="2"/>
      <c r="Z517" s="2"/>
      <c r="AA517" s="2"/>
      <c r="AB517" s="2"/>
      <c r="AC517" s="2"/>
    </row>
    <row r="518" spans="1:29" ht="15.75" customHeight="1" x14ac:dyDescent="0.3">
      <c r="A518" s="2"/>
      <c r="B518" s="2"/>
      <c r="C518" s="2"/>
      <c r="D518" s="2"/>
      <c r="E518" s="2"/>
      <c r="F518" s="2"/>
      <c r="G518" s="2"/>
      <c r="H518" s="99"/>
      <c r="I518" s="99"/>
      <c r="J518" s="99"/>
      <c r="K518" s="2"/>
      <c r="L518" s="2"/>
      <c r="M518" s="2"/>
      <c r="N518" s="2"/>
      <c r="O518" s="2"/>
      <c r="P518" s="2"/>
      <c r="Q518" s="2"/>
      <c r="R518" s="2"/>
      <c r="S518" s="2"/>
      <c r="T518" s="2"/>
      <c r="U518" s="2"/>
      <c r="V518" s="2"/>
      <c r="W518" s="2"/>
      <c r="X518" s="2"/>
      <c r="Y518" s="2"/>
      <c r="Z518" s="2"/>
      <c r="AA518" s="2"/>
      <c r="AB518" s="2"/>
      <c r="AC518" s="2"/>
    </row>
    <row r="519" spans="1:29" ht="15.75" customHeight="1" x14ac:dyDescent="0.3">
      <c r="A519" s="2"/>
      <c r="B519" s="2"/>
      <c r="C519" s="2"/>
      <c r="D519" s="2"/>
      <c r="E519" s="2"/>
      <c r="F519" s="2"/>
      <c r="G519" s="2"/>
      <c r="H519" s="99"/>
      <c r="I519" s="99"/>
      <c r="J519" s="99"/>
      <c r="K519" s="2"/>
      <c r="L519" s="2"/>
      <c r="M519" s="2"/>
      <c r="N519" s="2"/>
      <c r="O519" s="2"/>
      <c r="P519" s="2"/>
      <c r="Q519" s="2"/>
      <c r="R519" s="2"/>
      <c r="S519" s="2"/>
      <c r="T519" s="2"/>
      <c r="U519" s="2"/>
      <c r="V519" s="2"/>
      <c r="W519" s="2"/>
      <c r="X519" s="2"/>
      <c r="Y519" s="2"/>
      <c r="Z519" s="2"/>
      <c r="AA519" s="2"/>
      <c r="AB519" s="2"/>
      <c r="AC519" s="2"/>
    </row>
    <row r="520" spans="1:29" ht="15.75" customHeight="1" x14ac:dyDescent="0.3">
      <c r="A520" s="2"/>
      <c r="B520" s="2"/>
      <c r="C520" s="2"/>
      <c r="D520" s="2"/>
      <c r="E520" s="2"/>
      <c r="F520" s="2"/>
      <c r="G520" s="2"/>
      <c r="H520" s="99"/>
      <c r="I520" s="99"/>
      <c r="J520" s="99"/>
      <c r="K520" s="2"/>
      <c r="L520" s="2"/>
      <c r="M520" s="2"/>
      <c r="N520" s="2"/>
      <c r="O520" s="2"/>
      <c r="P520" s="2"/>
      <c r="Q520" s="2"/>
      <c r="R520" s="2"/>
      <c r="S520" s="2"/>
      <c r="T520" s="2"/>
      <c r="U520" s="2"/>
      <c r="V520" s="2"/>
      <c r="W520" s="2"/>
      <c r="X520" s="2"/>
      <c r="Y520" s="2"/>
      <c r="Z520" s="2"/>
      <c r="AA520" s="2"/>
      <c r="AB520" s="2"/>
      <c r="AC520" s="2"/>
    </row>
    <row r="521" spans="1:29" ht="15.75" customHeight="1" x14ac:dyDescent="0.3">
      <c r="A521" s="2"/>
      <c r="B521" s="2"/>
      <c r="C521" s="2"/>
      <c r="D521" s="2"/>
      <c r="E521" s="2"/>
      <c r="F521" s="2"/>
      <c r="G521" s="2"/>
      <c r="H521" s="99"/>
      <c r="I521" s="99"/>
      <c r="J521" s="99"/>
      <c r="K521" s="2"/>
      <c r="L521" s="2"/>
      <c r="M521" s="2"/>
      <c r="N521" s="2"/>
      <c r="O521" s="2"/>
      <c r="P521" s="2"/>
      <c r="Q521" s="2"/>
      <c r="R521" s="2"/>
      <c r="S521" s="2"/>
      <c r="T521" s="2"/>
      <c r="U521" s="2"/>
      <c r="V521" s="2"/>
      <c r="W521" s="2"/>
      <c r="X521" s="2"/>
      <c r="Y521" s="2"/>
      <c r="Z521" s="2"/>
      <c r="AA521" s="2"/>
      <c r="AB521" s="2"/>
      <c r="AC521" s="2"/>
    </row>
    <row r="522" spans="1:29" ht="15.75" customHeight="1" x14ac:dyDescent="0.3">
      <c r="A522" s="2"/>
      <c r="B522" s="2"/>
      <c r="C522" s="2"/>
      <c r="D522" s="2"/>
      <c r="E522" s="2"/>
      <c r="F522" s="2"/>
      <c r="G522" s="2"/>
      <c r="H522" s="99"/>
      <c r="I522" s="99"/>
      <c r="J522" s="99"/>
      <c r="K522" s="2"/>
      <c r="L522" s="2"/>
      <c r="M522" s="2"/>
      <c r="N522" s="2"/>
      <c r="O522" s="2"/>
      <c r="P522" s="2"/>
      <c r="Q522" s="2"/>
      <c r="R522" s="2"/>
      <c r="S522" s="2"/>
      <c r="T522" s="2"/>
      <c r="U522" s="2"/>
      <c r="V522" s="2"/>
      <c r="W522" s="2"/>
      <c r="X522" s="2"/>
      <c r="Y522" s="2"/>
      <c r="Z522" s="2"/>
      <c r="AA522" s="2"/>
      <c r="AB522" s="2"/>
      <c r="AC522" s="2"/>
    </row>
    <row r="523" spans="1:29" ht="15.75" customHeight="1" x14ac:dyDescent="0.3">
      <c r="A523" s="2"/>
      <c r="B523" s="2"/>
      <c r="C523" s="2"/>
      <c r="D523" s="2"/>
      <c r="E523" s="2"/>
      <c r="F523" s="2"/>
      <c r="G523" s="2"/>
      <c r="H523" s="99"/>
      <c r="I523" s="99"/>
      <c r="J523" s="99"/>
      <c r="K523" s="2"/>
      <c r="L523" s="2"/>
      <c r="M523" s="2"/>
      <c r="N523" s="2"/>
      <c r="O523" s="2"/>
      <c r="P523" s="2"/>
      <c r="Q523" s="2"/>
      <c r="R523" s="2"/>
      <c r="S523" s="2"/>
      <c r="T523" s="2"/>
      <c r="U523" s="2"/>
      <c r="V523" s="2"/>
      <c r="W523" s="2"/>
      <c r="X523" s="2"/>
      <c r="Y523" s="2"/>
      <c r="Z523" s="2"/>
      <c r="AA523" s="2"/>
      <c r="AB523" s="2"/>
      <c r="AC523" s="2"/>
    </row>
    <row r="524" spans="1:29" ht="15.75" customHeight="1" x14ac:dyDescent="0.3">
      <c r="A524" s="2"/>
      <c r="B524" s="2"/>
      <c r="C524" s="2"/>
      <c r="D524" s="2"/>
      <c r="E524" s="2"/>
      <c r="F524" s="2"/>
      <c r="G524" s="2"/>
      <c r="H524" s="99"/>
      <c r="I524" s="99"/>
      <c r="J524" s="99"/>
      <c r="K524" s="2"/>
      <c r="L524" s="2"/>
      <c r="M524" s="2"/>
      <c r="N524" s="2"/>
      <c r="O524" s="2"/>
      <c r="P524" s="2"/>
      <c r="Q524" s="2"/>
      <c r="R524" s="2"/>
      <c r="S524" s="2"/>
      <c r="T524" s="2"/>
      <c r="U524" s="2"/>
      <c r="V524" s="2"/>
      <c r="W524" s="2"/>
      <c r="X524" s="2"/>
      <c r="Y524" s="2"/>
      <c r="Z524" s="2"/>
      <c r="AA524" s="2"/>
      <c r="AB524" s="2"/>
      <c r="AC524" s="2"/>
    </row>
    <row r="525" spans="1:29" ht="15.75" customHeight="1" x14ac:dyDescent="0.3">
      <c r="A525" s="2"/>
      <c r="B525" s="2"/>
      <c r="C525" s="2"/>
      <c r="D525" s="2"/>
      <c r="E525" s="2"/>
      <c r="F525" s="2"/>
      <c r="G525" s="2"/>
      <c r="H525" s="99"/>
      <c r="I525" s="99"/>
      <c r="J525" s="99"/>
      <c r="K525" s="2"/>
      <c r="L525" s="2"/>
      <c r="M525" s="2"/>
      <c r="N525" s="2"/>
      <c r="O525" s="2"/>
      <c r="P525" s="2"/>
      <c r="Q525" s="2"/>
      <c r="R525" s="2"/>
      <c r="S525" s="2"/>
      <c r="T525" s="2"/>
      <c r="U525" s="2"/>
      <c r="V525" s="2"/>
      <c r="W525" s="2"/>
      <c r="X525" s="2"/>
      <c r="Y525" s="2"/>
      <c r="Z525" s="2"/>
      <c r="AA525" s="2"/>
      <c r="AB525" s="2"/>
      <c r="AC525" s="2"/>
    </row>
    <row r="526" spans="1:29" ht="15.75" customHeight="1" x14ac:dyDescent="0.3">
      <c r="A526" s="2"/>
      <c r="B526" s="2"/>
      <c r="C526" s="2"/>
      <c r="D526" s="2"/>
      <c r="E526" s="2"/>
      <c r="F526" s="2"/>
      <c r="G526" s="2"/>
      <c r="H526" s="99"/>
      <c r="I526" s="99"/>
      <c r="J526" s="99"/>
      <c r="K526" s="2"/>
      <c r="L526" s="2"/>
      <c r="M526" s="2"/>
      <c r="N526" s="2"/>
      <c r="O526" s="2"/>
      <c r="P526" s="2"/>
      <c r="Q526" s="2"/>
      <c r="R526" s="2"/>
      <c r="S526" s="2"/>
      <c r="T526" s="2"/>
      <c r="U526" s="2"/>
      <c r="V526" s="2"/>
      <c r="W526" s="2"/>
      <c r="X526" s="2"/>
      <c r="Y526" s="2"/>
      <c r="Z526" s="2"/>
      <c r="AA526" s="2"/>
      <c r="AB526" s="2"/>
      <c r="AC526" s="2"/>
    </row>
    <row r="527" spans="1:29" ht="15.75" customHeight="1" x14ac:dyDescent="0.3">
      <c r="A527" s="2"/>
      <c r="B527" s="2"/>
      <c r="C527" s="2"/>
      <c r="D527" s="2"/>
      <c r="E527" s="2"/>
      <c r="F527" s="2"/>
      <c r="G527" s="2"/>
      <c r="H527" s="99"/>
      <c r="I527" s="99"/>
      <c r="J527" s="99"/>
      <c r="K527" s="2"/>
      <c r="L527" s="2"/>
      <c r="M527" s="2"/>
      <c r="N527" s="2"/>
      <c r="O527" s="2"/>
      <c r="P527" s="2"/>
      <c r="Q527" s="2"/>
      <c r="R527" s="2"/>
      <c r="S527" s="2"/>
      <c r="T527" s="2"/>
      <c r="U527" s="2"/>
      <c r="V527" s="2"/>
      <c r="W527" s="2"/>
      <c r="X527" s="2"/>
      <c r="Y527" s="2"/>
      <c r="Z527" s="2"/>
      <c r="AA527" s="2"/>
      <c r="AB527" s="2"/>
      <c r="AC527" s="2"/>
    </row>
    <row r="528" spans="1:29" ht="15.75" customHeight="1" x14ac:dyDescent="0.3">
      <c r="A528" s="2"/>
      <c r="B528" s="2"/>
      <c r="C528" s="2"/>
      <c r="D528" s="2"/>
      <c r="E528" s="2"/>
      <c r="F528" s="2"/>
      <c r="G528" s="2"/>
      <c r="H528" s="99"/>
      <c r="I528" s="99"/>
      <c r="J528" s="99"/>
      <c r="K528" s="2"/>
      <c r="L528" s="2"/>
      <c r="M528" s="2"/>
      <c r="N528" s="2"/>
      <c r="O528" s="2"/>
      <c r="P528" s="2"/>
      <c r="Q528" s="2"/>
      <c r="R528" s="2"/>
      <c r="S528" s="2"/>
      <c r="T528" s="2"/>
      <c r="U528" s="2"/>
      <c r="V528" s="2"/>
      <c r="W528" s="2"/>
      <c r="X528" s="2"/>
      <c r="Y528" s="2"/>
      <c r="Z528" s="2"/>
      <c r="AA528" s="2"/>
      <c r="AB528" s="2"/>
      <c r="AC528" s="2"/>
    </row>
    <row r="529" spans="1:29" ht="15.75" customHeight="1" x14ac:dyDescent="0.3">
      <c r="A529" s="2"/>
      <c r="B529" s="2"/>
      <c r="C529" s="2"/>
      <c r="D529" s="2"/>
      <c r="E529" s="2"/>
      <c r="F529" s="2"/>
      <c r="G529" s="2"/>
      <c r="H529" s="99"/>
      <c r="I529" s="99"/>
      <c r="J529" s="99"/>
      <c r="K529" s="2"/>
      <c r="L529" s="2"/>
      <c r="M529" s="2"/>
      <c r="N529" s="2"/>
      <c r="O529" s="2"/>
      <c r="P529" s="2"/>
      <c r="Q529" s="2"/>
      <c r="R529" s="2"/>
      <c r="S529" s="2"/>
      <c r="T529" s="2"/>
      <c r="U529" s="2"/>
      <c r="V529" s="2"/>
      <c r="W529" s="2"/>
      <c r="X529" s="2"/>
      <c r="Y529" s="2"/>
      <c r="Z529" s="2"/>
      <c r="AA529" s="2"/>
      <c r="AB529" s="2"/>
      <c r="AC529" s="2"/>
    </row>
    <row r="530" spans="1:29" ht="15.75" customHeight="1" x14ac:dyDescent="0.3">
      <c r="A530" s="2"/>
      <c r="B530" s="2"/>
      <c r="C530" s="2"/>
      <c r="D530" s="2"/>
      <c r="E530" s="2"/>
      <c r="F530" s="2"/>
      <c r="G530" s="2"/>
      <c r="H530" s="99"/>
      <c r="I530" s="99"/>
      <c r="J530" s="99"/>
      <c r="K530" s="2"/>
      <c r="L530" s="2"/>
      <c r="M530" s="2"/>
      <c r="N530" s="2"/>
      <c r="O530" s="2"/>
      <c r="P530" s="2"/>
      <c r="Q530" s="2"/>
      <c r="R530" s="2"/>
      <c r="S530" s="2"/>
      <c r="T530" s="2"/>
      <c r="U530" s="2"/>
      <c r="V530" s="2"/>
      <c r="W530" s="2"/>
      <c r="X530" s="2"/>
      <c r="Y530" s="2"/>
      <c r="Z530" s="2"/>
      <c r="AA530" s="2"/>
      <c r="AB530" s="2"/>
      <c r="AC530" s="2"/>
    </row>
    <row r="531" spans="1:29" ht="15.75" customHeight="1" x14ac:dyDescent="0.3">
      <c r="A531" s="2"/>
      <c r="B531" s="2"/>
      <c r="C531" s="2"/>
      <c r="D531" s="2"/>
      <c r="E531" s="2"/>
      <c r="F531" s="2"/>
      <c r="G531" s="2"/>
      <c r="H531" s="99"/>
      <c r="I531" s="99"/>
      <c r="J531" s="99"/>
      <c r="K531" s="2"/>
      <c r="L531" s="2"/>
      <c r="M531" s="2"/>
      <c r="N531" s="2"/>
      <c r="O531" s="2"/>
      <c r="P531" s="2"/>
      <c r="Q531" s="2"/>
      <c r="R531" s="2"/>
      <c r="S531" s="2"/>
      <c r="T531" s="2"/>
      <c r="U531" s="2"/>
      <c r="V531" s="2"/>
      <c r="W531" s="2"/>
      <c r="X531" s="2"/>
      <c r="Y531" s="2"/>
      <c r="Z531" s="2"/>
      <c r="AA531" s="2"/>
      <c r="AB531" s="2"/>
      <c r="AC531" s="2"/>
    </row>
    <row r="532" spans="1:29" ht="15.75" customHeight="1" x14ac:dyDescent="0.3">
      <c r="A532" s="2"/>
      <c r="B532" s="2"/>
      <c r="C532" s="2"/>
      <c r="D532" s="2"/>
      <c r="E532" s="2"/>
      <c r="F532" s="2"/>
      <c r="G532" s="2"/>
      <c r="H532" s="99"/>
      <c r="I532" s="99"/>
      <c r="J532" s="99"/>
      <c r="K532" s="2"/>
      <c r="L532" s="2"/>
      <c r="M532" s="2"/>
      <c r="N532" s="2"/>
      <c r="O532" s="2"/>
      <c r="P532" s="2"/>
      <c r="Q532" s="2"/>
      <c r="R532" s="2"/>
      <c r="S532" s="2"/>
      <c r="T532" s="2"/>
      <c r="U532" s="2"/>
      <c r="V532" s="2"/>
      <c r="W532" s="2"/>
      <c r="X532" s="2"/>
      <c r="Y532" s="2"/>
      <c r="Z532" s="2"/>
      <c r="AA532" s="2"/>
      <c r="AB532" s="2"/>
      <c r="AC532" s="2"/>
    </row>
    <row r="533" spans="1:29" ht="15.75" customHeight="1" x14ac:dyDescent="0.3">
      <c r="A533" s="2"/>
      <c r="B533" s="2"/>
      <c r="C533" s="2"/>
      <c r="D533" s="2"/>
      <c r="E533" s="2"/>
      <c r="F533" s="2"/>
      <c r="G533" s="2"/>
      <c r="H533" s="99"/>
      <c r="I533" s="99"/>
      <c r="J533" s="99"/>
      <c r="K533" s="2"/>
      <c r="L533" s="2"/>
      <c r="M533" s="2"/>
      <c r="N533" s="2"/>
      <c r="O533" s="2"/>
      <c r="P533" s="2"/>
      <c r="Q533" s="2"/>
      <c r="R533" s="2"/>
      <c r="S533" s="2"/>
      <c r="T533" s="2"/>
      <c r="U533" s="2"/>
      <c r="V533" s="2"/>
      <c r="W533" s="2"/>
      <c r="X533" s="2"/>
      <c r="Y533" s="2"/>
      <c r="Z533" s="2"/>
      <c r="AA533" s="2"/>
      <c r="AB533" s="2"/>
      <c r="AC533" s="2"/>
    </row>
    <row r="534" spans="1:29" ht="15.75" customHeight="1" x14ac:dyDescent="0.3">
      <c r="A534" s="2"/>
      <c r="B534" s="2"/>
      <c r="C534" s="2"/>
      <c r="D534" s="2"/>
      <c r="E534" s="2"/>
      <c r="F534" s="2"/>
      <c r="G534" s="2"/>
      <c r="H534" s="99"/>
      <c r="I534" s="99"/>
      <c r="J534" s="99"/>
      <c r="K534" s="2"/>
      <c r="L534" s="2"/>
      <c r="M534" s="2"/>
      <c r="N534" s="2"/>
      <c r="O534" s="2"/>
      <c r="P534" s="2"/>
      <c r="Q534" s="2"/>
      <c r="R534" s="2"/>
      <c r="S534" s="2"/>
      <c r="T534" s="2"/>
      <c r="U534" s="2"/>
      <c r="V534" s="2"/>
      <c r="W534" s="2"/>
      <c r="X534" s="2"/>
      <c r="Y534" s="2"/>
      <c r="Z534" s="2"/>
      <c r="AA534" s="2"/>
      <c r="AB534" s="2"/>
      <c r="AC534" s="2"/>
    </row>
    <row r="535" spans="1:29" ht="15.75" customHeight="1" x14ac:dyDescent="0.3">
      <c r="A535" s="2"/>
      <c r="B535" s="2"/>
      <c r="C535" s="2"/>
      <c r="D535" s="2"/>
      <c r="E535" s="2"/>
      <c r="F535" s="2"/>
      <c r="G535" s="2"/>
      <c r="H535" s="99"/>
      <c r="I535" s="99"/>
      <c r="J535" s="99"/>
      <c r="K535" s="2"/>
      <c r="L535" s="2"/>
      <c r="M535" s="2"/>
      <c r="N535" s="2"/>
      <c r="O535" s="2"/>
      <c r="P535" s="2"/>
      <c r="Q535" s="2"/>
      <c r="R535" s="2"/>
      <c r="S535" s="2"/>
      <c r="T535" s="2"/>
      <c r="U535" s="2"/>
      <c r="V535" s="2"/>
      <c r="W535" s="2"/>
      <c r="X535" s="2"/>
      <c r="Y535" s="2"/>
      <c r="Z535" s="2"/>
      <c r="AA535" s="2"/>
      <c r="AB535" s="2"/>
      <c r="AC535" s="2"/>
    </row>
    <row r="536" spans="1:29" ht="15.75" customHeight="1" x14ac:dyDescent="0.3">
      <c r="A536" s="2"/>
      <c r="B536" s="2"/>
      <c r="C536" s="2"/>
      <c r="D536" s="2"/>
      <c r="E536" s="2"/>
      <c r="F536" s="2"/>
      <c r="G536" s="2"/>
      <c r="H536" s="99"/>
      <c r="I536" s="99"/>
      <c r="J536" s="99"/>
      <c r="K536" s="2"/>
      <c r="L536" s="2"/>
      <c r="M536" s="2"/>
      <c r="N536" s="2"/>
      <c r="O536" s="2"/>
      <c r="P536" s="2"/>
      <c r="Q536" s="2"/>
      <c r="R536" s="2"/>
      <c r="S536" s="2"/>
      <c r="T536" s="2"/>
      <c r="U536" s="2"/>
      <c r="V536" s="2"/>
      <c r="W536" s="2"/>
      <c r="X536" s="2"/>
      <c r="Y536" s="2"/>
      <c r="Z536" s="2"/>
      <c r="AA536" s="2"/>
      <c r="AB536" s="2"/>
      <c r="AC536" s="2"/>
    </row>
    <row r="537" spans="1:29" ht="15.75" customHeight="1" x14ac:dyDescent="0.3">
      <c r="A537" s="2"/>
      <c r="B537" s="2"/>
      <c r="C537" s="2"/>
      <c r="D537" s="2"/>
      <c r="E537" s="2"/>
      <c r="F537" s="2"/>
      <c r="G537" s="2"/>
      <c r="H537" s="99"/>
      <c r="I537" s="99"/>
      <c r="J537" s="99"/>
      <c r="K537" s="2"/>
      <c r="L537" s="2"/>
      <c r="M537" s="2"/>
      <c r="N537" s="2"/>
      <c r="O537" s="2"/>
      <c r="P537" s="2"/>
      <c r="Q537" s="2"/>
      <c r="R537" s="2"/>
      <c r="S537" s="2"/>
      <c r="T537" s="2"/>
      <c r="U537" s="2"/>
      <c r="V537" s="2"/>
      <c r="W537" s="2"/>
      <c r="X537" s="2"/>
      <c r="Y537" s="2"/>
      <c r="Z537" s="2"/>
      <c r="AA537" s="2"/>
      <c r="AB537" s="2"/>
      <c r="AC537" s="2"/>
    </row>
    <row r="538" spans="1:29" ht="15.75" customHeight="1" x14ac:dyDescent="0.3">
      <c r="A538" s="2"/>
      <c r="B538" s="2"/>
      <c r="C538" s="2"/>
      <c r="D538" s="2"/>
      <c r="E538" s="2"/>
      <c r="F538" s="2"/>
      <c r="G538" s="2"/>
      <c r="H538" s="99"/>
      <c r="I538" s="99"/>
      <c r="J538" s="99"/>
      <c r="K538" s="2"/>
      <c r="L538" s="2"/>
      <c r="M538" s="2"/>
      <c r="N538" s="2"/>
      <c r="O538" s="2"/>
      <c r="P538" s="2"/>
      <c r="Q538" s="2"/>
      <c r="R538" s="2"/>
      <c r="S538" s="2"/>
      <c r="T538" s="2"/>
      <c r="U538" s="2"/>
      <c r="V538" s="2"/>
      <c r="W538" s="2"/>
      <c r="X538" s="2"/>
      <c r="Y538" s="2"/>
      <c r="Z538" s="2"/>
      <c r="AA538" s="2"/>
      <c r="AB538" s="2"/>
      <c r="AC538" s="2"/>
    </row>
    <row r="539" spans="1:29" ht="15.75" customHeight="1" x14ac:dyDescent="0.3">
      <c r="A539" s="2"/>
      <c r="B539" s="2"/>
      <c r="C539" s="2"/>
      <c r="D539" s="2"/>
      <c r="E539" s="2"/>
      <c r="F539" s="2"/>
      <c r="G539" s="2"/>
      <c r="H539" s="99"/>
      <c r="I539" s="99"/>
      <c r="J539" s="99"/>
      <c r="K539" s="2"/>
      <c r="L539" s="2"/>
      <c r="M539" s="2"/>
      <c r="N539" s="2"/>
      <c r="O539" s="2"/>
      <c r="P539" s="2"/>
      <c r="Q539" s="2"/>
      <c r="R539" s="2"/>
      <c r="S539" s="2"/>
      <c r="T539" s="2"/>
      <c r="U539" s="2"/>
      <c r="V539" s="2"/>
      <c r="W539" s="2"/>
      <c r="X539" s="2"/>
      <c r="Y539" s="2"/>
      <c r="Z539" s="2"/>
      <c r="AA539" s="2"/>
      <c r="AB539" s="2"/>
      <c r="AC539" s="2"/>
    </row>
    <row r="540" spans="1:29" ht="15.75" customHeight="1" x14ac:dyDescent="0.3">
      <c r="A540" s="2"/>
      <c r="B540" s="2"/>
      <c r="C540" s="2"/>
      <c r="D540" s="2"/>
      <c r="E540" s="2"/>
      <c r="F540" s="2"/>
      <c r="G540" s="2"/>
      <c r="H540" s="99"/>
      <c r="I540" s="99"/>
      <c r="J540" s="99"/>
      <c r="K540" s="2"/>
      <c r="L540" s="2"/>
      <c r="M540" s="2"/>
      <c r="N540" s="2"/>
      <c r="O540" s="2"/>
      <c r="P540" s="2"/>
      <c r="Q540" s="2"/>
      <c r="R540" s="2"/>
      <c r="S540" s="2"/>
      <c r="T540" s="2"/>
      <c r="U540" s="2"/>
      <c r="V540" s="2"/>
      <c r="W540" s="2"/>
      <c r="X540" s="2"/>
      <c r="Y540" s="2"/>
      <c r="Z540" s="2"/>
      <c r="AA540" s="2"/>
      <c r="AB540" s="2"/>
      <c r="AC540" s="2"/>
    </row>
    <row r="541" spans="1:29" ht="15.75" customHeight="1" x14ac:dyDescent="0.3">
      <c r="A541" s="2"/>
      <c r="B541" s="2"/>
      <c r="C541" s="2"/>
      <c r="D541" s="2"/>
      <c r="E541" s="2"/>
      <c r="F541" s="2"/>
      <c r="G541" s="2"/>
      <c r="H541" s="99"/>
      <c r="I541" s="99"/>
      <c r="J541" s="99"/>
      <c r="K541" s="2"/>
      <c r="L541" s="2"/>
      <c r="M541" s="2"/>
      <c r="N541" s="2"/>
      <c r="O541" s="2"/>
      <c r="P541" s="2"/>
      <c r="Q541" s="2"/>
      <c r="R541" s="2"/>
      <c r="S541" s="2"/>
      <c r="T541" s="2"/>
      <c r="U541" s="2"/>
      <c r="V541" s="2"/>
      <c r="W541" s="2"/>
      <c r="X541" s="2"/>
      <c r="Y541" s="2"/>
      <c r="Z541" s="2"/>
      <c r="AA541" s="2"/>
      <c r="AB541" s="2"/>
      <c r="AC541" s="2"/>
    </row>
    <row r="542" spans="1:29" ht="15.75" customHeight="1" x14ac:dyDescent="0.3">
      <c r="A542" s="2"/>
      <c r="B542" s="2"/>
      <c r="C542" s="2"/>
      <c r="D542" s="2"/>
      <c r="E542" s="2"/>
      <c r="F542" s="2"/>
      <c r="G542" s="2"/>
      <c r="H542" s="99"/>
      <c r="I542" s="99"/>
      <c r="J542" s="99"/>
      <c r="K542" s="2"/>
      <c r="L542" s="2"/>
      <c r="M542" s="2"/>
      <c r="N542" s="2"/>
      <c r="O542" s="2"/>
      <c r="P542" s="2"/>
      <c r="Q542" s="2"/>
      <c r="R542" s="2"/>
      <c r="S542" s="2"/>
      <c r="T542" s="2"/>
      <c r="U542" s="2"/>
      <c r="V542" s="2"/>
      <c r="W542" s="2"/>
      <c r="X542" s="2"/>
      <c r="Y542" s="2"/>
      <c r="Z542" s="2"/>
      <c r="AA542" s="2"/>
      <c r="AB542" s="2"/>
      <c r="AC542" s="2"/>
    </row>
    <row r="543" spans="1:29" ht="15.75" customHeight="1" x14ac:dyDescent="0.3">
      <c r="A543" s="2"/>
      <c r="B543" s="2"/>
      <c r="C543" s="2"/>
      <c r="D543" s="2"/>
      <c r="E543" s="2"/>
      <c r="F543" s="2"/>
      <c r="G543" s="2"/>
      <c r="H543" s="99"/>
      <c r="I543" s="99"/>
      <c r="J543" s="99"/>
      <c r="K543" s="2"/>
      <c r="L543" s="2"/>
      <c r="M543" s="2"/>
      <c r="N543" s="2"/>
      <c r="O543" s="2"/>
      <c r="P543" s="2"/>
      <c r="Q543" s="2"/>
      <c r="R543" s="2"/>
      <c r="S543" s="2"/>
      <c r="T543" s="2"/>
      <c r="U543" s="2"/>
      <c r="V543" s="2"/>
      <c r="W543" s="2"/>
      <c r="X543" s="2"/>
      <c r="Y543" s="2"/>
      <c r="Z543" s="2"/>
      <c r="AA543" s="2"/>
      <c r="AB543" s="2"/>
      <c r="AC543" s="2"/>
    </row>
    <row r="544" spans="1:29" ht="15.75" customHeight="1" x14ac:dyDescent="0.3">
      <c r="A544" s="2"/>
      <c r="B544" s="2"/>
      <c r="C544" s="2"/>
      <c r="D544" s="2"/>
      <c r="E544" s="2"/>
      <c r="F544" s="2"/>
      <c r="G544" s="2"/>
      <c r="H544" s="99"/>
      <c r="I544" s="99"/>
      <c r="J544" s="99"/>
      <c r="K544" s="2"/>
      <c r="L544" s="2"/>
      <c r="M544" s="2"/>
      <c r="N544" s="2"/>
      <c r="O544" s="2"/>
      <c r="P544" s="2"/>
      <c r="Q544" s="2"/>
      <c r="R544" s="2"/>
      <c r="S544" s="2"/>
      <c r="T544" s="2"/>
      <c r="U544" s="2"/>
      <c r="V544" s="2"/>
      <c r="W544" s="2"/>
      <c r="X544" s="2"/>
      <c r="Y544" s="2"/>
      <c r="Z544" s="2"/>
      <c r="AA544" s="2"/>
      <c r="AB544" s="2"/>
      <c r="AC544" s="2"/>
    </row>
    <row r="545" spans="1:29" ht="15.75" customHeight="1" x14ac:dyDescent="0.3">
      <c r="A545" s="2"/>
      <c r="B545" s="2"/>
      <c r="C545" s="2"/>
      <c r="D545" s="2"/>
      <c r="E545" s="2"/>
      <c r="F545" s="2"/>
      <c r="G545" s="2"/>
      <c r="H545" s="99"/>
      <c r="I545" s="99"/>
      <c r="J545" s="99"/>
      <c r="K545" s="2"/>
      <c r="L545" s="2"/>
      <c r="M545" s="2"/>
      <c r="N545" s="2"/>
      <c r="O545" s="2"/>
      <c r="P545" s="2"/>
      <c r="Q545" s="2"/>
      <c r="R545" s="2"/>
      <c r="S545" s="2"/>
      <c r="T545" s="2"/>
      <c r="U545" s="2"/>
      <c r="V545" s="2"/>
      <c r="W545" s="2"/>
      <c r="X545" s="2"/>
      <c r="Y545" s="2"/>
      <c r="Z545" s="2"/>
      <c r="AA545" s="2"/>
      <c r="AB545" s="2"/>
      <c r="AC545" s="2"/>
    </row>
    <row r="546" spans="1:29" ht="15.75" customHeight="1" x14ac:dyDescent="0.3">
      <c r="A546" s="2"/>
      <c r="B546" s="2"/>
      <c r="C546" s="2"/>
      <c r="D546" s="2"/>
      <c r="E546" s="2"/>
      <c r="F546" s="2"/>
      <c r="G546" s="2"/>
      <c r="H546" s="99"/>
      <c r="I546" s="99"/>
      <c r="J546" s="99"/>
      <c r="K546" s="2"/>
      <c r="L546" s="2"/>
      <c r="M546" s="2"/>
      <c r="N546" s="2"/>
      <c r="O546" s="2"/>
      <c r="P546" s="2"/>
      <c r="Q546" s="2"/>
      <c r="R546" s="2"/>
      <c r="S546" s="2"/>
      <c r="T546" s="2"/>
      <c r="U546" s="2"/>
      <c r="V546" s="2"/>
      <c r="W546" s="2"/>
      <c r="X546" s="2"/>
      <c r="Y546" s="2"/>
      <c r="Z546" s="2"/>
      <c r="AA546" s="2"/>
      <c r="AB546" s="2"/>
      <c r="AC546" s="2"/>
    </row>
    <row r="547" spans="1:29" ht="15.75" customHeight="1" x14ac:dyDescent="0.3">
      <c r="A547" s="2"/>
      <c r="B547" s="2"/>
      <c r="C547" s="2"/>
      <c r="D547" s="2"/>
      <c r="E547" s="2"/>
      <c r="F547" s="2"/>
      <c r="G547" s="2"/>
      <c r="H547" s="99"/>
      <c r="I547" s="99"/>
      <c r="J547" s="99"/>
      <c r="K547" s="2"/>
      <c r="L547" s="2"/>
      <c r="M547" s="2"/>
      <c r="N547" s="2"/>
      <c r="O547" s="2"/>
      <c r="P547" s="2"/>
      <c r="Q547" s="2"/>
      <c r="R547" s="2"/>
      <c r="S547" s="2"/>
      <c r="T547" s="2"/>
      <c r="U547" s="2"/>
      <c r="V547" s="2"/>
      <c r="W547" s="2"/>
      <c r="X547" s="2"/>
      <c r="Y547" s="2"/>
      <c r="Z547" s="2"/>
      <c r="AA547" s="2"/>
      <c r="AB547" s="2"/>
      <c r="AC547" s="2"/>
    </row>
    <row r="548" spans="1:29" ht="15.75" customHeight="1" x14ac:dyDescent="0.3">
      <c r="A548" s="2"/>
      <c r="B548" s="2"/>
      <c r="C548" s="2"/>
      <c r="D548" s="2"/>
      <c r="E548" s="2"/>
      <c r="F548" s="2"/>
      <c r="G548" s="2"/>
      <c r="H548" s="99"/>
      <c r="I548" s="99"/>
      <c r="J548" s="99"/>
      <c r="K548" s="2"/>
      <c r="L548" s="2"/>
      <c r="M548" s="2"/>
      <c r="N548" s="2"/>
      <c r="O548" s="2"/>
      <c r="P548" s="2"/>
      <c r="Q548" s="2"/>
      <c r="R548" s="2"/>
      <c r="S548" s="2"/>
      <c r="T548" s="2"/>
      <c r="U548" s="2"/>
      <c r="V548" s="2"/>
      <c r="W548" s="2"/>
      <c r="X548" s="2"/>
      <c r="Y548" s="2"/>
      <c r="Z548" s="2"/>
      <c r="AA548" s="2"/>
      <c r="AB548" s="2"/>
      <c r="AC548" s="2"/>
    </row>
    <row r="549" spans="1:29" ht="15.75" customHeight="1" x14ac:dyDescent="0.3">
      <c r="A549" s="2"/>
      <c r="B549" s="2"/>
      <c r="C549" s="2"/>
      <c r="D549" s="2"/>
      <c r="E549" s="2"/>
      <c r="F549" s="2"/>
      <c r="G549" s="2"/>
      <c r="H549" s="99"/>
      <c r="I549" s="99"/>
      <c r="J549" s="99"/>
      <c r="K549" s="2"/>
      <c r="L549" s="2"/>
      <c r="M549" s="2"/>
      <c r="N549" s="2"/>
      <c r="O549" s="2"/>
      <c r="P549" s="2"/>
      <c r="Q549" s="2"/>
      <c r="R549" s="2"/>
      <c r="S549" s="2"/>
      <c r="T549" s="2"/>
      <c r="U549" s="2"/>
      <c r="V549" s="2"/>
      <c r="W549" s="2"/>
      <c r="X549" s="2"/>
      <c r="Y549" s="2"/>
      <c r="Z549" s="2"/>
      <c r="AA549" s="2"/>
      <c r="AB549" s="2"/>
      <c r="AC549" s="2"/>
    </row>
    <row r="550" spans="1:29" ht="15.75" customHeight="1" x14ac:dyDescent="0.3">
      <c r="A550" s="2"/>
      <c r="B550" s="2"/>
      <c r="C550" s="2"/>
      <c r="D550" s="2"/>
      <c r="E550" s="2"/>
      <c r="F550" s="2"/>
      <c r="G550" s="2"/>
      <c r="H550" s="99"/>
      <c r="I550" s="99"/>
      <c r="J550" s="99"/>
      <c r="K550" s="2"/>
      <c r="L550" s="2"/>
      <c r="M550" s="2"/>
      <c r="N550" s="2"/>
      <c r="O550" s="2"/>
      <c r="P550" s="2"/>
      <c r="Q550" s="2"/>
      <c r="R550" s="2"/>
      <c r="S550" s="2"/>
      <c r="T550" s="2"/>
      <c r="U550" s="2"/>
      <c r="V550" s="2"/>
      <c r="W550" s="2"/>
      <c r="X550" s="2"/>
      <c r="Y550" s="2"/>
      <c r="Z550" s="2"/>
      <c r="AA550" s="2"/>
      <c r="AB550" s="2"/>
      <c r="AC550" s="2"/>
    </row>
    <row r="551" spans="1:29" ht="15.75" customHeight="1" x14ac:dyDescent="0.3">
      <c r="A551" s="2"/>
      <c r="B551" s="2"/>
      <c r="C551" s="2"/>
      <c r="D551" s="2"/>
      <c r="E551" s="2"/>
      <c r="F551" s="2"/>
      <c r="G551" s="2"/>
      <c r="H551" s="99"/>
      <c r="I551" s="99"/>
      <c r="J551" s="99"/>
      <c r="K551" s="2"/>
      <c r="L551" s="2"/>
      <c r="M551" s="2"/>
      <c r="N551" s="2"/>
      <c r="O551" s="2"/>
      <c r="P551" s="2"/>
      <c r="Q551" s="2"/>
      <c r="R551" s="2"/>
      <c r="S551" s="2"/>
      <c r="T551" s="2"/>
      <c r="U551" s="2"/>
      <c r="V551" s="2"/>
      <c r="W551" s="2"/>
      <c r="X551" s="2"/>
      <c r="Y551" s="2"/>
      <c r="Z551" s="2"/>
      <c r="AA551" s="2"/>
      <c r="AB551" s="2"/>
      <c r="AC551" s="2"/>
    </row>
    <row r="552" spans="1:29" ht="15.75" customHeight="1" x14ac:dyDescent="0.3">
      <c r="A552" s="2"/>
      <c r="B552" s="2"/>
      <c r="C552" s="2"/>
      <c r="D552" s="2"/>
      <c r="E552" s="2"/>
      <c r="F552" s="2"/>
      <c r="G552" s="2"/>
      <c r="H552" s="99"/>
      <c r="I552" s="99"/>
      <c r="J552" s="99"/>
      <c r="K552" s="2"/>
      <c r="L552" s="2"/>
      <c r="M552" s="2"/>
      <c r="N552" s="2"/>
      <c r="O552" s="2"/>
      <c r="P552" s="2"/>
      <c r="Q552" s="2"/>
      <c r="R552" s="2"/>
      <c r="S552" s="2"/>
      <c r="T552" s="2"/>
      <c r="U552" s="2"/>
      <c r="V552" s="2"/>
      <c r="W552" s="2"/>
      <c r="X552" s="2"/>
      <c r="Y552" s="2"/>
      <c r="Z552" s="2"/>
      <c r="AA552" s="2"/>
      <c r="AB552" s="2"/>
      <c r="AC552" s="2"/>
    </row>
    <row r="553" spans="1:29" ht="15.75" customHeight="1" x14ac:dyDescent="0.3">
      <c r="A553" s="2"/>
      <c r="B553" s="2"/>
      <c r="C553" s="2"/>
      <c r="D553" s="2"/>
      <c r="E553" s="2"/>
      <c r="F553" s="2"/>
      <c r="G553" s="2"/>
      <c r="H553" s="99"/>
      <c r="I553" s="99"/>
      <c r="J553" s="99"/>
      <c r="K553" s="2"/>
      <c r="L553" s="2"/>
      <c r="M553" s="2"/>
      <c r="N553" s="2"/>
      <c r="O553" s="2"/>
      <c r="P553" s="2"/>
      <c r="Q553" s="2"/>
      <c r="R553" s="2"/>
      <c r="S553" s="2"/>
      <c r="T553" s="2"/>
      <c r="U553" s="2"/>
      <c r="V553" s="2"/>
      <c r="W553" s="2"/>
      <c r="X553" s="2"/>
      <c r="Y553" s="2"/>
      <c r="Z553" s="2"/>
      <c r="AA553" s="2"/>
      <c r="AB553" s="2"/>
      <c r="AC553" s="2"/>
    </row>
    <row r="554" spans="1:29" ht="15.75" customHeight="1" x14ac:dyDescent="0.3">
      <c r="A554" s="2"/>
      <c r="B554" s="2"/>
      <c r="C554" s="2"/>
      <c r="D554" s="2"/>
      <c r="E554" s="2"/>
      <c r="F554" s="2"/>
      <c r="G554" s="2"/>
      <c r="H554" s="99"/>
      <c r="I554" s="99"/>
      <c r="J554" s="99"/>
      <c r="K554" s="2"/>
      <c r="L554" s="2"/>
      <c r="M554" s="2"/>
      <c r="N554" s="2"/>
      <c r="O554" s="2"/>
      <c r="P554" s="2"/>
      <c r="Q554" s="2"/>
      <c r="R554" s="2"/>
      <c r="S554" s="2"/>
      <c r="T554" s="2"/>
      <c r="U554" s="2"/>
      <c r="V554" s="2"/>
      <c r="W554" s="2"/>
      <c r="X554" s="2"/>
      <c r="Y554" s="2"/>
      <c r="Z554" s="2"/>
      <c r="AA554" s="2"/>
      <c r="AB554" s="2"/>
      <c r="AC554" s="2"/>
    </row>
    <row r="555" spans="1:29" ht="15.75" customHeight="1" x14ac:dyDescent="0.3">
      <c r="A555" s="2"/>
      <c r="B555" s="2"/>
      <c r="C555" s="2"/>
      <c r="D555" s="2"/>
      <c r="E555" s="2"/>
      <c r="F555" s="2"/>
      <c r="G555" s="2"/>
      <c r="H555" s="99"/>
      <c r="I555" s="99"/>
      <c r="J555" s="99"/>
      <c r="K555" s="2"/>
      <c r="L555" s="2"/>
      <c r="M555" s="2"/>
      <c r="N555" s="2"/>
      <c r="O555" s="2"/>
      <c r="P555" s="2"/>
      <c r="Q555" s="2"/>
      <c r="R555" s="2"/>
      <c r="S555" s="2"/>
      <c r="T555" s="2"/>
      <c r="U555" s="2"/>
      <c r="V555" s="2"/>
      <c r="W555" s="2"/>
      <c r="X555" s="2"/>
      <c r="Y555" s="2"/>
      <c r="Z555" s="2"/>
      <c r="AA555" s="2"/>
      <c r="AB555" s="2"/>
      <c r="AC555" s="2"/>
    </row>
    <row r="556" spans="1:29" ht="15.75" customHeight="1" x14ac:dyDescent="0.3">
      <c r="A556" s="2"/>
      <c r="B556" s="2"/>
      <c r="C556" s="2"/>
      <c r="D556" s="2"/>
      <c r="E556" s="2"/>
      <c r="F556" s="2"/>
      <c r="G556" s="2"/>
      <c r="H556" s="99"/>
      <c r="I556" s="99"/>
      <c r="J556" s="99"/>
      <c r="K556" s="2"/>
      <c r="L556" s="2"/>
      <c r="M556" s="2"/>
      <c r="N556" s="2"/>
      <c r="O556" s="2"/>
      <c r="P556" s="2"/>
      <c r="Q556" s="2"/>
      <c r="R556" s="2"/>
      <c r="S556" s="2"/>
      <c r="T556" s="2"/>
      <c r="U556" s="2"/>
      <c r="V556" s="2"/>
      <c r="W556" s="2"/>
      <c r="X556" s="2"/>
      <c r="Y556" s="2"/>
      <c r="Z556" s="2"/>
      <c r="AA556" s="2"/>
      <c r="AB556" s="2"/>
      <c r="AC556" s="2"/>
    </row>
    <row r="557" spans="1:29" ht="15.75" customHeight="1" x14ac:dyDescent="0.3">
      <c r="A557" s="2"/>
      <c r="B557" s="2"/>
      <c r="C557" s="2"/>
      <c r="D557" s="2"/>
      <c r="E557" s="2"/>
      <c r="F557" s="2"/>
      <c r="G557" s="2"/>
      <c r="H557" s="99"/>
      <c r="I557" s="99"/>
      <c r="J557" s="99"/>
      <c r="K557" s="2"/>
      <c r="L557" s="2"/>
      <c r="M557" s="2"/>
      <c r="N557" s="2"/>
      <c r="O557" s="2"/>
      <c r="P557" s="2"/>
      <c r="Q557" s="2"/>
      <c r="R557" s="2"/>
      <c r="S557" s="2"/>
      <c r="T557" s="2"/>
      <c r="U557" s="2"/>
      <c r="V557" s="2"/>
      <c r="W557" s="2"/>
      <c r="X557" s="2"/>
      <c r="Y557" s="2"/>
      <c r="Z557" s="2"/>
      <c r="AA557" s="2"/>
      <c r="AB557" s="2"/>
      <c r="AC557" s="2"/>
    </row>
    <row r="558" spans="1:29" ht="15.75" customHeight="1" x14ac:dyDescent="0.3">
      <c r="A558" s="2"/>
      <c r="B558" s="2"/>
      <c r="C558" s="2"/>
      <c r="D558" s="2"/>
      <c r="E558" s="2"/>
      <c r="F558" s="2"/>
      <c r="G558" s="2"/>
      <c r="H558" s="99"/>
      <c r="I558" s="99"/>
      <c r="J558" s="99"/>
      <c r="K558" s="2"/>
      <c r="L558" s="2"/>
      <c r="M558" s="2"/>
      <c r="N558" s="2"/>
      <c r="O558" s="2"/>
      <c r="P558" s="2"/>
      <c r="Q558" s="2"/>
      <c r="R558" s="2"/>
      <c r="S558" s="2"/>
      <c r="T558" s="2"/>
      <c r="U558" s="2"/>
      <c r="V558" s="2"/>
      <c r="W558" s="2"/>
      <c r="X558" s="2"/>
      <c r="Y558" s="2"/>
      <c r="Z558" s="2"/>
      <c r="AA558" s="2"/>
      <c r="AB558" s="2"/>
      <c r="AC558" s="2"/>
    </row>
    <row r="559" spans="1:29" ht="15.75" customHeight="1" x14ac:dyDescent="0.3">
      <c r="A559" s="2"/>
      <c r="B559" s="2"/>
      <c r="C559" s="2"/>
      <c r="D559" s="2"/>
      <c r="E559" s="2"/>
      <c r="F559" s="2"/>
      <c r="G559" s="2"/>
      <c r="H559" s="99"/>
      <c r="I559" s="99"/>
      <c r="J559" s="99"/>
      <c r="K559" s="2"/>
      <c r="L559" s="2"/>
      <c r="M559" s="2"/>
      <c r="N559" s="2"/>
      <c r="O559" s="2"/>
      <c r="P559" s="2"/>
      <c r="Q559" s="2"/>
      <c r="R559" s="2"/>
      <c r="S559" s="2"/>
      <c r="T559" s="2"/>
      <c r="U559" s="2"/>
      <c r="V559" s="2"/>
      <c r="W559" s="2"/>
      <c r="X559" s="2"/>
      <c r="Y559" s="2"/>
      <c r="Z559" s="2"/>
      <c r="AA559" s="2"/>
      <c r="AB559" s="2"/>
      <c r="AC559" s="2"/>
    </row>
    <row r="560" spans="1:29" ht="15.75" customHeight="1" x14ac:dyDescent="0.3">
      <c r="A560" s="2"/>
      <c r="B560" s="2"/>
      <c r="C560" s="2"/>
      <c r="D560" s="2"/>
      <c r="E560" s="2"/>
      <c r="F560" s="2"/>
      <c r="G560" s="2"/>
      <c r="H560" s="99"/>
      <c r="I560" s="99"/>
      <c r="J560" s="99"/>
      <c r="K560" s="2"/>
      <c r="L560" s="2"/>
      <c r="M560" s="2"/>
      <c r="N560" s="2"/>
      <c r="O560" s="2"/>
      <c r="P560" s="2"/>
      <c r="Q560" s="2"/>
      <c r="R560" s="2"/>
      <c r="S560" s="2"/>
      <c r="T560" s="2"/>
      <c r="U560" s="2"/>
      <c r="V560" s="2"/>
      <c r="W560" s="2"/>
      <c r="X560" s="2"/>
      <c r="Y560" s="2"/>
      <c r="Z560" s="2"/>
      <c r="AA560" s="2"/>
      <c r="AB560" s="2"/>
      <c r="AC560" s="2"/>
    </row>
    <row r="561" spans="1:29" ht="15.75" customHeight="1" x14ac:dyDescent="0.3">
      <c r="A561" s="2"/>
      <c r="B561" s="2"/>
      <c r="C561" s="2"/>
      <c r="D561" s="2"/>
      <c r="E561" s="2"/>
      <c r="F561" s="2"/>
      <c r="G561" s="2"/>
      <c r="H561" s="99"/>
      <c r="I561" s="99"/>
      <c r="J561" s="99"/>
      <c r="K561" s="2"/>
      <c r="L561" s="2"/>
      <c r="M561" s="2"/>
      <c r="N561" s="2"/>
      <c r="O561" s="2"/>
      <c r="P561" s="2"/>
      <c r="Q561" s="2"/>
      <c r="R561" s="2"/>
      <c r="S561" s="2"/>
      <c r="T561" s="2"/>
      <c r="U561" s="2"/>
      <c r="V561" s="2"/>
      <c r="W561" s="2"/>
      <c r="X561" s="2"/>
      <c r="Y561" s="2"/>
      <c r="Z561" s="2"/>
      <c r="AA561" s="2"/>
      <c r="AB561" s="2"/>
      <c r="AC561" s="2"/>
    </row>
    <row r="562" spans="1:29" ht="15.75" customHeight="1" x14ac:dyDescent="0.3">
      <c r="A562" s="2"/>
      <c r="B562" s="2"/>
      <c r="C562" s="2"/>
      <c r="D562" s="2"/>
      <c r="E562" s="2"/>
      <c r="F562" s="2"/>
      <c r="G562" s="2"/>
      <c r="H562" s="99"/>
      <c r="I562" s="99"/>
      <c r="J562" s="99"/>
      <c r="K562" s="2"/>
      <c r="L562" s="2"/>
      <c r="M562" s="2"/>
      <c r="N562" s="2"/>
      <c r="O562" s="2"/>
      <c r="P562" s="2"/>
      <c r="Q562" s="2"/>
      <c r="R562" s="2"/>
      <c r="S562" s="2"/>
      <c r="T562" s="2"/>
      <c r="U562" s="2"/>
      <c r="V562" s="2"/>
      <c r="W562" s="2"/>
      <c r="X562" s="2"/>
      <c r="Y562" s="2"/>
      <c r="Z562" s="2"/>
      <c r="AA562" s="2"/>
      <c r="AB562" s="2"/>
      <c r="AC562" s="2"/>
    </row>
    <row r="563" spans="1:29" ht="15.75" customHeight="1" x14ac:dyDescent="0.3">
      <c r="A563" s="2"/>
      <c r="B563" s="2"/>
      <c r="C563" s="2"/>
      <c r="D563" s="2"/>
      <c r="E563" s="2"/>
      <c r="F563" s="2"/>
      <c r="G563" s="2"/>
      <c r="H563" s="99"/>
      <c r="I563" s="99"/>
      <c r="J563" s="99"/>
      <c r="K563" s="2"/>
      <c r="L563" s="2"/>
      <c r="M563" s="2"/>
      <c r="N563" s="2"/>
      <c r="O563" s="2"/>
      <c r="P563" s="2"/>
      <c r="Q563" s="2"/>
      <c r="R563" s="2"/>
      <c r="S563" s="2"/>
      <c r="T563" s="2"/>
      <c r="U563" s="2"/>
      <c r="V563" s="2"/>
      <c r="W563" s="2"/>
      <c r="X563" s="2"/>
      <c r="Y563" s="2"/>
      <c r="Z563" s="2"/>
      <c r="AA563" s="2"/>
      <c r="AB563" s="2"/>
      <c r="AC563" s="2"/>
    </row>
    <row r="564" spans="1:29" ht="15.75" customHeight="1" x14ac:dyDescent="0.3">
      <c r="A564" s="2"/>
      <c r="B564" s="2"/>
      <c r="C564" s="2"/>
      <c r="D564" s="2"/>
      <c r="E564" s="2"/>
      <c r="F564" s="2"/>
      <c r="G564" s="2"/>
      <c r="H564" s="99"/>
      <c r="I564" s="99"/>
      <c r="J564" s="99"/>
      <c r="K564" s="2"/>
      <c r="L564" s="2"/>
      <c r="M564" s="2"/>
      <c r="N564" s="2"/>
      <c r="O564" s="2"/>
      <c r="P564" s="2"/>
      <c r="Q564" s="2"/>
      <c r="R564" s="2"/>
      <c r="S564" s="2"/>
      <c r="T564" s="2"/>
      <c r="U564" s="2"/>
      <c r="V564" s="2"/>
      <c r="W564" s="2"/>
      <c r="X564" s="2"/>
      <c r="Y564" s="2"/>
      <c r="Z564" s="2"/>
      <c r="AA564" s="2"/>
      <c r="AB564" s="2"/>
      <c r="AC564" s="2"/>
    </row>
    <row r="565" spans="1:29" ht="15.75" customHeight="1" x14ac:dyDescent="0.3">
      <c r="A565" s="2"/>
      <c r="B565" s="2"/>
      <c r="C565" s="2"/>
      <c r="D565" s="2"/>
      <c r="E565" s="2"/>
      <c r="F565" s="2"/>
      <c r="G565" s="2"/>
      <c r="H565" s="99"/>
      <c r="I565" s="99"/>
      <c r="J565" s="99"/>
      <c r="K565" s="2"/>
      <c r="L565" s="2"/>
      <c r="M565" s="2"/>
      <c r="N565" s="2"/>
      <c r="O565" s="2"/>
      <c r="P565" s="2"/>
      <c r="Q565" s="2"/>
      <c r="R565" s="2"/>
      <c r="S565" s="2"/>
      <c r="T565" s="2"/>
      <c r="U565" s="2"/>
      <c r="V565" s="2"/>
      <c r="W565" s="2"/>
      <c r="X565" s="2"/>
      <c r="Y565" s="2"/>
      <c r="Z565" s="2"/>
      <c r="AA565" s="2"/>
      <c r="AB565" s="2"/>
      <c r="AC565" s="2"/>
    </row>
    <row r="566" spans="1:29" ht="15.75" customHeight="1" x14ac:dyDescent="0.3">
      <c r="A566" s="2"/>
      <c r="B566" s="2"/>
      <c r="C566" s="2"/>
      <c r="D566" s="2"/>
      <c r="E566" s="2"/>
      <c r="F566" s="2"/>
      <c r="G566" s="2"/>
      <c r="H566" s="99"/>
      <c r="I566" s="99"/>
      <c r="J566" s="99"/>
      <c r="K566" s="2"/>
      <c r="L566" s="2"/>
      <c r="M566" s="2"/>
      <c r="N566" s="2"/>
      <c r="O566" s="2"/>
      <c r="P566" s="2"/>
      <c r="Q566" s="2"/>
      <c r="R566" s="2"/>
      <c r="S566" s="2"/>
      <c r="T566" s="2"/>
      <c r="U566" s="2"/>
      <c r="V566" s="2"/>
      <c r="W566" s="2"/>
      <c r="X566" s="2"/>
      <c r="Y566" s="2"/>
      <c r="Z566" s="2"/>
      <c r="AA566" s="2"/>
      <c r="AB566" s="2"/>
      <c r="AC566" s="2"/>
    </row>
    <row r="567" spans="1:29" ht="15.75" customHeight="1" x14ac:dyDescent="0.3">
      <c r="A567" s="2"/>
      <c r="B567" s="2"/>
      <c r="C567" s="2"/>
      <c r="D567" s="2"/>
      <c r="E567" s="2"/>
      <c r="F567" s="2"/>
      <c r="G567" s="2"/>
      <c r="H567" s="99"/>
      <c r="I567" s="99"/>
      <c r="J567" s="99"/>
      <c r="K567" s="2"/>
      <c r="L567" s="2"/>
      <c r="M567" s="2"/>
      <c r="N567" s="2"/>
      <c r="O567" s="2"/>
      <c r="P567" s="2"/>
      <c r="Q567" s="2"/>
      <c r="R567" s="2"/>
      <c r="S567" s="2"/>
      <c r="T567" s="2"/>
      <c r="U567" s="2"/>
      <c r="V567" s="2"/>
      <c r="W567" s="2"/>
      <c r="X567" s="2"/>
      <c r="Y567" s="2"/>
      <c r="Z567" s="2"/>
      <c r="AA567" s="2"/>
      <c r="AB567" s="2"/>
      <c r="AC567" s="2"/>
    </row>
    <row r="568" spans="1:29" ht="15.75" customHeight="1" x14ac:dyDescent="0.3">
      <c r="A568" s="2"/>
      <c r="B568" s="2"/>
      <c r="C568" s="2"/>
      <c r="D568" s="2"/>
      <c r="E568" s="2"/>
      <c r="F568" s="2"/>
      <c r="G568" s="2"/>
      <c r="H568" s="99"/>
      <c r="I568" s="99"/>
      <c r="J568" s="99"/>
      <c r="K568" s="2"/>
      <c r="L568" s="2"/>
      <c r="M568" s="2"/>
      <c r="N568" s="2"/>
      <c r="O568" s="2"/>
      <c r="P568" s="2"/>
      <c r="Q568" s="2"/>
      <c r="R568" s="2"/>
      <c r="S568" s="2"/>
      <c r="T568" s="2"/>
      <c r="U568" s="2"/>
      <c r="V568" s="2"/>
      <c r="W568" s="2"/>
      <c r="X568" s="2"/>
      <c r="Y568" s="2"/>
      <c r="Z568" s="2"/>
      <c r="AA568" s="2"/>
      <c r="AB568" s="2"/>
      <c r="AC568" s="2"/>
    </row>
    <row r="569" spans="1:29" ht="15.75" customHeight="1" x14ac:dyDescent="0.3">
      <c r="A569" s="2"/>
      <c r="B569" s="2"/>
      <c r="C569" s="2"/>
      <c r="D569" s="2"/>
      <c r="E569" s="2"/>
      <c r="F569" s="2"/>
      <c r="G569" s="2"/>
      <c r="H569" s="99"/>
      <c r="I569" s="99"/>
      <c r="J569" s="99"/>
      <c r="K569" s="2"/>
      <c r="L569" s="2"/>
      <c r="M569" s="2"/>
      <c r="N569" s="2"/>
      <c r="O569" s="2"/>
      <c r="P569" s="2"/>
      <c r="Q569" s="2"/>
      <c r="R569" s="2"/>
      <c r="S569" s="2"/>
      <c r="T569" s="2"/>
      <c r="U569" s="2"/>
      <c r="V569" s="2"/>
      <c r="W569" s="2"/>
      <c r="X569" s="2"/>
      <c r="Y569" s="2"/>
      <c r="Z569" s="2"/>
      <c r="AA569" s="2"/>
      <c r="AB569" s="2"/>
      <c r="AC569" s="2"/>
    </row>
    <row r="570" spans="1:29" ht="15.75" customHeight="1" x14ac:dyDescent="0.3">
      <c r="A570" s="2"/>
      <c r="B570" s="2"/>
      <c r="C570" s="2"/>
      <c r="D570" s="2"/>
      <c r="E570" s="2"/>
      <c r="F570" s="2"/>
      <c r="G570" s="2"/>
      <c r="H570" s="99"/>
      <c r="I570" s="99"/>
      <c r="J570" s="99"/>
      <c r="K570" s="2"/>
      <c r="L570" s="2"/>
      <c r="M570" s="2"/>
      <c r="N570" s="2"/>
      <c r="O570" s="2"/>
      <c r="P570" s="2"/>
      <c r="Q570" s="2"/>
      <c r="R570" s="2"/>
      <c r="S570" s="2"/>
      <c r="T570" s="2"/>
      <c r="U570" s="2"/>
      <c r="V570" s="2"/>
      <c r="W570" s="2"/>
      <c r="X570" s="2"/>
      <c r="Y570" s="2"/>
      <c r="Z570" s="2"/>
      <c r="AA570" s="2"/>
      <c r="AB570" s="2"/>
      <c r="AC570" s="2"/>
    </row>
    <row r="571" spans="1:29" ht="15.75" customHeight="1" x14ac:dyDescent="0.3">
      <c r="A571" s="2"/>
      <c r="B571" s="2"/>
      <c r="C571" s="2"/>
      <c r="D571" s="2"/>
      <c r="E571" s="2"/>
      <c r="F571" s="2"/>
      <c r="G571" s="2"/>
      <c r="H571" s="99"/>
      <c r="I571" s="99"/>
      <c r="J571" s="99"/>
      <c r="K571" s="2"/>
      <c r="L571" s="2"/>
      <c r="M571" s="2"/>
      <c r="N571" s="2"/>
      <c r="O571" s="2"/>
      <c r="P571" s="2"/>
      <c r="Q571" s="2"/>
      <c r="R571" s="2"/>
      <c r="S571" s="2"/>
      <c r="T571" s="2"/>
      <c r="U571" s="2"/>
      <c r="V571" s="2"/>
      <c r="W571" s="2"/>
      <c r="X571" s="2"/>
      <c r="Y571" s="2"/>
      <c r="Z571" s="2"/>
      <c r="AA571" s="2"/>
      <c r="AB571" s="2"/>
      <c r="AC571" s="2"/>
    </row>
    <row r="572" spans="1:29" ht="15.75" customHeight="1" x14ac:dyDescent="0.3">
      <c r="A572" s="2"/>
      <c r="B572" s="2"/>
      <c r="C572" s="2"/>
      <c r="D572" s="2"/>
      <c r="E572" s="2"/>
      <c r="F572" s="2"/>
      <c r="G572" s="2"/>
      <c r="H572" s="99"/>
      <c r="I572" s="99"/>
      <c r="J572" s="99"/>
      <c r="K572" s="2"/>
      <c r="L572" s="2"/>
      <c r="M572" s="2"/>
      <c r="N572" s="2"/>
      <c r="O572" s="2"/>
      <c r="P572" s="2"/>
      <c r="Q572" s="2"/>
      <c r="R572" s="2"/>
      <c r="S572" s="2"/>
      <c r="T572" s="2"/>
      <c r="U572" s="2"/>
      <c r="V572" s="2"/>
      <c r="W572" s="2"/>
      <c r="X572" s="2"/>
      <c r="Y572" s="2"/>
      <c r="Z572" s="2"/>
      <c r="AA572" s="2"/>
      <c r="AB572" s="2"/>
      <c r="AC572" s="2"/>
    </row>
    <row r="573" spans="1:29" ht="15.75" customHeight="1" x14ac:dyDescent="0.3">
      <c r="A573" s="2"/>
      <c r="B573" s="2"/>
      <c r="C573" s="2"/>
      <c r="D573" s="2"/>
      <c r="E573" s="2"/>
      <c r="F573" s="2"/>
      <c r="G573" s="2"/>
      <c r="H573" s="99"/>
      <c r="I573" s="99"/>
      <c r="J573" s="99"/>
      <c r="K573" s="2"/>
      <c r="L573" s="2"/>
      <c r="M573" s="2"/>
      <c r="N573" s="2"/>
      <c r="O573" s="2"/>
      <c r="P573" s="2"/>
      <c r="Q573" s="2"/>
      <c r="R573" s="2"/>
      <c r="S573" s="2"/>
      <c r="T573" s="2"/>
      <c r="U573" s="2"/>
      <c r="V573" s="2"/>
      <c r="W573" s="2"/>
      <c r="X573" s="2"/>
      <c r="Y573" s="2"/>
      <c r="Z573" s="2"/>
      <c r="AA573" s="2"/>
      <c r="AB573" s="2"/>
      <c r="AC573" s="2"/>
    </row>
    <row r="574" spans="1:29" ht="15.75" customHeight="1" x14ac:dyDescent="0.3">
      <c r="A574" s="2"/>
      <c r="B574" s="2"/>
      <c r="C574" s="2"/>
      <c r="D574" s="2"/>
      <c r="E574" s="2"/>
      <c r="F574" s="2"/>
      <c r="G574" s="2"/>
      <c r="H574" s="99"/>
      <c r="I574" s="99"/>
      <c r="J574" s="99"/>
      <c r="K574" s="2"/>
      <c r="L574" s="2"/>
      <c r="M574" s="2"/>
      <c r="N574" s="2"/>
      <c r="O574" s="2"/>
      <c r="P574" s="2"/>
      <c r="Q574" s="2"/>
      <c r="R574" s="2"/>
      <c r="S574" s="2"/>
      <c r="T574" s="2"/>
      <c r="U574" s="2"/>
      <c r="V574" s="2"/>
      <c r="W574" s="2"/>
      <c r="X574" s="2"/>
      <c r="Y574" s="2"/>
      <c r="Z574" s="2"/>
      <c r="AA574" s="2"/>
      <c r="AB574" s="2"/>
      <c r="AC574" s="2"/>
    </row>
    <row r="575" spans="1:29" ht="15.75" customHeight="1" x14ac:dyDescent="0.3">
      <c r="A575" s="2"/>
      <c r="B575" s="2"/>
      <c r="C575" s="2"/>
      <c r="D575" s="2"/>
      <c r="E575" s="2"/>
      <c r="F575" s="2"/>
      <c r="G575" s="2"/>
      <c r="H575" s="99"/>
      <c r="I575" s="99"/>
      <c r="J575" s="99"/>
      <c r="K575" s="2"/>
      <c r="L575" s="2"/>
      <c r="M575" s="2"/>
      <c r="N575" s="2"/>
      <c r="O575" s="2"/>
      <c r="P575" s="2"/>
      <c r="Q575" s="2"/>
      <c r="R575" s="2"/>
      <c r="S575" s="2"/>
      <c r="T575" s="2"/>
      <c r="U575" s="2"/>
      <c r="V575" s="2"/>
      <c r="W575" s="2"/>
      <c r="X575" s="2"/>
      <c r="Y575" s="2"/>
      <c r="Z575" s="2"/>
      <c r="AA575" s="2"/>
      <c r="AB575" s="2"/>
      <c r="AC575" s="2"/>
    </row>
    <row r="576" spans="1:29" ht="15.75" customHeight="1" x14ac:dyDescent="0.3">
      <c r="A576" s="2"/>
      <c r="B576" s="2"/>
      <c r="C576" s="2"/>
      <c r="D576" s="2"/>
      <c r="E576" s="2"/>
      <c r="F576" s="2"/>
      <c r="G576" s="2"/>
      <c r="H576" s="99"/>
      <c r="I576" s="99"/>
      <c r="J576" s="99"/>
      <c r="K576" s="2"/>
      <c r="L576" s="2"/>
      <c r="M576" s="2"/>
      <c r="N576" s="2"/>
      <c r="O576" s="2"/>
      <c r="P576" s="2"/>
      <c r="Q576" s="2"/>
      <c r="R576" s="2"/>
      <c r="S576" s="2"/>
      <c r="T576" s="2"/>
      <c r="U576" s="2"/>
      <c r="V576" s="2"/>
      <c r="W576" s="2"/>
      <c r="X576" s="2"/>
      <c r="Y576" s="2"/>
      <c r="Z576" s="2"/>
      <c r="AA576" s="2"/>
      <c r="AB576" s="2"/>
      <c r="AC576" s="2"/>
    </row>
    <row r="577" spans="1:29" ht="15.75" customHeight="1" x14ac:dyDescent="0.3">
      <c r="A577" s="2"/>
      <c r="B577" s="2"/>
      <c r="C577" s="2"/>
      <c r="D577" s="2"/>
      <c r="E577" s="2"/>
      <c r="F577" s="2"/>
      <c r="G577" s="2"/>
      <c r="H577" s="99"/>
      <c r="I577" s="99"/>
      <c r="J577" s="99"/>
      <c r="K577" s="2"/>
      <c r="L577" s="2"/>
      <c r="M577" s="2"/>
      <c r="N577" s="2"/>
      <c r="O577" s="2"/>
      <c r="P577" s="2"/>
      <c r="Q577" s="2"/>
      <c r="R577" s="2"/>
      <c r="S577" s="2"/>
      <c r="T577" s="2"/>
      <c r="U577" s="2"/>
      <c r="V577" s="2"/>
      <c r="W577" s="2"/>
      <c r="X577" s="2"/>
      <c r="Y577" s="2"/>
      <c r="Z577" s="2"/>
      <c r="AA577" s="2"/>
      <c r="AB577" s="2"/>
      <c r="AC577" s="2"/>
    </row>
    <row r="578" spans="1:29" ht="15.75" customHeight="1" x14ac:dyDescent="0.3">
      <c r="A578" s="2"/>
      <c r="B578" s="2"/>
      <c r="C578" s="2"/>
      <c r="D578" s="2"/>
      <c r="E578" s="2"/>
      <c r="F578" s="2"/>
      <c r="G578" s="2"/>
      <c r="H578" s="99"/>
      <c r="I578" s="99"/>
      <c r="J578" s="99"/>
      <c r="K578" s="2"/>
      <c r="L578" s="2"/>
      <c r="M578" s="2"/>
      <c r="N578" s="2"/>
      <c r="O578" s="2"/>
      <c r="P578" s="2"/>
      <c r="Q578" s="2"/>
      <c r="R578" s="2"/>
      <c r="S578" s="2"/>
      <c r="T578" s="2"/>
      <c r="U578" s="2"/>
      <c r="V578" s="2"/>
      <c r="W578" s="2"/>
      <c r="X578" s="2"/>
      <c r="Y578" s="2"/>
      <c r="Z578" s="2"/>
      <c r="AA578" s="2"/>
      <c r="AB578" s="2"/>
      <c r="AC578" s="2"/>
    </row>
    <row r="579" spans="1:29" ht="15.75" customHeight="1" x14ac:dyDescent="0.3">
      <c r="A579" s="2"/>
      <c r="B579" s="2"/>
      <c r="C579" s="2"/>
      <c r="D579" s="2"/>
      <c r="E579" s="2"/>
      <c r="F579" s="2"/>
      <c r="G579" s="2"/>
      <c r="H579" s="99"/>
      <c r="I579" s="99"/>
      <c r="J579" s="99"/>
      <c r="K579" s="2"/>
      <c r="L579" s="2"/>
      <c r="M579" s="2"/>
      <c r="N579" s="2"/>
      <c r="O579" s="2"/>
      <c r="P579" s="2"/>
      <c r="Q579" s="2"/>
      <c r="R579" s="2"/>
      <c r="S579" s="2"/>
      <c r="T579" s="2"/>
      <c r="U579" s="2"/>
      <c r="V579" s="2"/>
      <c r="W579" s="2"/>
      <c r="X579" s="2"/>
      <c r="Y579" s="2"/>
      <c r="Z579" s="2"/>
      <c r="AA579" s="2"/>
      <c r="AB579" s="2"/>
      <c r="AC579" s="2"/>
    </row>
    <row r="580" spans="1:29" ht="15.75" customHeight="1" x14ac:dyDescent="0.3">
      <c r="A580" s="2"/>
      <c r="B580" s="2"/>
      <c r="C580" s="2"/>
      <c r="D580" s="2"/>
      <c r="E580" s="2"/>
      <c r="F580" s="2"/>
      <c r="G580" s="2"/>
      <c r="H580" s="99"/>
      <c r="I580" s="99"/>
      <c r="J580" s="99"/>
      <c r="K580" s="2"/>
      <c r="L580" s="2"/>
      <c r="M580" s="2"/>
      <c r="N580" s="2"/>
      <c r="O580" s="2"/>
      <c r="P580" s="2"/>
      <c r="Q580" s="2"/>
      <c r="R580" s="2"/>
      <c r="S580" s="2"/>
      <c r="T580" s="2"/>
      <c r="U580" s="2"/>
      <c r="V580" s="2"/>
      <c r="W580" s="2"/>
      <c r="X580" s="2"/>
      <c r="Y580" s="2"/>
      <c r="Z580" s="2"/>
      <c r="AA580" s="2"/>
      <c r="AB580" s="2"/>
      <c r="AC580" s="2"/>
    </row>
    <row r="581" spans="1:29" ht="15.75" customHeight="1" x14ac:dyDescent="0.3">
      <c r="A581" s="2"/>
      <c r="B581" s="2"/>
      <c r="C581" s="2"/>
      <c r="D581" s="2"/>
      <c r="E581" s="2"/>
      <c r="F581" s="2"/>
      <c r="G581" s="2"/>
      <c r="H581" s="99"/>
      <c r="I581" s="99"/>
      <c r="J581" s="99"/>
      <c r="K581" s="2"/>
      <c r="L581" s="2"/>
      <c r="M581" s="2"/>
      <c r="N581" s="2"/>
      <c r="O581" s="2"/>
      <c r="P581" s="2"/>
      <c r="Q581" s="2"/>
      <c r="R581" s="2"/>
      <c r="S581" s="2"/>
      <c r="T581" s="2"/>
      <c r="U581" s="2"/>
      <c r="V581" s="2"/>
      <c r="W581" s="2"/>
      <c r="X581" s="2"/>
      <c r="Y581" s="2"/>
      <c r="Z581" s="2"/>
      <c r="AA581" s="2"/>
      <c r="AB581" s="2"/>
      <c r="AC581" s="2"/>
    </row>
    <row r="582" spans="1:29" ht="15.75" customHeight="1" x14ac:dyDescent="0.3">
      <c r="A582" s="2"/>
      <c r="B582" s="2"/>
      <c r="C582" s="2"/>
      <c r="D582" s="2"/>
      <c r="E582" s="2"/>
      <c r="F582" s="2"/>
      <c r="G582" s="2"/>
      <c r="H582" s="99"/>
      <c r="I582" s="99"/>
      <c r="J582" s="99"/>
      <c r="K582" s="2"/>
      <c r="L582" s="2"/>
      <c r="M582" s="2"/>
      <c r="N582" s="2"/>
      <c r="O582" s="2"/>
      <c r="P582" s="2"/>
      <c r="Q582" s="2"/>
      <c r="R582" s="2"/>
      <c r="S582" s="2"/>
      <c r="T582" s="2"/>
      <c r="U582" s="2"/>
      <c r="V582" s="2"/>
      <c r="W582" s="2"/>
      <c r="X582" s="2"/>
      <c r="Y582" s="2"/>
      <c r="Z582" s="2"/>
      <c r="AA582" s="2"/>
      <c r="AB582" s="2"/>
      <c r="AC582" s="2"/>
    </row>
    <row r="583" spans="1:29" ht="15.75" customHeight="1" x14ac:dyDescent="0.3">
      <c r="A583" s="2"/>
      <c r="B583" s="2"/>
      <c r="C583" s="2"/>
      <c r="D583" s="2"/>
      <c r="E583" s="2"/>
      <c r="F583" s="2"/>
      <c r="G583" s="2"/>
      <c r="H583" s="99"/>
      <c r="I583" s="99"/>
      <c r="J583" s="99"/>
      <c r="K583" s="2"/>
      <c r="L583" s="2"/>
      <c r="M583" s="2"/>
      <c r="N583" s="2"/>
      <c r="O583" s="2"/>
      <c r="P583" s="2"/>
      <c r="Q583" s="2"/>
      <c r="R583" s="2"/>
      <c r="S583" s="2"/>
      <c r="T583" s="2"/>
      <c r="U583" s="2"/>
      <c r="V583" s="2"/>
      <c r="W583" s="2"/>
      <c r="X583" s="2"/>
      <c r="Y583" s="2"/>
      <c r="Z583" s="2"/>
      <c r="AA583" s="2"/>
      <c r="AB583" s="2"/>
      <c r="AC583" s="2"/>
    </row>
    <row r="584" spans="1:29" ht="15.75" customHeight="1" x14ac:dyDescent="0.3">
      <c r="A584" s="2"/>
      <c r="B584" s="2"/>
      <c r="C584" s="2"/>
      <c r="D584" s="2"/>
      <c r="E584" s="2"/>
      <c r="F584" s="2"/>
      <c r="G584" s="2"/>
      <c r="H584" s="99"/>
      <c r="I584" s="99"/>
      <c r="J584" s="99"/>
      <c r="K584" s="2"/>
      <c r="L584" s="2"/>
      <c r="M584" s="2"/>
      <c r="N584" s="2"/>
      <c r="O584" s="2"/>
      <c r="P584" s="2"/>
      <c r="Q584" s="2"/>
      <c r="R584" s="2"/>
      <c r="S584" s="2"/>
      <c r="T584" s="2"/>
      <c r="U584" s="2"/>
      <c r="V584" s="2"/>
      <c r="W584" s="2"/>
      <c r="X584" s="2"/>
      <c r="Y584" s="2"/>
      <c r="Z584" s="2"/>
      <c r="AA584" s="2"/>
      <c r="AB584" s="2"/>
      <c r="AC584" s="2"/>
    </row>
    <row r="585" spans="1:29" ht="15.75" customHeight="1" x14ac:dyDescent="0.3">
      <c r="A585" s="2"/>
      <c r="B585" s="2"/>
      <c r="C585" s="2"/>
      <c r="D585" s="2"/>
      <c r="E585" s="2"/>
      <c r="F585" s="2"/>
      <c r="G585" s="2"/>
      <c r="H585" s="99"/>
      <c r="I585" s="99"/>
      <c r="J585" s="99"/>
      <c r="K585" s="2"/>
      <c r="L585" s="2"/>
      <c r="M585" s="2"/>
      <c r="N585" s="2"/>
      <c r="O585" s="2"/>
      <c r="P585" s="2"/>
      <c r="Q585" s="2"/>
      <c r="R585" s="2"/>
      <c r="S585" s="2"/>
      <c r="T585" s="2"/>
      <c r="U585" s="2"/>
      <c r="V585" s="2"/>
      <c r="W585" s="2"/>
      <c r="X585" s="2"/>
      <c r="Y585" s="2"/>
      <c r="Z585" s="2"/>
      <c r="AA585" s="2"/>
      <c r="AB585" s="2"/>
      <c r="AC585" s="2"/>
    </row>
    <row r="586" spans="1:29" ht="15.75" customHeight="1" x14ac:dyDescent="0.3">
      <c r="A586" s="2"/>
      <c r="B586" s="2"/>
      <c r="C586" s="2"/>
      <c r="D586" s="2"/>
      <c r="E586" s="2"/>
      <c r="F586" s="2"/>
      <c r="G586" s="2"/>
      <c r="H586" s="99"/>
      <c r="I586" s="99"/>
      <c r="J586" s="99"/>
      <c r="K586" s="2"/>
      <c r="L586" s="2"/>
      <c r="M586" s="2"/>
      <c r="N586" s="2"/>
      <c r="O586" s="2"/>
      <c r="P586" s="2"/>
      <c r="Q586" s="2"/>
      <c r="R586" s="2"/>
      <c r="S586" s="2"/>
      <c r="T586" s="2"/>
      <c r="U586" s="2"/>
      <c r="V586" s="2"/>
      <c r="W586" s="2"/>
      <c r="X586" s="2"/>
      <c r="Y586" s="2"/>
      <c r="Z586" s="2"/>
      <c r="AA586" s="2"/>
      <c r="AB586" s="2"/>
      <c r="AC586" s="2"/>
    </row>
    <row r="587" spans="1:29" ht="15.75" customHeight="1" x14ac:dyDescent="0.3">
      <c r="A587" s="2"/>
      <c r="B587" s="2"/>
      <c r="C587" s="2"/>
      <c r="D587" s="2"/>
      <c r="E587" s="2"/>
      <c r="F587" s="2"/>
      <c r="G587" s="2"/>
      <c r="H587" s="99"/>
      <c r="I587" s="99"/>
      <c r="J587" s="99"/>
      <c r="K587" s="2"/>
      <c r="L587" s="2"/>
      <c r="M587" s="2"/>
      <c r="N587" s="2"/>
      <c r="O587" s="2"/>
      <c r="P587" s="2"/>
      <c r="Q587" s="2"/>
      <c r="R587" s="2"/>
      <c r="S587" s="2"/>
      <c r="T587" s="2"/>
      <c r="U587" s="2"/>
      <c r="V587" s="2"/>
      <c r="W587" s="2"/>
      <c r="X587" s="2"/>
      <c r="Y587" s="2"/>
      <c r="Z587" s="2"/>
      <c r="AA587" s="2"/>
      <c r="AB587" s="2"/>
      <c r="AC587" s="2"/>
    </row>
    <row r="588" spans="1:29" ht="15.75" customHeight="1" x14ac:dyDescent="0.3">
      <c r="A588" s="2"/>
      <c r="B588" s="2"/>
      <c r="C588" s="2"/>
      <c r="D588" s="2"/>
      <c r="E588" s="2"/>
      <c r="F588" s="2"/>
      <c r="G588" s="2"/>
      <c r="H588" s="99"/>
      <c r="I588" s="99"/>
      <c r="J588" s="99"/>
      <c r="K588" s="2"/>
      <c r="L588" s="2"/>
      <c r="M588" s="2"/>
      <c r="N588" s="2"/>
      <c r="O588" s="2"/>
      <c r="P588" s="2"/>
      <c r="Q588" s="2"/>
      <c r="R588" s="2"/>
      <c r="S588" s="2"/>
      <c r="T588" s="2"/>
      <c r="U588" s="2"/>
      <c r="V588" s="2"/>
      <c r="W588" s="2"/>
      <c r="X588" s="2"/>
      <c r="Y588" s="2"/>
      <c r="Z588" s="2"/>
      <c r="AA588" s="2"/>
      <c r="AB588" s="2"/>
      <c r="AC588" s="2"/>
    </row>
    <row r="589" spans="1:29" ht="15.75" customHeight="1" x14ac:dyDescent="0.3">
      <c r="A589" s="2"/>
      <c r="B589" s="2"/>
      <c r="C589" s="2"/>
      <c r="D589" s="2"/>
      <c r="E589" s="2"/>
      <c r="F589" s="2"/>
      <c r="G589" s="2"/>
      <c r="H589" s="99"/>
      <c r="I589" s="99"/>
      <c r="J589" s="99"/>
      <c r="K589" s="2"/>
      <c r="L589" s="2"/>
      <c r="M589" s="2"/>
      <c r="N589" s="2"/>
      <c r="O589" s="2"/>
      <c r="P589" s="2"/>
      <c r="Q589" s="2"/>
      <c r="R589" s="2"/>
      <c r="S589" s="2"/>
      <c r="T589" s="2"/>
      <c r="U589" s="2"/>
      <c r="V589" s="2"/>
      <c r="W589" s="2"/>
      <c r="X589" s="2"/>
      <c r="Y589" s="2"/>
      <c r="Z589" s="2"/>
      <c r="AA589" s="2"/>
      <c r="AB589" s="2"/>
      <c r="AC589" s="2"/>
    </row>
    <row r="590" spans="1:29" ht="15.75" customHeight="1" x14ac:dyDescent="0.3">
      <c r="A590" s="2"/>
      <c r="B590" s="2"/>
      <c r="C590" s="2"/>
      <c r="D590" s="2"/>
      <c r="E590" s="2"/>
      <c r="F590" s="2"/>
      <c r="G590" s="2"/>
      <c r="H590" s="99"/>
      <c r="I590" s="99"/>
      <c r="J590" s="99"/>
      <c r="K590" s="2"/>
      <c r="L590" s="2"/>
      <c r="M590" s="2"/>
      <c r="N590" s="2"/>
      <c r="O590" s="2"/>
      <c r="P590" s="2"/>
      <c r="Q590" s="2"/>
      <c r="R590" s="2"/>
      <c r="S590" s="2"/>
      <c r="T590" s="2"/>
      <c r="U590" s="2"/>
      <c r="V590" s="2"/>
      <c r="W590" s="2"/>
      <c r="X590" s="2"/>
      <c r="Y590" s="2"/>
      <c r="Z590" s="2"/>
      <c r="AA590" s="2"/>
      <c r="AB590" s="2"/>
      <c r="AC590" s="2"/>
    </row>
    <row r="591" spans="1:29" ht="15.75" customHeight="1" x14ac:dyDescent="0.3">
      <c r="A591" s="2"/>
      <c r="B591" s="2"/>
      <c r="C591" s="2"/>
      <c r="D591" s="2"/>
      <c r="E591" s="2"/>
      <c r="F591" s="2"/>
      <c r="G591" s="2"/>
      <c r="H591" s="99"/>
      <c r="I591" s="99"/>
      <c r="J591" s="99"/>
      <c r="K591" s="2"/>
      <c r="L591" s="2"/>
      <c r="M591" s="2"/>
      <c r="N591" s="2"/>
      <c r="O591" s="2"/>
      <c r="P591" s="2"/>
      <c r="Q591" s="2"/>
      <c r="R591" s="2"/>
      <c r="S591" s="2"/>
      <c r="T591" s="2"/>
      <c r="U591" s="2"/>
      <c r="V591" s="2"/>
      <c r="W591" s="2"/>
      <c r="X591" s="2"/>
      <c r="Y591" s="2"/>
      <c r="Z591" s="2"/>
      <c r="AA591" s="2"/>
      <c r="AB591" s="2"/>
      <c r="AC591" s="2"/>
    </row>
    <row r="592" spans="1:29" ht="15.75" customHeight="1" x14ac:dyDescent="0.3">
      <c r="A592" s="2"/>
      <c r="B592" s="2"/>
      <c r="C592" s="2"/>
      <c r="D592" s="2"/>
      <c r="E592" s="2"/>
      <c r="F592" s="2"/>
      <c r="G592" s="2"/>
      <c r="H592" s="99"/>
      <c r="I592" s="99"/>
      <c r="J592" s="99"/>
      <c r="K592" s="2"/>
      <c r="L592" s="2"/>
      <c r="M592" s="2"/>
      <c r="N592" s="2"/>
      <c r="O592" s="2"/>
      <c r="P592" s="2"/>
      <c r="Q592" s="2"/>
      <c r="R592" s="2"/>
      <c r="S592" s="2"/>
      <c r="T592" s="2"/>
      <c r="U592" s="2"/>
      <c r="V592" s="2"/>
      <c r="W592" s="2"/>
      <c r="X592" s="2"/>
      <c r="Y592" s="2"/>
      <c r="Z592" s="2"/>
      <c r="AA592" s="2"/>
      <c r="AB592" s="2"/>
      <c r="AC592" s="2"/>
    </row>
    <row r="593" spans="1:29" ht="15.75" customHeight="1" x14ac:dyDescent="0.3">
      <c r="A593" s="2"/>
      <c r="B593" s="2"/>
      <c r="C593" s="2"/>
      <c r="D593" s="2"/>
      <c r="E593" s="2"/>
      <c r="F593" s="2"/>
      <c r="G593" s="2"/>
      <c r="H593" s="99"/>
      <c r="I593" s="99"/>
      <c r="J593" s="99"/>
      <c r="K593" s="2"/>
      <c r="L593" s="2"/>
      <c r="M593" s="2"/>
      <c r="N593" s="2"/>
      <c r="O593" s="2"/>
      <c r="P593" s="2"/>
      <c r="Q593" s="2"/>
      <c r="R593" s="2"/>
      <c r="S593" s="2"/>
      <c r="T593" s="2"/>
      <c r="U593" s="2"/>
      <c r="V593" s="2"/>
      <c r="W593" s="2"/>
      <c r="X593" s="2"/>
      <c r="Y593" s="2"/>
      <c r="Z593" s="2"/>
      <c r="AA593" s="2"/>
      <c r="AB593" s="2"/>
      <c r="AC593" s="2"/>
    </row>
    <row r="594" spans="1:29" ht="15.75" customHeight="1" x14ac:dyDescent="0.3">
      <c r="A594" s="2"/>
      <c r="B594" s="2"/>
      <c r="C594" s="2"/>
      <c r="D594" s="2"/>
      <c r="E594" s="2"/>
      <c r="F594" s="2"/>
      <c r="G594" s="2"/>
      <c r="H594" s="99"/>
      <c r="I594" s="99"/>
      <c r="J594" s="99"/>
      <c r="K594" s="2"/>
      <c r="L594" s="2"/>
      <c r="M594" s="2"/>
      <c r="N594" s="2"/>
      <c r="O594" s="2"/>
      <c r="P594" s="2"/>
      <c r="Q594" s="2"/>
      <c r="R594" s="2"/>
      <c r="S594" s="2"/>
      <c r="T594" s="2"/>
      <c r="U594" s="2"/>
      <c r="V594" s="2"/>
      <c r="W594" s="2"/>
      <c r="X594" s="2"/>
      <c r="Y594" s="2"/>
      <c r="Z594" s="2"/>
      <c r="AA594" s="2"/>
      <c r="AB594" s="2"/>
      <c r="AC594" s="2"/>
    </row>
    <row r="595" spans="1:29" ht="15.75" customHeight="1" x14ac:dyDescent="0.3">
      <c r="A595" s="2"/>
      <c r="B595" s="2"/>
      <c r="C595" s="2"/>
      <c r="D595" s="2"/>
      <c r="E595" s="2"/>
      <c r="F595" s="2"/>
      <c r="G595" s="2"/>
      <c r="H595" s="99"/>
      <c r="I595" s="99"/>
      <c r="J595" s="99"/>
      <c r="K595" s="2"/>
      <c r="L595" s="2"/>
      <c r="M595" s="2"/>
      <c r="N595" s="2"/>
      <c r="O595" s="2"/>
      <c r="P595" s="2"/>
      <c r="Q595" s="2"/>
      <c r="R595" s="2"/>
      <c r="S595" s="2"/>
      <c r="T595" s="2"/>
      <c r="U595" s="2"/>
      <c r="V595" s="2"/>
      <c r="W595" s="2"/>
      <c r="X595" s="2"/>
      <c r="Y595" s="2"/>
      <c r="Z595" s="2"/>
      <c r="AA595" s="2"/>
      <c r="AB595" s="2"/>
      <c r="AC595" s="2"/>
    </row>
    <row r="596" spans="1:29" ht="15.75" customHeight="1" x14ac:dyDescent="0.3">
      <c r="A596" s="2"/>
      <c r="B596" s="2"/>
      <c r="C596" s="2"/>
      <c r="D596" s="2"/>
      <c r="E596" s="2"/>
      <c r="F596" s="2"/>
      <c r="G596" s="2"/>
      <c r="H596" s="99"/>
      <c r="I596" s="99"/>
      <c r="J596" s="99"/>
      <c r="K596" s="2"/>
      <c r="L596" s="2"/>
      <c r="M596" s="2"/>
      <c r="N596" s="2"/>
      <c r="O596" s="2"/>
      <c r="P596" s="2"/>
      <c r="Q596" s="2"/>
      <c r="R596" s="2"/>
      <c r="S596" s="2"/>
      <c r="T596" s="2"/>
      <c r="U596" s="2"/>
      <c r="V596" s="2"/>
      <c r="W596" s="2"/>
      <c r="X596" s="2"/>
      <c r="Y596" s="2"/>
      <c r="Z596" s="2"/>
      <c r="AA596" s="2"/>
      <c r="AB596" s="2"/>
      <c r="AC596" s="2"/>
    </row>
    <row r="597" spans="1:29" ht="15.75" customHeight="1" x14ac:dyDescent="0.3">
      <c r="A597" s="2"/>
      <c r="B597" s="2"/>
      <c r="C597" s="2"/>
      <c r="D597" s="2"/>
      <c r="E597" s="2"/>
      <c r="F597" s="2"/>
      <c r="G597" s="2"/>
      <c r="H597" s="99"/>
      <c r="I597" s="99"/>
      <c r="J597" s="99"/>
      <c r="K597" s="2"/>
      <c r="L597" s="2"/>
      <c r="M597" s="2"/>
      <c r="N597" s="2"/>
      <c r="O597" s="2"/>
      <c r="P597" s="2"/>
      <c r="Q597" s="2"/>
      <c r="R597" s="2"/>
      <c r="S597" s="2"/>
      <c r="T597" s="2"/>
      <c r="U597" s="2"/>
      <c r="V597" s="2"/>
      <c r="W597" s="2"/>
      <c r="X597" s="2"/>
      <c r="Y597" s="2"/>
      <c r="Z597" s="2"/>
      <c r="AA597" s="2"/>
      <c r="AB597" s="2"/>
      <c r="AC597" s="2"/>
    </row>
    <row r="598" spans="1:29" ht="15.75" customHeight="1" x14ac:dyDescent="0.3">
      <c r="A598" s="2"/>
      <c r="B598" s="2"/>
      <c r="C598" s="2"/>
      <c r="D598" s="2"/>
      <c r="E598" s="2"/>
      <c r="F598" s="2"/>
      <c r="G598" s="2"/>
      <c r="H598" s="99"/>
      <c r="I598" s="99"/>
      <c r="J598" s="99"/>
      <c r="K598" s="2"/>
      <c r="L598" s="2"/>
      <c r="M598" s="2"/>
      <c r="N598" s="2"/>
      <c r="O598" s="2"/>
      <c r="P598" s="2"/>
      <c r="Q598" s="2"/>
      <c r="R598" s="2"/>
      <c r="S598" s="2"/>
      <c r="T598" s="2"/>
      <c r="U598" s="2"/>
      <c r="V598" s="2"/>
      <c r="W598" s="2"/>
      <c r="X598" s="2"/>
      <c r="Y598" s="2"/>
      <c r="Z598" s="2"/>
      <c r="AA598" s="2"/>
      <c r="AB598" s="2"/>
      <c r="AC598" s="2"/>
    </row>
    <row r="599" spans="1:29" ht="15.75" customHeight="1" x14ac:dyDescent="0.3">
      <c r="A599" s="2"/>
      <c r="B599" s="2"/>
      <c r="C599" s="2"/>
      <c r="D599" s="2"/>
      <c r="E599" s="2"/>
      <c r="F599" s="2"/>
      <c r="G599" s="2"/>
      <c r="H599" s="99"/>
      <c r="I599" s="99"/>
      <c r="J599" s="99"/>
      <c r="K599" s="2"/>
      <c r="L599" s="2"/>
      <c r="M599" s="2"/>
      <c r="N599" s="2"/>
      <c r="O599" s="2"/>
      <c r="P599" s="2"/>
      <c r="Q599" s="2"/>
      <c r="R599" s="2"/>
      <c r="S599" s="2"/>
      <c r="T599" s="2"/>
      <c r="U599" s="2"/>
      <c r="V599" s="2"/>
      <c r="W599" s="2"/>
      <c r="X599" s="2"/>
      <c r="Y599" s="2"/>
      <c r="Z599" s="2"/>
      <c r="AA599" s="2"/>
      <c r="AB599" s="2"/>
      <c r="AC599" s="2"/>
    </row>
    <row r="600" spans="1:29" ht="15.75" customHeight="1" x14ac:dyDescent="0.3">
      <c r="A600" s="2"/>
      <c r="B600" s="2"/>
      <c r="C600" s="2"/>
      <c r="D600" s="2"/>
      <c r="E600" s="2"/>
      <c r="F600" s="2"/>
      <c r="G600" s="2"/>
      <c r="H600" s="99"/>
      <c r="I600" s="99"/>
      <c r="J600" s="99"/>
      <c r="K600" s="2"/>
      <c r="L600" s="2"/>
      <c r="M600" s="2"/>
      <c r="N600" s="2"/>
      <c r="O600" s="2"/>
      <c r="P600" s="2"/>
      <c r="Q600" s="2"/>
      <c r="R600" s="2"/>
      <c r="S600" s="2"/>
      <c r="T600" s="2"/>
      <c r="U600" s="2"/>
      <c r="V600" s="2"/>
      <c r="W600" s="2"/>
      <c r="X600" s="2"/>
      <c r="Y600" s="2"/>
      <c r="Z600" s="2"/>
      <c r="AA600" s="2"/>
      <c r="AB600" s="2"/>
      <c r="AC600" s="2"/>
    </row>
    <row r="601" spans="1:29" ht="15.75" customHeight="1" x14ac:dyDescent="0.3">
      <c r="A601" s="2"/>
      <c r="B601" s="2"/>
      <c r="C601" s="2"/>
      <c r="D601" s="2"/>
      <c r="E601" s="2"/>
      <c r="F601" s="2"/>
      <c r="G601" s="2"/>
      <c r="H601" s="99"/>
      <c r="I601" s="99"/>
      <c r="J601" s="99"/>
      <c r="K601" s="2"/>
      <c r="L601" s="2"/>
      <c r="M601" s="2"/>
      <c r="N601" s="2"/>
      <c r="O601" s="2"/>
      <c r="P601" s="2"/>
      <c r="Q601" s="2"/>
      <c r="R601" s="2"/>
      <c r="S601" s="2"/>
      <c r="T601" s="2"/>
      <c r="U601" s="2"/>
      <c r="V601" s="2"/>
      <c r="W601" s="2"/>
      <c r="X601" s="2"/>
      <c r="Y601" s="2"/>
      <c r="Z601" s="2"/>
      <c r="AA601" s="2"/>
      <c r="AB601" s="2"/>
      <c r="AC601" s="2"/>
    </row>
    <row r="602" spans="1:29" ht="15.75" customHeight="1" x14ac:dyDescent="0.3">
      <c r="A602" s="2"/>
      <c r="B602" s="2"/>
      <c r="C602" s="2"/>
      <c r="D602" s="2"/>
      <c r="E602" s="2"/>
      <c r="F602" s="2"/>
      <c r="G602" s="2"/>
      <c r="H602" s="99"/>
      <c r="I602" s="99"/>
      <c r="J602" s="99"/>
      <c r="K602" s="2"/>
      <c r="L602" s="2"/>
      <c r="M602" s="2"/>
      <c r="N602" s="2"/>
      <c r="O602" s="2"/>
      <c r="P602" s="2"/>
      <c r="Q602" s="2"/>
      <c r="R602" s="2"/>
      <c r="S602" s="2"/>
      <c r="T602" s="2"/>
      <c r="U602" s="2"/>
      <c r="V602" s="2"/>
      <c r="W602" s="2"/>
      <c r="X602" s="2"/>
      <c r="Y602" s="2"/>
      <c r="Z602" s="2"/>
      <c r="AA602" s="2"/>
      <c r="AB602" s="2"/>
      <c r="AC602" s="2"/>
    </row>
    <row r="603" spans="1:29" ht="15.75" customHeight="1" x14ac:dyDescent="0.3">
      <c r="A603" s="2"/>
      <c r="B603" s="2"/>
      <c r="C603" s="2"/>
      <c r="D603" s="2"/>
      <c r="E603" s="2"/>
      <c r="F603" s="2"/>
      <c r="G603" s="2"/>
      <c r="H603" s="99"/>
      <c r="I603" s="99"/>
      <c r="J603" s="99"/>
      <c r="K603" s="2"/>
      <c r="L603" s="2"/>
      <c r="M603" s="2"/>
      <c r="N603" s="2"/>
      <c r="O603" s="2"/>
      <c r="P603" s="2"/>
      <c r="Q603" s="2"/>
      <c r="R603" s="2"/>
      <c r="S603" s="2"/>
      <c r="T603" s="2"/>
      <c r="U603" s="2"/>
      <c r="V603" s="2"/>
      <c r="W603" s="2"/>
      <c r="X603" s="2"/>
      <c r="Y603" s="2"/>
      <c r="Z603" s="2"/>
      <c r="AA603" s="2"/>
      <c r="AB603" s="2"/>
      <c r="AC603" s="2"/>
    </row>
    <row r="604" spans="1:29" ht="15.75" customHeight="1" x14ac:dyDescent="0.3">
      <c r="A604" s="2"/>
      <c r="B604" s="2"/>
      <c r="C604" s="2"/>
      <c r="D604" s="2"/>
      <c r="E604" s="2"/>
      <c r="F604" s="2"/>
      <c r="G604" s="2"/>
      <c r="H604" s="99"/>
      <c r="I604" s="99"/>
      <c r="J604" s="99"/>
      <c r="K604" s="2"/>
      <c r="L604" s="2"/>
      <c r="M604" s="2"/>
      <c r="N604" s="2"/>
      <c r="O604" s="2"/>
      <c r="P604" s="2"/>
      <c r="Q604" s="2"/>
      <c r="R604" s="2"/>
      <c r="S604" s="2"/>
      <c r="T604" s="2"/>
      <c r="U604" s="2"/>
      <c r="V604" s="2"/>
      <c r="W604" s="2"/>
      <c r="X604" s="2"/>
      <c r="Y604" s="2"/>
      <c r="Z604" s="2"/>
      <c r="AA604" s="2"/>
      <c r="AB604" s="2"/>
      <c r="AC604" s="2"/>
    </row>
    <row r="605" spans="1:29" ht="15.75" customHeight="1" x14ac:dyDescent="0.3">
      <c r="A605" s="2"/>
      <c r="B605" s="2"/>
      <c r="C605" s="2"/>
      <c r="D605" s="2"/>
      <c r="E605" s="2"/>
      <c r="F605" s="2"/>
      <c r="G605" s="2"/>
      <c r="H605" s="99"/>
      <c r="I605" s="99"/>
      <c r="J605" s="99"/>
      <c r="K605" s="2"/>
      <c r="L605" s="2"/>
      <c r="M605" s="2"/>
      <c r="N605" s="2"/>
      <c r="O605" s="2"/>
      <c r="P605" s="2"/>
      <c r="Q605" s="2"/>
      <c r="R605" s="2"/>
      <c r="S605" s="2"/>
      <c r="T605" s="2"/>
      <c r="U605" s="2"/>
      <c r="V605" s="2"/>
      <c r="W605" s="2"/>
      <c r="X605" s="2"/>
      <c r="Y605" s="2"/>
      <c r="Z605" s="2"/>
      <c r="AA605" s="2"/>
      <c r="AB605" s="2"/>
      <c r="AC605" s="2"/>
    </row>
    <row r="606" spans="1:29" ht="15.75" customHeight="1" x14ac:dyDescent="0.3">
      <c r="A606" s="2"/>
      <c r="B606" s="2"/>
      <c r="C606" s="2"/>
      <c r="D606" s="2"/>
      <c r="E606" s="2"/>
      <c r="F606" s="2"/>
      <c r="G606" s="2"/>
      <c r="H606" s="99"/>
      <c r="I606" s="99"/>
      <c r="J606" s="99"/>
      <c r="K606" s="2"/>
      <c r="L606" s="2"/>
      <c r="M606" s="2"/>
      <c r="N606" s="2"/>
      <c r="O606" s="2"/>
      <c r="P606" s="2"/>
      <c r="Q606" s="2"/>
      <c r="R606" s="2"/>
      <c r="S606" s="2"/>
      <c r="T606" s="2"/>
      <c r="U606" s="2"/>
      <c r="V606" s="2"/>
      <c r="W606" s="2"/>
      <c r="X606" s="2"/>
      <c r="Y606" s="2"/>
      <c r="Z606" s="2"/>
      <c r="AA606" s="2"/>
      <c r="AB606" s="2"/>
      <c r="AC606" s="2"/>
    </row>
    <row r="607" spans="1:29" ht="15.75" customHeight="1" x14ac:dyDescent="0.3">
      <c r="A607" s="2"/>
      <c r="B607" s="2"/>
      <c r="C607" s="2"/>
      <c r="D607" s="2"/>
      <c r="E607" s="2"/>
      <c r="F607" s="2"/>
      <c r="G607" s="2"/>
      <c r="H607" s="99"/>
      <c r="I607" s="99"/>
      <c r="J607" s="99"/>
      <c r="K607" s="2"/>
      <c r="L607" s="2"/>
      <c r="M607" s="2"/>
      <c r="N607" s="2"/>
      <c r="O607" s="2"/>
      <c r="P607" s="2"/>
      <c r="Q607" s="2"/>
      <c r="R607" s="2"/>
      <c r="S607" s="2"/>
      <c r="T607" s="2"/>
      <c r="U607" s="2"/>
      <c r="V607" s="2"/>
      <c r="W607" s="2"/>
      <c r="X607" s="2"/>
      <c r="Y607" s="2"/>
      <c r="Z607" s="2"/>
      <c r="AA607" s="2"/>
      <c r="AB607" s="2"/>
      <c r="AC607" s="2"/>
    </row>
    <row r="608" spans="1:29" ht="15.75" customHeight="1" x14ac:dyDescent="0.3">
      <c r="A608" s="2"/>
      <c r="B608" s="2"/>
      <c r="C608" s="2"/>
      <c r="D608" s="2"/>
      <c r="E608" s="2"/>
      <c r="F608" s="2"/>
      <c r="G608" s="2"/>
      <c r="H608" s="99"/>
      <c r="I608" s="99"/>
      <c r="J608" s="99"/>
      <c r="K608" s="2"/>
      <c r="L608" s="2"/>
      <c r="M608" s="2"/>
      <c r="N608" s="2"/>
      <c r="O608" s="2"/>
      <c r="P608" s="2"/>
      <c r="Q608" s="2"/>
      <c r="R608" s="2"/>
      <c r="S608" s="2"/>
      <c r="T608" s="2"/>
      <c r="U608" s="2"/>
      <c r="V608" s="2"/>
      <c r="W608" s="2"/>
      <c r="X608" s="2"/>
      <c r="Y608" s="2"/>
      <c r="Z608" s="2"/>
      <c r="AA608" s="2"/>
      <c r="AB608" s="2"/>
      <c r="AC608" s="2"/>
    </row>
    <row r="609" spans="1:29" ht="15.75" customHeight="1" x14ac:dyDescent="0.3">
      <c r="A609" s="2"/>
      <c r="B609" s="2"/>
      <c r="C609" s="2"/>
      <c r="D609" s="2"/>
      <c r="E609" s="2"/>
      <c r="F609" s="2"/>
      <c r="G609" s="2"/>
      <c r="H609" s="99"/>
      <c r="I609" s="99"/>
      <c r="J609" s="99"/>
      <c r="K609" s="2"/>
      <c r="L609" s="2"/>
      <c r="M609" s="2"/>
      <c r="N609" s="2"/>
      <c r="O609" s="2"/>
      <c r="P609" s="2"/>
      <c r="Q609" s="2"/>
      <c r="R609" s="2"/>
      <c r="S609" s="2"/>
      <c r="T609" s="2"/>
      <c r="U609" s="2"/>
      <c r="V609" s="2"/>
      <c r="W609" s="2"/>
      <c r="X609" s="2"/>
      <c r="Y609" s="2"/>
      <c r="Z609" s="2"/>
      <c r="AA609" s="2"/>
      <c r="AB609" s="2"/>
      <c r="AC609" s="2"/>
    </row>
    <row r="610" spans="1:29" ht="15.75" customHeight="1" x14ac:dyDescent="0.3">
      <c r="A610" s="2"/>
      <c r="B610" s="2"/>
      <c r="C610" s="2"/>
      <c r="D610" s="2"/>
      <c r="E610" s="2"/>
      <c r="F610" s="2"/>
      <c r="G610" s="2"/>
      <c r="H610" s="99"/>
      <c r="I610" s="99"/>
      <c r="J610" s="99"/>
      <c r="K610" s="2"/>
      <c r="L610" s="2"/>
      <c r="M610" s="2"/>
      <c r="N610" s="2"/>
      <c r="O610" s="2"/>
      <c r="P610" s="2"/>
      <c r="Q610" s="2"/>
      <c r="R610" s="2"/>
      <c r="S610" s="2"/>
      <c r="T610" s="2"/>
      <c r="U610" s="2"/>
      <c r="V610" s="2"/>
      <c r="W610" s="2"/>
      <c r="X610" s="2"/>
      <c r="Y610" s="2"/>
      <c r="Z610" s="2"/>
      <c r="AA610" s="2"/>
      <c r="AB610" s="2"/>
      <c r="AC610" s="2"/>
    </row>
    <row r="611" spans="1:29" ht="15.75" customHeight="1" x14ac:dyDescent="0.3">
      <c r="A611" s="2"/>
      <c r="B611" s="2"/>
      <c r="C611" s="2"/>
      <c r="D611" s="2"/>
      <c r="E611" s="2"/>
      <c r="F611" s="2"/>
      <c r="G611" s="2"/>
      <c r="H611" s="99"/>
      <c r="I611" s="99"/>
      <c r="J611" s="99"/>
      <c r="K611" s="2"/>
      <c r="L611" s="2"/>
      <c r="M611" s="2"/>
      <c r="N611" s="2"/>
      <c r="O611" s="2"/>
      <c r="P611" s="2"/>
      <c r="Q611" s="2"/>
      <c r="R611" s="2"/>
      <c r="S611" s="2"/>
      <c r="T611" s="2"/>
      <c r="U611" s="2"/>
      <c r="V611" s="2"/>
      <c r="W611" s="2"/>
      <c r="X611" s="2"/>
      <c r="Y611" s="2"/>
      <c r="Z611" s="2"/>
      <c r="AA611" s="2"/>
      <c r="AB611" s="2"/>
      <c r="AC611" s="2"/>
    </row>
    <row r="612" spans="1:29" ht="15.75" customHeight="1" x14ac:dyDescent="0.3">
      <c r="A612" s="2"/>
      <c r="B612" s="2"/>
      <c r="C612" s="2"/>
      <c r="D612" s="2"/>
      <c r="E612" s="2"/>
      <c r="F612" s="2"/>
      <c r="G612" s="2"/>
      <c r="H612" s="99"/>
      <c r="I612" s="99"/>
      <c r="J612" s="99"/>
      <c r="K612" s="2"/>
      <c r="L612" s="2"/>
      <c r="M612" s="2"/>
      <c r="N612" s="2"/>
      <c r="O612" s="2"/>
      <c r="P612" s="2"/>
      <c r="Q612" s="2"/>
      <c r="R612" s="2"/>
      <c r="S612" s="2"/>
      <c r="T612" s="2"/>
      <c r="U612" s="2"/>
      <c r="V612" s="2"/>
      <c r="W612" s="2"/>
      <c r="X612" s="2"/>
      <c r="Y612" s="2"/>
      <c r="Z612" s="2"/>
      <c r="AA612" s="2"/>
      <c r="AB612" s="2"/>
      <c r="AC612" s="2"/>
    </row>
    <row r="613" spans="1:29" ht="15.75" customHeight="1" x14ac:dyDescent="0.3">
      <c r="A613" s="2"/>
      <c r="B613" s="2"/>
      <c r="C613" s="2"/>
      <c r="D613" s="2"/>
      <c r="E613" s="2"/>
      <c r="F613" s="2"/>
      <c r="G613" s="2"/>
      <c r="H613" s="99"/>
      <c r="I613" s="99"/>
      <c r="J613" s="99"/>
      <c r="K613" s="2"/>
      <c r="L613" s="2"/>
      <c r="M613" s="2"/>
      <c r="N613" s="2"/>
      <c r="O613" s="2"/>
      <c r="P613" s="2"/>
      <c r="Q613" s="2"/>
      <c r="R613" s="2"/>
      <c r="S613" s="2"/>
      <c r="T613" s="2"/>
      <c r="U613" s="2"/>
      <c r="V613" s="2"/>
      <c r="W613" s="2"/>
      <c r="X613" s="2"/>
      <c r="Y613" s="2"/>
      <c r="Z613" s="2"/>
      <c r="AA613" s="2"/>
      <c r="AB613" s="2"/>
      <c r="AC613" s="2"/>
    </row>
    <row r="614" spans="1:29" ht="15.75" customHeight="1" x14ac:dyDescent="0.3">
      <c r="A614" s="2"/>
      <c r="B614" s="2"/>
      <c r="C614" s="2"/>
      <c r="D614" s="2"/>
      <c r="E614" s="2"/>
      <c r="F614" s="2"/>
      <c r="G614" s="2"/>
      <c r="H614" s="99"/>
      <c r="I614" s="99"/>
      <c r="J614" s="99"/>
      <c r="K614" s="2"/>
      <c r="L614" s="2"/>
      <c r="M614" s="2"/>
      <c r="N614" s="2"/>
      <c r="O614" s="2"/>
      <c r="P614" s="2"/>
      <c r="Q614" s="2"/>
      <c r="R614" s="2"/>
      <c r="S614" s="2"/>
      <c r="T614" s="2"/>
      <c r="U614" s="2"/>
      <c r="V614" s="2"/>
      <c r="W614" s="2"/>
      <c r="X614" s="2"/>
      <c r="Y614" s="2"/>
      <c r="Z614" s="2"/>
      <c r="AA614" s="2"/>
      <c r="AB614" s="2"/>
      <c r="AC614" s="2"/>
    </row>
    <row r="615" spans="1:29" ht="15.75" customHeight="1" x14ac:dyDescent="0.3">
      <c r="A615" s="2"/>
      <c r="B615" s="2"/>
      <c r="C615" s="2"/>
      <c r="D615" s="2"/>
      <c r="E615" s="2"/>
      <c r="F615" s="2"/>
      <c r="G615" s="2"/>
      <c r="H615" s="99"/>
      <c r="I615" s="99"/>
      <c r="J615" s="99"/>
      <c r="K615" s="2"/>
      <c r="L615" s="2"/>
      <c r="M615" s="2"/>
      <c r="N615" s="2"/>
      <c r="O615" s="2"/>
      <c r="P615" s="2"/>
      <c r="Q615" s="2"/>
      <c r="R615" s="2"/>
      <c r="S615" s="2"/>
      <c r="T615" s="2"/>
      <c r="U615" s="2"/>
      <c r="V615" s="2"/>
      <c r="W615" s="2"/>
      <c r="X615" s="2"/>
      <c r="Y615" s="2"/>
      <c r="Z615" s="2"/>
      <c r="AA615" s="2"/>
      <c r="AB615" s="2"/>
      <c r="AC615" s="2"/>
    </row>
    <row r="616" spans="1:29" ht="15.75" customHeight="1" x14ac:dyDescent="0.3">
      <c r="A616" s="2"/>
      <c r="B616" s="2"/>
      <c r="C616" s="2"/>
      <c r="D616" s="2"/>
      <c r="E616" s="2"/>
      <c r="F616" s="2"/>
      <c r="G616" s="2"/>
      <c r="H616" s="99"/>
      <c r="I616" s="99"/>
      <c r="J616" s="99"/>
      <c r="K616" s="2"/>
      <c r="L616" s="2"/>
      <c r="M616" s="2"/>
      <c r="N616" s="2"/>
      <c r="O616" s="2"/>
      <c r="P616" s="2"/>
      <c r="Q616" s="2"/>
      <c r="R616" s="2"/>
      <c r="S616" s="2"/>
      <c r="T616" s="2"/>
      <c r="U616" s="2"/>
      <c r="V616" s="2"/>
      <c r="W616" s="2"/>
      <c r="X616" s="2"/>
      <c r="Y616" s="2"/>
      <c r="Z616" s="2"/>
      <c r="AA616" s="2"/>
      <c r="AB616" s="2"/>
      <c r="AC616" s="2"/>
    </row>
    <row r="617" spans="1:29" ht="15.75" customHeight="1" x14ac:dyDescent="0.3">
      <c r="A617" s="2"/>
      <c r="B617" s="2"/>
      <c r="C617" s="2"/>
      <c r="D617" s="2"/>
      <c r="E617" s="2"/>
      <c r="F617" s="2"/>
      <c r="G617" s="2"/>
      <c r="H617" s="99"/>
      <c r="I617" s="99"/>
      <c r="J617" s="99"/>
      <c r="K617" s="2"/>
      <c r="L617" s="2"/>
      <c r="M617" s="2"/>
      <c r="N617" s="2"/>
      <c r="O617" s="2"/>
      <c r="P617" s="2"/>
      <c r="Q617" s="2"/>
      <c r="R617" s="2"/>
      <c r="S617" s="2"/>
      <c r="T617" s="2"/>
      <c r="U617" s="2"/>
      <c r="V617" s="2"/>
      <c r="W617" s="2"/>
      <c r="X617" s="2"/>
      <c r="Y617" s="2"/>
      <c r="Z617" s="2"/>
      <c r="AA617" s="2"/>
      <c r="AB617" s="2"/>
      <c r="AC617" s="2"/>
    </row>
    <row r="618" spans="1:29" ht="15.75" customHeight="1" x14ac:dyDescent="0.3">
      <c r="A618" s="2"/>
      <c r="B618" s="2"/>
      <c r="C618" s="2"/>
      <c r="D618" s="2"/>
      <c r="E618" s="2"/>
      <c r="F618" s="2"/>
      <c r="G618" s="2"/>
      <c r="H618" s="99"/>
      <c r="I618" s="99"/>
      <c r="J618" s="99"/>
      <c r="K618" s="2"/>
      <c r="L618" s="2"/>
      <c r="M618" s="2"/>
      <c r="N618" s="2"/>
      <c r="O618" s="2"/>
      <c r="P618" s="2"/>
      <c r="Q618" s="2"/>
      <c r="R618" s="2"/>
      <c r="S618" s="2"/>
      <c r="T618" s="2"/>
      <c r="U618" s="2"/>
      <c r="V618" s="2"/>
      <c r="W618" s="2"/>
      <c r="X618" s="2"/>
      <c r="Y618" s="2"/>
      <c r="Z618" s="2"/>
      <c r="AA618" s="2"/>
      <c r="AB618" s="2"/>
      <c r="AC618" s="2"/>
    </row>
    <row r="619" spans="1:29" ht="15.75" customHeight="1" x14ac:dyDescent="0.3">
      <c r="A619" s="2"/>
      <c r="B619" s="2"/>
      <c r="C619" s="2"/>
      <c r="D619" s="2"/>
      <c r="E619" s="2"/>
      <c r="F619" s="2"/>
      <c r="G619" s="2"/>
      <c r="H619" s="99"/>
      <c r="I619" s="99"/>
      <c r="J619" s="99"/>
      <c r="K619" s="2"/>
      <c r="L619" s="2"/>
      <c r="M619" s="2"/>
      <c r="N619" s="2"/>
      <c r="O619" s="2"/>
      <c r="P619" s="2"/>
      <c r="Q619" s="2"/>
      <c r="R619" s="2"/>
      <c r="S619" s="2"/>
      <c r="T619" s="2"/>
      <c r="U619" s="2"/>
      <c r="V619" s="2"/>
      <c r="W619" s="2"/>
      <c r="X619" s="2"/>
      <c r="Y619" s="2"/>
      <c r="Z619" s="2"/>
      <c r="AA619" s="2"/>
      <c r="AB619" s="2"/>
      <c r="AC619" s="2"/>
    </row>
    <row r="620" spans="1:29" ht="15.75" customHeight="1" x14ac:dyDescent="0.3">
      <c r="A620" s="2"/>
      <c r="B620" s="2"/>
      <c r="C620" s="2"/>
      <c r="D620" s="2"/>
      <c r="E620" s="2"/>
      <c r="F620" s="2"/>
      <c r="G620" s="2"/>
      <c r="H620" s="99"/>
      <c r="I620" s="99"/>
      <c r="J620" s="99"/>
      <c r="K620" s="2"/>
      <c r="L620" s="2"/>
      <c r="M620" s="2"/>
      <c r="N620" s="2"/>
      <c r="O620" s="2"/>
      <c r="P620" s="2"/>
      <c r="Q620" s="2"/>
      <c r="R620" s="2"/>
      <c r="S620" s="2"/>
      <c r="T620" s="2"/>
      <c r="U620" s="2"/>
      <c r="V620" s="2"/>
      <c r="W620" s="2"/>
      <c r="X620" s="2"/>
      <c r="Y620" s="2"/>
      <c r="Z620" s="2"/>
      <c r="AA620" s="2"/>
      <c r="AB620" s="2"/>
      <c r="AC620" s="2"/>
    </row>
    <row r="621" spans="1:29" ht="15.75" customHeight="1" x14ac:dyDescent="0.3">
      <c r="A621" s="2"/>
      <c r="B621" s="2"/>
      <c r="C621" s="2"/>
      <c r="D621" s="2"/>
      <c r="E621" s="2"/>
      <c r="F621" s="2"/>
      <c r="G621" s="2"/>
      <c r="H621" s="99"/>
      <c r="I621" s="99"/>
      <c r="J621" s="99"/>
      <c r="K621" s="2"/>
      <c r="L621" s="2"/>
      <c r="M621" s="2"/>
      <c r="N621" s="2"/>
      <c r="O621" s="2"/>
      <c r="P621" s="2"/>
      <c r="Q621" s="2"/>
      <c r="R621" s="2"/>
      <c r="S621" s="2"/>
      <c r="T621" s="2"/>
      <c r="U621" s="2"/>
      <c r="V621" s="2"/>
      <c r="W621" s="2"/>
      <c r="X621" s="2"/>
      <c r="Y621" s="2"/>
      <c r="Z621" s="2"/>
      <c r="AA621" s="2"/>
      <c r="AB621" s="2"/>
      <c r="AC621" s="2"/>
    </row>
    <row r="622" spans="1:29" ht="15.75" customHeight="1" x14ac:dyDescent="0.3">
      <c r="A622" s="2"/>
      <c r="B622" s="2"/>
      <c r="C622" s="2"/>
      <c r="D622" s="2"/>
      <c r="E622" s="2"/>
      <c r="F622" s="2"/>
      <c r="G622" s="2"/>
      <c r="H622" s="99"/>
      <c r="I622" s="99"/>
      <c r="J622" s="99"/>
      <c r="K622" s="2"/>
      <c r="L622" s="2"/>
      <c r="M622" s="2"/>
      <c r="N622" s="2"/>
      <c r="O622" s="2"/>
      <c r="P622" s="2"/>
      <c r="Q622" s="2"/>
      <c r="R622" s="2"/>
      <c r="S622" s="2"/>
      <c r="T622" s="2"/>
      <c r="U622" s="2"/>
      <c r="V622" s="2"/>
      <c r="W622" s="2"/>
      <c r="X622" s="2"/>
      <c r="Y622" s="2"/>
      <c r="Z622" s="2"/>
      <c r="AA622" s="2"/>
      <c r="AB622" s="2"/>
      <c r="AC622" s="2"/>
    </row>
    <row r="623" spans="1:29" ht="15.75" customHeight="1" x14ac:dyDescent="0.3">
      <c r="A623" s="2"/>
      <c r="B623" s="2"/>
      <c r="C623" s="2"/>
      <c r="D623" s="2"/>
      <c r="E623" s="2"/>
      <c r="F623" s="2"/>
      <c r="G623" s="2"/>
      <c r="H623" s="99"/>
      <c r="I623" s="99"/>
      <c r="J623" s="99"/>
      <c r="K623" s="2"/>
      <c r="L623" s="2"/>
      <c r="M623" s="2"/>
      <c r="N623" s="2"/>
      <c r="O623" s="2"/>
      <c r="P623" s="2"/>
      <c r="Q623" s="2"/>
      <c r="R623" s="2"/>
      <c r="S623" s="2"/>
      <c r="T623" s="2"/>
      <c r="U623" s="2"/>
      <c r="V623" s="2"/>
      <c r="W623" s="2"/>
      <c r="X623" s="2"/>
      <c r="Y623" s="2"/>
      <c r="Z623" s="2"/>
      <c r="AA623" s="2"/>
      <c r="AB623" s="2"/>
      <c r="AC623" s="2"/>
    </row>
    <row r="624" spans="1:29" ht="15.75" customHeight="1" x14ac:dyDescent="0.3">
      <c r="A624" s="2"/>
      <c r="B624" s="2"/>
      <c r="C624" s="2"/>
      <c r="D624" s="2"/>
      <c r="E624" s="2"/>
      <c r="F624" s="2"/>
      <c r="G624" s="2"/>
      <c r="H624" s="99"/>
      <c r="I624" s="99"/>
      <c r="J624" s="99"/>
      <c r="K624" s="2"/>
      <c r="L624" s="2"/>
      <c r="M624" s="2"/>
      <c r="N624" s="2"/>
      <c r="O624" s="2"/>
      <c r="P624" s="2"/>
      <c r="Q624" s="2"/>
      <c r="R624" s="2"/>
      <c r="S624" s="2"/>
      <c r="T624" s="2"/>
      <c r="U624" s="2"/>
      <c r="V624" s="2"/>
      <c r="W624" s="2"/>
      <c r="X624" s="2"/>
      <c r="Y624" s="2"/>
      <c r="Z624" s="2"/>
      <c r="AA624" s="2"/>
      <c r="AB624" s="2"/>
      <c r="AC624" s="2"/>
    </row>
    <row r="625" spans="1:29" ht="15.75" customHeight="1" x14ac:dyDescent="0.3">
      <c r="A625" s="2"/>
      <c r="B625" s="2"/>
      <c r="C625" s="2"/>
      <c r="D625" s="2"/>
      <c r="E625" s="2"/>
      <c r="F625" s="2"/>
      <c r="G625" s="2"/>
      <c r="H625" s="99"/>
      <c r="I625" s="99"/>
      <c r="J625" s="99"/>
      <c r="K625" s="2"/>
      <c r="L625" s="2"/>
      <c r="M625" s="2"/>
      <c r="N625" s="2"/>
      <c r="O625" s="2"/>
      <c r="P625" s="2"/>
      <c r="Q625" s="2"/>
      <c r="R625" s="2"/>
      <c r="S625" s="2"/>
      <c r="T625" s="2"/>
      <c r="U625" s="2"/>
      <c r="V625" s="2"/>
      <c r="W625" s="2"/>
      <c r="X625" s="2"/>
      <c r="Y625" s="2"/>
      <c r="Z625" s="2"/>
      <c r="AA625" s="2"/>
      <c r="AB625" s="2"/>
      <c r="AC625" s="2"/>
    </row>
    <row r="626" spans="1:29" ht="15.75" customHeight="1" x14ac:dyDescent="0.3">
      <c r="A626" s="2"/>
      <c r="B626" s="2"/>
      <c r="C626" s="2"/>
      <c r="D626" s="2"/>
      <c r="E626" s="2"/>
      <c r="F626" s="2"/>
      <c r="G626" s="2"/>
      <c r="H626" s="99"/>
      <c r="I626" s="99"/>
      <c r="J626" s="99"/>
      <c r="K626" s="2"/>
      <c r="L626" s="2"/>
      <c r="M626" s="2"/>
      <c r="N626" s="2"/>
      <c r="O626" s="2"/>
      <c r="P626" s="2"/>
      <c r="Q626" s="2"/>
      <c r="R626" s="2"/>
      <c r="S626" s="2"/>
      <c r="T626" s="2"/>
      <c r="U626" s="2"/>
      <c r="V626" s="2"/>
      <c r="W626" s="2"/>
      <c r="X626" s="2"/>
      <c r="Y626" s="2"/>
      <c r="Z626" s="2"/>
      <c r="AA626" s="2"/>
      <c r="AB626" s="2"/>
      <c r="AC626" s="2"/>
    </row>
    <row r="627" spans="1:29" ht="15.75" customHeight="1" x14ac:dyDescent="0.3">
      <c r="A627" s="2"/>
      <c r="B627" s="2"/>
      <c r="C627" s="2"/>
      <c r="D627" s="2"/>
      <c r="E627" s="2"/>
      <c r="F627" s="2"/>
      <c r="G627" s="2"/>
      <c r="H627" s="99"/>
      <c r="I627" s="99"/>
      <c r="J627" s="99"/>
      <c r="K627" s="2"/>
      <c r="L627" s="2"/>
      <c r="M627" s="2"/>
      <c r="N627" s="2"/>
      <c r="O627" s="2"/>
      <c r="P627" s="2"/>
      <c r="Q627" s="2"/>
      <c r="R627" s="2"/>
      <c r="S627" s="2"/>
      <c r="T627" s="2"/>
      <c r="U627" s="2"/>
      <c r="V627" s="2"/>
      <c r="W627" s="2"/>
      <c r="X627" s="2"/>
      <c r="Y627" s="2"/>
      <c r="Z627" s="2"/>
      <c r="AA627" s="2"/>
      <c r="AB627" s="2"/>
      <c r="AC627" s="2"/>
    </row>
    <row r="628" spans="1:29" ht="15.75" customHeight="1" x14ac:dyDescent="0.3">
      <c r="A628" s="2"/>
      <c r="B628" s="2"/>
      <c r="C628" s="2"/>
      <c r="D628" s="2"/>
      <c r="E628" s="2"/>
      <c r="F628" s="2"/>
      <c r="G628" s="2"/>
      <c r="H628" s="99"/>
      <c r="I628" s="99"/>
      <c r="J628" s="99"/>
      <c r="K628" s="2"/>
      <c r="L628" s="2"/>
      <c r="M628" s="2"/>
      <c r="N628" s="2"/>
      <c r="O628" s="2"/>
      <c r="P628" s="2"/>
      <c r="Q628" s="2"/>
      <c r="R628" s="2"/>
      <c r="S628" s="2"/>
      <c r="T628" s="2"/>
      <c r="U628" s="2"/>
      <c r="V628" s="2"/>
      <c r="W628" s="2"/>
      <c r="X628" s="2"/>
      <c r="Y628" s="2"/>
      <c r="Z628" s="2"/>
      <c r="AA628" s="2"/>
      <c r="AB628" s="2"/>
      <c r="AC628" s="2"/>
    </row>
    <row r="629" spans="1:29" ht="15.75" customHeight="1" x14ac:dyDescent="0.3">
      <c r="A629" s="2"/>
      <c r="B629" s="2"/>
      <c r="C629" s="2"/>
      <c r="D629" s="2"/>
      <c r="E629" s="2"/>
      <c r="F629" s="2"/>
      <c r="G629" s="2"/>
      <c r="H629" s="99"/>
      <c r="I629" s="99"/>
      <c r="J629" s="99"/>
      <c r="K629" s="2"/>
      <c r="L629" s="2"/>
      <c r="M629" s="2"/>
      <c r="N629" s="2"/>
      <c r="O629" s="2"/>
      <c r="P629" s="2"/>
      <c r="Q629" s="2"/>
      <c r="R629" s="2"/>
      <c r="S629" s="2"/>
      <c r="T629" s="2"/>
      <c r="U629" s="2"/>
      <c r="V629" s="2"/>
      <c r="W629" s="2"/>
      <c r="X629" s="2"/>
      <c r="Y629" s="2"/>
      <c r="Z629" s="2"/>
      <c r="AA629" s="2"/>
      <c r="AB629" s="2"/>
      <c r="AC629" s="2"/>
    </row>
    <row r="630" spans="1:29" ht="15.75" customHeight="1" x14ac:dyDescent="0.3">
      <c r="A630" s="2"/>
      <c r="B630" s="2"/>
      <c r="C630" s="2"/>
      <c r="D630" s="2"/>
      <c r="E630" s="2"/>
      <c r="F630" s="2"/>
      <c r="G630" s="2"/>
      <c r="H630" s="99"/>
      <c r="I630" s="99"/>
      <c r="J630" s="99"/>
      <c r="K630" s="2"/>
      <c r="L630" s="2"/>
      <c r="M630" s="2"/>
      <c r="N630" s="2"/>
      <c r="O630" s="2"/>
      <c r="P630" s="2"/>
      <c r="Q630" s="2"/>
      <c r="R630" s="2"/>
      <c r="S630" s="2"/>
      <c r="T630" s="2"/>
      <c r="U630" s="2"/>
      <c r="V630" s="2"/>
      <c r="W630" s="2"/>
      <c r="X630" s="2"/>
      <c r="Y630" s="2"/>
      <c r="Z630" s="2"/>
      <c r="AA630" s="2"/>
      <c r="AB630" s="2"/>
      <c r="AC630" s="2"/>
    </row>
    <row r="631" spans="1:29" ht="15.75" customHeight="1" x14ac:dyDescent="0.3">
      <c r="A631" s="2"/>
      <c r="B631" s="2"/>
      <c r="C631" s="2"/>
      <c r="D631" s="2"/>
      <c r="E631" s="2"/>
      <c r="F631" s="2"/>
      <c r="G631" s="2"/>
      <c r="H631" s="99"/>
      <c r="I631" s="99"/>
      <c r="J631" s="99"/>
      <c r="K631" s="2"/>
      <c r="L631" s="2"/>
      <c r="M631" s="2"/>
      <c r="N631" s="2"/>
      <c r="O631" s="2"/>
      <c r="P631" s="2"/>
      <c r="Q631" s="2"/>
      <c r="R631" s="2"/>
      <c r="S631" s="2"/>
      <c r="T631" s="2"/>
      <c r="U631" s="2"/>
      <c r="V631" s="2"/>
      <c r="W631" s="2"/>
      <c r="X631" s="2"/>
      <c r="Y631" s="2"/>
      <c r="Z631" s="2"/>
      <c r="AA631" s="2"/>
      <c r="AB631" s="2"/>
      <c r="AC631" s="2"/>
    </row>
    <row r="632" spans="1:29" ht="15.75" customHeight="1" x14ac:dyDescent="0.3">
      <c r="A632" s="2"/>
      <c r="B632" s="2"/>
      <c r="C632" s="2"/>
      <c r="D632" s="2"/>
      <c r="E632" s="2"/>
      <c r="F632" s="2"/>
      <c r="G632" s="2"/>
      <c r="H632" s="99"/>
      <c r="I632" s="99"/>
      <c r="J632" s="99"/>
      <c r="K632" s="2"/>
      <c r="L632" s="2"/>
      <c r="M632" s="2"/>
      <c r="N632" s="2"/>
      <c r="O632" s="2"/>
      <c r="P632" s="2"/>
      <c r="Q632" s="2"/>
      <c r="R632" s="2"/>
      <c r="S632" s="2"/>
      <c r="T632" s="2"/>
      <c r="U632" s="2"/>
      <c r="V632" s="2"/>
      <c r="W632" s="2"/>
      <c r="X632" s="2"/>
      <c r="Y632" s="2"/>
      <c r="Z632" s="2"/>
      <c r="AA632" s="2"/>
      <c r="AB632" s="2"/>
      <c r="AC632" s="2"/>
    </row>
    <row r="633" spans="1:29" ht="15.75" customHeight="1" x14ac:dyDescent="0.3">
      <c r="A633" s="2"/>
      <c r="B633" s="2"/>
      <c r="C633" s="2"/>
      <c r="D633" s="2"/>
      <c r="E633" s="2"/>
      <c r="F633" s="2"/>
      <c r="G633" s="2"/>
      <c r="H633" s="99"/>
      <c r="I633" s="99"/>
      <c r="J633" s="99"/>
      <c r="K633" s="2"/>
      <c r="L633" s="2"/>
      <c r="M633" s="2"/>
      <c r="N633" s="2"/>
      <c r="O633" s="2"/>
      <c r="P633" s="2"/>
      <c r="Q633" s="2"/>
      <c r="R633" s="2"/>
      <c r="S633" s="2"/>
      <c r="T633" s="2"/>
      <c r="U633" s="2"/>
      <c r="V633" s="2"/>
      <c r="W633" s="2"/>
      <c r="X633" s="2"/>
      <c r="Y633" s="2"/>
      <c r="Z633" s="2"/>
      <c r="AA633" s="2"/>
      <c r="AB633" s="2"/>
      <c r="AC633" s="2"/>
    </row>
    <row r="634" spans="1:29" ht="15.75" customHeight="1" x14ac:dyDescent="0.3">
      <c r="A634" s="2"/>
      <c r="B634" s="2"/>
      <c r="C634" s="2"/>
      <c r="D634" s="2"/>
      <c r="E634" s="2"/>
      <c r="F634" s="2"/>
      <c r="G634" s="2"/>
      <c r="H634" s="99"/>
      <c r="I634" s="99"/>
      <c r="J634" s="99"/>
      <c r="K634" s="2"/>
      <c r="L634" s="2"/>
      <c r="M634" s="2"/>
      <c r="N634" s="2"/>
      <c r="O634" s="2"/>
      <c r="P634" s="2"/>
      <c r="Q634" s="2"/>
      <c r="R634" s="2"/>
      <c r="S634" s="2"/>
      <c r="T634" s="2"/>
      <c r="U634" s="2"/>
      <c r="V634" s="2"/>
      <c r="W634" s="2"/>
      <c r="X634" s="2"/>
      <c r="Y634" s="2"/>
      <c r="Z634" s="2"/>
      <c r="AA634" s="2"/>
      <c r="AB634" s="2"/>
      <c r="AC634" s="2"/>
    </row>
    <row r="635" spans="1:29" ht="15.75" customHeight="1" x14ac:dyDescent="0.3">
      <c r="A635" s="2"/>
      <c r="B635" s="2"/>
      <c r="C635" s="2"/>
      <c r="D635" s="2"/>
      <c r="E635" s="2"/>
      <c r="F635" s="2"/>
      <c r="G635" s="2"/>
      <c r="H635" s="99"/>
      <c r="I635" s="99"/>
      <c r="J635" s="99"/>
      <c r="K635" s="2"/>
      <c r="L635" s="2"/>
      <c r="M635" s="2"/>
      <c r="N635" s="2"/>
      <c r="O635" s="2"/>
      <c r="P635" s="2"/>
      <c r="Q635" s="2"/>
      <c r="R635" s="2"/>
      <c r="S635" s="2"/>
      <c r="T635" s="2"/>
      <c r="U635" s="2"/>
      <c r="V635" s="2"/>
      <c r="W635" s="2"/>
      <c r="X635" s="2"/>
      <c r="Y635" s="2"/>
      <c r="Z635" s="2"/>
      <c r="AA635" s="2"/>
      <c r="AB635" s="2"/>
      <c r="AC635" s="2"/>
    </row>
    <row r="636" spans="1:29" ht="15.75" customHeight="1" x14ac:dyDescent="0.3">
      <c r="A636" s="2"/>
      <c r="B636" s="2"/>
      <c r="C636" s="2"/>
      <c r="D636" s="2"/>
      <c r="E636" s="2"/>
      <c r="F636" s="2"/>
      <c r="G636" s="2"/>
      <c r="H636" s="99"/>
      <c r="I636" s="99"/>
      <c r="J636" s="99"/>
      <c r="K636" s="2"/>
      <c r="L636" s="2"/>
      <c r="M636" s="2"/>
      <c r="N636" s="2"/>
      <c r="O636" s="2"/>
      <c r="P636" s="2"/>
      <c r="Q636" s="2"/>
      <c r="R636" s="2"/>
      <c r="S636" s="2"/>
      <c r="T636" s="2"/>
      <c r="U636" s="2"/>
      <c r="V636" s="2"/>
      <c r="W636" s="2"/>
      <c r="X636" s="2"/>
      <c r="Y636" s="2"/>
      <c r="Z636" s="2"/>
      <c r="AA636" s="2"/>
      <c r="AB636" s="2"/>
      <c r="AC636" s="2"/>
    </row>
    <row r="637" spans="1:29" ht="15.75" customHeight="1" x14ac:dyDescent="0.3">
      <c r="A637" s="2"/>
      <c r="B637" s="2"/>
      <c r="C637" s="2"/>
      <c r="D637" s="2"/>
      <c r="E637" s="2"/>
      <c r="F637" s="2"/>
      <c r="G637" s="2"/>
      <c r="H637" s="99"/>
      <c r="I637" s="99"/>
      <c r="J637" s="99"/>
      <c r="K637" s="2"/>
      <c r="L637" s="2"/>
      <c r="M637" s="2"/>
      <c r="N637" s="2"/>
      <c r="O637" s="2"/>
      <c r="P637" s="2"/>
      <c r="Q637" s="2"/>
      <c r="R637" s="2"/>
      <c r="S637" s="2"/>
      <c r="T637" s="2"/>
      <c r="U637" s="2"/>
      <c r="V637" s="2"/>
      <c r="W637" s="2"/>
      <c r="X637" s="2"/>
      <c r="Y637" s="2"/>
      <c r="Z637" s="2"/>
      <c r="AA637" s="2"/>
      <c r="AB637" s="2"/>
      <c r="AC637" s="2"/>
    </row>
    <row r="638" spans="1:29" ht="15.75" customHeight="1" x14ac:dyDescent="0.3">
      <c r="A638" s="2"/>
      <c r="B638" s="2"/>
      <c r="C638" s="2"/>
      <c r="D638" s="2"/>
      <c r="E638" s="2"/>
      <c r="F638" s="2"/>
      <c r="G638" s="2"/>
      <c r="H638" s="99"/>
      <c r="I638" s="99"/>
      <c r="J638" s="99"/>
      <c r="K638" s="2"/>
      <c r="L638" s="2"/>
      <c r="M638" s="2"/>
      <c r="N638" s="2"/>
      <c r="O638" s="2"/>
      <c r="P638" s="2"/>
      <c r="Q638" s="2"/>
      <c r="R638" s="2"/>
      <c r="S638" s="2"/>
      <c r="T638" s="2"/>
      <c r="U638" s="2"/>
      <c r="V638" s="2"/>
      <c r="W638" s="2"/>
      <c r="X638" s="2"/>
      <c r="Y638" s="2"/>
      <c r="Z638" s="2"/>
      <c r="AA638" s="2"/>
      <c r="AB638" s="2"/>
      <c r="AC638" s="2"/>
    </row>
    <row r="639" spans="1:29" ht="15.75" customHeight="1" x14ac:dyDescent="0.3">
      <c r="A639" s="2"/>
      <c r="B639" s="2"/>
      <c r="C639" s="2"/>
      <c r="D639" s="2"/>
      <c r="E639" s="2"/>
      <c r="F639" s="2"/>
      <c r="G639" s="2"/>
      <c r="H639" s="99"/>
      <c r="I639" s="99"/>
      <c r="J639" s="99"/>
      <c r="K639" s="2"/>
      <c r="L639" s="2"/>
      <c r="M639" s="2"/>
      <c r="N639" s="2"/>
      <c r="O639" s="2"/>
      <c r="P639" s="2"/>
      <c r="Q639" s="2"/>
      <c r="R639" s="2"/>
      <c r="S639" s="2"/>
      <c r="T639" s="2"/>
      <c r="U639" s="2"/>
      <c r="V639" s="2"/>
      <c r="W639" s="2"/>
      <c r="X639" s="2"/>
      <c r="Y639" s="2"/>
      <c r="Z639" s="2"/>
      <c r="AA639" s="2"/>
      <c r="AB639" s="2"/>
      <c r="AC639" s="2"/>
    </row>
    <row r="640" spans="1:29" ht="15.75" customHeight="1" x14ac:dyDescent="0.3">
      <c r="A640" s="2"/>
      <c r="B640" s="2"/>
      <c r="C640" s="2"/>
      <c r="D640" s="2"/>
      <c r="E640" s="2"/>
      <c r="F640" s="2"/>
      <c r="G640" s="2"/>
      <c r="H640" s="99"/>
      <c r="I640" s="99"/>
      <c r="J640" s="99"/>
      <c r="K640" s="2"/>
      <c r="L640" s="2"/>
      <c r="M640" s="2"/>
      <c r="N640" s="2"/>
      <c r="O640" s="2"/>
      <c r="P640" s="2"/>
      <c r="Q640" s="2"/>
      <c r="R640" s="2"/>
      <c r="S640" s="2"/>
      <c r="T640" s="2"/>
      <c r="U640" s="2"/>
      <c r="V640" s="2"/>
      <c r="W640" s="2"/>
      <c r="X640" s="2"/>
      <c r="Y640" s="2"/>
      <c r="Z640" s="2"/>
      <c r="AA640" s="2"/>
      <c r="AB640" s="2"/>
      <c r="AC640" s="2"/>
    </row>
    <row r="641" spans="1:29" ht="15.75" customHeight="1" x14ac:dyDescent="0.3">
      <c r="A641" s="2"/>
      <c r="B641" s="2"/>
      <c r="C641" s="2"/>
      <c r="D641" s="2"/>
      <c r="E641" s="2"/>
      <c r="F641" s="2"/>
      <c r="G641" s="2"/>
      <c r="H641" s="99"/>
      <c r="I641" s="99"/>
      <c r="J641" s="99"/>
      <c r="K641" s="2"/>
      <c r="L641" s="2"/>
      <c r="M641" s="2"/>
      <c r="N641" s="2"/>
      <c r="O641" s="2"/>
      <c r="P641" s="2"/>
      <c r="Q641" s="2"/>
      <c r="R641" s="2"/>
      <c r="S641" s="2"/>
      <c r="T641" s="2"/>
      <c r="U641" s="2"/>
      <c r="V641" s="2"/>
      <c r="W641" s="2"/>
      <c r="X641" s="2"/>
      <c r="Y641" s="2"/>
      <c r="Z641" s="2"/>
      <c r="AA641" s="2"/>
      <c r="AB641" s="2"/>
      <c r="AC641" s="2"/>
    </row>
    <row r="642" spans="1:29" ht="15.75" customHeight="1" x14ac:dyDescent="0.3">
      <c r="A642" s="2"/>
      <c r="B642" s="2"/>
      <c r="C642" s="2"/>
      <c r="D642" s="2"/>
      <c r="E642" s="2"/>
      <c r="F642" s="2"/>
      <c r="G642" s="2"/>
      <c r="H642" s="99"/>
      <c r="I642" s="99"/>
      <c r="J642" s="99"/>
      <c r="K642" s="2"/>
      <c r="L642" s="2"/>
      <c r="M642" s="2"/>
      <c r="N642" s="2"/>
      <c r="O642" s="2"/>
      <c r="P642" s="2"/>
      <c r="Q642" s="2"/>
      <c r="R642" s="2"/>
      <c r="S642" s="2"/>
      <c r="T642" s="2"/>
      <c r="U642" s="2"/>
      <c r="V642" s="2"/>
      <c r="W642" s="2"/>
      <c r="X642" s="2"/>
      <c r="Y642" s="2"/>
      <c r="Z642" s="2"/>
      <c r="AA642" s="2"/>
      <c r="AB642" s="2"/>
      <c r="AC642" s="2"/>
    </row>
    <row r="643" spans="1:29" ht="15.75" customHeight="1" x14ac:dyDescent="0.3">
      <c r="A643" s="2"/>
      <c r="B643" s="2"/>
      <c r="C643" s="2"/>
      <c r="D643" s="2"/>
      <c r="E643" s="2"/>
      <c r="F643" s="2"/>
      <c r="G643" s="2"/>
      <c r="H643" s="99"/>
      <c r="I643" s="99"/>
      <c r="J643" s="99"/>
      <c r="K643" s="2"/>
      <c r="L643" s="2"/>
      <c r="M643" s="2"/>
      <c r="N643" s="2"/>
      <c r="O643" s="2"/>
      <c r="P643" s="2"/>
      <c r="Q643" s="2"/>
      <c r="R643" s="2"/>
      <c r="S643" s="2"/>
      <c r="T643" s="2"/>
      <c r="U643" s="2"/>
      <c r="V643" s="2"/>
      <c r="W643" s="2"/>
      <c r="X643" s="2"/>
      <c r="Y643" s="2"/>
      <c r="Z643" s="2"/>
      <c r="AA643" s="2"/>
      <c r="AB643" s="2"/>
      <c r="AC643" s="2"/>
    </row>
    <row r="644" spans="1:29" ht="15.75" customHeight="1" x14ac:dyDescent="0.3">
      <c r="A644" s="2"/>
      <c r="B644" s="2"/>
      <c r="C644" s="2"/>
      <c r="D644" s="2"/>
      <c r="E644" s="2"/>
      <c r="F644" s="2"/>
      <c r="G644" s="2"/>
      <c r="H644" s="99"/>
      <c r="I644" s="99"/>
      <c r="J644" s="99"/>
      <c r="K644" s="2"/>
      <c r="L644" s="2"/>
      <c r="M644" s="2"/>
      <c r="N644" s="2"/>
      <c r="O644" s="2"/>
      <c r="P644" s="2"/>
      <c r="Q644" s="2"/>
      <c r="R644" s="2"/>
      <c r="S644" s="2"/>
      <c r="T644" s="2"/>
      <c r="U644" s="2"/>
      <c r="V644" s="2"/>
      <c r="W644" s="2"/>
      <c r="X644" s="2"/>
      <c r="Y644" s="2"/>
      <c r="Z644" s="2"/>
      <c r="AA644" s="2"/>
      <c r="AB644" s="2"/>
      <c r="AC644" s="2"/>
    </row>
    <row r="645" spans="1:29" ht="15.75" customHeight="1" x14ac:dyDescent="0.3">
      <c r="A645" s="2"/>
      <c r="B645" s="2"/>
      <c r="C645" s="2"/>
      <c r="D645" s="2"/>
      <c r="E645" s="2"/>
      <c r="F645" s="2"/>
      <c r="G645" s="2"/>
      <c r="H645" s="99"/>
      <c r="I645" s="99"/>
      <c r="J645" s="99"/>
      <c r="K645" s="2"/>
      <c r="L645" s="2"/>
      <c r="M645" s="2"/>
      <c r="N645" s="2"/>
      <c r="O645" s="2"/>
      <c r="P645" s="2"/>
      <c r="Q645" s="2"/>
      <c r="R645" s="2"/>
      <c r="S645" s="2"/>
      <c r="T645" s="2"/>
      <c r="U645" s="2"/>
      <c r="V645" s="2"/>
      <c r="W645" s="2"/>
      <c r="X645" s="2"/>
      <c r="Y645" s="2"/>
      <c r="Z645" s="2"/>
      <c r="AA645" s="2"/>
      <c r="AB645" s="2"/>
      <c r="AC645" s="2"/>
    </row>
    <row r="646" spans="1:29" ht="15.75" customHeight="1" x14ac:dyDescent="0.3">
      <c r="A646" s="2"/>
      <c r="B646" s="2"/>
      <c r="C646" s="2"/>
      <c r="D646" s="2"/>
      <c r="E646" s="2"/>
      <c r="F646" s="2"/>
      <c r="G646" s="2"/>
      <c r="H646" s="99"/>
      <c r="I646" s="99"/>
      <c r="J646" s="99"/>
      <c r="K646" s="2"/>
      <c r="L646" s="2"/>
      <c r="M646" s="2"/>
      <c r="N646" s="2"/>
      <c r="O646" s="2"/>
      <c r="P646" s="2"/>
      <c r="Q646" s="2"/>
      <c r="R646" s="2"/>
      <c r="S646" s="2"/>
      <c r="T646" s="2"/>
      <c r="U646" s="2"/>
      <c r="V646" s="2"/>
      <c r="W646" s="2"/>
      <c r="X646" s="2"/>
      <c r="Y646" s="2"/>
      <c r="Z646" s="2"/>
      <c r="AA646" s="2"/>
      <c r="AB646" s="2"/>
      <c r="AC646" s="2"/>
    </row>
    <row r="647" spans="1:29" ht="15.75" customHeight="1" x14ac:dyDescent="0.3">
      <c r="A647" s="2"/>
      <c r="B647" s="2"/>
      <c r="C647" s="2"/>
      <c r="D647" s="2"/>
      <c r="E647" s="2"/>
      <c r="F647" s="2"/>
      <c r="G647" s="2"/>
      <c r="H647" s="99"/>
      <c r="I647" s="99"/>
      <c r="J647" s="99"/>
      <c r="K647" s="2"/>
      <c r="L647" s="2"/>
      <c r="M647" s="2"/>
      <c r="N647" s="2"/>
      <c r="O647" s="2"/>
      <c r="P647" s="2"/>
      <c r="Q647" s="2"/>
      <c r="R647" s="2"/>
      <c r="S647" s="2"/>
      <c r="T647" s="2"/>
      <c r="U647" s="2"/>
      <c r="V647" s="2"/>
      <c r="W647" s="2"/>
      <c r="X647" s="2"/>
      <c r="Y647" s="2"/>
      <c r="Z647" s="2"/>
      <c r="AA647" s="2"/>
      <c r="AB647" s="2"/>
      <c r="AC647" s="2"/>
    </row>
    <row r="648" spans="1:29" ht="15.75" customHeight="1" x14ac:dyDescent="0.3">
      <c r="A648" s="2"/>
      <c r="B648" s="2"/>
      <c r="C648" s="2"/>
      <c r="D648" s="2"/>
      <c r="E648" s="2"/>
      <c r="F648" s="2"/>
      <c r="G648" s="2"/>
      <c r="H648" s="99"/>
      <c r="I648" s="99"/>
      <c r="J648" s="99"/>
      <c r="K648" s="2"/>
      <c r="L648" s="2"/>
      <c r="M648" s="2"/>
      <c r="N648" s="2"/>
      <c r="O648" s="2"/>
      <c r="P648" s="2"/>
      <c r="Q648" s="2"/>
      <c r="R648" s="2"/>
      <c r="S648" s="2"/>
      <c r="T648" s="2"/>
      <c r="U648" s="2"/>
      <c r="V648" s="2"/>
      <c r="W648" s="2"/>
      <c r="X648" s="2"/>
      <c r="Y648" s="2"/>
      <c r="Z648" s="2"/>
      <c r="AA648" s="2"/>
      <c r="AB648" s="2"/>
      <c r="AC648" s="2"/>
    </row>
    <row r="649" spans="1:29" ht="15.75" customHeight="1" x14ac:dyDescent="0.3">
      <c r="A649" s="2"/>
      <c r="B649" s="2"/>
      <c r="C649" s="2"/>
      <c r="D649" s="2"/>
      <c r="E649" s="2"/>
      <c r="F649" s="2"/>
      <c r="G649" s="2"/>
      <c r="H649" s="99"/>
      <c r="I649" s="99"/>
      <c r="J649" s="99"/>
      <c r="K649" s="2"/>
      <c r="L649" s="2"/>
      <c r="M649" s="2"/>
      <c r="N649" s="2"/>
      <c r="O649" s="2"/>
      <c r="P649" s="2"/>
      <c r="Q649" s="2"/>
      <c r="R649" s="2"/>
      <c r="S649" s="2"/>
      <c r="T649" s="2"/>
      <c r="U649" s="2"/>
      <c r="V649" s="2"/>
      <c r="W649" s="2"/>
      <c r="X649" s="2"/>
      <c r="Y649" s="2"/>
      <c r="Z649" s="2"/>
      <c r="AA649" s="2"/>
      <c r="AB649" s="2"/>
      <c r="AC649" s="2"/>
    </row>
    <row r="650" spans="1:29" ht="15.75" customHeight="1" x14ac:dyDescent="0.3">
      <c r="A650" s="2"/>
      <c r="B650" s="2"/>
      <c r="C650" s="2"/>
      <c r="D650" s="2"/>
      <c r="E650" s="2"/>
      <c r="F650" s="2"/>
      <c r="G650" s="2"/>
      <c r="H650" s="99"/>
      <c r="I650" s="99"/>
      <c r="J650" s="99"/>
      <c r="K650" s="2"/>
      <c r="L650" s="2"/>
      <c r="M650" s="2"/>
      <c r="N650" s="2"/>
      <c r="O650" s="2"/>
      <c r="P650" s="2"/>
      <c r="Q650" s="2"/>
      <c r="R650" s="2"/>
      <c r="S650" s="2"/>
      <c r="T650" s="2"/>
      <c r="U650" s="2"/>
      <c r="V650" s="2"/>
      <c r="W650" s="2"/>
      <c r="X650" s="2"/>
      <c r="Y650" s="2"/>
      <c r="Z650" s="2"/>
      <c r="AA650" s="2"/>
      <c r="AB650" s="2"/>
      <c r="AC650" s="2"/>
    </row>
    <row r="651" spans="1:29" ht="15.75" customHeight="1" x14ac:dyDescent="0.3">
      <c r="A651" s="2"/>
      <c r="B651" s="2"/>
      <c r="C651" s="2"/>
      <c r="D651" s="2"/>
      <c r="E651" s="2"/>
      <c r="F651" s="2"/>
      <c r="G651" s="2"/>
      <c r="H651" s="99"/>
      <c r="I651" s="99"/>
      <c r="J651" s="99"/>
      <c r="K651" s="2"/>
      <c r="L651" s="2"/>
      <c r="M651" s="2"/>
      <c r="N651" s="2"/>
      <c r="O651" s="2"/>
      <c r="P651" s="2"/>
      <c r="Q651" s="2"/>
      <c r="R651" s="2"/>
      <c r="S651" s="2"/>
      <c r="T651" s="2"/>
      <c r="U651" s="2"/>
      <c r="V651" s="2"/>
      <c r="W651" s="2"/>
      <c r="X651" s="2"/>
      <c r="Y651" s="2"/>
      <c r="Z651" s="2"/>
      <c r="AA651" s="2"/>
      <c r="AB651" s="2"/>
      <c r="AC651" s="2"/>
    </row>
    <row r="652" spans="1:29" ht="15.75" customHeight="1" x14ac:dyDescent="0.3">
      <c r="A652" s="2"/>
      <c r="B652" s="2"/>
      <c r="C652" s="2"/>
      <c r="D652" s="2"/>
      <c r="E652" s="2"/>
      <c r="F652" s="2"/>
      <c r="G652" s="2"/>
      <c r="H652" s="99"/>
      <c r="I652" s="99"/>
      <c r="J652" s="99"/>
      <c r="K652" s="2"/>
      <c r="L652" s="2"/>
      <c r="M652" s="2"/>
      <c r="N652" s="2"/>
      <c r="O652" s="2"/>
      <c r="P652" s="2"/>
      <c r="Q652" s="2"/>
      <c r="R652" s="2"/>
      <c r="S652" s="2"/>
      <c r="T652" s="2"/>
      <c r="U652" s="2"/>
      <c r="V652" s="2"/>
      <c r="W652" s="2"/>
      <c r="X652" s="2"/>
      <c r="Y652" s="2"/>
      <c r="Z652" s="2"/>
      <c r="AA652" s="2"/>
      <c r="AB652" s="2"/>
      <c r="AC652" s="2"/>
    </row>
    <row r="653" spans="1:29" ht="15.75" customHeight="1" x14ac:dyDescent="0.3">
      <c r="A653" s="2"/>
      <c r="B653" s="2"/>
      <c r="C653" s="2"/>
      <c r="D653" s="2"/>
      <c r="E653" s="2"/>
      <c r="F653" s="2"/>
      <c r="G653" s="2"/>
      <c r="H653" s="99"/>
      <c r="I653" s="99"/>
      <c r="J653" s="99"/>
      <c r="K653" s="2"/>
      <c r="L653" s="2"/>
      <c r="M653" s="2"/>
      <c r="N653" s="2"/>
      <c r="O653" s="2"/>
      <c r="P653" s="2"/>
      <c r="Q653" s="2"/>
      <c r="R653" s="2"/>
      <c r="S653" s="2"/>
      <c r="T653" s="2"/>
      <c r="U653" s="2"/>
      <c r="V653" s="2"/>
      <c r="W653" s="2"/>
      <c r="X653" s="2"/>
      <c r="Y653" s="2"/>
      <c r="Z653" s="2"/>
      <c r="AA653" s="2"/>
      <c r="AB653" s="2"/>
      <c r="AC653" s="2"/>
    </row>
    <row r="654" spans="1:29" ht="15.75" customHeight="1" x14ac:dyDescent="0.3">
      <c r="A654" s="2"/>
      <c r="B654" s="2"/>
      <c r="C654" s="2"/>
      <c r="D654" s="2"/>
      <c r="E654" s="2"/>
      <c r="F654" s="2"/>
      <c r="G654" s="2"/>
      <c r="H654" s="99"/>
      <c r="I654" s="99"/>
      <c r="J654" s="99"/>
      <c r="K654" s="2"/>
      <c r="L654" s="2"/>
      <c r="M654" s="2"/>
      <c r="N654" s="2"/>
      <c r="O654" s="2"/>
      <c r="P654" s="2"/>
      <c r="Q654" s="2"/>
      <c r="R654" s="2"/>
      <c r="S654" s="2"/>
      <c r="T654" s="2"/>
      <c r="U654" s="2"/>
      <c r="V654" s="2"/>
      <c r="W654" s="2"/>
      <c r="X654" s="2"/>
      <c r="Y654" s="2"/>
      <c r="Z654" s="2"/>
      <c r="AA654" s="2"/>
      <c r="AB654" s="2"/>
      <c r="AC654" s="2"/>
    </row>
    <row r="655" spans="1:29" ht="15.75" customHeight="1" x14ac:dyDescent="0.3">
      <c r="A655" s="2"/>
      <c r="B655" s="2"/>
      <c r="C655" s="2"/>
      <c r="D655" s="2"/>
      <c r="E655" s="2"/>
      <c r="F655" s="2"/>
      <c r="G655" s="2"/>
      <c r="H655" s="99"/>
      <c r="I655" s="99"/>
      <c r="J655" s="99"/>
      <c r="K655" s="2"/>
      <c r="L655" s="2"/>
      <c r="M655" s="2"/>
      <c r="N655" s="2"/>
      <c r="O655" s="2"/>
      <c r="P655" s="2"/>
      <c r="Q655" s="2"/>
      <c r="R655" s="2"/>
      <c r="S655" s="2"/>
      <c r="T655" s="2"/>
      <c r="U655" s="2"/>
      <c r="V655" s="2"/>
      <c r="W655" s="2"/>
      <c r="X655" s="2"/>
      <c r="Y655" s="2"/>
      <c r="Z655" s="2"/>
      <c r="AA655" s="2"/>
      <c r="AB655" s="2"/>
      <c r="AC655" s="2"/>
    </row>
    <row r="656" spans="1:29" ht="15.75" customHeight="1" x14ac:dyDescent="0.3">
      <c r="A656" s="2"/>
      <c r="B656" s="2"/>
      <c r="C656" s="2"/>
      <c r="D656" s="2"/>
      <c r="E656" s="2"/>
      <c r="F656" s="2"/>
      <c r="G656" s="2"/>
      <c r="H656" s="99"/>
      <c r="I656" s="99"/>
      <c r="J656" s="99"/>
      <c r="K656" s="2"/>
      <c r="L656" s="2"/>
      <c r="M656" s="2"/>
      <c r="N656" s="2"/>
      <c r="O656" s="2"/>
      <c r="P656" s="2"/>
      <c r="Q656" s="2"/>
      <c r="R656" s="2"/>
      <c r="S656" s="2"/>
      <c r="T656" s="2"/>
      <c r="U656" s="2"/>
      <c r="V656" s="2"/>
      <c r="W656" s="2"/>
      <c r="X656" s="2"/>
      <c r="Y656" s="2"/>
      <c r="Z656" s="2"/>
      <c r="AA656" s="2"/>
      <c r="AB656" s="2"/>
      <c r="AC656" s="2"/>
    </row>
    <row r="657" spans="1:29" ht="15.75" customHeight="1" x14ac:dyDescent="0.3">
      <c r="A657" s="2"/>
      <c r="B657" s="2"/>
      <c r="C657" s="2"/>
      <c r="D657" s="2"/>
      <c r="E657" s="2"/>
      <c r="F657" s="2"/>
      <c r="G657" s="2"/>
      <c r="H657" s="99"/>
      <c r="I657" s="99"/>
      <c r="J657" s="99"/>
      <c r="K657" s="2"/>
      <c r="L657" s="2"/>
      <c r="M657" s="2"/>
      <c r="N657" s="2"/>
      <c r="O657" s="2"/>
      <c r="P657" s="2"/>
      <c r="Q657" s="2"/>
      <c r="R657" s="2"/>
      <c r="S657" s="2"/>
      <c r="T657" s="2"/>
      <c r="U657" s="2"/>
      <c r="V657" s="2"/>
      <c r="W657" s="2"/>
      <c r="X657" s="2"/>
      <c r="Y657" s="2"/>
      <c r="Z657" s="2"/>
      <c r="AA657" s="2"/>
      <c r="AB657" s="2"/>
      <c r="AC657" s="2"/>
    </row>
    <row r="658" spans="1:29" ht="15.75" customHeight="1" x14ac:dyDescent="0.3">
      <c r="A658" s="2"/>
      <c r="B658" s="2"/>
      <c r="C658" s="2"/>
      <c r="D658" s="2"/>
      <c r="E658" s="2"/>
      <c r="F658" s="2"/>
      <c r="G658" s="2"/>
      <c r="H658" s="99"/>
      <c r="I658" s="99"/>
      <c r="J658" s="99"/>
      <c r="K658" s="2"/>
      <c r="L658" s="2"/>
      <c r="M658" s="2"/>
      <c r="N658" s="2"/>
      <c r="O658" s="2"/>
      <c r="P658" s="2"/>
      <c r="Q658" s="2"/>
      <c r="R658" s="2"/>
      <c r="S658" s="2"/>
      <c r="T658" s="2"/>
      <c r="U658" s="2"/>
      <c r="V658" s="2"/>
      <c r="W658" s="2"/>
      <c r="X658" s="2"/>
      <c r="Y658" s="2"/>
      <c r="Z658" s="2"/>
      <c r="AA658" s="2"/>
      <c r="AB658" s="2"/>
      <c r="AC658" s="2"/>
    </row>
    <row r="659" spans="1:29" ht="15.75" customHeight="1" x14ac:dyDescent="0.3">
      <c r="A659" s="2"/>
      <c r="B659" s="2"/>
      <c r="C659" s="2"/>
      <c r="D659" s="2"/>
      <c r="E659" s="2"/>
      <c r="F659" s="2"/>
      <c r="G659" s="2"/>
      <c r="H659" s="99"/>
      <c r="I659" s="99"/>
      <c r="J659" s="99"/>
      <c r="K659" s="2"/>
      <c r="L659" s="2"/>
      <c r="M659" s="2"/>
      <c r="N659" s="2"/>
      <c r="O659" s="2"/>
      <c r="P659" s="2"/>
      <c r="Q659" s="2"/>
      <c r="R659" s="2"/>
      <c r="S659" s="2"/>
      <c r="T659" s="2"/>
      <c r="U659" s="2"/>
      <c r="V659" s="2"/>
      <c r="W659" s="2"/>
      <c r="X659" s="2"/>
      <c r="Y659" s="2"/>
      <c r="Z659" s="2"/>
      <c r="AA659" s="2"/>
      <c r="AB659" s="2"/>
      <c r="AC659" s="2"/>
    </row>
    <row r="660" spans="1:29" ht="15.75" customHeight="1" x14ac:dyDescent="0.3">
      <c r="A660" s="2"/>
      <c r="B660" s="2"/>
      <c r="C660" s="2"/>
      <c r="D660" s="2"/>
      <c r="E660" s="2"/>
      <c r="F660" s="2"/>
      <c r="G660" s="2"/>
      <c r="H660" s="99"/>
      <c r="I660" s="99"/>
      <c r="J660" s="99"/>
      <c r="K660" s="2"/>
      <c r="L660" s="2"/>
      <c r="M660" s="2"/>
      <c r="N660" s="2"/>
      <c r="O660" s="2"/>
      <c r="P660" s="2"/>
      <c r="Q660" s="2"/>
      <c r="R660" s="2"/>
      <c r="S660" s="2"/>
      <c r="T660" s="2"/>
      <c r="U660" s="2"/>
      <c r="V660" s="2"/>
      <c r="W660" s="2"/>
      <c r="X660" s="2"/>
      <c r="Y660" s="2"/>
      <c r="Z660" s="2"/>
      <c r="AA660" s="2"/>
      <c r="AB660" s="2"/>
      <c r="AC660" s="2"/>
    </row>
    <row r="661" spans="1:29" ht="15.75" customHeight="1" x14ac:dyDescent="0.3">
      <c r="A661" s="2"/>
      <c r="B661" s="2"/>
      <c r="C661" s="2"/>
      <c r="D661" s="2"/>
      <c r="E661" s="2"/>
      <c r="F661" s="2"/>
      <c r="G661" s="2"/>
      <c r="H661" s="99"/>
      <c r="I661" s="99"/>
      <c r="J661" s="99"/>
      <c r="K661" s="2"/>
      <c r="L661" s="2"/>
      <c r="M661" s="2"/>
      <c r="N661" s="2"/>
      <c r="O661" s="2"/>
      <c r="P661" s="2"/>
      <c r="Q661" s="2"/>
      <c r="R661" s="2"/>
      <c r="S661" s="2"/>
      <c r="T661" s="2"/>
      <c r="U661" s="2"/>
      <c r="V661" s="2"/>
      <c r="W661" s="2"/>
      <c r="X661" s="2"/>
      <c r="Y661" s="2"/>
      <c r="Z661" s="2"/>
      <c r="AA661" s="2"/>
      <c r="AB661" s="2"/>
      <c r="AC661" s="2"/>
    </row>
    <row r="662" spans="1:29" ht="15.75" customHeight="1" x14ac:dyDescent="0.3">
      <c r="A662" s="2"/>
      <c r="B662" s="2"/>
      <c r="C662" s="2"/>
      <c r="D662" s="2"/>
      <c r="E662" s="2"/>
      <c r="F662" s="2"/>
      <c r="G662" s="2"/>
      <c r="H662" s="99"/>
      <c r="I662" s="99"/>
      <c r="J662" s="99"/>
      <c r="K662" s="2"/>
      <c r="L662" s="2"/>
      <c r="M662" s="2"/>
      <c r="N662" s="2"/>
      <c r="O662" s="2"/>
      <c r="P662" s="2"/>
      <c r="Q662" s="2"/>
      <c r="R662" s="2"/>
      <c r="S662" s="2"/>
      <c r="T662" s="2"/>
      <c r="U662" s="2"/>
      <c r="V662" s="2"/>
      <c r="W662" s="2"/>
      <c r="X662" s="2"/>
      <c r="Y662" s="2"/>
      <c r="Z662" s="2"/>
      <c r="AA662" s="2"/>
      <c r="AB662" s="2"/>
      <c r="AC662" s="2"/>
    </row>
    <row r="663" spans="1:29" ht="15.75" customHeight="1" x14ac:dyDescent="0.3">
      <c r="A663" s="2"/>
      <c r="B663" s="2"/>
      <c r="C663" s="2"/>
      <c r="D663" s="2"/>
      <c r="E663" s="2"/>
      <c r="F663" s="2"/>
      <c r="G663" s="2"/>
      <c r="H663" s="99"/>
      <c r="I663" s="99"/>
      <c r="J663" s="99"/>
      <c r="K663" s="2"/>
      <c r="L663" s="2"/>
      <c r="M663" s="2"/>
      <c r="N663" s="2"/>
      <c r="O663" s="2"/>
      <c r="P663" s="2"/>
      <c r="Q663" s="2"/>
      <c r="R663" s="2"/>
      <c r="S663" s="2"/>
      <c r="T663" s="2"/>
      <c r="U663" s="2"/>
      <c r="V663" s="2"/>
      <c r="W663" s="2"/>
      <c r="X663" s="2"/>
      <c r="Y663" s="2"/>
      <c r="Z663" s="2"/>
      <c r="AA663" s="2"/>
      <c r="AB663" s="2"/>
      <c r="AC663" s="2"/>
    </row>
    <row r="664" spans="1:29" ht="15.75" customHeight="1" x14ac:dyDescent="0.3">
      <c r="A664" s="2"/>
      <c r="B664" s="2"/>
      <c r="C664" s="2"/>
      <c r="D664" s="2"/>
      <c r="E664" s="2"/>
      <c r="F664" s="2"/>
      <c r="G664" s="2"/>
      <c r="H664" s="99"/>
      <c r="I664" s="99"/>
      <c r="J664" s="99"/>
      <c r="K664" s="2"/>
      <c r="L664" s="2"/>
      <c r="M664" s="2"/>
      <c r="N664" s="2"/>
      <c r="O664" s="2"/>
      <c r="P664" s="2"/>
      <c r="Q664" s="2"/>
      <c r="R664" s="2"/>
      <c r="S664" s="2"/>
      <c r="T664" s="2"/>
      <c r="U664" s="2"/>
      <c r="V664" s="2"/>
      <c r="W664" s="2"/>
      <c r="X664" s="2"/>
      <c r="Y664" s="2"/>
      <c r="Z664" s="2"/>
      <c r="AA664" s="2"/>
      <c r="AB664" s="2"/>
      <c r="AC664" s="2"/>
    </row>
    <row r="665" spans="1:29" ht="15.75" customHeight="1" x14ac:dyDescent="0.3">
      <c r="A665" s="2"/>
      <c r="B665" s="2"/>
      <c r="C665" s="2"/>
      <c r="D665" s="2"/>
      <c r="E665" s="2"/>
      <c r="F665" s="2"/>
      <c r="G665" s="2"/>
      <c r="H665" s="99"/>
      <c r="I665" s="99"/>
      <c r="J665" s="99"/>
      <c r="K665" s="2"/>
      <c r="L665" s="2"/>
      <c r="M665" s="2"/>
      <c r="N665" s="2"/>
      <c r="O665" s="2"/>
      <c r="P665" s="2"/>
      <c r="Q665" s="2"/>
      <c r="R665" s="2"/>
      <c r="S665" s="2"/>
      <c r="T665" s="2"/>
      <c r="U665" s="2"/>
      <c r="V665" s="2"/>
      <c r="W665" s="2"/>
      <c r="X665" s="2"/>
      <c r="Y665" s="2"/>
      <c r="Z665" s="2"/>
      <c r="AA665" s="2"/>
      <c r="AB665" s="2"/>
      <c r="AC665" s="2"/>
    </row>
    <row r="666" spans="1:29" ht="15.75" customHeight="1" x14ac:dyDescent="0.3">
      <c r="A666" s="2"/>
      <c r="B666" s="2"/>
      <c r="C666" s="2"/>
      <c r="D666" s="2"/>
      <c r="E666" s="2"/>
      <c r="F666" s="2"/>
      <c r="G666" s="2"/>
      <c r="H666" s="99"/>
      <c r="I666" s="99"/>
      <c r="J666" s="99"/>
      <c r="K666" s="2"/>
      <c r="L666" s="2"/>
      <c r="M666" s="2"/>
      <c r="N666" s="2"/>
      <c r="O666" s="2"/>
      <c r="P666" s="2"/>
      <c r="Q666" s="2"/>
      <c r="R666" s="2"/>
      <c r="S666" s="2"/>
      <c r="T666" s="2"/>
      <c r="U666" s="2"/>
      <c r="V666" s="2"/>
      <c r="W666" s="2"/>
      <c r="X666" s="2"/>
      <c r="Y666" s="2"/>
      <c r="Z666" s="2"/>
      <c r="AA666" s="2"/>
      <c r="AB666" s="2"/>
      <c r="AC666" s="2"/>
    </row>
    <row r="667" spans="1:29" ht="15.75" customHeight="1" x14ac:dyDescent="0.3">
      <c r="A667" s="2"/>
      <c r="B667" s="2"/>
      <c r="C667" s="2"/>
      <c r="D667" s="2"/>
      <c r="E667" s="2"/>
      <c r="F667" s="2"/>
      <c r="G667" s="2"/>
      <c r="H667" s="99"/>
      <c r="I667" s="99"/>
      <c r="J667" s="99"/>
      <c r="K667" s="2"/>
      <c r="L667" s="2"/>
      <c r="M667" s="2"/>
      <c r="N667" s="2"/>
      <c r="O667" s="2"/>
      <c r="P667" s="2"/>
      <c r="Q667" s="2"/>
      <c r="R667" s="2"/>
      <c r="S667" s="2"/>
      <c r="T667" s="2"/>
      <c r="U667" s="2"/>
      <c r="V667" s="2"/>
      <c r="W667" s="2"/>
      <c r="X667" s="2"/>
      <c r="Y667" s="2"/>
      <c r="Z667" s="2"/>
      <c r="AA667" s="2"/>
      <c r="AB667" s="2"/>
      <c r="AC667" s="2"/>
    </row>
    <row r="668" spans="1:29" ht="15.75" customHeight="1" x14ac:dyDescent="0.3">
      <c r="A668" s="2"/>
      <c r="B668" s="2"/>
      <c r="C668" s="2"/>
      <c r="D668" s="2"/>
      <c r="E668" s="2"/>
      <c r="F668" s="2"/>
      <c r="G668" s="2"/>
      <c r="H668" s="99"/>
      <c r="I668" s="99"/>
      <c r="J668" s="99"/>
      <c r="K668" s="2"/>
      <c r="L668" s="2"/>
      <c r="M668" s="2"/>
      <c r="N668" s="2"/>
      <c r="O668" s="2"/>
      <c r="P668" s="2"/>
      <c r="Q668" s="2"/>
      <c r="R668" s="2"/>
      <c r="S668" s="2"/>
      <c r="T668" s="2"/>
      <c r="U668" s="2"/>
      <c r="V668" s="2"/>
      <c r="W668" s="2"/>
      <c r="X668" s="2"/>
      <c r="Y668" s="2"/>
      <c r="Z668" s="2"/>
      <c r="AA668" s="2"/>
      <c r="AB668" s="2"/>
      <c r="AC668" s="2"/>
    </row>
    <row r="669" spans="1:29" ht="15.75" customHeight="1" x14ac:dyDescent="0.3">
      <c r="A669" s="2"/>
      <c r="B669" s="2"/>
      <c r="C669" s="2"/>
      <c r="D669" s="2"/>
      <c r="E669" s="2"/>
      <c r="F669" s="2"/>
      <c r="G669" s="2"/>
      <c r="H669" s="99"/>
      <c r="I669" s="99"/>
      <c r="J669" s="99"/>
      <c r="K669" s="2"/>
      <c r="L669" s="2"/>
      <c r="M669" s="2"/>
      <c r="N669" s="2"/>
      <c r="O669" s="2"/>
      <c r="P669" s="2"/>
      <c r="Q669" s="2"/>
      <c r="R669" s="2"/>
      <c r="S669" s="2"/>
      <c r="T669" s="2"/>
      <c r="U669" s="2"/>
      <c r="V669" s="2"/>
      <c r="W669" s="2"/>
      <c r="X669" s="2"/>
      <c r="Y669" s="2"/>
      <c r="Z669" s="2"/>
      <c r="AA669" s="2"/>
      <c r="AB669" s="2"/>
      <c r="AC669" s="2"/>
    </row>
    <row r="670" spans="1:29" ht="15.75" customHeight="1" x14ac:dyDescent="0.3">
      <c r="A670" s="2"/>
      <c r="B670" s="2"/>
      <c r="C670" s="2"/>
      <c r="D670" s="2"/>
      <c r="E670" s="2"/>
      <c r="F670" s="2"/>
      <c r="G670" s="2"/>
      <c r="H670" s="99"/>
      <c r="I670" s="99"/>
      <c r="J670" s="99"/>
      <c r="K670" s="2"/>
      <c r="L670" s="2"/>
      <c r="M670" s="2"/>
      <c r="N670" s="2"/>
      <c r="O670" s="2"/>
      <c r="P670" s="2"/>
      <c r="Q670" s="2"/>
      <c r="R670" s="2"/>
      <c r="S670" s="2"/>
      <c r="T670" s="2"/>
      <c r="U670" s="2"/>
      <c r="V670" s="2"/>
      <c r="W670" s="2"/>
      <c r="X670" s="2"/>
      <c r="Y670" s="2"/>
      <c r="Z670" s="2"/>
      <c r="AA670" s="2"/>
      <c r="AB670" s="2"/>
      <c r="AC670" s="2"/>
    </row>
    <row r="671" spans="1:29" ht="15.75" customHeight="1" x14ac:dyDescent="0.3">
      <c r="A671" s="2"/>
      <c r="B671" s="2"/>
      <c r="C671" s="2"/>
      <c r="D671" s="2"/>
      <c r="E671" s="2"/>
      <c r="F671" s="2"/>
      <c r="G671" s="2"/>
      <c r="H671" s="99"/>
      <c r="I671" s="99"/>
      <c r="J671" s="99"/>
      <c r="K671" s="2"/>
      <c r="L671" s="2"/>
      <c r="M671" s="2"/>
      <c r="N671" s="2"/>
      <c r="O671" s="2"/>
      <c r="P671" s="2"/>
      <c r="Q671" s="2"/>
      <c r="R671" s="2"/>
      <c r="S671" s="2"/>
      <c r="T671" s="2"/>
      <c r="U671" s="2"/>
      <c r="V671" s="2"/>
      <c r="W671" s="2"/>
      <c r="X671" s="2"/>
      <c r="Y671" s="2"/>
      <c r="Z671" s="2"/>
      <c r="AA671" s="2"/>
      <c r="AB671" s="2"/>
      <c r="AC671" s="2"/>
    </row>
    <row r="672" spans="1:29" ht="15.75" customHeight="1" x14ac:dyDescent="0.3">
      <c r="A672" s="2"/>
      <c r="B672" s="2"/>
      <c r="C672" s="2"/>
      <c r="D672" s="2"/>
      <c r="E672" s="2"/>
      <c r="F672" s="2"/>
      <c r="G672" s="2"/>
      <c r="H672" s="99"/>
      <c r="I672" s="99"/>
      <c r="J672" s="99"/>
      <c r="K672" s="2"/>
      <c r="L672" s="2"/>
      <c r="M672" s="2"/>
      <c r="N672" s="2"/>
      <c r="O672" s="2"/>
      <c r="P672" s="2"/>
      <c r="Q672" s="2"/>
      <c r="R672" s="2"/>
      <c r="S672" s="2"/>
      <c r="T672" s="2"/>
      <c r="U672" s="2"/>
      <c r="V672" s="2"/>
      <c r="W672" s="2"/>
      <c r="X672" s="2"/>
      <c r="Y672" s="2"/>
      <c r="Z672" s="2"/>
      <c r="AA672" s="2"/>
      <c r="AB672" s="2"/>
      <c r="AC672" s="2"/>
    </row>
    <row r="673" spans="1:29" ht="15.75" customHeight="1" x14ac:dyDescent="0.3">
      <c r="A673" s="2"/>
      <c r="B673" s="2"/>
      <c r="C673" s="2"/>
      <c r="D673" s="2"/>
      <c r="E673" s="2"/>
      <c r="F673" s="2"/>
      <c r="G673" s="2"/>
      <c r="H673" s="99"/>
      <c r="I673" s="99"/>
      <c r="J673" s="99"/>
      <c r="K673" s="2"/>
      <c r="L673" s="2"/>
      <c r="M673" s="2"/>
      <c r="N673" s="2"/>
      <c r="O673" s="2"/>
      <c r="P673" s="2"/>
      <c r="Q673" s="2"/>
      <c r="R673" s="2"/>
      <c r="S673" s="2"/>
      <c r="T673" s="2"/>
      <c r="U673" s="2"/>
      <c r="V673" s="2"/>
      <c r="W673" s="2"/>
      <c r="X673" s="2"/>
      <c r="Y673" s="2"/>
      <c r="Z673" s="2"/>
      <c r="AA673" s="2"/>
      <c r="AB673" s="2"/>
      <c r="AC673" s="2"/>
    </row>
    <row r="674" spans="1:29" ht="15.75" customHeight="1" x14ac:dyDescent="0.3">
      <c r="A674" s="2"/>
      <c r="B674" s="2"/>
      <c r="C674" s="2"/>
      <c r="D674" s="2"/>
      <c r="E674" s="2"/>
      <c r="F674" s="2"/>
      <c r="G674" s="2"/>
      <c r="H674" s="99"/>
      <c r="I674" s="99"/>
      <c r="J674" s="99"/>
      <c r="K674" s="2"/>
      <c r="L674" s="2"/>
      <c r="M674" s="2"/>
      <c r="N674" s="2"/>
      <c r="O674" s="2"/>
      <c r="P674" s="2"/>
      <c r="Q674" s="2"/>
      <c r="R674" s="2"/>
      <c r="S674" s="2"/>
      <c r="T674" s="2"/>
      <c r="U674" s="2"/>
      <c r="V674" s="2"/>
      <c r="W674" s="2"/>
      <c r="X674" s="2"/>
      <c r="Y674" s="2"/>
      <c r="Z674" s="2"/>
      <c r="AA674" s="2"/>
      <c r="AB674" s="2"/>
      <c r="AC674" s="2"/>
    </row>
    <row r="675" spans="1:29" ht="15.75" customHeight="1" x14ac:dyDescent="0.3">
      <c r="A675" s="2"/>
      <c r="B675" s="2"/>
      <c r="C675" s="2"/>
      <c r="D675" s="2"/>
      <c r="E675" s="2"/>
      <c r="F675" s="2"/>
      <c r="G675" s="2"/>
      <c r="H675" s="99"/>
      <c r="I675" s="99"/>
      <c r="J675" s="99"/>
      <c r="K675" s="2"/>
      <c r="L675" s="2"/>
      <c r="M675" s="2"/>
      <c r="N675" s="2"/>
      <c r="O675" s="2"/>
      <c r="P675" s="2"/>
      <c r="Q675" s="2"/>
      <c r="R675" s="2"/>
      <c r="S675" s="2"/>
      <c r="T675" s="2"/>
      <c r="U675" s="2"/>
      <c r="V675" s="2"/>
      <c r="W675" s="2"/>
      <c r="X675" s="2"/>
      <c r="Y675" s="2"/>
      <c r="Z675" s="2"/>
      <c r="AA675" s="2"/>
      <c r="AB675" s="2"/>
      <c r="AC675" s="2"/>
    </row>
    <row r="676" spans="1:29" ht="15.75" customHeight="1" x14ac:dyDescent="0.3">
      <c r="A676" s="2"/>
      <c r="B676" s="2"/>
      <c r="C676" s="2"/>
      <c r="D676" s="2"/>
      <c r="E676" s="2"/>
      <c r="F676" s="2"/>
      <c r="G676" s="2"/>
      <c r="H676" s="99"/>
      <c r="I676" s="99"/>
      <c r="J676" s="99"/>
      <c r="K676" s="2"/>
      <c r="L676" s="2"/>
      <c r="M676" s="2"/>
      <c r="N676" s="2"/>
      <c r="O676" s="2"/>
      <c r="P676" s="2"/>
      <c r="Q676" s="2"/>
      <c r="R676" s="2"/>
      <c r="S676" s="2"/>
      <c r="T676" s="2"/>
      <c r="U676" s="2"/>
      <c r="V676" s="2"/>
      <c r="W676" s="2"/>
      <c r="X676" s="2"/>
      <c r="Y676" s="2"/>
      <c r="Z676" s="2"/>
      <c r="AA676" s="2"/>
      <c r="AB676" s="2"/>
      <c r="AC676" s="2"/>
    </row>
    <row r="677" spans="1:29" ht="15.75" customHeight="1" x14ac:dyDescent="0.3">
      <c r="A677" s="2"/>
      <c r="B677" s="2"/>
      <c r="C677" s="2"/>
      <c r="D677" s="2"/>
      <c r="E677" s="2"/>
      <c r="F677" s="2"/>
      <c r="G677" s="2"/>
      <c r="H677" s="99"/>
      <c r="I677" s="99"/>
      <c r="J677" s="99"/>
      <c r="K677" s="2"/>
      <c r="L677" s="2"/>
      <c r="M677" s="2"/>
      <c r="N677" s="2"/>
      <c r="O677" s="2"/>
      <c r="P677" s="2"/>
      <c r="Q677" s="2"/>
      <c r="R677" s="2"/>
      <c r="S677" s="2"/>
      <c r="T677" s="2"/>
      <c r="U677" s="2"/>
      <c r="V677" s="2"/>
      <c r="W677" s="2"/>
      <c r="X677" s="2"/>
      <c r="Y677" s="2"/>
      <c r="Z677" s="2"/>
      <c r="AA677" s="2"/>
      <c r="AB677" s="2"/>
      <c r="AC677" s="2"/>
    </row>
    <row r="678" spans="1:29" ht="15.75" customHeight="1" x14ac:dyDescent="0.3">
      <c r="A678" s="2"/>
      <c r="B678" s="2"/>
      <c r="C678" s="2"/>
      <c r="D678" s="2"/>
      <c r="E678" s="2"/>
      <c r="F678" s="2"/>
      <c r="G678" s="2"/>
      <c r="H678" s="99"/>
      <c r="I678" s="99"/>
      <c r="J678" s="99"/>
      <c r="K678" s="2"/>
      <c r="L678" s="2"/>
      <c r="M678" s="2"/>
      <c r="N678" s="2"/>
      <c r="O678" s="2"/>
      <c r="P678" s="2"/>
      <c r="Q678" s="2"/>
      <c r="R678" s="2"/>
      <c r="S678" s="2"/>
      <c r="T678" s="2"/>
      <c r="U678" s="2"/>
      <c r="V678" s="2"/>
      <c r="W678" s="2"/>
      <c r="X678" s="2"/>
      <c r="Y678" s="2"/>
      <c r="Z678" s="2"/>
      <c r="AA678" s="2"/>
      <c r="AB678" s="2"/>
      <c r="AC678" s="2"/>
    </row>
    <row r="679" spans="1:29" ht="15.75" customHeight="1" x14ac:dyDescent="0.3">
      <c r="A679" s="2"/>
      <c r="B679" s="2"/>
      <c r="C679" s="2"/>
      <c r="D679" s="2"/>
      <c r="E679" s="2"/>
      <c r="F679" s="2"/>
      <c r="G679" s="2"/>
      <c r="H679" s="99"/>
      <c r="I679" s="99"/>
      <c r="J679" s="99"/>
      <c r="K679" s="2"/>
      <c r="L679" s="2"/>
      <c r="M679" s="2"/>
      <c r="N679" s="2"/>
      <c r="O679" s="2"/>
      <c r="P679" s="2"/>
      <c r="Q679" s="2"/>
      <c r="R679" s="2"/>
      <c r="S679" s="2"/>
      <c r="T679" s="2"/>
      <c r="U679" s="2"/>
      <c r="V679" s="2"/>
      <c r="W679" s="2"/>
      <c r="X679" s="2"/>
      <c r="Y679" s="2"/>
      <c r="Z679" s="2"/>
      <c r="AA679" s="2"/>
      <c r="AB679" s="2"/>
      <c r="AC679" s="2"/>
    </row>
    <row r="680" spans="1:29" ht="15.75" customHeight="1" x14ac:dyDescent="0.3">
      <c r="A680" s="2"/>
      <c r="B680" s="2"/>
      <c r="C680" s="2"/>
      <c r="D680" s="2"/>
      <c r="E680" s="2"/>
      <c r="F680" s="2"/>
      <c r="G680" s="2"/>
      <c r="H680" s="99"/>
      <c r="I680" s="99"/>
      <c r="J680" s="99"/>
      <c r="K680" s="2"/>
      <c r="L680" s="2"/>
      <c r="M680" s="2"/>
      <c r="N680" s="2"/>
      <c r="O680" s="2"/>
      <c r="P680" s="2"/>
      <c r="Q680" s="2"/>
      <c r="R680" s="2"/>
      <c r="S680" s="2"/>
      <c r="T680" s="2"/>
      <c r="U680" s="2"/>
      <c r="V680" s="2"/>
      <c r="W680" s="2"/>
      <c r="X680" s="2"/>
      <c r="Y680" s="2"/>
      <c r="Z680" s="2"/>
      <c r="AA680" s="2"/>
      <c r="AB680" s="2"/>
      <c r="AC680" s="2"/>
    </row>
    <row r="681" spans="1:29" ht="15.75" customHeight="1" x14ac:dyDescent="0.3">
      <c r="A681" s="2"/>
      <c r="B681" s="2"/>
      <c r="C681" s="2"/>
      <c r="D681" s="2"/>
      <c r="E681" s="2"/>
      <c r="F681" s="2"/>
      <c r="G681" s="2"/>
      <c r="H681" s="99"/>
      <c r="I681" s="99"/>
      <c r="J681" s="99"/>
      <c r="K681" s="2"/>
      <c r="L681" s="2"/>
      <c r="M681" s="2"/>
      <c r="N681" s="2"/>
      <c r="O681" s="2"/>
      <c r="P681" s="2"/>
      <c r="Q681" s="2"/>
      <c r="R681" s="2"/>
      <c r="S681" s="2"/>
      <c r="T681" s="2"/>
      <c r="U681" s="2"/>
      <c r="V681" s="2"/>
      <c r="W681" s="2"/>
      <c r="X681" s="2"/>
      <c r="Y681" s="2"/>
      <c r="Z681" s="2"/>
      <c r="AA681" s="2"/>
      <c r="AB681" s="2"/>
      <c r="AC681" s="2"/>
    </row>
    <row r="682" spans="1:29" ht="15.75" customHeight="1" x14ac:dyDescent="0.3">
      <c r="A682" s="2"/>
      <c r="B682" s="2"/>
      <c r="C682" s="2"/>
      <c r="D682" s="2"/>
      <c r="E682" s="2"/>
      <c r="F682" s="2"/>
      <c r="G682" s="2"/>
      <c r="H682" s="99"/>
      <c r="I682" s="99"/>
      <c r="J682" s="99"/>
      <c r="K682" s="2"/>
      <c r="L682" s="2"/>
      <c r="M682" s="2"/>
      <c r="N682" s="2"/>
      <c r="O682" s="2"/>
      <c r="P682" s="2"/>
      <c r="Q682" s="2"/>
      <c r="R682" s="2"/>
      <c r="S682" s="2"/>
      <c r="T682" s="2"/>
      <c r="U682" s="2"/>
      <c r="V682" s="2"/>
      <c r="W682" s="2"/>
      <c r="X682" s="2"/>
      <c r="Y682" s="2"/>
      <c r="Z682" s="2"/>
      <c r="AA682" s="2"/>
      <c r="AB682" s="2"/>
      <c r="AC682" s="2"/>
    </row>
    <row r="683" spans="1:29" ht="15.75" customHeight="1" x14ac:dyDescent="0.3">
      <c r="A683" s="2"/>
      <c r="B683" s="2"/>
      <c r="C683" s="2"/>
      <c r="D683" s="2"/>
      <c r="E683" s="2"/>
      <c r="F683" s="2"/>
      <c r="G683" s="2"/>
      <c r="H683" s="99"/>
      <c r="I683" s="99"/>
      <c r="J683" s="99"/>
      <c r="K683" s="2"/>
      <c r="L683" s="2"/>
      <c r="M683" s="2"/>
      <c r="N683" s="2"/>
      <c r="O683" s="2"/>
      <c r="P683" s="2"/>
      <c r="Q683" s="2"/>
      <c r="R683" s="2"/>
      <c r="S683" s="2"/>
      <c r="T683" s="2"/>
      <c r="U683" s="2"/>
      <c r="V683" s="2"/>
      <c r="W683" s="2"/>
      <c r="X683" s="2"/>
      <c r="Y683" s="2"/>
      <c r="Z683" s="2"/>
      <c r="AA683" s="2"/>
      <c r="AB683" s="2"/>
      <c r="AC683" s="2"/>
    </row>
    <row r="684" spans="1:29" ht="15.75" customHeight="1" x14ac:dyDescent="0.3">
      <c r="A684" s="2"/>
      <c r="B684" s="2"/>
      <c r="C684" s="2"/>
      <c r="D684" s="2"/>
      <c r="E684" s="2"/>
      <c r="F684" s="2"/>
      <c r="G684" s="2"/>
      <c r="H684" s="99"/>
      <c r="I684" s="99"/>
      <c r="J684" s="99"/>
      <c r="K684" s="2"/>
      <c r="L684" s="2"/>
      <c r="M684" s="2"/>
      <c r="N684" s="2"/>
      <c r="O684" s="2"/>
      <c r="P684" s="2"/>
      <c r="Q684" s="2"/>
      <c r="R684" s="2"/>
      <c r="S684" s="2"/>
      <c r="T684" s="2"/>
      <c r="U684" s="2"/>
      <c r="V684" s="2"/>
      <c r="W684" s="2"/>
      <c r="X684" s="2"/>
      <c r="Y684" s="2"/>
      <c r="Z684" s="2"/>
      <c r="AA684" s="2"/>
      <c r="AB684" s="2"/>
      <c r="AC684" s="2"/>
    </row>
    <row r="685" spans="1:29" ht="15.75" customHeight="1" x14ac:dyDescent="0.3">
      <c r="A685" s="2"/>
      <c r="B685" s="2"/>
      <c r="C685" s="2"/>
      <c r="D685" s="2"/>
      <c r="E685" s="2"/>
      <c r="F685" s="2"/>
      <c r="G685" s="2"/>
      <c r="H685" s="99"/>
      <c r="I685" s="99"/>
      <c r="J685" s="99"/>
      <c r="K685" s="2"/>
      <c r="L685" s="2"/>
      <c r="M685" s="2"/>
      <c r="N685" s="2"/>
      <c r="O685" s="2"/>
      <c r="P685" s="2"/>
      <c r="Q685" s="2"/>
      <c r="R685" s="2"/>
      <c r="S685" s="2"/>
      <c r="T685" s="2"/>
      <c r="U685" s="2"/>
      <c r="V685" s="2"/>
      <c r="W685" s="2"/>
      <c r="X685" s="2"/>
      <c r="Y685" s="2"/>
      <c r="Z685" s="2"/>
      <c r="AA685" s="2"/>
      <c r="AB685" s="2"/>
      <c r="AC685" s="2"/>
    </row>
    <row r="686" spans="1:29" ht="15.75" customHeight="1" x14ac:dyDescent="0.3">
      <c r="A686" s="2"/>
      <c r="B686" s="2"/>
      <c r="C686" s="2"/>
      <c r="D686" s="2"/>
      <c r="E686" s="2"/>
      <c r="F686" s="2"/>
      <c r="G686" s="2"/>
      <c r="H686" s="99"/>
      <c r="I686" s="99"/>
      <c r="J686" s="99"/>
      <c r="K686" s="2"/>
      <c r="L686" s="2"/>
      <c r="M686" s="2"/>
      <c r="N686" s="2"/>
      <c r="O686" s="2"/>
      <c r="P686" s="2"/>
      <c r="Q686" s="2"/>
      <c r="R686" s="2"/>
      <c r="S686" s="2"/>
      <c r="T686" s="2"/>
      <c r="U686" s="2"/>
      <c r="V686" s="2"/>
      <c r="W686" s="2"/>
      <c r="X686" s="2"/>
      <c r="Y686" s="2"/>
      <c r="Z686" s="2"/>
      <c r="AA686" s="2"/>
      <c r="AB686" s="2"/>
      <c r="AC686" s="2"/>
    </row>
    <row r="687" spans="1:29" ht="15.75" customHeight="1" x14ac:dyDescent="0.3">
      <c r="A687" s="2"/>
      <c r="B687" s="2"/>
      <c r="C687" s="2"/>
      <c r="D687" s="2"/>
      <c r="E687" s="2"/>
      <c r="F687" s="2"/>
      <c r="G687" s="2"/>
      <c r="H687" s="99"/>
      <c r="I687" s="99"/>
      <c r="J687" s="99"/>
      <c r="K687" s="2"/>
      <c r="L687" s="2"/>
      <c r="M687" s="2"/>
      <c r="N687" s="2"/>
      <c r="O687" s="2"/>
      <c r="P687" s="2"/>
      <c r="Q687" s="2"/>
      <c r="R687" s="2"/>
      <c r="S687" s="2"/>
      <c r="T687" s="2"/>
      <c r="U687" s="2"/>
      <c r="V687" s="2"/>
      <c r="W687" s="2"/>
      <c r="X687" s="2"/>
      <c r="Y687" s="2"/>
      <c r="Z687" s="2"/>
      <c r="AA687" s="2"/>
      <c r="AB687" s="2"/>
      <c r="AC687" s="2"/>
    </row>
    <row r="688" spans="1:29" ht="15.75" customHeight="1" x14ac:dyDescent="0.3">
      <c r="A688" s="2"/>
      <c r="B688" s="2"/>
      <c r="C688" s="2"/>
      <c r="D688" s="2"/>
      <c r="E688" s="2"/>
      <c r="F688" s="2"/>
      <c r="G688" s="2"/>
      <c r="H688" s="99"/>
      <c r="I688" s="99"/>
      <c r="J688" s="99"/>
      <c r="K688" s="2"/>
      <c r="L688" s="2"/>
      <c r="M688" s="2"/>
      <c r="N688" s="2"/>
      <c r="O688" s="2"/>
      <c r="P688" s="2"/>
      <c r="Q688" s="2"/>
      <c r="R688" s="2"/>
      <c r="S688" s="2"/>
      <c r="T688" s="2"/>
      <c r="U688" s="2"/>
      <c r="V688" s="2"/>
      <c r="W688" s="2"/>
      <c r="X688" s="2"/>
      <c r="Y688" s="2"/>
      <c r="Z688" s="2"/>
      <c r="AA688" s="2"/>
      <c r="AB688" s="2"/>
      <c r="AC688" s="2"/>
    </row>
    <row r="689" spans="1:29" ht="15.75" customHeight="1" x14ac:dyDescent="0.3">
      <c r="A689" s="2"/>
      <c r="B689" s="2"/>
      <c r="C689" s="2"/>
      <c r="D689" s="2"/>
      <c r="E689" s="2"/>
      <c r="F689" s="2"/>
      <c r="G689" s="2"/>
      <c r="H689" s="99"/>
      <c r="I689" s="99"/>
      <c r="J689" s="99"/>
      <c r="K689" s="2"/>
      <c r="L689" s="2"/>
      <c r="M689" s="2"/>
      <c r="N689" s="2"/>
      <c r="O689" s="2"/>
      <c r="P689" s="2"/>
      <c r="Q689" s="2"/>
      <c r="R689" s="2"/>
      <c r="S689" s="2"/>
      <c r="T689" s="2"/>
      <c r="U689" s="2"/>
      <c r="V689" s="2"/>
      <c r="W689" s="2"/>
      <c r="X689" s="2"/>
      <c r="Y689" s="2"/>
      <c r="Z689" s="2"/>
      <c r="AA689" s="2"/>
      <c r="AB689" s="2"/>
      <c r="AC689" s="2"/>
    </row>
    <row r="690" spans="1:29" ht="15.75" customHeight="1" x14ac:dyDescent="0.3">
      <c r="A690" s="2"/>
      <c r="B690" s="2"/>
      <c r="C690" s="2"/>
      <c r="D690" s="2"/>
      <c r="E690" s="2"/>
      <c r="F690" s="2"/>
      <c r="G690" s="2"/>
      <c r="H690" s="99"/>
      <c r="I690" s="99"/>
      <c r="J690" s="99"/>
      <c r="K690" s="2"/>
      <c r="L690" s="2"/>
      <c r="M690" s="2"/>
      <c r="N690" s="2"/>
      <c r="O690" s="2"/>
      <c r="P690" s="2"/>
      <c r="Q690" s="2"/>
      <c r="R690" s="2"/>
      <c r="S690" s="2"/>
      <c r="T690" s="2"/>
      <c r="U690" s="2"/>
      <c r="V690" s="2"/>
      <c r="W690" s="2"/>
      <c r="X690" s="2"/>
      <c r="Y690" s="2"/>
      <c r="Z690" s="2"/>
      <c r="AA690" s="2"/>
      <c r="AB690" s="2"/>
      <c r="AC690" s="2"/>
    </row>
    <row r="691" spans="1:29" ht="15.75" customHeight="1" x14ac:dyDescent="0.3">
      <c r="A691" s="2"/>
      <c r="B691" s="2"/>
      <c r="C691" s="2"/>
      <c r="D691" s="2"/>
      <c r="E691" s="2"/>
      <c r="F691" s="2"/>
      <c r="G691" s="2"/>
      <c r="H691" s="99"/>
      <c r="I691" s="99"/>
      <c r="J691" s="99"/>
      <c r="K691" s="2"/>
      <c r="L691" s="2"/>
      <c r="M691" s="2"/>
      <c r="N691" s="2"/>
      <c r="O691" s="2"/>
      <c r="P691" s="2"/>
      <c r="Q691" s="2"/>
      <c r="R691" s="2"/>
      <c r="S691" s="2"/>
      <c r="T691" s="2"/>
      <c r="U691" s="2"/>
      <c r="V691" s="2"/>
      <c r="W691" s="2"/>
      <c r="X691" s="2"/>
      <c r="Y691" s="2"/>
      <c r="Z691" s="2"/>
      <c r="AA691" s="2"/>
      <c r="AB691" s="2"/>
      <c r="AC691" s="2"/>
    </row>
    <row r="692" spans="1:29" ht="15.75" customHeight="1" x14ac:dyDescent="0.3">
      <c r="A692" s="2"/>
      <c r="B692" s="2"/>
      <c r="C692" s="2"/>
      <c r="D692" s="2"/>
      <c r="E692" s="2"/>
      <c r="F692" s="2"/>
      <c r="G692" s="2"/>
      <c r="H692" s="99"/>
      <c r="I692" s="99"/>
      <c r="J692" s="99"/>
      <c r="K692" s="2"/>
      <c r="L692" s="2"/>
      <c r="M692" s="2"/>
      <c r="N692" s="2"/>
      <c r="O692" s="2"/>
      <c r="P692" s="2"/>
      <c r="Q692" s="2"/>
      <c r="R692" s="2"/>
      <c r="S692" s="2"/>
      <c r="T692" s="2"/>
      <c r="U692" s="2"/>
      <c r="V692" s="2"/>
      <c r="W692" s="2"/>
      <c r="X692" s="2"/>
      <c r="Y692" s="2"/>
      <c r="Z692" s="2"/>
      <c r="AA692" s="2"/>
      <c r="AB692" s="2"/>
      <c r="AC692" s="2"/>
    </row>
    <row r="693" spans="1:29" ht="15.75" customHeight="1" x14ac:dyDescent="0.3">
      <c r="A693" s="2"/>
      <c r="B693" s="2"/>
      <c r="C693" s="2"/>
      <c r="D693" s="2"/>
      <c r="E693" s="2"/>
      <c r="F693" s="2"/>
      <c r="G693" s="2"/>
      <c r="H693" s="99"/>
      <c r="I693" s="99"/>
      <c r="J693" s="99"/>
      <c r="K693" s="2"/>
      <c r="L693" s="2"/>
      <c r="M693" s="2"/>
      <c r="N693" s="2"/>
      <c r="O693" s="2"/>
      <c r="P693" s="2"/>
      <c r="Q693" s="2"/>
      <c r="R693" s="2"/>
      <c r="S693" s="2"/>
      <c r="T693" s="2"/>
      <c r="U693" s="2"/>
      <c r="V693" s="2"/>
      <c r="W693" s="2"/>
      <c r="X693" s="2"/>
      <c r="Y693" s="2"/>
      <c r="Z693" s="2"/>
      <c r="AA693" s="2"/>
      <c r="AB693" s="2"/>
      <c r="AC693" s="2"/>
    </row>
    <row r="694" spans="1:29" ht="15.75" customHeight="1" x14ac:dyDescent="0.3">
      <c r="A694" s="2"/>
      <c r="B694" s="2"/>
      <c r="C694" s="2"/>
      <c r="D694" s="2"/>
      <c r="E694" s="2"/>
      <c r="F694" s="2"/>
      <c r="G694" s="2"/>
      <c r="H694" s="99"/>
      <c r="I694" s="99"/>
      <c r="J694" s="99"/>
      <c r="K694" s="2"/>
      <c r="L694" s="2"/>
      <c r="M694" s="2"/>
      <c r="N694" s="2"/>
      <c r="O694" s="2"/>
      <c r="P694" s="2"/>
      <c r="Q694" s="2"/>
      <c r="R694" s="2"/>
      <c r="S694" s="2"/>
      <c r="T694" s="2"/>
      <c r="U694" s="2"/>
      <c r="V694" s="2"/>
      <c r="W694" s="2"/>
      <c r="X694" s="2"/>
      <c r="Y694" s="2"/>
      <c r="Z694" s="2"/>
      <c r="AA694" s="2"/>
      <c r="AB694" s="2"/>
      <c r="AC694" s="2"/>
    </row>
    <row r="695" spans="1:29" ht="15.75" customHeight="1" x14ac:dyDescent="0.3">
      <c r="A695" s="2"/>
      <c r="B695" s="2"/>
      <c r="C695" s="2"/>
      <c r="D695" s="2"/>
      <c r="E695" s="2"/>
      <c r="F695" s="2"/>
      <c r="G695" s="2"/>
      <c r="H695" s="99"/>
      <c r="I695" s="99"/>
      <c r="J695" s="99"/>
      <c r="K695" s="2"/>
      <c r="L695" s="2"/>
      <c r="M695" s="2"/>
      <c r="N695" s="2"/>
      <c r="O695" s="2"/>
      <c r="P695" s="2"/>
      <c r="Q695" s="2"/>
      <c r="R695" s="2"/>
      <c r="S695" s="2"/>
      <c r="T695" s="2"/>
      <c r="U695" s="2"/>
      <c r="V695" s="2"/>
      <c r="W695" s="2"/>
      <c r="X695" s="2"/>
      <c r="Y695" s="2"/>
      <c r="Z695" s="2"/>
      <c r="AA695" s="2"/>
      <c r="AB695" s="2"/>
      <c r="AC695" s="2"/>
    </row>
    <row r="696" spans="1:29" ht="15.75" customHeight="1" x14ac:dyDescent="0.3">
      <c r="A696" s="2"/>
      <c r="B696" s="2"/>
      <c r="C696" s="2"/>
      <c r="D696" s="2"/>
      <c r="E696" s="2"/>
      <c r="F696" s="2"/>
      <c r="G696" s="2"/>
      <c r="H696" s="99"/>
      <c r="I696" s="99"/>
      <c r="J696" s="99"/>
      <c r="K696" s="2"/>
      <c r="L696" s="2"/>
      <c r="M696" s="2"/>
      <c r="N696" s="2"/>
      <c r="O696" s="2"/>
      <c r="P696" s="2"/>
      <c r="Q696" s="2"/>
      <c r="R696" s="2"/>
      <c r="S696" s="2"/>
      <c r="T696" s="2"/>
      <c r="U696" s="2"/>
      <c r="V696" s="2"/>
      <c r="W696" s="2"/>
      <c r="X696" s="2"/>
      <c r="Y696" s="2"/>
      <c r="Z696" s="2"/>
      <c r="AA696" s="2"/>
      <c r="AB696" s="2"/>
      <c r="AC696" s="2"/>
    </row>
    <row r="697" spans="1:29" ht="15.75" customHeight="1" x14ac:dyDescent="0.3">
      <c r="A697" s="2"/>
      <c r="B697" s="2"/>
      <c r="C697" s="2"/>
      <c r="D697" s="2"/>
      <c r="E697" s="2"/>
      <c r="F697" s="2"/>
      <c r="G697" s="2"/>
      <c r="H697" s="99"/>
      <c r="I697" s="99"/>
      <c r="J697" s="99"/>
      <c r="K697" s="2"/>
      <c r="L697" s="2"/>
      <c r="M697" s="2"/>
      <c r="N697" s="2"/>
      <c r="O697" s="2"/>
      <c r="P697" s="2"/>
      <c r="Q697" s="2"/>
      <c r="R697" s="2"/>
      <c r="S697" s="2"/>
      <c r="T697" s="2"/>
      <c r="U697" s="2"/>
      <c r="V697" s="2"/>
      <c r="W697" s="2"/>
      <c r="X697" s="2"/>
      <c r="Y697" s="2"/>
      <c r="Z697" s="2"/>
      <c r="AA697" s="2"/>
      <c r="AB697" s="2"/>
      <c r="AC697" s="2"/>
    </row>
    <row r="698" spans="1:29" ht="15.75" customHeight="1" x14ac:dyDescent="0.3">
      <c r="A698" s="2"/>
      <c r="B698" s="2"/>
      <c r="C698" s="2"/>
      <c r="D698" s="2"/>
      <c r="E698" s="2"/>
      <c r="F698" s="2"/>
      <c r="G698" s="2"/>
      <c r="H698" s="99"/>
      <c r="I698" s="99"/>
      <c r="J698" s="99"/>
      <c r="K698" s="2"/>
      <c r="L698" s="2"/>
      <c r="M698" s="2"/>
      <c r="N698" s="2"/>
      <c r="O698" s="2"/>
      <c r="P698" s="2"/>
      <c r="Q698" s="2"/>
      <c r="R698" s="2"/>
      <c r="S698" s="2"/>
      <c r="T698" s="2"/>
      <c r="U698" s="2"/>
      <c r="V698" s="2"/>
      <c r="W698" s="2"/>
      <c r="X698" s="2"/>
      <c r="Y698" s="2"/>
      <c r="Z698" s="2"/>
      <c r="AA698" s="2"/>
      <c r="AB698" s="2"/>
      <c r="AC698" s="2"/>
    </row>
    <row r="699" spans="1:29" ht="15.75" customHeight="1" x14ac:dyDescent="0.3">
      <c r="A699" s="2"/>
      <c r="B699" s="2"/>
      <c r="C699" s="2"/>
      <c r="D699" s="2"/>
      <c r="E699" s="2"/>
      <c r="F699" s="2"/>
      <c r="G699" s="2"/>
      <c r="H699" s="99"/>
      <c r="I699" s="99"/>
      <c r="J699" s="99"/>
      <c r="K699" s="2"/>
      <c r="L699" s="2"/>
      <c r="M699" s="2"/>
      <c r="N699" s="2"/>
      <c r="O699" s="2"/>
      <c r="P699" s="2"/>
      <c r="Q699" s="2"/>
      <c r="R699" s="2"/>
      <c r="S699" s="2"/>
      <c r="T699" s="2"/>
      <c r="U699" s="2"/>
      <c r="V699" s="2"/>
      <c r="W699" s="2"/>
      <c r="X699" s="2"/>
      <c r="Y699" s="2"/>
      <c r="Z699" s="2"/>
      <c r="AA699" s="2"/>
      <c r="AB699" s="2"/>
      <c r="AC699" s="2"/>
    </row>
    <row r="700" spans="1:29" ht="15.75" customHeight="1" x14ac:dyDescent="0.3">
      <c r="A700" s="2"/>
      <c r="B700" s="2"/>
      <c r="C700" s="2"/>
      <c r="D700" s="2"/>
      <c r="E700" s="2"/>
      <c r="F700" s="2"/>
      <c r="G700" s="2"/>
      <c r="H700" s="99"/>
      <c r="I700" s="99"/>
      <c r="J700" s="99"/>
      <c r="K700" s="2"/>
      <c r="L700" s="2"/>
      <c r="M700" s="2"/>
      <c r="N700" s="2"/>
      <c r="O700" s="2"/>
      <c r="P700" s="2"/>
      <c r="Q700" s="2"/>
      <c r="R700" s="2"/>
      <c r="S700" s="2"/>
      <c r="T700" s="2"/>
      <c r="U700" s="2"/>
      <c r="V700" s="2"/>
      <c r="W700" s="2"/>
      <c r="X700" s="2"/>
      <c r="Y700" s="2"/>
      <c r="Z700" s="2"/>
      <c r="AA700" s="2"/>
      <c r="AB700" s="2"/>
      <c r="AC700" s="2"/>
    </row>
    <row r="701" spans="1:29" ht="15.75" customHeight="1" x14ac:dyDescent="0.3">
      <c r="A701" s="2"/>
      <c r="B701" s="2"/>
      <c r="C701" s="2"/>
      <c r="D701" s="2"/>
      <c r="E701" s="2"/>
      <c r="F701" s="2"/>
      <c r="G701" s="2"/>
      <c r="H701" s="99"/>
      <c r="I701" s="99"/>
      <c r="J701" s="99"/>
      <c r="K701" s="2"/>
      <c r="L701" s="2"/>
      <c r="M701" s="2"/>
      <c r="N701" s="2"/>
      <c r="O701" s="2"/>
      <c r="P701" s="2"/>
      <c r="Q701" s="2"/>
      <c r="R701" s="2"/>
      <c r="S701" s="2"/>
      <c r="T701" s="2"/>
      <c r="U701" s="2"/>
      <c r="V701" s="2"/>
      <c r="W701" s="2"/>
      <c r="X701" s="2"/>
      <c r="Y701" s="2"/>
      <c r="Z701" s="2"/>
      <c r="AA701" s="2"/>
      <c r="AB701" s="2"/>
      <c r="AC701" s="2"/>
    </row>
    <row r="702" spans="1:29" ht="15.75" customHeight="1" x14ac:dyDescent="0.3">
      <c r="A702" s="2"/>
      <c r="B702" s="2"/>
      <c r="C702" s="2"/>
      <c r="D702" s="2"/>
      <c r="E702" s="2"/>
      <c r="F702" s="2"/>
      <c r="G702" s="2"/>
      <c r="H702" s="99"/>
      <c r="I702" s="99"/>
      <c r="J702" s="99"/>
      <c r="K702" s="2"/>
      <c r="L702" s="2"/>
      <c r="M702" s="2"/>
      <c r="N702" s="2"/>
      <c r="O702" s="2"/>
      <c r="P702" s="2"/>
      <c r="Q702" s="2"/>
      <c r="R702" s="2"/>
      <c r="S702" s="2"/>
      <c r="T702" s="2"/>
      <c r="U702" s="2"/>
      <c r="V702" s="2"/>
      <c r="W702" s="2"/>
      <c r="X702" s="2"/>
      <c r="Y702" s="2"/>
      <c r="Z702" s="2"/>
      <c r="AA702" s="2"/>
      <c r="AB702" s="2"/>
      <c r="AC702" s="2"/>
    </row>
    <row r="703" spans="1:29" ht="15.75" customHeight="1" x14ac:dyDescent="0.3">
      <c r="A703" s="2"/>
      <c r="B703" s="2"/>
      <c r="C703" s="2"/>
      <c r="D703" s="2"/>
      <c r="E703" s="2"/>
      <c r="F703" s="2"/>
      <c r="G703" s="2"/>
      <c r="H703" s="99"/>
      <c r="I703" s="99"/>
      <c r="J703" s="99"/>
      <c r="K703" s="2"/>
      <c r="L703" s="2"/>
      <c r="M703" s="2"/>
      <c r="N703" s="2"/>
      <c r="O703" s="2"/>
      <c r="P703" s="2"/>
      <c r="Q703" s="2"/>
      <c r="R703" s="2"/>
      <c r="S703" s="2"/>
      <c r="T703" s="2"/>
      <c r="U703" s="2"/>
      <c r="V703" s="2"/>
      <c r="W703" s="2"/>
      <c r="X703" s="2"/>
      <c r="Y703" s="2"/>
      <c r="Z703" s="2"/>
      <c r="AA703" s="2"/>
      <c r="AB703" s="2"/>
      <c r="AC703" s="2"/>
    </row>
    <row r="704" spans="1:29" ht="15.75" customHeight="1" x14ac:dyDescent="0.3">
      <c r="A704" s="2"/>
      <c r="B704" s="2"/>
      <c r="C704" s="2"/>
      <c r="D704" s="2"/>
      <c r="E704" s="2"/>
      <c r="F704" s="2"/>
      <c r="G704" s="2"/>
      <c r="H704" s="99"/>
      <c r="I704" s="99"/>
      <c r="J704" s="99"/>
      <c r="K704" s="2"/>
      <c r="L704" s="2"/>
      <c r="M704" s="2"/>
      <c r="N704" s="2"/>
      <c r="O704" s="2"/>
      <c r="P704" s="2"/>
      <c r="Q704" s="2"/>
      <c r="R704" s="2"/>
      <c r="S704" s="2"/>
      <c r="T704" s="2"/>
      <c r="U704" s="2"/>
      <c r="V704" s="2"/>
      <c r="W704" s="2"/>
      <c r="X704" s="2"/>
      <c r="Y704" s="2"/>
      <c r="Z704" s="2"/>
      <c r="AA704" s="2"/>
      <c r="AB704" s="2"/>
      <c r="AC704" s="2"/>
    </row>
    <row r="705" spans="1:29" ht="15.75" customHeight="1" x14ac:dyDescent="0.3">
      <c r="A705" s="2"/>
      <c r="B705" s="2"/>
      <c r="C705" s="2"/>
      <c r="D705" s="2"/>
      <c r="E705" s="2"/>
      <c r="F705" s="2"/>
      <c r="G705" s="2"/>
      <c r="H705" s="99"/>
      <c r="I705" s="99"/>
      <c r="J705" s="99"/>
      <c r="K705" s="2"/>
      <c r="L705" s="2"/>
      <c r="M705" s="2"/>
      <c r="N705" s="2"/>
      <c r="O705" s="2"/>
      <c r="P705" s="2"/>
      <c r="Q705" s="2"/>
      <c r="R705" s="2"/>
      <c r="S705" s="2"/>
      <c r="T705" s="2"/>
      <c r="U705" s="2"/>
      <c r="V705" s="2"/>
      <c r="W705" s="2"/>
      <c r="X705" s="2"/>
      <c r="Y705" s="2"/>
      <c r="Z705" s="2"/>
      <c r="AA705" s="2"/>
      <c r="AB705" s="2"/>
      <c r="AC705" s="2"/>
    </row>
    <row r="706" spans="1:29" ht="15.75" customHeight="1" x14ac:dyDescent="0.3">
      <c r="A706" s="2"/>
      <c r="B706" s="2"/>
      <c r="C706" s="2"/>
      <c r="D706" s="2"/>
      <c r="E706" s="2"/>
      <c r="F706" s="2"/>
      <c r="G706" s="2"/>
      <c r="H706" s="99"/>
      <c r="I706" s="99"/>
      <c r="J706" s="99"/>
      <c r="K706" s="2"/>
      <c r="L706" s="2"/>
      <c r="M706" s="2"/>
      <c r="N706" s="2"/>
      <c r="O706" s="2"/>
      <c r="P706" s="2"/>
      <c r="Q706" s="2"/>
      <c r="R706" s="2"/>
      <c r="S706" s="2"/>
      <c r="T706" s="2"/>
      <c r="U706" s="2"/>
      <c r="V706" s="2"/>
      <c r="W706" s="2"/>
      <c r="X706" s="2"/>
      <c r="Y706" s="2"/>
      <c r="Z706" s="2"/>
      <c r="AA706" s="2"/>
      <c r="AB706" s="2"/>
      <c r="AC706" s="2"/>
    </row>
    <row r="707" spans="1:29" ht="15.75" customHeight="1" x14ac:dyDescent="0.3">
      <c r="A707" s="2"/>
      <c r="B707" s="2"/>
      <c r="C707" s="2"/>
      <c r="D707" s="2"/>
      <c r="E707" s="2"/>
      <c r="F707" s="2"/>
      <c r="G707" s="2"/>
      <c r="H707" s="99"/>
      <c r="I707" s="99"/>
      <c r="J707" s="99"/>
      <c r="K707" s="2"/>
      <c r="L707" s="2"/>
      <c r="M707" s="2"/>
      <c r="N707" s="2"/>
      <c r="O707" s="2"/>
      <c r="P707" s="2"/>
      <c r="Q707" s="2"/>
      <c r="R707" s="2"/>
      <c r="S707" s="2"/>
      <c r="T707" s="2"/>
      <c r="U707" s="2"/>
      <c r="V707" s="2"/>
      <c r="W707" s="2"/>
      <c r="X707" s="2"/>
      <c r="Y707" s="2"/>
      <c r="Z707" s="2"/>
      <c r="AA707" s="2"/>
      <c r="AB707" s="2"/>
      <c r="AC707" s="2"/>
    </row>
    <row r="708" spans="1:29" ht="15.75" customHeight="1" x14ac:dyDescent="0.3">
      <c r="A708" s="2"/>
      <c r="B708" s="2"/>
      <c r="C708" s="2"/>
      <c r="D708" s="2"/>
      <c r="E708" s="2"/>
      <c r="F708" s="2"/>
      <c r="G708" s="2"/>
      <c r="H708" s="99"/>
      <c r="I708" s="99"/>
      <c r="J708" s="99"/>
      <c r="K708" s="2"/>
      <c r="L708" s="2"/>
      <c r="M708" s="2"/>
      <c r="N708" s="2"/>
      <c r="O708" s="2"/>
      <c r="P708" s="2"/>
      <c r="Q708" s="2"/>
      <c r="R708" s="2"/>
      <c r="S708" s="2"/>
      <c r="T708" s="2"/>
      <c r="U708" s="2"/>
      <c r="V708" s="2"/>
      <c r="W708" s="2"/>
      <c r="X708" s="2"/>
      <c r="Y708" s="2"/>
      <c r="Z708" s="2"/>
      <c r="AA708" s="2"/>
      <c r="AB708" s="2"/>
      <c r="AC708" s="2"/>
    </row>
    <row r="709" spans="1:29" ht="15.75" customHeight="1" x14ac:dyDescent="0.3">
      <c r="A709" s="2"/>
      <c r="B709" s="2"/>
      <c r="C709" s="2"/>
      <c r="D709" s="2"/>
      <c r="E709" s="2"/>
      <c r="F709" s="2"/>
      <c r="G709" s="2"/>
      <c r="H709" s="99"/>
      <c r="I709" s="99"/>
      <c r="J709" s="99"/>
      <c r="K709" s="2"/>
      <c r="L709" s="2"/>
      <c r="M709" s="2"/>
      <c r="N709" s="2"/>
      <c r="O709" s="2"/>
      <c r="P709" s="2"/>
      <c r="Q709" s="2"/>
      <c r="R709" s="2"/>
      <c r="S709" s="2"/>
      <c r="T709" s="2"/>
      <c r="U709" s="2"/>
      <c r="V709" s="2"/>
      <c r="W709" s="2"/>
      <c r="X709" s="2"/>
      <c r="Y709" s="2"/>
      <c r="Z709" s="2"/>
      <c r="AA709" s="2"/>
      <c r="AB709" s="2"/>
      <c r="AC709" s="2"/>
    </row>
    <row r="710" spans="1:29" ht="15.75" customHeight="1" x14ac:dyDescent="0.3">
      <c r="A710" s="2"/>
      <c r="B710" s="2"/>
      <c r="C710" s="2"/>
      <c r="D710" s="2"/>
      <c r="E710" s="2"/>
      <c r="F710" s="2"/>
      <c r="G710" s="2"/>
      <c r="H710" s="99"/>
      <c r="I710" s="99"/>
      <c r="J710" s="99"/>
      <c r="K710" s="2"/>
      <c r="L710" s="2"/>
      <c r="M710" s="2"/>
      <c r="N710" s="2"/>
      <c r="O710" s="2"/>
      <c r="P710" s="2"/>
      <c r="Q710" s="2"/>
      <c r="R710" s="2"/>
      <c r="S710" s="2"/>
      <c r="T710" s="2"/>
      <c r="U710" s="2"/>
      <c r="V710" s="2"/>
      <c r="W710" s="2"/>
      <c r="X710" s="2"/>
      <c r="Y710" s="2"/>
      <c r="Z710" s="2"/>
      <c r="AA710" s="2"/>
      <c r="AB710" s="2"/>
      <c r="AC710" s="2"/>
    </row>
    <row r="711" spans="1:29" ht="15.75" customHeight="1" x14ac:dyDescent="0.3">
      <c r="A711" s="2"/>
      <c r="B711" s="2"/>
      <c r="C711" s="2"/>
      <c r="D711" s="2"/>
      <c r="E711" s="2"/>
      <c r="F711" s="2"/>
      <c r="G711" s="2"/>
      <c r="H711" s="99"/>
      <c r="I711" s="99"/>
      <c r="J711" s="99"/>
      <c r="K711" s="2"/>
      <c r="L711" s="2"/>
      <c r="M711" s="2"/>
      <c r="N711" s="2"/>
      <c r="O711" s="2"/>
      <c r="P711" s="2"/>
      <c r="Q711" s="2"/>
      <c r="R711" s="2"/>
      <c r="S711" s="2"/>
      <c r="T711" s="2"/>
      <c r="U711" s="2"/>
      <c r="V711" s="2"/>
      <c r="W711" s="2"/>
      <c r="X711" s="2"/>
      <c r="Y711" s="2"/>
      <c r="Z711" s="2"/>
      <c r="AA711" s="2"/>
      <c r="AB711" s="2"/>
      <c r="AC711" s="2"/>
    </row>
    <row r="712" spans="1:29" ht="15.75" customHeight="1" x14ac:dyDescent="0.3">
      <c r="A712" s="2"/>
      <c r="B712" s="2"/>
      <c r="C712" s="2"/>
      <c r="D712" s="2"/>
      <c r="E712" s="2"/>
      <c r="F712" s="2"/>
      <c r="G712" s="2"/>
      <c r="H712" s="99"/>
      <c r="I712" s="99"/>
      <c r="J712" s="99"/>
      <c r="K712" s="2"/>
      <c r="L712" s="2"/>
      <c r="M712" s="2"/>
      <c r="N712" s="2"/>
      <c r="O712" s="2"/>
      <c r="P712" s="2"/>
      <c r="Q712" s="2"/>
      <c r="R712" s="2"/>
      <c r="S712" s="2"/>
      <c r="T712" s="2"/>
      <c r="U712" s="2"/>
      <c r="V712" s="2"/>
      <c r="W712" s="2"/>
      <c r="X712" s="2"/>
      <c r="Y712" s="2"/>
      <c r="Z712" s="2"/>
      <c r="AA712" s="2"/>
      <c r="AB712" s="2"/>
      <c r="AC712" s="2"/>
    </row>
    <row r="713" spans="1:29" ht="15.75" customHeight="1" x14ac:dyDescent="0.3">
      <c r="A713" s="2"/>
      <c r="B713" s="2"/>
      <c r="C713" s="2"/>
      <c r="D713" s="2"/>
      <c r="E713" s="2"/>
      <c r="F713" s="2"/>
      <c r="G713" s="2"/>
      <c r="H713" s="99"/>
      <c r="I713" s="99"/>
      <c r="J713" s="99"/>
      <c r="K713" s="2"/>
      <c r="L713" s="2"/>
      <c r="M713" s="2"/>
      <c r="N713" s="2"/>
      <c r="O713" s="2"/>
      <c r="P713" s="2"/>
      <c r="Q713" s="2"/>
      <c r="R713" s="2"/>
      <c r="S713" s="2"/>
      <c r="T713" s="2"/>
      <c r="U713" s="2"/>
      <c r="V713" s="2"/>
      <c r="W713" s="2"/>
      <c r="X713" s="2"/>
      <c r="Y713" s="2"/>
      <c r="Z713" s="2"/>
      <c r="AA713" s="2"/>
      <c r="AB713" s="2"/>
      <c r="AC713" s="2"/>
    </row>
    <row r="714" spans="1:29" ht="15.75" customHeight="1" x14ac:dyDescent="0.3">
      <c r="A714" s="2"/>
      <c r="B714" s="2"/>
      <c r="C714" s="2"/>
      <c r="D714" s="2"/>
      <c r="E714" s="2"/>
      <c r="F714" s="2"/>
      <c r="G714" s="2"/>
      <c r="H714" s="99"/>
      <c r="I714" s="99"/>
      <c r="J714" s="99"/>
      <c r="K714" s="2"/>
      <c r="L714" s="2"/>
      <c r="M714" s="2"/>
      <c r="N714" s="2"/>
      <c r="O714" s="2"/>
      <c r="P714" s="2"/>
      <c r="Q714" s="2"/>
      <c r="R714" s="2"/>
      <c r="S714" s="2"/>
      <c r="T714" s="2"/>
      <c r="U714" s="2"/>
      <c r="V714" s="2"/>
      <c r="W714" s="2"/>
      <c r="X714" s="2"/>
      <c r="Y714" s="2"/>
      <c r="Z714" s="2"/>
      <c r="AA714" s="2"/>
      <c r="AB714" s="2"/>
      <c r="AC714" s="2"/>
    </row>
    <row r="715" spans="1:29" ht="15.75" customHeight="1" x14ac:dyDescent="0.3">
      <c r="A715" s="2"/>
      <c r="B715" s="2"/>
      <c r="C715" s="2"/>
      <c r="D715" s="2"/>
      <c r="E715" s="2"/>
      <c r="F715" s="2"/>
      <c r="G715" s="2"/>
      <c r="H715" s="99"/>
      <c r="I715" s="99"/>
      <c r="J715" s="99"/>
      <c r="K715" s="2"/>
      <c r="L715" s="2"/>
      <c r="M715" s="2"/>
      <c r="N715" s="2"/>
      <c r="O715" s="2"/>
      <c r="P715" s="2"/>
      <c r="Q715" s="2"/>
      <c r="R715" s="2"/>
      <c r="S715" s="2"/>
      <c r="T715" s="2"/>
      <c r="U715" s="2"/>
      <c r="V715" s="2"/>
      <c r="W715" s="2"/>
      <c r="X715" s="2"/>
      <c r="Y715" s="2"/>
      <c r="Z715" s="2"/>
      <c r="AA715" s="2"/>
      <c r="AB715" s="2"/>
      <c r="AC715" s="2"/>
    </row>
    <row r="716" spans="1:29" ht="15.75" customHeight="1" x14ac:dyDescent="0.3">
      <c r="A716" s="2"/>
      <c r="B716" s="2"/>
      <c r="C716" s="2"/>
      <c r="D716" s="2"/>
      <c r="E716" s="2"/>
      <c r="F716" s="2"/>
      <c r="G716" s="2"/>
      <c r="H716" s="99"/>
      <c r="I716" s="99"/>
      <c r="J716" s="99"/>
      <c r="K716" s="2"/>
      <c r="L716" s="2"/>
      <c r="M716" s="2"/>
      <c r="N716" s="2"/>
      <c r="O716" s="2"/>
      <c r="P716" s="2"/>
      <c r="Q716" s="2"/>
      <c r="R716" s="2"/>
      <c r="S716" s="2"/>
      <c r="T716" s="2"/>
      <c r="U716" s="2"/>
      <c r="V716" s="2"/>
      <c r="W716" s="2"/>
      <c r="X716" s="2"/>
      <c r="Y716" s="2"/>
      <c r="Z716" s="2"/>
      <c r="AA716" s="2"/>
      <c r="AB716" s="2"/>
      <c r="AC716" s="2"/>
    </row>
    <row r="717" spans="1:29" ht="15.75" customHeight="1" x14ac:dyDescent="0.3">
      <c r="A717" s="2"/>
      <c r="B717" s="2"/>
      <c r="C717" s="2"/>
      <c r="D717" s="2"/>
      <c r="E717" s="2"/>
      <c r="F717" s="2"/>
      <c r="G717" s="2"/>
      <c r="H717" s="99"/>
      <c r="I717" s="99"/>
      <c r="J717" s="99"/>
      <c r="K717" s="2"/>
      <c r="L717" s="2"/>
      <c r="M717" s="2"/>
      <c r="N717" s="2"/>
      <c r="O717" s="2"/>
      <c r="P717" s="2"/>
      <c r="Q717" s="2"/>
      <c r="R717" s="2"/>
      <c r="S717" s="2"/>
      <c r="T717" s="2"/>
      <c r="U717" s="2"/>
      <c r="V717" s="2"/>
      <c r="W717" s="2"/>
      <c r="X717" s="2"/>
      <c r="Y717" s="2"/>
      <c r="Z717" s="2"/>
      <c r="AA717" s="2"/>
      <c r="AB717" s="2"/>
      <c r="AC717" s="2"/>
    </row>
    <row r="718" spans="1:29" ht="15.75" customHeight="1" x14ac:dyDescent="0.3">
      <c r="A718" s="2"/>
      <c r="B718" s="2"/>
      <c r="C718" s="2"/>
      <c r="D718" s="2"/>
      <c r="E718" s="2"/>
      <c r="F718" s="2"/>
      <c r="G718" s="2"/>
      <c r="H718" s="99"/>
      <c r="I718" s="99"/>
      <c r="J718" s="99"/>
      <c r="K718" s="2"/>
      <c r="L718" s="2"/>
      <c r="M718" s="2"/>
      <c r="N718" s="2"/>
      <c r="O718" s="2"/>
      <c r="P718" s="2"/>
      <c r="Q718" s="2"/>
      <c r="R718" s="2"/>
      <c r="S718" s="2"/>
      <c r="T718" s="2"/>
      <c r="U718" s="2"/>
      <c r="V718" s="2"/>
      <c r="W718" s="2"/>
      <c r="X718" s="2"/>
      <c r="Y718" s="2"/>
      <c r="Z718" s="2"/>
      <c r="AA718" s="2"/>
      <c r="AB718" s="2"/>
      <c r="AC718" s="2"/>
    </row>
    <row r="719" spans="1:29" ht="15.75" customHeight="1" x14ac:dyDescent="0.3">
      <c r="A719" s="2"/>
      <c r="B719" s="2"/>
      <c r="C719" s="2"/>
      <c r="D719" s="2"/>
      <c r="E719" s="2"/>
      <c r="F719" s="2"/>
      <c r="G719" s="2"/>
      <c r="H719" s="99"/>
      <c r="I719" s="99"/>
      <c r="J719" s="99"/>
      <c r="K719" s="2"/>
      <c r="L719" s="2"/>
      <c r="M719" s="2"/>
      <c r="N719" s="2"/>
      <c r="O719" s="2"/>
      <c r="P719" s="2"/>
      <c r="Q719" s="2"/>
      <c r="R719" s="2"/>
      <c r="S719" s="2"/>
      <c r="T719" s="2"/>
      <c r="U719" s="2"/>
      <c r="V719" s="2"/>
      <c r="W719" s="2"/>
      <c r="X719" s="2"/>
      <c r="Y719" s="2"/>
      <c r="Z719" s="2"/>
      <c r="AA719" s="2"/>
      <c r="AB719" s="2"/>
      <c r="AC719" s="2"/>
    </row>
    <row r="720" spans="1:29" ht="15.75" customHeight="1" x14ac:dyDescent="0.3">
      <c r="A720" s="2"/>
      <c r="B720" s="2"/>
      <c r="C720" s="2"/>
      <c r="D720" s="2"/>
      <c r="E720" s="2"/>
      <c r="F720" s="2"/>
      <c r="G720" s="2"/>
      <c r="H720" s="99"/>
      <c r="I720" s="99"/>
      <c r="J720" s="99"/>
      <c r="K720" s="2"/>
      <c r="L720" s="2"/>
      <c r="M720" s="2"/>
      <c r="N720" s="2"/>
      <c r="O720" s="2"/>
      <c r="P720" s="2"/>
      <c r="Q720" s="2"/>
      <c r="R720" s="2"/>
      <c r="S720" s="2"/>
      <c r="T720" s="2"/>
      <c r="U720" s="2"/>
      <c r="V720" s="2"/>
      <c r="W720" s="2"/>
      <c r="X720" s="2"/>
      <c r="Y720" s="2"/>
      <c r="Z720" s="2"/>
      <c r="AA720" s="2"/>
      <c r="AB720" s="2"/>
      <c r="AC720" s="2"/>
    </row>
    <row r="721" spans="1:29" ht="15.75" customHeight="1" x14ac:dyDescent="0.3">
      <c r="A721" s="2"/>
      <c r="B721" s="2"/>
      <c r="C721" s="2"/>
      <c r="D721" s="2"/>
      <c r="E721" s="2"/>
      <c r="F721" s="2"/>
      <c r="G721" s="2"/>
      <c r="H721" s="99"/>
      <c r="I721" s="99"/>
      <c r="J721" s="99"/>
      <c r="K721" s="2"/>
      <c r="L721" s="2"/>
      <c r="M721" s="2"/>
      <c r="N721" s="2"/>
      <c r="O721" s="2"/>
      <c r="P721" s="2"/>
      <c r="Q721" s="2"/>
      <c r="R721" s="2"/>
      <c r="S721" s="2"/>
      <c r="T721" s="2"/>
      <c r="U721" s="2"/>
      <c r="V721" s="2"/>
      <c r="W721" s="2"/>
      <c r="X721" s="2"/>
      <c r="Y721" s="2"/>
      <c r="Z721" s="2"/>
      <c r="AA721" s="2"/>
      <c r="AB721" s="2"/>
      <c r="AC721" s="2"/>
    </row>
    <row r="722" spans="1:29" ht="15.75" customHeight="1" x14ac:dyDescent="0.3">
      <c r="A722" s="2"/>
      <c r="B722" s="2"/>
      <c r="C722" s="2"/>
      <c r="D722" s="2"/>
      <c r="E722" s="2"/>
      <c r="F722" s="2"/>
      <c r="G722" s="2"/>
      <c r="H722" s="99"/>
      <c r="I722" s="99"/>
      <c r="J722" s="99"/>
      <c r="K722" s="2"/>
      <c r="L722" s="2"/>
      <c r="M722" s="2"/>
      <c r="N722" s="2"/>
      <c r="O722" s="2"/>
      <c r="P722" s="2"/>
      <c r="Q722" s="2"/>
      <c r="R722" s="2"/>
      <c r="S722" s="2"/>
      <c r="T722" s="2"/>
      <c r="U722" s="2"/>
      <c r="V722" s="2"/>
      <c r="W722" s="2"/>
      <c r="X722" s="2"/>
      <c r="Y722" s="2"/>
      <c r="Z722" s="2"/>
      <c r="AA722" s="2"/>
      <c r="AB722" s="2"/>
      <c r="AC722" s="2"/>
    </row>
    <row r="723" spans="1:29" ht="15.75" customHeight="1" x14ac:dyDescent="0.3">
      <c r="A723" s="2"/>
      <c r="B723" s="2"/>
      <c r="C723" s="2"/>
      <c r="D723" s="2"/>
      <c r="E723" s="2"/>
      <c r="F723" s="2"/>
      <c r="G723" s="2"/>
      <c r="H723" s="99"/>
      <c r="I723" s="99"/>
      <c r="J723" s="99"/>
      <c r="K723" s="2"/>
      <c r="L723" s="2"/>
      <c r="M723" s="2"/>
      <c r="N723" s="2"/>
      <c r="O723" s="2"/>
      <c r="P723" s="2"/>
      <c r="Q723" s="2"/>
      <c r="R723" s="2"/>
      <c r="S723" s="2"/>
      <c r="T723" s="2"/>
      <c r="U723" s="2"/>
      <c r="V723" s="2"/>
      <c r="W723" s="2"/>
      <c r="X723" s="2"/>
      <c r="Y723" s="2"/>
      <c r="Z723" s="2"/>
      <c r="AA723" s="2"/>
      <c r="AB723" s="2"/>
      <c r="AC723" s="2"/>
    </row>
    <row r="724" spans="1:29" ht="15.75" customHeight="1" x14ac:dyDescent="0.3">
      <c r="A724" s="2"/>
      <c r="B724" s="2"/>
      <c r="C724" s="2"/>
      <c r="D724" s="2"/>
      <c r="E724" s="2"/>
      <c r="F724" s="2"/>
      <c r="G724" s="2"/>
      <c r="H724" s="99"/>
      <c r="I724" s="99"/>
      <c r="J724" s="99"/>
      <c r="K724" s="2"/>
      <c r="L724" s="2"/>
      <c r="M724" s="2"/>
      <c r="N724" s="2"/>
      <c r="O724" s="2"/>
      <c r="P724" s="2"/>
      <c r="Q724" s="2"/>
      <c r="R724" s="2"/>
      <c r="S724" s="2"/>
      <c r="T724" s="2"/>
      <c r="U724" s="2"/>
      <c r="V724" s="2"/>
      <c r="W724" s="2"/>
      <c r="X724" s="2"/>
      <c r="Y724" s="2"/>
      <c r="Z724" s="2"/>
      <c r="AA724" s="2"/>
      <c r="AB724" s="2"/>
      <c r="AC724" s="2"/>
    </row>
    <row r="725" spans="1:29" ht="15.75" customHeight="1" x14ac:dyDescent="0.3">
      <c r="A725" s="2"/>
      <c r="B725" s="2"/>
      <c r="C725" s="2"/>
      <c r="D725" s="2"/>
      <c r="E725" s="2"/>
      <c r="F725" s="2"/>
      <c r="G725" s="2"/>
      <c r="H725" s="99"/>
      <c r="I725" s="99"/>
      <c r="J725" s="99"/>
      <c r="K725" s="2"/>
      <c r="L725" s="2"/>
      <c r="M725" s="2"/>
      <c r="N725" s="2"/>
      <c r="O725" s="2"/>
      <c r="P725" s="2"/>
      <c r="Q725" s="2"/>
      <c r="R725" s="2"/>
      <c r="S725" s="2"/>
      <c r="T725" s="2"/>
      <c r="U725" s="2"/>
      <c r="V725" s="2"/>
      <c r="W725" s="2"/>
      <c r="X725" s="2"/>
      <c r="Y725" s="2"/>
      <c r="Z725" s="2"/>
      <c r="AA725" s="2"/>
      <c r="AB725" s="2"/>
      <c r="AC725" s="2"/>
    </row>
    <row r="726" spans="1:29" ht="15.75" customHeight="1" x14ac:dyDescent="0.3">
      <c r="A726" s="2"/>
      <c r="B726" s="2"/>
      <c r="C726" s="2"/>
      <c r="D726" s="2"/>
      <c r="E726" s="2"/>
      <c r="F726" s="2"/>
      <c r="G726" s="2"/>
      <c r="H726" s="99"/>
      <c r="I726" s="99"/>
      <c r="J726" s="99"/>
      <c r="K726" s="2"/>
      <c r="L726" s="2"/>
      <c r="M726" s="2"/>
      <c r="N726" s="2"/>
      <c r="O726" s="2"/>
      <c r="P726" s="2"/>
      <c r="Q726" s="2"/>
      <c r="R726" s="2"/>
      <c r="S726" s="2"/>
      <c r="T726" s="2"/>
      <c r="U726" s="2"/>
      <c r="V726" s="2"/>
      <c r="W726" s="2"/>
      <c r="X726" s="2"/>
      <c r="Y726" s="2"/>
      <c r="Z726" s="2"/>
      <c r="AA726" s="2"/>
      <c r="AB726" s="2"/>
      <c r="AC726" s="2"/>
    </row>
    <row r="727" spans="1:29" ht="15.75" customHeight="1" x14ac:dyDescent="0.3">
      <c r="A727" s="2"/>
      <c r="B727" s="2"/>
      <c r="C727" s="2"/>
      <c r="D727" s="2"/>
      <c r="E727" s="2"/>
      <c r="F727" s="2"/>
      <c r="G727" s="2"/>
      <c r="H727" s="99"/>
      <c r="I727" s="99"/>
      <c r="J727" s="99"/>
      <c r="K727" s="2"/>
      <c r="L727" s="2"/>
      <c r="M727" s="2"/>
      <c r="N727" s="2"/>
      <c r="O727" s="2"/>
      <c r="P727" s="2"/>
      <c r="Q727" s="2"/>
      <c r="R727" s="2"/>
      <c r="S727" s="2"/>
      <c r="T727" s="2"/>
      <c r="U727" s="2"/>
      <c r="V727" s="2"/>
      <c r="W727" s="2"/>
      <c r="X727" s="2"/>
      <c r="Y727" s="2"/>
      <c r="Z727" s="2"/>
      <c r="AA727" s="2"/>
      <c r="AB727" s="2"/>
      <c r="AC727" s="2"/>
    </row>
    <row r="728" spans="1:29" ht="15.75" customHeight="1" x14ac:dyDescent="0.3">
      <c r="A728" s="2"/>
      <c r="B728" s="2"/>
      <c r="C728" s="2"/>
      <c r="D728" s="2"/>
      <c r="E728" s="2"/>
      <c r="F728" s="2"/>
      <c r="G728" s="2"/>
      <c r="H728" s="99"/>
      <c r="I728" s="99"/>
      <c r="J728" s="99"/>
      <c r="K728" s="2"/>
      <c r="L728" s="2"/>
      <c r="M728" s="2"/>
      <c r="N728" s="2"/>
      <c r="O728" s="2"/>
      <c r="P728" s="2"/>
      <c r="Q728" s="2"/>
      <c r="R728" s="2"/>
      <c r="S728" s="2"/>
      <c r="T728" s="2"/>
      <c r="U728" s="2"/>
      <c r="V728" s="2"/>
      <c r="W728" s="2"/>
      <c r="X728" s="2"/>
      <c r="Y728" s="2"/>
      <c r="Z728" s="2"/>
      <c r="AA728" s="2"/>
      <c r="AB728" s="2"/>
      <c r="AC728" s="2"/>
    </row>
    <row r="729" spans="1:29" ht="15.75" customHeight="1" x14ac:dyDescent="0.3">
      <c r="A729" s="2"/>
      <c r="B729" s="2"/>
      <c r="C729" s="2"/>
      <c r="D729" s="2"/>
      <c r="E729" s="2"/>
      <c r="F729" s="2"/>
      <c r="G729" s="2"/>
      <c r="H729" s="99"/>
      <c r="I729" s="99"/>
      <c r="J729" s="99"/>
      <c r="K729" s="2"/>
      <c r="L729" s="2"/>
      <c r="M729" s="2"/>
      <c r="N729" s="2"/>
      <c r="O729" s="2"/>
      <c r="P729" s="2"/>
      <c r="Q729" s="2"/>
      <c r="R729" s="2"/>
      <c r="S729" s="2"/>
      <c r="T729" s="2"/>
      <c r="U729" s="2"/>
      <c r="V729" s="2"/>
      <c r="W729" s="2"/>
      <c r="X729" s="2"/>
      <c r="Y729" s="2"/>
      <c r="Z729" s="2"/>
      <c r="AA729" s="2"/>
      <c r="AB729" s="2"/>
      <c r="AC729" s="2"/>
    </row>
    <row r="730" spans="1:29" ht="15.75" customHeight="1" x14ac:dyDescent="0.3">
      <c r="A730" s="2"/>
      <c r="B730" s="2"/>
      <c r="C730" s="2"/>
      <c r="D730" s="2"/>
      <c r="E730" s="2"/>
      <c r="F730" s="2"/>
      <c r="G730" s="2"/>
      <c r="H730" s="99"/>
      <c r="I730" s="99"/>
      <c r="J730" s="99"/>
      <c r="K730" s="2"/>
      <c r="L730" s="2"/>
      <c r="M730" s="2"/>
      <c r="N730" s="2"/>
      <c r="O730" s="2"/>
      <c r="P730" s="2"/>
      <c r="Q730" s="2"/>
      <c r="R730" s="2"/>
      <c r="S730" s="2"/>
      <c r="T730" s="2"/>
      <c r="U730" s="2"/>
      <c r="V730" s="2"/>
      <c r="W730" s="2"/>
      <c r="X730" s="2"/>
      <c r="Y730" s="2"/>
      <c r="Z730" s="2"/>
      <c r="AA730" s="2"/>
      <c r="AB730" s="2"/>
      <c r="AC730" s="2"/>
    </row>
    <row r="731" spans="1:29" ht="15.75" customHeight="1" x14ac:dyDescent="0.3">
      <c r="A731" s="2"/>
      <c r="B731" s="2"/>
      <c r="C731" s="2"/>
      <c r="D731" s="2"/>
      <c r="E731" s="2"/>
      <c r="F731" s="2"/>
      <c r="G731" s="2"/>
      <c r="H731" s="99"/>
      <c r="I731" s="99"/>
      <c r="J731" s="99"/>
      <c r="K731" s="2"/>
      <c r="L731" s="2"/>
      <c r="M731" s="2"/>
      <c r="N731" s="2"/>
      <c r="O731" s="2"/>
      <c r="P731" s="2"/>
      <c r="Q731" s="2"/>
      <c r="R731" s="2"/>
      <c r="S731" s="2"/>
      <c r="T731" s="2"/>
      <c r="U731" s="2"/>
      <c r="V731" s="2"/>
      <c r="W731" s="2"/>
      <c r="X731" s="2"/>
      <c r="Y731" s="2"/>
      <c r="Z731" s="2"/>
      <c r="AA731" s="2"/>
      <c r="AB731" s="2"/>
      <c r="AC731" s="2"/>
    </row>
    <row r="732" spans="1:29" ht="15.75" customHeight="1" x14ac:dyDescent="0.3">
      <c r="A732" s="2"/>
      <c r="B732" s="2"/>
      <c r="C732" s="2"/>
      <c r="D732" s="2"/>
      <c r="E732" s="2"/>
      <c r="F732" s="2"/>
      <c r="G732" s="2"/>
      <c r="H732" s="99"/>
      <c r="I732" s="99"/>
      <c r="J732" s="99"/>
      <c r="K732" s="2"/>
      <c r="L732" s="2"/>
      <c r="M732" s="2"/>
      <c r="N732" s="2"/>
      <c r="O732" s="2"/>
      <c r="P732" s="2"/>
      <c r="Q732" s="2"/>
      <c r="R732" s="2"/>
      <c r="S732" s="2"/>
      <c r="T732" s="2"/>
      <c r="U732" s="2"/>
      <c r="V732" s="2"/>
      <c r="W732" s="2"/>
      <c r="X732" s="2"/>
      <c r="Y732" s="2"/>
      <c r="Z732" s="2"/>
      <c r="AA732" s="2"/>
      <c r="AB732" s="2"/>
      <c r="AC732" s="2"/>
    </row>
    <row r="733" spans="1:29" ht="15.75" customHeight="1" x14ac:dyDescent="0.3">
      <c r="A733" s="2"/>
      <c r="B733" s="2"/>
      <c r="C733" s="2"/>
      <c r="D733" s="2"/>
      <c r="E733" s="2"/>
      <c r="F733" s="2"/>
      <c r="G733" s="2"/>
      <c r="H733" s="99"/>
      <c r="I733" s="99"/>
      <c r="J733" s="99"/>
      <c r="K733" s="2"/>
      <c r="L733" s="2"/>
      <c r="M733" s="2"/>
      <c r="N733" s="2"/>
      <c r="O733" s="2"/>
      <c r="P733" s="2"/>
      <c r="Q733" s="2"/>
      <c r="R733" s="2"/>
      <c r="S733" s="2"/>
      <c r="T733" s="2"/>
      <c r="U733" s="2"/>
      <c r="V733" s="2"/>
      <c r="W733" s="2"/>
      <c r="X733" s="2"/>
      <c r="Y733" s="2"/>
      <c r="Z733" s="2"/>
      <c r="AA733" s="2"/>
      <c r="AB733" s="2"/>
      <c r="AC733" s="2"/>
    </row>
    <row r="734" spans="1:29" ht="15.75" customHeight="1" x14ac:dyDescent="0.3">
      <c r="A734" s="2"/>
      <c r="B734" s="2"/>
      <c r="C734" s="2"/>
      <c r="D734" s="2"/>
      <c r="E734" s="2"/>
      <c r="F734" s="2"/>
      <c r="G734" s="2"/>
      <c r="H734" s="99"/>
      <c r="I734" s="99"/>
      <c r="J734" s="99"/>
      <c r="K734" s="2"/>
      <c r="L734" s="2"/>
      <c r="M734" s="2"/>
      <c r="N734" s="2"/>
      <c r="O734" s="2"/>
      <c r="P734" s="2"/>
      <c r="Q734" s="2"/>
      <c r="R734" s="2"/>
      <c r="S734" s="2"/>
      <c r="T734" s="2"/>
      <c r="U734" s="2"/>
      <c r="V734" s="2"/>
      <c r="W734" s="2"/>
      <c r="X734" s="2"/>
      <c r="Y734" s="2"/>
      <c r="Z734" s="2"/>
      <c r="AA734" s="2"/>
      <c r="AB734" s="2"/>
      <c r="AC734" s="2"/>
    </row>
    <row r="735" spans="1:29" ht="15.75" customHeight="1" x14ac:dyDescent="0.3">
      <c r="A735" s="2"/>
      <c r="B735" s="2"/>
      <c r="C735" s="2"/>
      <c r="D735" s="2"/>
      <c r="E735" s="2"/>
      <c r="F735" s="2"/>
      <c r="G735" s="2"/>
      <c r="H735" s="99"/>
      <c r="I735" s="99"/>
      <c r="J735" s="99"/>
      <c r="K735" s="2"/>
      <c r="L735" s="2"/>
      <c r="M735" s="2"/>
      <c r="N735" s="2"/>
      <c r="O735" s="2"/>
      <c r="P735" s="2"/>
      <c r="Q735" s="2"/>
      <c r="R735" s="2"/>
      <c r="S735" s="2"/>
      <c r="T735" s="2"/>
      <c r="U735" s="2"/>
      <c r="V735" s="2"/>
      <c r="W735" s="2"/>
      <c r="X735" s="2"/>
      <c r="Y735" s="2"/>
      <c r="Z735" s="2"/>
      <c r="AA735" s="2"/>
      <c r="AB735" s="2"/>
      <c r="AC735" s="2"/>
    </row>
    <row r="736" spans="1:29" ht="15.75" customHeight="1" x14ac:dyDescent="0.3">
      <c r="A736" s="2"/>
      <c r="B736" s="2"/>
      <c r="C736" s="2"/>
      <c r="D736" s="2"/>
      <c r="E736" s="2"/>
      <c r="F736" s="2"/>
      <c r="G736" s="2"/>
      <c r="H736" s="99"/>
      <c r="I736" s="99"/>
      <c r="J736" s="99"/>
      <c r="K736" s="2"/>
      <c r="L736" s="2"/>
      <c r="M736" s="2"/>
      <c r="N736" s="2"/>
      <c r="O736" s="2"/>
      <c r="P736" s="2"/>
      <c r="Q736" s="2"/>
      <c r="R736" s="2"/>
      <c r="S736" s="2"/>
      <c r="T736" s="2"/>
      <c r="U736" s="2"/>
      <c r="V736" s="2"/>
      <c r="W736" s="2"/>
      <c r="X736" s="2"/>
      <c r="Y736" s="2"/>
      <c r="Z736" s="2"/>
      <c r="AA736" s="2"/>
      <c r="AB736" s="2"/>
      <c r="AC736" s="2"/>
    </row>
    <row r="737" spans="1:29" ht="15.75" customHeight="1" x14ac:dyDescent="0.3">
      <c r="A737" s="2"/>
      <c r="B737" s="2"/>
      <c r="C737" s="2"/>
      <c r="D737" s="2"/>
      <c r="E737" s="2"/>
      <c r="F737" s="2"/>
      <c r="G737" s="2"/>
      <c r="H737" s="99"/>
      <c r="I737" s="99"/>
      <c r="J737" s="99"/>
      <c r="K737" s="2"/>
      <c r="L737" s="2"/>
      <c r="M737" s="2"/>
      <c r="N737" s="2"/>
      <c r="O737" s="2"/>
      <c r="P737" s="2"/>
      <c r="Q737" s="2"/>
      <c r="R737" s="2"/>
      <c r="S737" s="2"/>
      <c r="T737" s="2"/>
      <c r="U737" s="2"/>
      <c r="V737" s="2"/>
      <c r="W737" s="2"/>
      <c r="X737" s="2"/>
      <c r="Y737" s="2"/>
      <c r="Z737" s="2"/>
      <c r="AA737" s="2"/>
      <c r="AB737" s="2"/>
      <c r="AC737" s="2"/>
    </row>
    <row r="738" spans="1:29" ht="15.75" customHeight="1" x14ac:dyDescent="0.3">
      <c r="A738" s="2"/>
      <c r="B738" s="2"/>
      <c r="C738" s="2"/>
      <c r="D738" s="2"/>
      <c r="E738" s="2"/>
      <c r="F738" s="2"/>
      <c r="G738" s="2"/>
      <c r="H738" s="99"/>
      <c r="I738" s="99"/>
      <c r="J738" s="99"/>
      <c r="K738" s="2"/>
      <c r="L738" s="2"/>
      <c r="M738" s="2"/>
      <c r="N738" s="2"/>
      <c r="O738" s="2"/>
      <c r="P738" s="2"/>
      <c r="Q738" s="2"/>
      <c r="R738" s="2"/>
      <c r="S738" s="2"/>
      <c r="T738" s="2"/>
      <c r="U738" s="2"/>
      <c r="V738" s="2"/>
      <c r="W738" s="2"/>
      <c r="X738" s="2"/>
      <c r="Y738" s="2"/>
      <c r="Z738" s="2"/>
      <c r="AA738" s="2"/>
      <c r="AB738" s="2"/>
      <c r="AC738" s="2"/>
    </row>
    <row r="739" spans="1:29" ht="15.75" customHeight="1" x14ac:dyDescent="0.3">
      <c r="A739" s="2"/>
      <c r="B739" s="2"/>
      <c r="C739" s="2"/>
      <c r="D739" s="2"/>
      <c r="E739" s="2"/>
      <c r="F739" s="2"/>
      <c r="G739" s="2"/>
      <c r="H739" s="99"/>
      <c r="I739" s="99"/>
      <c r="J739" s="99"/>
      <c r="K739" s="2"/>
      <c r="L739" s="2"/>
      <c r="M739" s="2"/>
      <c r="N739" s="2"/>
      <c r="O739" s="2"/>
      <c r="P739" s="2"/>
      <c r="Q739" s="2"/>
      <c r="R739" s="2"/>
      <c r="S739" s="2"/>
      <c r="T739" s="2"/>
      <c r="U739" s="2"/>
      <c r="V739" s="2"/>
      <c r="W739" s="2"/>
      <c r="X739" s="2"/>
      <c r="Y739" s="2"/>
      <c r="Z739" s="2"/>
      <c r="AA739" s="2"/>
      <c r="AB739" s="2"/>
      <c r="AC739" s="2"/>
    </row>
    <row r="740" spans="1:29" ht="15.75" customHeight="1" x14ac:dyDescent="0.3">
      <c r="A740" s="2"/>
      <c r="B740" s="2"/>
      <c r="C740" s="2"/>
      <c r="D740" s="2"/>
      <c r="E740" s="2"/>
      <c r="F740" s="2"/>
      <c r="G740" s="2"/>
      <c r="H740" s="99"/>
      <c r="I740" s="99"/>
      <c r="J740" s="99"/>
      <c r="K740" s="2"/>
      <c r="L740" s="2"/>
      <c r="M740" s="2"/>
      <c r="N740" s="2"/>
      <c r="O740" s="2"/>
      <c r="P740" s="2"/>
      <c r="Q740" s="2"/>
      <c r="R740" s="2"/>
      <c r="S740" s="2"/>
      <c r="T740" s="2"/>
      <c r="U740" s="2"/>
      <c r="V740" s="2"/>
      <c r="W740" s="2"/>
      <c r="X740" s="2"/>
      <c r="Y740" s="2"/>
      <c r="Z740" s="2"/>
      <c r="AA740" s="2"/>
      <c r="AB740" s="2"/>
      <c r="AC740" s="2"/>
    </row>
    <row r="741" spans="1:29" ht="15.75" customHeight="1" x14ac:dyDescent="0.3">
      <c r="A741" s="2"/>
      <c r="B741" s="2"/>
      <c r="C741" s="2"/>
      <c r="D741" s="2"/>
      <c r="E741" s="2"/>
      <c r="F741" s="2"/>
      <c r="G741" s="2"/>
      <c r="H741" s="99"/>
      <c r="I741" s="99"/>
      <c r="J741" s="99"/>
      <c r="K741" s="2"/>
      <c r="L741" s="2"/>
      <c r="M741" s="2"/>
      <c r="N741" s="2"/>
      <c r="O741" s="2"/>
      <c r="P741" s="2"/>
      <c r="Q741" s="2"/>
      <c r="R741" s="2"/>
      <c r="S741" s="2"/>
      <c r="T741" s="2"/>
      <c r="U741" s="2"/>
      <c r="V741" s="2"/>
      <c r="W741" s="2"/>
      <c r="X741" s="2"/>
      <c r="Y741" s="2"/>
      <c r="Z741" s="2"/>
      <c r="AA741" s="2"/>
      <c r="AB741" s="2"/>
      <c r="AC741" s="2"/>
    </row>
    <row r="742" spans="1:29" ht="15.75" customHeight="1" x14ac:dyDescent="0.3">
      <c r="A742" s="2"/>
      <c r="B742" s="2"/>
      <c r="C742" s="2"/>
      <c r="D742" s="2"/>
      <c r="E742" s="2"/>
      <c r="F742" s="2"/>
      <c r="G742" s="2"/>
      <c r="H742" s="99"/>
      <c r="I742" s="99"/>
      <c r="J742" s="99"/>
      <c r="K742" s="2"/>
      <c r="L742" s="2"/>
      <c r="M742" s="2"/>
      <c r="N742" s="2"/>
      <c r="O742" s="2"/>
      <c r="P742" s="2"/>
      <c r="Q742" s="2"/>
      <c r="R742" s="2"/>
      <c r="S742" s="2"/>
      <c r="T742" s="2"/>
      <c r="U742" s="2"/>
      <c r="V742" s="2"/>
      <c r="W742" s="2"/>
      <c r="X742" s="2"/>
      <c r="Y742" s="2"/>
      <c r="Z742" s="2"/>
      <c r="AA742" s="2"/>
      <c r="AB742" s="2"/>
      <c r="AC742" s="2"/>
    </row>
    <row r="743" spans="1:29" ht="15.75" customHeight="1" x14ac:dyDescent="0.3">
      <c r="A743" s="2"/>
      <c r="B743" s="2"/>
      <c r="C743" s="2"/>
      <c r="D743" s="2"/>
      <c r="E743" s="2"/>
      <c r="F743" s="2"/>
      <c r="G743" s="2"/>
      <c r="H743" s="99"/>
      <c r="I743" s="99"/>
      <c r="J743" s="99"/>
      <c r="K743" s="2"/>
      <c r="L743" s="2"/>
      <c r="M743" s="2"/>
      <c r="N743" s="2"/>
      <c r="O743" s="2"/>
      <c r="P743" s="2"/>
      <c r="Q743" s="2"/>
      <c r="R743" s="2"/>
      <c r="S743" s="2"/>
      <c r="T743" s="2"/>
      <c r="U743" s="2"/>
      <c r="V743" s="2"/>
      <c r="W743" s="2"/>
      <c r="X743" s="2"/>
      <c r="Y743" s="2"/>
      <c r="Z743" s="2"/>
      <c r="AA743" s="2"/>
      <c r="AB743" s="2"/>
      <c r="AC743" s="2"/>
    </row>
    <row r="744" spans="1:29" ht="15.75" customHeight="1" x14ac:dyDescent="0.3">
      <c r="A744" s="2"/>
      <c r="B744" s="2"/>
      <c r="C744" s="2"/>
      <c r="D744" s="2"/>
      <c r="E744" s="2"/>
      <c r="F744" s="2"/>
      <c r="G744" s="2"/>
      <c r="H744" s="99"/>
      <c r="I744" s="99"/>
      <c r="J744" s="99"/>
      <c r="K744" s="2"/>
      <c r="L744" s="2"/>
      <c r="M744" s="2"/>
      <c r="N744" s="2"/>
      <c r="O744" s="2"/>
      <c r="P744" s="2"/>
      <c r="Q744" s="2"/>
      <c r="R744" s="2"/>
      <c r="S744" s="2"/>
      <c r="T744" s="2"/>
      <c r="U744" s="2"/>
      <c r="V744" s="2"/>
      <c r="W744" s="2"/>
      <c r="X744" s="2"/>
      <c r="Y744" s="2"/>
      <c r="Z744" s="2"/>
      <c r="AA744" s="2"/>
      <c r="AB744" s="2"/>
      <c r="AC744" s="2"/>
    </row>
    <row r="745" spans="1:29" ht="15.75" customHeight="1" x14ac:dyDescent="0.3">
      <c r="A745" s="2"/>
      <c r="B745" s="2"/>
      <c r="C745" s="2"/>
      <c r="D745" s="2"/>
      <c r="E745" s="2"/>
      <c r="F745" s="2"/>
      <c r="G745" s="2"/>
      <c r="H745" s="99"/>
      <c r="I745" s="99"/>
      <c r="J745" s="99"/>
      <c r="K745" s="2"/>
      <c r="L745" s="2"/>
      <c r="M745" s="2"/>
      <c r="N745" s="2"/>
      <c r="O745" s="2"/>
      <c r="P745" s="2"/>
      <c r="Q745" s="2"/>
      <c r="R745" s="2"/>
      <c r="S745" s="2"/>
      <c r="T745" s="2"/>
      <c r="U745" s="2"/>
      <c r="V745" s="2"/>
      <c r="W745" s="2"/>
      <c r="X745" s="2"/>
      <c r="Y745" s="2"/>
      <c r="Z745" s="2"/>
      <c r="AA745" s="2"/>
      <c r="AB745" s="2"/>
      <c r="AC745" s="2"/>
    </row>
    <row r="746" spans="1:29" ht="15.75" customHeight="1" x14ac:dyDescent="0.3">
      <c r="A746" s="2"/>
      <c r="B746" s="2"/>
      <c r="C746" s="2"/>
      <c r="D746" s="2"/>
      <c r="E746" s="2"/>
      <c r="F746" s="2"/>
      <c r="G746" s="2"/>
      <c r="H746" s="99"/>
      <c r="I746" s="99"/>
      <c r="J746" s="99"/>
      <c r="K746" s="2"/>
      <c r="L746" s="2"/>
      <c r="M746" s="2"/>
      <c r="N746" s="2"/>
      <c r="O746" s="2"/>
      <c r="P746" s="2"/>
      <c r="Q746" s="2"/>
      <c r="R746" s="2"/>
      <c r="S746" s="2"/>
      <c r="T746" s="2"/>
      <c r="U746" s="2"/>
      <c r="V746" s="2"/>
      <c r="W746" s="2"/>
      <c r="X746" s="2"/>
      <c r="Y746" s="2"/>
      <c r="Z746" s="2"/>
      <c r="AA746" s="2"/>
      <c r="AB746" s="2"/>
      <c r="AC746" s="2"/>
    </row>
    <row r="747" spans="1:29" ht="15.75" customHeight="1" x14ac:dyDescent="0.3">
      <c r="A747" s="2"/>
      <c r="B747" s="2"/>
      <c r="C747" s="2"/>
      <c r="D747" s="2"/>
      <c r="E747" s="2"/>
      <c r="F747" s="2"/>
      <c r="G747" s="2"/>
      <c r="H747" s="99"/>
      <c r="I747" s="99"/>
      <c r="J747" s="99"/>
      <c r="K747" s="2"/>
      <c r="L747" s="2"/>
      <c r="M747" s="2"/>
      <c r="N747" s="2"/>
      <c r="O747" s="2"/>
      <c r="P747" s="2"/>
      <c r="Q747" s="2"/>
      <c r="R747" s="2"/>
      <c r="S747" s="2"/>
      <c r="T747" s="2"/>
      <c r="U747" s="2"/>
      <c r="V747" s="2"/>
      <c r="W747" s="2"/>
      <c r="X747" s="2"/>
      <c r="Y747" s="2"/>
      <c r="Z747" s="2"/>
      <c r="AA747" s="2"/>
      <c r="AB747" s="2"/>
      <c r="AC747" s="2"/>
    </row>
    <row r="748" spans="1:29" ht="15.75" customHeight="1" x14ac:dyDescent="0.3">
      <c r="A748" s="2"/>
      <c r="B748" s="2"/>
      <c r="C748" s="2"/>
      <c r="D748" s="2"/>
      <c r="E748" s="2"/>
      <c r="F748" s="2"/>
      <c r="G748" s="2"/>
      <c r="H748" s="99"/>
      <c r="I748" s="99"/>
      <c r="J748" s="99"/>
      <c r="K748" s="2"/>
      <c r="L748" s="2"/>
      <c r="M748" s="2"/>
      <c r="N748" s="2"/>
      <c r="O748" s="2"/>
      <c r="P748" s="2"/>
      <c r="Q748" s="2"/>
      <c r="R748" s="2"/>
      <c r="S748" s="2"/>
      <c r="T748" s="2"/>
      <c r="U748" s="2"/>
      <c r="V748" s="2"/>
      <c r="W748" s="2"/>
      <c r="X748" s="2"/>
      <c r="Y748" s="2"/>
      <c r="Z748" s="2"/>
      <c r="AA748" s="2"/>
      <c r="AB748" s="2"/>
      <c r="AC748" s="2"/>
    </row>
    <row r="749" spans="1:29" ht="15.75" customHeight="1" x14ac:dyDescent="0.3">
      <c r="A749" s="2"/>
      <c r="B749" s="2"/>
      <c r="C749" s="2"/>
      <c r="D749" s="2"/>
      <c r="E749" s="2"/>
      <c r="F749" s="2"/>
      <c r="G749" s="2"/>
      <c r="H749" s="99"/>
      <c r="I749" s="99"/>
      <c r="J749" s="99"/>
      <c r="K749" s="2"/>
      <c r="L749" s="2"/>
      <c r="M749" s="2"/>
      <c r="N749" s="2"/>
      <c r="O749" s="2"/>
      <c r="P749" s="2"/>
      <c r="Q749" s="2"/>
      <c r="R749" s="2"/>
      <c r="S749" s="2"/>
      <c r="T749" s="2"/>
      <c r="U749" s="2"/>
      <c r="V749" s="2"/>
      <c r="W749" s="2"/>
      <c r="X749" s="2"/>
      <c r="Y749" s="2"/>
      <c r="Z749" s="2"/>
      <c r="AA749" s="2"/>
      <c r="AB749" s="2"/>
      <c r="AC749" s="2"/>
    </row>
    <row r="750" spans="1:29" ht="15.75" customHeight="1" x14ac:dyDescent="0.3">
      <c r="A750" s="2"/>
      <c r="B750" s="2"/>
      <c r="C750" s="2"/>
      <c r="D750" s="2"/>
      <c r="E750" s="2"/>
      <c r="F750" s="2"/>
      <c r="G750" s="2"/>
      <c r="H750" s="99"/>
      <c r="I750" s="99"/>
      <c r="J750" s="99"/>
      <c r="K750" s="2"/>
      <c r="L750" s="2"/>
      <c r="M750" s="2"/>
      <c r="N750" s="2"/>
      <c r="O750" s="2"/>
      <c r="P750" s="2"/>
      <c r="Q750" s="2"/>
      <c r="R750" s="2"/>
      <c r="S750" s="2"/>
      <c r="T750" s="2"/>
      <c r="U750" s="2"/>
      <c r="V750" s="2"/>
      <c r="W750" s="2"/>
      <c r="X750" s="2"/>
      <c r="Y750" s="2"/>
      <c r="Z750" s="2"/>
      <c r="AA750" s="2"/>
      <c r="AB750" s="2"/>
      <c r="AC750" s="2"/>
    </row>
    <row r="751" spans="1:29" ht="15.75" customHeight="1" x14ac:dyDescent="0.3">
      <c r="A751" s="2"/>
      <c r="B751" s="2"/>
      <c r="C751" s="2"/>
      <c r="D751" s="2"/>
      <c r="E751" s="2"/>
      <c r="F751" s="2"/>
      <c r="G751" s="2"/>
      <c r="H751" s="99"/>
      <c r="I751" s="99"/>
      <c r="J751" s="99"/>
      <c r="K751" s="2"/>
      <c r="L751" s="2"/>
      <c r="M751" s="2"/>
      <c r="N751" s="2"/>
      <c r="O751" s="2"/>
      <c r="P751" s="2"/>
      <c r="Q751" s="2"/>
      <c r="R751" s="2"/>
      <c r="S751" s="2"/>
      <c r="T751" s="2"/>
      <c r="U751" s="2"/>
      <c r="V751" s="2"/>
      <c r="W751" s="2"/>
      <c r="X751" s="2"/>
      <c r="Y751" s="2"/>
      <c r="Z751" s="2"/>
      <c r="AA751" s="2"/>
      <c r="AB751" s="2"/>
      <c r="AC751" s="2"/>
    </row>
    <row r="752" spans="1:29" ht="15.75" customHeight="1" x14ac:dyDescent="0.3">
      <c r="A752" s="2"/>
      <c r="B752" s="2"/>
      <c r="C752" s="2"/>
      <c r="D752" s="2"/>
      <c r="E752" s="2"/>
      <c r="F752" s="2"/>
      <c r="G752" s="2"/>
      <c r="H752" s="99"/>
      <c r="I752" s="99"/>
      <c r="J752" s="99"/>
      <c r="K752" s="2"/>
      <c r="L752" s="2"/>
      <c r="M752" s="2"/>
      <c r="N752" s="2"/>
      <c r="O752" s="2"/>
      <c r="P752" s="2"/>
      <c r="Q752" s="2"/>
      <c r="R752" s="2"/>
      <c r="S752" s="2"/>
      <c r="T752" s="2"/>
      <c r="U752" s="2"/>
      <c r="V752" s="2"/>
      <c r="W752" s="2"/>
      <c r="X752" s="2"/>
      <c r="Y752" s="2"/>
      <c r="Z752" s="2"/>
      <c r="AA752" s="2"/>
      <c r="AB752" s="2"/>
      <c r="AC752" s="2"/>
    </row>
    <row r="753" spans="1:29" ht="15.75" customHeight="1" x14ac:dyDescent="0.3">
      <c r="A753" s="2"/>
      <c r="B753" s="2"/>
      <c r="C753" s="2"/>
      <c r="D753" s="2"/>
      <c r="E753" s="2"/>
      <c r="F753" s="2"/>
      <c r="G753" s="2"/>
      <c r="H753" s="99"/>
      <c r="I753" s="99"/>
      <c r="J753" s="99"/>
      <c r="K753" s="2"/>
      <c r="L753" s="2"/>
      <c r="M753" s="2"/>
      <c r="N753" s="2"/>
      <c r="O753" s="2"/>
      <c r="P753" s="2"/>
      <c r="Q753" s="2"/>
      <c r="R753" s="2"/>
      <c r="S753" s="2"/>
      <c r="T753" s="2"/>
      <c r="U753" s="2"/>
      <c r="V753" s="2"/>
      <c r="W753" s="2"/>
      <c r="X753" s="2"/>
      <c r="Y753" s="2"/>
      <c r="Z753" s="2"/>
      <c r="AA753" s="2"/>
      <c r="AB753" s="2"/>
      <c r="AC753" s="2"/>
    </row>
    <row r="754" spans="1:29" ht="15.75" customHeight="1" x14ac:dyDescent="0.3">
      <c r="A754" s="2"/>
      <c r="B754" s="2"/>
      <c r="C754" s="2"/>
      <c r="D754" s="2"/>
      <c r="E754" s="2"/>
      <c r="F754" s="2"/>
      <c r="G754" s="2"/>
      <c r="H754" s="99"/>
      <c r="I754" s="99"/>
      <c r="J754" s="99"/>
      <c r="K754" s="2"/>
      <c r="L754" s="2"/>
      <c r="M754" s="2"/>
      <c r="N754" s="2"/>
      <c r="O754" s="2"/>
      <c r="P754" s="2"/>
      <c r="Q754" s="2"/>
      <c r="R754" s="2"/>
      <c r="S754" s="2"/>
      <c r="T754" s="2"/>
      <c r="U754" s="2"/>
      <c r="V754" s="2"/>
      <c r="W754" s="2"/>
      <c r="X754" s="2"/>
      <c r="Y754" s="2"/>
      <c r="Z754" s="2"/>
      <c r="AA754" s="2"/>
      <c r="AB754" s="2"/>
      <c r="AC754" s="2"/>
    </row>
    <row r="755" spans="1:29" ht="15.75" customHeight="1" x14ac:dyDescent="0.3">
      <c r="A755" s="2"/>
      <c r="B755" s="2"/>
      <c r="C755" s="2"/>
      <c r="D755" s="2"/>
      <c r="E755" s="2"/>
      <c r="F755" s="2"/>
      <c r="G755" s="2"/>
      <c r="H755" s="99"/>
      <c r="I755" s="99"/>
      <c r="J755" s="99"/>
      <c r="K755" s="2"/>
      <c r="L755" s="2"/>
      <c r="M755" s="2"/>
      <c r="N755" s="2"/>
      <c r="O755" s="2"/>
      <c r="P755" s="2"/>
      <c r="Q755" s="2"/>
      <c r="R755" s="2"/>
      <c r="S755" s="2"/>
      <c r="T755" s="2"/>
      <c r="U755" s="2"/>
      <c r="V755" s="2"/>
      <c r="W755" s="2"/>
      <c r="X755" s="2"/>
      <c r="Y755" s="2"/>
      <c r="Z755" s="2"/>
      <c r="AA755" s="2"/>
      <c r="AB755" s="2"/>
      <c r="AC755" s="2"/>
    </row>
    <row r="756" spans="1:29" ht="15.75" customHeight="1" x14ac:dyDescent="0.3">
      <c r="A756" s="2"/>
      <c r="B756" s="2"/>
      <c r="C756" s="2"/>
      <c r="D756" s="2"/>
      <c r="E756" s="2"/>
      <c r="F756" s="2"/>
      <c r="G756" s="2"/>
      <c r="H756" s="99"/>
      <c r="I756" s="99"/>
      <c r="J756" s="99"/>
      <c r="K756" s="2"/>
      <c r="L756" s="2"/>
      <c r="M756" s="2"/>
      <c r="N756" s="2"/>
      <c r="O756" s="2"/>
      <c r="P756" s="2"/>
      <c r="Q756" s="2"/>
      <c r="R756" s="2"/>
      <c r="S756" s="2"/>
      <c r="T756" s="2"/>
      <c r="U756" s="2"/>
      <c r="V756" s="2"/>
      <c r="W756" s="2"/>
      <c r="X756" s="2"/>
      <c r="Y756" s="2"/>
      <c r="Z756" s="2"/>
      <c r="AA756" s="2"/>
      <c r="AB756" s="2"/>
      <c r="AC756" s="2"/>
    </row>
    <row r="757" spans="1:29" ht="15.75" customHeight="1" x14ac:dyDescent="0.3">
      <c r="A757" s="2"/>
      <c r="B757" s="2"/>
      <c r="C757" s="2"/>
      <c r="D757" s="2"/>
      <c r="E757" s="2"/>
      <c r="F757" s="2"/>
      <c r="G757" s="2"/>
      <c r="H757" s="99"/>
      <c r="I757" s="99"/>
      <c r="J757" s="99"/>
      <c r="K757" s="2"/>
      <c r="L757" s="2"/>
      <c r="M757" s="2"/>
      <c r="N757" s="2"/>
      <c r="O757" s="2"/>
      <c r="P757" s="2"/>
      <c r="Q757" s="2"/>
      <c r="R757" s="2"/>
      <c r="S757" s="2"/>
      <c r="T757" s="2"/>
      <c r="U757" s="2"/>
      <c r="V757" s="2"/>
      <c r="W757" s="2"/>
      <c r="X757" s="2"/>
      <c r="Y757" s="2"/>
      <c r="Z757" s="2"/>
      <c r="AA757" s="2"/>
      <c r="AB757" s="2"/>
      <c r="AC757" s="2"/>
    </row>
    <row r="758" spans="1:29" ht="15.75" customHeight="1" x14ac:dyDescent="0.3">
      <c r="A758" s="2"/>
      <c r="B758" s="2"/>
      <c r="C758" s="2"/>
      <c r="D758" s="2"/>
      <c r="E758" s="2"/>
      <c r="F758" s="2"/>
      <c r="G758" s="2"/>
      <c r="H758" s="99"/>
      <c r="I758" s="99"/>
      <c r="J758" s="99"/>
      <c r="K758" s="2"/>
      <c r="L758" s="2"/>
      <c r="M758" s="2"/>
      <c r="N758" s="2"/>
      <c r="O758" s="2"/>
      <c r="P758" s="2"/>
      <c r="Q758" s="2"/>
      <c r="R758" s="2"/>
      <c r="S758" s="2"/>
      <c r="T758" s="2"/>
      <c r="U758" s="2"/>
      <c r="V758" s="2"/>
      <c r="W758" s="2"/>
      <c r="X758" s="2"/>
      <c r="Y758" s="2"/>
      <c r="Z758" s="2"/>
      <c r="AA758" s="2"/>
      <c r="AB758" s="2"/>
      <c r="AC758" s="2"/>
    </row>
    <row r="759" spans="1:29" ht="15.75" customHeight="1" x14ac:dyDescent="0.3">
      <c r="A759" s="2"/>
      <c r="B759" s="2"/>
      <c r="C759" s="2"/>
      <c r="D759" s="2"/>
      <c r="E759" s="2"/>
      <c r="F759" s="2"/>
      <c r="G759" s="2"/>
      <c r="H759" s="99"/>
      <c r="I759" s="99"/>
      <c r="J759" s="99"/>
      <c r="K759" s="2"/>
      <c r="L759" s="2"/>
      <c r="M759" s="2"/>
      <c r="N759" s="2"/>
      <c r="O759" s="2"/>
      <c r="P759" s="2"/>
      <c r="Q759" s="2"/>
      <c r="R759" s="2"/>
      <c r="S759" s="2"/>
      <c r="T759" s="2"/>
      <c r="U759" s="2"/>
      <c r="V759" s="2"/>
      <c r="W759" s="2"/>
      <c r="X759" s="2"/>
      <c r="Y759" s="2"/>
      <c r="Z759" s="2"/>
      <c r="AA759" s="2"/>
      <c r="AB759" s="2"/>
      <c r="AC759" s="2"/>
    </row>
    <row r="760" spans="1:29" ht="15.75" customHeight="1" x14ac:dyDescent="0.3">
      <c r="A760" s="2"/>
      <c r="B760" s="2"/>
      <c r="C760" s="2"/>
      <c r="D760" s="2"/>
      <c r="E760" s="2"/>
      <c r="F760" s="2"/>
      <c r="G760" s="2"/>
      <c r="H760" s="99"/>
      <c r="I760" s="99"/>
      <c r="J760" s="99"/>
      <c r="K760" s="2"/>
      <c r="L760" s="2"/>
      <c r="M760" s="2"/>
      <c r="N760" s="2"/>
      <c r="O760" s="2"/>
      <c r="P760" s="2"/>
      <c r="Q760" s="2"/>
      <c r="R760" s="2"/>
      <c r="S760" s="2"/>
      <c r="T760" s="2"/>
      <c r="U760" s="2"/>
      <c r="V760" s="2"/>
      <c r="W760" s="2"/>
      <c r="X760" s="2"/>
      <c r="Y760" s="2"/>
      <c r="Z760" s="2"/>
      <c r="AA760" s="2"/>
      <c r="AB760" s="2"/>
      <c r="AC760" s="2"/>
    </row>
    <row r="761" spans="1:29" ht="15.75" customHeight="1" x14ac:dyDescent="0.3">
      <c r="A761" s="2"/>
      <c r="B761" s="2"/>
      <c r="C761" s="2"/>
      <c r="D761" s="2"/>
      <c r="E761" s="2"/>
      <c r="F761" s="2"/>
      <c r="G761" s="2"/>
      <c r="H761" s="99"/>
      <c r="I761" s="99"/>
      <c r="J761" s="99"/>
      <c r="K761" s="2"/>
      <c r="L761" s="2"/>
      <c r="M761" s="2"/>
      <c r="N761" s="2"/>
      <c r="O761" s="2"/>
      <c r="P761" s="2"/>
      <c r="Q761" s="2"/>
      <c r="R761" s="2"/>
      <c r="S761" s="2"/>
      <c r="T761" s="2"/>
      <c r="U761" s="2"/>
      <c r="V761" s="2"/>
      <c r="W761" s="2"/>
      <c r="X761" s="2"/>
      <c r="Y761" s="2"/>
      <c r="Z761" s="2"/>
      <c r="AA761" s="2"/>
      <c r="AB761" s="2"/>
      <c r="AC761" s="2"/>
    </row>
    <row r="762" spans="1:29" ht="15.75" customHeight="1" x14ac:dyDescent="0.3">
      <c r="A762" s="2"/>
      <c r="B762" s="2"/>
      <c r="C762" s="2"/>
      <c r="D762" s="2"/>
      <c r="E762" s="2"/>
      <c r="F762" s="2"/>
      <c r="G762" s="2"/>
      <c r="H762" s="99"/>
      <c r="I762" s="99"/>
      <c r="J762" s="99"/>
      <c r="K762" s="2"/>
      <c r="L762" s="2"/>
      <c r="M762" s="2"/>
      <c r="N762" s="2"/>
      <c r="O762" s="2"/>
      <c r="P762" s="2"/>
      <c r="Q762" s="2"/>
      <c r="R762" s="2"/>
      <c r="S762" s="2"/>
      <c r="T762" s="2"/>
      <c r="U762" s="2"/>
      <c r="V762" s="2"/>
      <c r="W762" s="2"/>
      <c r="X762" s="2"/>
      <c r="Y762" s="2"/>
      <c r="Z762" s="2"/>
      <c r="AA762" s="2"/>
      <c r="AB762" s="2"/>
      <c r="AC762" s="2"/>
    </row>
    <row r="763" spans="1:29" ht="15.75" customHeight="1" x14ac:dyDescent="0.3">
      <c r="A763" s="2"/>
      <c r="B763" s="2"/>
      <c r="C763" s="2"/>
      <c r="D763" s="2"/>
      <c r="E763" s="2"/>
      <c r="F763" s="2"/>
      <c r="G763" s="2"/>
      <c r="H763" s="99"/>
      <c r="I763" s="99"/>
      <c r="J763" s="99"/>
      <c r="K763" s="2"/>
      <c r="L763" s="2"/>
      <c r="M763" s="2"/>
      <c r="N763" s="2"/>
      <c r="O763" s="2"/>
      <c r="P763" s="2"/>
      <c r="Q763" s="2"/>
      <c r="R763" s="2"/>
      <c r="S763" s="2"/>
      <c r="T763" s="2"/>
      <c r="U763" s="2"/>
      <c r="V763" s="2"/>
      <c r="W763" s="2"/>
      <c r="X763" s="2"/>
      <c r="Y763" s="2"/>
      <c r="Z763" s="2"/>
      <c r="AA763" s="2"/>
      <c r="AB763" s="2"/>
      <c r="AC763" s="2"/>
    </row>
    <row r="764" spans="1:29" ht="15.75" customHeight="1" x14ac:dyDescent="0.3">
      <c r="A764" s="2"/>
      <c r="B764" s="2"/>
      <c r="C764" s="2"/>
      <c r="D764" s="2"/>
      <c r="E764" s="2"/>
      <c r="F764" s="2"/>
      <c r="G764" s="2"/>
      <c r="H764" s="99"/>
      <c r="I764" s="99"/>
      <c r="J764" s="99"/>
      <c r="K764" s="2"/>
      <c r="L764" s="2"/>
      <c r="M764" s="2"/>
      <c r="N764" s="2"/>
      <c r="O764" s="2"/>
      <c r="P764" s="2"/>
      <c r="Q764" s="2"/>
      <c r="R764" s="2"/>
      <c r="S764" s="2"/>
      <c r="T764" s="2"/>
      <c r="U764" s="2"/>
      <c r="V764" s="2"/>
      <c r="W764" s="2"/>
      <c r="X764" s="2"/>
      <c r="Y764" s="2"/>
      <c r="Z764" s="2"/>
      <c r="AA764" s="2"/>
      <c r="AB764" s="2"/>
      <c r="AC764" s="2"/>
    </row>
    <row r="765" spans="1:29" ht="15.75" customHeight="1" x14ac:dyDescent="0.3">
      <c r="A765" s="2"/>
      <c r="B765" s="2"/>
      <c r="C765" s="2"/>
      <c r="D765" s="2"/>
      <c r="E765" s="2"/>
      <c r="F765" s="2"/>
      <c r="G765" s="2"/>
      <c r="H765" s="99"/>
      <c r="I765" s="99"/>
      <c r="J765" s="99"/>
      <c r="K765" s="2"/>
      <c r="L765" s="2"/>
      <c r="M765" s="2"/>
      <c r="N765" s="2"/>
      <c r="O765" s="2"/>
      <c r="P765" s="2"/>
      <c r="Q765" s="2"/>
      <c r="R765" s="2"/>
      <c r="S765" s="2"/>
      <c r="T765" s="2"/>
      <c r="U765" s="2"/>
      <c r="V765" s="2"/>
      <c r="W765" s="2"/>
      <c r="X765" s="2"/>
      <c r="Y765" s="2"/>
      <c r="Z765" s="2"/>
      <c r="AA765" s="2"/>
      <c r="AB765" s="2"/>
      <c r="AC765" s="2"/>
    </row>
    <row r="766" spans="1:29" ht="15.75" customHeight="1" x14ac:dyDescent="0.3">
      <c r="A766" s="2"/>
      <c r="B766" s="2"/>
      <c r="C766" s="2"/>
      <c r="D766" s="2"/>
      <c r="E766" s="2"/>
      <c r="F766" s="2"/>
      <c r="G766" s="2"/>
      <c r="H766" s="99"/>
      <c r="I766" s="99"/>
      <c r="J766" s="99"/>
      <c r="K766" s="2"/>
      <c r="L766" s="2"/>
      <c r="M766" s="2"/>
      <c r="N766" s="2"/>
      <c r="O766" s="2"/>
      <c r="P766" s="2"/>
      <c r="Q766" s="2"/>
      <c r="R766" s="2"/>
      <c r="S766" s="2"/>
      <c r="T766" s="2"/>
      <c r="U766" s="2"/>
      <c r="V766" s="2"/>
      <c r="W766" s="2"/>
      <c r="X766" s="2"/>
      <c r="Y766" s="2"/>
      <c r="Z766" s="2"/>
      <c r="AA766" s="2"/>
      <c r="AB766" s="2"/>
      <c r="AC766" s="2"/>
    </row>
    <row r="767" spans="1:29" ht="15.75" customHeight="1" x14ac:dyDescent="0.3">
      <c r="A767" s="2"/>
      <c r="B767" s="2"/>
      <c r="C767" s="2"/>
      <c r="D767" s="2"/>
      <c r="E767" s="2"/>
      <c r="F767" s="2"/>
      <c r="G767" s="2"/>
      <c r="H767" s="99"/>
      <c r="I767" s="99"/>
      <c r="J767" s="99"/>
      <c r="K767" s="2"/>
      <c r="L767" s="2"/>
      <c r="M767" s="2"/>
      <c r="N767" s="2"/>
      <c r="O767" s="2"/>
      <c r="P767" s="2"/>
      <c r="Q767" s="2"/>
      <c r="R767" s="2"/>
      <c r="S767" s="2"/>
      <c r="T767" s="2"/>
      <c r="U767" s="2"/>
      <c r="V767" s="2"/>
      <c r="W767" s="2"/>
      <c r="X767" s="2"/>
      <c r="Y767" s="2"/>
      <c r="Z767" s="2"/>
      <c r="AA767" s="2"/>
      <c r="AB767" s="2"/>
      <c r="AC767" s="2"/>
    </row>
    <row r="768" spans="1:29" ht="15.75" customHeight="1" x14ac:dyDescent="0.3">
      <c r="A768" s="2"/>
      <c r="B768" s="2"/>
      <c r="C768" s="2"/>
      <c r="D768" s="2"/>
      <c r="E768" s="2"/>
      <c r="F768" s="2"/>
      <c r="G768" s="2"/>
      <c r="H768" s="99"/>
      <c r="I768" s="99"/>
      <c r="J768" s="99"/>
      <c r="K768" s="2"/>
      <c r="L768" s="2"/>
      <c r="M768" s="2"/>
      <c r="N768" s="2"/>
      <c r="O768" s="2"/>
      <c r="P768" s="2"/>
      <c r="Q768" s="2"/>
      <c r="R768" s="2"/>
      <c r="S768" s="2"/>
      <c r="T768" s="2"/>
      <c r="U768" s="2"/>
      <c r="V768" s="2"/>
      <c r="W768" s="2"/>
      <c r="X768" s="2"/>
      <c r="Y768" s="2"/>
      <c r="Z768" s="2"/>
      <c r="AA768" s="2"/>
      <c r="AB768" s="2"/>
      <c r="AC768" s="2"/>
    </row>
    <row r="769" spans="1:29" ht="15.75" customHeight="1" x14ac:dyDescent="0.3">
      <c r="A769" s="2"/>
      <c r="B769" s="2"/>
      <c r="C769" s="2"/>
      <c r="D769" s="2"/>
      <c r="E769" s="2"/>
      <c r="F769" s="2"/>
      <c r="G769" s="2"/>
      <c r="H769" s="99"/>
      <c r="I769" s="99"/>
      <c r="J769" s="99"/>
      <c r="K769" s="2"/>
      <c r="L769" s="2"/>
      <c r="M769" s="2"/>
      <c r="N769" s="2"/>
      <c r="O769" s="2"/>
      <c r="P769" s="2"/>
      <c r="Q769" s="2"/>
      <c r="R769" s="2"/>
      <c r="S769" s="2"/>
      <c r="T769" s="2"/>
      <c r="U769" s="2"/>
      <c r="V769" s="2"/>
      <c r="W769" s="2"/>
      <c r="X769" s="2"/>
      <c r="Y769" s="2"/>
      <c r="Z769" s="2"/>
      <c r="AA769" s="2"/>
      <c r="AB769" s="2"/>
      <c r="AC769" s="2"/>
    </row>
    <row r="770" spans="1:29" ht="15.75" customHeight="1" x14ac:dyDescent="0.3">
      <c r="A770" s="2"/>
      <c r="B770" s="2"/>
      <c r="C770" s="2"/>
      <c r="D770" s="2"/>
      <c r="E770" s="2"/>
      <c r="F770" s="2"/>
      <c r="G770" s="2"/>
      <c r="H770" s="99"/>
      <c r="I770" s="99"/>
      <c r="J770" s="99"/>
      <c r="K770" s="2"/>
      <c r="L770" s="2"/>
      <c r="M770" s="2"/>
      <c r="N770" s="2"/>
      <c r="O770" s="2"/>
      <c r="P770" s="2"/>
      <c r="Q770" s="2"/>
      <c r="R770" s="2"/>
      <c r="S770" s="2"/>
      <c r="T770" s="2"/>
      <c r="U770" s="2"/>
      <c r="V770" s="2"/>
      <c r="W770" s="2"/>
      <c r="X770" s="2"/>
      <c r="Y770" s="2"/>
      <c r="Z770" s="2"/>
      <c r="AA770" s="2"/>
      <c r="AB770" s="2"/>
      <c r="AC770" s="2"/>
    </row>
    <row r="771" spans="1:29" ht="15.75" customHeight="1" x14ac:dyDescent="0.3">
      <c r="A771" s="2"/>
      <c r="B771" s="2"/>
      <c r="C771" s="2"/>
      <c r="D771" s="2"/>
      <c r="E771" s="2"/>
      <c r="F771" s="2"/>
      <c r="G771" s="2"/>
      <c r="H771" s="99"/>
      <c r="I771" s="99"/>
      <c r="J771" s="99"/>
      <c r="K771" s="2"/>
      <c r="L771" s="2"/>
      <c r="M771" s="2"/>
      <c r="N771" s="2"/>
      <c r="O771" s="2"/>
      <c r="P771" s="2"/>
      <c r="Q771" s="2"/>
      <c r="R771" s="2"/>
      <c r="S771" s="2"/>
      <c r="T771" s="2"/>
      <c r="U771" s="2"/>
      <c r="V771" s="2"/>
      <c r="W771" s="2"/>
      <c r="X771" s="2"/>
      <c r="Y771" s="2"/>
      <c r="Z771" s="2"/>
      <c r="AA771" s="2"/>
      <c r="AB771" s="2"/>
      <c r="AC771" s="2"/>
    </row>
    <row r="772" spans="1:29" ht="15.75" customHeight="1" x14ac:dyDescent="0.3">
      <c r="A772" s="2"/>
      <c r="B772" s="2"/>
      <c r="C772" s="2"/>
      <c r="D772" s="2"/>
      <c r="E772" s="2"/>
      <c r="F772" s="2"/>
      <c r="G772" s="2"/>
      <c r="H772" s="99"/>
      <c r="I772" s="99"/>
      <c r="J772" s="99"/>
      <c r="K772" s="2"/>
      <c r="L772" s="2"/>
      <c r="M772" s="2"/>
      <c r="N772" s="2"/>
      <c r="O772" s="2"/>
      <c r="P772" s="2"/>
      <c r="Q772" s="2"/>
      <c r="R772" s="2"/>
      <c r="S772" s="2"/>
      <c r="T772" s="2"/>
      <c r="U772" s="2"/>
      <c r="V772" s="2"/>
      <c r="W772" s="2"/>
      <c r="X772" s="2"/>
      <c r="Y772" s="2"/>
      <c r="Z772" s="2"/>
      <c r="AA772" s="2"/>
      <c r="AB772" s="2"/>
      <c r="AC772" s="2"/>
    </row>
    <row r="773" spans="1:29" ht="15.75" customHeight="1" x14ac:dyDescent="0.3">
      <c r="A773" s="2"/>
      <c r="B773" s="2"/>
      <c r="C773" s="2"/>
      <c r="D773" s="2"/>
      <c r="E773" s="2"/>
      <c r="F773" s="2"/>
      <c r="G773" s="2"/>
      <c r="H773" s="99"/>
      <c r="I773" s="99"/>
      <c r="J773" s="99"/>
      <c r="K773" s="2"/>
      <c r="L773" s="2"/>
      <c r="M773" s="2"/>
      <c r="N773" s="2"/>
      <c r="O773" s="2"/>
      <c r="P773" s="2"/>
      <c r="Q773" s="2"/>
      <c r="R773" s="2"/>
      <c r="S773" s="2"/>
      <c r="T773" s="2"/>
      <c r="U773" s="2"/>
      <c r="V773" s="2"/>
      <c r="W773" s="2"/>
      <c r="X773" s="2"/>
      <c r="Y773" s="2"/>
      <c r="Z773" s="2"/>
      <c r="AA773" s="2"/>
      <c r="AB773" s="2"/>
      <c r="AC773" s="2"/>
    </row>
    <row r="774" spans="1:29" ht="15.75" customHeight="1" x14ac:dyDescent="0.3">
      <c r="A774" s="2"/>
      <c r="B774" s="2"/>
      <c r="C774" s="2"/>
      <c r="D774" s="2"/>
      <c r="E774" s="2"/>
      <c r="F774" s="2"/>
      <c r="G774" s="2"/>
      <c r="H774" s="99"/>
      <c r="I774" s="99"/>
      <c r="J774" s="99"/>
      <c r="K774" s="2"/>
      <c r="L774" s="2"/>
      <c r="M774" s="2"/>
      <c r="N774" s="2"/>
      <c r="O774" s="2"/>
      <c r="P774" s="2"/>
      <c r="Q774" s="2"/>
      <c r="R774" s="2"/>
      <c r="S774" s="2"/>
      <c r="T774" s="2"/>
      <c r="U774" s="2"/>
      <c r="V774" s="2"/>
      <c r="W774" s="2"/>
      <c r="X774" s="2"/>
      <c r="Y774" s="2"/>
      <c r="Z774" s="2"/>
      <c r="AA774" s="2"/>
      <c r="AB774" s="2"/>
      <c r="AC774" s="2"/>
    </row>
    <row r="775" spans="1:29" ht="15.75" customHeight="1" x14ac:dyDescent="0.3">
      <c r="A775" s="2"/>
      <c r="B775" s="2"/>
      <c r="C775" s="2"/>
      <c r="D775" s="2"/>
      <c r="E775" s="2"/>
      <c r="F775" s="2"/>
      <c r="G775" s="2"/>
      <c r="H775" s="99"/>
      <c r="I775" s="99"/>
      <c r="J775" s="99"/>
      <c r="K775" s="2"/>
      <c r="L775" s="2"/>
      <c r="M775" s="2"/>
      <c r="N775" s="2"/>
      <c r="O775" s="2"/>
      <c r="P775" s="2"/>
      <c r="Q775" s="2"/>
      <c r="R775" s="2"/>
      <c r="S775" s="2"/>
      <c r="T775" s="2"/>
      <c r="U775" s="2"/>
      <c r="V775" s="2"/>
      <c r="W775" s="2"/>
      <c r="X775" s="2"/>
      <c r="Y775" s="2"/>
      <c r="Z775" s="2"/>
      <c r="AA775" s="2"/>
      <c r="AB775" s="2"/>
      <c r="AC775" s="2"/>
    </row>
    <row r="776" spans="1:29" ht="15.75" customHeight="1" x14ac:dyDescent="0.3">
      <c r="A776" s="2"/>
      <c r="B776" s="2"/>
      <c r="C776" s="2"/>
      <c r="D776" s="2"/>
      <c r="E776" s="2"/>
      <c r="F776" s="2"/>
      <c r="G776" s="2"/>
      <c r="H776" s="99"/>
      <c r="I776" s="99"/>
      <c r="J776" s="99"/>
      <c r="K776" s="2"/>
      <c r="L776" s="2"/>
      <c r="M776" s="2"/>
      <c r="N776" s="2"/>
      <c r="O776" s="2"/>
      <c r="P776" s="2"/>
      <c r="Q776" s="2"/>
      <c r="R776" s="2"/>
      <c r="S776" s="2"/>
      <c r="T776" s="2"/>
      <c r="U776" s="2"/>
      <c r="V776" s="2"/>
      <c r="W776" s="2"/>
      <c r="X776" s="2"/>
      <c r="Y776" s="2"/>
      <c r="Z776" s="2"/>
      <c r="AA776" s="2"/>
      <c r="AB776" s="2"/>
      <c r="AC776" s="2"/>
    </row>
    <row r="777" spans="1:29" ht="15.75" customHeight="1" x14ac:dyDescent="0.3">
      <c r="A777" s="2"/>
      <c r="B777" s="2"/>
      <c r="C777" s="2"/>
      <c r="D777" s="2"/>
      <c r="E777" s="2"/>
      <c r="F777" s="2"/>
      <c r="G777" s="2"/>
      <c r="H777" s="99"/>
      <c r="I777" s="99"/>
      <c r="J777" s="99"/>
      <c r="K777" s="2"/>
      <c r="L777" s="2"/>
      <c r="M777" s="2"/>
      <c r="N777" s="2"/>
      <c r="O777" s="2"/>
      <c r="P777" s="2"/>
      <c r="Q777" s="2"/>
      <c r="R777" s="2"/>
      <c r="S777" s="2"/>
      <c r="T777" s="2"/>
      <c r="U777" s="2"/>
      <c r="V777" s="2"/>
      <c r="W777" s="2"/>
      <c r="X777" s="2"/>
      <c r="Y777" s="2"/>
      <c r="Z777" s="2"/>
      <c r="AA777" s="2"/>
      <c r="AB777" s="2"/>
      <c r="AC777" s="2"/>
    </row>
    <row r="778" spans="1:29" ht="15.75" customHeight="1" x14ac:dyDescent="0.3">
      <c r="A778" s="2"/>
      <c r="B778" s="2"/>
      <c r="C778" s="2"/>
      <c r="D778" s="2"/>
      <c r="E778" s="2"/>
      <c r="F778" s="2"/>
      <c r="G778" s="2"/>
      <c r="H778" s="99"/>
      <c r="I778" s="99"/>
      <c r="J778" s="99"/>
      <c r="K778" s="2"/>
      <c r="L778" s="2"/>
      <c r="M778" s="2"/>
      <c r="N778" s="2"/>
      <c r="O778" s="2"/>
      <c r="P778" s="2"/>
      <c r="Q778" s="2"/>
      <c r="R778" s="2"/>
      <c r="S778" s="2"/>
      <c r="T778" s="2"/>
      <c r="U778" s="2"/>
      <c r="V778" s="2"/>
      <c r="W778" s="2"/>
      <c r="X778" s="2"/>
      <c r="Y778" s="2"/>
      <c r="Z778" s="2"/>
      <c r="AA778" s="2"/>
      <c r="AB778" s="2"/>
      <c r="AC778" s="2"/>
    </row>
    <row r="779" spans="1:29" ht="15.75" customHeight="1" x14ac:dyDescent="0.3">
      <c r="A779" s="2"/>
      <c r="B779" s="2"/>
      <c r="C779" s="2"/>
      <c r="D779" s="2"/>
      <c r="E779" s="2"/>
      <c r="F779" s="2"/>
      <c r="G779" s="2"/>
      <c r="H779" s="99"/>
      <c r="I779" s="99"/>
      <c r="J779" s="99"/>
      <c r="K779" s="2"/>
      <c r="L779" s="2"/>
      <c r="M779" s="2"/>
      <c r="N779" s="2"/>
      <c r="O779" s="2"/>
      <c r="P779" s="2"/>
      <c r="Q779" s="2"/>
      <c r="R779" s="2"/>
      <c r="S779" s="2"/>
      <c r="T779" s="2"/>
      <c r="U779" s="2"/>
      <c r="V779" s="2"/>
      <c r="W779" s="2"/>
      <c r="X779" s="2"/>
      <c r="Y779" s="2"/>
      <c r="Z779" s="2"/>
      <c r="AA779" s="2"/>
      <c r="AB779" s="2"/>
      <c r="AC779" s="2"/>
    </row>
    <row r="780" spans="1:29" ht="15.75" customHeight="1" x14ac:dyDescent="0.3">
      <c r="A780" s="2"/>
      <c r="B780" s="2"/>
      <c r="C780" s="2"/>
      <c r="D780" s="2"/>
      <c r="E780" s="2"/>
      <c r="F780" s="2"/>
      <c r="G780" s="2"/>
      <c r="H780" s="99"/>
      <c r="I780" s="99"/>
      <c r="J780" s="99"/>
      <c r="K780" s="2"/>
      <c r="L780" s="2"/>
      <c r="M780" s="2"/>
      <c r="N780" s="2"/>
      <c r="O780" s="2"/>
      <c r="P780" s="2"/>
      <c r="Q780" s="2"/>
      <c r="R780" s="2"/>
      <c r="S780" s="2"/>
      <c r="T780" s="2"/>
      <c r="U780" s="2"/>
      <c r="V780" s="2"/>
      <c r="W780" s="2"/>
      <c r="X780" s="2"/>
      <c r="Y780" s="2"/>
      <c r="Z780" s="2"/>
      <c r="AA780" s="2"/>
      <c r="AB780" s="2"/>
      <c r="AC780" s="2"/>
    </row>
    <row r="781" spans="1:29" ht="15.75" customHeight="1" x14ac:dyDescent="0.3">
      <c r="A781" s="2"/>
      <c r="B781" s="2"/>
      <c r="C781" s="2"/>
      <c r="D781" s="2"/>
      <c r="E781" s="2"/>
      <c r="F781" s="2"/>
      <c r="G781" s="2"/>
      <c r="H781" s="99"/>
      <c r="I781" s="99"/>
      <c r="J781" s="99"/>
      <c r="K781" s="2"/>
      <c r="L781" s="2"/>
      <c r="M781" s="2"/>
      <c r="N781" s="2"/>
      <c r="O781" s="2"/>
      <c r="P781" s="2"/>
      <c r="Q781" s="2"/>
      <c r="R781" s="2"/>
      <c r="S781" s="2"/>
      <c r="T781" s="2"/>
      <c r="U781" s="2"/>
      <c r="V781" s="2"/>
      <c r="W781" s="2"/>
      <c r="X781" s="2"/>
      <c r="Y781" s="2"/>
      <c r="Z781" s="2"/>
      <c r="AA781" s="2"/>
      <c r="AB781" s="2"/>
      <c r="AC781" s="2"/>
    </row>
    <row r="782" spans="1:29" ht="15.75" customHeight="1" x14ac:dyDescent="0.3">
      <c r="A782" s="2"/>
      <c r="B782" s="2"/>
      <c r="C782" s="2"/>
      <c r="D782" s="2"/>
      <c r="E782" s="2"/>
      <c r="F782" s="2"/>
      <c r="G782" s="2"/>
      <c r="H782" s="99"/>
      <c r="I782" s="99"/>
      <c r="J782" s="99"/>
      <c r="K782" s="2"/>
      <c r="L782" s="2"/>
      <c r="M782" s="2"/>
      <c r="N782" s="2"/>
      <c r="O782" s="2"/>
      <c r="P782" s="2"/>
      <c r="Q782" s="2"/>
      <c r="R782" s="2"/>
      <c r="S782" s="2"/>
      <c r="T782" s="2"/>
      <c r="U782" s="2"/>
      <c r="V782" s="2"/>
      <c r="W782" s="2"/>
      <c r="X782" s="2"/>
      <c r="Y782" s="2"/>
      <c r="Z782" s="2"/>
      <c r="AA782" s="2"/>
      <c r="AB782" s="2"/>
      <c r="AC782" s="2"/>
    </row>
    <row r="783" spans="1:29" ht="15.75" customHeight="1" x14ac:dyDescent="0.3">
      <c r="A783" s="2"/>
      <c r="B783" s="2"/>
      <c r="C783" s="2"/>
      <c r="D783" s="2"/>
      <c r="E783" s="2"/>
      <c r="F783" s="2"/>
      <c r="G783" s="2"/>
      <c r="H783" s="99"/>
      <c r="I783" s="99"/>
      <c r="J783" s="99"/>
      <c r="K783" s="2"/>
      <c r="L783" s="2"/>
      <c r="M783" s="2"/>
      <c r="N783" s="2"/>
      <c r="O783" s="2"/>
      <c r="P783" s="2"/>
      <c r="Q783" s="2"/>
      <c r="R783" s="2"/>
      <c r="S783" s="2"/>
      <c r="T783" s="2"/>
      <c r="U783" s="2"/>
      <c r="V783" s="2"/>
      <c r="W783" s="2"/>
      <c r="X783" s="2"/>
      <c r="Y783" s="2"/>
      <c r="Z783" s="2"/>
      <c r="AA783" s="2"/>
      <c r="AB783" s="2"/>
      <c r="AC783" s="2"/>
    </row>
    <row r="784" spans="1:29" ht="15.75" customHeight="1" x14ac:dyDescent="0.3">
      <c r="A784" s="2"/>
      <c r="B784" s="2"/>
      <c r="C784" s="2"/>
      <c r="D784" s="2"/>
      <c r="E784" s="2"/>
      <c r="F784" s="2"/>
      <c r="G784" s="2"/>
      <c r="H784" s="99"/>
      <c r="I784" s="99"/>
      <c r="J784" s="99"/>
      <c r="K784" s="2"/>
      <c r="L784" s="2"/>
      <c r="M784" s="2"/>
      <c r="N784" s="2"/>
      <c r="O784" s="2"/>
      <c r="P784" s="2"/>
      <c r="Q784" s="2"/>
      <c r="R784" s="2"/>
      <c r="S784" s="2"/>
      <c r="T784" s="2"/>
      <c r="U784" s="2"/>
      <c r="V784" s="2"/>
      <c r="W784" s="2"/>
      <c r="X784" s="2"/>
      <c r="Y784" s="2"/>
      <c r="Z784" s="2"/>
      <c r="AA784" s="2"/>
      <c r="AB784" s="2"/>
      <c r="AC784" s="2"/>
    </row>
    <row r="785" spans="1:29" ht="15.75" customHeight="1" x14ac:dyDescent="0.3">
      <c r="A785" s="2"/>
      <c r="B785" s="2"/>
      <c r="C785" s="2"/>
      <c r="D785" s="2"/>
      <c r="E785" s="2"/>
      <c r="F785" s="2"/>
      <c r="G785" s="2"/>
      <c r="H785" s="99"/>
      <c r="I785" s="99"/>
      <c r="J785" s="99"/>
      <c r="K785" s="2"/>
      <c r="L785" s="2"/>
      <c r="M785" s="2"/>
      <c r="N785" s="2"/>
      <c r="O785" s="2"/>
      <c r="P785" s="2"/>
      <c r="Q785" s="2"/>
      <c r="R785" s="2"/>
      <c r="S785" s="2"/>
      <c r="T785" s="2"/>
      <c r="U785" s="2"/>
      <c r="V785" s="2"/>
      <c r="W785" s="2"/>
      <c r="X785" s="2"/>
      <c r="Y785" s="2"/>
      <c r="Z785" s="2"/>
      <c r="AA785" s="2"/>
      <c r="AB785" s="2"/>
      <c r="AC785" s="2"/>
    </row>
    <row r="786" spans="1:29" ht="15.75" customHeight="1" x14ac:dyDescent="0.3">
      <c r="A786" s="2"/>
      <c r="B786" s="2"/>
      <c r="C786" s="2"/>
      <c r="D786" s="2"/>
      <c r="E786" s="2"/>
      <c r="F786" s="2"/>
      <c r="G786" s="2"/>
      <c r="H786" s="99"/>
      <c r="I786" s="99"/>
      <c r="J786" s="99"/>
      <c r="K786" s="2"/>
      <c r="L786" s="2"/>
      <c r="M786" s="2"/>
      <c r="N786" s="2"/>
      <c r="O786" s="2"/>
      <c r="P786" s="2"/>
      <c r="Q786" s="2"/>
      <c r="R786" s="2"/>
      <c r="S786" s="2"/>
      <c r="T786" s="2"/>
      <c r="U786" s="2"/>
      <c r="V786" s="2"/>
      <c r="W786" s="2"/>
      <c r="X786" s="2"/>
      <c r="Y786" s="2"/>
      <c r="Z786" s="2"/>
      <c r="AA786" s="2"/>
      <c r="AB786" s="2"/>
      <c r="AC786" s="2"/>
    </row>
    <row r="787" spans="1:29" ht="15.75" customHeight="1" x14ac:dyDescent="0.3">
      <c r="A787" s="2"/>
      <c r="B787" s="2"/>
      <c r="C787" s="2"/>
      <c r="D787" s="2"/>
      <c r="E787" s="2"/>
      <c r="F787" s="2"/>
      <c r="G787" s="2"/>
      <c r="H787" s="99"/>
      <c r="I787" s="99"/>
      <c r="J787" s="99"/>
      <c r="K787" s="2"/>
      <c r="L787" s="2"/>
      <c r="M787" s="2"/>
      <c r="N787" s="2"/>
      <c r="O787" s="2"/>
      <c r="P787" s="2"/>
      <c r="Q787" s="2"/>
      <c r="R787" s="2"/>
      <c r="S787" s="2"/>
      <c r="T787" s="2"/>
      <c r="U787" s="2"/>
      <c r="V787" s="2"/>
      <c r="W787" s="2"/>
      <c r="X787" s="2"/>
      <c r="Y787" s="2"/>
      <c r="Z787" s="2"/>
      <c r="AA787" s="2"/>
      <c r="AB787" s="2"/>
      <c r="AC787" s="2"/>
    </row>
    <row r="788" spans="1:29" ht="15.75" customHeight="1" x14ac:dyDescent="0.3">
      <c r="A788" s="2"/>
      <c r="B788" s="2"/>
      <c r="C788" s="2"/>
      <c r="D788" s="2"/>
      <c r="E788" s="2"/>
      <c r="F788" s="2"/>
      <c r="G788" s="2"/>
      <c r="H788" s="99"/>
      <c r="I788" s="99"/>
      <c r="J788" s="99"/>
      <c r="K788" s="2"/>
      <c r="L788" s="2"/>
      <c r="M788" s="2"/>
      <c r="N788" s="2"/>
      <c r="O788" s="2"/>
      <c r="P788" s="2"/>
      <c r="Q788" s="2"/>
      <c r="R788" s="2"/>
      <c r="S788" s="2"/>
      <c r="T788" s="2"/>
      <c r="U788" s="2"/>
      <c r="V788" s="2"/>
      <c r="W788" s="2"/>
      <c r="X788" s="2"/>
      <c r="Y788" s="2"/>
      <c r="Z788" s="2"/>
      <c r="AA788" s="2"/>
      <c r="AB788" s="2"/>
      <c r="AC788" s="2"/>
    </row>
    <row r="789" spans="1:29" ht="15.75" customHeight="1" x14ac:dyDescent="0.3">
      <c r="A789" s="2"/>
      <c r="B789" s="2"/>
      <c r="C789" s="2"/>
      <c r="D789" s="2"/>
      <c r="E789" s="2"/>
      <c r="F789" s="2"/>
      <c r="G789" s="2"/>
      <c r="H789" s="99"/>
      <c r="I789" s="99"/>
      <c r="J789" s="99"/>
      <c r="K789" s="2"/>
      <c r="L789" s="2"/>
      <c r="M789" s="2"/>
      <c r="N789" s="2"/>
      <c r="O789" s="2"/>
      <c r="P789" s="2"/>
      <c r="Q789" s="2"/>
      <c r="R789" s="2"/>
      <c r="S789" s="2"/>
      <c r="T789" s="2"/>
      <c r="U789" s="2"/>
      <c r="V789" s="2"/>
      <c r="W789" s="2"/>
      <c r="X789" s="2"/>
      <c r="Y789" s="2"/>
      <c r="Z789" s="2"/>
      <c r="AA789" s="2"/>
      <c r="AB789" s="2"/>
      <c r="AC789" s="2"/>
    </row>
    <row r="790" spans="1:29" ht="15.75" customHeight="1" x14ac:dyDescent="0.3">
      <c r="A790" s="2"/>
      <c r="B790" s="2"/>
      <c r="C790" s="2"/>
      <c r="D790" s="2"/>
      <c r="E790" s="2"/>
      <c r="F790" s="2"/>
      <c r="G790" s="2"/>
      <c r="H790" s="99"/>
      <c r="I790" s="99"/>
      <c r="J790" s="99"/>
      <c r="K790" s="2"/>
      <c r="L790" s="2"/>
      <c r="M790" s="2"/>
      <c r="N790" s="2"/>
      <c r="O790" s="2"/>
      <c r="P790" s="2"/>
      <c r="Q790" s="2"/>
      <c r="R790" s="2"/>
      <c r="S790" s="2"/>
      <c r="T790" s="2"/>
      <c r="U790" s="2"/>
      <c r="V790" s="2"/>
      <c r="W790" s="2"/>
      <c r="X790" s="2"/>
      <c r="Y790" s="2"/>
      <c r="Z790" s="2"/>
      <c r="AA790" s="2"/>
      <c r="AB790" s="2"/>
      <c r="AC790" s="2"/>
    </row>
    <row r="791" spans="1:29" ht="15.75" customHeight="1" x14ac:dyDescent="0.3">
      <c r="A791" s="2"/>
      <c r="B791" s="2"/>
      <c r="C791" s="2"/>
      <c r="D791" s="2"/>
      <c r="E791" s="2"/>
      <c r="F791" s="2"/>
      <c r="G791" s="2"/>
      <c r="H791" s="99"/>
      <c r="I791" s="99"/>
      <c r="J791" s="99"/>
      <c r="K791" s="2"/>
      <c r="L791" s="2"/>
      <c r="M791" s="2"/>
      <c r="N791" s="2"/>
      <c r="O791" s="2"/>
      <c r="P791" s="2"/>
      <c r="Q791" s="2"/>
      <c r="R791" s="2"/>
      <c r="S791" s="2"/>
      <c r="T791" s="2"/>
      <c r="U791" s="2"/>
      <c r="V791" s="2"/>
      <c r="W791" s="2"/>
      <c r="X791" s="2"/>
      <c r="Y791" s="2"/>
      <c r="Z791" s="2"/>
      <c r="AA791" s="2"/>
      <c r="AB791" s="2"/>
      <c r="AC791" s="2"/>
    </row>
    <row r="792" spans="1:29" ht="15.75" customHeight="1" x14ac:dyDescent="0.3">
      <c r="A792" s="2"/>
      <c r="B792" s="2"/>
      <c r="C792" s="2"/>
      <c r="D792" s="2"/>
      <c r="E792" s="2"/>
      <c r="F792" s="2"/>
      <c r="G792" s="2"/>
      <c r="H792" s="99"/>
      <c r="I792" s="99"/>
      <c r="J792" s="99"/>
      <c r="K792" s="2"/>
      <c r="L792" s="2"/>
      <c r="M792" s="2"/>
      <c r="N792" s="2"/>
      <c r="O792" s="2"/>
      <c r="P792" s="2"/>
      <c r="Q792" s="2"/>
      <c r="R792" s="2"/>
      <c r="S792" s="2"/>
      <c r="T792" s="2"/>
      <c r="U792" s="2"/>
      <c r="V792" s="2"/>
      <c r="W792" s="2"/>
      <c r="X792" s="2"/>
      <c r="Y792" s="2"/>
      <c r="Z792" s="2"/>
      <c r="AA792" s="2"/>
      <c r="AB792" s="2"/>
      <c r="AC792" s="2"/>
    </row>
    <row r="793" spans="1:29" ht="15.75" customHeight="1" x14ac:dyDescent="0.3">
      <c r="A793" s="2"/>
      <c r="B793" s="2"/>
      <c r="C793" s="2"/>
      <c r="D793" s="2"/>
      <c r="E793" s="2"/>
      <c r="F793" s="2"/>
      <c r="G793" s="2"/>
      <c r="H793" s="99"/>
      <c r="I793" s="99"/>
      <c r="J793" s="99"/>
      <c r="K793" s="2"/>
      <c r="L793" s="2"/>
      <c r="M793" s="2"/>
      <c r="N793" s="2"/>
      <c r="O793" s="2"/>
      <c r="P793" s="2"/>
      <c r="Q793" s="2"/>
      <c r="R793" s="2"/>
      <c r="S793" s="2"/>
      <c r="T793" s="2"/>
      <c r="U793" s="2"/>
      <c r="V793" s="2"/>
      <c r="W793" s="2"/>
      <c r="X793" s="2"/>
      <c r="Y793" s="2"/>
      <c r="Z793" s="2"/>
      <c r="AA793" s="2"/>
      <c r="AB793" s="2"/>
      <c r="AC793" s="2"/>
    </row>
    <row r="794" spans="1:29" ht="15.75" customHeight="1" x14ac:dyDescent="0.3">
      <c r="A794" s="2"/>
      <c r="B794" s="2"/>
      <c r="C794" s="2"/>
      <c r="D794" s="2"/>
      <c r="E794" s="2"/>
      <c r="F794" s="2"/>
      <c r="G794" s="2"/>
      <c r="H794" s="99"/>
      <c r="I794" s="99"/>
      <c r="J794" s="99"/>
      <c r="K794" s="2"/>
      <c r="L794" s="2"/>
      <c r="M794" s="2"/>
      <c r="N794" s="2"/>
      <c r="O794" s="2"/>
      <c r="P794" s="2"/>
      <c r="Q794" s="2"/>
      <c r="R794" s="2"/>
      <c r="S794" s="2"/>
      <c r="T794" s="2"/>
      <c r="U794" s="2"/>
      <c r="V794" s="2"/>
      <c r="W794" s="2"/>
      <c r="X794" s="2"/>
      <c r="Y794" s="2"/>
      <c r="Z794" s="2"/>
      <c r="AA794" s="2"/>
      <c r="AB794" s="2"/>
      <c r="AC794" s="2"/>
    </row>
    <row r="795" spans="1:29" ht="15.75" customHeight="1" x14ac:dyDescent="0.3">
      <c r="A795" s="2"/>
      <c r="B795" s="2"/>
      <c r="C795" s="2"/>
      <c r="D795" s="2"/>
      <c r="E795" s="2"/>
      <c r="F795" s="2"/>
      <c r="G795" s="2"/>
      <c r="H795" s="99"/>
      <c r="I795" s="99"/>
      <c r="J795" s="99"/>
      <c r="K795" s="2"/>
      <c r="L795" s="2"/>
      <c r="M795" s="2"/>
      <c r="N795" s="2"/>
      <c r="O795" s="2"/>
      <c r="P795" s="2"/>
      <c r="Q795" s="2"/>
      <c r="R795" s="2"/>
      <c r="S795" s="2"/>
      <c r="T795" s="2"/>
      <c r="U795" s="2"/>
      <c r="V795" s="2"/>
      <c r="W795" s="2"/>
      <c r="X795" s="2"/>
      <c r="Y795" s="2"/>
      <c r="Z795" s="2"/>
      <c r="AA795" s="2"/>
      <c r="AB795" s="2"/>
      <c r="AC795" s="2"/>
    </row>
    <row r="796" spans="1:29" ht="15.75" customHeight="1" x14ac:dyDescent="0.3">
      <c r="A796" s="2"/>
      <c r="B796" s="2"/>
      <c r="C796" s="2"/>
      <c r="D796" s="2"/>
      <c r="E796" s="2"/>
      <c r="F796" s="2"/>
      <c r="G796" s="2"/>
      <c r="H796" s="99"/>
      <c r="I796" s="99"/>
      <c r="J796" s="99"/>
      <c r="K796" s="2"/>
      <c r="L796" s="2"/>
      <c r="M796" s="2"/>
      <c r="N796" s="2"/>
      <c r="O796" s="2"/>
      <c r="P796" s="2"/>
      <c r="Q796" s="2"/>
      <c r="R796" s="2"/>
      <c r="S796" s="2"/>
      <c r="T796" s="2"/>
      <c r="U796" s="2"/>
      <c r="V796" s="2"/>
      <c r="W796" s="2"/>
      <c r="X796" s="2"/>
      <c r="Y796" s="2"/>
      <c r="Z796" s="2"/>
      <c r="AA796" s="2"/>
      <c r="AB796" s="2"/>
      <c r="AC796" s="2"/>
    </row>
    <row r="797" spans="1:29" ht="15.75" customHeight="1" x14ac:dyDescent="0.3">
      <c r="A797" s="2"/>
      <c r="B797" s="2"/>
      <c r="C797" s="2"/>
      <c r="D797" s="2"/>
      <c r="E797" s="2"/>
      <c r="F797" s="2"/>
      <c r="G797" s="2"/>
      <c r="H797" s="99"/>
      <c r="I797" s="99"/>
      <c r="J797" s="99"/>
      <c r="K797" s="2"/>
      <c r="L797" s="2"/>
      <c r="M797" s="2"/>
      <c r="N797" s="2"/>
      <c r="O797" s="2"/>
      <c r="P797" s="2"/>
      <c r="Q797" s="2"/>
      <c r="R797" s="2"/>
      <c r="S797" s="2"/>
      <c r="T797" s="2"/>
      <c r="U797" s="2"/>
      <c r="V797" s="2"/>
      <c r="W797" s="2"/>
      <c r="X797" s="2"/>
      <c r="Y797" s="2"/>
      <c r="Z797" s="2"/>
      <c r="AA797" s="2"/>
      <c r="AB797" s="2"/>
      <c r="AC797" s="2"/>
    </row>
    <row r="798" spans="1:29" ht="15.75" customHeight="1" x14ac:dyDescent="0.3">
      <c r="A798" s="2"/>
      <c r="B798" s="2"/>
      <c r="C798" s="2"/>
      <c r="D798" s="2"/>
      <c r="E798" s="2"/>
      <c r="F798" s="2"/>
      <c r="G798" s="2"/>
      <c r="H798" s="99"/>
      <c r="I798" s="99"/>
      <c r="J798" s="99"/>
      <c r="K798" s="2"/>
      <c r="L798" s="2"/>
      <c r="M798" s="2"/>
      <c r="N798" s="2"/>
      <c r="O798" s="2"/>
      <c r="P798" s="2"/>
      <c r="Q798" s="2"/>
      <c r="R798" s="2"/>
      <c r="S798" s="2"/>
      <c r="T798" s="2"/>
      <c r="U798" s="2"/>
      <c r="V798" s="2"/>
      <c r="W798" s="2"/>
      <c r="X798" s="2"/>
      <c r="Y798" s="2"/>
      <c r="Z798" s="2"/>
      <c r="AA798" s="2"/>
      <c r="AB798" s="2"/>
      <c r="AC798" s="2"/>
    </row>
    <row r="799" spans="1:29" ht="15.75" customHeight="1" x14ac:dyDescent="0.3">
      <c r="A799" s="2"/>
      <c r="B799" s="2"/>
      <c r="C799" s="2"/>
      <c r="D799" s="2"/>
      <c r="E799" s="2"/>
      <c r="F799" s="2"/>
      <c r="G799" s="2"/>
      <c r="H799" s="99"/>
      <c r="I799" s="99"/>
      <c r="J799" s="99"/>
      <c r="K799" s="2"/>
      <c r="L799" s="2"/>
      <c r="M799" s="2"/>
      <c r="N799" s="2"/>
      <c r="O799" s="2"/>
      <c r="P799" s="2"/>
      <c r="Q799" s="2"/>
      <c r="R799" s="2"/>
      <c r="S799" s="2"/>
      <c r="T799" s="2"/>
      <c r="U799" s="2"/>
      <c r="V799" s="2"/>
      <c r="W799" s="2"/>
      <c r="X799" s="2"/>
      <c r="Y799" s="2"/>
      <c r="Z799" s="2"/>
      <c r="AA799" s="2"/>
      <c r="AB799" s="2"/>
      <c r="AC799" s="2"/>
    </row>
    <row r="800" spans="1:29" ht="15.75" customHeight="1" x14ac:dyDescent="0.3">
      <c r="A800" s="2"/>
      <c r="B800" s="2"/>
      <c r="C800" s="2"/>
      <c r="D800" s="2"/>
      <c r="E800" s="2"/>
      <c r="F800" s="2"/>
      <c r="G800" s="2"/>
      <c r="H800" s="99"/>
      <c r="I800" s="99"/>
      <c r="J800" s="99"/>
      <c r="K800" s="2"/>
      <c r="L800" s="2"/>
      <c r="M800" s="2"/>
      <c r="N800" s="2"/>
      <c r="O800" s="2"/>
      <c r="P800" s="2"/>
      <c r="Q800" s="2"/>
      <c r="R800" s="2"/>
      <c r="S800" s="2"/>
      <c r="T800" s="2"/>
      <c r="U800" s="2"/>
      <c r="V800" s="2"/>
      <c r="W800" s="2"/>
      <c r="X800" s="2"/>
      <c r="Y800" s="2"/>
      <c r="Z800" s="2"/>
      <c r="AA800" s="2"/>
      <c r="AB800" s="2"/>
      <c r="AC800" s="2"/>
    </row>
    <row r="801" spans="1:29" ht="15.75" customHeight="1" x14ac:dyDescent="0.3">
      <c r="A801" s="2"/>
      <c r="B801" s="2"/>
      <c r="C801" s="2"/>
      <c r="D801" s="2"/>
      <c r="E801" s="2"/>
      <c r="F801" s="2"/>
      <c r="G801" s="2"/>
      <c r="H801" s="99"/>
      <c r="I801" s="99"/>
      <c r="J801" s="99"/>
      <c r="K801" s="2"/>
      <c r="L801" s="2"/>
      <c r="M801" s="2"/>
      <c r="N801" s="2"/>
      <c r="O801" s="2"/>
      <c r="P801" s="2"/>
      <c r="Q801" s="2"/>
      <c r="R801" s="2"/>
      <c r="S801" s="2"/>
      <c r="T801" s="2"/>
      <c r="U801" s="2"/>
      <c r="V801" s="2"/>
      <c r="W801" s="2"/>
      <c r="X801" s="2"/>
      <c r="Y801" s="2"/>
      <c r="Z801" s="2"/>
      <c r="AA801" s="2"/>
      <c r="AB801" s="2"/>
      <c r="AC801" s="2"/>
    </row>
    <row r="802" spans="1:29" ht="15.75" customHeight="1" x14ac:dyDescent="0.3">
      <c r="A802" s="2"/>
      <c r="B802" s="2"/>
      <c r="C802" s="2"/>
      <c r="D802" s="2"/>
      <c r="E802" s="2"/>
      <c r="F802" s="2"/>
      <c r="G802" s="2"/>
      <c r="H802" s="99"/>
      <c r="I802" s="99"/>
      <c r="J802" s="99"/>
      <c r="K802" s="2"/>
      <c r="L802" s="2"/>
      <c r="M802" s="2"/>
      <c r="N802" s="2"/>
      <c r="O802" s="2"/>
      <c r="P802" s="2"/>
      <c r="Q802" s="2"/>
      <c r="R802" s="2"/>
      <c r="S802" s="2"/>
      <c r="T802" s="2"/>
      <c r="U802" s="2"/>
      <c r="V802" s="2"/>
      <c r="W802" s="2"/>
      <c r="X802" s="2"/>
      <c r="Y802" s="2"/>
      <c r="Z802" s="2"/>
      <c r="AA802" s="2"/>
      <c r="AB802" s="2"/>
      <c r="AC802" s="2"/>
    </row>
    <row r="803" spans="1:29" ht="15.75" customHeight="1" x14ac:dyDescent="0.3">
      <c r="A803" s="2"/>
      <c r="B803" s="2"/>
      <c r="C803" s="2"/>
      <c r="D803" s="2"/>
      <c r="E803" s="2"/>
      <c r="F803" s="2"/>
      <c r="G803" s="2"/>
      <c r="H803" s="99"/>
      <c r="I803" s="99"/>
      <c r="J803" s="99"/>
      <c r="K803" s="2"/>
      <c r="L803" s="2"/>
      <c r="M803" s="2"/>
      <c r="N803" s="2"/>
      <c r="O803" s="2"/>
      <c r="P803" s="2"/>
      <c r="Q803" s="2"/>
      <c r="R803" s="2"/>
      <c r="S803" s="2"/>
      <c r="T803" s="2"/>
      <c r="U803" s="2"/>
      <c r="V803" s="2"/>
      <c r="W803" s="2"/>
      <c r="X803" s="2"/>
      <c r="Y803" s="2"/>
      <c r="Z803" s="2"/>
      <c r="AA803" s="2"/>
      <c r="AB803" s="2"/>
      <c r="AC803" s="2"/>
    </row>
    <row r="804" spans="1:29" ht="15.75" customHeight="1" x14ac:dyDescent="0.3">
      <c r="A804" s="2"/>
      <c r="B804" s="2"/>
      <c r="C804" s="2"/>
      <c r="D804" s="2"/>
      <c r="E804" s="2"/>
      <c r="F804" s="2"/>
      <c r="G804" s="2"/>
      <c r="H804" s="99"/>
      <c r="I804" s="99"/>
      <c r="J804" s="99"/>
      <c r="K804" s="2"/>
      <c r="L804" s="2"/>
      <c r="M804" s="2"/>
      <c r="N804" s="2"/>
      <c r="O804" s="2"/>
      <c r="P804" s="2"/>
      <c r="Q804" s="2"/>
      <c r="R804" s="2"/>
      <c r="S804" s="2"/>
      <c r="T804" s="2"/>
      <c r="U804" s="2"/>
      <c r="V804" s="2"/>
      <c r="W804" s="2"/>
      <c r="X804" s="2"/>
      <c r="Y804" s="2"/>
      <c r="Z804" s="2"/>
      <c r="AA804" s="2"/>
      <c r="AB804" s="2"/>
      <c r="AC804" s="2"/>
    </row>
    <row r="805" spans="1:29" ht="15.75" customHeight="1" x14ac:dyDescent="0.3">
      <c r="A805" s="2"/>
      <c r="B805" s="2"/>
      <c r="C805" s="2"/>
      <c r="D805" s="2"/>
      <c r="E805" s="2"/>
      <c r="F805" s="2"/>
      <c r="G805" s="2"/>
      <c r="H805" s="99"/>
      <c r="I805" s="99"/>
      <c r="J805" s="99"/>
      <c r="K805" s="2"/>
      <c r="L805" s="2"/>
      <c r="M805" s="2"/>
      <c r="N805" s="2"/>
      <c r="O805" s="2"/>
      <c r="P805" s="2"/>
      <c r="Q805" s="2"/>
      <c r="R805" s="2"/>
      <c r="S805" s="2"/>
      <c r="T805" s="2"/>
      <c r="U805" s="2"/>
      <c r="V805" s="2"/>
      <c r="W805" s="2"/>
      <c r="X805" s="2"/>
      <c r="Y805" s="2"/>
      <c r="Z805" s="2"/>
      <c r="AA805" s="2"/>
      <c r="AB805" s="2"/>
      <c r="AC805" s="2"/>
    </row>
    <row r="806" spans="1:29" ht="15.75" customHeight="1" x14ac:dyDescent="0.3">
      <c r="A806" s="2"/>
      <c r="B806" s="2"/>
      <c r="C806" s="2"/>
      <c r="D806" s="2"/>
      <c r="E806" s="2"/>
      <c r="F806" s="2"/>
      <c r="G806" s="2"/>
      <c r="H806" s="99"/>
      <c r="I806" s="99"/>
      <c r="J806" s="99"/>
      <c r="K806" s="2"/>
      <c r="L806" s="2"/>
      <c r="M806" s="2"/>
      <c r="N806" s="2"/>
      <c r="O806" s="2"/>
      <c r="P806" s="2"/>
      <c r="Q806" s="2"/>
      <c r="R806" s="2"/>
      <c r="S806" s="2"/>
      <c r="T806" s="2"/>
      <c r="U806" s="2"/>
      <c r="V806" s="2"/>
      <c r="W806" s="2"/>
      <c r="X806" s="2"/>
      <c r="Y806" s="2"/>
      <c r="Z806" s="2"/>
      <c r="AA806" s="2"/>
      <c r="AB806" s="2"/>
      <c r="AC806" s="2"/>
    </row>
    <row r="807" spans="1:29" ht="15.75" customHeight="1" x14ac:dyDescent="0.3">
      <c r="A807" s="2"/>
      <c r="B807" s="2"/>
      <c r="C807" s="2"/>
      <c r="D807" s="2"/>
      <c r="E807" s="2"/>
      <c r="F807" s="2"/>
      <c r="G807" s="2"/>
      <c r="H807" s="99"/>
      <c r="I807" s="99"/>
      <c r="J807" s="99"/>
      <c r="K807" s="2"/>
      <c r="L807" s="2"/>
      <c r="M807" s="2"/>
      <c r="N807" s="2"/>
      <c r="O807" s="2"/>
      <c r="P807" s="2"/>
      <c r="Q807" s="2"/>
      <c r="R807" s="2"/>
      <c r="S807" s="2"/>
      <c r="T807" s="2"/>
      <c r="U807" s="2"/>
      <c r="V807" s="2"/>
      <c r="W807" s="2"/>
      <c r="X807" s="2"/>
      <c r="Y807" s="2"/>
      <c r="Z807" s="2"/>
      <c r="AA807" s="2"/>
      <c r="AB807" s="2"/>
      <c r="AC807" s="2"/>
    </row>
    <row r="808" spans="1:29" ht="15.75" customHeight="1" x14ac:dyDescent="0.3">
      <c r="A808" s="2"/>
      <c r="B808" s="2"/>
      <c r="C808" s="2"/>
      <c r="D808" s="2"/>
      <c r="E808" s="2"/>
      <c r="F808" s="2"/>
      <c r="G808" s="2"/>
      <c r="H808" s="99"/>
      <c r="I808" s="99"/>
      <c r="J808" s="99"/>
      <c r="K808" s="2"/>
      <c r="L808" s="2"/>
      <c r="M808" s="2"/>
      <c r="N808" s="2"/>
      <c r="O808" s="2"/>
      <c r="P808" s="2"/>
      <c r="Q808" s="2"/>
      <c r="R808" s="2"/>
      <c r="S808" s="2"/>
      <c r="T808" s="2"/>
      <c r="U808" s="2"/>
      <c r="V808" s="2"/>
      <c r="W808" s="2"/>
      <c r="X808" s="2"/>
      <c r="Y808" s="2"/>
      <c r="Z808" s="2"/>
      <c r="AA808" s="2"/>
      <c r="AB808" s="2"/>
      <c r="AC808" s="2"/>
    </row>
    <row r="809" spans="1:29" ht="15.75" customHeight="1" x14ac:dyDescent="0.3">
      <c r="A809" s="2"/>
      <c r="B809" s="2"/>
      <c r="C809" s="2"/>
      <c r="D809" s="2"/>
      <c r="E809" s="2"/>
      <c r="F809" s="2"/>
      <c r="G809" s="2"/>
      <c r="H809" s="99"/>
      <c r="I809" s="99"/>
      <c r="J809" s="99"/>
      <c r="K809" s="2"/>
      <c r="L809" s="2"/>
      <c r="M809" s="2"/>
      <c r="N809" s="2"/>
      <c r="O809" s="2"/>
      <c r="P809" s="2"/>
      <c r="Q809" s="2"/>
      <c r="R809" s="2"/>
      <c r="S809" s="2"/>
      <c r="T809" s="2"/>
      <c r="U809" s="2"/>
      <c r="V809" s="2"/>
      <c r="W809" s="2"/>
      <c r="X809" s="2"/>
      <c r="Y809" s="2"/>
      <c r="Z809" s="2"/>
      <c r="AA809" s="2"/>
      <c r="AB809" s="2"/>
      <c r="AC809" s="2"/>
    </row>
    <row r="810" spans="1:29" ht="15.75" customHeight="1" x14ac:dyDescent="0.3">
      <c r="A810" s="2"/>
      <c r="B810" s="2"/>
      <c r="C810" s="2"/>
      <c r="D810" s="2"/>
      <c r="E810" s="2"/>
      <c r="F810" s="2"/>
      <c r="G810" s="2"/>
      <c r="H810" s="99"/>
      <c r="I810" s="99"/>
      <c r="J810" s="99"/>
      <c r="K810" s="2"/>
      <c r="L810" s="2"/>
      <c r="M810" s="2"/>
      <c r="N810" s="2"/>
      <c r="O810" s="2"/>
      <c r="P810" s="2"/>
      <c r="Q810" s="2"/>
      <c r="R810" s="2"/>
      <c r="S810" s="2"/>
      <c r="T810" s="2"/>
      <c r="U810" s="2"/>
      <c r="V810" s="2"/>
      <c r="W810" s="2"/>
      <c r="X810" s="2"/>
      <c r="Y810" s="2"/>
      <c r="Z810" s="2"/>
      <c r="AA810" s="2"/>
      <c r="AB810" s="2"/>
      <c r="AC810" s="2"/>
    </row>
    <row r="811" spans="1:29" ht="15.75" customHeight="1" x14ac:dyDescent="0.3">
      <c r="A811" s="2"/>
      <c r="B811" s="2"/>
      <c r="C811" s="2"/>
      <c r="D811" s="2"/>
      <c r="E811" s="2"/>
      <c r="F811" s="2"/>
      <c r="G811" s="2"/>
      <c r="H811" s="99"/>
      <c r="I811" s="99"/>
      <c r="J811" s="99"/>
      <c r="K811" s="2"/>
      <c r="L811" s="2"/>
      <c r="M811" s="2"/>
      <c r="N811" s="2"/>
      <c r="O811" s="2"/>
      <c r="P811" s="2"/>
      <c r="Q811" s="2"/>
      <c r="R811" s="2"/>
      <c r="S811" s="2"/>
      <c r="T811" s="2"/>
      <c r="U811" s="2"/>
      <c r="V811" s="2"/>
      <c r="W811" s="2"/>
      <c r="X811" s="2"/>
      <c r="Y811" s="2"/>
      <c r="Z811" s="2"/>
      <c r="AA811" s="2"/>
      <c r="AB811" s="2"/>
      <c r="AC811" s="2"/>
    </row>
    <row r="812" spans="1:29" ht="15.75" customHeight="1" x14ac:dyDescent="0.3">
      <c r="A812" s="2"/>
      <c r="B812" s="2"/>
      <c r="C812" s="2"/>
      <c r="D812" s="2"/>
      <c r="E812" s="2"/>
      <c r="F812" s="2"/>
      <c r="G812" s="2"/>
      <c r="H812" s="99"/>
      <c r="I812" s="99"/>
      <c r="J812" s="99"/>
      <c r="K812" s="2"/>
      <c r="L812" s="2"/>
      <c r="M812" s="2"/>
      <c r="N812" s="2"/>
      <c r="O812" s="2"/>
      <c r="P812" s="2"/>
      <c r="Q812" s="2"/>
      <c r="R812" s="2"/>
      <c r="S812" s="2"/>
      <c r="T812" s="2"/>
      <c r="U812" s="2"/>
      <c r="V812" s="2"/>
      <c r="W812" s="2"/>
      <c r="X812" s="2"/>
      <c r="Y812" s="2"/>
      <c r="Z812" s="2"/>
      <c r="AA812" s="2"/>
      <c r="AB812" s="2"/>
      <c r="AC812" s="2"/>
    </row>
    <row r="813" spans="1:29" ht="15.75" customHeight="1" x14ac:dyDescent="0.3">
      <c r="A813" s="2"/>
      <c r="B813" s="2"/>
      <c r="C813" s="2"/>
      <c r="D813" s="2"/>
      <c r="E813" s="2"/>
      <c r="F813" s="2"/>
      <c r="G813" s="2"/>
      <c r="H813" s="99"/>
      <c r="I813" s="99"/>
      <c r="J813" s="99"/>
      <c r="K813" s="2"/>
      <c r="L813" s="2"/>
      <c r="M813" s="2"/>
      <c r="N813" s="2"/>
      <c r="O813" s="2"/>
      <c r="P813" s="2"/>
      <c r="Q813" s="2"/>
      <c r="R813" s="2"/>
      <c r="S813" s="2"/>
      <c r="T813" s="2"/>
      <c r="U813" s="2"/>
      <c r="V813" s="2"/>
      <c r="W813" s="2"/>
      <c r="X813" s="2"/>
      <c r="Y813" s="2"/>
      <c r="Z813" s="2"/>
      <c r="AA813" s="2"/>
      <c r="AB813" s="2"/>
      <c r="AC813" s="2"/>
    </row>
    <row r="814" spans="1:29" ht="15.75" customHeight="1" x14ac:dyDescent="0.3">
      <c r="A814" s="2"/>
      <c r="B814" s="2"/>
      <c r="C814" s="2"/>
      <c r="D814" s="2"/>
      <c r="E814" s="2"/>
      <c r="F814" s="2"/>
      <c r="G814" s="2"/>
      <c r="H814" s="99"/>
      <c r="I814" s="99"/>
      <c r="J814" s="99"/>
      <c r="K814" s="2"/>
      <c r="L814" s="2"/>
      <c r="M814" s="2"/>
      <c r="N814" s="2"/>
      <c r="O814" s="2"/>
      <c r="P814" s="2"/>
      <c r="Q814" s="2"/>
      <c r="R814" s="2"/>
      <c r="S814" s="2"/>
      <c r="T814" s="2"/>
      <c r="U814" s="2"/>
      <c r="V814" s="2"/>
      <c r="W814" s="2"/>
      <c r="X814" s="2"/>
      <c r="Y814" s="2"/>
      <c r="Z814" s="2"/>
      <c r="AA814" s="2"/>
      <c r="AB814" s="2"/>
      <c r="AC814" s="2"/>
    </row>
    <row r="815" spans="1:29" ht="15.75" customHeight="1" x14ac:dyDescent="0.3">
      <c r="A815" s="2"/>
      <c r="B815" s="2"/>
      <c r="C815" s="2"/>
      <c r="D815" s="2"/>
      <c r="E815" s="2"/>
      <c r="F815" s="2"/>
      <c r="G815" s="2"/>
      <c r="H815" s="99"/>
      <c r="I815" s="99"/>
      <c r="J815" s="99"/>
      <c r="K815" s="2"/>
      <c r="L815" s="2"/>
      <c r="M815" s="2"/>
      <c r="N815" s="2"/>
      <c r="O815" s="2"/>
      <c r="P815" s="2"/>
      <c r="Q815" s="2"/>
      <c r="R815" s="2"/>
      <c r="S815" s="2"/>
      <c r="T815" s="2"/>
      <c r="U815" s="2"/>
      <c r="V815" s="2"/>
      <c r="W815" s="2"/>
      <c r="X815" s="2"/>
      <c r="Y815" s="2"/>
      <c r="Z815" s="2"/>
      <c r="AA815" s="2"/>
      <c r="AB815" s="2"/>
      <c r="AC815" s="2"/>
    </row>
    <row r="816" spans="1:29" ht="15.75" customHeight="1" x14ac:dyDescent="0.3">
      <c r="A816" s="2"/>
      <c r="B816" s="2"/>
      <c r="C816" s="2"/>
      <c r="D816" s="2"/>
      <c r="E816" s="2"/>
      <c r="F816" s="2"/>
      <c r="G816" s="2"/>
      <c r="H816" s="99"/>
      <c r="I816" s="99"/>
      <c r="J816" s="99"/>
      <c r="K816" s="2"/>
      <c r="L816" s="2"/>
      <c r="M816" s="2"/>
      <c r="N816" s="2"/>
      <c r="O816" s="2"/>
      <c r="P816" s="2"/>
      <c r="Q816" s="2"/>
      <c r="R816" s="2"/>
      <c r="S816" s="2"/>
      <c r="T816" s="2"/>
      <c r="U816" s="2"/>
      <c r="V816" s="2"/>
      <c r="W816" s="2"/>
      <c r="X816" s="2"/>
      <c r="Y816" s="2"/>
      <c r="Z816" s="2"/>
      <c r="AA816" s="2"/>
      <c r="AB816" s="2"/>
      <c r="AC816" s="2"/>
    </row>
    <row r="817" spans="1:29" ht="15.75" customHeight="1" x14ac:dyDescent="0.3">
      <c r="A817" s="2"/>
      <c r="B817" s="2"/>
      <c r="C817" s="2"/>
      <c r="D817" s="2"/>
      <c r="E817" s="2"/>
      <c r="F817" s="2"/>
      <c r="G817" s="2"/>
      <c r="H817" s="99"/>
      <c r="I817" s="99"/>
      <c r="J817" s="99"/>
      <c r="K817" s="2"/>
      <c r="L817" s="2"/>
      <c r="M817" s="2"/>
      <c r="N817" s="2"/>
      <c r="O817" s="2"/>
      <c r="P817" s="2"/>
      <c r="Q817" s="2"/>
      <c r="R817" s="2"/>
      <c r="S817" s="2"/>
      <c r="T817" s="2"/>
      <c r="U817" s="2"/>
      <c r="V817" s="2"/>
      <c r="W817" s="2"/>
      <c r="X817" s="2"/>
      <c r="Y817" s="2"/>
      <c r="Z817" s="2"/>
      <c r="AA817" s="2"/>
      <c r="AB817" s="2"/>
      <c r="AC817" s="2"/>
    </row>
    <row r="818" spans="1:29" ht="15.75" customHeight="1" x14ac:dyDescent="0.3">
      <c r="A818" s="2"/>
      <c r="B818" s="2"/>
      <c r="C818" s="2"/>
      <c r="D818" s="2"/>
      <c r="E818" s="2"/>
      <c r="F818" s="2"/>
      <c r="G818" s="2"/>
      <c r="H818" s="99"/>
      <c r="I818" s="99"/>
      <c r="J818" s="99"/>
      <c r="K818" s="2"/>
      <c r="L818" s="2"/>
      <c r="M818" s="2"/>
      <c r="N818" s="2"/>
      <c r="O818" s="2"/>
      <c r="P818" s="2"/>
      <c r="Q818" s="2"/>
      <c r="R818" s="2"/>
      <c r="S818" s="2"/>
      <c r="T818" s="2"/>
      <c r="U818" s="2"/>
      <c r="V818" s="2"/>
      <c r="W818" s="2"/>
      <c r="X818" s="2"/>
      <c r="Y818" s="2"/>
      <c r="Z818" s="2"/>
      <c r="AA818" s="2"/>
      <c r="AB818" s="2"/>
      <c r="AC818" s="2"/>
    </row>
    <row r="819" spans="1:29" ht="15.75" customHeight="1" x14ac:dyDescent="0.3">
      <c r="A819" s="2"/>
      <c r="B819" s="2"/>
      <c r="C819" s="2"/>
      <c r="D819" s="2"/>
      <c r="E819" s="2"/>
      <c r="F819" s="2"/>
      <c r="G819" s="2"/>
      <c r="H819" s="99"/>
      <c r="I819" s="99"/>
      <c r="J819" s="99"/>
      <c r="K819" s="2"/>
      <c r="L819" s="2"/>
      <c r="M819" s="2"/>
      <c r="N819" s="2"/>
      <c r="O819" s="2"/>
      <c r="P819" s="2"/>
      <c r="Q819" s="2"/>
      <c r="R819" s="2"/>
      <c r="S819" s="2"/>
      <c r="T819" s="2"/>
      <c r="U819" s="2"/>
      <c r="V819" s="2"/>
      <c r="W819" s="2"/>
      <c r="X819" s="2"/>
      <c r="Y819" s="2"/>
      <c r="Z819" s="2"/>
      <c r="AA819" s="2"/>
      <c r="AB819" s="2"/>
      <c r="AC819" s="2"/>
    </row>
    <row r="820" spans="1:29" ht="15.75" customHeight="1" x14ac:dyDescent="0.3">
      <c r="A820" s="2"/>
      <c r="B820" s="2"/>
      <c r="C820" s="2"/>
      <c r="D820" s="2"/>
      <c r="E820" s="2"/>
      <c r="F820" s="2"/>
      <c r="G820" s="2"/>
      <c r="H820" s="99"/>
      <c r="I820" s="99"/>
      <c r="J820" s="99"/>
      <c r="K820" s="2"/>
      <c r="L820" s="2"/>
      <c r="M820" s="2"/>
      <c r="N820" s="2"/>
      <c r="O820" s="2"/>
      <c r="P820" s="2"/>
      <c r="Q820" s="2"/>
      <c r="R820" s="2"/>
      <c r="S820" s="2"/>
      <c r="T820" s="2"/>
      <c r="U820" s="2"/>
      <c r="V820" s="2"/>
      <c r="W820" s="2"/>
      <c r="X820" s="2"/>
      <c r="Y820" s="2"/>
      <c r="Z820" s="2"/>
      <c r="AA820" s="2"/>
      <c r="AB820" s="2"/>
      <c r="AC820" s="2"/>
    </row>
    <row r="821" spans="1:29" ht="15.75" customHeight="1" x14ac:dyDescent="0.3">
      <c r="A821" s="2"/>
      <c r="B821" s="2"/>
      <c r="C821" s="2"/>
      <c r="D821" s="2"/>
      <c r="E821" s="2"/>
      <c r="F821" s="2"/>
      <c r="G821" s="2"/>
      <c r="H821" s="99"/>
      <c r="I821" s="99"/>
      <c r="J821" s="99"/>
      <c r="K821" s="2"/>
      <c r="L821" s="2"/>
      <c r="M821" s="2"/>
      <c r="N821" s="2"/>
      <c r="O821" s="2"/>
      <c r="P821" s="2"/>
      <c r="Q821" s="2"/>
      <c r="R821" s="2"/>
      <c r="S821" s="2"/>
      <c r="T821" s="2"/>
      <c r="U821" s="2"/>
      <c r="V821" s="2"/>
      <c r="W821" s="2"/>
      <c r="X821" s="2"/>
      <c r="Y821" s="2"/>
      <c r="Z821" s="2"/>
      <c r="AA821" s="2"/>
      <c r="AB821" s="2"/>
      <c r="AC821" s="2"/>
    </row>
    <row r="822" spans="1:29" ht="15.75" customHeight="1" x14ac:dyDescent="0.3">
      <c r="A822" s="2"/>
      <c r="B822" s="2"/>
      <c r="C822" s="2"/>
      <c r="D822" s="2"/>
      <c r="E822" s="2"/>
      <c r="F822" s="2"/>
      <c r="G822" s="2"/>
      <c r="H822" s="99"/>
      <c r="I822" s="99"/>
      <c r="J822" s="99"/>
      <c r="K822" s="2"/>
      <c r="L822" s="2"/>
      <c r="M822" s="2"/>
      <c r="N822" s="2"/>
      <c r="O822" s="2"/>
      <c r="P822" s="2"/>
      <c r="Q822" s="2"/>
      <c r="R822" s="2"/>
      <c r="S822" s="2"/>
      <c r="T822" s="2"/>
      <c r="U822" s="2"/>
      <c r="V822" s="2"/>
      <c r="W822" s="2"/>
      <c r="X822" s="2"/>
      <c r="Y822" s="2"/>
      <c r="Z822" s="2"/>
      <c r="AA822" s="2"/>
      <c r="AB822" s="2"/>
      <c r="AC822" s="2"/>
    </row>
    <row r="823" spans="1:29" ht="15.75" customHeight="1" x14ac:dyDescent="0.3">
      <c r="A823" s="2"/>
      <c r="B823" s="2"/>
      <c r="C823" s="2"/>
      <c r="D823" s="2"/>
      <c r="E823" s="2"/>
      <c r="F823" s="2"/>
      <c r="G823" s="2"/>
      <c r="H823" s="99"/>
      <c r="I823" s="99"/>
      <c r="J823" s="99"/>
      <c r="K823" s="2"/>
      <c r="L823" s="2"/>
      <c r="M823" s="2"/>
      <c r="N823" s="2"/>
      <c r="O823" s="2"/>
      <c r="P823" s="2"/>
      <c r="Q823" s="2"/>
      <c r="R823" s="2"/>
      <c r="S823" s="2"/>
      <c r="T823" s="2"/>
      <c r="U823" s="2"/>
      <c r="V823" s="2"/>
      <c r="W823" s="2"/>
      <c r="X823" s="2"/>
      <c r="Y823" s="2"/>
      <c r="Z823" s="2"/>
      <c r="AA823" s="2"/>
      <c r="AB823" s="2"/>
      <c r="AC823" s="2"/>
    </row>
    <row r="824" spans="1:29" ht="15.75" customHeight="1" x14ac:dyDescent="0.3">
      <c r="A824" s="2"/>
      <c r="B824" s="2"/>
      <c r="C824" s="2"/>
      <c r="D824" s="2"/>
      <c r="E824" s="2"/>
      <c r="F824" s="2"/>
      <c r="G824" s="2"/>
      <c r="H824" s="99"/>
      <c r="I824" s="99"/>
      <c r="J824" s="99"/>
      <c r="K824" s="2"/>
      <c r="L824" s="2"/>
      <c r="M824" s="2"/>
      <c r="N824" s="2"/>
      <c r="O824" s="2"/>
      <c r="P824" s="2"/>
      <c r="Q824" s="2"/>
      <c r="R824" s="2"/>
      <c r="S824" s="2"/>
      <c r="T824" s="2"/>
      <c r="U824" s="2"/>
      <c r="V824" s="2"/>
      <c r="W824" s="2"/>
      <c r="X824" s="2"/>
      <c r="Y824" s="2"/>
      <c r="Z824" s="2"/>
      <c r="AA824" s="2"/>
      <c r="AB824" s="2"/>
      <c r="AC824" s="2"/>
    </row>
    <row r="825" spans="1:29" ht="15.75" customHeight="1" x14ac:dyDescent="0.3">
      <c r="A825" s="2"/>
      <c r="B825" s="2"/>
      <c r="C825" s="2"/>
      <c r="D825" s="2"/>
      <c r="E825" s="2"/>
      <c r="F825" s="2"/>
      <c r="G825" s="2"/>
      <c r="H825" s="99"/>
      <c r="I825" s="99"/>
      <c r="J825" s="99"/>
      <c r="K825" s="2"/>
      <c r="L825" s="2"/>
      <c r="M825" s="2"/>
      <c r="N825" s="2"/>
      <c r="O825" s="2"/>
      <c r="P825" s="2"/>
      <c r="Q825" s="2"/>
      <c r="R825" s="2"/>
      <c r="S825" s="2"/>
      <c r="T825" s="2"/>
      <c r="U825" s="2"/>
      <c r="V825" s="2"/>
      <c r="W825" s="2"/>
      <c r="X825" s="2"/>
      <c r="Y825" s="2"/>
      <c r="Z825" s="2"/>
      <c r="AA825" s="2"/>
      <c r="AB825" s="2"/>
      <c r="AC825" s="2"/>
    </row>
    <row r="826" spans="1:29" ht="15.75" customHeight="1" x14ac:dyDescent="0.3">
      <c r="A826" s="2"/>
      <c r="B826" s="2"/>
      <c r="C826" s="2"/>
      <c r="D826" s="2"/>
      <c r="E826" s="2"/>
      <c r="F826" s="2"/>
      <c r="G826" s="2"/>
      <c r="H826" s="99"/>
      <c r="I826" s="99"/>
      <c r="J826" s="99"/>
      <c r="K826" s="2"/>
      <c r="L826" s="2"/>
      <c r="M826" s="2"/>
      <c r="N826" s="2"/>
      <c r="O826" s="2"/>
      <c r="P826" s="2"/>
      <c r="Q826" s="2"/>
      <c r="R826" s="2"/>
      <c r="S826" s="2"/>
      <c r="T826" s="2"/>
      <c r="U826" s="2"/>
      <c r="V826" s="2"/>
      <c r="W826" s="2"/>
      <c r="X826" s="2"/>
      <c r="Y826" s="2"/>
      <c r="Z826" s="2"/>
      <c r="AA826" s="2"/>
      <c r="AB826" s="2"/>
      <c r="AC826" s="2"/>
    </row>
    <row r="827" spans="1:29" ht="15.75" customHeight="1" x14ac:dyDescent="0.3">
      <c r="A827" s="2"/>
      <c r="B827" s="2"/>
      <c r="C827" s="2"/>
      <c r="D827" s="2"/>
      <c r="E827" s="2"/>
      <c r="F827" s="2"/>
      <c r="G827" s="2"/>
      <c r="H827" s="99"/>
      <c r="I827" s="99"/>
      <c r="J827" s="99"/>
      <c r="K827" s="2"/>
      <c r="L827" s="2"/>
      <c r="M827" s="2"/>
      <c r="N827" s="2"/>
      <c r="O827" s="2"/>
      <c r="P827" s="2"/>
      <c r="Q827" s="2"/>
      <c r="R827" s="2"/>
      <c r="S827" s="2"/>
      <c r="T827" s="2"/>
      <c r="U827" s="2"/>
      <c r="V827" s="2"/>
      <c r="W827" s="2"/>
      <c r="X827" s="2"/>
      <c r="Y827" s="2"/>
      <c r="Z827" s="2"/>
      <c r="AA827" s="2"/>
      <c r="AB827" s="2"/>
      <c r="AC827" s="2"/>
    </row>
    <row r="828" spans="1:29" ht="15.75" customHeight="1" x14ac:dyDescent="0.3">
      <c r="A828" s="2"/>
      <c r="B828" s="2"/>
      <c r="C828" s="2"/>
      <c r="D828" s="2"/>
      <c r="E828" s="2"/>
      <c r="F828" s="2"/>
      <c r="G828" s="2"/>
      <c r="H828" s="99"/>
      <c r="I828" s="99"/>
      <c r="J828" s="99"/>
      <c r="K828" s="2"/>
      <c r="L828" s="2"/>
      <c r="M828" s="2"/>
      <c r="N828" s="2"/>
      <c r="O828" s="2"/>
      <c r="P828" s="2"/>
      <c r="Q828" s="2"/>
      <c r="R828" s="2"/>
      <c r="S828" s="2"/>
      <c r="T828" s="2"/>
      <c r="U828" s="2"/>
      <c r="V828" s="2"/>
      <c r="W828" s="2"/>
      <c r="X828" s="2"/>
      <c r="Y828" s="2"/>
      <c r="Z828" s="2"/>
      <c r="AA828" s="2"/>
      <c r="AB828" s="2"/>
      <c r="AC828" s="2"/>
    </row>
    <row r="829" spans="1:29" ht="15.75" customHeight="1" x14ac:dyDescent="0.3">
      <c r="A829" s="2"/>
      <c r="B829" s="2"/>
      <c r="C829" s="2"/>
      <c r="D829" s="2"/>
      <c r="E829" s="2"/>
      <c r="F829" s="2"/>
      <c r="G829" s="2"/>
      <c r="H829" s="99"/>
      <c r="I829" s="99"/>
      <c r="J829" s="99"/>
      <c r="K829" s="2"/>
      <c r="L829" s="2"/>
      <c r="M829" s="2"/>
      <c r="N829" s="2"/>
      <c r="O829" s="2"/>
      <c r="P829" s="2"/>
      <c r="Q829" s="2"/>
      <c r="R829" s="2"/>
      <c r="S829" s="2"/>
      <c r="T829" s="2"/>
      <c r="U829" s="2"/>
      <c r="V829" s="2"/>
      <c r="W829" s="2"/>
      <c r="X829" s="2"/>
      <c r="Y829" s="2"/>
      <c r="Z829" s="2"/>
      <c r="AA829" s="2"/>
      <c r="AB829" s="2"/>
      <c r="AC829" s="2"/>
    </row>
    <row r="830" spans="1:29" ht="15.75" customHeight="1" x14ac:dyDescent="0.3">
      <c r="A830" s="2"/>
      <c r="B830" s="2"/>
      <c r="C830" s="2"/>
      <c r="D830" s="2"/>
      <c r="E830" s="2"/>
      <c r="F830" s="2"/>
      <c r="G830" s="2"/>
      <c r="H830" s="99"/>
      <c r="I830" s="99"/>
      <c r="J830" s="99"/>
      <c r="K830" s="2"/>
      <c r="L830" s="2"/>
      <c r="M830" s="2"/>
      <c r="N830" s="2"/>
      <c r="O830" s="2"/>
      <c r="P830" s="2"/>
      <c r="Q830" s="2"/>
      <c r="R830" s="2"/>
      <c r="S830" s="2"/>
      <c r="T830" s="2"/>
      <c r="U830" s="2"/>
      <c r="V830" s="2"/>
      <c r="W830" s="2"/>
      <c r="X830" s="2"/>
      <c r="Y830" s="2"/>
      <c r="Z830" s="2"/>
      <c r="AA830" s="2"/>
      <c r="AB830" s="2"/>
      <c r="AC830" s="2"/>
    </row>
    <row r="831" spans="1:29" ht="15.75" customHeight="1" x14ac:dyDescent="0.3">
      <c r="A831" s="2"/>
      <c r="B831" s="2"/>
      <c r="C831" s="2"/>
      <c r="D831" s="2"/>
      <c r="E831" s="2"/>
      <c r="F831" s="2"/>
      <c r="G831" s="2"/>
      <c r="H831" s="99"/>
      <c r="I831" s="99"/>
      <c r="J831" s="99"/>
      <c r="K831" s="2"/>
      <c r="L831" s="2"/>
      <c r="M831" s="2"/>
      <c r="N831" s="2"/>
      <c r="O831" s="2"/>
      <c r="P831" s="2"/>
      <c r="Q831" s="2"/>
      <c r="R831" s="2"/>
      <c r="S831" s="2"/>
      <c r="T831" s="2"/>
      <c r="U831" s="2"/>
      <c r="V831" s="2"/>
      <c r="W831" s="2"/>
      <c r="X831" s="2"/>
      <c r="Y831" s="2"/>
      <c r="Z831" s="2"/>
      <c r="AA831" s="2"/>
      <c r="AB831" s="2"/>
      <c r="AC831" s="2"/>
    </row>
    <row r="832" spans="1:29" ht="15.75" customHeight="1" x14ac:dyDescent="0.3">
      <c r="A832" s="2"/>
      <c r="B832" s="2"/>
      <c r="C832" s="2"/>
      <c r="D832" s="2"/>
      <c r="E832" s="2"/>
      <c r="F832" s="2"/>
      <c r="G832" s="2"/>
      <c r="H832" s="99"/>
      <c r="I832" s="99"/>
      <c r="J832" s="99"/>
      <c r="K832" s="2"/>
      <c r="L832" s="2"/>
      <c r="M832" s="2"/>
      <c r="N832" s="2"/>
      <c r="O832" s="2"/>
      <c r="P832" s="2"/>
      <c r="Q832" s="2"/>
      <c r="R832" s="2"/>
      <c r="S832" s="2"/>
      <c r="T832" s="2"/>
      <c r="U832" s="2"/>
      <c r="V832" s="2"/>
      <c r="W832" s="2"/>
      <c r="X832" s="2"/>
      <c r="Y832" s="2"/>
      <c r="Z832" s="2"/>
      <c r="AA832" s="2"/>
      <c r="AB832" s="2"/>
      <c r="AC832" s="2"/>
    </row>
    <row r="833" spans="1:29" ht="15.75" customHeight="1" x14ac:dyDescent="0.3">
      <c r="A833" s="2"/>
      <c r="B833" s="2"/>
      <c r="C833" s="2"/>
      <c r="D833" s="2"/>
      <c r="E833" s="2"/>
      <c r="F833" s="2"/>
      <c r="G833" s="2"/>
      <c r="H833" s="99"/>
      <c r="I833" s="99"/>
      <c r="J833" s="99"/>
      <c r="K833" s="2"/>
      <c r="L833" s="2"/>
      <c r="M833" s="2"/>
      <c r="N833" s="2"/>
      <c r="O833" s="2"/>
      <c r="P833" s="2"/>
      <c r="Q833" s="2"/>
      <c r="R833" s="2"/>
      <c r="S833" s="2"/>
      <c r="T833" s="2"/>
      <c r="U833" s="2"/>
      <c r="V833" s="2"/>
      <c r="W833" s="2"/>
      <c r="X833" s="2"/>
      <c r="Y833" s="2"/>
      <c r="Z833" s="2"/>
      <c r="AA833" s="2"/>
      <c r="AB833" s="2"/>
      <c r="AC833" s="2"/>
    </row>
    <row r="834" spans="1:29" ht="15.75" customHeight="1" x14ac:dyDescent="0.3">
      <c r="A834" s="2"/>
      <c r="B834" s="2"/>
      <c r="C834" s="2"/>
      <c r="D834" s="2"/>
      <c r="E834" s="2"/>
      <c r="F834" s="2"/>
      <c r="G834" s="2"/>
      <c r="H834" s="99"/>
      <c r="I834" s="99"/>
      <c r="J834" s="99"/>
      <c r="K834" s="2"/>
      <c r="L834" s="2"/>
      <c r="M834" s="2"/>
      <c r="N834" s="2"/>
      <c r="O834" s="2"/>
      <c r="P834" s="2"/>
      <c r="Q834" s="2"/>
      <c r="R834" s="2"/>
      <c r="S834" s="2"/>
      <c r="T834" s="2"/>
      <c r="U834" s="2"/>
      <c r="V834" s="2"/>
      <c r="W834" s="2"/>
      <c r="X834" s="2"/>
      <c r="Y834" s="2"/>
      <c r="Z834" s="2"/>
      <c r="AA834" s="2"/>
      <c r="AB834" s="2"/>
      <c r="AC834" s="2"/>
    </row>
    <row r="835" spans="1:29" ht="15.75" customHeight="1" x14ac:dyDescent="0.3">
      <c r="A835" s="2"/>
      <c r="B835" s="2"/>
      <c r="C835" s="2"/>
      <c r="D835" s="2"/>
      <c r="E835" s="2"/>
      <c r="F835" s="2"/>
      <c r="G835" s="2"/>
      <c r="H835" s="99"/>
      <c r="I835" s="99"/>
      <c r="J835" s="99"/>
      <c r="K835" s="2"/>
      <c r="L835" s="2"/>
      <c r="M835" s="2"/>
      <c r="N835" s="2"/>
      <c r="O835" s="2"/>
      <c r="P835" s="2"/>
      <c r="Q835" s="2"/>
      <c r="R835" s="2"/>
      <c r="S835" s="2"/>
      <c r="T835" s="2"/>
      <c r="U835" s="2"/>
      <c r="V835" s="2"/>
      <c r="W835" s="2"/>
      <c r="X835" s="2"/>
      <c r="Y835" s="2"/>
      <c r="Z835" s="2"/>
      <c r="AA835" s="2"/>
      <c r="AB835" s="2"/>
      <c r="AC835" s="2"/>
    </row>
    <row r="836" spans="1:29" ht="15.75" customHeight="1" x14ac:dyDescent="0.3">
      <c r="A836" s="2"/>
      <c r="B836" s="2"/>
      <c r="C836" s="2"/>
      <c r="D836" s="2"/>
      <c r="E836" s="2"/>
      <c r="F836" s="2"/>
      <c r="G836" s="2"/>
      <c r="H836" s="99"/>
      <c r="I836" s="99"/>
      <c r="J836" s="99"/>
      <c r="K836" s="2"/>
      <c r="L836" s="2"/>
      <c r="M836" s="2"/>
      <c r="N836" s="2"/>
      <c r="O836" s="2"/>
      <c r="P836" s="2"/>
      <c r="Q836" s="2"/>
      <c r="R836" s="2"/>
      <c r="S836" s="2"/>
      <c r="T836" s="2"/>
      <c r="U836" s="2"/>
      <c r="V836" s="2"/>
      <c r="W836" s="2"/>
      <c r="X836" s="2"/>
      <c r="Y836" s="2"/>
      <c r="Z836" s="2"/>
      <c r="AA836" s="2"/>
      <c r="AB836" s="2"/>
      <c r="AC836" s="2"/>
    </row>
    <row r="837" spans="1:29" ht="15.75" customHeight="1" x14ac:dyDescent="0.3">
      <c r="A837" s="2"/>
      <c r="B837" s="2"/>
      <c r="C837" s="2"/>
      <c r="D837" s="2"/>
      <c r="E837" s="2"/>
      <c r="F837" s="2"/>
      <c r="G837" s="2"/>
      <c r="H837" s="99"/>
      <c r="I837" s="99"/>
      <c r="J837" s="99"/>
      <c r="K837" s="2"/>
      <c r="L837" s="2"/>
      <c r="M837" s="2"/>
      <c r="N837" s="2"/>
      <c r="O837" s="2"/>
      <c r="P837" s="2"/>
      <c r="Q837" s="2"/>
      <c r="R837" s="2"/>
      <c r="S837" s="2"/>
      <c r="T837" s="2"/>
      <c r="U837" s="2"/>
      <c r="V837" s="2"/>
      <c r="W837" s="2"/>
      <c r="X837" s="2"/>
      <c r="Y837" s="2"/>
      <c r="Z837" s="2"/>
      <c r="AA837" s="2"/>
      <c r="AB837" s="2"/>
      <c r="AC837" s="2"/>
    </row>
    <row r="838" spans="1:29" ht="15.75" customHeight="1" x14ac:dyDescent="0.3">
      <c r="A838" s="2"/>
      <c r="B838" s="2"/>
      <c r="C838" s="2"/>
      <c r="D838" s="2"/>
      <c r="E838" s="2"/>
      <c r="F838" s="2"/>
      <c r="G838" s="2"/>
      <c r="H838" s="99"/>
      <c r="I838" s="99"/>
      <c r="J838" s="99"/>
      <c r="K838" s="2"/>
      <c r="L838" s="2"/>
      <c r="M838" s="2"/>
      <c r="N838" s="2"/>
      <c r="O838" s="2"/>
      <c r="P838" s="2"/>
      <c r="Q838" s="2"/>
      <c r="R838" s="2"/>
      <c r="S838" s="2"/>
      <c r="T838" s="2"/>
      <c r="U838" s="2"/>
      <c r="V838" s="2"/>
      <c r="W838" s="2"/>
      <c r="X838" s="2"/>
      <c r="Y838" s="2"/>
      <c r="Z838" s="2"/>
      <c r="AA838" s="2"/>
      <c r="AB838" s="2"/>
      <c r="AC838" s="2"/>
    </row>
    <row r="839" spans="1:29" ht="15.75" customHeight="1" x14ac:dyDescent="0.3">
      <c r="A839" s="2"/>
      <c r="B839" s="2"/>
      <c r="C839" s="2"/>
      <c r="D839" s="2"/>
      <c r="E839" s="2"/>
      <c r="F839" s="2"/>
      <c r="G839" s="2"/>
      <c r="H839" s="99"/>
      <c r="I839" s="99"/>
      <c r="J839" s="99"/>
      <c r="K839" s="2"/>
      <c r="L839" s="2"/>
      <c r="M839" s="2"/>
      <c r="N839" s="2"/>
      <c r="O839" s="2"/>
      <c r="P839" s="2"/>
      <c r="Q839" s="2"/>
      <c r="R839" s="2"/>
      <c r="S839" s="2"/>
      <c r="T839" s="2"/>
      <c r="U839" s="2"/>
      <c r="V839" s="2"/>
      <c r="W839" s="2"/>
      <c r="X839" s="2"/>
      <c r="Y839" s="2"/>
      <c r="Z839" s="2"/>
      <c r="AA839" s="2"/>
      <c r="AB839" s="2"/>
      <c r="AC839" s="2"/>
    </row>
    <row r="840" spans="1:29" ht="15.75" customHeight="1" x14ac:dyDescent="0.3">
      <c r="A840" s="2"/>
      <c r="B840" s="2"/>
      <c r="C840" s="2"/>
      <c r="D840" s="2"/>
      <c r="E840" s="2"/>
      <c r="F840" s="2"/>
      <c r="G840" s="2"/>
      <c r="H840" s="99"/>
      <c r="I840" s="99"/>
      <c r="J840" s="99"/>
      <c r="K840" s="2"/>
      <c r="L840" s="2"/>
      <c r="M840" s="2"/>
      <c r="N840" s="2"/>
      <c r="O840" s="2"/>
      <c r="P840" s="2"/>
      <c r="Q840" s="2"/>
      <c r="R840" s="2"/>
      <c r="S840" s="2"/>
      <c r="T840" s="2"/>
      <c r="U840" s="2"/>
      <c r="V840" s="2"/>
      <c r="W840" s="2"/>
      <c r="X840" s="2"/>
      <c r="Y840" s="2"/>
      <c r="Z840" s="2"/>
      <c r="AA840" s="2"/>
      <c r="AB840" s="2"/>
      <c r="AC840" s="2"/>
    </row>
    <row r="841" spans="1:29" ht="15.75" customHeight="1" x14ac:dyDescent="0.3">
      <c r="A841" s="2"/>
      <c r="B841" s="2"/>
      <c r="C841" s="2"/>
      <c r="D841" s="2"/>
      <c r="E841" s="2"/>
      <c r="F841" s="2"/>
      <c r="G841" s="2"/>
      <c r="H841" s="99"/>
      <c r="I841" s="99"/>
      <c r="J841" s="99"/>
      <c r="K841" s="2"/>
      <c r="L841" s="2"/>
      <c r="M841" s="2"/>
      <c r="N841" s="2"/>
      <c r="O841" s="2"/>
      <c r="P841" s="2"/>
      <c r="Q841" s="2"/>
      <c r="R841" s="2"/>
      <c r="S841" s="2"/>
      <c r="T841" s="2"/>
      <c r="U841" s="2"/>
      <c r="V841" s="2"/>
      <c r="W841" s="2"/>
      <c r="X841" s="2"/>
      <c r="Y841" s="2"/>
      <c r="Z841" s="2"/>
      <c r="AA841" s="2"/>
      <c r="AB841" s="2"/>
      <c r="AC841" s="2"/>
    </row>
    <row r="842" spans="1:29" ht="15.75" customHeight="1" x14ac:dyDescent="0.3">
      <c r="A842" s="2"/>
      <c r="B842" s="2"/>
      <c r="C842" s="2"/>
      <c r="D842" s="2"/>
      <c r="E842" s="2"/>
      <c r="F842" s="2"/>
      <c r="G842" s="2"/>
      <c r="H842" s="99"/>
      <c r="I842" s="99"/>
      <c r="J842" s="99"/>
      <c r="K842" s="2"/>
      <c r="L842" s="2"/>
      <c r="M842" s="2"/>
      <c r="N842" s="2"/>
      <c r="O842" s="2"/>
      <c r="P842" s="2"/>
      <c r="Q842" s="2"/>
      <c r="R842" s="2"/>
      <c r="S842" s="2"/>
      <c r="T842" s="2"/>
      <c r="U842" s="2"/>
      <c r="V842" s="2"/>
      <c r="W842" s="2"/>
      <c r="X842" s="2"/>
      <c r="Y842" s="2"/>
      <c r="Z842" s="2"/>
      <c r="AA842" s="2"/>
      <c r="AB842" s="2"/>
      <c r="AC842" s="2"/>
    </row>
    <row r="843" spans="1:29" ht="15.75" customHeight="1" x14ac:dyDescent="0.3">
      <c r="A843" s="2"/>
      <c r="B843" s="2"/>
      <c r="C843" s="2"/>
      <c r="D843" s="2"/>
      <c r="E843" s="2"/>
      <c r="F843" s="2"/>
      <c r="G843" s="2"/>
      <c r="H843" s="99"/>
      <c r="I843" s="99"/>
      <c r="J843" s="99"/>
      <c r="K843" s="2"/>
      <c r="L843" s="2"/>
      <c r="M843" s="2"/>
      <c r="N843" s="2"/>
      <c r="O843" s="2"/>
      <c r="P843" s="2"/>
      <c r="Q843" s="2"/>
      <c r="R843" s="2"/>
      <c r="S843" s="2"/>
      <c r="T843" s="2"/>
      <c r="U843" s="2"/>
      <c r="V843" s="2"/>
      <c r="W843" s="2"/>
      <c r="X843" s="2"/>
      <c r="Y843" s="2"/>
      <c r="Z843" s="2"/>
      <c r="AA843" s="2"/>
      <c r="AB843" s="2"/>
      <c r="AC843" s="2"/>
    </row>
    <row r="844" spans="1:29" ht="15.75" customHeight="1" x14ac:dyDescent="0.3">
      <c r="A844" s="2"/>
      <c r="B844" s="2"/>
      <c r="C844" s="2"/>
      <c r="D844" s="2"/>
      <c r="E844" s="2"/>
      <c r="F844" s="2"/>
      <c r="G844" s="2"/>
      <c r="H844" s="99"/>
      <c r="I844" s="99"/>
      <c r="J844" s="99"/>
      <c r="K844" s="2"/>
      <c r="L844" s="2"/>
      <c r="M844" s="2"/>
      <c r="N844" s="2"/>
      <c r="O844" s="2"/>
      <c r="P844" s="2"/>
      <c r="Q844" s="2"/>
      <c r="R844" s="2"/>
      <c r="S844" s="2"/>
      <c r="T844" s="2"/>
      <c r="U844" s="2"/>
      <c r="V844" s="2"/>
      <c r="W844" s="2"/>
      <c r="X844" s="2"/>
      <c r="Y844" s="2"/>
      <c r="Z844" s="2"/>
      <c r="AA844" s="2"/>
      <c r="AB844" s="2"/>
      <c r="AC844" s="2"/>
    </row>
    <row r="845" spans="1:29" ht="15.75" customHeight="1" x14ac:dyDescent="0.3">
      <c r="A845" s="2"/>
      <c r="B845" s="2"/>
      <c r="C845" s="2"/>
      <c r="D845" s="2"/>
      <c r="E845" s="2"/>
      <c r="F845" s="2"/>
      <c r="G845" s="2"/>
      <c r="H845" s="99"/>
      <c r="I845" s="99"/>
      <c r="J845" s="99"/>
      <c r="K845" s="2"/>
      <c r="L845" s="2"/>
      <c r="M845" s="2"/>
      <c r="N845" s="2"/>
      <c r="O845" s="2"/>
      <c r="P845" s="2"/>
      <c r="Q845" s="2"/>
      <c r="R845" s="2"/>
      <c r="S845" s="2"/>
      <c r="T845" s="2"/>
      <c r="U845" s="2"/>
      <c r="V845" s="2"/>
      <c r="W845" s="2"/>
      <c r="X845" s="2"/>
      <c r="Y845" s="2"/>
      <c r="Z845" s="2"/>
      <c r="AA845" s="2"/>
      <c r="AB845" s="2"/>
      <c r="AC845" s="2"/>
    </row>
    <row r="846" spans="1:29" ht="15.75" customHeight="1" x14ac:dyDescent="0.3">
      <c r="A846" s="2"/>
      <c r="B846" s="2"/>
      <c r="C846" s="2"/>
      <c r="D846" s="2"/>
      <c r="E846" s="2"/>
      <c r="F846" s="2"/>
      <c r="G846" s="2"/>
      <c r="H846" s="99"/>
      <c r="I846" s="99"/>
      <c r="J846" s="99"/>
      <c r="K846" s="2"/>
      <c r="L846" s="2"/>
      <c r="M846" s="2"/>
      <c r="N846" s="2"/>
      <c r="O846" s="2"/>
      <c r="P846" s="2"/>
      <c r="Q846" s="2"/>
      <c r="R846" s="2"/>
      <c r="S846" s="2"/>
      <c r="T846" s="2"/>
      <c r="U846" s="2"/>
      <c r="V846" s="2"/>
      <c r="W846" s="2"/>
      <c r="X846" s="2"/>
      <c r="Y846" s="2"/>
      <c r="Z846" s="2"/>
      <c r="AA846" s="2"/>
      <c r="AB846" s="2"/>
      <c r="AC846" s="2"/>
    </row>
    <row r="847" spans="1:29" ht="15.75" customHeight="1" x14ac:dyDescent="0.3">
      <c r="A847" s="2"/>
      <c r="B847" s="2"/>
      <c r="C847" s="2"/>
      <c r="D847" s="2"/>
      <c r="E847" s="2"/>
      <c r="F847" s="2"/>
      <c r="G847" s="2"/>
      <c r="H847" s="99"/>
      <c r="I847" s="99"/>
      <c r="J847" s="99"/>
      <c r="K847" s="2"/>
      <c r="L847" s="2"/>
      <c r="M847" s="2"/>
      <c r="N847" s="2"/>
      <c r="O847" s="2"/>
      <c r="P847" s="2"/>
      <c r="Q847" s="2"/>
      <c r="R847" s="2"/>
      <c r="S847" s="2"/>
      <c r="T847" s="2"/>
      <c r="U847" s="2"/>
      <c r="V847" s="2"/>
      <c r="W847" s="2"/>
      <c r="X847" s="2"/>
      <c r="Y847" s="2"/>
      <c r="Z847" s="2"/>
      <c r="AA847" s="2"/>
      <c r="AB847" s="2"/>
      <c r="AC847" s="2"/>
    </row>
    <row r="848" spans="1:29" ht="15.75" customHeight="1" x14ac:dyDescent="0.3">
      <c r="A848" s="2"/>
      <c r="B848" s="2"/>
      <c r="C848" s="2"/>
      <c r="D848" s="2"/>
      <c r="E848" s="2"/>
      <c r="F848" s="2"/>
      <c r="G848" s="2"/>
      <c r="H848" s="99"/>
      <c r="I848" s="99"/>
      <c r="J848" s="99"/>
      <c r="K848" s="2"/>
      <c r="L848" s="2"/>
      <c r="M848" s="2"/>
      <c r="N848" s="2"/>
      <c r="O848" s="2"/>
      <c r="P848" s="2"/>
      <c r="Q848" s="2"/>
      <c r="R848" s="2"/>
      <c r="S848" s="2"/>
      <c r="T848" s="2"/>
      <c r="U848" s="2"/>
      <c r="V848" s="2"/>
      <c r="W848" s="2"/>
      <c r="X848" s="2"/>
      <c r="Y848" s="2"/>
      <c r="Z848" s="2"/>
      <c r="AA848" s="2"/>
      <c r="AB848" s="2"/>
      <c r="AC848" s="2"/>
    </row>
    <row r="849" spans="1:29" ht="15.75" customHeight="1" x14ac:dyDescent="0.3">
      <c r="A849" s="2"/>
      <c r="B849" s="2"/>
      <c r="C849" s="2"/>
      <c r="D849" s="2"/>
      <c r="E849" s="2"/>
      <c r="F849" s="2"/>
      <c r="G849" s="2"/>
      <c r="H849" s="99"/>
      <c r="I849" s="99"/>
      <c r="J849" s="99"/>
      <c r="K849" s="2"/>
      <c r="L849" s="2"/>
      <c r="M849" s="2"/>
      <c r="N849" s="2"/>
      <c r="O849" s="2"/>
      <c r="P849" s="2"/>
      <c r="Q849" s="2"/>
      <c r="R849" s="2"/>
      <c r="S849" s="2"/>
      <c r="T849" s="2"/>
      <c r="U849" s="2"/>
      <c r="V849" s="2"/>
      <c r="W849" s="2"/>
      <c r="X849" s="2"/>
      <c r="Y849" s="2"/>
      <c r="Z849" s="2"/>
      <c r="AA849" s="2"/>
      <c r="AB849" s="2"/>
      <c r="AC849" s="2"/>
    </row>
    <row r="850" spans="1:29" ht="15.75" customHeight="1" x14ac:dyDescent="0.3">
      <c r="A850" s="2"/>
      <c r="B850" s="2"/>
      <c r="C850" s="2"/>
      <c r="D850" s="2"/>
      <c r="E850" s="2"/>
      <c r="F850" s="2"/>
      <c r="G850" s="2"/>
      <c r="H850" s="99"/>
      <c r="I850" s="99"/>
      <c r="J850" s="99"/>
      <c r="K850" s="2"/>
      <c r="L850" s="2"/>
      <c r="M850" s="2"/>
      <c r="N850" s="2"/>
      <c r="O850" s="2"/>
      <c r="P850" s="2"/>
      <c r="Q850" s="2"/>
      <c r="R850" s="2"/>
      <c r="S850" s="2"/>
      <c r="T850" s="2"/>
      <c r="U850" s="2"/>
      <c r="V850" s="2"/>
      <c r="W850" s="2"/>
      <c r="X850" s="2"/>
      <c r="Y850" s="2"/>
      <c r="Z850" s="2"/>
      <c r="AA850" s="2"/>
      <c r="AB850" s="2"/>
      <c r="AC850" s="2"/>
    </row>
    <row r="851" spans="1:29" ht="15.75" customHeight="1" x14ac:dyDescent="0.3">
      <c r="A851" s="2"/>
      <c r="B851" s="2"/>
      <c r="C851" s="2"/>
      <c r="D851" s="2"/>
      <c r="E851" s="2"/>
      <c r="F851" s="2"/>
      <c r="G851" s="2"/>
      <c r="H851" s="99"/>
      <c r="I851" s="99"/>
      <c r="J851" s="99"/>
      <c r="K851" s="2"/>
      <c r="L851" s="2"/>
      <c r="M851" s="2"/>
      <c r="N851" s="2"/>
      <c r="O851" s="2"/>
      <c r="P851" s="2"/>
      <c r="Q851" s="2"/>
      <c r="R851" s="2"/>
      <c r="S851" s="2"/>
      <c r="T851" s="2"/>
      <c r="U851" s="2"/>
      <c r="V851" s="2"/>
      <c r="W851" s="2"/>
      <c r="X851" s="2"/>
      <c r="Y851" s="2"/>
      <c r="Z851" s="2"/>
      <c r="AA851" s="2"/>
      <c r="AB851" s="2"/>
      <c r="AC851" s="2"/>
    </row>
    <row r="852" spans="1:29" ht="15.75" customHeight="1" x14ac:dyDescent="0.3">
      <c r="A852" s="2"/>
      <c r="B852" s="2"/>
      <c r="C852" s="2"/>
      <c r="D852" s="2"/>
      <c r="E852" s="2"/>
      <c r="F852" s="2"/>
      <c r="G852" s="2"/>
      <c r="H852" s="99"/>
      <c r="I852" s="99"/>
      <c r="J852" s="99"/>
      <c r="K852" s="2"/>
      <c r="L852" s="2"/>
      <c r="M852" s="2"/>
      <c r="N852" s="2"/>
      <c r="O852" s="2"/>
      <c r="P852" s="2"/>
      <c r="Q852" s="2"/>
      <c r="R852" s="2"/>
      <c r="S852" s="2"/>
      <c r="T852" s="2"/>
      <c r="U852" s="2"/>
      <c r="V852" s="2"/>
      <c r="W852" s="2"/>
      <c r="X852" s="2"/>
      <c r="Y852" s="2"/>
      <c r="Z852" s="2"/>
      <c r="AA852" s="2"/>
      <c r="AB852" s="2"/>
      <c r="AC852" s="2"/>
    </row>
    <row r="853" spans="1:29" ht="15.75" customHeight="1" x14ac:dyDescent="0.3">
      <c r="A853" s="2"/>
      <c r="B853" s="2"/>
      <c r="C853" s="2"/>
      <c r="D853" s="2"/>
      <c r="E853" s="2"/>
      <c r="F853" s="2"/>
      <c r="G853" s="2"/>
      <c r="H853" s="99"/>
      <c r="I853" s="99"/>
      <c r="J853" s="99"/>
      <c r="K853" s="2"/>
      <c r="L853" s="2"/>
      <c r="M853" s="2"/>
      <c r="N853" s="2"/>
      <c r="O853" s="2"/>
      <c r="P853" s="2"/>
      <c r="Q853" s="2"/>
      <c r="R853" s="2"/>
      <c r="S853" s="2"/>
      <c r="T853" s="2"/>
      <c r="U853" s="2"/>
      <c r="V853" s="2"/>
      <c r="W853" s="2"/>
      <c r="X853" s="2"/>
      <c r="Y853" s="2"/>
      <c r="Z853" s="2"/>
      <c r="AA853" s="2"/>
      <c r="AB853" s="2"/>
      <c r="AC853" s="2"/>
    </row>
    <row r="854" spans="1:29" ht="15.75" customHeight="1" x14ac:dyDescent="0.3">
      <c r="A854" s="2"/>
      <c r="B854" s="2"/>
      <c r="C854" s="2"/>
      <c r="D854" s="2"/>
      <c r="E854" s="2"/>
      <c r="F854" s="2"/>
      <c r="G854" s="2"/>
      <c r="H854" s="99"/>
      <c r="I854" s="99"/>
      <c r="J854" s="99"/>
      <c r="K854" s="2"/>
      <c r="L854" s="2"/>
      <c r="M854" s="2"/>
      <c r="N854" s="2"/>
      <c r="O854" s="2"/>
      <c r="P854" s="2"/>
      <c r="Q854" s="2"/>
      <c r="R854" s="2"/>
      <c r="S854" s="2"/>
      <c r="T854" s="2"/>
      <c r="U854" s="2"/>
      <c r="V854" s="2"/>
      <c r="W854" s="2"/>
      <c r="X854" s="2"/>
      <c r="Y854" s="2"/>
      <c r="Z854" s="2"/>
      <c r="AA854" s="2"/>
      <c r="AB854" s="2"/>
      <c r="AC854" s="2"/>
    </row>
    <row r="855" spans="1:29" ht="15.75" customHeight="1" x14ac:dyDescent="0.3">
      <c r="A855" s="2"/>
      <c r="B855" s="2"/>
      <c r="C855" s="2"/>
      <c r="D855" s="2"/>
      <c r="E855" s="2"/>
      <c r="F855" s="2"/>
      <c r="G855" s="2"/>
      <c r="H855" s="99"/>
      <c r="I855" s="99"/>
      <c r="J855" s="99"/>
      <c r="K855" s="2"/>
      <c r="L855" s="2"/>
      <c r="M855" s="2"/>
      <c r="N855" s="2"/>
      <c r="O855" s="2"/>
      <c r="P855" s="2"/>
      <c r="Q855" s="2"/>
      <c r="R855" s="2"/>
      <c r="S855" s="2"/>
      <c r="T855" s="2"/>
      <c r="U855" s="2"/>
      <c r="V855" s="2"/>
      <c r="W855" s="2"/>
      <c r="X855" s="2"/>
      <c r="Y855" s="2"/>
      <c r="Z855" s="2"/>
      <c r="AA855" s="2"/>
      <c r="AB855" s="2"/>
      <c r="AC855" s="2"/>
    </row>
    <row r="856" spans="1:29" ht="15.75" customHeight="1" x14ac:dyDescent="0.3">
      <c r="A856" s="2"/>
      <c r="B856" s="2"/>
      <c r="C856" s="2"/>
      <c r="D856" s="2"/>
      <c r="E856" s="2"/>
      <c r="F856" s="2"/>
      <c r="G856" s="2"/>
      <c r="H856" s="99"/>
      <c r="I856" s="99"/>
      <c r="J856" s="99"/>
      <c r="K856" s="2"/>
      <c r="L856" s="2"/>
      <c r="M856" s="2"/>
      <c r="N856" s="2"/>
      <c r="O856" s="2"/>
      <c r="P856" s="2"/>
      <c r="Q856" s="2"/>
      <c r="R856" s="2"/>
      <c r="S856" s="2"/>
      <c r="T856" s="2"/>
      <c r="U856" s="2"/>
      <c r="V856" s="2"/>
      <c r="W856" s="2"/>
      <c r="X856" s="2"/>
      <c r="Y856" s="2"/>
      <c r="Z856" s="2"/>
      <c r="AA856" s="2"/>
      <c r="AB856" s="2"/>
      <c r="AC856" s="2"/>
    </row>
    <row r="857" spans="1:29" ht="15.75" customHeight="1" x14ac:dyDescent="0.3">
      <c r="A857" s="2"/>
      <c r="B857" s="2"/>
      <c r="C857" s="2"/>
      <c r="D857" s="2"/>
      <c r="E857" s="2"/>
      <c r="F857" s="2"/>
      <c r="G857" s="2"/>
      <c r="H857" s="99"/>
      <c r="I857" s="99"/>
      <c r="J857" s="99"/>
      <c r="K857" s="2"/>
      <c r="L857" s="2"/>
      <c r="M857" s="2"/>
      <c r="N857" s="2"/>
      <c r="O857" s="2"/>
      <c r="P857" s="2"/>
      <c r="Q857" s="2"/>
      <c r="R857" s="2"/>
      <c r="S857" s="2"/>
      <c r="T857" s="2"/>
      <c r="U857" s="2"/>
      <c r="V857" s="2"/>
      <c r="W857" s="2"/>
      <c r="X857" s="2"/>
      <c r="Y857" s="2"/>
      <c r="Z857" s="2"/>
      <c r="AA857" s="2"/>
      <c r="AB857" s="2"/>
      <c r="AC857" s="2"/>
    </row>
    <row r="858" spans="1:29" ht="15.75" customHeight="1" x14ac:dyDescent="0.3">
      <c r="A858" s="2"/>
      <c r="B858" s="2"/>
      <c r="C858" s="2"/>
      <c r="D858" s="2"/>
      <c r="E858" s="2"/>
      <c r="F858" s="2"/>
      <c r="G858" s="2"/>
      <c r="H858" s="99"/>
      <c r="I858" s="99"/>
      <c r="J858" s="99"/>
      <c r="K858" s="2"/>
      <c r="L858" s="2"/>
      <c r="M858" s="2"/>
      <c r="N858" s="2"/>
      <c r="O858" s="2"/>
      <c r="P858" s="2"/>
      <c r="Q858" s="2"/>
      <c r="R858" s="2"/>
      <c r="S858" s="2"/>
      <c r="T858" s="2"/>
      <c r="U858" s="2"/>
      <c r="V858" s="2"/>
      <c r="W858" s="2"/>
      <c r="X858" s="2"/>
      <c r="Y858" s="2"/>
      <c r="Z858" s="2"/>
      <c r="AA858" s="2"/>
      <c r="AB858" s="2"/>
      <c r="AC858" s="2"/>
    </row>
    <row r="859" spans="1:29" ht="15.75" customHeight="1" x14ac:dyDescent="0.3">
      <c r="A859" s="2"/>
      <c r="B859" s="2"/>
      <c r="C859" s="2"/>
      <c r="D859" s="2"/>
      <c r="E859" s="2"/>
      <c r="F859" s="2"/>
      <c r="G859" s="2"/>
      <c r="H859" s="99"/>
      <c r="I859" s="99"/>
      <c r="J859" s="99"/>
      <c r="K859" s="2"/>
      <c r="L859" s="2"/>
      <c r="M859" s="2"/>
      <c r="N859" s="2"/>
      <c r="O859" s="2"/>
      <c r="P859" s="2"/>
      <c r="Q859" s="2"/>
      <c r="R859" s="2"/>
      <c r="S859" s="2"/>
      <c r="T859" s="2"/>
      <c r="U859" s="2"/>
      <c r="V859" s="2"/>
      <c r="W859" s="2"/>
      <c r="X859" s="2"/>
      <c r="Y859" s="2"/>
      <c r="Z859" s="2"/>
      <c r="AA859" s="2"/>
      <c r="AB859" s="2"/>
      <c r="AC859" s="2"/>
    </row>
    <row r="860" spans="1:29" ht="15.75" customHeight="1" x14ac:dyDescent="0.3">
      <c r="A860" s="2"/>
      <c r="B860" s="2"/>
      <c r="C860" s="2"/>
      <c r="D860" s="2"/>
      <c r="E860" s="2"/>
      <c r="F860" s="2"/>
      <c r="G860" s="2"/>
      <c r="H860" s="99"/>
      <c r="I860" s="99"/>
      <c r="J860" s="99"/>
      <c r="K860" s="2"/>
      <c r="L860" s="2"/>
      <c r="M860" s="2"/>
      <c r="N860" s="2"/>
      <c r="O860" s="2"/>
      <c r="P860" s="2"/>
      <c r="Q860" s="2"/>
      <c r="R860" s="2"/>
      <c r="S860" s="2"/>
      <c r="T860" s="2"/>
      <c r="U860" s="2"/>
      <c r="V860" s="2"/>
      <c r="W860" s="2"/>
      <c r="X860" s="2"/>
      <c r="Y860" s="2"/>
      <c r="Z860" s="2"/>
      <c r="AA860" s="2"/>
      <c r="AB860" s="2"/>
      <c r="AC860" s="2"/>
    </row>
    <row r="861" spans="1:29" ht="15.75" customHeight="1" x14ac:dyDescent="0.3">
      <c r="A861" s="2"/>
      <c r="B861" s="2"/>
      <c r="C861" s="2"/>
      <c r="D861" s="2"/>
      <c r="E861" s="2"/>
      <c r="F861" s="2"/>
      <c r="G861" s="2"/>
      <c r="H861" s="99"/>
      <c r="I861" s="99"/>
      <c r="J861" s="99"/>
      <c r="K861" s="2"/>
      <c r="L861" s="2"/>
      <c r="M861" s="2"/>
      <c r="N861" s="2"/>
      <c r="O861" s="2"/>
      <c r="P861" s="2"/>
      <c r="Q861" s="2"/>
      <c r="R861" s="2"/>
      <c r="S861" s="2"/>
      <c r="T861" s="2"/>
      <c r="U861" s="2"/>
      <c r="V861" s="2"/>
      <c r="W861" s="2"/>
      <c r="X861" s="2"/>
      <c r="Y861" s="2"/>
      <c r="Z861" s="2"/>
      <c r="AA861" s="2"/>
      <c r="AB861" s="2"/>
      <c r="AC861" s="2"/>
    </row>
    <row r="862" spans="1:29" ht="15.75" customHeight="1" x14ac:dyDescent="0.3">
      <c r="A862" s="2"/>
      <c r="B862" s="2"/>
      <c r="C862" s="2"/>
      <c r="D862" s="2"/>
      <c r="E862" s="2"/>
      <c r="F862" s="2"/>
      <c r="G862" s="2"/>
      <c r="H862" s="99"/>
      <c r="I862" s="99"/>
      <c r="J862" s="99"/>
      <c r="K862" s="2"/>
      <c r="L862" s="2"/>
      <c r="M862" s="2"/>
      <c r="N862" s="2"/>
      <c r="O862" s="2"/>
      <c r="P862" s="2"/>
      <c r="Q862" s="2"/>
      <c r="R862" s="2"/>
      <c r="S862" s="2"/>
      <c r="T862" s="2"/>
      <c r="U862" s="2"/>
      <c r="V862" s="2"/>
      <c r="W862" s="2"/>
      <c r="X862" s="2"/>
      <c r="Y862" s="2"/>
      <c r="Z862" s="2"/>
      <c r="AA862" s="2"/>
      <c r="AB862" s="2"/>
      <c r="AC862" s="2"/>
    </row>
    <row r="863" spans="1:29" ht="15.75" customHeight="1" x14ac:dyDescent="0.3">
      <c r="A863" s="2"/>
      <c r="B863" s="2"/>
      <c r="C863" s="2"/>
      <c r="D863" s="2"/>
      <c r="E863" s="2"/>
      <c r="F863" s="2"/>
      <c r="G863" s="2"/>
      <c r="H863" s="99"/>
      <c r="I863" s="99"/>
      <c r="J863" s="99"/>
      <c r="K863" s="2"/>
      <c r="L863" s="2"/>
      <c r="M863" s="2"/>
      <c r="N863" s="2"/>
      <c r="O863" s="2"/>
      <c r="P863" s="2"/>
      <c r="Q863" s="2"/>
      <c r="R863" s="2"/>
      <c r="S863" s="2"/>
      <c r="T863" s="2"/>
      <c r="U863" s="2"/>
      <c r="V863" s="2"/>
      <c r="W863" s="2"/>
      <c r="X863" s="2"/>
      <c r="Y863" s="2"/>
      <c r="Z863" s="2"/>
      <c r="AA863" s="2"/>
      <c r="AB863" s="2"/>
      <c r="AC863" s="2"/>
    </row>
    <row r="864" spans="1:29" ht="15.75" customHeight="1" x14ac:dyDescent="0.3">
      <c r="A864" s="2"/>
      <c r="B864" s="2"/>
      <c r="C864" s="2"/>
      <c r="D864" s="2"/>
      <c r="E864" s="2"/>
      <c r="F864" s="2"/>
      <c r="G864" s="2"/>
      <c r="H864" s="99"/>
      <c r="I864" s="99"/>
      <c r="J864" s="99"/>
      <c r="K864" s="2"/>
      <c r="L864" s="2"/>
      <c r="M864" s="2"/>
      <c r="N864" s="2"/>
      <c r="O864" s="2"/>
      <c r="P864" s="2"/>
      <c r="Q864" s="2"/>
      <c r="R864" s="2"/>
      <c r="S864" s="2"/>
      <c r="T864" s="2"/>
      <c r="U864" s="2"/>
      <c r="V864" s="2"/>
      <c r="W864" s="2"/>
      <c r="X864" s="2"/>
      <c r="Y864" s="2"/>
      <c r="Z864" s="2"/>
      <c r="AA864" s="2"/>
      <c r="AB864" s="2"/>
      <c r="AC864" s="2"/>
    </row>
    <row r="865" spans="1:29" ht="15.75" customHeight="1" x14ac:dyDescent="0.3">
      <c r="A865" s="2"/>
      <c r="B865" s="2"/>
      <c r="C865" s="2"/>
      <c r="D865" s="2"/>
      <c r="E865" s="2"/>
      <c r="F865" s="2"/>
      <c r="G865" s="2"/>
      <c r="H865" s="99"/>
      <c r="I865" s="99"/>
      <c r="J865" s="99"/>
      <c r="K865" s="2"/>
      <c r="L865" s="2"/>
      <c r="M865" s="2"/>
      <c r="N865" s="2"/>
      <c r="O865" s="2"/>
      <c r="P865" s="2"/>
      <c r="Q865" s="2"/>
      <c r="R865" s="2"/>
      <c r="S865" s="2"/>
      <c r="T865" s="2"/>
      <c r="U865" s="2"/>
      <c r="V865" s="2"/>
      <c r="W865" s="2"/>
      <c r="X865" s="2"/>
      <c r="Y865" s="2"/>
      <c r="Z865" s="2"/>
      <c r="AA865" s="2"/>
      <c r="AB865" s="2"/>
      <c r="AC865" s="2"/>
    </row>
    <row r="866" spans="1:29" ht="15.75" customHeight="1" x14ac:dyDescent="0.3">
      <c r="A866" s="2"/>
      <c r="B866" s="2"/>
      <c r="C866" s="2"/>
      <c r="D866" s="2"/>
      <c r="E866" s="2"/>
      <c r="F866" s="2"/>
      <c r="G866" s="2"/>
      <c r="H866" s="99"/>
      <c r="I866" s="99"/>
      <c r="J866" s="99"/>
      <c r="K866" s="2"/>
      <c r="L866" s="2"/>
      <c r="M866" s="2"/>
      <c r="N866" s="2"/>
      <c r="O866" s="2"/>
      <c r="P866" s="2"/>
      <c r="Q866" s="2"/>
      <c r="R866" s="2"/>
      <c r="S866" s="2"/>
      <c r="T866" s="2"/>
      <c r="U866" s="2"/>
      <c r="V866" s="2"/>
      <c r="W866" s="2"/>
      <c r="X866" s="2"/>
      <c r="Y866" s="2"/>
      <c r="Z866" s="2"/>
      <c r="AA866" s="2"/>
      <c r="AB866" s="2"/>
      <c r="AC866" s="2"/>
    </row>
    <row r="867" spans="1:29" ht="15.75" customHeight="1" x14ac:dyDescent="0.3">
      <c r="A867" s="2"/>
      <c r="B867" s="2"/>
      <c r="C867" s="2"/>
      <c r="D867" s="2"/>
      <c r="E867" s="2"/>
      <c r="F867" s="2"/>
      <c r="G867" s="2"/>
      <c r="H867" s="99"/>
      <c r="I867" s="99"/>
      <c r="J867" s="99"/>
      <c r="K867" s="2"/>
      <c r="L867" s="2"/>
      <c r="M867" s="2"/>
      <c r="N867" s="2"/>
      <c r="O867" s="2"/>
      <c r="P867" s="2"/>
      <c r="Q867" s="2"/>
      <c r="R867" s="2"/>
      <c r="S867" s="2"/>
      <c r="T867" s="2"/>
      <c r="U867" s="2"/>
      <c r="V867" s="2"/>
      <c r="W867" s="2"/>
      <c r="X867" s="2"/>
      <c r="Y867" s="2"/>
      <c r="Z867" s="2"/>
      <c r="AA867" s="2"/>
      <c r="AB867" s="2"/>
      <c r="AC867" s="2"/>
    </row>
    <row r="868" spans="1:29" ht="15.75" customHeight="1" x14ac:dyDescent="0.3">
      <c r="A868" s="2"/>
      <c r="B868" s="2"/>
      <c r="C868" s="2"/>
      <c r="D868" s="2"/>
      <c r="E868" s="2"/>
      <c r="F868" s="2"/>
      <c r="G868" s="2"/>
      <c r="H868" s="99"/>
      <c r="I868" s="99"/>
      <c r="J868" s="99"/>
      <c r="K868" s="2"/>
      <c r="L868" s="2"/>
      <c r="M868" s="2"/>
      <c r="N868" s="2"/>
      <c r="O868" s="2"/>
      <c r="P868" s="2"/>
      <c r="Q868" s="2"/>
      <c r="R868" s="2"/>
      <c r="S868" s="2"/>
      <c r="T868" s="2"/>
      <c r="U868" s="2"/>
      <c r="V868" s="2"/>
      <c r="W868" s="2"/>
      <c r="X868" s="2"/>
      <c r="Y868" s="2"/>
      <c r="Z868" s="2"/>
      <c r="AA868" s="2"/>
      <c r="AB868" s="2"/>
      <c r="AC868" s="2"/>
    </row>
    <row r="869" spans="1:29" ht="15.75" customHeight="1" x14ac:dyDescent="0.3">
      <c r="A869" s="2"/>
      <c r="B869" s="2"/>
      <c r="C869" s="2"/>
      <c r="D869" s="2"/>
      <c r="E869" s="2"/>
      <c r="F869" s="2"/>
      <c r="G869" s="2"/>
      <c r="H869" s="99"/>
      <c r="I869" s="99"/>
      <c r="J869" s="99"/>
      <c r="K869" s="2"/>
      <c r="L869" s="2"/>
      <c r="M869" s="2"/>
      <c r="N869" s="2"/>
      <c r="O869" s="2"/>
      <c r="P869" s="2"/>
      <c r="Q869" s="2"/>
      <c r="R869" s="2"/>
      <c r="S869" s="2"/>
      <c r="T869" s="2"/>
      <c r="U869" s="2"/>
      <c r="V869" s="2"/>
      <c r="W869" s="2"/>
      <c r="X869" s="2"/>
      <c r="Y869" s="2"/>
      <c r="Z869" s="2"/>
      <c r="AA869" s="2"/>
      <c r="AB869" s="2"/>
      <c r="AC869" s="2"/>
    </row>
    <row r="870" spans="1:29" ht="15.75" customHeight="1" x14ac:dyDescent="0.3">
      <c r="A870" s="2"/>
      <c r="B870" s="2"/>
      <c r="C870" s="2"/>
      <c r="D870" s="2"/>
      <c r="E870" s="2"/>
      <c r="F870" s="2"/>
      <c r="G870" s="2"/>
      <c r="H870" s="99"/>
      <c r="I870" s="99"/>
      <c r="J870" s="99"/>
      <c r="K870" s="2"/>
      <c r="L870" s="2"/>
      <c r="M870" s="2"/>
      <c r="N870" s="2"/>
      <c r="O870" s="2"/>
      <c r="P870" s="2"/>
      <c r="Q870" s="2"/>
      <c r="R870" s="2"/>
      <c r="S870" s="2"/>
      <c r="T870" s="2"/>
      <c r="U870" s="2"/>
      <c r="V870" s="2"/>
      <c r="W870" s="2"/>
      <c r="X870" s="2"/>
      <c r="Y870" s="2"/>
      <c r="Z870" s="2"/>
      <c r="AA870" s="2"/>
      <c r="AB870" s="2"/>
      <c r="AC870" s="2"/>
    </row>
    <row r="871" spans="1:29" ht="15.75" customHeight="1" x14ac:dyDescent="0.3">
      <c r="A871" s="2"/>
      <c r="B871" s="2"/>
      <c r="C871" s="2"/>
      <c r="D871" s="2"/>
      <c r="E871" s="2"/>
      <c r="F871" s="2"/>
      <c r="G871" s="2"/>
      <c r="H871" s="99"/>
      <c r="I871" s="99"/>
      <c r="J871" s="99"/>
      <c r="K871" s="2"/>
      <c r="L871" s="2"/>
      <c r="M871" s="2"/>
      <c r="N871" s="2"/>
      <c r="O871" s="2"/>
      <c r="P871" s="2"/>
      <c r="Q871" s="2"/>
      <c r="R871" s="2"/>
      <c r="S871" s="2"/>
      <c r="T871" s="2"/>
      <c r="U871" s="2"/>
      <c r="V871" s="2"/>
      <c r="W871" s="2"/>
      <c r="X871" s="2"/>
      <c r="Y871" s="2"/>
      <c r="Z871" s="2"/>
      <c r="AA871" s="2"/>
      <c r="AB871" s="2"/>
      <c r="AC871" s="2"/>
    </row>
    <row r="872" spans="1:29" ht="15.75" customHeight="1" x14ac:dyDescent="0.3">
      <c r="A872" s="2"/>
      <c r="B872" s="2"/>
      <c r="C872" s="2"/>
      <c r="D872" s="2"/>
      <c r="E872" s="2"/>
      <c r="F872" s="2"/>
      <c r="G872" s="2"/>
      <c r="H872" s="99"/>
      <c r="I872" s="99"/>
      <c r="J872" s="99"/>
      <c r="K872" s="2"/>
      <c r="L872" s="2"/>
      <c r="M872" s="2"/>
      <c r="N872" s="2"/>
      <c r="O872" s="2"/>
      <c r="P872" s="2"/>
      <c r="Q872" s="2"/>
      <c r="R872" s="2"/>
      <c r="S872" s="2"/>
      <c r="T872" s="2"/>
      <c r="U872" s="2"/>
      <c r="V872" s="2"/>
      <c r="W872" s="2"/>
      <c r="X872" s="2"/>
      <c r="Y872" s="2"/>
      <c r="Z872" s="2"/>
      <c r="AA872" s="2"/>
      <c r="AB872" s="2"/>
      <c r="AC872" s="2"/>
    </row>
    <row r="873" spans="1:29" ht="15.75" customHeight="1" x14ac:dyDescent="0.3">
      <c r="A873" s="2"/>
      <c r="B873" s="2"/>
      <c r="C873" s="2"/>
      <c r="D873" s="2"/>
      <c r="E873" s="2"/>
      <c r="F873" s="2"/>
      <c r="G873" s="2"/>
      <c r="H873" s="99"/>
      <c r="I873" s="99"/>
      <c r="J873" s="99"/>
      <c r="K873" s="2"/>
      <c r="L873" s="2"/>
      <c r="M873" s="2"/>
      <c r="N873" s="2"/>
      <c r="O873" s="2"/>
      <c r="P873" s="2"/>
      <c r="Q873" s="2"/>
      <c r="R873" s="2"/>
      <c r="S873" s="2"/>
      <c r="T873" s="2"/>
      <c r="U873" s="2"/>
      <c r="V873" s="2"/>
      <c r="W873" s="2"/>
      <c r="X873" s="2"/>
      <c r="Y873" s="2"/>
      <c r="Z873" s="2"/>
      <c r="AA873" s="2"/>
      <c r="AB873" s="2"/>
      <c r="AC873" s="2"/>
    </row>
    <row r="874" spans="1:29" ht="15.75" customHeight="1" x14ac:dyDescent="0.3">
      <c r="A874" s="2"/>
      <c r="B874" s="2"/>
      <c r="C874" s="2"/>
      <c r="D874" s="2"/>
      <c r="E874" s="2"/>
      <c r="F874" s="2"/>
      <c r="G874" s="2"/>
      <c r="H874" s="99"/>
      <c r="I874" s="99"/>
      <c r="J874" s="99"/>
      <c r="K874" s="2"/>
      <c r="L874" s="2"/>
      <c r="M874" s="2"/>
      <c r="N874" s="2"/>
      <c r="O874" s="2"/>
      <c r="P874" s="2"/>
      <c r="Q874" s="2"/>
      <c r="R874" s="2"/>
      <c r="S874" s="2"/>
      <c r="T874" s="2"/>
      <c r="U874" s="2"/>
      <c r="V874" s="2"/>
      <c r="W874" s="2"/>
      <c r="X874" s="2"/>
      <c r="Y874" s="2"/>
      <c r="Z874" s="2"/>
      <c r="AA874" s="2"/>
      <c r="AB874" s="2"/>
      <c r="AC874" s="2"/>
    </row>
    <row r="875" spans="1:29" ht="15.75" customHeight="1" x14ac:dyDescent="0.3">
      <c r="A875" s="2"/>
      <c r="B875" s="2"/>
      <c r="C875" s="2"/>
      <c r="D875" s="2"/>
      <c r="E875" s="2"/>
      <c r="F875" s="2"/>
      <c r="G875" s="2"/>
      <c r="H875" s="99"/>
      <c r="I875" s="99"/>
      <c r="J875" s="99"/>
      <c r="K875" s="2"/>
      <c r="L875" s="2"/>
      <c r="M875" s="2"/>
      <c r="N875" s="2"/>
      <c r="O875" s="2"/>
      <c r="P875" s="2"/>
      <c r="Q875" s="2"/>
      <c r="R875" s="2"/>
      <c r="S875" s="2"/>
      <c r="T875" s="2"/>
      <c r="U875" s="2"/>
      <c r="V875" s="2"/>
      <c r="W875" s="2"/>
      <c r="X875" s="2"/>
      <c r="Y875" s="2"/>
      <c r="Z875" s="2"/>
      <c r="AA875" s="2"/>
      <c r="AB875" s="2"/>
      <c r="AC875" s="2"/>
    </row>
    <row r="876" spans="1:29" ht="15.75" customHeight="1" x14ac:dyDescent="0.3">
      <c r="A876" s="2"/>
      <c r="B876" s="2"/>
      <c r="C876" s="2"/>
      <c r="D876" s="2"/>
      <c r="E876" s="2"/>
      <c r="F876" s="2"/>
      <c r="G876" s="2"/>
      <c r="H876" s="99"/>
      <c r="I876" s="99"/>
      <c r="J876" s="99"/>
      <c r="K876" s="2"/>
      <c r="L876" s="2"/>
      <c r="M876" s="2"/>
      <c r="N876" s="2"/>
      <c r="O876" s="2"/>
      <c r="P876" s="2"/>
      <c r="Q876" s="2"/>
      <c r="R876" s="2"/>
      <c r="S876" s="2"/>
      <c r="T876" s="2"/>
      <c r="U876" s="2"/>
      <c r="V876" s="2"/>
      <c r="W876" s="2"/>
      <c r="X876" s="2"/>
      <c r="Y876" s="2"/>
      <c r="Z876" s="2"/>
      <c r="AA876" s="2"/>
      <c r="AB876" s="2"/>
      <c r="AC876" s="2"/>
    </row>
    <row r="877" spans="1:29" ht="15.75" customHeight="1" x14ac:dyDescent="0.3">
      <c r="A877" s="2"/>
      <c r="B877" s="2"/>
      <c r="C877" s="2"/>
      <c r="D877" s="2"/>
      <c r="E877" s="2"/>
      <c r="F877" s="2"/>
      <c r="G877" s="2"/>
      <c r="H877" s="99"/>
      <c r="I877" s="99"/>
      <c r="J877" s="99"/>
      <c r="K877" s="2"/>
      <c r="L877" s="2"/>
      <c r="M877" s="2"/>
      <c r="N877" s="2"/>
      <c r="O877" s="2"/>
      <c r="P877" s="2"/>
      <c r="Q877" s="2"/>
      <c r="R877" s="2"/>
      <c r="S877" s="2"/>
      <c r="T877" s="2"/>
      <c r="U877" s="2"/>
      <c r="V877" s="2"/>
      <c r="W877" s="2"/>
      <c r="X877" s="2"/>
      <c r="Y877" s="2"/>
      <c r="Z877" s="2"/>
      <c r="AA877" s="2"/>
      <c r="AB877" s="2"/>
      <c r="AC877" s="2"/>
    </row>
    <row r="878" spans="1:29" ht="15.75" customHeight="1" x14ac:dyDescent="0.3">
      <c r="A878" s="2"/>
      <c r="B878" s="2"/>
      <c r="C878" s="2"/>
      <c r="D878" s="2"/>
      <c r="E878" s="2"/>
      <c r="F878" s="2"/>
      <c r="G878" s="2"/>
      <c r="H878" s="99"/>
      <c r="I878" s="99"/>
      <c r="J878" s="99"/>
      <c r="K878" s="2"/>
      <c r="L878" s="2"/>
      <c r="M878" s="2"/>
      <c r="N878" s="2"/>
      <c r="O878" s="2"/>
      <c r="P878" s="2"/>
      <c r="Q878" s="2"/>
      <c r="R878" s="2"/>
      <c r="S878" s="2"/>
      <c r="T878" s="2"/>
      <c r="U878" s="2"/>
      <c r="V878" s="2"/>
      <c r="W878" s="2"/>
      <c r="X878" s="2"/>
      <c r="Y878" s="2"/>
      <c r="Z878" s="2"/>
      <c r="AA878" s="2"/>
      <c r="AB878" s="2"/>
      <c r="AC878" s="2"/>
    </row>
    <row r="879" spans="1:29" ht="15.75" customHeight="1" x14ac:dyDescent="0.3">
      <c r="A879" s="2"/>
      <c r="B879" s="2"/>
      <c r="C879" s="2"/>
      <c r="D879" s="2"/>
      <c r="E879" s="2"/>
      <c r="F879" s="2"/>
      <c r="G879" s="2"/>
      <c r="H879" s="99"/>
      <c r="I879" s="99"/>
      <c r="J879" s="99"/>
      <c r="K879" s="2"/>
      <c r="L879" s="2"/>
      <c r="M879" s="2"/>
      <c r="N879" s="2"/>
      <c r="O879" s="2"/>
      <c r="P879" s="2"/>
      <c r="Q879" s="2"/>
      <c r="R879" s="2"/>
      <c r="S879" s="2"/>
      <c r="T879" s="2"/>
      <c r="U879" s="2"/>
      <c r="V879" s="2"/>
      <c r="W879" s="2"/>
      <c r="X879" s="2"/>
      <c r="Y879" s="2"/>
      <c r="Z879" s="2"/>
      <c r="AA879" s="2"/>
      <c r="AB879" s="2"/>
      <c r="AC879" s="2"/>
    </row>
    <row r="880" spans="1:29" ht="15.75" customHeight="1" x14ac:dyDescent="0.3">
      <c r="A880" s="2"/>
      <c r="B880" s="2"/>
      <c r="C880" s="2"/>
      <c r="D880" s="2"/>
      <c r="E880" s="2"/>
      <c r="F880" s="2"/>
      <c r="G880" s="2"/>
      <c r="H880" s="99"/>
      <c r="I880" s="99"/>
      <c r="J880" s="99"/>
      <c r="K880" s="2"/>
      <c r="L880" s="2"/>
      <c r="M880" s="2"/>
      <c r="N880" s="2"/>
      <c r="O880" s="2"/>
      <c r="P880" s="2"/>
      <c r="Q880" s="2"/>
      <c r="R880" s="2"/>
      <c r="S880" s="2"/>
      <c r="T880" s="2"/>
      <c r="U880" s="2"/>
      <c r="V880" s="2"/>
      <c r="W880" s="2"/>
      <c r="X880" s="2"/>
      <c r="Y880" s="2"/>
      <c r="Z880" s="2"/>
      <c r="AA880" s="2"/>
      <c r="AB880" s="2"/>
      <c r="AC880" s="2"/>
    </row>
    <row r="881" spans="1:29" ht="15.75" customHeight="1" x14ac:dyDescent="0.3">
      <c r="A881" s="2"/>
      <c r="B881" s="2"/>
      <c r="C881" s="2"/>
      <c r="D881" s="2"/>
      <c r="E881" s="2"/>
      <c r="F881" s="2"/>
      <c r="G881" s="2"/>
      <c r="H881" s="99"/>
      <c r="I881" s="99"/>
      <c r="J881" s="99"/>
      <c r="K881" s="2"/>
      <c r="L881" s="2"/>
      <c r="M881" s="2"/>
      <c r="N881" s="2"/>
      <c r="O881" s="2"/>
      <c r="P881" s="2"/>
      <c r="Q881" s="2"/>
      <c r="R881" s="2"/>
      <c r="S881" s="2"/>
      <c r="T881" s="2"/>
      <c r="U881" s="2"/>
      <c r="V881" s="2"/>
      <c r="W881" s="2"/>
      <c r="X881" s="2"/>
      <c r="Y881" s="2"/>
      <c r="Z881" s="2"/>
      <c r="AA881" s="2"/>
      <c r="AB881" s="2"/>
      <c r="AC881" s="2"/>
    </row>
    <row r="882" spans="1:29" ht="15.75" customHeight="1" x14ac:dyDescent="0.3">
      <c r="A882" s="2"/>
      <c r="B882" s="2"/>
      <c r="C882" s="2"/>
      <c r="D882" s="2"/>
      <c r="E882" s="2"/>
      <c r="F882" s="2"/>
      <c r="G882" s="2"/>
      <c r="H882" s="99"/>
      <c r="I882" s="99"/>
      <c r="J882" s="99"/>
      <c r="K882" s="2"/>
      <c r="L882" s="2"/>
      <c r="M882" s="2"/>
      <c r="N882" s="2"/>
      <c r="O882" s="2"/>
      <c r="P882" s="2"/>
      <c r="Q882" s="2"/>
      <c r="R882" s="2"/>
      <c r="S882" s="2"/>
      <c r="T882" s="2"/>
      <c r="U882" s="2"/>
      <c r="V882" s="2"/>
      <c r="W882" s="2"/>
      <c r="X882" s="2"/>
      <c r="Y882" s="2"/>
      <c r="Z882" s="2"/>
      <c r="AA882" s="2"/>
      <c r="AB882" s="2"/>
      <c r="AC882" s="2"/>
    </row>
    <row r="883" spans="1:29" ht="15.75" customHeight="1" x14ac:dyDescent="0.3">
      <c r="A883" s="2"/>
      <c r="B883" s="2"/>
      <c r="C883" s="2"/>
      <c r="D883" s="2"/>
      <c r="E883" s="2"/>
      <c r="F883" s="2"/>
      <c r="G883" s="2"/>
      <c r="H883" s="99"/>
      <c r="I883" s="99"/>
      <c r="J883" s="99"/>
      <c r="K883" s="2"/>
      <c r="L883" s="2"/>
      <c r="M883" s="2"/>
      <c r="N883" s="2"/>
      <c r="O883" s="2"/>
      <c r="P883" s="2"/>
      <c r="Q883" s="2"/>
      <c r="R883" s="2"/>
      <c r="S883" s="2"/>
      <c r="T883" s="2"/>
      <c r="U883" s="2"/>
      <c r="V883" s="2"/>
      <c r="W883" s="2"/>
      <c r="X883" s="2"/>
      <c r="Y883" s="2"/>
      <c r="Z883" s="2"/>
      <c r="AA883" s="2"/>
      <c r="AB883" s="2"/>
      <c r="AC883" s="2"/>
    </row>
    <row r="884" spans="1:29" ht="15.75" customHeight="1" x14ac:dyDescent="0.3">
      <c r="A884" s="2"/>
      <c r="B884" s="2"/>
      <c r="C884" s="2"/>
      <c r="D884" s="2"/>
      <c r="E884" s="2"/>
      <c r="F884" s="2"/>
      <c r="G884" s="2"/>
      <c r="H884" s="99"/>
      <c r="I884" s="99"/>
      <c r="J884" s="99"/>
      <c r="K884" s="2"/>
      <c r="L884" s="2"/>
      <c r="M884" s="2"/>
      <c r="N884" s="2"/>
      <c r="O884" s="2"/>
      <c r="P884" s="2"/>
      <c r="Q884" s="2"/>
      <c r="R884" s="2"/>
      <c r="S884" s="2"/>
      <c r="T884" s="2"/>
      <c r="U884" s="2"/>
      <c r="V884" s="2"/>
      <c r="W884" s="2"/>
      <c r="X884" s="2"/>
      <c r="Y884" s="2"/>
      <c r="Z884" s="2"/>
      <c r="AA884" s="2"/>
      <c r="AB884" s="2"/>
      <c r="AC884" s="2"/>
    </row>
    <row r="885" spans="1:29" ht="15.75" customHeight="1" x14ac:dyDescent="0.3">
      <c r="A885" s="2"/>
      <c r="B885" s="2"/>
      <c r="C885" s="2"/>
      <c r="D885" s="2"/>
      <c r="E885" s="2"/>
      <c r="F885" s="2"/>
      <c r="G885" s="2"/>
      <c r="H885" s="99"/>
      <c r="I885" s="99"/>
      <c r="J885" s="99"/>
      <c r="K885" s="2"/>
      <c r="L885" s="2"/>
      <c r="M885" s="2"/>
      <c r="N885" s="2"/>
      <c r="O885" s="2"/>
      <c r="P885" s="2"/>
      <c r="Q885" s="2"/>
      <c r="R885" s="2"/>
      <c r="S885" s="2"/>
      <c r="T885" s="2"/>
      <c r="U885" s="2"/>
      <c r="V885" s="2"/>
      <c r="W885" s="2"/>
      <c r="X885" s="2"/>
      <c r="Y885" s="2"/>
      <c r="Z885" s="2"/>
      <c r="AA885" s="2"/>
      <c r="AB885" s="2"/>
      <c r="AC885" s="2"/>
    </row>
    <row r="886" spans="1:29" ht="15.75" customHeight="1" x14ac:dyDescent="0.3">
      <c r="A886" s="2"/>
      <c r="B886" s="2"/>
      <c r="C886" s="2"/>
      <c r="D886" s="2"/>
      <c r="E886" s="2"/>
      <c r="F886" s="2"/>
      <c r="G886" s="2"/>
      <c r="H886" s="99"/>
      <c r="I886" s="99"/>
      <c r="J886" s="99"/>
      <c r="K886" s="2"/>
      <c r="L886" s="2"/>
      <c r="M886" s="2"/>
      <c r="N886" s="2"/>
      <c r="O886" s="2"/>
      <c r="P886" s="2"/>
      <c r="Q886" s="2"/>
      <c r="R886" s="2"/>
      <c r="S886" s="2"/>
      <c r="T886" s="2"/>
      <c r="U886" s="2"/>
      <c r="V886" s="2"/>
      <c r="W886" s="2"/>
      <c r="X886" s="2"/>
      <c r="Y886" s="2"/>
      <c r="Z886" s="2"/>
      <c r="AA886" s="2"/>
      <c r="AB886" s="2"/>
      <c r="AC886" s="2"/>
    </row>
    <row r="887" spans="1:29" ht="15.75" customHeight="1" x14ac:dyDescent="0.3">
      <c r="A887" s="2"/>
      <c r="B887" s="2"/>
      <c r="C887" s="2"/>
      <c r="D887" s="2"/>
      <c r="E887" s="2"/>
      <c r="F887" s="2"/>
      <c r="G887" s="2"/>
      <c r="H887" s="99"/>
      <c r="I887" s="99"/>
      <c r="J887" s="99"/>
      <c r="K887" s="2"/>
      <c r="L887" s="2"/>
      <c r="M887" s="2"/>
      <c r="N887" s="2"/>
      <c r="O887" s="2"/>
      <c r="P887" s="2"/>
      <c r="Q887" s="2"/>
      <c r="R887" s="2"/>
      <c r="S887" s="2"/>
      <c r="T887" s="2"/>
      <c r="U887" s="2"/>
      <c r="V887" s="2"/>
      <c r="W887" s="2"/>
      <c r="X887" s="2"/>
      <c r="Y887" s="2"/>
      <c r="Z887" s="2"/>
      <c r="AA887" s="2"/>
      <c r="AB887" s="2"/>
      <c r="AC887" s="2"/>
    </row>
    <row r="888" spans="1:29" ht="15.75" customHeight="1" x14ac:dyDescent="0.3">
      <c r="A888" s="2"/>
      <c r="B888" s="2"/>
      <c r="C888" s="2"/>
      <c r="D888" s="2"/>
      <c r="E888" s="2"/>
      <c r="F888" s="2"/>
      <c r="G888" s="2"/>
      <c r="H888" s="99"/>
      <c r="I888" s="99"/>
      <c r="J888" s="99"/>
      <c r="K888" s="2"/>
      <c r="L888" s="2"/>
      <c r="M888" s="2"/>
      <c r="N888" s="2"/>
      <c r="O888" s="2"/>
      <c r="P888" s="2"/>
      <c r="Q888" s="2"/>
      <c r="R888" s="2"/>
      <c r="S888" s="2"/>
      <c r="T888" s="2"/>
      <c r="U888" s="2"/>
      <c r="V888" s="2"/>
      <c r="W888" s="2"/>
      <c r="X888" s="2"/>
      <c r="Y888" s="2"/>
      <c r="Z888" s="2"/>
      <c r="AA888" s="2"/>
      <c r="AB888" s="2"/>
      <c r="AC888" s="2"/>
    </row>
    <row r="889" spans="1:29" ht="15.75" customHeight="1" x14ac:dyDescent="0.3">
      <c r="A889" s="2"/>
      <c r="B889" s="2"/>
      <c r="C889" s="2"/>
      <c r="D889" s="2"/>
      <c r="E889" s="2"/>
      <c r="F889" s="2"/>
      <c r="G889" s="2"/>
      <c r="H889" s="99"/>
      <c r="I889" s="99"/>
      <c r="J889" s="99"/>
      <c r="K889" s="2"/>
      <c r="L889" s="2"/>
      <c r="M889" s="2"/>
      <c r="N889" s="2"/>
      <c r="O889" s="2"/>
      <c r="P889" s="2"/>
      <c r="Q889" s="2"/>
      <c r="R889" s="2"/>
      <c r="S889" s="2"/>
      <c r="T889" s="2"/>
      <c r="U889" s="2"/>
      <c r="V889" s="2"/>
      <c r="W889" s="2"/>
      <c r="X889" s="2"/>
      <c r="Y889" s="2"/>
      <c r="Z889" s="2"/>
      <c r="AA889" s="2"/>
      <c r="AB889" s="2"/>
      <c r="AC889" s="2"/>
    </row>
    <row r="890" spans="1:29" ht="15.75" customHeight="1" x14ac:dyDescent="0.3">
      <c r="A890" s="2"/>
      <c r="B890" s="2"/>
      <c r="C890" s="2"/>
      <c r="D890" s="2"/>
      <c r="E890" s="2"/>
      <c r="F890" s="2"/>
      <c r="G890" s="2"/>
      <c r="H890" s="99"/>
      <c r="I890" s="99"/>
      <c r="J890" s="99"/>
      <c r="K890" s="2"/>
      <c r="L890" s="2"/>
      <c r="M890" s="2"/>
      <c r="N890" s="2"/>
      <c r="O890" s="2"/>
      <c r="P890" s="2"/>
      <c r="Q890" s="2"/>
      <c r="R890" s="2"/>
      <c r="S890" s="2"/>
      <c r="T890" s="2"/>
      <c r="U890" s="2"/>
      <c r="V890" s="2"/>
      <c r="W890" s="2"/>
      <c r="X890" s="2"/>
      <c r="Y890" s="2"/>
      <c r="Z890" s="2"/>
      <c r="AA890" s="2"/>
      <c r="AB890" s="2"/>
      <c r="AC890" s="2"/>
    </row>
    <row r="891" spans="1:29" ht="15.75" customHeight="1" x14ac:dyDescent="0.3">
      <c r="A891" s="2"/>
      <c r="B891" s="2"/>
      <c r="C891" s="2"/>
      <c r="D891" s="2"/>
      <c r="E891" s="2"/>
      <c r="F891" s="2"/>
      <c r="G891" s="2"/>
      <c r="H891" s="99"/>
      <c r="I891" s="99"/>
      <c r="J891" s="99"/>
      <c r="K891" s="2"/>
      <c r="L891" s="2"/>
      <c r="M891" s="2"/>
      <c r="N891" s="2"/>
      <c r="O891" s="2"/>
      <c r="P891" s="2"/>
      <c r="Q891" s="2"/>
      <c r="R891" s="2"/>
      <c r="S891" s="2"/>
      <c r="T891" s="2"/>
      <c r="U891" s="2"/>
      <c r="V891" s="2"/>
      <c r="W891" s="2"/>
      <c r="X891" s="2"/>
      <c r="Y891" s="2"/>
      <c r="Z891" s="2"/>
      <c r="AA891" s="2"/>
      <c r="AB891" s="2"/>
      <c r="AC891" s="2"/>
    </row>
    <row r="892" spans="1:29" ht="15.75" customHeight="1" x14ac:dyDescent="0.3">
      <c r="A892" s="2"/>
      <c r="B892" s="2"/>
      <c r="C892" s="2"/>
      <c r="D892" s="2"/>
      <c r="E892" s="2"/>
      <c r="F892" s="2"/>
      <c r="G892" s="2"/>
      <c r="H892" s="99"/>
      <c r="I892" s="99"/>
      <c r="J892" s="99"/>
      <c r="K892" s="2"/>
      <c r="L892" s="2"/>
      <c r="M892" s="2"/>
      <c r="N892" s="2"/>
      <c r="O892" s="2"/>
      <c r="P892" s="2"/>
      <c r="Q892" s="2"/>
      <c r="R892" s="2"/>
      <c r="S892" s="2"/>
      <c r="T892" s="2"/>
      <c r="U892" s="2"/>
      <c r="V892" s="2"/>
      <c r="W892" s="2"/>
      <c r="X892" s="2"/>
      <c r="Y892" s="2"/>
      <c r="Z892" s="2"/>
      <c r="AA892" s="2"/>
      <c r="AB892" s="2"/>
      <c r="AC892" s="2"/>
    </row>
    <row r="893" spans="1:29" ht="15.75" customHeight="1" x14ac:dyDescent="0.3">
      <c r="A893" s="2"/>
      <c r="B893" s="2"/>
      <c r="C893" s="2"/>
      <c r="D893" s="2"/>
      <c r="E893" s="2"/>
      <c r="F893" s="2"/>
      <c r="G893" s="2"/>
      <c r="H893" s="99"/>
      <c r="I893" s="99"/>
      <c r="J893" s="99"/>
      <c r="K893" s="2"/>
      <c r="L893" s="2"/>
      <c r="M893" s="2"/>
      <c r="N893" s="2"/>
      <c r="O893" s="2"/>
      <c r="P893" s="2"/>
      <c r="Q893" s="2"/>
      <c r="R893" s="2"/>
      <c r="S893" s="2"/>
      <c r="T893" s="2"/>
      <c r="U893" s="2"/>
      <c r="V893" s="2"/>
      <c r="W893" s="2"/>
      <c r="X893" s="2"/>
      <c r="Y893" s="2"/>
      <c r="Z893" s="2"/>
      <c r="AA893" s="2"/>
      <c r="AB893" s="2"/>
      <c r="AC893" s="2"/>
    </row>
    <row r="894" spans="1:29" ht="15.75" customHeight="1" x14ac:dyDescent="0.3">
      <c r="A894" s="2"/>
      <c r="B894" s="2"/>
      <c r="C894" s="2"/>
      <c r="D894" s="2"/>
      <c r="E894" s="2"/>
      <c r="F894" s="2"/>
      <c r="G894" s="2"/>
      <c r="H894" s="99"/>
      <c r="I894" s="99"/>
      <c r="J894" s="99"/>
      <c r="K894" s="2"/>
      <c r="L894" s="2"/>
      <c r="M894" s="2"/>
      <c r="N894" s="2"/>
      <c r="O894" s="2"/>
      <c r="P894" s="2"/>
      <c r="Q894" s="2"/>
      <c r="R894" s="2"/>
      <c r="S894" s="2"/>
      <c r="T894" s="2"/>
      <c r="U894" s="2"/>
      <c r="V894" s="2"/>
      <c r="W894" s="2"/>
      <c r="X894" s="2"/>
      <c r="Y894" s="2"/>
      <c r="Z894" s="2"/>
      <c r="AA894" s="2"/>
      <c r="AB894" s="2"/>
      <c r="AC894" s="2"/>
    </row>
    <row r="895" spans="1:29" ht="15.75" customHeight="1" x14ac:dyDescent="0.3">
      <c r="A895" s="2"/>
      <c r="B895" s="2"/>
      <c r="C895" s="2"/>
      <c r="D895" s="2"/>
      <c r="E895" s="2"/>
      <c r="F895" s="2"/>
      <c r="G895" s="2"/>
      <c r="H895" s="99"/>
      <c r="I895" s="99"/>
      <c r="J895" s="99"/>
      <c r="K895" s="2"/>
      <c r="L895" s="2"/>
      <c r="M895" s="2"/>
      <c r="N895" s="2"/>
      <c r="O895" s="2"/>
      <c r="P895" s="2"/>
      <c r="Q895" s="2"/>
      <c r="R895" s="2"/>
      <c r="S895" s="2"/>
      <c r="T895" s="2"/>
      <c r="U895" s="2"/>
      <c r="V895" s="2"/>
      <c r="W895" s="2"/>
      <c r="X895" s="2"/>
      <c r="Y895" s="2"/>
      <c r="Z895" s="2"/>
      <c r="AA895" s="2"/>
      <c r="AB895" s="2"/>
      <c r="AC895" s="2"/>
    </row>
    <row r="896" spans="1:29" ht="15.75" customHeight="1" x14ac:dyDescent="0.3">
      <c r="A896" s="2"/>
      <c r="B896" s="2"/>
      <c r="C896" s="2"/>
      <c r="D896" s="2"/>
      <c r="E896" s="2"/>
      <c r="F896" s="2"/>
      <c r="G896" s="2"/>
      <c r="H896" s="99"/>
      <c r="I896" s="99"/>
      <c r="J896" s="99"/>
      <c r="K896" s="2"/>
      <c r="L896" s="2"/>
      <c r="M896" s="2"/>
      <c r="N896" s="2"/>
      <c r="O896" s="2"/>
      <c r="P896" s="2"/>
      <c r="Q896" s="2"/>
      <c r="R896" s="2"/>
      <c r="S896" s="2"/>
      <c r="T896" s="2"/>
      <c r="U896" s="2"/>
      <c r="V896" s="2"/>
      <c r="W896" s="2"/>
      <c r="X896" s="2"/>
      <c r="Y896" s="2"/>
      <c r="Z896" s="2"/>
      <c r="AA896" s="2"/>
      <c r="AB896" s="2"/>
      <c r="AC896" s="2"/>
    </row>
    <row r="897" spans="1:29" ht="15.75" customHeight="1" x14ac:dyDescent="0.3">
      <c r="A897" s="2"/>
      <c r="B897" s="2"/>
      <c r="C897" s="2"/>
      <c r="D897" s="2"/>
      <c r="E897" s="2"/>
      <c r="F897" s="2"/>
      <c r="G897" s="2"/>
      <c r="H897" s="99"/>
      <c r="I897" s="99"/>
      <c r="J897" s="99"/>
      <c r="K897" s="2"/>
      <c r="L897" s="2"/>
      <c r="M897" s="2"/>
      <c r="N897" s="2"/>
      <c r="O897" s="2"/>
      <c r="P897" s="2"/>
      <c r="Q897" s="2"/>
      <c r="R897" s="2"/>
      <c r="S897" s="2"/>
      <c r="T897" s="2"/>
      <c r="U897" s="2"/>
      <c r="V897" s="2"/>
      <c r="W897" s="2"/>
      <c r="X897" s="2"/>
      <c r="Y897" s="2"/>
      <c r="Z897" s="2"/>
      <c r="AA897" s="2"/>
      <c r="AB897" s="2"/>
      <c r="AC897" s="2"/>
    </row>
    <row r="898" spans="1:29" ht="15.75" customHeight="1" x14ac:dyDescent="0.3">
      <c r="A898" s="2"/>
      <c r="B898" s="2"/>
      <c r="C898" s="2"/>
      <c r="D898" s="2"/>
      <c r="E898" s="2"/>
      <c r="F898" s="2"/>
      <c r="G898" s="2"/>
      <c r="H898" s="99"/>
      <c r="I898" s="99"/>
      <c r="J898" s="99"/>
      <c r="K898" s="2"/>
      <c r="L898" s="2"/>
      <c r="M898" s="2"/>
      <c r="N898" s="2"/>
      <c r="O898" s="2"/>
      <c r="P898" s="2"/>
      <c r="Q898" s="2"/>
      <c r="R898" s="2"/>
      <c r="S898" s="2"/>
      <c r="T898" s="2"/>
      <c r="U898" s="2"/>
      <c r="V898" s="2"/>
      <c r="W898" s="2"/>
      <c r="X898" s="2"/>
      <c r="Y898" s="2"/>
      <c r="Z898" s="2"/>
      <c r="AA898" s="2"/>
      <c r="AB898" s="2"/>
      <c r="AC898" s="2"/>
    </row>
    <row r="899" spans="1:29" ht="15.75" customHeight="1" x14ac:dyDescent="0.3">
      <c r="A899" s="2"/>
      <c r="B899" s="2"/>
      <c r="C899" s="2"/>
      <c r="D899" s="2"/>
      <c r="E899" s="2"/>
      <c r="F899" s="2"/>
      <c r="G899" s="2"/>
      <c r="H899" s="99"/>
      <c r="I899" s="99"/>
      <c r="J899" s="99"/>
      <c r="K899" s="2"/>
      <c r="L899" s="2"/>
      <c r="M899" s="2"/>
      <c r="N899" s="2"/>
      <c r="O899" s="2"/>
      <c r="P899" s="2"/>
      <c r="Q899" s="2"/>
      <c r="R899" s="2"/>
      <c r="S899" s="2"/>
      <c r="T899" s="2"/>
      <c r="U899" s="2"/>
      <c r="V899" s="2"/>
      <c r="W899" s="2"/>
      <c r="X899" s="2"/>
      <c r="Y899" s="2"/>
      <c r="Z899" s="2"/>
      <c r="AA899" s="2"/>
      <c r="AB899" s="2"/>
      <c r="AC899" s="2"/>
    </row>
    <row r="900" spans="1:29" ht="15.75" customHeight="1" x14ac:dyDescent="0.3">
      <c r="A900" s="2"/>
      <c r="B900" s="2"/>
      <c r="C900" s="2"/>
      <c r="D900" s="2"/>
      <c r="E900" s="2"/>
      <c r="F900" s="2"/>
      <c r="G900" s="2"/>
      <c r="H900" s="99"/>
      <c r="I900" s="99"/>
      <c r="J900" s="99"/>
      <c r="K900" s="2"/>
      <c r="L900" s="2"/>
      <c r="M900" s="2"/>
      <c r="N900" s="2"/>
      <c r="O900" s="2"/>
      <c r="P900" s="2"/>
      <c r="Q900" s="2"/>
      <c r="R900" s="2"/>
      <c r="S900" s="2"/>
      <c r="T900" s="2"/>
      <c r="U900" s="2"/>
      <c r="V900" s="2"/>
      <c r="W900" s="2"/>
      <c r="X900" s="2"/>
      <c r="Y900" s="2"/>
      <c r="Z900" s="2"/>
      <c r="AA900" s="2"/>
      <c r="AB900" s="2"/>
      <c r="AC900" s="2"/>
    </row>
    <row r="901" spans="1:29" ht="15.75" customHeight="1" x14ac:dyDescent="0.3">
      <c r="A901" s="2"/>
      <c r="B901" s="2"/>
      <c r="C901" s="2"/>
      <c r="D901" s="2"/>
      <c r="E901" s="2"/>
      <c r="F901" s="2"/>
      <c r="G901" s="2"/>
      <c r="H901" s="99"/>
      <c r="I901" s="99"/>
      <c r="J901" s="99"/>
      <c r="K901" s="2"/>
      <c r="L901" s="2"/>
      <c r="M901" s="2"/>
      <c r="N901" s="2"/>
      <c r="O901" s="2"/>
      <c r="P901" s="2"/>
      <c r="Q901" s="2"/>
      <c r="R901" s="2"/>
      <c r="S901" s="2"/>
      <c r="T901" s="2"/>
      <c r="U901" s="2"/>
      <c r="V901" s="2"/>
      <c r="W901" s="2"/>
      <c r="X901" s="2"/>
      <c r="Y901" s="2"/>
      <c r="Z901" s="2"/>
      <c r="AA901" s="2"/>
      <c r="AB901" s="2"/>
      <c r="AC901" s="2"/>
    </row>
    <row r="902" spans="1:29" ht="15.75" customHeight="1" x14ac:dyDescent="0.3">
      <c r="A902" s="2"/>
      <c r="B902" s="2"/>
      <c r="C902" s="2"/>
      <c r="D902" s="2"/>
      <c r="E902" s="2"/>
      <c r="F902" s="2"/>
      <c r="G902" s="2"/>
      <c r="H902" s="99"/>
      <c r="I902" s="99"/>
      <c r="J902" s="99"/>
      <c r="K902" s="2"/>
      <c r="L902" s="2"/>
      <c r="M902" s="2"/>
      <c r="N902" s="2"/>
      <c r="O902" s="2"/>
      <c r="P902" s="2"/>
      <c r="Q902" s="2"/>
      <c r="R902" s="2"/>
      <c r="S902" s="2"/>
      <c r="T902" s="2"/>
      <c r="U902" s="2"/>
      <c r="V902" s="2"/>
      <c r="W902" s="2"/>
      <c r="X902" s="2"/>
      <c r="Y902" s="2"/>
      <c r="Z902" s="2"/>
      <c r="AA902" s="2"/>
      <c r="AB902" s="2"/>
      <c r="AC902" s="2"/>
    </row>
    <row r="903" spans="1:29" ht="15.75" customHeight="1" x14ac:dyDescent="0.3">
      <c r="A903" s="2"/>
      <c r="B903" s="2"/>
      <c r="C903" s="2"/>
      <c r="D903" s="2"/>
      <c r="E903" s="2"/>
      <c r="F903" s="2"/>
      <c r="G903" s="2"/>
      <c r="H903" s="99"/>
      <c r="I903" s="99"/>
      <c r="J903" s="99"/>
      <c r="K903" s="2"/>
      <c r="L903" s="2"/>
      <c r="M903" s="2"/>
      <c r="N903" s="2"/>
      <c r="O903" s="2"/>
      <c r="P903" s="2"/>
      <c r="Q903" s="2"/>
      <c r="R903" s="2"/>
      <c r="S903" s="2"/>
      <c r="T903" s="2"/>
      <c r="U903" s="2"/>
      <c r="V903" s="2"/>
      <c r="W903" s="2"/>
      <c r="X903" s="2"/>
      <c r="Y903" s="2"/>
      <c r="Z903" s="2"/>
      <c r="AA903" s="2"/>
      <c r="AB903" s="2"/>
      <c r="AC903" s="2"/>
    </row>
    <row r="904" spans="1:29" ht="15.75" customHeight="1" x14ac:dyDescent="0.3">
      <c r="A904" s="2"/>
      <c r="B904" s="2"/>
      <c r="C904" s="2"/>
      <c r="D904" s="2"/>
      <c r="E904" s="2"/>
      <c r="F904" s="2"/>
      <c r="G904" s="2"/>
      <c r="H904" s="99"/>
      <c r="I904" s="99"/>
      <c r="J904" s="99"/>
      <c r="K904" s="2"/>
      <c r="L904" s="2"/>
      <c r="M904" s="2"/>
      <c r="N904" s="2"/>
      <c r="O904" s="2"/>
      <c r="P904" s="2"/>
      <c r="Q904" s="2"/>
      <c r="R904" s="2"/>
      <c r="S904" s="2"/>
      <c r="T904" s="2"/>
      <c r="U904" s="2"/>
      <c r="V904" s="2"/>
      <c r="W904" s="2"/>
      <c r="X904" s="2"/>
      <c r="Y904" s="2"/>
      <c r="Z904" s="2"/>
      <c r="AA904" s="2"/>
      <c r="AB904" s="2"/>
      <c r="AC904" s="2"/>
    </row>
    <row r="905" spans="1:29" ht="15.75" customHeight="1" x14ac:dyDescent="0.3">
      <c r="A905" s="2"/>
      <c r="B905" s="2"/>
      <c r="C905" s="2"/>
      <c r="D905" s="2"/>
      <c r="E905" s="2"/>
      <c r="F905" s="2"/>
      <c r="G905" s="2"/>
      <c r="H905" s="99"/>
      <c r="I905" s="99"/>
      <c r="J905" s="99"/>
      <c r="K905" s="2"/>
      <c r="L905" s="2"/>
      <c r="M905" s="2"/>
      <c r="N905" s="2"/>
      <c r="O905" s="2"/>
      <c r="P905" s="2"/>
      <c r="Q905" s="2"/>
      <c r="R905" s="2"/>
      <c r="S905" s="2"/>
      <c r="T905" s="2"/>
      <c r="U905" s="2"/>
      <c r="V905" s="2"/>
      <c r="W905" s="2"/>
      <c r="X905" s="2"/>
      <c r="Y905" s="2"/>
      <c r="Z905" s="2"/>
      <c r="AA905" s="2"/>
      <c r="AB905" s="2"/>
      <c r="AC905" s="2"/>
    </row>
    <row r="906" spans="1:29" ht="15.75" customHeight="1" x14ac:dyDescent="0.3">
      <c r="A906" s="2"/>
      <c r="B906" s="2"/>
      <c r="C906" s="2"/>
      <c r="D906" s="2"/>
      <c r="E906" s="2"/>
      <c r="F906" s="2"/>
      <c r="G906" s="2"/>
      <c r="H906" s="99"/>
      <c r="I906" s="99"/>
      <c r="J906" s="99"/>
      <c r="K906" s="2"/>
      <c r="L906" s="2"/>
      <c r="M906" s="2"/>
      <c r="N906" s="2"/>
      <c r="O906" s="2"/>
      <c r="P906" s="2"/>
      <c r="Q906" s="2"/>
      <c r="R906" s="2"/>
      <c r="S906" s="2"/>
      <c r="T906" s="2"/>
      <c r="U906" s="2"/>
      <c r="V906" s="2"/>
      <c r="W906" s="2"/>
      <c r="X906" s="2"/>
      <c r="Y906" s="2"/>
      <c r="Z906" s="2"/>
      <c r="AA906" s="2"/>
      <c r="AB906" s="2"/>
      <c r="AC906" s="2"/>
    </row>
    <row r="907" spans="1:29" ht="15.75" customHeight="1" x14ac:dyDescent="0.3">
      <c r="A907" s="2"/>
      <c r="B907" s="2"/>
      <c r="C907" s="2"/>
      <c r="D907" s="2"/>
      <c r="E907" s="2"/>
      <c r="F907" s="2"/>
      <c r="G907" s="2"/>
      <c r="H907" s="99"/>
      <c r="I907" s="99"/>
      <c r="J907" s="99"/>
      <c r="K907" s="2"/>
      <c r="L907" s="2"/>
      <c r="M907" s="2"/>
      <c r="N907" s="2"/>
      <c r="O907" s="2"/>
      <c r="P907" s="2"/>
      <c r="Q907" s="2"/>
      <c r="R907" s="2"/>
      <c r="S907" s="2"/>
      <c r="T907" s="2"/>
      <c r="U907" s="2"/>
      <c r="V907" s="2"/>
      <c r="W907" s="2"/>
      <c r="X907" s="2"/>
      <c r="Y907" s="2"/>
      <c r="Z907" s="2"/>
      <c r="AA907" s="2"/>
      <c r="AB907" s="2"/>
      <c r="AC907" s="2"/>
    </row>
    <row r="908" spans="1:29" ht="15.75" customHeight="1" x14ac:dyDescent="0.3">
      <c r="A908" s="2"/>
      <c r="B908" s="2"/>
      <c r="C908" s="2"/>
      <c r="D908" s="2"/>
      <c r="E908" s="2"/>
      <c r="F908" s="2"/>
      <c r="G908" s="2"/>
      <c r="H908" s="99"/>
      <c r="I908" s="99"/>
      <c r="J908" s="99"/>
      <c r="K908" s="2"/>
      <c r="L908" s="2"/>
      <c r="M908" s="2"/>
      <c r="N908" s="2"/>
      <c r="O908" s="2"/>
      <c r="P908" s="2"/>
      <c r="Q908" s="2"/>
      <c r="R908" s="2"/>
      <c r="S908" s="2"/>
      <c r="T908" s="2"/>
      <c r="U908" s="2"/>
      <c r="V908" s="2"/>
      <c r="W908" s="2"/>
      <c r="X908" s="2"/>
      <c r="Y908" s="2"/>
      <c r="Z908" s="2"/>
      <c r="AA908" s="2"/>
      <c r="AB908" s="2"/>
      <c r="AC908" s="2"/>
    </row>
    <row r="909" spans="1:29" ht="15.75" customHeight="1" x14ac:dyDescent="0.3">
      <c r="A909" s="2"/>
      <c r="B909" s="2"/>
      <c r="C909" s="2"/>
      <c r="D909" s="2"/>
      <c r="E909" s="2"/>
      <c r="F909" s="2"/>
      <c r="G909" s="2"/>
      <c r="H909" s="99"/>
      <c r="I909" s="99"/>
      <c r="J909" s="99"/>
      <c r="K909" s="2"/>
      <c r="L909" s="2"/>
      <c r="M909" s="2"/>
      <c r="N909" s="2"/>
      <c r="O909" s="2"/>
      <c r="P909" s="2"/>
      <c r="Q909" s="2"/>
      <c r="R909" s="2"/>
      <c r="S909" s="2"/>
      <c r="T909" s="2"/>
      <c r="U909" s="2"/>
      <c r="V909" s="2"/>
      <c r="W909" s="2"/>
      <c r="X909" s="2"/>
      <c r="Y909" s="2"/>
      <c r="Z909" s="2"/>
      <c r="AA909" s="2"/>
      <c r="AB909" s="2"/>
      <c r="AC909" s="2"/>
    </row>
    <row r="910" spans="1:29" ht="15.75" customHeight="1" x14ac:dyDescent="0.3">
      <c r="A910" s="2"/>
      <c r="B910" s="2"/>
      <c r="C910" s="2"/>
      <c r="D910" s="2"/>
      <c r="E910" s="2"/>
      <c r="F910" s="2"/>
      <c r="G910" s="2"/>
      <c r="H910" s="99"/>
      <c r="I910" s="99"/>
      <c r="J910" s="99"/>
      <c r="K910" s="2"/>
      <c r="L910" s="2"/>
      <c r="M910" s="2"/>
      <c r="N910" s="2"/>
      <c r="O910" s="2"/>
      <c r="P910" s="2"/>
      <c r="Q910" s="2"/>
      <c r="R910" s="2"/>
      <c r="S910" s="2"/>
      <c r="T910" s="2"/>
      <c r="U910" s="2"/>
      <c r="V910" s="2"/>
      <c r="W910" s="2"/>
      <c r="X910" s="2"/>
      <c r="Y910" s="2"/>
      <c r="Z910" s="2"/>
      <c r="AA910" s="2"/>
      <c r="AB910" s="2"/>
      <c r="AC910" s="2"/>
    </row>
    <row r="911" spans="1:29" ht="15.75" customHeight="1" x14ac:dyDescent="0.3">
      <c r="A911" s="2"/>
      <c r="B911" s="2"/>
      <c r="C911" s="2"/>
      <c r="D911" s="2"/>
      <c r="E911" s="2"/>
      <c r="F911" s="2"/>
      <c r="G911" s="2"/>
      <c r="H911" s="99"/>
      <c r="I911" s="99"/>
      <c r="J911" s="99"/>
      <c r="K911" s="2"/>
      <c r="L911" s="2"/>
      <c r="M911" s="2"/>
      <c r="N911" s="2"/>
      <c r="O911" s="2"/>
      <c r="P911" s="2"/>
      <c r="Q911" s="2"/>
      <c r="R911" s="2"/>
      <c r="S911" s="2"/>
      <c r="T911" s="2"/>
      <c r="U911" s="2"/>
      <c r="V911" s="2"/>
      <c r="W911" s="2"/>
      <c r="X911" s="2"/>
      <c r="Y911" s="2"/>
      <c r="Z911" s="2"/>
      <c r="AA911" s="2"/>
      <c r="AB911" s="2"/>
      <c r="AC911" s="2"/>
    </row>
    <row r="912" spans="1:29" ht="15.75" customHeight="1" x14ac:dyDescent="0.3">
      <c r="A912" s="2"/>
      <c r="B912" s="2"/>
      <c r="C912" s="2"/>
      <c r="D912" s="2"/>
      <c r="E912" s="2"/>
      <c r="F912" s="2"/>
      <c r="G912" s="2"/>
      <c r="H912" s="99"/>
      <c r="I912" s="99"/>
      <c r="J912" s="99"/>
      <c r="K912" s="2"/>
      <c r="L912" s="2"/>
      <c r="M912" s="2"/>
      <c r="N912" s="2"/>
      <c r="O912" s="2"/>
      <c r="P912" s="2"/>
      <c r="Q912" s="2"/>
      <c r="R912" s="2"/>
      <c r="S912" s="2"/>
      <c r="T912" s="2"/>
      <c r="U912" s="2"/>
      <c r="V912" s="2"/>
      <c r="W912" s="2"/>
      <c r="X912" s="2"/>
      <c r="Y912" s="2"/>
      <c r="Z912" s="2"/>
      <c r="AA912" s="2"/>
      <c r="AB912" s="2"/>
      <c r="AC912" s="2"/>
    </row>
    <row r="913" spans="1:29" ht="15.75" customHeight="1" x14ac:dyDescent="0.3">
      <c r="A913" s="2"/>
      <c r="B913" s="2"/>
      <c r="C913" s="2"/>
      <c r="D913" s="2"/>
      <c r="E913" s="2"/>
      <c r="F913" s="2"/>
      <c r="G913" s="2"/>
      <c r="H913" s="99"/>
      <c r="I913" s="99"/>
      <c r="J913" s="99"/>
      <c r="K913" s="2"/>
      <c r="L913" s="2"/>
      <c r="M913" s="2"/>
      <c r="N913" s="2"/>
      <c r="O913" s="2"/>
      <c r="P913" s="2"/>
      <c r="Q913" s="2"/>
      <c r="R913" s="2"/>
      <c r="S913" s="2"/>
      <c r="T913" s="2"/>
      <c r="U913" s="2"/>
      <c r="V913" s="2"/>
      <c r="W913" s="2"/>
      <c r="X913" s="2"/>
      <c r="Y913" s="2"/>
      <c r="Z913" s="2"/>
      <c r="AA913" s="2"/>
      <c r="AB913" s="2"/>
      <c r="AC913" s="2"/>
    </row>
    <row r="914" spans="1:29" ht="15.75" customHeight="1" x14ac:dyDescent="0.3">
      <c r="A914" s="2"/>
      <c r="B914" s="2"/>
      <c r="C914" s="2"/>
      <c r="D914" s="2"/>
      <c r="E914" s="2"/>
      <c r="F914" s="2"/>
      <c r="G914" s="2"/>
      <c r="H914" s="99"/>
      <c r="I914" s="99"/>
      <c r="J914" s="99"/>
      <c r="K914" s="2"/>
      <c r="L914" s="2"/>
      <c r="M914" s="2"/>
      <c r="N914" s="2"/>
      <c r="O914" s="2"/>
      <c r="P914" s="2"/>
      <c r="Q914" s="2"/>
      <c r="R914" s="2"/>
      <c r="S914" s="2"/>
      <c r="T914" s="2"/>
      <c r="U914" s="2"/>
      <c r="V914" s="2"/>
      <c r="W914" s="2"/>
      <c r="X914" s="2"/>
      <c r="Y914" s="2"/>
      <c r="Z914" s="2"/>
      <c r="AA914" s="2"/>
      <c r="AB914" s="2"/>
      <c r="AC914" s="2"/>
    </row>
    <row r="915" spans="1:29" ht="15.75" customHeight="1" x14ac:dyDescent="0.3">
      <c r="A915" s="2"/>
      <c r="B915" s="2"/>
      <c r="C915" s="2"/>
      <c r="D915" s="2"/>
      <c r="E915" s="2"/>
      <c r="F915" s="2"/>
      <c r="G915" s="2"/>
      <c r="H915" s="99"/>
      <c r="I915" s="99"/>
      <c r="J915" s="99"/>
      <c r="K915" s="2"/>
      <c r="L915" s="2"/>
      <c r="M915" s="2"/>
      <c r="N915" s="2"/>
      <c r="O915" s="2"/>
      <c r="P915" s="2"/>
      <c r="Q915" s="2"/>
      <c r="R915" s="2"/>
      <c r="S915" s="2"/>
      <c r="T915" s="2"/>
      <c r="U915" s="2"/>
      <c r="V915" s="2"/>
      <c r="W915" s="2"/>
      <c r="X915" s="2"/>
      <c r="Y915" s="2"/>
      <c r="Z915" s="2"/>
      <c r="AA915" s="2"/>
      <c r="AB915" s="2"/>
      <c r="AC915" s="2"/>
    </row>
    <row r="916" spans="1:29" ht="15.75" customHeight="1" x14ac:dyDescent="0.3">
      <c r="A916" s="2"/>
      <c r="B916" s="2"/>
      <c r="C916" s="2"/>
      <c r="D916" s="2"/>
      <c r="E916" s="2"/>
      <c r="F916" s="2"/>
      <c r="G916" s="2"/>
      <c r="H916" s="99"/>
      <c r="I916" s="99"/>
      <c r="J916" s="99"/>
      <c r="K916" s="2"/>
      <c r="L916" s="2"/>
      <c r="M916" s="2"/>
      <c r="N916" s="2"/>
      <c r="O916" s="2"/>
      <c r="P916" s="2"/>
      <c r="Q916" s="2"/>
      <c r="R916" s="2"/>
      <c r="S916" s="2"/>
      <c r="T916" s="2"/>
      <c r="U916" s="2"/>
      <c r="V916" s="2"/>
      <c r="W916" s="2"/>
      <c r="X916" s="2"/>
      <c r="Y916" s="2"/>
      <c r="Z916" s="2"/>
      <c r="AA916" s="2"/>
      <c r="AB916" s="2"/>
      <c r="AC916" s="2"/>
    </row>
    <row r="917" spans="1:29" ht="15.75" customHeight="1" x14ac:dyDescent="0.3">
      <c r="A917" s="2"/>
      <c r="B917" s="2"/>
      <c r="C917" s="2"/>
      <c r="D917" s="2"/>
      <c r="E917" s="2"/>
      <c r="F917" s="2"/>
      <c r="G917" s="2"/>
      <c r="H917" s="99"/>
      <c r="I917" s="99"/>
      <c r="J917" s="99"/>
      <c r="K917" s="2"/>
      <c r="L917" s="2"/>
      <c r="M917" s="2"/>
      <c r="N917" s="2"/>
      <c r="O917" s="2"/>
      <c r="P917" s="2"/>
      <c r="Q917" s="2"/>
      <c r="R917" s="2"/>
      <c r="S917" s="2"/>
      <c r="T917" s="2"/>
      <c r="U917" s="2"/>
      <c r="V917" s="2"/>
      <c r="W917" s="2"/>
      <c r="X917" s="2"/>
      <c r="Y917" s="2"/>
      <c r="Z917" s="2"/>
      <c r="AA917" s="2"/>
      <c r="AB917" s="2"/>
      <c r="AC917" s="2"/>
    </row>
    <row r="918" spans="1:29" ht="15.75" customHeight="1" x14ac:dyDescent="0.3">
      <c r="A918" s="2"/>
      <c r="B918" s="2"/>
      <c r="C918" s="2"/>
      <c r="D918" s="2"/>
      <c r="E918" s="2"/>
      <c r="F918" s="2"/>
      <c r="G918" s="2"/>
      <c r="H918" s="99"/>
      <c r="I918" s="99"/>
      <c r="J918" s="99"/>
      <c r="K918" s="2"/>
      <c r="L918" s="2"/>
      <c r="M918" s="2"/>
      <c r="N918" s="2"/>
      <c r="O918" s="2"/>
      <c r="P918" s="2"/>
      <c r="Q918" s="2"/>
      <c r="R918" s="2"/>
      <c r="S918" s="2"/>
      <c r="T918" s="2"/>
      <c r="U918" s="2"/>
      <c r="V918" s="2"/>
      <c r="W918" s="2"/>
      <c r="X918" s="2"/>
      <c r="Y918" s="2"/>
      <c r="Z918" s="2"/>
      <c r="AA918" s="2"/>
      <c r="AB918" s="2"/>
      <c r="AC918" s="2"/>
    </row>
    <row r="919" spans="1:29" ht="15.75" customHeight="1" x14ac:dyDescent="0.3">
      <c r="A919" s="2"/>
      <c r="B919" s="2"/>
      <c r="C919" s="2"/>
      <c r="D919" s="2"/>
      <c r="E919" s="2"/>
      <c r="F919" s="2"/>
      <c r="G919" s="2"/>
      <c r="H919" s="99"/>
      <c r="I919" s="99"/>
      <c r="J919" s="99"/>
      <c r="K919" s="2"/>
      <c r="L919" s="2"/>
      <c r="M919" s="2"/>
      <c r="N919" s="2"/>
      <c r="O919" s="2"/>
      <c r="P919" s="2"/>
      <c r="Q919" s="2"/>
      <c r="R919" s="2"/>
      <c r="S919" s="2"/>
      <c r="T919" s="2"/>
      <c r="U919" s="2"/>
      <c r="V919" s="2"/>
      <c r="W919" s="2"/>
      <c r="X919" s="2"/>
      <c r="Y919" s="2"/>
      <c r="Z919" s="2"/>
      <c r="AA919" s="2"/>
      <c r="AB919" s="2"/>
      <c r="AC919" s="2"/>
    </row>
    <row r="920" spans="1:29" ht="15.75" customHeight="1" x14ac:dyDescent="0.3">
      <c r="A920" s="2"/>
      <c r="B920" s="2"/>
      <c r="C920" s="2"/>
      <c r="D920" s="2"/>
      <c r="E920" s="2"/>
      <c r="F920" s="2"/>
      <c r="G920" s="2"/>
      <c r="H920" s="99"/>
      <c r="I920" s="99"/>
      <c r="J920" s="99"/>
      <c r="K920" s="2"/>
      <c r="L920" s="2"/>
      <c r="M920" s="2"/>
      <c r="N920" s="2"/>
      <c r="O920" s="2"/>
      <c r="P920" s="2"/>
      <c r="Q920" s="2"/>
      <c r="R920" s="2"/>
      <c r="S920" s="2"/>
      <c r="T920" s="2"/>
      <c r="U920" s="2"/>
      <c r="V920" s="2"/>
      <c r="W920" s="2"/>
      <c r="X920" s="2"/>
      <c r="Y920" s="2"/>
      <c r="Z920" s="2"/>
      <c r="AA920" s="2"/>
      <c r="AB920" s="2"/>
      <c r="AC920" s="2"/>
    </row>
    <row r="921" spans="1:29" ht="15.75" customHeight="1" x14ac:dyDescent="0.3">
      <c r="A921" s="2"/>
      <c r="B921" s="2"/>
      <c r="C921" s="2"/>
      <c r="D921" s="2"/>
      <c r="E921" s="2"/>
      <c r="F921" s="2"/>
      <c r="G921" s="2"/>
      <c r="H921" s="99"/>
      <c r="I921" s="99"/>
      <c r="J921" s="99"/>
      <c r="K921" s="2"/>
      <c r="L921" s="2"/>
      <c r="M921" s="2"/>
      <c r="N921" s="2"/>
      <c r="O921" s="2"/>
      <c r="P921" s="2"/>
      <c r="Q921" s="2"/>
      <c r="R921" s="2"/>
      <c r="S921" s="2"/>
      <c r="T921" s="2"/>
      <c r="U921" s="2"/>
      <c r="V921" s="2"/>
      <c r="W921" s="2"/>
      <c r="X921" s="2"/>
      <c r="Y921" s="2"/>
      <c r="Z921" s="2"/>
      <c r="AA921" s="2"/>
      <c r="AB921" s="2"/>
      <c r="AC921" s="2"/>
    </row>
    <row r="922" spans="1:29" ht="15.75" customHeight="1" x14ac:dyDescent="0.3">
      <c r="A922" s="2"/>
      <c r="B922" s="2"/>
      <c r="C922" s="2"/>
      <c r="D922" s="2"/>
      <c r="E922" s="2"/>
      <c r="F922" s="2"/>
      <c r="G922" s="2"/>
      <c r="H922" s="99"/>
      <c r="I922" s="99"/>
      <c r="J922" s="99"/>
      <c r="K922" s="2"/>
      <c r="L922" s="2"/>
      <c r="M922" s="2"/>
      <c r="N922" s="2"/>
      <c r="O922" s="2"/>
      <c r="P922" s="2"/>
      <c r="Q922" s="2"/>
      <c r="R922" s="2"/>
      <c r="S922" s="2"/>
      <c r="T922" s="2"/>
      <c r="U922" s="2"/>
      <c r="V922" s="2"/>
      <c r="W922" s="2"/>
      <c r="X922" s="2"/>
      <c r="Y922" s="2"/>
      <c r="Z922" s="2"/>
      <c r="AA922" s="2"/>
      <c r="AB922" s="2"/>
      <c r="AC922" s="2"/>
    </row>
    <row r="923" spans="1:29" ht="15.75" customHeight="1" x14ac:dyDescent="0.3">
      <c r="A923" s="2"/>
      <c r="B923" s="2"/>
      <c r="C923" s="2"/>
      <c r="D923" s="2"/>
      <c r="E923" s="2"/>
      <c r="F923" s="2"/>
      <c r="G923" s="2"/>
      <c r="H923" s="99"/>
      <c r="I923" s="99"/>
      <c r="J923" s="99"/>
      <c r="K923" s="2"/>
      <c r="L923" s="2"/>
      <c r="M923" s="2"/>
      <c r="N923" s="2"/>
      <c r="O923" s="2"/>
      <c r="P923" s="2"/>
      <c r="Q923" s="2"/>
      <c r="R923" s="2"/>
      <c r="S923" s="2"/>
      <c r="T923" s="2"/>
      <c r="U923" s="2"/>
      <c r="V923" s="2"/>
      <c r="W923" s="2"/>
      <c r="X923" s="2"/>
      <c r="Y923" s="2"/>
      <c r="Z923" s="2"/>
      <c r="AA923" s="2"/>
      <c r="AB923" s="2"/>
      <c r="AC923" s="2"/>
    </row>
    <row r="924" spans="1:29" ht="15.75" customHeight="1" x14ac:dyDescent="0.3">
      <c r="A924" s="2"/>
      <c r="B924" s="2"/>
      <c r="C924" s="2"/>
      <c r="D924" s="2"/>
      <c r="E924" s="2"/>
      <c r="F924" s="2"/>
      <c r="G924" s="2"/>
      <c r="H924" s="99"/>
      <c r="I924" s="99"/>
      <c r="J924" s="99"/>
      <c r="K924" s="2"/>
      <c r="L924" s="2"/>
      <c r="M924" s="2"/>
      <c r="N924" s="2"/>
      <c r="O924" s="2"/>
      <c r="P924" s="2"/>
      <c r="Q924" s="2"/>
      <c r="R924" s="2"/>
      <c r="S924" s="2"/>
      <c r="T924" s="2"/>
      <c r="U924" s="2"/>
      <c r="V924" s="2"/>
      <c r="W924" s="2"/>
      <c r="X924" s="2"/>
      <c r="Y924" s="2"/>
      <c r="Z924" s="2"/>
      <c r="AA924" s="2"/>
      <c r="AB924" s="2"/>
      <c r="AC924" s="2"/>
    </row>
    <row r="925" spans="1:29" ht="15.75" customHeight="1" x14ac:dyDescent="0.3">
      <c r="A925" s="2"/>
      <c r="B925" s="2"/>
      <c r="C925" s="2"/>
      <c r="D925" s="2"/>
      <c r="E925" s="2"/>
      <c r="F925" s="2"/>
      <c r="G925" s="2"/>
      <c r="H925" s="99"/>
      <c r="I925" s="99"/>
      <c r="J925" s="99"/>
      <c r="K925" s="2"/>
      <c r="L925" s="2"/>
      <c r="M925" s="2"/>
      <c r="N925" s="2"/>
      <c r="O925" s="2"/>
      <c r="P925" s="2"/>
      <c r="Q925" s="2"/>
      <c r="R925" s="2"/>
      <c r="S925" s="2"/>
      <c r="T925" s="2"/>
      <c r="U925" s="2"/>
      <c r="V925" s="2"/>
      <c r="W925" s="2"/>
      <c r="X925" s="2"/>
      <c r="Y925" s="2"/>
      <c r="Z925" s="2"/>
      <c r="AA925" s="2"/>
      <c r="AB925" s="2"/>
      <c r="AC925" s="2"/>
    </row>
    <row r="926" spans="1:29" ht="15.75" customHeight="1" x14ac:dyDescent="0.3">
      <c r="A926" s="2"/>
      <c r="B926" s="2"/>
      <c r="C926" s="2"/>
      <c r="D926" s="2"/>
      <c r="E926" s="2"/>
      <c r="F926" s="2"/>
      <c r="G926" s="2"/>
      <c r="H926" s="99"/>
      <c r="I926" s="99"/>
      <c r="J926" s="99"/>
      <c r="K926" s="2"/>
      <c r="L926" s="2"/>
      <c r="M926" s="2"/>
      <c r="N926" s="2"/>
      <c r="O926" s="2"/>
      <c r="P926" s="2"/>
      <c r="Q926" s="2"/>
      <c r="R926" s="2"/>
      <c r="S926" s="2"/>
      <c r="T926" s="2"/>
      <c r="U926" s="2"/>
      <c r="V926" s="2"/>
      <c r="W926" s="2"/>
      <c r="X926" s="2"/>
      <c r="Y926" s="2"/>
      <c r="Z926" s="2"/>
      <c r="AA926" s="2"/>
      <c r="AB926" s="2"/>
      <c r="AC926" s="2"/>
    </row>
    <row r="927" spans="1:29" ht="15.75" customHeight="1" x14ac:dyDescent="0.3">
      <c r="A927" s="2"/>
      <c r="B927" s="2"/>
      <c r="C927" s="2"/>
      <c r="D927" s="2"/>
      <c r="E927" s="2"/>
      <c r="F927" s="2"/>
      <c r="G927" s="2"/>
      <c r="H927" s="99"/>
      <c r="I927" s="99"/>
      <c r="J927" s="99"/>
      <c r="K927" s="2"/>
      <c r="L927" s="2"/>
      <c r="M927" s="2"/>
      <c r="N927" s="2"/>
      <c r="O927" s="2"/>
      <c r="P927" s="2"/>
      <c r="Q927" s="2"/>
      <c r="R927" s="2"/>
      <c r="S927" s="2"/>
      <c r="T927" s="2"/>
      <c r="U927" s="2"/>
      <c r="V927" s="2"/>
      <c r="W927" s="2"/>
      <c r="X927" s="2"/>
      <c r="Y927" s="2"/>
      <c r="Z927" s="2"/>
      <c r="AA927" s="2"/>
      <c r="AB927" s="2"/>
      <c r="AC927" s="2"/>
    </row>
    <row r="928" spans="1:29" ht="15.75" customHeight="1" x14ac:dyDescent="0.3">
      <c r="A928" s="2"/>
      <c r="B928" s="2"/>
      <c r="C928" s="2"/>
      <c r="D928" s="2"/>
      <c r="E928" s="2"/>
      <c r="F928" s="2"/>
      <c r="G928" s="2"/>
      <c r="H928" s="99"/>
      <c r="I928" s="99"/>
      <c r="J928" s="99"/>
      <c r="K928" s="2"/>
      <c r="L928" s="2"/>
      <c r="M928" s="2"/>
      <c r="N928" s="2"/>
      <c r="O928" s="2"/>
      <c r="P928" s="2"/>
      <c r="Q928" s="2"/>
      <c r="R928" s="2"/>
      <c r="S928" s="2"/>
      <c r="T928" s="2"/>
      <c r="U928" s="2"/>
      <c r="V928" s="2"/>
      <c r="W928" s="2"/>
      <c r="X928" s="2"/>
      <c r="Y928" s="2"/>
      <c r="Z928" s="2"/>
      <c r="AA928" s="2"/>
      <c r="AB928" s="2"/>
      <c r="AC928" s="2"/>
    </row>
    <row r="929" spans="1:29" ht="15.75" customHeight="1" x14ac:dyDescent="0.3">
      <c r="A929" s="2"/>
      <c r="B929" s="2"/>
      <c r="C929" s="2"/>
      <c r="D929" s="2"/>
      <c r="E929" s="2"/>
      <c r="F929" s="2"/>
      <c r="G929" s="2"/>
      <c r="H929" s="99"/>
      <c r="I929" s="99"/>
      <c r="J929" s="99"/>
      <c r="K929" s="2"/>
      <c r="L929" s="2"/>
      <c r="M929" s="2"/>
      <c r="N929" s="2"/>
      <c r="O929" s="2"/>
      <c r="P929" s="2"/>
      <c r="Q929" s="2"/>
      <c r="R929" s="2"/>
      <c r="S929" s="2"/>
      <c r="T929" s="2"/>
      <c r="U929" s="2"/>
      <c r="V929" s="2"/>
      <c r="W929" s="2"/>
      <c r="X929" s="2"/>
      <c r="Y929" s="2"/>
      <c r="Z929" s="2"/>
      <c r="AA929" s="2"/>
      <c r="AB929" s="2"/>
      <c r="AC929" s="2"/>
    </row>
    <row r="930" spans="1:29" ht="15.75" customHeight="1" x14ac:dyDescent="0.3">
      <c r="A930" s="2"/>
      <c r="B930" s="2"/>
      <c r="C930" s="2"/>
      <c r="D930" s="2"/>
      <c r="E930" s="2"/>
      <c r="F930" s="2"/>
      <c r="G930" s="2"/>
      <c r="H930" s="99"/>
      <c r="I930" s="99"/>
      <c r="J930" s="99"/>
      <c r="K930" s="2"/>
      <c r="L930" s="2"/>
      <c r="M930" s="2"/>
      <c r="N930" s="2"/>
      <c r="O930" s="2"/>
      <c r="P930" s="2"/>
      <c r="Q930" s="2"/>
      <c r="R930" s="2"/>
      <c r="S930" s="2"/>
      <c r="T930" s="2"/>
      <c r="U930" s="2"/>
      <c r="V930" s="2"/>
      <c r="W930" s="2"/>
      <c r="X930" s="2"/>
      <c r="Y930" s="2"/>
      <c r="Z930" s="2"/>
      <c r="AA930" s="2"/>
      <c r="AB930" s="2"/>
      <c r="AC930" s="2"/>
    </row>
    <row r="931" spans="1:29" ht="15.75" customHeight="1" x14ac:dyDescent="0.3">
      <c r="A931" s="2"/>
      <c r="B931" s="2"/>
      <c r="C931" s="2"/>
      <c r="D931" s="2"/>
      <c r="E931" s="2"/>
      <c r="F931" s="2"/>
      <c r="G931" s="2"/>
      <c r="H931" s="99"/>
      <c r="I931" s="99"/>
      <c r="J931" s="99"/>
      <c r="K931" s="2"/>
      <c r="L931" s="2"/>
      <c r="M931" s="2"/>
      <c r="N931" s="2"/>
      <c r="O931" s="2"/>
      <c r="P931" s="2"/>
      <c r="Q931" s="2"/>
      <c r="R931" s="2"/>
      <c r="S931" s="2"/>
      <c r="T931" s="2"/>
      <c r="U931" s="2"/>
      <c r="V931" s="2"/>
      <c r="W931" s="2"/>
      <c r="X931" s="2"/>
      <c r="Y931" s="2"/>
      <c r="Z931" s="2"/>
      <c r="AA931" s="2"/>
      <c r="AB931" s="2"/>
      <c r="AC931" s="2"/>
    </row>
    <row r="932" spans="1:29" ht="15.75" customHeight="1" x14ac:dyDescent="0.3">
      <c r="A932" s="2"/>
      <c r="B932" s="2"/>
      <c r="C932" s="2"/>
      <c r="D932" s="2"/>
      <c r="E932" s="2"/>
      <c r="F932" s="2"/>
      <c r="G932" s="2"/>
      <c r="H932" s="99"/>
      <c r="I932" s="99"/>
      <c r="J932" s="99"/>
      <c r="K932" s="2"/>
      <c r="L932" s="2"/>
      <c r="M932" s="2"/>
      <c r="N932" s="2"/>
      <c r="O932" s="2"/>
      <c r="P932" s="2"/>
      <c r="Q932" s="2"/>
      <c r="R932" s="2"/>
      <c r="S932" s="2"/>
      <c r="T932" s="2"/>
      <c r="U932" s="2"/>
      <c r="V932" s="2"/>
      <c r="W932" s="2"/>
      <c r="X932" s="2"/>
      <c r="Y932" s="2"/>
      <c r="Z932" s="2"/>
      <c r="AA932" s="2"/>
      <c r="AB932" s="2"/>
      <c r="AC932" s="2"/>
    </row>
    <row r="933" spans="1:29" ht="15.75" customHeight="1" x14ac:dyDescent="0.3">
      <c r="A933" s="2"/>
      <c r="B933" s="2"/>
      <c r="C933" s="2"/>
      <c r="D933" s="2"/>
      <c r="E933" s="2"/>
      <c r="F933" s="2"/>
      <c r="G933" s="2"/>
      <c r="H933" s="99"/>
      <c r="I933" s="99"/>
      <c r="J933" s="99"/>
      <c r="K933" s="2"/>
      <c r="L933" s="2"/>
      <c r="M933" s="2"/>
      <c r="N933" s="2"/>
      <c r="O933" s="2"/>
      <c r="P933" s="2"/>
      <c r="Q933" s="2"/>
      <c r="R933" s="2"/>
      <c r="S933" s="2"/>
      <c r="T933" s="2"/>
      <c r="U933" s="2"/>
      <c r="V933" s="2"/>
      <c r="W933" s="2"/>
      <c r="X933" s="2"/>
      <c r="Y933" s="2"/>
      <c r="Z933" s="2"/>
      <c r="AA933" s="2"/>
      <c r="AB933" s="2"/>
      <c r="AC933" s="2"/>
    </row>
    <row r="934" spans="1:29" ht="15.75" customHeight="1" x14ac:dyDescent="0.3">
      <c r="A934" s="2"/>
      <c r="B934" s="2"/>
      <c r="C934" s="2"/>
      <c r="D934" s="2"/>
      <c r="E934" s="2"/>
      <c r="F934" s="2"/>
      <c r="G934" s="2"/>
      <c r="H934" s="99"/>
      <c r="I934" s="99"/>
      <c r="J934" s="99"/>
      <c r="K934" s="2"/>
      <c r="L934" s="2"/>
      <c r="M934" s="2"/>
      <c r="N934" s="2"/>
      <c r="O934" s="2"/>
      <c r="P934" s="2"/>
      <c r="Q934" s="2"/>
      <c r="R934" s="2"/>
      <c r="S934" s="2"/>
      <c r="T934" s="2"/>
      <c r="U934" s="2"/>
      <c r="V934" s="2"/>
      <c r="W934" s="2"/>
      <c r="X934" s="2"/>
      <c r="Y934" s="2"/>
      <c r="Z934" s="2"/>
      <c r="AA934" s="2"/>
      <c r="AB934" s="2"/>
      <c r="AC934" s="2"/>
    </row>
    <row r="935" spans="1:29" ht="15.75" customHeight="1" x14ac:dyDescent="0.3">
      <c r="A935" s="2"/>
      <c r="B935" s="2"/>
      <c r="C935" s="2"/>
      <c r="D935" s="2"/>
      <c r="E935" s="2"/>
      <c r="F935" s="2"/>
      <c r="G935" s="2"/>
      <c r="H935" s="99"/>
      <c r="I935" s="99"/>
      <c r="J935" s="99"/>
      <c r="K935" s="2"/>
      <c r="L935" s="2"/>
      <c r="M935" s="2"/>
      <c r="N935" s="2"/>
      <c r="O935" s="2"/>
      <c r="P935" s="2"/>
      <c r="Q935" s="2"/>
      <c r="R935" s="2"/>
      <c r="S935" s="2"/>
      <c r="T935" s="2"/>
      <c r="U935" s="2"/>
      <c r="V935" s="2"/>
      <c r="W935" s="2"/>
      <c r="X935" s="2"/>
      <c r="Y935" s="2"/>
      <c r="Z935" s="2"/>
      <c r="AA935" s="2"/>
      <c r="AB935" s="2"/>
      <c r="AC935" s="2"/>
    </row>
    <row r="936" spans="1:29" ht="15.75" customHeight="1" x14ac:dyDescent="0.3">
      <c r="A936" s="2"/>
      <c r="B936" s="2"/>
      <c r="C936" s="2"/>
      <c r="D936" s="2"/>
      <c r="E936" s="2"/>
      <c r="F936" s="2"/>
      <c r="G936" s="2"/>
      <c r="H936" s="99"/>
      <c r="I936" s="99"/>
      <c r="J936" s="99"/>
      <c r="K936" s="2"/>
      <c r="L936" s="2"/>
      <c r="M936" s="2"/>
      <c r="N936" s="2"/>
      <c r="O936" s="2"/>
      <c r="P936" s="2"/>
      <c r="Q936" s="2"/>
      <c r="R936" s="2"/>
      <c r="S936" s="2"/>
      <c r="T936" s="2"/>
      <c r="U936" s="2"/>
      <c r="V936" s="2"/>
      <c r="W936" s="2"/>
      <c r="X936" s="2"/>
      <c r="Y936" s="2"/>
      <c r="Z936" s="2"/>
      <c r="AA936" s="2"/>
      <c r="AB936" s="2"/>
      <c r="AC936" s="2"/>
    </row>
    <row r="937" spans="1:29" ht="15.75" customHeight="1" x14ac:dyDescent="0.3">
      <c r="A937" s="2"/>
      <c r="B937" s="2"/>
      <c r="C937" s="2"/>
      <c r="D937" s="2"/>
      <c r="E937" s="2"/>
      <c r="F937" s="2"/>
      <c r="G937" s="2"/>
      <c r="H937" s="99"/>
      <c r="I937" s="99"/>
      <c r="J937" s="99"/>
      <c r="K937" s="2"/>
      <c r="L937" s="2"/>
      <c r="M937" s="2"/>
      <c r="N937" s="2"/>
      <c r="O937" s="2"/>
      <c r="P937" s="2"/>
      <c r="Q937" s="2"/>
      <c r="R937" s="2"/>
      <c r="S937" s="2"/>
      <c r="T937" s="2"/>
      <c r="U937" s="2"/>
      <c r="V937" s="2"/>
      <c r="W937" s="2"/>
      <c r="X937" s="2"/>
      <c r="Y937" s="2"/>
      <c r="Z937" s="2"/>
      <c r="AA937" s="2"/>
      <c r="AB937" s="2"/>
      <c r="AC937" s="2"/>
    </row>
    <row r="938" spans="1:29" ht="15.75" customHeight="1" x14ac:dyDescent="0.3">
      <c r="A938" s="2"/>
      <c r="B938" s="2"/>
      <c r="C938" s="2"/>
      <c r="D938" s="2"/>
      <c r="E938" s="2"/>
      <c r="F938" s="2"/>
      <c r="G938" s="2"/>
      <c r="H938" s="99"/>
      <c r="I938" s="99"/>
      <c r="J938" s="99"/>
      <c r="K938" s="2"/>
      <c r="L938" s="2"/>
      <c r="M938" s="2"/>
      <c r="N938" s="2"/>
      <c r="O938" s="2"/>
      <c r="P938" s="2"/>
      <c r="Q938" s="2"/>
      <c r="R938" s="2"/>
      <c r="S938" s="2"/>
      <c r="T938" s="2"/>
      <c r="U938" s="2"/>
      <c r="V938" s="2"/>
      <c r="W938" s="2"/>
      <c r="X938" s="2"/>
      <c r="Y938" s="2"/>
      <c r="Z938" s="2"/>
      <c r="AA938" s="2"/>
      <c r="AB938" s="2"/>
      <c r="AC938" s="2"/>
    </row>
    <row r="939" spans="1:29" ht="15.75" customHeight="1" x14ac:dyDescent="0.3">
      <c r="A939" s="2"/>
      <c r="B939" s="2"/>
      <c r="C939" s="2"/>
      <c r="D939" s="2"/>
      <c r="E939" s="2"/>
      <c r="F939" s="2"/>
      <c r="G939" s="2"/>
      <c r="H939" s="99"/>
      <c r="I939" s="99"/>
      <c r="J939" s="99"/>
      <c r="K939" s="2"/>
      <c r="L939" s="2"/>
      <c r="M939" s="2"/>
      <c r="N939" s="2"/>
      <c r="O939" s="2"/>
      <c r="P939" s="2"/>
      <c r="Q939" s="2"/>
      <c r="R939" s="2"/>
      <c r="S939" s="2"/>
      <c r="T939" s="2"/>
      <c r="U939" s="2"/>
      <c r="V939" s="2"/>
      <c r="W939" s="2"/>
      <c r="X939" s="2"/>
      <c r="Y939" s="2"/>
      <c r="Z939" s="2"/>
      <c r="AA939" s="2"/>
      <c r="AB939" s="2"/>
      <c r="AC939" s="2"/>
    </row>
    <row r="940" spans="1:29" ht="15.75" customHeight="1" x14ac:dyDescent="0.3">
      <c r="A940" s="2"/>
      <c r="B940" s="2"/>
      <c r="C940" s="2"/>
      <c r="D940" s="2"/>
      <c r="E940" s="2"/>
      <c r="F940" s="2"/>
      <c r="G940" s="2"/>
      <c r="H940" s="99"/>
      <c r="I940" s="99"/>
      <c r="J940" s="99"/>
      <c r="K940" s="2"/>
      <c r="L940" s="2"/>
      <c r="M940" s="2"/>
      <c r="N940" s="2"/>
      <c r="O940" s="2"/>
      <c r="P940" s="2"/>
      <c r="Q940" s="2"/>
      <c r="R940" s="2"/>
      <c r="S940" s="2"/>
      <c r="T940" s="2"/>
      <c r="U940" s="2"/>
      <c r="V940" s="2"/>
      <c r="W940" s="2"/>
      <c r="X940" s="2"/>
      <c r="Y940" s="2"/>
      <c r="Z940" s="2"/>
      <c r="AA940" s="2"/>
      <c r="AB940" s="2"/>
      <c r="AC940" s="2"/>
    </row>
    <row r="941" spans="1:29" ht="15.75" customHeight="1" x14ac:dyDescent="0.3">
      <c r="A941" s="2"/>
      <c r="B941" s="2"/>
      <c r="C941" s="2"/>
      <c r="D941" s="2"/>
      <c r="E941" s="2"/>
      <c r="F941" s="2"/>
      <c r="G941" s="2"/>
      <c r="H941" s="99"/>
      <c r="I941" s="99"/>
      <c r="J941" s="99"/>
      <c r="K941" s="2"/>
      <c r="L941" s="2"/>
      <c r="M941" s="2"/>
      <c r="N941" s="2"/>
      <c r="O941" s="2"/>
      <c r="P941" s="2"/>
      <c r="Q941" s="2"/>
      <c r="R941" s="2"/>
      <c r="S941" s="2"/>
      <c r="T941" s="2"/>
      <c r="U941" s="2"/>
      <c r="V941" s="2"/>
      <c r="W941" s="2"/>
      <c r="X941" s="2"/>
      <c r="Y941" s="2"/>
      <c r="Z941" s="2"/>
      <c r="AA941" s="2"/>
      <c r="AB941" s="2"/>
      <c r="AC941" s="2"/>
    </row>
    <row r="942" spans="1:29" ht="15.75" customHeight="1" x14ac:dyDescent="0.3">
      <c r="A942" s="2"/>
      <c r="B942" s="2"/>
      <c r="C942" s="2"/>
      <c r="D942" s="2"/>
      <c r="E942" s="2"/>
      <c r="F942" s="2"/>
      <c r="G942" s="2"/>
      <c r="H942" s="99"/>
      <c r="I942" s="99"/>
      <c r="J942" s="99"/>
      <c r="K942" s="2"/>
      <c r="L942" s="2"/>
      <c r="M942" s="2"/>
      <c r="N942" s="2"/>
      <c r="O942" s="2"/>
      <c r="P942" s="2"/>
      <c r="Q942" s="2"/>
      <c r="R942" s="2"/>
      <c r="S942" s="2"/>
      <c r="T942" s="2"/>
      <c r="U942" s="2"/>
      <c r="V942" s="2"/>
      <c r="W942" s="2"/>
      <c r="X942" s="2"/>
      <c r="Y942" s="2"/>
      <c r="Z942" s="2"/>
      <c r="AA942" s="2"/>
      <c r="AB942" s="2"/>
      <c r="AC942" s="2"/>
    </row>
    <row r="943" spans="1:29" ht="15.75" customHeight="1" x14ac:dyDescent="0.3">
      <c r="A943" s="2"/>
      <c r="B943" s="2"/>
      <c r="C943" s="2"/>
      <c r="D943" s="2"/>
      <c r="E943" s="2"/>
      <c r="F943" s="2"/>
      <c r="G943" s="2"/>
      <c r="H943" s="99"/>
      <c r="I943" s="99"/>
      <c r="J943" s="99"/>
      <c r="K943" s="2"/>
      <c r="L943" s="2"/>
      <c r="M943" s="2"/>
      <c r="N943" s="2"/>
      <c r="O943" s="2"/>
      <c r="P943" s="2"/>
      <c r="Q943" s="2"/>
      <c r="R943" s="2"/>
      <c r="S943" s="2"/>
      <c r="T943" s="2"/>
      <c r="U943" s="2"/>
      <c r="V943" s="2"/>
      <c r="W943" s="2"/>
      <c r="X943" s="2"/>
      <c r="Y943" s="2"/>
      <c r="Z943" s="2"/>
      <c r="AA943" s="2"/>
      <c r="AB943" s="2"/>
      <c r="AC943" s="2"/>
    </row>
    <row r="944" spans="1:29" ht="15.75" customHeight="1" x14ac:dyDescent="0.3">
      <c r="A944" s="2"/>
      <c r="B944" s="2"/>
      <c r="C944" s="2"/>
      <c r="D944" s="2"/>
      <c r="E944" s="2"/>
      <c r="F944" s="2"/>
      <c r="G944" s="2"/>
      <c r="H944" s="99"/>
      <c r="I944" s="99"/>
      <c r="J944" s="99"/>
      <c r="K944" s="2"/>
      <c r="L944" s="2"/>
      <c r="M944" s="2"/>
      <c r="N944" s="2"/>
      <c r="O944" s="2"/>
      <c r="P944" s="2"/>
      <c r="Q944" s="2"/>
      <c r="R944" s="2"/>
      <c r="S944" s="2"/>
      <c r="T944" s="2"/>
      <c r="U944" s="2"/>
      <c r="V944" s="2"/>
      <c r="W944" s="2"/>
      <c r="X944" s="2"/>
      <c r="Y944" s="2"/>
      <c r="Z944" s="2"/>
      <c r="AA944" s="2"/>
      <c r="AB944" s="2"/>
      <c r="AC944" s="2"/>
    </row>
    <row r="945" spans="1:29" ht="15.75" customHeight="1" x14ac:dyDescent="0.3">
      <c r="A945" s="2"/>
      <c r="B945" s="2"/>
      <c r="C945" s="2"/>
      <c r="D945" s="2"/>
      <c r="E945" s="2"/>
      <c r="F945" s="2"/>
      <c r="G945" s="2"/>
      <c r="H945" s="99"/>
      <c r="I945" s="99"/>
      <c r="J945" s="99"/>
      <c r="K945" s="2"/>
      <c r="L945" s="2"/>
      <c r="M945" s="2"/>
      <c r="N945" s="2"/>
      <c r="O945" s="2"/>
      <c r="P945" s="2"/>
      <c r="Q945" s="2"/>
      <c r="R945" s="2"/>
      <c r="S945" s="2"/>
      <c r="T945" s="2"/>
      <c r="U945" s="2"/>
      <c r="V945" s="2"/>
      <c r="W945" s="2"/>
      <c r="X945" s="2"/>
      <c r="Y945" s="2"/>
      <c r="Z945" s="2"/>
      <c r="AA945" s="2"/>
      <c r="AB945" s="2"/>
      <c r="AC945" s="2"/>
    </row>
    <row r="946" spans="1:29" ht="15.75" customHeight="1" x14ac:dyDescent="0.3">
      <c r="A946" s="2"/>
      <c r="B946" s="2"/>
      <c r="C946" s="2"/>
      <c r="D946" s="2"/>
      <c r="E946" s="2"/>
      <c r="F946" s="2"/>
      <c r="G946" s="2"/>
      <c r="H946" s="99"/>
      <c r="I946" s="99"/>
      <c r="J946" s="99"/>
      <c r="K946" s="2"/>
      <c r="L946" s="2"/>
      <c r="M946" s="2"/>
      <c r="N946" s="2"/>
      <c r="O946" s="2"/>
      <c r="P946" s="2"/>
      <c r="Q946" s="2"/>
      <c r="R946" s="2"/>
      <c r="S946" s="2"/>
      <c r="T946" s="2"/>
      <c r="U946" s="2"/>
      <c r="V946" s="2"/>
      <c r="W946" s="2"/>
      <c r="X946" s="2"/>
      <c r="Y946" s="2"/>
      <c r="Z946" s="2"/>
      <c r="AA946" s="2"/>
      <c r="AB946" s="2"/>
      <c r="AC946" s="2"/>
    </row>
    <row r="947" spans="1:29" ht="15.75" customHeight="1" x14ac:dyDescent="0.3">
      <c r="A947" s="2"/>
      <c r="B947" s="2"/>
      <c r="C947" s="2"/>
      <c r="D947" s="2"/>
      <c r="E947" s="2"/>
      <c r="F947" s="2"/>
      <c r="G947" s="2"/>
      <c r="H947" s="99"/>
      <c r="I947" s="99"/>
      <c r="J947" s="99"/>
      <c r="K947" s="2"/>
      <c r="L947" s="2"/>
      <c r="M947" s="2"/>
      <c r="N947" s="2"/>
      <c r="O947" s="2"/>
      <c r="P947" s="2"/>
      <c r="Q947" s="2"/>
      <c r="R947" s="2"/>
      <c r="S947" s="2"/>
      <c r="T947" s="2"/>
      <c r="U947" s="2"/>
      <c r="V947" s="2"/>
      <c r="W947" s="2"/>
      <c r="X947" s="2"/>
      <c r="Y947" s="2"/>
      <c r="Z947" s="2"/>
      <c r="AA947" s="2"/>
      <c r="AB947" s="2"/>
      <c r="AC947" s="2"/>
    </row>
    <row r="948" spans="1:29" ht="15.75" customHeight="1" x14ac:dyDescent="0.3">
      <c r="A948" s="2"/>
      <c r="B948" s="2"/>
      <c r="C948" s="2"/>
      <c r="D948" s="2"/>
      <c r="E948" s="2"/>
      <c r="F948" s="2"/>
      <c r="G948" s="2"/>
      <c r="H948" s="99"/>
      <c r="I948" s="99"/>
      <c r="J948" s="99"/>
      <c r="K948" s="2"/>
      <c r="L948" s="2"/>
      <c r="M948" s="2"/>
      <c r="N948" s="2"/>
      <c r="O948" s="2"/>
      <c r="P948" s="2"/>
      <c r="Q948" s="2"/>
      <c r="R948" s="2"/>
      <c r="S948" s="2"/>
      <c r="T948" s="2"/>
      <c r="U948" s="2"/>
      <c r="V948" s="2"/>
      <c r="W948" s="2"/>
      <c r="X948" s="2"/>
      <c r="Y948" s="2"/>
      <c r="Z948" s="2"/>
      <c r="AA948" s="2"/>
      <c r="AB948" s="2"/>
      <c r="AC948" s="2"/>
    </row>
    <row r="949" spans="1:29" ht="15.75" customHeight="1" x14ac:dyDescent="0.3">
      <c r="A949" s="2"/>
      <c r="B949" s="2"/>
      <c r="C949" s="2"/>
      <c r="D949" s="2"/>
      <c r="E949" s="2"/>
      <c r="F949" s="2"/>
      <c r="G949" s="2"/>
      <c r="H949" s="99"/>
      <c r="I949" s="99"/>
      <c r="J949" s="99"/>
      <c r="K949" s="2"/>
      <c r="L949" s="2"/>
      <c r="M949" s="2"/>
      <c r="N949" s="2"/>
      <c r="O949" s="2"/>
      <c r="P949" s="2"/>
      <c r="Q949" s="2"/>
      <c r="R949" s="2"/>
      <c r="S949" s="2"/>
      <c r="T949" s="2"/>
      <c r="U949" s="2"/>
      <c r="V949" s="2"/>
      <c r="W949" s="2"/>
      <c r="X949" s="2"/>
      <c r="Y949" s="2"/>
      <c r="Z949" s="2"/>
      <c r="AA949" s="2"/>
      <c r="AB949" s="2"/>
      <c r="AC949" s="2"/>
    </row>
    <row r="950" spans="1:29" ht="15.75" customHeight="1" x14ac:dyDescent="0.3">
      <c r="A950" s="2"/>
      <c r="B950" s="2"/>
      <c r="C950" s="2"/>
      <c r="D950" s="2"/>
      <c r="E950" s="2"/>
      <c r="F950" s="2"/>
      <c r="G950" s="2"/>
      <c r="H950" s="99"/>
      <c r="I950" s="99"/>
      <c r="J950" s="99"/>
      <c r="K950" s="2"/>
      <c r="L950" s="2"/>
      <c r="M950" s="2"/>
      <c r="N950" s="2"/>
      <c r="O950" s="2"/>
      <c r="P950" s="2"/>
      <c r="Q950" s="2"/>
      <c r="R950" s="2"/>
      <c r="S950" s="2"/>
      <c r="T950" s="2"/>
      <c r="U950" s="2"/>
      <c r="V950" s="2"/>
      <c r="W950" s="2"/>
      <c r="X950" s="2"/>
      <c r="Y950" s="2"/>
      <c r="Z950" s="2"/>
      <c r="AA950" s="2"/>
      <c r="AB950" s="2"/>
      <c r="AC950" s="2"/>
    </row>
    <row r="951" spans="1:29" ht="15.75" customHeight="1" x14ac:dyDescent="0.3">
      <c r="A951" s="2"/>
      <c r="B951" s="2"/>
      <c r="C951" s="2"/>
      <c r="D951" s="2"/>
      <c r="E951" s="2"/>
      <c r="F951" s="2"/>
      <c r="G951" s="2"/>
      <c r="H951" s="99"/>
      <c r="I951" s="99"/>
      <c r="J951" s="99"/>
      <c r="K951" s="2"/>
      <c r="L951" s="2"/>
      <c r="M951" s="2"/>
      <c r="N951" s="2"/>
      <c r="O951" s="2"/>
      <c r="P951" s="2"/>
      <c r="Q951" s="2"/>
      <c r="R951" s="2"/>
      <c r="S951" s="2"/>
      <c r="T951" s="2"/>
      <c r="U951" s="2"/>
      <c r="V951" s="2"/>
      <c r="W951" s="2"/>
      <c r="X951" s="2"/>
      <c r="Y951" s="2"/>
      <c r="Z951" s="2"/>
      <c r="AA951" s="2"/>
      <c r="AB951" s="2"/>
      <c r="AC951" s="2"/>
    </row>
    <row r="952" spans="1:29" ht="15.75" customHeight="1" x14ac:dyDescent="0.3">
      <c r="A952" s="2"/>
      <c r="B952" s="2"/>
      <c r="C952" s="2"/>
      <c r="D952" s="2"/>
      <c r="E952" s="2"/>
      <c r="F952" s="2"/>
      <c r="G952" s="2"/>
      <c r="H952" s="99"/>
      <c r="I952" s="99"/>
      <c r="J952" s="99"/>
      <c r="K952" s="2"/>
      <c r="L952" s="2"/>
      <c r="M952" s="2"/>
      <c r="N952" s="2"/>
      <c r="O952" s="2"/>
      <c r="P952" s="2"/>
      <c r="Q952" s="2"/>
      <c r="R952" s="2"/>
      <c r="S952" s="2"/>
      <c r="T952" s="2"/>
      <c r="U952" s="2"/>
      <c r="V952" s="2"/>
      <c r="W952" s="2"/>
      <c r="X952" s="2"/>
      <c r="Y952" s="2"/>
      <c r="Z952" s="2"/>
      <c r="AA952" s="2"/>
      <c r="AB952" s="2"/>
      <c r="AC952" s="2"/>
    </row>
    <row r="953" spans="1:29" ht="15.75" customHeight="1" x14ac:dyDescent="0.3">
      <c r="A953" s="2"/>
      <c r="B953" s="2"/>
      <c r="C953" s="2"/>
      <c r="D953" s="2"/>
      <c r="E953" s="2"/>
      <c r="F953" s="2"/>
      <c r="G953" s="2"/>
      <c r="H953" s="99"/>
      <c r="I953" s="99"/>
      <c r="J953" s="99"/>
      <c r="K953" s="2"/>
      <c r="L953" s="2"/>
      <c r="M953" s="2"/>
      <c r="N953" s="2"/>
      <c r="O953" s="2"/>
      <c r="P953" s="2"/>
      <c r="Q953" s="2"/>
      <c r="R953" s="2"/>
      <c r="S953" s="2"/>
      <c r="T953" s="2"/>
      <c r="U953" s="2"/>
      <c r="V953" s="2"/>
      <c r="W953" s="2"/>
      <c r="X953" s="2"/>
      <c r="Y953" s="2"/>
      <c r="Z953" s="2"/>
      <c r="AA953" s="2"/>
      <c r="AB953" s="2"/>
      <c r="AC953" s="2"/>
    </row>
    <row r="954" spans="1:29" ht="15.75" customHeight="1" x14ac:dyDescent="0.3">
      <c r="A954" s="2"/>
      <c r="B954" s="2"/>
      <c r="C954" s="2"/>
      <c r="D954" s="2"/>
      <c r="E954" s="2"/>
      <c r="F954" s="2"/>
      <c r="G954" s="2"/>
      <c r="H954" s="99"/>
      <c r="I954" s="99"/>
      <c r="J954" s="99"/>
      <c r="K954" s="2"/>
      <c r="L954" s="2"/>
      <c r="M954" s="2"/>
      <c r="N954" s="2"/>
      <c r="O954" s="2"/>
      <c r="P954" s="2"/>
      <c r="Q954" s="2"/>
      <c r="R954" s="2"/>
      <c r="S954" s="2"/>
      <c r="T954" s="2"/>
      <c r="U954" s="2"/>
      <c r="V954" s="2"/>
      <c r="W954" s="2"/>
      <c r="X954" s="2"/>
      <c r="Y954" s="2"/>
      <c r="Z954" s="2"/>
      <c r="AA954" s="2"/>
      <c r="AB954" s="2"/>
      <c r="AC954" s="2"/>
    </row>
    <row r="955" spans="1:29" ht="15.75" customHeight="1" x14ac:dyDescent="0.3">
      <c r="A955" s="2"/>
      <c r="B955" s="2"/>
      <c r="C955" s="2"/>
      <c r="D955" s="2"/>
      <c r="E955" s="2"/>
      <c r="F955" s="2"/>
      <c r="G955" s="2"/>
      <c r="H955" s="99"/>
      <c r="I955" s="99"/>
      <c r="J955" s="99"/>
      <c r="K955" s="2"/>
      <c r="L955" s="2"/>
      <c r="M955" s="2"/>
      <c r="N955" s="2"/>
      <c r="O955" s="2"/>
      <c r="P955" s="2"/>
      <c r="Q955" s="2"/>
      <c r="R955" s="2"/>
      <c r="S955" s="2"/>
      <c r="T955" s="2"/>
      <c r="U955" s="2"/>
      <c r="V955" s="2"/>
      <c r="W955" s="2"/>
      <c r="X955" s="2"/>
      <c r="Y955" s="2"/>
      <c r="Z955" s="2"/>
      <c r="AA955" s="2"/>
      <c r="AB955" s="2"/>
      <c r="AC955" s="2"/>
    </row>
    <row r="956" spans="1:29" ht="15.75" customHeight="1" x14ac:dyDescent="0.3">
      <c r="A956" s="2"/>
      <c r="B956" s="2"/>
      <c r="C956" s="2"/>
      <c r="D956" s="2"/>
      <c r="E956" s="2"/>
      <c r="F956" s="2"/>
      <c r="G956" s="2"/>
      <c r="H956" s="99"/>
      <c r="I956" s="99"/>
      <c r="J956" s="99"/>
      <c r="K956" s="2"/>
      <c r="L956" s="2"/>
      <c r="M956" s="2"/>
      <c r="N956" s="2"/>
      <c r="O956" s="2"/>
      <c r="P956" s="2"/>
      <c r="Q956" s="2"/>
      <c r="R956" s="2"/>
      <c r="S956" s="2"/>
      <c r="T956" s="2"/>
      <c r="U956" s="2"/>
      <c r="V956" s="2"/>
      <c r="W956" s="2"/>
      <c r="X956" s="2"/>
      <c r="Y956" s="2"/>
      <c r="Z956" s="2"/>
      <c r="AA956" s="2"/>
      <c r="AB956" s="2"/>
      <c r="AC956" s="2"/>
    </row>
    <row r="957" spans="1:29" ht="15.75" customHeight="1" x14ac:dyDescent="0.3">
      <c r="A957" s="2"/>
      <c r="B957" s="2"/>
      <c r="C957" s="2"/>
      <c r="D957" s="2"/>
      <c r="E957" s="2"/>
      <c r="F957" s="2"/>
      <c r="G957" s="2"/>
      <c r="H957" s="99"/>
      <c r="I957" s="99"/>
      <c r="J957" s="99"/>
      <c r="K957" s="2"/>
      <c r="L957" s="2"/>
      <c r="M957" s="2"/>
      <c r="N957" s="2"/>
      <c r="O957" s="2"/>
      <c r="P957" s="2"/>
      <c r="Q957" s="2"/>
      <c r="R957" s="2"/>
      <c r="S957" s="2"/>
      <c r="T957" s="2"/>
      <c r="U957" s="2"/>
      <c r="V957" s="2"/>
      <c r="W957" s="2"/>
      <c r="X957" s="2"/>
      <c r="Y957" s="2"/>
      <c r="Z957" s="2"/>
      <c r="AA957" s="2"/>
      <c r="AB957" s="2"/>
      <c r="AC957" s="2"/>
    </row>
    <row r="958" spans="1:29" ht="15.75" customHeight="1" x14ac:dyDescent="0.3">
      <c r="A958" s="2"/>
      <c r="B958" s="2"/>
      <c r="C958" s="2"/>
      <c r="D958" s="2"/>
      <c r="E958" s="2"/>
      <c r="F958" s="2"/>
      <c r="G958" s="2"/>
      <c r="H958" s="99"/>
      <c r="I958" s="99"/>
      <c r="J958" s="99"/>
      <c r="K958" s="2"/>
      <c r="L958" s="2"/>
      <c r="M958" s="2"/>
      <c r="N958" s="2"/>
      <c r="O958" s="2"/>
      <c r="P958" s="2"/>
      <c r="Q958" s="2"/>
      <c r="R958" s="2"/>
      <c r="S958" s="2"/>
      <c r="T958" s="2"/>
      <c r="U958" s="2"/>
      <c r="V958" s="2"/>
      <c r="W958" s="2"/>
      <c r="X958" s="2"/>
      <c r="Y958" s="2"/>
      <c r="Z958" s="2"/>
      <c r="AA958" s="2"/>
      <c r="AB958" s="2"/>
      <c r="AC958" s="2"/>
    </row>
    <row r="959" spans="1:29" ht="15.75" customHeight="1" x14ac:dyDescent="0.3">
      <c r="A959" s="2"/>
      <c r="B959" s="2"/>
      <c r="C959" s="2"/>
      <c r="D959" s="2"/>
      <c r="E959" s="2"/>
      <c r="F959" s="2"/>
      <c r="G959" s="2"/>
      <c r="H959" s="99"/>
      <c r="I959" s="99"/>
      <c r="J959" s="99"/>
      <c r="K959" s="2"/>
      <c r="L959" s="2"/>
      <c r="M959" s="2"/>
      <c r="N959" s="2"/>
      <c r="O959" s="2"/>
      <c r="P959" s="2"/>
      <c r="Q959" s="2"/>
      <c r="R959" s="2"/>
      <c r="S959" s="2"/>
      <c r="T959" s="2"/>
      <c r="U959" s="2"/>
      <c r="V959" s="2"/>
      <c r="W959" s="2"/>
      <c r="X959" s="2"/>
      <c r="Y959" s="2"/>
      <c r="Z959" s="2"/>
      <c r="AA959" s="2"/>
      <c r="AB959" s="2"/>
      <c r="AC959" s="2"/>
    </row>
    <row r="960" spans="1:29" ht="15.75" customHeight="1" x14ac:dyDescent="0.3">
      <c r="A960" s="2"/>
      <c r="B960" s="2"/>
      <c r="C960" s="2"/>
      <c r="D960" s="2"/>
      <c r="E960" s="2"/>
      <c r="F960" s="2"/>
      <c r="G960" s="2"/>
      <c r="H960" s="99"/>
      <c r="I960" s="99"/>
      <c r="J960" s="99"/>
      <c r="K960" s="2"/>
      <c r="L960" s="2"/>
      <c r="M960" s="2"/>
      <c r="N960" s="2"/>
      <c r="O960" s="2"/>
      <c r="P960" s="2"/>
      <c r="Q960" s="2"/>
      <c r="R960" s="2"/>
      <c r="S960" s="2"/>
      <c r="T960" s="2"/>
      <c r="U960" s="2"/>
      <c r="V960" s="2"/>
      <c r="W960" s="2"/>
      <c r="X960" s="2"/>
      <c r="Y960" s="2"/>
      <c r="Z960" s="2"/>
      <c r="AA960" s="2"/>
      <c r="AB960" s="2"/>
      <c r="AC960" s="2"/>
    </row>
    <row r="961" spans="1:29" ht="15.75" customHeight="1" x14ac:dyDescent="0.3">
      <c r="A961" s="2"/>
      <c r="B961" s="2"/>
      <c r="C961" s="2"/>
      <c r="D961" s="2"/>
      <c r="E961" s="2"/>
      <c r="F961" s="2"/>
      <c r="G961" s="2"/>
      <c r="H961" s="99"/>
      <c r="I961" s="99"/>
      <c r="J961" s="99"/>
      <c r="K961" s="2"/>
      <c r="L961" s="2"/>
      <c r="M961" s="2"/>
      <c r="N961" s="2"/>
      <c r="O961" s="2"/>
      <c r="P961" s="2"/>
      <c r="Q961" s="2"/>
      <c r="R961" s="2"/>
      <c r="S961" s="2"/>
      <c r="T961" s="2"/>
      <c r="U961" s="2"/>
      <c r="V961" s="2"/>
      <c r="W961" s="2"/>
      <c r="X961" s="2"/>
      <c r="Y961" s="2"/>
      <c r="Z961" s="2"/>
      <c r="AA961" s="2"/>
      <c r="AB961" s="2"/>
      <c r="AC961" s="2"/>
    </row>
    <row r="962" spans="1:29" ht="15.75" customHeight="1" x14ac:dyDescent="0.3">
      <c r="A962" s="2"/>
      <c r="B962" s="2"/>
      <c r="C962" s="2"/>
      <c r="D962" s="2"/>
      <c r="E962" s="2"/>
      <c r="F962" s="2"/>
      <c r="G962" s="2"/>
      <c r="H962" s="99"/>
      <c r="I962" s="99"/>
      <c r="J962" s="99"/>
      <c r="K962" s="2"/>
      <c r="L962" s="2"/>
      <c r="M962" s="2"/>
      <c r="N962" s="2"/>
      <c r="O962" s="2"/>
      <c r="P962" s="2"/>
      <c r="Q962" s="2"/>
      <c r="R962" s="2"/>
      <c r="S962" s="2"/>
      <c r="T962" s="2"/>
      <c r="U962" s="2"/>
      <c r="V962" s="2"/>
      <c r="W962" s="2"/>
      <c r="X962" s="2"/>
      <c r="Y962" s="2"/>
      <c r="Z962" s="2"/>
      <c r="AA962" s="2"/>
      <c r="AB962" s="2"/>
      <c r="AC962" s="2"/>
    </row>
    <row r="963" spans="1:29" ht="15.75" customHeight="1" x14ac:dyDescent="0.3">
      <c r="A963" s="2"/>
      <c r="B963" s="2"/>
      <c r="C963" s="2"/>
      <c r="D963" s="2"/>
      <c r="E963" s="2"/>
      <c r="F963" s="2"/>
      <c r="G963" s="2"/>
      <c r="H963" s="99"/>
      <c r="I963" s="99"/>
      <c r="J963" s="99"/>
      <c r="K963" s="2"/>
      <c r="L963" s="2"/>
      <c r="M963" s="2"/>
      <c r="N963" s="2"/>
      <c r="O963" s="2"/>
      <c r="P963" s="2"/>
      <c r="Q963" s="2"/>
      <c r="R963" s="2"/>
      <c r="S963" s="2"/>
      <c r="T963" s="2"/>
      <c r="U963" s="2"/>
      <c r="V963" s="2"/>
      <c r="W963" s="2"/>
      <c r="X963" s="2"/>
      <c r="Y963" s="2"/>
      <c r="Z963" s="2"/>
      <c r="AA963" s="2"/>
      <c r="AB963" s="2"/>
      <c r="AC963" s="2"/>
    </row>
    <row r="964" spans="1:29" ht="15.75" customHeight="1" x14ac:dyDescent="0.3">
      <c r="A964" s="2"/>
      <c r="B964" s="2"/>
      <c r="C964" s="2"/>
      <c r="D964" s="2"/>
      <c r="E964" s="2"/>
      <c r="F964" s="2"/>
      <c r="G964" s="2"/>
      <c r="H964" s="99"/>
      <c r="I964" s="99"/>
      <c r="J964" s="99"/>
      <c r="K964" s="2"/>
      <c r="L964" s="2"/>
      <c r="M964" s="2"/>
      <c r="N964" s="2"/>
      <c r="O964" s="2"/>
      <c r="P964" s="2"/>
      <c r="Q964" s="2"/>
      <c r="R964" s="2"/>
      <c r="S964" s="2"/>
      <c r="T964" s="2"/>
      <c r="U964" s="2"/>
      <c r="V964" s="2"/>
      <c r="W964" s="2"/>
      <c r="X964" s="2"/>
      <c r="Y964" s="2"/>
      <c r="Z964" s="2"/>
      <c r="AA964" s="2"/>
      <c r="AB964" s="2"/>
      <c r="AC964" s="2"/>
    </row>
    <row r="965" spans="1:29" ht="15.75" customHeight="1" x14ac:dyDescent="0.3">
      <c r="A965" s="2"/>
      <c r="B965" s="2"/>
      <c r="C965" s="2"/>
      <c r="D965" s="2"/>
      <c r="E965" s="2"/>
      <c r="F965" s="2"/>
      <c r="G965" s="2"/>
      <c r="H965" s="99"/>
      <c r="I965" s="99"/>
      <c r="J965" s="99"/>
      <c r="K965" s="2"/>
      <c r="L965" s="2"/>
      <c r="M965" s="2"/>
      <c r="N965" s="2"/>
      <c r="O965" s="2"/>
      <c r="P965" s="2"/>
      <c r="Q965" s="2"/>
      <c r="R965" s="2"/>
      <c r="S965" s="2"/>
      <c r="T965" s="2"/>
      <c r="U965" s="2"/>
      <c r="V965" s="2"/>
      <c r="W965" s="2"/>
      <c r="X965" s="2"/>
      <c r="Y965" s="2"/>
      <c r="Z965" s="2"/>
      <c r="AA965" s="2"/>
      <c r="AB965" s="2"/>
      <c r="AC965" s="2"/>
    </row>
    <row r="966" spans="1:29" ht="15.75" customHeight="1" x14ac:dyDescent="0.3">
      <c r="A966" s="2"/>
      <c r="B966" s="2"/>
      <c r="C966" s="2"/>
      <c r="D966" s="2"/>
      <c r="E966" s="2"/>
      <c r="F966" s="2"/>
      <c r="G966" s="2"/>
      <c r="H966" s="99"/>
      <c r="I966" s="99"/>
      <c r="J966" s="99"/>
      <c r="K966" s="2"/>
      <c r="L966" s="2"/>
      <c r="M966" s="2"/>
      <c r="N966" s="2"/>
      <c r="O966" s="2"/>
      <c r="P966" s="2"/>
      <c r="Q966" s="2"/>
      <c r="R966" s="2"/>
      <c r="S966" s="2"/>
      <c r="T966" s="2"/>
      <c r="U966" s="2"/>
      <c r="V966" s="2"/>
      <c r="W966" s="2"/>
      <c r="X966" s="2"/>
      <c r="Y966" s="2"/>
      <c r="Z966" s="2"/>
      <c r="AA966" s="2"/>
      <c r="AB966" s="2"/>
      <c r="AC966" s="2"/>
    </row>
    <row r="967" spans="1:29" ht="15.75" customHeight="1" x14ac:dyDescent="0.3">
      <c r="A967" s="2"/>
      <c r="B967" s="2"/>
      <c r="C967" s="2"/>
      <c r="D967" s="2"/>
      <c r="E967" s="2"/>
      <c r="F967" s="2"/>
      <c r="G967" s="2"/>
      <c r="H967" s="99"/>
      <c r="I967" s="99"/>
      <c r="J967" s="99"/>
      <c r="K967" s="2"/>
      <c r="L967" s="2"/>
      <c r="M967" s="2"/>
      <c r="N967" s="2"/>
      <c r="O967" s="2"/>
      <c r="P967" s="2"/>
      <c r="Q967" s="2"/>
      <c r="R967" s="2"/>
      <c r="S967" s="2"/>
      <c r="T967" s="2"/>
      <c r="U967" s="2"/>
      <c r="V967" s="2"/>
      <c r="W967" s="2"/>
      <c r="X967" s="2"/>
      <c r="Y967" s="2"/>
      <c r="Z967" s="2"/>
      <c r="AA967" s="2"/>
      <c r="AB967" s="2"/>
      <c r="AC967" s="2"/>
    </row>
    <row r="968" spans="1:29" ht="15.75" customHeight="1" x14ac:dyDescent="0.3">
      <c r="A968" s="2"/>
      <c r="B968" s="2"/>
      <c r="C968" s="2"/>
      <c r="D968" s="2"/>
      <c r="E968" s="2"/>
      <c r="F968" s="2"/>
      <c r="G968" s="2"/>
      <c r="H968" s="99"/>
      <c r="I968" s="99"/>
      <c r="J968" s="99"/>
      <c r="K968" s="2"/>
      <c r="L968" s="2"/>
      <c r="M968" s="2"/>
      <c r="N968" s="2"/>
      <c r="O968" s="2"/>
      <c r="P968" s="2"/>
      <c r="Q968" s="2"/>
      <c r="R968" s="2"/>
      <c r="S968" s="2"/>
      <c r="T968" s="2"/>
      <c r="U968" s="2"/>
      <c r="V968" s="2"/>
      <c r="W968" s="2"/>
      <c r="X968" s="2"/>
      <c r="Y968" s="2"/>
      <c r="Z968" s="2"/>
      <c r="AA968" s="2"/>
      <c r="AB968" s="2"/>
      <c r="AC968" s="2"/>
    </row>
    <row r="969" spans="1:29" ht="15.75" customHeight="1" x14ac:dyDescent="0.3">
      <c r="A969" s="2"/>
      <c r="B969" s="2"/>
      <c r="C969" s="2"/>
      <c r="D969" s="2"/>
      <c r="E969" s="2"/>
      <c r="F969" s="2"/>
      <c r="G969" s="2"/>
      <c r="H969" s="99"/>
      <c r="I969" s="99"/>
      <c r="J969" s="99"/>
      <c r="K969" s="2"/>
      <c r="L969" s="2"/>
      <c r="M969" s="2"/>
      <c r="N969" s="2"/>
      <c r="O969" s="2"/>
      <c r="P969" s="2"/>
      <c r="Q969" s="2"/>
      <c r="R969" s="2"/>
      <c r="S969" s="2"/>
      <c r="T969" s="2"/>
      <c r="U969" s="2"/>
      <c r="V969" s="2"/>
      <c r="W969" s="2"/>
      <c r="X969" s="2"/>
      <c r="Y969" s="2"/>
      <c r="Z969" s="2"/>
      <c r="AA969" s="2"/>
      <c r="AB969" s="2"/>
      <c r="AC969" s="2"/>
    </row>
    <row r="970" spans="1:29" ht="15.75" customHeight="1" x14ac:dyDescent="0.3">
      <c r="A970" s="2"/>
      <c r="B970" s="2"/>
      <c r="C970" s="2"/>
      <c r="D970" s="2"/>
      <c r="E970" s="2"/>
      <c r="F970" s="2"/>
      <c r="G970" s="2"/>
      <c r="H970" s="99"/>
      <c r="I970" s="99"/>
      <c r="J970" s="99"/>
      <c r="K970" s="2"/>
      <c r="L970" s="2"/>
      <c r="M970" s="2"/>
      <c r="N970" s="2"/>
      <c r="O970" s="2"/>
      <c r="P970" s="2"/>
      <c r="Q970" s="2"/>
      <c r="R970" s="2"/>
      <c r="S970" s="2"/>
      <c r="T970" s="2"/>
      <c r="U970" s="2"/>
      <c r="V970" s="2"/>
      <c r="W970" s="2"/>
      <c r="X970" s="2"/>
      <c r="Y970" s="2"/>
      <c r="Z970" s="2"/>
      <c r="AA970" s="2"/>
      <c r="AB970" s="2"/>
      <c r="AC970" s="2"/>
    </row>
    <row r="971" spans="1:29" ht="15.75" customHeight="1" x14ac:dyDescent="0.3">
      <c r="A971" s="2"/>
      <c r="B971" s="2"/>
      <c r="C971" s="2"/>
      <c r="D971" s="2"/>
      <c r="E971" s="2"/>
      <c r="F971" s="2"/>
      <c r="G971" s="2"/>
      <c r="H971" s="99"/>
      <c r="I971" s="99"/>
      <c r="J971" s="99"/>
      <c r="K971" s="2"/>
      <c r="L971" s="2"/>
      <c r="M971" s="2"/>
      <c r="N971" s="2"/>
      <c r="O971" s="2"/>
      <c r="P971" s="2"/>
      <c r="Q971" s="2"/>
      <c r="R971" s="2"/>
      <c r="S971" s="2"/>
      <c r="T971" s="2"/>
      <c r="U971" s="2"/>
      <c r="V971" s="2"/>
      <c r="W971" s="2"/>
      <c r="X971" s="2"/>
      <c r="Y971" s="2"/>
      <c r="Z971" s="2"/>
      <c r="AA971" s="2"/>
      <c r="AB971" s="2"/>
      <c r="AC971" s="2"/>
    </row>
    <row r="972" spans="1:29" ht="15.75" customHeight="1" x14ac:dyDescent="0.3">
      <c r="A972" s="2"/>
      <c r="B972" s="2"/>
      <c r="C972" s="2"/>
      <c r="D972" s="2"/>
      <c r="E972" s="2"/>
      <c r="F972" s="2"/>
      <c r="G972" s="2"/>
      <c r="H972" s="99"/>
      <c r="I972" s="99"/>
      <c r="J972" s="99"/>
      <c r="K972" s="2"/>
      <c r="L972" s="2"/>
      <c r="M972" s="2"/>
      <c r="N972" s="2"/>
      <c r="O972" s="2"/>
      <c r="P972" s="2"/>
      <c r="Q972" s="2"/>
      <c r="R972" s="2"/>
      <c r="S972" s="2"/>
      <c r="T972" s="2"/>
      <c r="U972" s="2"/>
      <c r="V972" s="2"/>
      <c r="W972" s="2"/>
      <c r="X972" s="2"/>
      <c r="Y972" s="2"/>
      <c r="Z972" s="2"/>
      <c r="AA972" s="2"/>
      <c r="AB972" s="2"/>
      <c r="AC972" s="2"/>
    </row>
    <row r="973" spans="1:29" ht="15.75" customHeight="1" x14ac:dyDescent="0.3">
      <c r="A973" s="2"/>
      <c r="B973" s="2"/>
      <c r="C973" s="2"/>
      <c r="D973" s="2"/>
      <c r="E973" s="2"/>
      <c r="F973" s="2"/>
      <c r="G973" s="2"/>
      <c r="H973" s="99"/>
      <c r="I973" s="99"/>
      <c r="J973" s="99"/>
      <c r="K973" s="2"/>
      <c r="L973" s="2"/>
      <c r="M973" s="2"/>
      <c r="N973" s="2"/>
      <c r="O973" s="2"/>
      <c r="P973" s="2"/>
      <c r="Q973" s="2"/>
      <c r="R973" s="2"/>
      <c r="S973" s="2"/>
      <c r="T973" s="2"/>
      <c r="U973" s="2"/>
      <c r="V973" s="2"/>
      <c r="W973" s="2"/>
      <c r="X973" s="2"/>
      <c r="Y973" s="2"/>
      <c r="Z973" s="2"/>
      <c r="AA973" s="2"/>
      <c r="AB973" s="2"/>
      <c r="AC973" s="2"/>
    </row>
    <row r="974" spans="1:29" ht="15.75" customHeight="1" x14ac:dyDescent="0.3">
      <c r="A974" s="2"/>
      <c r="B974" s="2"/>
      <c r="C974" s="2"/>
      <c r="D974" s="2"/>
      <c r="E974" s="2"/>
      <c r="F974" s="2"/>
      <c r="G974" s="2"/>
      <c r="H974" s="99"/>
      <c r="I974" s="99"/>
      <c r="J974" s="99"/>
      <c r="K974" s="2"/>
      <c r="L974" s="2"/>
      <c r="M974" s="2"/>
      <c r="N974" s="2"/>
      <c r="O974" s="2"/>
      <c r="P974" s="2"/>
      <c r="Q974" s="2"/>
      <c r="R974" s="2"/>
      <c r="S974" s="2"/>
      <c r="T974" s="2"/>
      <c r="U974" s="2"/>
      <c r="V974" s="2"/>
      <c r="W974" s="2"/>
      <c r="X974" s="2"/>
      <c r="Y974" s="2"/>
      <c r="Z974" s="2"/>
      <c r="AA974" s="2"/>
      <c r="AB974" s="2"/>
      <c r="AC974" s="2"/>
    </row>
    <row r="975" spans="1:29" ht="15.75" customHeight="1" x14ac:dyDescent="0.3">
      <c r="A975" s="2"/>
      <c r="B975" s="2"/>
      <c r="C975" s="2"/>
      <c r="D975" s="2"/>
      <c r="E975" s="2"/>
      <c r="F975" s="2"/>
      <c r="G975" s="2"/>
      <c r="H975" s="99"/>
      <c r="I975" s="99"/>
      <c r="J975" s="99"/>
      <c r="K975" s="2"/>
      <c r="L975" s="2"/>
      <c r="M975" s="2"/>
      <c r="N975" s="2"/>
      <c r="O975" s="2"/>
      <c r="P975" s="2"/>
      <c r="Q975" s="2"/>
      <c r="R975" s="2"/>
      <c r="S975" s="2"/>
      <c r="T975" s="2"/>
      <c r="U975" s="2"/>
      <c r="V975" s="2"/>
      <c r="W975" s="2"/>
      <c r="X975" s="2"/>
      <c r="Y975" s="2"/>
      <c r="Z975" s="2"/>
      <c r="AA975" s="2"/>
      <c r="AB975" s="2"/>
      <c r="AC975" s="2"/>
    </row>
    <row r="976" spans="1:29" ht="15.75" customHeight="1" x14ac:dyDescent="0.3">
      <c r="A976" s="2"/>
      <c r="B976" s="2"/>
      <c r="C976" s="2"/>
      <c r="D976" s="2"/>
      <c r="E976" s="2"/>
      <c r="F976" s="2"/>
      <c r="G976" s="2"/>
      <c r="H976" s="99"/>
      <c r="I976" s="99"/>
      <c r="J976" s="99"/>
      <c r="K976" s="2"/>
      <c r="L976" s="2"/>
      <c r="M976" s="2"/>
      <c r="N976" s="2"/>
      <c r="O976" s="2"/>
      <c r="P976" s="2"/>
      <c r="Q976" s="2"/>
      <c r="R976" s="2"/>
      <c r="S976" s="2"/>
      <c r="T976" s="2"/>
      <c r="U976" s="2"/>
      <c r="V976" s="2"/>
      <c r="W976" s="2"/>
      <c r="X976" s="2"/>
      <c r="Y976" s="2"/>
      <c r="Z976" s="2"/>
      <c r="AA976" s="2"/>
      <c r="AB976" s="2"/>
      <c r="AC976" s="2"/>
    </row>
    <row r="977" spans="1:29" ht="15.75" customHeight="1" x14ac:dyDescent="0.3">
      <c r="A977" s="2"/>
      <c r="B977" s="2"/>
      <c r="C977" s="2"/>
      <c r="D977" s="2"/>
      <c r="E977" s="2"/>
      <c r="F977" s="2"/>
      <c r="G977" s="2"/>
      <c r="H977" s="99"/>
      <c r="I977" s="99"/>
      <c r="J977" s="99"/>
      <c r="K977" s="2"/>
      <c r="L977" s="2"/>
      <c r="M977" s="2"/>
      <c r="N977" s="2"/>
      <c r="O977" s="2"/>
      <c r="P977" s="2"/>
      <c r="Q977" s="2"/>
      <c r="R977" s="2"/>
      <c r="S977" s="2"/>
      <c r="T977" s="2"/>
      <c r="U977" s="2"/>
      <c r="V977" s="2"/>
      <c r="W977" s="2"/>
      <c r="X977" s="2"/>
      <c r="Y977" s="2"/>
      <c r="Z977" s="2"/>
      <c r="AA977" s="2"/>
      <c r="AB977" s="2"/>
      <c r="AC977" s="2"/>
    </row>
    <row r="978" spans="1:29" ht="15.75" customHeight="1" x14ac:dyDescent="0.3">
      <c r="A978" s="2"/>
      <c r="B978" s="2"/>
      <c r="C978" s="2"/>
      <c r="D978" s="2"/>
      <c r="E978" s="2"/>
      <c r="F978" s="2"/>
      <c r="G978" s="2"/>
      <c r="H978" s="99"/>
      <c r="I978" s="99"/>
      <c r="J978" s="99"/>
      <c r="K978" s="2"/>
      <c r="L978" s="2"/>
      <c r="M978" s="2"/>
      <c r="N978" s="2"/>
      <c r="O978" s="2"/>
      <c r="P978" s="2"/>
      <c r="Q978" s="2"/>
      <c r="R978" s="2"/>
      <c r="S978" s="2"/>
      <c r="T978" s="2"/>
      <c r="U978" s="2"/>
      <c r="V978" s="2"/>
      <c r="W978" s="2"/>
      <c r="X978" s="2"/>
      <c r="Y978" s="2"/>
      <c r="Z978" s="2"/>
      <c r="AA978" s="2"/>
      <c r="AB978" s="2"/>
      <c r="AC978" s="2"/>
    </row>
    <row r="979" spans="1:29" ht="15.75" customHeight="1" x14ac:dyDescent="0.3">
      <c r="A979" s="2"/>
      <c r="B979" s="2"/>
      <c r="C979" s="2"/>
      <c r="D979" s="2"/>
      <c r="E979" s="2"/>
      <c r="F979" s="2"/>
      <c r="G979" s="2"/>
      <c r="H979" s="99"/>
      <c r="I979" s="99"/>
      <c r="J979" s="99"/>
      <c r="K979" s="2"/>
      <c r="L979" s="2"/>
      <c r="M979" s="2"/>
      <c r="N979" s="2"/>
      <c r="O979" s="2"/>
      <c r="P979" s="2"/>
      <c r="Q979" s="2"/>
      <c r="R979" s="2"/>
      <c r="S979" s="2"/>
      <c r="T979" s="2"/>
      <c r="U979" s="2"/>
      <c r="V979" s="2"/>
      <c r="W979" s="2"/>
      <c r="X979" s="2"/>
      <c r="Y979" s="2"/>
      <c r="Z979" s="2"/>
      <c r="AA979" s="2"/>
      <c r="AB979" s="2"/>
      <c r="AC979" s="2"/>
    </row>
    <row r="980" spans="1:29" ht="15.75" customHeight="1" x14ac:dyDescent="0.3">
      <c r="A980" s="2"/>
      <c r="B980" s="2"/>
      <c r="C980" s="2"/>
      <c r="D980" s="2"/>
      <c r="E980" s="2"/>
      <c r="F980" s="2"/>
      <c r="G980" s="2"/>
      <c r="H980" s="99"/>
      <c r="I980" s="99"/>
      <c r="J980" s="99"/>
      <c r="K980" s="2"/>
      <c r="L980" s="2"/>
      <c r="M980" s="2"/>
      <c r="N980" s="2"/>
      <c r="O980" s="2"/>
      <c r="P980" s="2"/>
      <c r="Q980" s="2"/>
      <c r="R980" s="2"/>
      <c r="S980" s="2"/>
      <c r="T980" s="2"/>
      <c r="U980" s="2"/>
      <c r="V980" s="2"/>
      <c r="W980" s="2"/>
      <c r="X980" s="2"/>
      <c r="Y980" s="2"/>
      <c r="Z980" s="2"/>
      <c r="AA980" s="2"/>
      <c r="AB980" s="2"/>
      <c r="AC980" s="2"/>
    </row>
    <row r="981" spans="1:29" ht="15.75" customHeight="1" x14ac:dyDescent="0.3">
      <c r="A981" s="2"/>
      <c r="B981" s="2"/>
      <c r="C981" s="2"/>
      <c r="D981" s="2"/>
      <c r="E981" s="2"/>
      <c r="F981" s="2"/>
      <c r="G981" s="2"/>
      <c r="H981" s="99"/>
      <c r="I981" s="99"/>
      <c r="J981" s="99"/>
      <c r="K981" s="2"/>
      <c r="L981" s="2"/>
      <c r="M981" s="2"/>
      <c r="N981" s="2"/>
      <c r="O981" s="2"/>
      <c r="P981" s="2"/>
      <c r="Q981" s="2"/>
      <c r="R981" s="2"/>
      <c r="S981" s="2"/>
      <c r="T981" s="2"/>
      <c r="U981" s="2"/>
      <c r="V981" s="2"/>
      <c r="W981" s="2"/>
      <c r="X981" s="2"/>
      <c r="Y981" s="2"/>
      <c r="Z981" s="2"/>
      <c r="AA981" s="2"/>
      <c r="AB981" s="2"/>
      <c r="AC981" s="2"/>
    </row>
    <row r="982" spans="1:29" ht="15.75" customHeight="1" x14ac:dyDescent="0.3">
      <c r="A982" s="2"/>
      <c r="B982" s="2"/>
      <c r="C982" s="2"/>
      <c r="D982" s="2"/>
      <c r="E982" s="2"/>
      <c r="F982" s="2"/>
      <c r="G982" s="2"/>
      <c r="H982" s="99"/>
      <c r="I982" s="99"/>
      <c r="J982" s="99"/>
      <c r="K982" s="2"/>
      <c r="L982" s="2"/>
      <c r="M982" s="2"/>
      <c r="N982" s="2"/>
      <c r="O982" s="2"/>
      <c r="P982" s="2"/>
      <c r="Q982" s="2"/>
      <c r="R982" s="2"/>
      <c r="S982" s="2"/>
      <c r="T982" s="2"/>
      <c r="U982" s="2"/>
      <c r="V982" s="2"/>
      <c r="W982" s="2"/>
      <c r="X982" s="2"/>
      <c r="Y982" s="2"/>
      <c r="Z982" s="2"/>
      <c r="AA982" s="2"/>
      <c r="AB982" s="2"/>
      <c r="AC982" s="2"/>
    </row>
    <row r="983" spans="1:29" ht="15.75" customHeight="1" x14ac:dyDescent="0.3">
      <c r="A983" s="2"/>
      <c r="B983" s="2"/>
      <c r="C983" s="2"/>
      <c r="D983" s="2"/>
      <c r="E983" s="2"/>
      <c r="F983" s="2"/>
      <c r="G983" s="2"/>
      <c r="H983" s="99"/>
      <c r="I983" s="99"/>
      <c r="J983" s="99"/>
      <c r="K983" s="2"/>
      <c r="L983" s="2"/>
      <c r="M983" s="2"/>
      <c r="N983" s="2"/>
      <c r="O983" s="2"/>
      <c r="P983" s="2"/>
      <c r="Q983" s="2"/>
      <c r="R983" s="2"/>
      <c r="S983" s="2"/>
      <c r="T983" s="2"/>
      <c r="U983" s="2"/>
      <c r="V983" s="2"/>
      <c r="W983" s="2"/>
      <c r="X983" s="2"/>
      <c r="Y983" s="2"/>
      <c r="Z983" s="2"/>
      <c r="AA983" s="2"/>
      <c r="AB983" s="2"/>
      <c r="AC983" s="2"/>
    </row>
    <row r="984" spans="1:29" ht="15.75" customHeight="1" x14ac:dyDescent="0.3">
      <c r="A984" s="2"/>
      <c r="B984" s="2"/>
      <c r="C984" s="2"/>
      <c r="D984" s="2"/>
      <c r="E984" s="2"/>
      <c r="F984" s="2"/>
      <c r="G984" s="2"/>
      <c r="H984" s="99"/>
      <c r="I984" s="99"/>
      <c r="J984" s="99"/>
      <c r="K984" s="2"/>
      <c r="L984" s="2"/>
      <c r="M984" s="2"/>
      <c r="N984" s="2"/>
      <c r="O984" s="2"/>
      <c r="P984" s="2"/>
      <c r="Q984" s="2"/>
      <c r="R984" s="2"/>
      <c r="S984" s="2"/>
      <c r="T984" s="2"/>
      <c r="U984" s="2"/>
      <c r="V984" s="2"/>
      <c r="W984" s="2"/>
      <c r="X984" s="2"/>
      <c r="Y984" s="2"/>
      <c r="Z984" s="2"/>
      <c r="AA984" s="2"/>
      <c r="AB984" s="2"/>
      <c r="AC984" s="2"/>
    </row>
    <row r="985" spans="1:29" ht="15.75" customHeight="1" x14ac:dyDescent="0.3">
      <c r="A985" s="2"/>
      <c r="B985" s="2"/>
      <c r="C985" s="2"/>
      <c r="D985" s="2"/>
      <c r="E985" s="2"/>
      <c r="F985" s="2"/>
      <c r="G985" s="2"/>
      <c r="H985" s="99"/>
      <c r="I985" s="99"/>
      <c r="J985" s="99"/>
      <c r="K985" s="2"/>
      <c r="L985" s="2"/>
      <c r="M985" s="2"/>
      <c r="N985" s="2"/>
      <c r="O985" s="2"/>
      <c r="P985" s="2"/>
      <c r="Q985" s="2"/>
      <c r="R985" s="2"/>
      <c r="S985" s="2"/>
      <c r="T985" s="2"/>
      <c r="U985" s="2"/>
      <c r="V985" s="2"/>
      <c r="W985" s="2"/>
      <c r="X985" s="2"/>
      <c r="Y985" s="2"/>
      <c r="Z985" s="2"/>
      <c r="AA985" s="2"/>
      <c r="AB985" s="2"/>
      <c r="AC985" s="2"/>
    </row>
    <row r="986" spans="1:29" ht="15.75" customHeight="1" x14ac:dyDescent="0.3">
      <c r="A986" s="2"/>
      <c r="B986" s="2"/>
      <c r="C986" s="2"/>
      <c r="D986" s="2"/>
      <c r="E986" s="2"/>
      <c r="F986" s="2"/>
      <c r="G986" s="2"/>
      <c r="H986" s="99"/>
      <c r="I986" s="99"/>
      <c r="J986" s="99"/>
      <c r="K986" s="2"/>
      <c r="L986" s="2"/>
      <c r="M986" s="2"/>
      <c r="N986" s="2"/>
      <c r="O986" s="2"/>
      <c r="P986" s="2"/>
      <c r="Q986" s="2"/>
      <c r="R986" s="2"/>
      <c r="S986" s="2"/>
      <c r="T986" s="2"/>
      <c r="U986" s="2"/>
      <c r="V986" s="2"/>
      <c r="W986" s="2"/>
      <c r="X986" s="2"/>
      <c r="Y986" s="2"/>
      <c r="Z986" s="2"/>
      <c r="AA986" s="2"/>
      <c r="AB986" s="2"/>
      <c r="AC986" s="2"/>
    </row>
    <row r="987" spans="1:29" ht="15.75" customHeight="1" x14ac:dyDescent="0.3">
      <c r="A987" s="2"/>
      <c r="B987" s="2"/>
      <c r="C987" s="2"/>
      <c r="D987" s="2"/>
      <c r="E987" s="2"/>
      <c r="F987" s="2"/>
      <c r="G987" s="2"/>
      <c r="H987" s="99"/>
      <c r="I987" s="99"/>
      <c r="J987" s="99"/>
      <c r="K987" s="2"/>
      <c r="L987" s="2"/>
      <c r="M987" s="2"/>
      <c r="N987" s="2"/>
      <c r="O987" s="2"/>
      <c r="P987" s="2"/>
      <c r="Q987" s="2"/>
      <c r="R987" s="2"/>
      <c r="S987" s="2"/>
      <c r="T987" s="2"/>
      <c r="U987" s="2"/>
      <c r="V987" s="2"/>
      <c r="W987" s="2"/>
      <c r="X987" s="2"/>
      <c r="Y987" s="2"/>
      <c r="Z987" s="2"/>
      <c r="AA987" s="2"/>
      <c r="AB987" s="2"/>
      <c r="AC987" s="2"/>
    </row>
    <row r="988" spans="1:29" ht="15.75" customHeight="1" x14ac:dyDescent="0.3">
      <c r="A988" s="2"/>
      <c r="B988" s="2"/>
      <c r="C988" s="2"/>
      <c r="D988" s="2"/>
      <c r="E988" s="2"/>
      <c r="F988" s="2"/>
      <c r="G988" s="2"/>
      <c r="H988" s="99"/>
      <c r="I988" s="99"/>
      <c r="J988" s="99"/>
      <c r="K988" s="2"/>
      <c r="L988" s="2"/>
      <c r="M988" s="2"/>
      <c r="N988" s="2"/>
      <c r="O988" s="2"/>
      <c r="P988" s="2"/>
      <c r="Q988" s="2"/>
      <c r="R988" s="2"/>
      <c r="S988" s="2"/>
      <c r="T988" s="2"/>
      <c r="U988" s="2"/>
      <c r="V988" s="2"/>
      <c r="W988" s="2"/>
      <c r="X988" s="2"/>
      <c r="Y988" s="2"/>
      <c r="Z988" s="2"/>
      <c r="AA988" s="2"/>
      <c r="AB988" s="2"/>
      <c r="AC988" s="2"/>
    </row>
    <row r="989" spans="1:29" ht="15.75" customHeight="1" x14ac:dyDescent="0.3">
      <c r="A989" s="2"/>
      <c r="B989" s="2"/>
      <c r="C989" s="2"/>
      <c r="D989" s="2"/>
      <c r="E989" s="2"/>
      <c r="F989" s="2"/>
      <c r="G989" s="2"/>
      <c r="H989" s="99"/>
      <c r="I989" s="99"/>
      <c r="J989" s="99"/>
      <c r="K989" s="2"/>
      <c r="L989" s="2"/>
      <c r="M989" s="2"/>
      <c r="N989" s="2"/>
      <c r="O989" s="2"/>
      <c r="P989" s="2"/>
      <c r="Q989" s="2"/>
      <c r="R989" s="2"/>
      <c r="S989" s="2"/>
      <c r="T989" s="2"/>
      <c r="U989" s="2"/>
      <c r="V989" s="2"/>
      <c r="W989" s="2"/>
      <c r="X989" s="2"/>
      <c r="Y989" s="2"/>
      <c r="Z989" s="2"/>
      <c r="AA989" s="2"/>
      <c r="AB989" s="2"/>
      <c r="AC989" s="2"/>
    </row>
    <row r="990" spans="1:29" ht="15.75" customHeight="1" x14ac:dyDescent="0.3">
      <c r="A990" s="2"/>
      <c r="B990" s="2"/>
      <c r="C990" s="2"/>
      <c r="D990" s="2"/>
      <c r="E990" s="2"/>
      <c r="F990" s="2"/>
      <c r="G990" s="2"/>
      <c r="H990" s="99"/>
      <c r="I990" s="99"/>
      <c r="J990" s="99"/>
      <c r="K990" s="2"/>
      <c r="L990" s="2"/>
      <c r="M990" s="2"/>
      <c r="N990" s="2"/>
      <c r="O990" s="2"/>
      <c r="P990" s="2"/>
      <c r="Q990" s="2"/>
      <c r="R990" s="2"/>
      <c r="S990" s="2"/>
      <c r="T990" s="2"/>
      <c r="U990" s="2"/>
      <c r="V990" s="2"/>
      <c r="W990" s="2"/>
      <c r="X990" s="2"/>
      <c r="Y990" s="2"/>
      <c r="Z990" s="2"/>
      <c r="AA990" s="2"/>
      <c r="AB990" s="2"/>
      <c r="AC990" s="2"/>
    </row>
    <row r="991" spans="1:29" ht="15.75" customHeight="1" x14ac:dyDescent="0.3">
      <c r="A991" s="2"/>
      <c r="B991" s="2"/>
      <c r="C991" s="2"/>
      <c r="D991" s="2"/>
      <c r="E991" s="2"/>
      <c r="F991" s="2"/>
      <c r="G991" s="2"/>
      <c r="H991" s="99"/>
      <c r="I991" s="99"/>
      <c r="J991" s="99"/>
      <c r="K991" s="2"/>
      <c r="L991" s="2"/>
      <c r="M991" s="2"/>
      <c r="N991" s="2"/>
      <c r="O991" s="2"/>
      <c r="P991" s="2"/>
      <c r="Q991" s="2"/>
      <c r="R991" s="2"/>
      <c r="S991" s="2"/>
      <c r="T991" s="2"/>
      <c r="U991" s="2"/>
      <c r="V991" s="2"/>
      <c r="W991" s="2"/>
      <c r="X991" s="2"/>
      <c r="Y991" s="2"/>
      <c r="Z991" s="2"/>
      <c r="AA991" s="2"/>
      <c r="AB991" s="2"/>
      <c r="AC991" s="2"/>
    </row>
    <row r="992" spans="1:29" ht="15.75" customHeight="1" x14ac:dyDescent="0.3">
      <c r="A992" s="2"/>
      <c r="B992" s="2"/>
      <c r="C992" s="2"/>
      <c r="D992" s="2"/>
      <c r="E992" s="2"/>
      <c r="F992" s="2"/>
      <c r="G992" s="2"/>
      <c r="H992" s="99"/>
      <c r="I992" s="99"/>
      <c r="J992" s="99"/>
      <c r="K992" s="2"/>
      <c r="L992" s="2"/>
      <c r="M992" s="2"/>
      <c r="N992" s="2"/>
      <c r="O992" s="2"/>
      <c r="P992" s="2"/>
      <c r="Q992" s="2"/>
      <c r="R992" s="2"/>
      <c r="S992" s="2"/>
      <c r="T992" s="2"/>
      <c r="U992" s="2"/>
      <c r="V992" s="2"/>
      <c r="W992" s="2"/>
      <c r="X992" s="2"/>
      <c r="Y992" s="2"/>
      <c r="Z992" s="2"/>
      <c r="AA992" s="2"/>
      <c r="AB992" s="2"/>
      <c r="AC992" s="2"/>
    </row>
    <row r="993" spans="1:29" ht="15.75" customHeight="1" x14ac:dyDescent="0.3">
      <c r="A993" s="2"/>
      <c r="B993" s="2"/>
      <c r="C993" s="2"/>
      <c r="D993" s="2"/>
      <c r="E993" s="2"/>
      <c r="F993" s="2"/>
      <c r="G993" s="2"/>
      <c r="H993" s="99"/>
      <c r="I993" s="99"/>
      <c r="J993" s="99"/>
      <c r="K993" s="2"/>
      <c r="L993" s="2"/>
      <c r="M993" s="2"/>
      <c r="N993" s="2"/>
      <c r="O993" s="2"/>
      <c r="P993" s="2"/>
      <c r="Q993" s="2"/>
      <c r="R993" s="2"/>
      <c r="S993" s="2"/>
      <c r="T993" s="2"/>
      <c r="U993" s="2"/>
      <c r="V993" s="2"/>
      <c r="W993" s="2"/>
      <c r="X993" s="2"/>
      <c r="Y993" s="2"/>
      <c r="Z993" s="2"/>
      <c r="AA993" s="2"/>
      <c r="AB993" s="2"/>
      <c r="AC993" s="2"/>
    </row>
    <row r="994" spans="1:29" ht="15.75" customHeight="1" x14ac:dyDescent="0.3">
      <c r="A994" s="2"/>
      <c r="B994" s="2"/>
      <c r="C994" s="2"/>
      <c r="D994" s="2"/>
      <c r="E994" s="2"/>
      <c r="F994" s="2"/>
      <c r="G994" s="2"/>
      <c r="H994" s="99"/>
      <c r="I994" s="99"/>
      <c r="J994" s="99"/>
      <c r="K994" s="2"/>
      <c r="L994" s="2"/>
      <c r="M994" s="2"/>
      <c r="N994" s="2"/>
      <c r="O994" s="2"/>
      <c r="P994" s="2"/>
      <c r="Q994" s="2"/>
      <c r="R994" s="2"/>
      <c r="S994" s="2"/>
      <c r="T994" s="2"/>
      <c r="U994" s="2"/>
      <c r="V994" s="2"/>
      <c r="W994" s="2"/>
      <c r="X994" s="2"/>
      <c r="Y994" s="2"/>
      <c r="Z994" s="2"/>
      <c r="AA994" s="2"/>
      <c r="AB994" s="2"/>
      <c r="AC994" s="2"/>
    </row>
    <row r="995" spans="1:29" ht="15.75" customHeight="1" x14ac:dyDescent="0.3">
      <c r="A995" s="2"/>
      <c r="B995" s="2"/>
      <c r="C995" s="2"/>
      <c r="D995" s="2"/>
      <c r="E995" s="2"/>
      <c r="F995" s="2"/>
      <c r="G995" s="2"/>
      <c r="H995" s="99"/>
      <c r="I995" s="99"/>
      <c r="J995" s="99"/>
      <c r="K995" s="2"/>
      <c r="L995" s="2"/>
      <c r="M995" s="2"/>
      <c r="N995" s="2"/>
      <c r="O995" s="2"/>
      <c r="P995" s="2"/>
      <c r="Q995" s="2"/>
      <c r="R995" s="2"/>
      <c r="S995" s="2"/>
      <c r="T995" s="2"/>
      <c r="U995" s="2"/>
      <c r="V995" s="2"/>
      <c r="W995" s="2"/>
      <c r="X995" s="2"/>
      <c r="Y995" s="2"/>
      <c r="Z995" s="2"/>
      <c r="AA995" s="2"/>
      <c r="AB995" s="2"/>
      <c r="AC995" s="2"/>
    </row>
    <row r="996" spans="1:29" ht="15.75" customHeight="1" x14ac:dyDescent="0.3">
      <c r="A996" s="2"/>
      <c r="B996" s="2"/>
      <c r="C996" s="2"/>
      <c r="D996" s="2"/>
      <c r="E996" s="2"/>
      <c r="F996" s="2"/>
      <c r="G996" s="2"/>
      <c r="H996" s="99"/>
      <c r="I996" s="99"/>
      <c r="J996" s="99"/>
      <c r="K996" s="2"/>
      <c r="L996" s="2"/>
      <c r="M996" s="2"/>
      <c r="N996" s="2"/>
      <c r="O996" s="2"/>
      <c r="P996" s="2"/>
      <c r="Q996" s="2"/>
      <c r="R996" s="2"/>
      <c r="S996" s="2"/>
      <c r="T996" s="2"/>
      <c r="U996" s="2"/>
      <c r="V996" s="2"/>
      <c r="W996" s="2"/>
      <c r="X996" s="2"/>
      <c r="Y996" s="2"/>
      <c r="Z996" s="2"/>
      <c r="AA996" s="2"/>
      <c r="AB996" s="2"/>
      <c r="AC996" s="2"/>
    </row>
    <row r="997" spans="1:29" ht="15.75" customHeight="1" x14ac:dyDescent="0.3">
      <c r="A997" s="2"/>
      <c r="B997" s="2"/>
      <c r="C997" s="2"/>
      <c r="D997" s="2"/>
      <c r="E997" s="2"/>
      <c r="F997" s="2"/>
      <c r="G997" s="2"/>
      <c r="H997" s="99"/>
      <c r="I997" s="99"/>
      <c r="J997" s="99"/>
      <c r="K997" s="2"/>
      <c r="L997" s="2"/>
      <c r="M997" s="2"/>
      <c r="N997" s="2"/>
      <c r="O997" s="2"/>
      <c r="P997" s="2"/>
      <c r="Q997" s="2"/>
      <c r="R997" s="2"/>
      <c r="S997" s="2"/>
      <c r="T997" s="2"/>
      <c r="U997" s="2"/>
      <c r="V997" s="2"/>
      <c r="W997" s="2"/>
      <c r="X997" s="2"/>
      <c r="Y997" s="2"/>
      <c r="Z997" s="2"/>
      <c r="AA997" s="2"/>
      <c r="AB997" s="2"/>
      <c r="AC997" s="2"/>
    </row>
    <row r="998" spans="1:29" ht="15.75" customHeight="1" x14ac:dyDescent="0.3">
      <c r="A998" s="2"/>
      <c r="B998" s="2"/>
      <c r="C998" s="2"/>
      <c r="D998" s="2"/>
      <c r="E998" s="2"/>
      <c r="F998" s="2"/>
      <c r="G998" s="2"/>
      <c r="H998" s="99"/>
      <c r="I998" s="99"/>
      <c r="J998" s="99"/>
      <c r="K998" s="2"/>
      <c r="L998" s="2"/>
      <c r="M998" s="2"/>
      <c r="N998" s="2"/>
      <c r="O998" s="2"/>
      <c r="P998" s="2"/>
      <c r="Q998" s="2"/>
      <c r="R998" s="2"/>
      <c r="S998" s="2"/>
      <c r="T998" s="2"/>
      <c r="U998" s="2"/>
      <c r="V998" s="2"/>
      <c r="W998" s="2"/>
      <c r="X998" s="2"/>
      <c r="Y998" s="2"/>
      <c r="Z998" s="2"/>
      <c r="AA998" s="2"/>
      <c r="AB998" s="2"/>
      <c r="AC998" s="2"/>
    </row>
    <row r="999" spans="1:29" ht="15.75" customHeight="1" x14ac:dyDescent="0.3">
      <c r="A999" s="2"/>
      <c r="B999" s="2"/>
      <c r="C999" s="2"/>
      <c r="D999" s="2"/>
      <c r="E999" s="2"/>
      <c r="F999" s="2"/>
      <c r="G999" s="2"/>
      <c r="H999" s="99"/>
      <c r="I999" s="99"/>
      <c r="J999" s="99"/>
      <c r="K999" s="2"/>
      <c r="L999" s="2"/>
      <c r="M999" s="2"/>
      <c r="N999" s="2"/>
      <c r="O999" s="2"/>
      <c r="P999" s="2"/>
      <c r="Q999" s="2"/>
      <c r="R999" s="2"/>
      <c r="S999" s="2"/>
      <c r="T999" s="2"/>
      <c r="U999" s="2"/>
      <c r="V999" s="2"/>
      <c r="W999" s="2"/>
      <c r="X999" s="2"/>
      <c r="Y999" s="2"/>
      <c r="Z999" s="2"/>
      <c r="AA999" s="2"/>
      <c r="AB999" s="2"/>
      <c r="AC999" s="2"/>
    </row>
    <row r="1000" spans="1:29" ht="15.75" customHeight="1" x14ac:dyDescent="0.3">
      <c r="A1000" s="2"/>
      <c r="B1000" s="2"/>
      <c r="C1000" s="2"/>
      <c r="D1000" s="2"/>
      <c r="E1000" s="2"/>
      <c r="F1000" s="2"/>
      <c r="G1000" s="2"/>
      <c r="H1000" s="99"/>
      <c r="I1000" s="99"/>
      <c r="J1000" s="99"/>
      <c r="K1000" s="2"/>
      <c r="L1000" s="2"/>
      <c r="M1000" s="2"/>
      <c r="N1000" s="2"/>
      <c r="O1000" s="2"/>
      <c r="P1000" s="2"/>
      <c r="Q1000" s="2"/>
      <c r="R1000" s="2"/>
      <c r="S1000" s="2"/>
      <c r="T1000" s="2"/>
      <c r="U1000" s="2"/>
      <c r="V1000" s="2"/>
      <c r="W1000" s="2"/>
      <c r="X1000" s="2"/>
      <c r="Y1000" s="2"/>
      <c r="Z1000" s="2"/>
      <c r="AA1000" s="2"/>
      <c r="AB1000" s="2"/>
      <c r="AC1000" s="2"/>
    </row>
  </sheetData>
  <mergeCells count="7">
    <mergeCell ref="B81:B179"/>
    <mergeCell ref="B48:B80"/>
    <mergeCell ref="B3:C3"/>
    <mergeCell ref="D3:K3"/>
    <mergeCell ref="B6:B8"/>
    <mergeCell ref="B9:B14"/>
    <mergeCell ref="B15:B4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Q833"/>
  <sheetViews>
    <sheetView showGridLines="0" zoomScale="70" zoomScaleNormal="70" workbookViewId="0">
      <pane xSplit="3" ySplit="4" topLeftCell="D5" activePane="bottomRight" state="frozen"/>
      <selection sqref="A1:AZ1"/>
      <selection pane="topRight" sqref="A1:AZ1"/>
      <selection pane="bottomLeft" sqref="A1:AZ1"/>
      <selection pane="bottomRight" activeCell="C2" sqref="A2:C2"/>
    </sheetView>
  </sheetViews>
  <sheetFormatPr defaultColWidth="14.44140625" defaultRowHeight="15" customHeight="1" x14ac:dyDescent="0.3"/>
  <cols>
    <col min="2" max="2" width="21.44140625" bestFit="1" customWidth="1"/>
    <col min="3" max="3" width="7" bestFit="1" customWidth="1"/>
    <col min="4" max="4" width="12.109375" style="96" customWidth="1"/>
    <col min="5" max="8" width="11.44140625" customWidth="1"/>
    <col min="9" max="9" width="10.5546875" bestFit="1" customWidth="1"/>
    <col min="10" max="10" width="18.109375" bestFit="1" customWidth="1"/>
    <col min="11" max="11" width="11.44140625" customWidth="1"/>
    <col min="12" max="12" width="14" bestFit="1" customWidth="1"/>
    <col min="13" max="22" width="11.44140625" customWidth="1"/>
    <col min="23" max="23" width="7.109375" customWidth="1"/>
    <col min="24" max="24" width="18.109375" bestFit="1" customWidth="1"/>
    <col min="25" max="39" width="11.44140625" customWidth="1"/>
    <col min="40" max="40" width="16.21875" bestFit="1" customWidth="1"/>
    <col min="41" max="44" width="11.44140625" customWidth="1"/>
    <col min="45" max="45" width="20.109375" bestFit="1" customWidth="1"/>
    <col min="46" max="49" width="11.44140625" customWidth="1"/>
    <col min="50" max="50" width="19.44140625" bestFit="1" customWidth="1"/>
    <col min="51" max="52" width="11.44140625" customWidth="1"/>
    <col min="53" max="53" width="17.5546875" customWidth="1"/>
    <col min="54" max="54" width="13.88671875" customWidth="1"/>
    <col min="55" max="55" width="19.33203125" customWidth="1"/>
    <col min="56" max="56" width="15.6640625" customWidth="1"/>
    <col min="59" max="59" width="16.21875" customWidth="1"/>
    <col min="60" max="60" width="16.44140625" customWidth="1"/>
    <col min="61" max="61" width="13" customWidth="1"/>
    <col min="62" max="62" width="13.109375" customWidth="1"/>
    <col min="63" max="63" width="12.21875" customWidth="1"/>
    <col min="73" max="73" width="15.5546875" customWidth="1"/>
    <col min="74" max="74" width="18" customWidth="1"/>
    <col min="75" max="75" width="20.33203125" customWidth="1"/>
    <col min="78" max="78" width="26.109375" customWidth="1"/>
    <col min="80" max="80" width="14.33203125" bestFit="1" customWidth="1"/>
    <col min="82" max="82" width="16.33203125" customWidth="1"/>
    <col min="83" max="83" width="16.109375" customWidth="1"/>
  </cols>
  <sheetData>
    <row r="1" spans="1:95" ht="14.4" x14ac:dyDescent="0.3">
      <c r="A1" s="374"/>
      <c r="B1" s="375"/>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row>
    <row r="2" spans="1:95" ht="120" customHeight="1" x14ac:dyDescent="0.3">
      <c r="A2" s="373" t="str">
        <f>'Indicator Data'!B2</f>
        <v>ADMIN LEVEL-1 (Division)</v>
      </c>
      <c r="B2" s="373" t="str">
        <f>'Indicator Data'!C2</f>
        <v xml:space="preserve">ADMIN LEVEL-2 (District) </v>
      </c>
      <c r="C2" s="373" t="str">
        <f>'Indicator Data'!D2</f>
        <v>P-Code</v>
      </c>
      <c r="D2" s="92" t="str">
        <f>'Indicator Data'!E2</f>
        <v>Physical Exposure to Earthquake MMI VI</v>
      </c>
      <c r="E2" s="92" t="str">
        <f>'Indicator Data'!F2</f>
        <v>Physical Exposure to Earthquake MMI VIII</v>
      </c>
      <c r="F2" s="92" t="str">
        <f>'Indicator Data'!G2</f>
        <v>Physical Exposure to Earthquake MMI VI (relative)</v>
      </c>
      <c r="G2" s="92" t="str">
        <f>'Indicator Data'!H2</f>
        <v>Physical Exposure to Earthquake MMI VIII (relative)</v>
      </c>
      <c r="H2" s="92" t="str">
        <f>'Indicator Data'!I2</f>
        <v>Physical Exposure to Extensive River flood  (relative)</v>
      </c>
      <c r="I2" s="92" t="str">
        <f>'Indicator Data'!J2</f>
        <v>Physical Extent of Intensive River Flood Inundation (absolute)</v>
      </c>
      <c r="J2" s="92" t="str">
        <f>'Indicator Data'!K2</f>
        <v>Physical Exposure to Extensive Flash Flood  (relative)</v>
      </c>
      <c r="K2" s="92" t="str">
        <f>'Indicator Data'!L2</f>
        <v>Intensive  Inundation (monsoon season)</v>
      </c>
      <c r="L2" s="92" t="str">
        <f>'Indicator Data'!M2</f>
        <v xml:space="preserve">Physical Extent to Extensive Storm Surge Area  (relative) </v>
      </c>
      <c r="M2" s="92" t="str">
        <f>'Indicator Data'!N2</f>
        <v xml:space="preserve">Physical Exposure to Intensive Storm Surge   (absolute)  </v>
      </c>
      <c r="N2" s="92" t="str">
        <f>'Indicator Data'!O2</f>
        <v>Physical Exposure to Intensive Landslide (relative)</v>
      </c>
      <c r="O2" s="92" t="str">
        <f>'Indicator Data'!P2</f>
        <v>Physical Exposure to Extensive Landslide (relative)</v>
      </c>
      <c r="P2" s="92" t="str">
        <f>'Indicator Data'!Q2</f>
        <v>Physical Exposure to Extensive Salinity (relative)</v>
      </c>
      <c r="Q2" s="92" t="str">
        <f>'Indicator Data'!R2</f>
        <v>Physical Exposure to Intensive Lightning  (absolute)</v>
      </c>
      <c r="R2" s="92" t="str">
        <f>'Indicator Data'!S2</f>
        <v xml:space="preserve">Physical Exposure to Intensive Riverbank Erosion (absolute) </v>
      </c>
      <c r="S2" s="92" t="str">
        <f>'Indicator Data'!T2</f>
        <v>Physical Exposure to Extensive Drought- Kharip (relative)</v>
      </c>
      <c r="T2" s="92" t="str">
        <f>'Indicator Data'!U2</f>
        <v>Physical Exposure to Extensive Drought-Rabi  (relative)</v>
      </c>
      <c r="U2" s="92" t="str">
        <f>'Indicator Data'!V2</f>
        <v>Incidents of COVID-19 Infections</v>
      </c>
      <c r="V2" s="92" t="str">
        <f>'Indicator Data'!W2</f>
        <v>Population Exposed to Dengue (vector borne)</v>
      </c>
      <c r="W2" s="92" t="str">
        <f>'Indicator Data'!X2</f>
        <v>Population Density</v>
      </c>
      <c r="X2" s="92" t="str">
        <f>'Indicator Data'!Y2</f>
        <v>Average Household Size</v>
      </c>
      <c r="Y2" s="92" t="str">
        <f>'Indicator Data'!Z2</f>
        <v>Urban Population Growth</v>
      </c>
      <c r="Z2" s="92" t="str">
        <f>'Indicator Data'!AA2</f>
        <v>Population Living in Urban Areas</v>
      </c>
      <c r="AA2" s="92" t="str">
        <f>'Indicator Data'!AB2</f>
        <v xml:space="preserve">Population Living in Slums </v>
      </c>
      <c r="AB2" s="92" t="str">
        <f>'Indicator Data'!AC2</f>
        <v>Open Defecation</v>
      </c>
      <c r="AC2" s="92" t="str">
        <f>'Indicator Data'!AD2</f>
        <v>Children Under 5 (% of population)</v>
      </c>
      <c r="AD2" s="92" t="str">
        <f>'Indicator Data'!AE2</f>
        <v>IHR Capacity Score: Food Safety</v>
      </c>
      <c r="AE2" s="92" t="str">
        <f>'Indicator Data'!AF2</f>
        <v>Violent Conflict Probability</v>
      </c>
      <c r="AF2" s="92" t="str">
        <f>'Indicator Data'!AG2</f>
        <v>Highly Violent Conflict Probability</v>
      </c>
      <c r="AG2" s="92" t="str">
        <f>'Indicator Data'!AH2</f>
        <v>National Power Conflict Intensity (Highly Violent)</v>
      </c>
      <c r="AH2" s="92" t="str">
        <f>'Indicator Data'!AI2</f>
        <v>Subnational Conflict Intensity (Highly Violent)</v>
      </c>
      <c r="AI2" s="92" t="str">
        <f>'Indicator Data'!AJ2</f>
        <v>Human Development Index</v>
      </c>
      <c r="AJ2" s="92" t="str">
        <f>'Indicator Data'!AK2</f>
        <v>Poor People</v>
      </c>
      <c r="AK2" s="92" t="str">
        <f>'Indicator Data'!AL2</f>
        <v>Extremely Poor People</v>
      </c>
      <c r="AL2" s="92" t="str">
        <f>'Indicator Data'!AM2</f>
        <v>Unsustainable Livelihood Household (% of Agri and non-Agri day labor)</v>
      </c>
      <c r="AM2" s="92" t="str">
        <f>'Indicator Data'!AN2</f>
        <v>Income GINI Coefficient</v>
      </c>
      <c r="AN2" s="92" t="str">
        <f>'Indicator Data'!AO2</f>
        <v>Gender Parity Index (GPI) for Primary School</v>
      </c>
      <c r="AO2" s="92" t="str">
        <f>'Indicator Data'!AP2</f>
        <v xml:space="preserve">Gender Parity Index (GPI) for Lower Secondary School </v>
      </c>
      <c r="AP2" s="92" t="str">
        <f>'Indicator Data'!AQ2</f>
        <v>Gender Parity Index (GPI) for Upper Secondary School</v>
      </c>
      <c r="AQ2" s="92" t="str">
        <f>'Indicator Data'!AR2</f>
        <v>Unemployment Rate</v>
      </c>
      <c r="AR2" s="92" t="str">
        <f>'Indicator Data'!AS2</f>
        <v>Percentages of EGPP Coverage</v>
      </c>
      <c r="AS2" s="92" t="str">
        <f>'Indicator Data'!AT2</f>
        <v>Public Aid Per Capita (humanitarian and development)</v>
      </c>
      <c r="AT2" s="92" t="str">
        <f>'Indicator Data'!AU2</f>
        <v>Net ODA Received (% of GNI)</v>
      </c>
      <c r="AU2" s="92" t="str">
        <f>'Indicator Data'!AV2</f>
        <v>Volume of Remittances (in USD) as a proportion of total GDP (%)</v>
      </c>
      <c r="AV2" s="92" t="str">
        <f>'Indicator Data'!AW2</f>
        <v>Floating Population</v>
      </c>
      <c r="AW2" s="92" t="str">
        <f>'Indicator Data'!AX2</f>
        <v xml:space="preserve">Disaster Induced IDP </v>
      </c>
      <c r="AX2" s="92" t="str">
        <f>'Indicator Data'!AY2</f>
        <v>Asylum Seeker/ Refugee</v>
      </c>
      <c r="AY2" s="92" t="str">
        <f>'Indicator Data'!AZ2</f>
        <v xml:space="preserve">Under Five Mortality Rate </v>
      </c>
      <c r="AZ2" s="92" t="str">
        <f>'Indicator Data'!BA2</f>
        <v>Underweight Prevalence (severe) &lt;-3 SD</v>
      </c>
      <c r="BA2" s="92" t="str">
        <f>'Indicator Data'!BB2</f>
        <v>Stunting Prevalence (severe)&lt;-3 SD</v>
      </c>
      <c r="BB2" s="92" t="str">
        <f>'Indicator Data'!BC2</f>
        <v>Insufficient Early Child Development Index (% of 36-59 months child)</v>
      </c>
      <c r="BC2" s="92" t="str">
        <f>'Indicator Data'!BD2</f>
        <v>Annual Average  Affected  by Major Disaster (cyclone and flood)</v>
      </c>
      <c r="BD2" s="92" t="str">
        <f>'Indicator Data'!BE2</f>
        <v>Destroyed Houses by Major Disaster (cyclone and flood)</v>
      </c>
      <c r="BE2" s="92" t="str">
        <f>'Indicator Data'!BF2</f>
        <v xml:space="preserve"> Damaged Houses by Major Disaster (cyclone and flood )</v>
      </c>
      <c r="BF2" s="92" t="str">
        <f>'Indicator Data'!BG2</f>
        <v>Households with Poor Dietary Diversity (food group &lt;=4)</v>
      </c>
      <c r="BG2" s="92" t="str">
        <f>'Indicator Data'!BH2</f>
        <v>% of Population IPC Level 4 (food insecurity)</v>
      </c>
      <c r="BH2" s="92" t="str">
        <f>'Indicator Data'!BI2</f>
        <v>Child Labour (children aged 5-17)</v>
      </c>
      <c r="BI2" s="92" t="str">
        <f>'Indicator Data'!BJ2</f>
        <v>Women (age 15-49 years)
Attitudes Towards Domestic Violence</v>
      </c>
      <c r="BJ2" s="92" t="str">
        <f>'Indicator Data'!BK2</f>
        <v>Women Headed Households</v>
      </c>
      <c r="BK2" s="92" t="str">
        <f>'Indicator Data'!BL2</f>
        <v>Population with Disability</v>
      </c>
      <c r="BL2" s="92" t="str">
        <f>'Indicator Data'!BM2</f>
        <v>Elderly Population (age &gt;65)</v>
      </c>
      <c r="BM2" s="92" t="str">
        <f>'Indicator Data'!BN2</f>
        <v>Tribal Population</v>
      </c>
      <c r="BN2" s="92" t="str">
        <f>'Indicator Data'!BO2</f>
        <v>Housing Structure (jhupri+kutcha)</v>
      </c>
      <c r="BO2" s="92" t="str">
        <f>'Indicator Data'!BP2</f>
        <v>Government Effectiveness</v>
      </c>
      <c r="BP2" s="92" t="str">
        <f>'Indicator Data'!BQ2</f>
        <v>Corruption Perception Index</v>
      </c>
      <c r="BQ2" s="92" t="str">
        <f>'Indicator Data'!BR2</f>
        <v>HFA Scores Last Recent</v>
      </c>
      <c r="BR2" s="92" t="str">
        <f>'Indicator Data'!BS2</f>
        <v xml:space="preserve">Cyclone Shelter </v>
      </c>
      <c r="BS2" s="92" t="str">
        <f>'Indicator Data'!BT2</f>
        <v>Financial Support to Disaster Affected Population</v>
      </c>
      <c r="BT2" s="92" t="str">
        <f>'Indicator Data'!BU2</f>
        <v>Disaster Prone HH Received Early Warning</v>
      </c>
      <c r="BU2" s="92" t="str">
        <f>'Indicator Data'!BV2</f>
        <v>Percentages of Disaster Preparedness HH</v>
      </c>
      <c r="BV2" s="92" t="str">
        <f>'Indicator Data'!BW2</f>
        <v>RCRC volunteer</v>
      </c>
      <c r="BW2" s="92" t="str">
        <f>'Indicator Data'!BX2</f>
        <v>CPP volunteer</v>
      </c>
      <c r="BX2" s="92" t="str">
        <f>'Indicator Data'!BY2</f>
        <v>Road density</v>
      </c>
      <c r="BY2" s="92" t="str">
        <f>'Indicator Data'!BZ2</f>
        <v xml:space="preserve">Union with Effective Accessibility </v>
      </c>
      <c r="BZ2" s="92" t="str">
        <f>'Indicator Data'!CA2</f>
        <v>Basic Sanitation Services</v>
      </c>
      <c r="CA2" s="92" t="str">
        <f>'Indicator Data'!CB2</f>
        <v>People Using at Least Basic Drinking Water Services</v>
      </c>
      <c r="CB2" s="92" t="str">
        <f>'Indicator Data'!CC2</f>
        <v>People with Basic Handwashing Facilities Including Soap and Water</v>
      </c>
      <c r="CC2" s="92" t="str">
        <f>'Indicator Data'!CD2</f>
        <v xml:space="preserve"> Menstrual Hygiene
Management</v>
      </c>
      <c r="CD2" s="92" t="str">
        <f>'Indicator Data'!CE2</f>
        <v>Skilled Attendant at Delivery</v>
      </c>
      <c r="CE2" s="92" t="str">
        <f>'Indicator Data'!CF2</f>
        <v>Antenatal Care (anc-4)</v>
      </c>
      <c r="CF2" s="92" t="str">
        <f>'Indicator Data'!CG2</f>
        <v>Post Natal Care (pnc)</v>
      </c>
      <c r="CG2" s="92" t="str">
        <f>'Indicator Data'!CH2</f>
        <v xml:space="preserve">Measles-Rubella Vaccination Coverage </v>
      </c>
      <c r="CH2" s="92" t="str">
        <f>'Indicator Data'!CI2</f>
        <v>Physicians Density</v>
      </c>
      <c r="CI2" s="92" t="str">
        <f>'Indicator Data'!CJ2</f>
        <v>Community Clinic Density</v>
      </c>
      <c r="CJ2" s="92" t="str">
        <f>'Indicator Data'!CK2</f>
        <v>Health Center Density</v>
      </c>
      <c r="CK2" s="92" t="str">
        <f>'Indicator Data'!CL2</f>
        <v xml:space="preserve">Adult Literacy Rate </v>
      </c>
      <c r="CL2" s="92" t="str">
        <f>'Indicator Data'!CM2</f>
        <v>Internet Users</v>
      </c>
      <c r="CM2" s="92" t="str">
        <f>'Indicator Data'!CN2</f>
        <v>Mobile Phone Users</v>
      </c>
      <c r="CN2" s="92" t="str">
        <f>'Indicator Data'!CO2</f>
        <v xml:space="preserve">Fiber Optic Network Connected Unions </v>
      </c>
      <c r="CO2" s="92" t="str">
        <f>'Indicator Data'!CP2</f>
        <v>Population</v>
      </c>
      <c r="CP2" s="92" t="str">
        <f>'Indicator Data'!CQ2</f>
        <v>Density</v>
      </c>
      <c r="CQ2" s="92" t="str">
        <f>'Indicator Data'!CR2</f>
        <v>Area in Sq Km</v>
      </c>
    </row>
    <row r="3" spans="1:95" ht="14.4" x14ac:dyDescent="0.3">
      <c r="B3" s="50" t="s">
        <v>30</v>
      </c>
      <c r="C3" s="49"/>
      <c r="D3" s="93">
        <f>'Indicator Data'!E3</f>
        <v>2019</v>
      </c>
      <c r="E3" s="93">
        <f>'Indicator Data'!F3</f>
        <v>2019</v>
      </c>
      <c r="F3" s="93">
        <f>'Indicator Data'!G3</f>
        <v>2019</v>
      </c>
      <c r="G3" s="93">
        <f>'Indicator Data'!H3</f>
        <v>2019</v>
      </c>
      <c r="H3" s="93">
        <f>'Indicator Data'!I3</f>
        <v>2022</v>
      </c>
      <c r="I3" s="93" t="str">
        <f>'Indicator Data'!J3</f>
        <v>2016-2020</v>
      </c>
      <c r="J3" s="93">
        <f>'Indicator Data'!K3</f>
        <v>2022</v>
      </c>
      <c r="K3" s="93">
        <f>'Indicator Data'!L3</f>
        <v>2022</v>
      </c>
      <c r="L3" s="93">
        <f>'Indicator Data'!M3</f>
        <v>2022</v>
      </c>
      <c r="M3" s="93" t="str">
        <f>'Indicator Data'!N3</f>
        <v>2016-2020</v>
      </c>
      <c r="N3" s="93">
        <f>'Indicator Data'!O3</f>
        <v>2020</v>
      </c>
      <c r="O3" s="93">
        <f>'Indicator Data'!P3</f>
        <v>2020</v>
      </c>
      <c r="P3" s="93">
        <f>'Indicator Data'!Q3</f>
        <v>2022</v>
      </c>
      <c r="Q3" s="93" t="str">
        <f>'Indicator Data'!R3</f>
        <v>2018-2020</v>
      </c>
      <c r="R3" s="93" t="str">
        <f>'Indicator Data'!S3</f>
        <v>2018-2020</v>
      </c>
      <c r="S3" s="93">
        <f>'Indicator Data'!T3</f>
        <v>2022</v>
      </c>
      <c r="T3" s="93">
        <f>'Indicator Data'!U3</f>
        <v>2022</v>
      </c>
      <c r="U3" s="93" t="str">
        <f>'Indicator Data'!V3</f>
        <v>2020-2021</v>
      </c>
      <c r="V3" s="93">
        <f>'Indicator Data'!W3</f>
        <v>2021</v>
      </c>
      <c r="W3" s="93">
        <f>'Indicator Data'!X3</f>
        <v>2021</v>
      </c>
      <c r="X3" s="93">
        <f>'Indicator Data'!Y3</f>
        <v>2021</v>
      </c>
      <c r="Y3" s="93" t="str">
        <f>'Indicator Data'!Z3</f>
        <v>2011-2021</v>
      </c>
      <c r="Z3" s="93">
        <f>'Indicator Data'!AA3</f>
        <v>2021</v>
      </c>
      <c r="AA3" s="93">
        <f>'Indicator Data'!AB3</f>
        <v>2014</v>
      </c>
      <c r="AB3" s="93">
        <f>'Indicator Data'!AC3</f>
        <v>2021</v>
      </c>
      <c r="AC3" s="93">
        <f>'Indicator Data'!AD3</f>
        <v>2021</v>
      </c>
      <c r="AD3" s="93">
        <f>'Indicator Data'!AE3</f>
        <v>2020</v>
      </c>
      <c r="AE3" s="93">
        <f>'Indicator Data'!AF3</f>
        <v>2021</v>
      </c>
      <c r="AF3" s="93">
        <f>'Indicator Data'!AG3</f>
        <v>2021</v>
      </c>
      <c r="AG3" s="93">
        <f>'Indicator Data'!AH3</f>
        <v>2021</v>
      </c>
      <c r="AH3" s="93">
        <f>'Indicator Data'!AI3</f>
        <v>2021</v>
      </c>
      <c r="AI3" s="93">
        <f>'Indicator Data'!AJ3</f>
        <v>2016</v>
      </c>
      <c r="AJ3" s="93">
        <f>'Indicator Data'!AK3</f>
        <v>2019</v>
      </c>
      <c r="AK3" s="93">
        <f>'Indicator Data'!AL3</f>
        <v>2019</v>
      </c>
      <c r="AL3" s="93">
        <f>'Indicator Data'!AM3</f>
        <v>2019</v>
      </c>
      <c r="AM3" s="93">
        <f>'Indicator Data'!AN3</f>
        <v>2020</v>
      </c>
      <c r="AN3" s="93">
        <f>'Indicator Data'!AO3</f>
        <v>2019</v>
      </c>
      <c r="AO3" s="93">
        <f>'Indicator Data'!AP3</f>
        <v>2019</v>
      </c>
      <c r="AP3" s="93">
        <f>'Indicator Data'!AQ3</f>
        <v>2020</v>
      </c>
      <c r="AQ3" s="93">
        <f>'Indicator Data'!AR3</f>
        <v>2016</v>
      </c>
      <c r="AR3" s="93">
        <f>'Indicator Data'!AS3</f>
        <v>2019</v>
      </c>
      <c r="AS3" s="93">
        <f>'Indicator Data'!AT3</f>
        <v>2020</v>
      </c>
      <c r="AT3" s="93">
        <f>'Indicator Data'!AU3</f>
        <v>2020</v>
      </c>
      <c r="AU3" s="93" t="str">
        <f>'Indicator Data'!AV3</f>
        <v>2016-2020</v>
      </c>
      <c r="AV3" s="93">
        <f>'Indicator Data'!AW3</f>
        <v>2021</v>
      </c>
      <c r="AW3" s="93" t="str">
        <f>'Indicator Data'!AX3</f>
        <v>2014-2020</v>
      </c>
      <c r="AX3" s="93">
        <f>'Indicator Data'!AY3</f>
        <v>2022</v>
      </c>
      <c r="AY3" s="93">
        <f>'Indicator Data'!AZ3</f>
        <v>2020</v>
      </c>
      <c r="AZ3" s="93">
        <f>'Indicator Data'!BA3</f>
        <v>2019</v>
      </c>
      <c r="BA3" s="93">
        <f>'Indicator Data'!BB3</f>
        <v>2019</v>
      </c>
      <c r="BB3" s="93">
        <f>'Indicator Data'!BC3</f>
        <v>2019</v>
      </c>
      <c r="BC3" s="93" t="str">
        <f>'Indicator Data'!BD3</f>
        <v>2014-2020</v>
      </c>
      <c r="BD3" s="93" t="str">
        <f>'Indicator Data'!BE3</f>
        <v>2014-2020</v>
      </c>
      <c r="BE3" s="93" t="str">
        <f>'Indicator Data'!BF3</f>
        <v>2014-2020</v>
      </c>
      <c r="BF3" s="93">
        <f>'Indicator Data'!BG3</f>
        <v>2021</v>
      </c>
      <c r="BG3" s="93">
        <f>'Indicator Data'!BH3</f>
        <v>2021</v>
      </c>
      <c r="BH3" s="93">
        <f>'Indicator Data'!BI3</f>
        <v>2019</v>
      </c>
      <c r="BI3" s="93">
        <f>'Indicator Data'!BJ3</f>
        <v>2019</v>
      </c>
      <c r="BJ3" s="93">
        <f>'Indicator Data'!BK3</f>
        <v>2021</v>
      </c>
      <c r="BK3" s="93">
        <f>'Indicator Data'!BL3</f>
        <v>2021</v>
      </c>
      <c r="BL3" s="93">
        <f>'Indicator Data'!BM3</f>
        <v>2021</v>
      </c>
      <c r="BM3" s="93">
        <f>'Indicator Data'!BN3</f>
        <v>2021</v>
      </c>
      <c r="BN3" s="93">
        <f>'Indicator Data'!BO3</f>
        <v>2021</v>
      </c>
      <c r="BO3" s="93">
        <f>'Indicator Data'!BP3</f>
        <v>2020</v>
      </c>
      <c r="BP3" s="93">
        <f>'Indicator Data'!BQ3</f>
        <v>2020</v>
      </c>
      <c r="BQ3" s="93" t="str">
        <f>'Indicator Data'!BR3</f>
        <v>2007-2015</v>
      </c>
      <c r="BR3" s="93">
        <f>'Indicator Data'!BS3</f>
        <v>2022</v>
      </c>
      <c r="BS3" s="93" t="str">
        <f>'Indicator Data'!BT3</f>
        <v>2009-2014</v>
      </c>
      <c r="BT3" s="93" t="str">
        <f>'Indicator Data'!BU3</f>
        <v>2009-2014</v>
      </c>
      <c r="BU3" s="93" t="str">
        <f>'Indicator Data'!BV3</f>
        <v>2009-2014</v>
      </c>
      <c r="BV3" s="93">
        <f>'Indicator Data'!BW3</f>
        <v>2022</v>
      </c>
      <c r="BW3" s="93">
        <f>'Indicator Data'!BX3</f>
        <v>2022</v>
      </c>
      <c r="BX3" s="93">
        <f>'Indicator Data'!BY3</f>
        <v>2022</v>
      </c>
      <c r="BY3" s="93">
        <f>'Indicator Data'!BZ3</f>
        <v>2014</v>
      </c>
      <c r="BZ3" s="93">
        <f>'Indicator Data'!CA3</f>
        <v>2019</v>
      </c>
      <c r="CA3" s="93">
        <f>'Indicator Data'!CB3</f>
        <v>2019</v>
      </c>
      <c r="CB3" s="93">
        <f>'Indicator Data'!CC3</f>
        <v>2019</v>
      </c>
      <c r="CC3" s="93">
        <f>'Indicator Data'!CD3</f>
        <v>2019</v>
      </c>
      <c r="CD3" s="93">
        <f>'Indicator Data'!CE3</f>
        <v>2019</v>
      </c>
      <c r="CE3" s="93">
        <f>'Indicator Data'!CF3</f>
        <v>2019</v>
      </c>
      <c r="CF3" s="93">
        <f>'Indicator Data'!CG3</f>
        <v>2019</v>
      </c>
      <c r="CG3" s="93">
        <f>'Indicator Data'!CH3</f>
        <v>2021</v>
      </c>
      <c r="CH3" s="93">
        <f>'Indicator Data'!CI3</f>
        <v>2022</v>
      </c>
      <c r="CI3" s="93">
        <f>'Indicator Data'!CJ3</f>
        <v>2022</v>
      </c>
      <c r="CJ3" s="93">
        <f>'Indicator Data'!CK3</f>
        <v>2022</v>
      </c>
      <c r="CK3" s="93">
        <f>'Indicator Data'!CL3</f>
        <v>2021</v>
      </c>
      <c r="CL3" s="93">
        <f>'Indicator Data'!CM3</f>
        <v>2020</v>
      </c>
      <c r="CM3" s="93">
        <f>'Indicator Data'!CN3</f>
        <v>2020</v>
      </c>
      <c r="CN3" s="93">
        <f>'Indicator Data'!CO3</f>
        <v>2014</v>
      </c>
      <c r="CO3" s="93">
        <f>'Indicator Data'!CP3</f>
        <v>2021</v>
      </c>
      <c r="CP3" s="93">
        <f>'Indicator Data'!CQ3</f>
        <v>2021</v>
      </c>
      <c r="CQ3" s="93">
        <f>'Indicator Data'!CR3</f>
        <v>2021</v>
      </c>
    </row>
    <row r="4" spans="1:95" ht="26.4" x14ac:dyDescent="0.3">
      <c r="B4" s="51" t="s">
        <v>34</v>
      </c>
      <c r="C4" s="49"/>
      <c r="D4" s="93" t="str">
        <f>'Indicator Data'!E6</f>
        <v>Number / Year</v>
      </c>
      <c r="E4" s="93" t="str">
        <f>'Indicator Data'!F6</f>
        <v>Number / Year</v>
      </c>
      <c r="F4" s="93" t="str">
        <f>'Indicator Data'!G6</f>
        <v>% / Year</v>
      </c>
      <c r="G4" s="93" t="str">
        <f>'Indicator Data'!H6</f>
        <v>% / Year</v>
      </c>
      <c r="H4" s="93" t="str">
        <f>'Indicator Data'!I6</f>
        <v>Area (%)</v>
      </c>
      <c r="I4" s="93" t="str">
        <f>'Indicator Data'!J6</f>
        <v>Area (%)</v>
      </c>
      <c r="J4" s="93" t="str">
        <f>'Indicator Data'!K6</f>
        <v>Area (%)</v>
      </c>
      <c r="K4" s="93" t="str">
        <f>'Indicator Data'!L6</f>
        <v>Area (%)</v>
      </c>
      <c r="L4" s="93" t="str">
        <f>'Indicator Data'!M6</f>
        <v>Area (%)</v>
      </c>
      <c r="M4" s="93" t="str">
        <f>'Indicator Data'!N6</f>
        <v>Area (%)</v>
      </c>
      <c r="N4" s="93" t="str">
        <f>'Indicator Data'!O6</f>
        <v>Area (%)</v>
      </c>
      <c r="O4" s="93" t="str">
        <f>'Indicator Data'!P6</f>
        <v>Area (%)</v>
      </c>
      <c r="P4" s="93" t="str">
        <f>'Indicator Data'!Q6</f>
        <v>Area (%)</v>
      </c>
      <c r="Q4" s="93" t="str">
        <f>'Indicator Data'!R6</f>
        <v>Number of Pop</v>
      </c>
      <c r="R4" s="93" t="str">
        <f>'Indicator Data'!S6</f>
        <v>Area (Hectare)</v>
      </c>
      <c r="S4" s="93" t="str">
        <f>'Indicator Data'!T6</f>
        <v>Area (%)</v>
      </c>
      <c r="T4" s="93" t="str">
        <f>'Indicator Data'!U6</f>
        <v>Area (%)</v>
      </c>
      <c r="U4" s="93" t="str">
        <f>'Indicator Data'!V6</f>
        <v>per 1000000</v>
      </c>
      <c r="V4" s="93" t="str">
        <f>'Indicator Data'!W6</f>
        <v>per 100000</v>
      </c>
      <c r="W4" s="93" t="str">
        <f>'Indicator Data'!X6</f>
        <v>pop/sq km</v>
      </c>
      <c r="X4" s="93" t="str">
        <f>'Indicator Data'!Y6</f>
        <v>Number</v>
      </c>
      <c r="Y4" s="93" t="str">
        <f>'Indicator Data'!Z6</f>
        <v>Pop(%)</v>
      </c>
      <c r="Z4" s="93" t="str">
        <f>'Indicator Data'!AA6</f>
        <v>Pop(%)</v>
      </c>
      <c r="AA4" s="93" t="str">
        <f>'Indicator Data'!AB6</f>
        <v>Pop(%)</v>
      </c>
      <c r="AB4" s="93" t="str">
        <f>'Indicator Data'!AC6</f>
        <v>Pop(%)</v>
      </c>
      <c r="AC4" s="93" t="str">
        <f>'Indicator Data'!AD6</f>
        <v>Pop(%)</v>
      </c>
      <c r="AD4" s="93" t="str">
        <f>'Indicator Data'!AE6</f>
        <v>%</v>
      </c>
      <c r="AE4" s="93" t="str">
        <f>'Indicator Data'!AF6</f>
        <v>%</v>
      </c>
      <c r="AF4" s="93" t="str">
        <f>'Indicator Data'!AG6</f>
        <v>%</v>
      </c>
      <c r="AG4" s="93" t="str">
        <f>'Indicator Data'!AH6</f>
        <v>Index</v>
      </c>
      <c r="AH4" s="93" t="str">
        <f>'Indicator Data'!AI6</f>
        <v>Index</v>
      </c>
      <c r="AI4" s="93" t="str">
        <f>'Indicator Data'!AJ6</f>
        <v>Index</v>
      </c>
      <c r="AJ4" s="93" t="str">
        <f>'Indicator Data'!AK6</f>
        <v>%</v>
      </c>
      <c r="AK4" s="93" t="str">
        <f>'Indicator Data'!AL6</f>
        <v>%</v>
      </c>
      <c r="AL4" s="93" t="str">
        <f>'Indicator Data'!AM6</f>
        <v>%</v>
      </c>
      <c r="AM4" s="93" t="str">
        <f>'Indicator Data'!AN6</f>
        <v>index</v>
      </c>
      <c r="AN4" s="93" t="str">
        <f>'Indicator Data'!AO6</f>
        <v>index</v>
      </c>
      <c r="AO4" s="93" t="str">
        <f>'Indicator Data'!AP6</f>
        <v>index</v>
      </c>
      <c r="AP4" s="93" t="str">
        <f>'Indicator Data'!AQ6</f>
        <v>index</v>
      </c>
      <c r="AQ4" s="93" t="str">
        <f>'Indicator Data'!AR6</f>
        <v>%</v>
      </c>
      <c r="AR4" s="93" t="str">
        <f>'Indicator Data'!AS6</f>
        <v>%</v>
      </c>
      <c r="AS4" s="93" t="str">
        <f>'Indicator Data'!AT6</f>
        <v>USD</v>
      </c>
      <c r="AT4" s="93" t="str">
        <f>'Indicator Data'!AU6</f>
        <v>% of GBI</v>
      </c>
      <c r="AU4" s="93" t="str">
        <f>'Indicator Data'!AV6</f>
        <v>%</v>
      </c>
      <c r="AV4" s="93" t="str">
        <f>'Indicator Data'!AW6</f>
        <v>Per 10000 pop</v>
      </c>
      <c r="AW4" s="93" t="str">
        <f>'Indicator Data'!AX6</f>
        <v>annual avg per 100000</v>
      </c>
      <c r="AX4" s="93" t="str">
        <f>'Indicator Data'!AY6</f>
        <v>%</v>
      </c>
      <c r="AY4" s="93" t="str">
        <f>'Indicator Data'!AZ6</f>
        <v>per 1,000 live births</v>
      </c>
      <c r="AZ4" s="93" t="str">
        <f>'Indicator Data'!BA6</f>
        <v>%</v>
      </c>
      <c r="BA4" s="93" t="str">
        <f>'Indicator Data'!BB6</f>
        <v>%</v>
      </c>
      <c r="BB4" s="93" t="str">
        <f>'Indicator Data'!BC6</f>
        <v>%</v>
      </c>
      <c r="BC4" s="93" t="str">
        <f>'Indicator Data'!BD6</f>
        <v xml:space="preserve"> Per 10000 pop</v>
      </c>
      <c r="BD4" s="93" t="str">
        <f>'Indicator Data'!BE6</f>
        <v xml:space="preserve"> Per 10000 hh</v>
      </c>
      <c r="BE4" s="93" t="str">
        <f>'Indicator Data'!BF6</f>
        <v xml:space="preserve"> Per 10000 hh</v>
      </c>
      <c r="BF4" s="93" t="str">
        <f>'Indicator Data'!BG6</f>
        <v>%</v>
      </c>
      <c r="BG4" s="93" t="str">
        <f>'Indicator Data'!BH6</f>
        <v>%</v>
      </c>
      <c r="BH4" s="93" t="str">
        <f>'Indicator Data'!BI6</f>
        <v>% of Pop</v>
      </c>
      <c r="BI4" s="93" t="str">
        <f>'Indicator Data'!BJ6</f>
        <v>% of Pop</v>
      </c>
      <c r="BJ4" s="93" t="str">
        <f>'Indicator Data'!BK6</f>
        <v>% of Pop</v>
      </c>
      <c r="BK4" s="93" t="str">
        <f>'Indicator Data'!BL6</f>
        <v>% of Pop</v>
      </c>
      <c r="BL4" s="93" t="str">
        <f>'Indicator Data'!BM6</f>
        <v>% of Pop</v>
      </c>
      <c r="BM4" s="93" t="str">
        <f>'Indicator Data'!BN6</f>
        <v>%</v>
      </c>
      <c r="BN4" s="93" t="str">
        <f>'Indicator Data'!BO6</f>
        <v>%</v>
      </c>
      <c r="BO4" s="93" t="str">
        <f>'Indicator Data'!BP6</f>
        <v>Index</v>
      </c>
      <c r="BP4" s="93" t="str">
        <f>'Indicator Data'!BQ6</f>
        <v>Index</v>
      </c>
      <c r="BQ4" s="93" t="str">
        <f>'Indicator Data'!BR6</f>
        <v>Index</v>
      </c>
      <c r="BR4" s="93" t="str">
        <f>'Indicator Data'!BS6</f>
        <v>per 100000 pop</v>
      </c>
      <c r="BS4" s="93" t="str">
        <f>'Indicator Data'!BT6</f>
        <v>%</v>
      </c>
      <c r="BT4" s="93" t="str">
        <f>'Indicator Data'!BU6</f>
        <v>%</v>
      </c>
      <c r="BU4" s="93" t="str">
        <f>'Indicator Data'!BV6</f>
        <v>%</v>
      </c>
      <c r="BV4" s="93" t="str">
        <f>'Indicator Data'!BW6</f>
        <v>per 100000 pop</v>
      </c>
      <c r="BW4" s="93" t="str">
        <f>'Indicator Data'!BX6</f>
        <v>per 100000 pop</v>
      </c>
      <c r="BX4" s="93" t="str">
        <f>'Indicator Data'!BY6</f>
        <v>per Square KM</v>
      </c>
      <c r="BY4" s="93" t="str">
        <f>'Indicator Data'!BZ6</f>
        <v>% of union</v>
      </c>
      <c r="BZ4" s="93" t="str">
        <f>'Indicator Data'!CA6</f>
        <v>%</v>
      </c>
      <c r="CA4" s="93" t="str">
        <f>'Indicator Data'!CB6</f>
        <v>%</v>
      </c>
      <c r="CB4" s="93" t="str">
        <f>'Indicator Data'!CC6</f>
        <v>%</v>
      </c>
      <c r="CC4" s="93" t="str">
        <f>'Indicator Data'!CD6</f>
        <v>%</v>
      </c>
      <c r="CD4" s="93" t="str">
        <f>'Indicator Data'!CE6</f>
        <v>%</v>
      </c>
      <c r="CE4" s="93" t="str">
        <f>'Indicator Data'!CF6</f>
        <v>%</v>
      </c>
      <c r="CF4" s="93" t="str">
        <f>'Indicator Data'!CG6</f>
        <v>%</v>
      </c>
      <c r="CG4" s="93" t="str">
        <f>'Indicator Data'!CH6</f>
        <v>%</v>
      </c>
      <c r="CH4" s="93" t="str">
        <f>'Indicator Data'!CI6</f>
        <v xml:space="preserve"> Per 10000 pop</v>
      </c>
      <c r="CI4" s="93" t="str">
        <f>'Indicator Data'!CJ6</f>
        <v xml:space="preserve"> Per 10000 pop</v>
      </c>
      <c r="CJ4" s="93" t="str">
        <f>'Indicator Data'!CK6</f>
        <v xml:space="preserve"> Per 10000 pop</v>
      </c>
      <c r="CK4" s="93" t="str">
        <f>'Indicator Data'!CL6</f>
        <v>%</v>
      </c>
      <c r="CL4" s="93" t="str">
        <f>'Indicator Data'!CM6</f>
        <v>%</v>
      </c>
      <c r="CM4" s="93" t="str">
        <f>'Indicator Data'!CN6</f>
        <v>%</v>
      </c>
      <c r="CN4" s="93" t="str">
        <f>'Indicator Data'!CO6</f>
        <v>%</v>
      </c>
      <c r="CO4" s="93" t="str">
        <f>'Indicator Data'!CP6</f>
        <v>per sq km</v>
      </c>
      <c r="CP4" s="93" t="str">
        <f>'Indicator Data'!CQ6</f>
        <v>Population</v>
      </c>
      <c r="CQ4" s="93" t="str">
        <f>'Indicator Data'!CR6</f>
        <v>Area in Sq Km</v>
      </c>
    </row>
    <row r="5" spans="1:95" ht="14.4" x14ac:dyDescent="0.3">
      <c r="A5" s="118" t="str">
        <f>'Indicator Data'!B14</f>
        <v>Barishal</v>
      </c>
      <c r="B5" s="118" t="str">
        <f>'Indicator Data'!C14</f>
        <v>Barguna</v>
      </c>
      <c r="C5" s="49">
        <f>'Indicator Data'!D14</f>
        <v>1004</v>
      </c>
      <c r="D5" s="280" t="s">
        <v>847</v>
      </c>
      <c r="E5" s="280" t="s">
        <v>847</v>
      </c>
      <c r="F5" s="280" t="s">
        <v>847</v>
      </c>
      <c r="G5" s="280" t="s">
        <v>847</v>
      </c>
      <c r="H5" s="280" t="s">
        <v>516</v>
      </c>
      <c r="I5" s="280" t="s">
        <v>297</v>
      </c>
      <c r="J5" s="316" t="s">
        <v>1060</v>
      </c>
      <c r="K5" s="316" t="s">
        <v>1060</v>
      </c>
      <c r="L5" s="316" t="s">
        <v>1060</v>
      </c>
      <c r="M5" s="280" t="s">
        <v>297</v>
      </c>
      <c r="N5" s="280" t="s">
        <v>891</v>
      </c>
      <c r="O5" s="280" t="s">
        <v>891</v>
      </c>
      <c r="P5" s="280" t="s">
        <v>516</v>
      </c>
      <c r="Q5" s="280" t="s">
        <v>900</v>
      </c>
      <c r="R5" s="280" t="s">
        <v>521</v>
      </c>
      <c r="S5" s="316" t="s">
        <v>1061</v>
      </c>
      <c r="T5" s="316" t="s">
        <v>1061</v>
      </c>
      <c r="U5" s="280" t="s">
        <v>303</v>
      </c>
      <c r="V5" s="280" t="s">
        <v>303</v>
      </c>
      <c r="W5" s="280" t="s">
        <v>299</v>
      </c>
      <c r="X5" s="280" t="s">
        <v>299</v>
      </c>
      <c r="Y5" s="280" t="s">
        <v>299</v>
      </c>
      <c r="Z5" s="280" t="s">
        <v>299</v>
      </c>
      <c r="AA5" s="280" t="s">
        <v>299</v>
      </c>
      <c r="AB5" s="280" t="s">
        <v>299</v>
      </c>
      <c r="AC5" s="280" t="s">
        <v>299</v>
      </c>
      <c r="AD5" s="280" t="s">
        <v>914</v>
      </c>
      <c r="AE5" s="280" t="s">
        <v>922</v>
      </c>
      <c r="AF5" s="280" t="s">
        <v>922</v>
      </c>
      <c r="AG5" s="280" t="s">
        <v>929</v>
      </c>
      <c r="AH5" s="280" t="s">
        <v>929</v>
      </c>
      <c r="AI5" s="280" t="s">
        <v>298</v>
      </c>
      <c r="AJ5" s="280" t="s">
        <v>560</v>
      </c>
      <c r="AK5" s="280" t="s">
        <v>560</v>
      </c>
      <c r="AL5" s="280" t="s">
        <v>942</v>
      </c>
      <c r="AM5" s="280" t="s">
        <v>942</v>
      </c>
      <c r="AN5" s="280" t="s">
        <v>943</v>
      </c>
      <c r="AO5" s="280" t="s">
        <v>943</v>
      </c>
      <c r="AP5" s="280" t="s">
        <v>943</v>
      </c>
      <c r="AQ5" s="280" t="s">
        <v>948</v>
      </c>
      <c r="AR5" s="280" t="s">
        <v>653</v>
      </c>
      <c r="AS5" s="280" t="s">
        <v>953</v>
      </c>
      <c r="AT5" s="280" t="s">
        <v>302</v>
      </c>
      <c r="AU5" s="280" t="s">
        <v>302</v>
      </c>
      <c r="AV5" s="280" t="s">
        <v>299</v>
      </c>
      <c r="AW5" s="280" t="s">
        <v>503</v>
      </c>
      <c r="AX5" s="280" t="s">
        <v>969</v>
      </c>
      <c r="AY5" s="280" t="s">
        <v>976</v>
      </c>
      <c r="AZ5" s="280" t="s">
        <v>943</v>
      </c>
      <c r="BA5" s="280" t="s">
        <v>943</v>
      </c>
      <c r="BB5" s="280" t="s">
        <v>943</v>
      </c>
      <c r="BC5" s="280" t="s">
        <v>900</v>
      </c>
      <c r="BD5" s="280" t="s">
        <v>900</v>
      </c>
      <c r="BE5" s="280" t="s">
        <v>503</v>
      </c>
      <c r="BF5" s="280" t="s">
        <v>990</v>
      </c>
      <c r="BG5" s="280" t="s">
        <v>994</v>
      </c>
      <c r="BH5" s="280" t="s">
        <v>943</v>
      </c>
      <c r="BI5" s="280" t="s">
        <v>299</v>
      </c>
      <c r="BJ5" s="280" t="s">
        <v>299</v>
      </c>
      <c r="BK5" s="280" t="s">
        <v>299</v>
      </c>
      <c r="BL5" s="280" t="s">
        <v>299</v>
      </c>
      <c r="BM5" s="280" t="s">
        <v>299</v>
      </c>
      <c r="BN5" s="280" t="s">
        <v>299</v>
      </c>
      <c r="BO5" s="280" t="s">
        <v>1000</v>
      </c>
      <c r="BP5" s="280" t="s">
        <v>1005</v>
      </c>
      <c r="BQ5" s="280" t="s">
        <v>1012</v>
      </c>
      <c r="BR5" s="280" t="s">
        <v>653</v>
      </c>
      <c r="BS5" s="316" t="s">
        <v>299</v>
      </c>
      <c r="BT5" s="316" t="s">
        <v>299</v>
      </c>
      <c r="BU5" s="280" t="s">
        <v>299</v>
      </c>
      <c r="BV5" s="280" t="s">
        <v>1027</v>
      </c>
      <c r="BW5" s="280" t="s">
        <v>1027</v>
      </c>
      <c r="BX5" s="280" t="s">
        <v>301</v>
      </c>
      <c r="BY5" s="280" t="s">
        <v>302</v>
      </c>
      <c r="BZ5" s="316" t="s">
        <v>1062</v>
      </c>
      <c r="CA5" s="316" t="s">
        <v>1062</v>
      </c>
      <c r="CB5" s="316" t="s">
        <v>1062</v>
      </c>
      <c r="CC5" s="316" t="s">
        <v>1062</v>
      </c>
      <c r="CD5" s="316" t="s">
        <v>1062</v>
      </c>
      <c r="CE5" s="316" t="s">
        <v>1062</v>
      </c>
      <c r="CF5" s="316" t="s">
        <v>1062</v>
      </c>
      <c r="CG5" s="280" t="s">
        <v>303</v>
      </c>
      <c r="CH5" s="280" t="s">
        <v>303</v>
      </c>
      <c r="CI5" s="280" t="s">
        <v>303</v>
      </c>
      <c r="CJ5" s="280" t="s">
        <v>303</v>
      </c>
      <c r="CK5" s="280" t="s">
        <v>299</v>
      </c>
      <c r="CL5" s="280" t="s">
        <v>299</v>
      </c>
      <c r="CM5" s="280" t="s">
        <v>299</v>
      </c>
      <c r="CN5" s="280" t="s">
        <v>302</v>
      </c>
      <c r="CO5" s="280" t="s">
        <v>299</v>
      </c>
      <c r="CP5" s="280" t="s">
        <v>299</v>
      </c>
      <c r="CQ5" s="280" t="s">
        <v>299</v>
      </c>
    </row>
    <row r="6" spans="1:95" ht="14.4" x14ac:dyDescent="0.3">
      <c r="A6" s="118" t="str">
        <f>'Indicator Data'!B15</f>
        <v>Barishal</v>
      </c>
      <c r="B6" s="118" t="str">
        <f>'Indicator Data'!C15</f>
        <v>Barishal</v>
      </c>
      <c r="C6" s="49">
        <f>'Indicator Data'!D15</f>
        <v>1006</v>
      </c>
      <c r="D6" s="280" t="s">
        <v>847</v>
      </c>
      <c r="E6" s="280" t="s">
        <v>847</v>
      </c>
      <c r="F6" s="280" t="s">
        <v>847</v>
      </c>
      <c r="G6" s="280" t="s">
        <v>847</v>
      </c>
      <c r="H6" s="280" t="s">
        <v>516</v>
      </c>
      <c r="I6" s="280" t="s">
        <v>297</v>
      </c>
      <c r="J6" s="316" t="s">
        <v>1060</v>
      </c>
      <c r="K6" s="316" t="s">
        <v>1060</v>
      </c>
      <c r="L6" s="316" t="s">
        <v>1060</v>
      </c>
      <c r="M6" s="280" t="s">
        <v>297</v>
      </c>
      <c r="N6" s="280" t="s">
        <v>891</v>
      </c>
      <c r="O6" s="280" t="s">
        <v>891</v>
      </c>
      <c r="P6" s="280" t="s">
        <v>516</v>
      </c>
      <c r="Q6" s="280" t="s">
        <v>900</v>
      </c>
      <c r="R6" s="280" t="s">
        <v>521</v>
      </c>
      <c r="S6" s="316" t="s">
        <v>1061</v>
      </c>
      <c r="T6" s="316" t="s">
        <v>1061</v>
      </c>
      <c r="U6" s="280" t="s">
        <v>303</v>
      </c>
      <c r="V6" s="280" t="s">
        <v>303</v>
      </c>
      <c r="W6" s="280" t="s">
        <v>299</v>
      </c>
      <c r="X6" s="280" t="s">
        <v>299</v>
      </c>
      <c r="Y6" s="280" t="s">
        <v>299</v>
      </c>
      <c r="Z6" s="280" t="s">
        <v>299</v>
      </c>
      <c r="AA6" s="280" t="s">
        <v>299</v>
      </c>
      <c r="AB6" s="280" t="s">
        <v>299</v>
      </c>
      <c r="AC6" s="280" t="s">
        <v>299</v>
      </c>
      <c r="AD6" s="280" t="s">
        <v>914</v>
      </c>
      <c r="AE6" s="280" t="s">
        <v>922</v>
      </c>
      <c r="AF6" s="280" t="s">
        <v>922</v>
      </c>
      <c r="AG6" s="280" t="s">
        <v>929</v>
      </c>
      <c r="AH6" s="280" t="s">
        <v>929</v>
      </c>
      <c r="AI6" s="280" t="s">
        <v>298</v>
      </c>
      <c r="AJ6" s="280" t="s">
        <v>560</v>
      </c>
      <c r="AK6" s="280" t="s">
        <v>560</v>
      </c>
      <c r="AL6" s="280" t="s">
        <v>942</v>
      </c>
      <c r="AM6" s="280" t="s">
        <v>942</v>
      </c>
      <c r="AN6" s="280" t="s">
        <v>943</v>
      </c>
      <c r="AO6" s="280" t="s">
        <v>943</v>
      </c>
      <c r="AP6" s="280" t="s">
        <v>943</v>
      </c>
      <c r="AQ6" s="280" t="s">
        <v>948</v>
      </c>
      <c r="AR6" s="280" t="s">
        <v>653</v>
      </c>
      <c r="AS6" s="280" t="s">
        <v>953</v>
      </c>
      <c r="AT6" s="280" t="s">
        <v>302</v>
      </c>
      <c r="AU6" s="280" t="s">
        <v>302</v>
      </c>
      <c r="AV6" s="280" t="s">
        <v>299</v>
      </c>
      <c r="AW6" s="280" t="s">
        <v>503</v>
      </c>
      <c r="AX6" s="280" t="s">
        <v>969</v>
      </c>
      <c r="AY6" s="280" t="s">
        <v>976</v>
      </c>
      <c r="AZ6" s="280" t="s">
        <v>943</v>
      </c>
      <c r="BA6" s="280" t="s">
        <v>943</v>
      </c>
      <c r="BB6" s="280" t="s">
        <v>943</v>
      </c>
      <c r="BC6" s="280" t="s">
        <v>900</v>
      </c>
      <c r="BD6" s="280" t="s">
        <v>900</v>
      </c>
      <c r="BE6" s="280" t="s">
        <v>503</v>
      </c>
      <c r="BF6" s="280" t="s">
        <v>990</v>
      </c>
      <c r="BG6" s="280" t="s">
        <v>994</v>
      </c>
      <c r="BH6" s="280" t="s">
        <v>943</v>
      </c>
      <c r="BI6" s="280" t="s">
        <v>299</v>
      </c>
      <c r="BJ6" s="280" t="s">
        <v>299</v>
      </c>
      <c r="BK6" s="280" t="s">
        <v>299</v>
      </c>
      <c r="BL6" s="280" t="s">
        <v>299</v>
      </c>
      <c r="BM6" s="280" t="s">
        <v>299</v>
      </c>
      <c r="BN6" s="280" t="s">
        <v>299</v>
      </c>
      <c r="BO6" s="280" t="s">
        <v>1000</v>
      </c>
      <c r="BP6" s="280" t="s">
        <v>1005</v>
      </c>
      <c r="BQ6" s="280" t="s">
        <v>1012</v>
      </c>
      <c r="BR6" s="280" t="s">
        <v>653</v>
      </c>
      <c r="BS6" s="316" t="s">
        <v>299</v>
      </c>
      <c r="BT6" s="316" t="s">
        <v>299</v>
      </c>
      <c r="BU6" s="280" t="s">
        <v>299</v>
      </c>
      <c r="BV6" s="280" t="s">
        <v>1027</v>
      </c>
      <c r="BW6" s="280" t="s">
        <v>1027</v>
      </c>
      <c r="BX6" s="280" t="s">
        <v>301</v>
      </c>
      <c r="BY6" s="280" t="s">
        <v>302</v>
      </c>
      <c r="BZ6" s="316" t="s">
        <v>1062</v>
      </c>
      <c r="CA6" s="316" t="s">
        <v>1062</v>
      </c>
      <c r="CB6" s="316" t="s">
        <v>1062</v>
      </c>
      <c r="CC6" s="316" t="s">
        <v>1062</v>
      </c>
      <c r="CD6" s="316" t="s">
        <v>1062</v>
      </c>
      <c r="CE6" s="316" t="s">
        <v>1062</v>
      </c>
      <c r="CF6" s="316" t="s">
        <v>1062</v>
      </c>
      <c r="CG6" s="280" t="s">
        <v>303</v>
      </c>
      <c r="CH6" s="280" t="s">
        <v>303</v>
      </c>
      <c r="CI6" s="280" t="s">
        <v>303</v>
      </c>
      <c r="CJ6" s="280" t="s">
        <v>303</v>
      </c>
      <c r="CK6" s="280" t="s">
        <v>299</v>
      </c>
      <c r="CL6" s="280" t="s">
        <v>299</v>
      </c>
      <c r="CM6" s="280" t="s">
        <v>299</v>
      </c>
      <c r="CN6" s="280" t="s">
        <v>302</v>
      </c>
      <c r="CO6" s="280" t="s">
        <v>299</v>
      </c>
      <c r="CP6" s="280" t="s">
        <v>299</v>
      </c>
      <c r="CQ6" s="280" t="s">
        <v>299</v>
      </c>
    </row>
    <row r="7" spans="1:95" ht="14.4" x14ac:dyDescent="0.3">
      <c r="A7" s="118" t="str">
        <f>'Indicator Data'!B16</f>
        <v>Barishal</v>
      </c>
      <c r="B7" s="118" t="str">
        <f>'Indicator Data'!C16</f>
        <v>Bhola</v>
      </c>
      <c r="C7" s="49">
        <f>'Indicator Data'!D16</f>
        <v>1009</v>
      </c>
      <c r="D7" s="280" t="s">
        <v>847</v>
      </c>
      <c r="E7" s="280" t="s">
        <v>847</v>
      </c>
      <c r="F7" s="280" t="s">
        <v>847</v>
      </c>
      <c r="G7" s="280" t="s">
        <v>847</v>
      </c>
      <c r="H7" s="280" t="s">
        <v>516</v>
      </c>
      <c r="I7" s="280" t="s">
        <v>297</v>
      </c>
      <c r="J7" s="316" t="s">
        <v>1060</v>
      </c>
      <c r="K7" s="316" t="s">
        <v>1060</v>
      </c>
      <c r="L7" s="316" t="s">
        <v>1060</v>
      </c>
      <c r="M7" s="280" t="s">
        <v>297</v>
      </c>
      <c r="N7" s="280" t="s">
        <v>891</v>
      </c>
      <c r="O7" s="280" t="s">
        <v>891</v>
      </c>
      <c r="P7" s="280" t="s">
        <v>516</v>
      </c>
      <c r="Q7" s="280" t="s">
        <v>900</v>
      </c>
      <c r="R7" s="280" t="s">
        <v>521</v>
      </c>
      <c r="S7" s="316" t="s">
        <v>1061</v>
      </c>
      <c r="T7" s="316" t="s">
        <v>1061</v>
      </c>
      <c r="U7" s="280" t="s">
        <v>303</v>
      </c>
      <c r="V7" s="280" t="s">
        <v>303</v>
      </c>
      <c r="W7" s="280" t="s">
        <v>299</v>
      </c>
      <c r="X7" s="280" t="s">
        <v>299</v>
      </c>
      <c r="Y7" s="280" t="s">
        <v>299</v>
      </c>
      <c r="Z7" s="280" t="s">
        <v>299</v>
      </c>
      <c r="AA7" s="280" t="s">
        <v>299</v>
      </c>
      <c r="AB7" s="280" t="s">
        <v>299</v>
      </c>
      <c r="AC7" s="280" t="s">
        <v>299</v>
      </c>
      <c r="AD7" s="280" t="s">
        <v>914</v>
      </c>
      <c r="AE7" s="280" t="s">
        <v>922</v>
      </c>
      <c r="AF7" s="280" t="s">
        <v>922</v>
      </c>
      <c r="AG7" s="280" t="s">
        <v>929</v>
      </c>
      <c r="AH7" s="280" t="s">
        <v>929</v>
      </c>
      <c r="AI7" s="280" t="s">
        <v>298</v>
      </c>
      <c r="AJ7" s="280" t="s">
        <v>560</v>
      </c>
      <c r="AK7" s="280" t="s">
        <v>560</v>
      </c>
      <c r="AL7" s="280" t="s">
        <v>942</v>
      </c>
      <c r="AM7" s="280" t="s">
        <v>942</v>
      </c>
      <c r="AN7" s="280" t="s">
        <v>943</v>
      </c>
      <c r="AO7" s="280" t="s">
        <v>943</v>
      </c>
      <c r="AP7" s="280" t="s">
        <v>943</v>
      </c>
      <c r="AQ7" s="280" t="s">
        <v>948</v>
      </c>
      <c r="AR7" s="280" t="s">
        <v>653</v>
      </c>
      <c r="AS7" s="280" t="s">
        <v>953</v>
      </c>
      <c r="AT7" s="280" t="s">
        <v>302</v>
      </c>
      <c r="AU7" s="280" t="s">
        <v>302</v>
      </c>
      <c r="AV7" s="280" t="s">
        <v>299</v>
      </c>
      <c r="AW7" s="280" t="s">
        <v>503</v>
      </c>
      <c r="AX7" s="280" t="s">
        <v>969</v>
      </c>
      <c r="AY7" s="280" t="s">
        <v>976</v>
      </c>
      <c r="AZ7" s="280" t="s">
        <v>943</v>
      </c>
      <c r="BA7" s="280" t="s">
        <v>943</v>
      </c>
      <c r="BB7" s="280" t="s">
        <v>943</v>
      </c>
      <c r="BC7" s="280" t="s">
        <v>900</v>
      </c>
      <c r="BD7" s="280" t="s">
        <v>900</v>
      </c>
      <c r="BE7" s="280" t="s">
        <v>503</v>
      </c>
      <c r="BF7" s="280" t="s">
        <v>990</v>
      </c>
      <c r="BG7" s="280" t="s">
        <v>994</v>
      </c>
      <c r="BH7" s="280" t="s">
        <v>943</v>
      </c>
      <c r="BI7" s="280" t="s">
        <v>299</v>
      </c>
      <c r="BJ7" s="280" t="s">
        <v>299</v>
      </c>
      <c r="BK7" s="280" t="s">
        <v>299</v>
      </c>
      <c r="BL7" s="280" t="s">
        <v>299</v>
      </c>
      <c r="BM7" s="280" t="s">
        <v>299</v>
      </c>
      <c r="BN7" s="280" t="s">
        <v>299</v>
      </c>
      <c r="BO7" s="280" t="s">
        <v>1000</v>
      </c>
      <c r="BP7" s="280" t="s">
        <v>1005</v>
      </c>
      <c r="BQ7" s="280" t="s">
        <v>1012</v>
      </c>
      <c r="BR7" s="280" t="s">
        <v>653</v>
      </c>
      <c r="BS7" s="316" t="s">
        <v>299</v>
      </c>
      <c r="BT7" s="316" t="s">
        <v>299</v>
      </c>
      <c r="BU7" s="280" t="s">
        <v>299</v>
      </c>
      <c r="BV7" s="280" t="s">
        <v>1027</v>
      </c>
      <c r="BW7" s="280" t="s">
        <v>1027</v>
      </c>
      <c r="BX7" s="280" t="s">
        <v>301</v>
      </c>
      <c r="BY7" s="280" t="s">
        <v>302</v>
      </c>
      <c r="BZ7" s="316" t="s">
        <v>1062</v>
      </c>
      <c r="CA7" s="316" t="s">
        <v>1062</v>
      </c>
      <c r="CB7" s="316" t="s">
        <v>1062</v>
      </c>
      <c r="CC7" s="316" t="s">
        <v>1062</v>
      </c>
      <c r="CD7" s="316" t="s">
        <v>1062</v>
      </c>
      <c r="CE7" s="316" t="s">
        <v>1062</v>
      </c>
      <c r="CF7" s="316" t="s">
        <v>1062</v>
      </c>
      <c r="CG7" s="280" t="s">
        <v>303</v>
      </c>
      <c r="CH7" s="280" t="s">
        <v>303</v>
      </c>
      <c r="CI7" s="280" t="s">
        <v>303</v>
      </c>
      <c r="CJ7" s="280" t="s">
        <v>303</v>
      </c>
      <c r="CK7" s="280" t="s">
        <v>299</v>
      </c>
      <c r="CL7" s="280" t="s">
        <v>299</v>
      </c>
      <c r="CM7" s="280" t="s">
        <v>299</v>
      </c>
      <c r="CN7" s="280" t="s">
        <v>302</v>
      </c>
      <c r="CO7" s="280" t="s">
        <v>299</v>
      </c>
      <c r="CP7" s="280" t="s">
        <v>299</v>
      </c>
      <c r="CQ7" s="280" t="s">
        <v>299</v>
      </c>
    </row>
    <row r="8" spans="1:95" ht="14.4" x14ac:dyDescent="0.3">
      <c r="A8" s="118" t="str">
        <f>'Indicator Data'!B17</f>
        <v>Barishal</v>
      </c>
      <c r="B8" s="118" t="str">
        <f>'Indicator Data'!C17</f>
        <v>Jhalokati</v>
      </c>
      <c r="C8" s="49">
        <f>'Indicator Data'!D17</f>
        <v>1042</v>
      </c>
      <c r="D8" s="280" t="s">
        <v>847</v>
      </c>
      <c r="E8" s="280" t="s">
        <v>847</v>
      </c>
      <c r="F8" s="280" t="s">
        <v>847</v>
      </c>
      <c r="G8" s="280" t="s">
        <v>847</v>
      </c>
      <c r="H8" s="280" t="s">
        <v>516</v>
      </c>
      <c r="I8" s="280" t="s">
        <v>297</v>
      </c>
      <c r="J8" s="316" t="s">
        <v>1060</v>
      </c>
      <c r="K8" s="316" t="s">
        <v>1060</v>
      </c>
      <c r="L8" s="316" t="s">
        <v>1060</v>
      </c>
      <c r="M8" s="280" t="s">
        <v>297</v>
      </c>
      <c r="N8" s="280" t="s">
        <v>891</v>
      </c>
      <c r="O8" s="280" t="s">
        <v>891</v>
      </c>
      <c r="P8" s="280" t="s">
        <v>516</v>
      </c>
      <c r="Q8" s="280" t="s">
        <v>900</v>
      </c>
      <c r="R8" s="280" t="s">
        <v>521</v>
      </c>
      <c r="S8" s="316" t="s">
        <v>1061</v>
      </c>
      <c r="T8" s="316" t="s">
        <v>1061</v>
      </c>
      <c r="U8" s="280" t="s">
        <v>303</v>
      </c>
      <c r="V8" s="280" t="s">
        <v>303</v>
      </c>
      <c r="W8" s="280" t="s">
        <v>299</v>
      </c>
      <c r="X8" s="280" t="s">
        <v>299</v>
      </c>
      <c r="Y8" s="280" t="s">
        <v>299</v>
      </c>
      <c r="Z8" s="280" t="s">
        <v>299</v>
      </c>
      <c r="AA8" s="280" t="s">
        <v>299</v>
      </c>
      <c r="AB8" s="280" t="s">
        <v>299</v>
      </c>
      <c r="AC8" s="280" t="s">
        <v>299</v>
      </c>
      <c r="AD8" s="280" t="s">
        <v>914</v>
      </c>
      <c r="AE8" s="280" t="s">
        <v>922</v>
      </c>
      <c r="AF8" s="280" t="s">
        <v>922</v>
      </c>
      <c r="AG8" s="280" t="s">
        <v>929</v>
      </c>
      <c r="AH8" s="280" t="s">
        <v>929</v>
      </c>
      <c r="AI8" s="280" t="s">
        <v>298</v>
      </c>
      <c r="AJ8" s="280" t="s">
        <v>560</v>
      </c>
      <c r="AK8" s="280" t="s">
        <v>560</v>
      </c>
      <c r="AL8" s="280" t="s">
        <v>942</v>
      </c>
      <c r="AM8" s="280" t="s">
        <v>942</v>
      </c>
      <c r="AN8" s="280" t="s">
        <v>943</v>
      </c>
      <c r="AO8" s="280" t="s">
        <v>943</v>
      </c>
      <c r="AP8" s="280" t="s">
        <v>943</v>
      </c>
      <c r="AQ8" s="280" t="s">
        <v>948</v>
      </c>
      <c r="AR8" s="280" t="s">
        <v>653</v>
      </c>
      <c r="AS8" s="280" t="s">
        <v>953</v>
      </c>
      <c r="AT8" s="280" t="s">
        <v>302</v>
      </c>
      <c r="AU8" s="280" t="s">
        <v>302</v>
      </c>
      <c r="AV8" s="280" t="s">
        <v>299</v>
      </c>
      <c r="AW8" s="280" t="s">
        <v>503</v>
      </c>
      <c r="AX8" s="280" t="s">
        <v>969</v>
      </c>
      <c r="AY8" s="280" t="s">
        <v>976</v>
      </c>
      <c r="AZ8" s="280" t="s">
        <v>943</v>
      </c>
      <c r="BA8" s="280" t="s">
        <v>943</v>
      </c>
      <c r="BB8" s="280" t="s">
        <v>943</v>
      </c>
      <c r="BC8" s="280" t="s">
        <v>900</v>
      </c>
      <c r="BD8" s="280" t="s">
        <v>900</v>
      </c>
      <c r="BE8" s="280" t="s">
        <v>503</v>
      </c>
      <c r="BF8" s="280" t="s">
        <v>990</v>
      </c>
      <c r="BG8" s="280" t="s">
        <v>994</v>
      </c>
      <c r="BH8" s="280" t="s">
        <v>943</v>
      </c>
      <c r="BI8" s="280" t="s">
        <v>299</v>
      </c>
      <c r="BJ8" s="280" t="s">
        <v>299</v>
      </c>
      <c r="BK8" s="280" t="s">
        <v>299</v>
      </c>
      <c r="BL8" s="280" t="s">
        <v>299</v>
      </c>
      <c r="BM8" s="280" t="s">
        <v>299</v>
      </c>
      <c r="BN8" s="280" t="s">
        <v>299</v>
      </c>
      <c r="BO8" s="280" t="s">
        <v>1000</v>
      </c>
      <c r="BP8" s="280" t="s">
        <v>1005</v>
      </c>
      <c r="BQ8" s="280" t="s">
        <v>1012</v>
      </c>
      <c r="BR8" s="280" t="s">
        <v>653</v>
      </c>
      <c r="BS8" s="316" t="s">
        <v>299</v>
      </c>
      <c r="BT8" s="316" t="s">
        <v>299</v>
      </c>
      <c r="BU8" s="280" t="s">
        <v>299</v>
      </c>
      <c r="BV8" s="280" t="s">
        <v>1027</v>
      </c>
      <c r="BW8" s="280" t="s">
        <v>1027</v>
      </c>
      <c r="BX8" s="280" t="s">
        <v>301</v>
      </c>
      <c r="BY8" s="280" t="s">
        <v>302</v>
      </c>
      <c r="BZ8" s="316" t="s">
        <v>1062</v>
      </c>
      <c r="CA8" s="316" t="s">
        <v>1062</v>
      </c>
      <c r="CB8" s="316" t="s">
        <v>1062</v>
      </c>
      <c r="CC8" s="316" t="s">
        <v>1062</v>
      </c>
      <c r="CD8" s="316" t="s">
        <v>1062</v>
      </c>
      <c r="CE8" s="316" t="s">
        <v>1062</v>
      </c>
      <c r="CF8" s="316" t="s">
        <v>1062</v>
      </c>
      <c r="CG8" s="280" t="s">
        <v>303</v>
      </c>
      <c r="CH8" s="280" t="s">
        <v>303</v>
      </c>
      <c r="CI8" s="280" t="s">
        <v>303</v>
      </c>
      <c r="CJ8" s="280" t="s">
        <v>303</v>
      </c>
      <c r="CK8" s="280" t="s">
        <v>299</v>
      </c>
      <c r="CL8" s="280" t="s">
        <v>299</v>
      </c>
      <c r="CM8" s="280" t="s">
        <v>299</v>
      </c>
      <c r="CN8" s="280" t="s">
        <v>302</v>
      </c>
      <c r="CO8" s="280" t="s">
        <v>299</v>
      </c>
      <c r="CP8" s="280" t="s">
        <v>299</v>
      </c>
      <c r="CQ8" s="280" t="s">
        <v>299</v>
      </c>
    </row>
    <row r="9" spans="1:95" ht="14.4" x14ac:dyDescent="0.3">
      <c r="A9" s="118" t="str">
        <f>'Indicator Data'!B18</f>
        <v>Barishal</v>
      </c>
      <c r="B9" s="118" t="str">
        <f>'Indicator Data'!C18</f>
        <v>Patuakhali</v>
      </c>
      <c r="C9" s="49">
        <f>'Indicator Data'!D18</f>
        <v>1078</v>
      </c>
      <c r="D9" s="280" t="s">
        <v>847</v>
      </c>
      <c r="E9" s="280" t="s">
        <v>847</v>
      </c>
      <c r="F9" s="280" t="s">
        <v>847</v>
      </c>
      <c r="G9" s="280" t="s">
        <v>847</v>
      </c>
      <c r="H9" s="280" t="s">
        <v>516</v>
      </c>
      <c r="I9" s="280" t="s">
        <v>297</v>
      </c>
      <c r="J9" s="316" t="s">
        <v>1060</v>
      </c>
      <c r="K9" s="316" t="s">
        <v>1060</v>
      </c>
      <c r="L9" s="316" t="s">
        <v>1060</v>
      </c>
      <c r="M9" s="280" t="s">
        <v>297</v>
      </c>
      <c r="N9" s="280" t="s">
        <v>891</v>
      </c>
      <c r="O9" s="280" t="s">
        <v>891</v>
      </c>
      <c r="P9" s="280" t="s">
        <v>516</v>
      </c>
      <c r="Q9" s="280" t="s">
        <v>900</v>
      </c>
      <c r="R9" s="280" t="s">
        <v>521</v>
      </c>
      <c r="S9" s="316" t="s">
        <v>1061</v>
      </c>
      <c r="T9" s="316" t="s">
        <v>1061</v>
      </c>
      <c r="U9" s="280" t="s">
        <v>303</v>
      </c>
      <c r="V9" s="280" t="s">
        <v>303</v>
      </c>
      <c r="W9" s="280" t="s">
        <v>299</v>
      </c>
      <c r="X9" s="280" t="s">
        <v>299</v>
      </c>
      <c r="Y9" s="280" t="s">
        <v>299</v>
      </c>
      <c r="Z9" s="280" t="s">
        <v>299</v>
      </c>
      <c r="AA9" s="280" t="s">
        <v>299</v>
      </c>
      <c r="AB9" s="280" t="s">
        <v>299</v>
      </c>
      <c r="AC9" s="280" t="s">
        <v>299</v>
      </c>
      <c r="AD9" s="280" t="s">
        <v>914</v>
      </c>
      <c r="AE9" s="280" t="s">
        <v>922</v>
      </c>
      <c r="AF9" s="280" t="s">
        <v>922</v>
      </c>
      <c r="AG9" s="280" t="s">
        <v>929</v>
      </c>
      <c r="AH9" s="280" t="s">
        <v>929</v>
      </c>
      <c r="AI9" s="280" t="s">
        <v>298</v>
      </c>
      <c r="AJ9" s="280" t="s">
        <v>560</v>
      </c>
      <c r="AK9" s="280" t="s">
        <v>560</v>
      </c>
      <c r="AL9" s="280" t="s">
        <v>942</v>
      </c>
      <c r="AM9" s="280" t="s">
        <v>942</v>
      </c>
      <c r="AN9" s="280" t="s">
        <v>943</v>
      </c>
      <c r="AO9" s="280" t="s">
        <v>943</v>
      </c>
      <c r="AP9" s="280" t="s">
        <v>943</v>
      </c>
      <c r="AQ9" s="280" t="s">
        <v>948</v>
      </c>
      <c r="AR9" s="280" t="s">
        <v>653</v>
      </c>
      <c r="AS9" s="280" t="s">
        <v>953</v>
      </c>
      <c r="AT9" s="280" t="s">
        <v>302</v>
      </c>
      <c r="AU9" s="280" t="s">
        <v>302</v>
      </c>
      <c r="AV9" s="280" t="s">
        <v>299</v>
      </c>
      <c r="AW9" s="280" t="s">
        <v>503</v>
      </c>
      <c r="AX9" s="280" t="s">
        <v>969</v>
      </c>
      <c r="AY9" s="280" t="s">
        <v>976</v>
      </c>
      <c r="AZ9" s="280" t="s">
        <v>943</v>
      </c>
      <c r="BA9" s="280" t="s">
        <v>943</v>
      </c>
      <c r="BB9" s="280" t="s">
        <v>943</v>
      </c>
      <c r="BC9" s="280" t="s">
        <v>900</v>
      </c>
      <c r="BD9" s="280" t="s">
        <v>900</v>
      </c>
      <c r="BE9" s="280" t="s">
        <v>503</v>
      </c>
      <c r="BF9" s="280" t="s">
        <v>990</v>
      </c>
      <c r="BG9" s="280" t="s">
        <v>994</v>
      </c>
      <c r="BH9" s="280" t="s">
        <v>943</v>
      </c>
      <c r="BI9" s="280" t="s">
        <v>299</v>
      </c>
      <c r="BJ9" s="280" t="s">
        <v>299</v>
      </c>
      <c r="BK9" s="280" t="s">
        <v>299</v>
      </c>
      <c r="BL9" s="280" t="s">
        <v>299</v>
      </c>
      <c r="BM9" s="280" t="s">
        <v>299</v>
      </c>
      <c r="BN9" s="280" t="s">
        <v>299</v>
      </c>
      <c r="BO9" s="280" t="s">
        <v>1000</v>
      </c>
      <c r="BP9" s="280" t="s">
        <v>1005</v>
      </c>
      <c r="BQ9" s="280" t="s">
        <v>1012</v>
      </c>
      <c r="BR9" s="280" t="s">
        <v>653</v>
      </c>
      <c r="BS9" s="316" t="s">
        <v>299</v>
      </c>
      <c r="BT9" s="316" t="s">
        <v>299</v>
      </c>
      <c r="BU9" s="280" t="s">
        <v>299</v>
      </c>
      <c r="BV9" s="280" t="s">
        <v>1027</v>
      </c>
      <c r="BW9" s="280" t="s">
        <v>1027</v>
      </c>
      <c r="BX9" s="280" t="s">
        <v>301</v>
      </c>
      <c r="BY9" s="280" t="s">
        <v>302</v>
      </c>
      <c r="BZ9" s="316" t="s">
        <v>1062</v>
      </c>
      <c r="CA9" s="316" t="s">
        <v>1062</v>
      </c>
      <c r="CB9" s="316" t="s">
        <v>1062</v>
      </c>
      <c r="CC9" s="316" t="s">
        <v>1062</v>
      </c>
      <c r="CD9" s="316" t="s">
        <v>1062</v>
      </c>
      <c r="CE9" s="316" t="s">
        <v>1062</v>
      </c>
      <c r="CF9" s="316" t="s">
        <v>1062</v>
      </c>
      <c r="CG9" s="280" t="s">
        <v>303</v>
      </c>
      <c r="CH9" s="280" t="s">
        <v>303</v>
      </c>
      <c r="CI9" s="280" t="s">
        <v>303</v>
      </c>
      <c r="CJ9" s="280" t="s">
        <v>303</v>
      </c>
      <c r="CK9" s="280" t="s">
        <v>299</v>
      </c>
      <c r="CL9" s="280" t="s">
        <v>299</v>
      </c>
      <c r="CM9" s="280" t="s">
        <v>299</v>
      </c>
      <c r="CN9" s="280" t="s">
        <v>302</v>
      </c>
      <c r="CO9" s="280" t="s">
        <v>299</v>
      </c>
      <c r="CP9" s="280" t="s">
        <v>299</v>
      </c>
      <c r="CQ9" s="280" t="s">
        <v>299</v>
      </c>
    </row>
    <row r="10" spans="1:95" ht="14.4" x14ac:dyDescent="0.3">
      <c r="A10" s="118" t="str">
        <f>'Indicator Data'!B19</f>
        <v>Barishal</v>
      </c>
      <c r="B10" s="118" t="str">
        <f>'Indicator Data'!C19</f>
        <v>Pirojpur</v>
      </c>
      <c r="C10" s="49">
        <f>'Indicator Data'!D19</f>
        <v>1079</v>
      </c>
      <c r="D10" s="280" t="s">
        <v>847</v>
      </c>
      <c r="E10" s="280" t="s">
        <v>847</v>
      </c>
      <c r="F10" s="280" t="s">
        <v>847</v>
      </c>
      <c r="G10" s="280" t="s">
        <v>847</v>
      </c>
      <c r="H10" s="280" t="s">
        <v>516</v>
      </c>
      <c r="I10" s="280" t="s">
        <v>297</v>
      </c>
      <c r="J10" s="316" t="s">
        <v>1060</v>
      </c>
      <c r="K10" s="316" t="s">
        <v>1060</v>
      </c>
      <c r="L10" s="316" t="s">
        <v>1060</v>
      </c>
      <c r="M10" s="280" t="s">
        <v>297</v>
      </c>
      <c r="N10" s="280" t="s">
        <v>891</v>
      </c>
      <c r="O10" s="280" t="s">
        <v>891</v>
      </c>
      <c r="P10" s="280" t="s">
        <v>516</v>
      </c>
      <c r="Q10" s="280" t="s">
        <v>900</v>
      </c>
      <c r="R10" s="280" t="s">
        <v>521</v>
      </c>
      <c r="S10" s="316" t="s">
        <v>1061</v>
      </c>
      <c r="T10" s="316" t="s">
        <v>1061</v>
      </c>
      <c r="U10" s="280" t="s">
        <v>303</v>
      </c>
      <c r="V10" s="280" t="s">
        <v>303</v>
      </c>
      <c r="W10" s="280" t="s">
        <v>299</v>
      </c>
      <c r="X10" s="280" t="s">
        <v>299</v>
      </c>
      <c r="Y10" s="280" t="s">
        <v>299</v>
      </c>
      <c r="Z10" s="280" t="s">
        <v>299</v>
      </c>
      <c r="AA10" s="280" t="s">
        <v>299</v>
      </c>
      <c r="AB10" s="280" t="s">
        <v>299</v>
      </c>
      <c r="AC10" s="280" t="s">
        <v>299</v>
      </c>
      <c r="AD10" s="280" t="s">
        <v>914</v>
      </c>
      <c r="AE10" s="280" t="s">
        <v>922</v>
      </c>
      <c r="AF10" s="280" t="s">
        <v>922</v>
      </c>
      <c r="AG10" s="280" t="s">
        <v>929</v>
      </c>
      <c r="AH10" s="280" t="s">
        <v>929</v>
      </c>
      <c r="AI10" s="280" t="s">
        <v>298</v>
      </c>
      <c r="AJ10" s="280" t="s">
        <v>560</v>
      </c>
      <c r="AK10" s="280" t="s">
        <v>560</v>
      </c>
      <c r="AL10" s="280" t="s">
        <v>942</v>
      </c>
      <c r="AM10" s="280" t="s">
        <v>942</v>
      </c>
      <c r="AN10" s="280" t="s">
        <v>943</v>
      </c>
      <c r="AO10" s="280" t="s">
        <v>943</v>
      </c>
      <c r="AP10" s="280" t="s">
        <v>943</v>
      </c>
      <c r="AQ10" s="280" t="s">
        <v>948</v>
      </c>
      <c r="AR10" s="280" t="s">
        <v>653</v>
      </c>
      <c r="AS10" s="280" t="s">
        <v>953</v>
      </c>
      <c r="AT10" s="280" t="s">
        <v>302</v>
      </c>
      <c r="AU10" s="280" t="s">
        <v>302</v>
      </c>
      <c r="AV10" s="280" t="s">
        <v>299</v>
      </c>
      <c r="AW10" s="280" t="s">
        <v>503</v>
      </c>
      <c r="AX10" s="280" t="s">
        <v>969</v>
      </c>
      <c r="AY10" s="280" t="s">
        <v>976</v>
      </c>
      <c r="AZ10" s="280" t="s">
        <v>943</v>
      </c>
      <c r="BA10" s="280" t="s">
        <v>943</v>
      </c>
      <c r="BB10" s="280" t="s">
        <v>943</v>
      </c>
      <c r="BC10" s="280" t="s">
        <v>900</v>
      </c>
      <c r="BD10" s="280" t="s">
        <v>900</v>
      </c>
      <c r="BE10" s="280" t="s">
        <v>503</v>
      </c>
      <c r="BF10" s="280" t="s">
        <v>990</v>
      </c>
      <c r="BG10" s="280" t="s">
        <v>994</v>
      </c>
      <c r="BH10" s="280" t="s">
        <v>943</v>
      </c>
      <c r="BI10" s="280" t="s">
        <v>299</v>
      </c>
      <c r="BJ10" s="280" t="s">
        <v>299</v>
      </c>
      <c r="BK10" s="280" t="s">
        <v>299</v>
      </c>
      <c r="BL10" s="280" t="s">
        <v>299</v>
      </c>
      <c r="BM10" s="280" t="s">
        <v>299</v>
      </c>
      <c r="BN10" s="280" t="s">
        <v>299</v>
      </c>
      <c r="BO10" s="280" t="s">
        <v>1000</v>
      </c>
      <c r="BP10" s="280" t="s">
        <v>1005</v>
      </c>
      <c r="BQ10" s="280" t="s">
        <v>1012</v>
      </c>
      <c r="BR10" s="280" t="s">
        <v>653</v>
      </c>
      <c r="BS10" s="316" t="s">
        <v>299</v>
      </c>
      <c r="BT10" s="316" t="s">
        <v>299</v>
      </c>
      <c r="BU10" s="280" t="s">
        <v>299</v>
      </c>
      <c r="BV10" s="280" t="s">
        <v>1027</v>
      </c>
      <c r="BW10" s="280" t="s">
        <v>1027</v>
      </c>
      <c r="BX10" s="280" t="s">
        <v>301</v>
      </c>
      <c r="BY10" s="280" t="s">
        <v>302</v>
      </c>
      <c r="BZ10" s="316" t="s">
        <v>1062</v>
      </c>
      <c r="CA10" s="316" t="s">
        <v>1062</v>
      </c>
      <c r="CB10" s="316" t="s">
        <v>1062</v>
      </c>
      <c r="CC10" s="316" t="s">
        <v>1062</v>
      </c>
      <c r="CD10" s="316" t="s">
        <v>1062</v>
      </c>
      <c r="CE10" s="316" t="s">
        <v>1062</v>
      </c>
      <c r="CF10" s="316" t="s">
        <v>1062</v>
      </c>
      <c r="CG10" s="280" t="s">
        <v>303</v>
      </c>
      <c r="CH10" s="280" t="s">
        <v>303</v>
      </c>
      <c r="CI10" s="280" t="s">
        <v>303</v>
      </c>
      <c r="CJ10" s="280" t="s">
        <v>303</v>
      </c>
      <c r="CK10" s="280" t="s">
        <v>299</v>
      </c>
      <c r="CL10" s="280" t="s">
        <v>299</v>
      </c>
      <c r="CM10" s="280" t="s">
        <v>299</v>
      </c>
      <c r="CN10" s="280" t="s">
        <v>302</v>
      </c>
      <c r="CO10" s="280" t="s">
        <v>299</v>
      </c>
      <c r="CP10" s="280" t="s">
        <v>299</v>
      </c>
      <c r="CQ10" s="280" t="s">
        <v>299</v>
      </c>
    </row>
    <row r="11" spans="1:95" ht="14.4" x14ac:dyDescent="0.3">
      <c r="A11" s="118" t="str">
        <f>'Indicator Data'!B20</f>
        <v>Chattogram</v>
      </c>
      <c r="B11" s="118" t="str">
        <f>'Indicator Data'!C20</f>
        <v>Bandarban</v>
      </c>
      <c r="C11" s="49">
        <f>'Indicator Data'!D20</f>
        <v>2003</v>
      </c>
      <c r="D11" s="280" t="s">
        <v>847</v>
      </c>
      <c r="E11" s="280" t="s">
        <v>847</v>
      </c>
      <c r="F11" s="280" t="s">
        <v>847</v>
      </c>
      <c r="G11" s="280" t="s">
        <v>847</v>
      </c>
      <c r="H11" s="280" t="s">
        <v>516</v>
      </c>
      <c r="I11" s="280" t="s">
        <v>297</v>
      </c>
      <c r="J11" s="316" t="s">
        <v>1060</v>
      </c>
      <c r="K11" s="316" t="s">
        <v>1060</v>
      </c>
      <c r="L11" s="316" t="s">
        <v>1060</v>
      </c>
      <c r="M11" s="280" t="s">
        <v>297</v>
      </c>
      <c r="N11" s="280" t="s">
        <v>891</v>
      </c>
      <c r="O11" s="280" t="s">
        <v>891</v>
      </c>
      <c r="P11" s="280" t="s">
        <v>516</v>
      </c>
      <c r="Q11" s="280" t="s">
        <v>900</v>
      </c>
      <c r="R11" s="280" t="s">
        <v>521</v>
      </c>
      <c r="S11" s="316" t="s">
        <v>1061</v>
      </c>
      <c r="T11" s="316" t="s">
        <v>1061</v>
      </c>
      <c r="U11" s="280" t="s">
        <v>303</v>
      </c>
      <c r="V11" s="280" t="s">
        <v>303</v>
      </c>
      <c r="W11" s="280" t="s">
        <v>299</v>
      </c>
      <c r="X11" s="280" t="s">
        <v>299</v>
      </c>
      <c r="Y11" s="280" t="s">
        <v>299</v>
      </c>
      <c r="Z11" s="280" t="s">
        <v>299</v>
      </c>
      <c r="AA11" s="280" t="s">
        <v>299</v>
      </c>
      <c r="AB11" s="280" t="s">
        <v>299</v>
      </c>
      <c r="AC11" s="280" t="s">
        <v>299</v>
      </c>
      <c r="AD11" s="280" t="s">
        <v>914</v>
      </c>
      <c r="AE11" s="280" t="s">
        <v>922</v>
      </c>
      <c r="AF11" s="280" t="s">
        <v>922</v>
      </c>
      <c r="AG11" s="280" t="s">
        <v>929</v>
      </c>
      <c r="AH11" s="280" t="s">
        <v>929</v>
      </c>
      <c r="AI11" s="280" t="s">
        <v>298</v>
      </c>
      <c r="AJ11" s="280" t="s">
        <v>560</v>
      </c>
      <c r="AK11" s="280" t="s">
        <v>560</v>
      </c>
      <c r="AL11" s="280" t="s">
        <v>942</v>
      </c>
      <c r="AM11" s="280" t="s">
        <v>942</v>
      </c>
      <c r="AN11" s="280" t="s">
        <v>943</v>
      </c>
      <c r="AO11" s="280" t="s">
        <v>943</v>
      </c>
      <c r="AP11" s="280" t="s">
        <v>943</v>
      </c>
      <c r="AQ11" s="280" t="s">
        <v>948</v>
      </c>
      <c r="AR11" s="280" t="s">
        <v>653</v>
      </c>
      <c r="AS11" s="280" t="s">
        <v>953</v>
      </c>
      <c r="AT11" s="280" t="s">
        <v>302</v>
      </c>
      <c r="AU11" s="280" t="s">
        <v>302</v>
      </c>
      <c r="AV11" s="280" t="s">
        <v>299</v>
      </c>
      <c r="AW11" s="280" t="s">
        <v>503</v>
      </c>
      <c r="AX11" s="280" t="s">
        <v>969</v>
      </c>
      <c r="AY11" s="280" t="s">
        <v>976</v>
      </c>
      <c r="AZ11" s="280" t="s">
        <v>943</v>
      </c>
      <c r="BA11" s="280" t="s">
        <v>943</v>
      </c>
      <c r="BB11" s="280" t="s">
        <v>943</v>
      </c>
      <c r="BC11" s="280" t="s">
        <v>900</v>
      </c>
      <c r="BD11" s="280" t="s">
        <v>900</v>
      </c>
      <c r="BE11" s="280" t="s">
        <v>503</v>
      </c>
      <c r="BF11" s="280" t="s">
        <v>990</v>
      </c>
      <c r="BG11" s="280" t="s">
        <v>994</v>
      </c>
      <c r="BH11" s="280" t="s">
        <v>943</v>
      </c>
      <c r="BI11" s="280" t="s">
        <v>299</v>
      </c>
      <c r="BJ11" s="280" t="s">
        <v>299</v>
      </c>
      <c r="BK11" s="280" t="s">
        <v>299</v>
      </c>
      <c r="BL11" s="280" t="s">
        <v>299</v>
      </c>
      <c r="BM11" s="280" t="s">
        <v>299</v>
      </c>
      <c r="BN11" s="280" t="s">
        <v>299</v>
      </c>
      <c r="BO11" s="280" t="s">
        <v>1000</v>
      </c>
      <c r="BP11" s="280" t="s">
        <v>1005</v>
      </c>
      <c r="BQ11" s="280" t="s">
        <v>1012</v>
      </c>
      <c r="BR11" s="280" t="s">
        <v>653</v>
      </c>
      <c r="BS11" s="316" t="s">
        <v>299</v>
      </c>
      <c r="BT11" s="316" t="s">
        <v>299</v>
      </c>
      <c r="BU11" s="280" t="s">
        <v>299</v>
      </c>
      <c r="BV11" s="280" t="s">
        <v>1027</v>
      </c>
      <c r="BW11" s="280" t="s">
        <v>1027</v>
      </c>
      <c r="BX11" s="280" t="s">
        <v>301</v>
      </c>
      <c r="BY11" s="280" t="s">
        <v>302</v>
      </c>
      <c r="BZ11" s="316" t="s">
        <v>1062</v>
      </c>
      <c r="CA11" s="316" t="s">
        <v>1062</v>
      </c>
      <c r="CB11" s="316" t="s">
        <v>1062</v>
      </c>
      <c r="CC11" s="316" t="s">
        <v>1062</v>
      </c>
      <c r="CD11" s="316" t="s">
        <v>1062</v>
      </c>
      <c r="CE11" s="316" t="s">
        <v>1062</v>
      </c>
      <c r="CF11" s="316" t="s">
        <v>1062</v>
      </c>
      <c r="CG11" s="280" t="s">
        <v>303</v>
      </c>
      <c r="CH11" s="280" t="s">
        <v>303</v>
      </c>
      <c r="CI11" s="280" t="s">
        <v>303</v>
      </c>
      <c r="CJ11" s="280" t="s">
        <v>303</v>
      </c>
      <c r="CK11" s="280" t="s">
        <v>299</v>
      </c>
      <c r="CL11" s="280" t="s">
        <v>299</v>
      </c>
      <c r="CM11" s="280" t="s">
        <v>299</v>
      </c>
      <c r="CN11" s="280" t="s">
        <v>302</v>
      </c>
      <c r="CO11" s="280" t="s">
        <v>299</v>
      </c>
      <c r="CP11" s="280" t="s">
        <v>299</v>
      </c>
      <c r="CQ11" s="280" t="s">
        <v>299</v>
      </c>
    </row>
    <row r="12" spans="1:95" ht="14.4" x14ac:dyDescent="0.3">
      <c r="A12" s="118" t="str">
        <f>'Indicator Data'!B21</f>
        <v>Chattogram</v>
      </c>
      <c r="B12" s="118" t="str">
        <f>'Indicator Data'!C21</f>
        <v>Brahmanbaria</v>
      </c>
      <c r="C12" s="49">
        <f>'Indicator Data'!D21</f>
        <v>2012</v>
      </c>
      <c r="D12" s="280" t="s">
        <v>847</v>
      </c>
      <c r="E12" s="280" t="s">
        <v>847</v>
      </c>
      <c r="F12" s="280" t="s">
        <v>847</v>
      </c>
      <c r="G12" s="280" t="s">
        <v>847</v>
      </c>
      <c r="H12" s="280" t="s">
        <v>516</v>
      </c>
      <c r="I12" s="280" t="s">
        <v>297</v>
      </c>
      <c r="J12" s="316" t="s">
        <v>1060</v>
      </c>
      <c r="K12" s="316" t="s">
        <v>1060</v>
      </c>
      <c r="L12" s="316" t="s">
        <v>1060</v>
      </c>
      <c r="M12" s="280" t="s">
        <v>297</v>
      </c>
      <c r="N12" s="280" t="s">
        <v>891</v>
      </c>
      <c r="O12" s="280" t="s">
        <v>891</v>
      </c>
      <c r="P12" s="280" t="s">
        <v>516</v>
      </c>
      <c r="Q12" s="280" t="s">
        <v>900</v>
      </c>
      <c r="R12" s="280" t="s">
        <v>521</v>
      </c>
      <c r="S12" s="316" t="s">
        <v>1061</v>
      </c>
      <c r="T12" s="316" t="s">
        <v>1061</v>
      </c>
      <c r="U12" s="280" t="s">
        <v>303</v>
      </c>
      <c r="V12" s="280" t="s">
        <v>303</v>
      </c>
      <c r="W12" s="280" t="s">
        <v>299</v>
      </c>
      <c r="X12" s="280" t="s">
        <v>299</v>
      </c>
      <c r="Y12" s="280" t="s">
        <v>299</v>
      </c>
      <c r="Z12" s="280" t="s">
        <v>299</v>
      </c>
      <c r="AA12" s="280" t="s">
        <v>299</v>
      </c>
      <c r="AB12" s="280" t="s">
        <v>299</v>
      </c>
      <c r="AC12" s="280" t="s">
        <v>299</v>
      </c>
      <c r="AD12" s="280" t="s">
        <v>914</v>
      </c>
      <c r="AE12" s="280" t="s">
        <v>922</v>
      </c>
      <c r="AF12" s="280" t="s">
        <v>922</v>
      </c>
      <c r="AG12" s="280" t="s">
        <v>929</v>
      </c>
      <c r="AH12" s="280" t="s">
        <v>929</v>
      </c>
      <c r="AI12" s="280" t="s">
        <v>298</v>
      </c>
      <c r="AJ12" s="280" t="s">
        <v>560</v>
      </c>
      <c r="AK12" s="280" t="s">
        <v>560</v>
      </c>
      <c r="AL12" s="280" t="s">
        <v>942</v>
      </c>
      <c r="AM12" s="280" t="s">
        <v>942</v>
      </c>
      <c r="AN12" s="280" t="s">
        <v>943</v>
      </c>
      <c r="AO12" s="280" t="s">
        <v>943</v>
      </c>
      <c r="AP12" s="280" t="s">
        <v>943</v>
      </c>
      <c r="AQ12" s="280" t="s">
        <v>948</v>
      </c>
      <c r="AR12" s="280" t="s">
        <v>653</v>
      </c>
      <c r="AS12" s="280" t="s">
        <v>953</v>
      </c>
      <c r="AT12" s="280" t="s">
        <v>302</v>
      </c>
      <c r="AU12" s="280" t="s">
        <v>302</v>
      </c>
      <c r="AV12" s="280" t="s">
        <v>299</v>
      </c>
      <c r="AW12" s="280" t="s">
        <v>503</v>
      </c>
      <c r="AX12" s="280" t="s">
        <v>969</v>
      </c>
      <c r="AY12" s="280" t="s">
        <v>976</v>
      </c>
      <c r="AZ12" s="280" t="s">
        <v>943</v>
      </c>
      <c r="BA12" s="280" t="s">
        <v>943</v>
      </c>
      <c r="BB12" s="280" t="s">
        <v>943</v>
      </c>
      <c r="BC12" s="280" t="s">
        <v>900</v>
      </c>
      <c r="BD12" s="280" t="s">
        <v>900</v>
      </c>
      <c r="BE12" s="280" t="s">
        <v>503</v>
      </c>
      <c r="BF12" s="280" t="s">
        <v>990</v>
      </c>
      <c r="BG12" s="280" t="s">
        <v>994</v>
      </c>
      <c r="BH12" s="280" t="s">
        <v>943</v>
      </c>
      <c r="BI12" s="280" t="s">
        <v>299</v>
      </c>
      <c r="BJ12" s="280" t="s">
        <v>299</v>
      </c>
      <c r="BK12" s="280" t="s">
        <v>299</v>
      </c>
      <c r="BL12" s="280" t="s">
        <v>299</v>
      </c>
      <c r="BM12" s="280" t="s">
        <v>299</v>
      </c>
      <c r="BN12" s="280" t="s">
        <v>299</v>
      </c>
      <c r="BO12" s="280" t="s">
        <v>1000</v>
      </c>
      <c r="BP12" s="280" t="s">
        <v>1005</v>
      </c>
      <c r="BQ12" s="280" t="s">
        <v>1012</v>
      </c>
      <c r="BR12" s="280" t="s">
        <v>653</v>
      </c>
      <c r="BS12" s="316" t="s">
        <v>299</v>
      </c>
      <c r="BT12" s="316" t="s">
        <v>299</v>
      </c>
      <c r="BU12" s="280" t="s">
        <v>299</v>
      </c>
      <c r="BV12" s="280" t="s">
        <v>1027</v>
      </c>
      <c r="BW12" s="280" t="s">
        <v>1027</v>
      </c>
      <c r="BX12" s="280" t="s">
        <v>301</v>
      </c>
      <c r="BY12" s="280" t="s">
        <v>302</v>
      </c>
      <c r="BZ12" s="316" t="s">
        <v>1062</v>
      </c>
      <c r="CA12" s="316" t="s">
        <v>1062</v>
      </c>
      <c r="CB12" s="316" t="s">
        <v>1062</v>
      </c>
      <c r="CC12" s="316" t="s">
        <v>1062</v>
      </c>
      <c r="CD12" s="316" t="s">
        <v>1062</v>
      </c>
      <c r="CE12" s="316" t="s">
        <v>1062</v>
      </c>
      <c r="CF12" s="316" t="s">
        <v>1062</v>
      </c>
      <c r="CG12" s="280" t="s">
        <v>303</v>
      </c>
      <c r="CH12" s="280" t="s">
        <v>303</v>
      </c>
      <c r="CI12" s="280" t="s">
        <v>303</v>
      </c>
      <c r="CJ12" s="280" t="s">
        <v>303</v>
      </c>
      <c r="CK12" s="280" t="s">
        <v>299</v>
      </c>
      <c r="CL12" s="280" t="s">
        <v>299</v>
      </c>
      <c r="CM12" s="280" t="s">
        <v>299</v>
      </c>
      <c r="CN12" s="280" t="s">
        <v>302</v>
      </c>
      <c r="CO12" s="280" t="s">
        <v>299</v>
      </c>
      <c r="CP12" s="280" t="s">
        <v>299</v>
      </c>
      <c r="CQ12" s="280" t="s">
        <v>299</v>
      </c>
    </row>
    <row r="13" spans="1:95" ht="14.4" x14ac:dyDescent="0.3">
      <c r="A13" s="118" t="str">
        <f>'Indicator Data'!B22</f>
        <v>Chattogram</v>
      </c>
      <c r="B13" s="118" t="str">
        <f>'Indicator Data'!C22</f>
        <v>Chandpur</v>
      </c>
      <c r="C13" s="49">
        <f>'Indicator Data'!D22</f>
        <v>2013</v>
      </c>
      <c r="D13" s="280" t="s">
        <v>847</v>
      </c>
      <c r="E13" s="280" t="s">
        <v>847</v>
      </c>
      <c r="F13" s="280" t="s">
        <v>847</v>
      </c>
      <c r="G13" s="280" t="s">
        <v>847</v>
      </c>
      <c r="H13" s="280" t="s">
        <v>516</v>
      </c>
      <c r="I13" s="280" t="s">
        <v>297</v>
      </c>
      <c r="J13" s="316" t="s">
        <v>1060</v>
      </c>
      <c r="K13" s="316" t="s">
        <v>1060</v>
      </c>
      <c r="L13" s="316" t="s">
        <v>1060</v>
      </c>
      <c r="M13" s="280" t="s">
        <v>297</v>
      </c>
      <c r="N13" s="280" t="s">
        <v>891</v>
      </c>
      <c r="O13" s="280" t="s">
        <v>891</v>
      </c>
      <c r="P13" s="280" t="s">
        <v>516</v>
      </c>
      <c r="Q13" s="280" t="s">
        <v>900</v>
      </c>
      <c r="R13" s="280" t="s">
        <v>521</v>
      </c>
      <c r="S13" s="316" t="s">
        <v>1061</v>
      </c>
      <c r="T13" s="316" t="s">
        <v>1061</v>
      </c>
      <c r="U13" s="280" t="s">
        <v>303</v>
      </c>
      <c r="V13" s="280" t="s">
        <v>303</v>
      </c>
      <c r="W13" s="280" t="s">
        <v>299</v>
      </c>
      <c r="X13" s="280" t="s">
        <v>299</v>
      </c>
      <c r="Y13" s="280" t="s">
        <v>299</v>
      </c>
      <c r="Z13" s="280" t="s">
        <v>299</v>
      </c>
      <c r="AA13" s="280" t="s">
        <v>299</v>
      </c>
      <c r="AB13" s="280" t="s">
        <v>299</v>
      </c>
      <c r="AC13" s="280" t="s">
        <v>299</v>
      </c>
      <c r="AD13" s="280" t="s">
        <v>914</v>
      </c>
      <c r="AE13" s="280" t="s">
        <v>922</v>
      </c>
      <c r="AF13" s="280" t="s">
        <v>922</v>
      </c>
      <c r="AG13" s="280" t="s">
        <v>929</v>
      </c>
      <c r="AH13" s="280" t="s">
        <v>929</v>
      </c>
      <c r="AI13" s="280" t="s">
        <v>298</v>
      </c>
      <c r="AJ13" s="280" t="s">
        <v>560</v>
      </c>
      <c r="AK13" s="280" t="s">
        <v>560</v>
      </c>
      <c r="AL13" s="280" t="s">
        <v>942</v>
      </c>
      <c r="AM13" s="280" t="s">
        <v>942</v>
      </c>
      <c r="AN13" s="280" t="s">
        <v>943</v>
      </c>
      <c r="AO13" s="280" t="s">
        <v>943</v>
      </c>
      <c r="AP13" s="280" t="s">
        <v>943</v>
      </c>
      <c r="AQ13" s="280" t="s">
        <v>948</v>
      </c>
      <c r="AR13" s="280" t="s">
        <v>653</v>
      </c>
      <c r="AS13" s="280" t="s">
        <v>953</v>
      </c>
      <c r="AT13" s="280" t="s">
        <v>302</v>
      </c>
      <c r="AU13" s="280" t="s">
        <v>302</v>
      </c>
      <c r="AV13" s="280" t="s">
        <v>299</v>
      </c>
      <c r="AW13" s="280" t="s">
        <v>503</v>
      </c>
      <c r="AX13" s="280" t="s">
        <v>969</v>
      </c>
      <c r="AY13" s="280" t="s">
        <v>976</v>
      </c>
      <c r="AZ13" s="280" t="s">
        <v>943</v>
      </c>
      <c r="BA13" s="280" t="s">
        <v>943</v>
      </c>
      <c r="BB13" s="280" t="s">
        <v>943</v>
      </c>
      <c r="BC13" s="280" t="s">
        <v>900</v>
      </c>
      <c r="BD13" s="280" t="s">
        <v>900</v>
      </c>
      <c r="BE13" s="280" t="s">
        <v>503</v>
      </c>
      <c r="BF13" s="280" t="s">
        <v>990</v>
      </c>
      <c r="BG13" s="280" t="s">
        <v>994</v>
      </c>
      <c r="BH13" s="280" t="s">
        <v>943</v>
      </c>
      <c r="BI13" s="280" t="s">
        <v>299</v>
      </c>
      <c r="BJ13" s="280" t="s">
        <v>299</v>
      </c>
      <c r="BK13" s="280" t="s">
        <v>299</v>
      </c>
      <c r="BL13" s="280" t="s">
        <v>299</v>
      </c>
      <c r="BM13" s="280" t="s">
        <v>299</v>
      </c>
      <c r="BN13" s="280" t="s">
        <v>299</v>
      </c>
      <c r="BO13" s="280" t="s">
        <v>1000</v>
      </c>
      <c r="BP13" s="280" t="s">
        <v>1005</v>
      </c>
      <c r="BQ13" s="280" t="s">
        <v>1012</v>
      </c>
      <c r="BR13" s="280" t="s">
        <v>653</v>
      </c>
      <c r="BS13" s="316" t="s">
        <v>299</v>
      </c>
      <c r="BT13" s="316" t="s">
        <v>299</v>
      </c>
      <c r="BU13" s="280" t="s">
        <v>299</v>
      </c>
      <c r="BV13" s="280" t="s">
        <v>1027</v>
      </c>
      <c r="BW13" s="280" t="s">
        <v>1027</v>
      </c>
      <c r="BX13" s="280" t="s">
        <v>301</v>
      </c>
      <c r="BY13" s="280" t="s">
        <v>302</v>
      </c>
      <c r="BZ13" s="316" t="s">
        <v>1062</v>
      </c>
      <c r="CA13" s="316" t="s">
        <v>1062</v>
      </c>
      <c r="CB13" s="316" t="s">
        <v>1062</v>
      </c>
      <c r="CC13" s="316" t="s">
        <v>1062</v>
      </c>
      <c r="CD13" s="316" t="s">
        <v>1062</v>
      </c>
      <c r="CE13" s="316" t="s">
        <v>1062</v>
      </c>
      <c r="CF13" s="316" t="s">
        <v>1062</v>
      </c>
      <c r="CG13" s="280" t="s">
        <v>303</v>
      </c>
      <c r="CH13" s="280" t="s">
        <v>303</v>
      </c>
      <c r="CI13" s="280" t="s">
        <v>303</v>
      </c>
      <c r="CJ13" s="280" t="s">
        <v>303</v>
      </c>
      <c r="CK13" s="280" t="s">
        <v>299</v>
      </c>
      <c r="CL13" s="280" t="s">
        <v>299</v>
      </c>
      <c r="CM13" s="280" t="s">
        <v>299</v>
      </c>
      <c r="CN13" s="280" t="s">
        <v>302</v>
      </c>
      <c r="CO13" s="280" t="s">
        <v>299</v>
      </c>
      <c r="CP13" s="280" t="s">
        <v>299</v>
      </c>
      <c r="CQ13" s="280" t="s">
        <v>299</v>
      </c>
    </row>
    <row r="14" spans="1:95" ht="14.4" x14ac:dyDescent="0.3">
      <c r="A14" s="118" t="str">
        <f>'Indicator Data'!B23</f>
        <v>Chattogram</v>
      </c>
      <c r="B14" s="118" t="str">
        <f>'Indicator Data'!C23</f>
        <v>Chattogram</v>
      </c>
      <c r="C14" s="49">
        <f>'Indicator Data'!D23</f>
        <v>2015</v>
      </c>
      <c r="D14" s="280" t="s">
        <v>847</v>
      </c>
      <c r="E14" s="280" t="s">
        <v>847</v>
      </c>
      <c r="F14" s="280" t="s">
        <v>847</v>
      </c>
      <c r="G14" s="280" t="s">
        <v>847</v>
      </c>
      <c r="H14" s="280" t="s">
        <v>516</v>
      </c>
      <c r="I14" s="280" t="s">
        <v>297</v>
      </c>
      <c r="J14" s="316" t="s">
        <v>1060</v>
      </c>
      <c r="K14" s="316" t="s">
        <v>1060</v>
      </c>
      <c r="L14" s="316" t="s">
        <v>1060</v>
      </c>
      <c r="M14" s="280" t="s">
        <v>297</v>
      </c>
      <c r="N14" s="280" t="s">
        <v>891</v>
      </c>
      <c r="O14" s="280" t="s">
        <v>891</v>
      </c>
      <c r="P14" s="280" t="s">
        <v>516</v>
      </c>
      <c r="Q14" s="280" t="s">
        <v>900</v>
      </c>
      <c r="R14" s="280" t="s">
        <v>521</v>
      </c>
      <c r="S14" s="316" t="s">
        <v>1061</v>
      </c>
      <c r="T14" s="316" t="s">
        <v>1061</v>
      </c>
      <c r="U14" s="280" t="s">
        <v>303</v>
      </c>
      <c r="V14" s="280" t="s">
        <v>303</v>
      </c>
      <c r="W14" s="280" t="s">
        <v>299</v>
      </c>
      <c r="X14" s="280" t="s">
        <v>299</v>
      </c>
      <c r="Y14" s="280" t="s">
        <v>299</v>
      </c>
      <c r="Z14" s="280" t="s">
        <v>299</v>
      </c>
      <c r="AA14" s="280" t="s">
        <v>299</v>
      </c>
      <c r="AB14" s="280" t="s">
        <v>299</v>
      </c>
      <c r="AC14" s="280" t="s">
        <v>299</v>
      </c>
      <c r="AD14" s="280" t="s">
        <v>914</v>
      </c>
      <c r="AE14" s="280" t="s">
        <v>922</v>
      </c>
      <c r="AF14" s="280" t="s">
        <v>922</v>
      </c>
      <c r="AG14" s="280" t="s">
        <v>929</v>
      </c>
      <c r="AH14" s="280" t="s">
        <v>929</v>
      </c>
      <c r="AI14" s="280" t="s">
        <v>298</v>
      </c>
      <c r="AJ14" s="280" t="s">
        <v>560</v>
      </c>
      <c r="AK14" s="280" t="s">
        <v>560</v>
      </c>
      <c r="AL14" s="280" t="s">
        <v>942</v>
      </c>
      <c r="AM14" s="280" t="s">
        <v>942</v>
      </c>
      <c r="AN14" s="280" t="s">
        <v>943</v>
      </c>
      <c r="AO14" s="280" t="s">
        <v>943</v>
      </c>
      <c r="AP14" s="280" t="s">
        <v>943</v>
      </c>
      <c r="AQ14" s="280" t="s">
        <v>948</v>
      </c>
      <c r="AR14" s="280" t="s">
        <v>653</v>
      </c>
      <c r="AS14" s="280" t="s">
        <v>953</v>
      </c>
      <c r="AT14" s="280" t="s">
        <v>302</v>
      </c>
      <c r="AU14" s="280" t="s">
        <v>302</v>
      </c>
      <c r="AV14" s="280" t="s">
        <v>299</v>
      </c>
      <c r="AW14" s="280" t="s">
        <v>503</v>
      </c>
      <c r="AX14" s="280" t="s">
        <v>969</v>
      </c>
      <c r="AY14" s="280" t="s">
        <v>976</v>
      </c>
      <c r="AZ14" s="280" t="s">
        <v>943</v>
      </c>
      <c r="BA14" s="280" t="s">
        <v>943</v>
      </c>
      <c r="BB14" s="280" t="s">
        <v>943</v>
      </c>
      <c r="BC14" s="280" t="s">
        <v>900</v>
      </c>
      <c r="BD14" s="280" t="s">
        <v>900</v>
      </c>
      <c r="BE14" s="280" t="s">
        <v>503</v>
      </c>
      <c r="BF14" s="280" t="s">
        <v>990</v>
      </c>
      <c r="BG14" s="280" t="s">
        <v>994</v>
      </c>
      <c r="BH14" s="280" t="s">
        <v>943</v>
      </c>
      <c r="BI14" s="280" t="s">
        <v>299</v>
      </c>
      <c r="BJ14" s="280" t="s">
        <v>299</v>
      </c>
      <c r="BK14" s="280" t="s">
        <v>299</v>
      </c>
      <c r="BL14" s="280" t="s">
        <v>299</v>
      </c>
      <c r="BM14" s="280" t="s">
        <v>299</v>
      </c>
      <c r="BN14" s="280" t="s">
        <v>299</v>
      </c>
      <c r="BO14" s="280" t="s">
        <v>1000</v>
      </c>
      <c r="BP14" s="280" t="s">
        <v>1005</v>
      </c>
      <c r="BQ14" s="280" t="s">
        <v>1012</v>
      </c>
      <c r="BR14" s="280" t="s">
        <v>653</v>
      </c>
      <c r="BS14" s="316" t="s">
        <v>299</v>
      </c>
      <c r="BT14" s="316" t="s">
        <v>299</v>
      </c>
      <c r="BU14" s="280" t="s">
        <v>299</v>
      </c>
      <c r="BV14" s="280" t="s">
        <v>1027</v>
      </c>
      <c r="BW14" s="280" t="s">
        <v>1027</v>
      </c>
      <c r="BX14" s="280" t="s">
        <v>301</v>
      </c>
      <c r="BY14" s="280" t="s">
        <v>302</v>
      </c>
      <c r="BZ14" s="316" t="s">
        <v>1062</v>
      </c>
      <c r="CA14" s="316" t="s">
        <v>1062</v>
      </c>
      <c r="CB14" s="316" t="s">
        <v>1062</v>
      </c>
      <c r="CC14" s="316" t="s">
        <v>1062</v>
      </c>
      <c r="CD14" s="316" t="s">
        <v>1062</v>
      </c>
      <c r="CE14" s="316" t="s">
        <v>1062</v>
      </c>
      <c r="CF14" s="316" t="s">
        <v>1062</v>
      </c>
      <c r="CG14" s="280" t="s">
        <v>303</v>
      </c>
      <c r="CH14" s="280" t="s">
        <v>303</v>
      </c>
      <c r="CI14" s="280" t="s">
        <v>303</v>
      </c>
      <c r="CJ14" s="280" t="s">
        <v>303</v>
      </c>
      <c r="CK14" s="280" t="s">
        <v>299</v>
      </c>
      <c r="CL14" s="280" t="s">
        <v>299</v>
      </c>
      <c r="CM14" s="280" t="s">
        <v>299</v>
      </c>
      <c r="CN14" s="280" t="s">
        <v>302</v>
      </c>
      <c r="CO14" s="280" t="s">
        <v>299</v>
      </c>
      <c r="CP14" s="280" t="s">
        <v>299</v>
      </c>
      <c r="CQ14" s="280" t="s">
        <v>299</v>
      </c>
    </row>
    <row r="15" spans="1:95" ht="14.4" x14ac:dyDescent="0.3">
      <c r="A15" s="118" t="str">
        <f>'Indicator Data'!B24</f>
        <v>Chattogram</v>
      </c>
      <c r="B15" s="118" t="str">
        <f>'Indicator Data'!C24</f>
        <v>Cumilla</v>
      </c>
      <c r="C15" s="49">
        <f>'Indicator Data'!D24</f>
        <v>2019</v>
      </c>
      <c r="D15" s="280" t="s">
        <v>847</v>
      </c>
      <c r="E15" s="280" t="s">
        <v>847</v>
      </c>
      <c r="F15" s="280" t="s">
        <v>847</v>
      </c>
      <c r="G15" s="280" t="s">
        <v>847</v>
      </c>
      <c r="H15" s="280" t="s">
        <v>516</v>
      </c>
      <c r="I15" s="280" t="s">
        <v>297</v>
      </c>
      <c r="J15" s="316" t="s">
        <v>1060</v>
      </c>
      <c r="K15" s="316" t="s">
        <v>1060</v>
      </c>
      <c r="L15" s="316" t="s">
        <v>1060</v>
      </c>
      <c r="M15" s="280" t="s">
        <v>297</v>
      </c>
      <c r="N15" s="280" t="s">
        <v>891</v>
      </c>
      <c r="O15" s="280" t="s">
        <v>891</v>
      </c>
      <c r="P15" s="280" t="s">
        <v>516</v>
      </c>
      <c r="Q15" s="280" t="s">
        <v>900</v>
      </c>
      <c r="R15" s="280" t="s">
        <v>521</v>
      </c>
      <c r="S15" s="316" t="s">
        <v>1061</v>
      </c>
      <c r="T15" s="316" t="s">
        <v>1061</v>
      </c>
      <c r="U15" s="280" t="s">
        <v>303</v>
      </c>
      <c r="V15" s="280" t="s">
        <v>303</v>
      </c>
      <c r="W15" s="280" t="s">
        <v>299</v>
      </c>
      <c r="X15" s="280" t="s">
        <v>299</v>
      </c>
      <c r="Y15" s="280" t="s">
        <v>299</v>
      </c>
      <c r="Z15" s="280" t="s">
        <v>299</v>
      </c>
      <c r="AA15" s="280" t="s">
        <v>299</v>
      </c>
      <c r="AB15" s="280" t="s">
        <v>299</v>
      </c>
      <c r="AC15" s="280" t="s">
        <v>299</v>
      </c>
      <c r="AD15" s="280" t="s">
        <v>914</v>
      </c>
      <c r="AE15" s="280" t="s">
        <v>922</v>
      </c>
      <c r="AF15" s="280" t="s">
        <v>922</v>
      </c>
      <c r="AG15" s="280" t="s">
        <v>929</v>
      </c>
      <c r="AH15" s="280" t="s">
        <v>929</v>
      </c>
      <c r="AI15" s="280" t="s">
        <v>298</v>
      </c>
      <c r="AJ15" s="280" t="s">
        <v>560</v>
      </c>
      <c r="AK15" s="280" t="s">
        <v>560</v>
      </c>
      <c r="AL15" s="280" t="s">
        <v>942</v>
      </c>
      <c r="AM15" s="280" t="s">
        <v>942</v>
      </c>
      <c r="AN15" s="280" t="s">
        <v>943</v>
      </c>
      <c r="AO15" s="280" t="s">
        <v>943</v>
      </c>
      <c r="AP15" s="280" t="s">
        <v>943</v>
      </c>
      <c r="AQ15" s="280" t="s">
        <v>948</v>
      </c>
      <c r="AR15" s="280" t="s">
        <v>653</v>
      </c>
      <c r="AS15" s="280" t="s">
        <v>953</v>
      </c>
      <c r="AT15" s="280" t="s">
        <v>302</v>
      </c>
      <c r="AU15" s="280" t="s">
        <v>302</v>
      </c>
      <c r="AV15" s="280" t="s">
        <v>299</v>
      </c>
      <c r="AW15" s="280" t="s">
        <v>503</v>
      </c>
      <c r="AX15" s="280" t="s">
        <v>969</v>
      </c>
      <c r="AY15" s="280" t="s">
        <v>976</v>
      </c>
      <c r="AZ15" s="280" t="s">
        <v>943</v>
      </c>
      <c r="BA15" s="280" t="s">
        <v>943</v>
      </c>
      <c r="BB15" s="280" t="s">
        <v>943</v>
      </c>
      <c r="BC15" s="280" t="s">
        <v>900</v>
      </c>
      <c r="BD15" s="280" t="s">
        <v>900</v>
      </c>
      <c r="BE15" s="280" t="s">
        <v>503</v>
      </c>
      <c r="BF15" s="280" t="s">
        <v>990</v>
      </c>
      <c r="BG15" s="280" t="s">
        <v>994</v>
      </c>
      <c r="BH15" s="280" t="s">
        <v>943</v>
      </c>
      <c r="BI15" s="280" t="s">
        <v>299</v>
      </c>
      <c r="BJ15" s="280" t="s">
        <v>299</v>
      </c>
      <c r="BK15" s="280" t="s">
        <v>299</v>
      </c>
      <c r="BL15" s="280" t="s">
        <v>299</v>
      </c>
      <c r="BM15" s="280" t="s">
        <v>299</v>
      </c>
      <c r="BN15" s="280" t="s">
        <v>299</v>
      </c>
      <c r="BO15" s="280" t="s">
        <v>1000</v>
      </c>
      <c r="BP15" s="280" t="s">
        <v>1005</v>
      </c>
      <c r="BQ15" s="280" t="s">
        <v>1012</v>
      </c>
      <c r="BR15" s="280" t="s">
        <v>653</v>
      </c>
      <c r="BS15" s="316" t="s">
        <v>299</v>
      </c>
      <c r="BT15" s="316" t="s">
        <v>299</v>
      </c>
      <c r="BU15" s="280" t="s">
        <v>299</v>
      </c>
      <c r="BV15" s="280" t="s">
        <v>1027</v>
      </c>
      <c r="BW15" s="280" t="s">
        <v>1027</v>
      </c>
      <c r="BX15" s="280" t="s">
        <v>301</v>
      </c>
      <c r="BY15" s="280" t="s">
        <v>302</v>
      </c>
      <c r="BZ15" s="316" t="s">
        <v>1062</v>
      </c>
      <c r="CA15" s="316" t="s">
        <v>1062</v>
      </c>
      <c r="CB15" s="316" t="s">
        <v>1062</v>
      </c>
      <c r="CC15" s="316" t="s">
        <v>1062</v>
      </c>
      <c r="CD15" s="316" t="s">
        <v>1062</v>
      </c>
      <c r="CE15" s="316" t="s">
        <v>1062</v>
      </c>
      <c r="CF15" s="316" t="s">
        <v>1062</v>
      </c>
      <c r="CG15" s="280" t="s">
        <v>303</v>
      </c>
      <c r="CH15" s="280" t="s">
        <v>303</v>
      </c>
      <c r="CI15" s="280" t="s">
        <v>303</v>
      </c>
      <c r="CJ15" s="280" t="s">
        <v>303</v>
      </c>
      <c r="CK15" s="280" t="s">
        <v>299</v>
      </c>
      <c r="CL15" s="280" t="s">
        <v>299</v>
      </c>
      <c r="CM15" s="280" t="s">
        <v>299</v>
      </c>
      <c r="CN15" s="280" t="s">
        <v>302</v>
      </c>
      <c r="CO15" s="280" t="s">
        <v>299</v>
      </c>
      <c r="CP15" s="280" t="s">
        <v>299</v>
      </c>
      <c r="CQ15" s="280" t="s">
        <v>299</v>
      </c>
    </row>
    <row r="16" spans="1:95" ht="14.4" x14ac:dyDescent="0.3">
      <c r="A16" s="118" t="str">
        <f>'Indicator Data'!B25</f>
        <v>Chattogram</v>
      </c>
      <c r="B16" s="118" t="str">
        <f>'Indicator Data'!C25</f>
        <v>Cox's Bazar</v>
      </c>
      <c r="C16" s="49">
        <f>'Indicator Data'!D25</f>
        <v>2022</v>
      </c>
      <c r="D16" s="280" t="s">
        <v>847</v>
      </c>
      <c r="E16" s="280" t="s">
        <v>847</v>
      </c>
      <c r="F16" s="280" t="s">
        <v>847</v>
      </c>
      <c r="G16" s="280" t="s">
        <v>847</v>
      </c>
      <c r="H16" s="280" t="s">
        <v>516</v>
      </c>
      <c r="I16" s="280" t="s">
        <v>297</v>
      </c>
      <c r="J16" s="316" t="s">
        <v>1060</v>
      </c>
      <c r="K16" s="316" t="s">
        <v>1060</v>
      </c>
      <c r="L16" s="316" t="s">
        <v>1060</v>
      </c>
      <c r="M16" s="280" t="s">
        <v>297</v>
      </c>
      <c r="N16" s="280" t="s">
        <v>891</v>
      </c>
      <c r="O16" s="280" t="s">
        <v>891</v>
      </c>
      <c r="P16" s="280" t="s">
        <v>516</v>
      </c>
      <c r="Q16" s="280" t="s">
        <v>900</v>
      </c>
      <c r="R16" s="280" t="s">
        <v>521</v>
      </c>
      <c r="S16" s="316" t="s">
        <v>1061</v>
      </c>
      <c r="T16" s="316" t="s">
        <v>1061</v>
      </c>
      <c r="U16" s="280" t="s">
        <v>303</v>
      </c>
      <c r="V16" s="280" t="s">
        <v>303</v>
      </c>
      <c r="W16" s="280" t="s">
        <v>299</v>
      </c>
      <c r="X16" s="280" t="s">
        <v>299</v>
      </c>
      <c r="Y16" s="280" t="s">
        <v>299</v>
      </c>
      <c r="Z16" s="280" t="s">
        <v>299</v>
      </c>
      <c r="AA16" s="280" t="s">
        <v>299</v>
      </c>
      <c r="AB16" s="280" t="s">
        <v>299</v>
      </c>
      <c r="AC16" s="280" t="s">
        <v>299</v>
      </c>
      <c r="AD16" s="280" t="s">
        <v>914</v>
      </c>
      <c r="AE16" s="280" t="s">
        <v>922</v>
      </c>
      <c r="AF16" s="280" t="s">
        <v>922</v>
      </c>
      <c r="AG16" s="280" t="s">
        <v>929</v>
      </c>
      <c r="AH16" s="280" t="s">
        <v>929</v>
      </c>
      <c r="AI16" s="280" t="s">
        <v>298</v>
      </c>
      <c r="AJ16" s="280" t="s">
        <v>560</v>
      </c>
      <c r="AK16" s="280" t="s">
        <v>560</v>
      </c>
      <c r="AL16" s="280" t="s">
        <v>942</v>
      </c>
      <c r="AM16" s="280" t="s">
        <v>942</v>
      </c>
      <c r="AN16" s="280" t="s">
        <v>943</v>
      </c>
      <c r="AO16" s="280" t="s">
        <v>943</v>
      </c>
      <c r="AP16" s="280" t="s">
        <v>943</v>
      </c>
      <c r="AQ16" s="280" t="s">
        <v>948</v>
      </c>
      <c r="AR16" s="280" t="s">
        <v>653</v>
      </c>
      <c r="AS16" s="280" t="s">
        <v>953</v>
      </c>
      <c r="AT16" s="280" t="s">
        <v>302</v>
      </c>
      <c r="AU16" s="280" t="s">
        <v>302</v>
      </c>
      <c r="AV16" s="280" t="s">
        <v>299</v>
      </c>
      <c r="AW16" s="280" t="s">
        <v>503</v>
      </c>
      <c r="AX16" s="280" t="s">
        <v>969</v>
      </c>
      <c r="AY16" s="280" t="s">
        <v>976</v>
      </c>
      <c r="AZ16" s="280" t="s">
        <v>943</v>
      </c>
      <c r="BA16" s="280" t="s">
        <v>943</v>
      </c>
      <c r="BB16" s="280" t="s">
        <v>943</v>
      </c>
      <c r="BC16" s="280" t="s">
        <v>900</v>
      </c>
      <c r="BD16" s="280" t="s">
        <v>900</v>
      </c>
      <c r="BE16" s="280" t="s">
        <v>503</v>
      </c>
      <c r="BF16" s="280" t="s">
        <v>990</v>
      </c>
      <c r="BG16" s="280" t="s">
        <v>994</v>
      </c>
      <c r="BH16" s="280" t="s">
        <v>943</v>
      </c>
      <c r="BI16" s="280" t="s">
        <v>299</v>
      </c>
      <c r="BJ16" s="280" t="s">
        <v>299</v>
      </c>
      <c r="BK16" s="280" t="s">
        <v>299</v>
      </c>
      <c r="BL16" s="280" t="s">
        <v>299</v>
      </c>
      <c r="BM16" s="280" t="s">
        <v>299</v>
      </c>
      <c r="BN16" s="280" t="s">
        <v>299</v>
      </c>
      <c r="BO16" s="280" t="s">
        <v>1000</v>
      </c>
      <c r="BP16" s="280" t="s">
        <v>1005</v>
      </c>
      <c r="BQ16" s="280" t="s">
        <v>1012</v>
      </c>
      <c r="BR16" s="280" t="s">
        <v>653</v>
      </c>
      <c r="BS16" s="316" t="s">
        <v>299</v>
      </c>
      <c r="BT16" s="316" t="s">
        <v>299</v>
      </c>
      <c r="BU16" s="280" t="s">
        <v>299</v>
      </c>
      <c r="BV16" s="280" t="s">
        <v>1027</v>
      </c>
      <c r="BW16" s="280" t="s">
        <v>1027</v>
      </c>
      <c r="BX16" s="280" t="s">
        <v>301</v>
      </c>
      <c r="BY16" s="280" t="s">
        <v>302</v>
      </c>
      <c r="BZ16" s="316" t="s">
        <v>1062</v>
      </c>
      <c r="CA16" s="316" t="s">
        <v>1062</v>
      </c>
      <c r="CB16" s="316" t="s">
        <v>1062</v>
      </c>
      <c r="CC16" s="316" t="s">
        <v>1062</v>
      </c>
      <c r="CD16" s="316" t="s">
        <v>1062</v>
      </c>
      <c r="CE16" s="316" t="s">
        <v>1062</v>
      </c>
      <c r="CF16" s="316" t="s">
        <v>1062</v>
      </c>
      <c r="CG16" s="280" t="s">
        <v>303</v>
      </c>
      <c r="CH16" s="280" t="s">
        <v>303</v>
      </c>
      <c r="CI16" s="280" t="s">
        <v>303</v>
      </c>
      <c r="CJ16" s="280" t="s">
        <v>303</v>
      </c>
      <c r="CK16" s="280" t="s">
        <v>299</v>
      </c>
      <c r="CL16" s="280" t="s">
        <v>299</v>
      </c>
      <c r="CM16" s="280" t="s">
        <v>299</v>
      </c>
      <c r="CN16" s="280" t="s">
        <v>302</v>
      </c>
      <c r="CO16" s="280" t="s">
        <v>299</v>
      </c>
      <c r="CP16" s="280" t="s">
        <v>299</v>
      </c>
      <c r="CQ16" s="280" t="s">
        <v>299</v>
      </c>
    </row>
    <row r="17" spans="1:95" ht="14.4" x14ac:dyDescent="0.3">
      <c r="A17" s="118" t="str">
        <f>'Indicator Data'!B26</f>
        <v>Chattogram</v>
      </c>
      <c r="B17" s="118" t="str">
        <f>'Indicator Data'!C26</f>
        <v>Feni</v>
      </c>
      <c r="C17" s="49">
        <f>'Indicator Data'!D26</f>
        <v>2030</v>
      </c>
      <c r="D17" s="280" t="s">
        <v>847</v>
      </c>
      <c r="E17" s="280" t="s">
        <v>847</v>
      </c>
      <c r="F17" s="280" t="s">
        <v>847</v>
      </c>
      <c r="G17" s="280" t="s">
        <v>847</v>
      </c>
      <c r="H17" s="280" t="s">
        <v>516</v>
      </c>
      <c r="I17" s="280" t="s">
        <v>297</v>
      </c>
      <c r="J17" s="316" t="s">
        <v>1060</v>
      </c>
      <c r="K17" s="316" t="s">
        <v>1060</v>
      </c>
      <c r="L17" s="316" t="s">
        <v>1060</v>
      </c>
      <c r="M17" s="280" t="s">
        <v>297</v>
      </c>
      <c r="N17" s="280" t="s">
        <v>891</v>
      </c>
      <c r="O17" s="280" t="s">
        <v>891</v>
      </c>
      <c r="P17" s="280" t="s">
        <v>516</v>
      </c>
      <c r="Q17" s="280" t="s">
        <v>900</v>
      </c>
      <c r="R17" s="280" t="s">
        <v>521</v>
      </c>
      <c r="S17" s="316" t="s">
        <v>1061</v>
      </c>
      <c r="T17" s="316" t="s">
        <v>1061</v>
      </c>
      <c r="U17" s="280" t="s">
        <v>303</v>
      </c>
      <c r="V17" s="280" t="s">
        <v>303</v>
      </c>
      <c r="W17" s="280" t="s">
        <v>299</v>
      </c>
      <c r="X17" s="280" t="s">
        <v>299</v>
      </c>
      <c r="Y17" s="280" t="s">
        <v>299</v>
      </c>
      <c r="Z17" s="280" t="s">
        <v>299</v>
      </c>
      <c r="AA17" s="280" t="s">
        <v>299</v>
      </c>
      <c r="AB17" s="280" t="s">
        <v>299</v>
      </c>
      <c r="AC17" s="280" t="s">
        <v>299</v>
      </c>
      <c r="AD17" s="280" t="s">
        <v>914</v>
      </c>
      <c r="AE17" s="280" t="s">
        <v>922</v>
      </c>
      <c r="AF17" s="280" t="s">
        <v>922</v>
      </c>
      <c r="AG17" s="280" t="s">
        <v>929</v>
      </c>
      <c r="AH17" s="280" t="s">
        <v>929</v>
      </c>
      <c r="AI17" s="280" t="s">
        <v>298</v>
      </c>
      <c r="AJ17" s="280" t="s">
        <v>560</v>
      </c>
      <c r="AK17" s="280" t="s">
        <v>560</v>
      </c>
      <c r="AL17" s="280" t="s">
        <v>942</v>
      </c>
      <c r="AM17" s="280" t="s">
        <v>942</v>
      </c>
      <c r="AN17" s="280" t="s">
        <v>943</v>
      </c>
      <c r="AO17" s="280" t="s">
        <v>943</v>
      </c>
      <c r="AP17" s="280" t="s">
        <v>943</v>
      </c>
      <c r="AQ17" s="280" t="s">
        <v>948</v>
      </c>
      <c r="AR17" s="280" t="s">
        <v>653</v>
      </c>
      <c r="AS17" s="280" t="s">
        <v>953</v>
      </c>
      <c r="AT17" s="280" t="s">
        <v>302</v>
      </c>
      <c r="AU17" s="280" t="s">
        <v>302</v>
      </c>
      <c r="AV17" s="280" t="s">
        <v>299</v>
      </c>
      <c r="AW17" s="280" t="s">
        <v>503</v>
      </c>
      <c r="AX17" s="280" t="s">
        <v>969</v>
      </c>
      <c r="AY17" s="280" t="s">
        <v>976</v>
      </c>
      <c r="AZ17" s="280" t="s">
        <v>943</v>
      </c>
      <c r="BA17" s="280" t="s">
        <v>943</v>
      </c>
      <c r="BB17" s="280" t="s">
        <v>943</v>
      </c>
      <c r="BC17" s="280" t="s">
        <v>900</v>
      </c>
      <c r="BD17" s="280" t="s">
        <v>900</v>
      </c>
      <c r="BE17" s="280" t="s">
        <v>503</v>
      </c>
      <c r="BF17" s="280" t="s">
        <v>990</v>
      </c>
      <c r="BG17" s="280" t="s">
        <v>994</v>
      </c>
      <c r="BH17" s="280" t="s">
        <v>943</v>
      </c>
      <c r="BI17" s="280" t="s">
        <v>299</v>
      </c>
      <c r="BJ17" s="280" t="s">
        <v>299</v>
      </c>
      <c r="BK17" s="280" t="s">
        <v>299</v>
      </c>
      <c r="BL17" s="280" t="s">
        <v>299</v>
      </c>
      <c r="BM17" s="280" t="s">
        <v>299</v>
      </c>
      <c r="BN17" s="280" t="s">
        <v>299</v>
      </c>
      <c r="BO17" s="280" t="s">
        <v>1000</v>
      </c>
      <c r="BP17" s="280" t="s">
        <v>1005</v>
      </c>
      <c r="BQ17" s="280" t="s">
        <v>1012</v>
      </c>
      <c r="BR17" s="280" t="s">
        <v>653</v>
      </c>
      <c r="BS17" s="316" t="s">
        <v>299</v>
      </c>
      <c r="BT17" s="316" t="s">
        <v>299</v>
      </c>
      <c r="BU17" s="280" t="s">
        <v>299</v>
      </c>
      <c r="BV17" s="280" t="s">
        <v>1027</v>
      </c>
      <c r="BW17" s="280" t="s">
        <v>1027</v>
      </c>
      <c r="BX17" s="280" t="s">
        <v>301</v>
      </c>
      <c r="BY17" s="280" t="s">
        <v>302</v>
      </c>
      <c r="BZ17" s="316" t="s">
        <v>1062</v>
      </c>
      <c r="CA17" s="316" t="s">
        <v>1062</v>
      </c>
      <c r="CB17" s="316" t="s">
        <v>1062</v>
      </c>
      <c r="CC17" s="316" t="s">
        <v>1062</v>
      </c>
      <c r="CD17" s="316" t="s">
        <v>1062</v>
      </c>
      <c r="CE17" s="316" t="s">
        <v>1062</v>
      </c>
      <c r="CF17" s="316" t="s">
        <v>1062</v>
      </c>
      <c r="CG17" s="280" t="s">
        <v>303</v>
      </c>
      <c r="CH17" s="280" t="s">
        <v>303</v>
      </c>
      <c r="CI17" s="280" t="s">
        <v>303</v>
      </c>
      <c r="CJ17" s="280" t="s">
        <v>303</v>
      </c>
      <c r="CK17" s="280" t="s">
        <v>299</v>
      </c>
      <c r="CL17" s="280" t="s">
        <v>299</v>
      </c>
      <c r="CM17" s="280" t="s">
        <v>299</v>
      </c>
      <c r="CN17" s="280" t="s">
        <v>302</v>
      </c>
      <c r="CO17" s="280" t="s">
        <v>299</v>
      </c>
      <c r="CP17" s="280" t="s">
        <v>299</v>
      </c>
      <c r="CQ17" s="280" t="s">
        <v>299</v>
      </c>
    </row>
    <row r="18" spans="1:95" ht="14.4" x14ac:dyDescent="0.3">
      <c r="A18" s="118" t="str">
        <f>'Indicator Data'!B27</f>
        <v>Chattogram</v>
      </c>
      <c r="B18" s="118" t="str">
        <f>'Indicator Data'!C27</f>
        <v>Khagrachhari</v>
      </c>
      <c r="C18" s="49">
        <f>'Indicator Data'!D27</f>
        <v>2046</v>
      </c>
      <c r="D18" s="280" t="s">
        <v>847</v>
      </c>
      <c r="E18" s="280" t="s">
        <v>847</v>
      </c>
      <c r="F18" s="280" t="s">
        <v>847</v>
      </c>
      <c r="G18" s="280" t="s">
        <v>847</v>
      </c>
      <c r="H18" s="280" t="s">
        <v>516</v>
      </c>
      <c r="I18" s="280" t="s">
        <v>297</v>
      </c>
      <c r="J18" s="316" t="s">
        <v>1060</v>
      </c>
      <c r="K18" s="316" t="s">
        <v>1060</v>
      </c>
      <c r="L18" s="316" t="s">
        <v>1060</v>
      </c>
      <c r="M18" s="280" t="s">
        <v>297</v>
      </c>
      <c r="N18" s="280" t="s">
        <v>891</v>
      </c>
      <c r="O18" s="280" t="s">
        <v>891</v>
      </c>
      <c r="P18" s="280" t="s">
        <v>516</v>
      </c>
      <c r="Q18" s="280" t="s">
        <v>900</v>
      </c>
      <c r="R18" s="280" t="s">
        <v>521</v>
      </c>
      <c r="S18" s="316" t="s">
        <v>1061</v>
      </c>
      <c r="T18" s="316" t="s">
        <v>1061</v>
      </c>
      <c r="U18" s="280" t="s">
        <v>303</v>
      </c>
      <c r="V18" s="280" t="s">
        <v>303</v>
      </c>
      <c r="W18" s="280" t="s">
        <v>299</v>
      </c>
      <c r="X18" s="280" t="s">
        <v>299</v>
      </c>
      <c r="Y18" s="280" t="s">
        <v>299</v>
      </c>
      <c r="Z18" s="280" t="s">
        <v>299</v>
      </c>
      <c r="AA18" s="280" t="s">
        <v>299</v>
      </c>
      <c r="AB18" s="280" t="s">
        <v>299</v>
      </c>
      <c r="AC18" s="280" t="s">
        <v>299</v>
      </c>
      <c r="AD18" s="280" t="s">
        <v>914</v>
      </c>
      <c r="AE18" s="280" t="s">
        <v>922</v>
      </c>
      <c r="AF18" s="280" t="s">
        <v>922</v>
      </c>
      <c r="AG18" s="280" t="s">
        <v>929</v>
      </c>
      <c r="AH18" s="280" t="s">
        <v>929</v>
      </c>
      <c r="AI18" s="280" t="s">
        <v>298</v>
      </c>
      <c r="AJ18" s="280" t="s">
        <v>560</v>
      </c>
      <c r="AK18" s="280" t="s">
        <v>560</v>
      </c>
      <c r="AL18" s="280" t="s">
        <v>942</v>
      </c>
      <c r="AM18" s="280" t="s">
        <v>942</v>
      </c>
      <c r="AN18" s="280" t="s">
        <v>943</v>
      </c>
      <c r="AO18" s="280" t="s">
        <v>943</v>
      </c>
      <c r="AP18" s="280" t="s">
        <v>943</v>
      </c>
      <c r="AQ18" s="280" t="s">
        <v>948</v>
      </c>
      <c r="AR18" s="280" t="s">
        <v>653</v>
      </c>
      <c r="AS18" s="280" t="s">
        <v>953</v>
      </c>
      <c r="AT18" s="280" t="s">
        <v>302</v>
      </c>
      <c r="AU18" s="280" t="s">
        <v>302</v>
      </c>
      <c r="AV18" s="280" t="s">
        <v>299</v>
      </c>
      <c r="AW18" s="280" t="s">
        <v>503</v>
      </c>
      <c r="AX18" s="280" t="s">
        <v>969</v>
      </c>
      <c r="AY18" s="280" t="s">
        <v>976</v>
      </c>
      <c r="AZ18" s="280" t="s">
        <v>943</v>
      </c>
      <c r="BA18" s="280" t="s">
        <v>943</v>
      </c>
      <c r="BB18" s="280" t="s">
        <v>943</v>
      </c>
      <c r="BC18" s="280" t="s">
        <v>900</v>
      </c>
      <c r="BD18" s="280" t="s">
        <v>900</v>
      </c>
      <c r="BE18" s="280" t="s">
        <v>503</v>
      </c>
      <c r="BF18" s="280" t="s">
        <v>990</v>
      </c>
      <c r="BG18" s="280" t="s">
        <v>994</v>
      </c>
      <c r="BH18" s="280" t="s">
        <v>943</v>
      </c>
      <c r="BI18" s="280" t="s">
        <v>299</v>
      </c>
      <c r="BJ18" s="280" t="s">
        <v>299</v>
      </c>
      <c r="BK18" s="280" t="s">
        <v>299</v>
      </c>
      <c r="BL18" s="280" t="s">
        <v>299</v>
      </c>
      <c r="BM18" s="280" t="s">
        <v>299</v>
      </c>
      <c r="BN18" s="280" t="s">
        <v>299</v>
      </c>
      <c r="BO18" s="280" t="s">
        <v>1000</v>
      </c>
      <c r="BP18" s="280" t="s">
        <v>1005</v>
      </c>
      <c r="BQ18" s="280" t="s">
        <v>1012</v>
      </c>
      <c r="BR18" s="280" t="s">
        <v>653</v>
      </c>
      <c r="BS18" s="316" t="s">
        <v>299</v>
      </c>
      <c r="BT18" s="316" t="s">
        <v>299</v>
      </c>
      <c r="BU18" s="280" t="s">
        <v>299</v>
      </c>
      <c r="BV18" s="280" t="s">
        <v>1027</v>
      </c>
      <c r="BW18" s="280" t="s">
        <v>1027</v>
      </c>
      <c r="BX18" s="280" t="s">
        <v>301</v>
      </c>
      <c r="BY18" s="280" t="s">
        <v>302</v>
      </c>
      <c r="BZ18" s="316" t="s">
        <v>1062</v>
      </c>
      <c r="CA18" s="316" t="s">
        <v>1062</v>
      </c>
      <c r="CB18" s="316" t="s">
        <v>1062</v>
      </c>
      <c r="CC18" s="316" t="s">
        <v>1062</v>
      </c>
      <c r="CD18" s="316" t="s">
        <v>1062</v>
      </c>
      <c r="CE18" s="316" t="s">
        <v>1062</v>
      </c>
      <c r="CF18" s="316" t="s">
        <v>1062</v>
      </c>
      <c r="CG18" s="280" t="s">
        <v>303</v>
      </c>
      <c r="CH18" s="280" t="s">
        <v>303</v>
      </c>
      <c r="CI18" s="280" t="s">
        <v>303</v>
      </c>
      <c r="CJ18" s="280" t="s">
        <v>303</v>
      </c>
      <c r="CK18" s="280" t="s">
        <v>299</v>
      </c>
      <c r="CL18" s="280" t="s">
        <v>299</v>
      </c>
      <c r="CM18" s="280" t="s">
        <v>299</v>
      </c>
      <c r="CN18" s="280" t="s">
        <v>302</v>
      </c>
      <c r="CO18" s="280" t="s">
        <v>299</v>
      </c>
      <c r="CP18" s="280" t="s">
        <v>299</v>
      </c>
      <c r="CQ18" s="280" t="s">
        <v>299</v>
      </c>
    </row>
    <row r="19" spans="1:95" ht="14.4" x14ac:dyDescent="0.3">
      <c r="A19" s="118" t="str">
        <f>'Indicator Data'!B28</f>
        <v>Chattogram</v>
      </c>
      <c r="B19" s="118" t="str">
        <f>'Indicator Data'!C28</f>
        <v>Lakshmipur</v>
      </c>
      <c r="C19" s="49">
        <f>'Indicator Data'!D28</f>
        <v>2051</v>
      </c>
      <c r="D19" s="280" t="s">
        <v>847</v>
      </c>
      <c r="E19" s="280" t="s">
        <v>847</v>
      </c>
      <c r="F19" s="280" t="s">
        <v>847</v>
      </c>
      <c r="G19" s="280" t="s">
        <v>847</v>
      </c>
      <c r="H19" s="280" t="s">
        <v>516</v>
      </c>
      <c r="I19" s="280" t="s">
        <v>297</v>
      </c>
      <c r="J19" s="316" t="s">
        <v>1060</v>
      </c>
      <c r="K19" s="316" t="s">
        <v>1060</v>
      </c>
      <c r="L19" s="316" t="s">
        <v>1060</v>
      </c>
      <c r="M19" s="280" t="s">
        <v>297</v>
      </c>
      <c r="N19" s="280" t="s">
        <v>891</v>
      </c>
      <c r="O19" s="280" t="s">
        <v>891</v>
      </c>
      <c r="P19" s="280" t="s">
        <v>516</v>
      </c>
      <c r="Q19" s="280" t="s">
        <v>900</v>
      </c>
      <c r="R19" s="280" t="s">
        <v>521</v>
      </c>
      <c r="S19" s="316" t="s">
        <v>1061</v>
      </c>
      <c r="T19" s="316" t="s">
        <v>1061</v>
      </c>
      <c r="U19" s="280" t="s">
        <v>303</v>
      </c>
      <c r="V19" s="280" t="s">
        <v>303</v>
      </c>
      <c r="W19" s="280" t="s">
        <v>299</v>
      </c>
      <c r="X19" s="280" t="s">
        <v>299</v>
      </c>
      <c r="Y19" s="280" t="s">
        <v>299</v>
      </c>
      <c r="Z19" s="280" t="s">
        <v>299</v>
      </c>
      <c r="AA19" s="280" t="s">
        <v>299</v>
      </c>
      <c r="AB19" s="280" t="s">
        <v>299</v>
      </c>
      <c r="AC19" s="280" t="s">
        <v>299</v>
      </c>
      <c r="AD19" s="280" t="s">
        <v>914</v>
      </c>
      <c r="AE19" s="280" t="s">
        <v>922</v>
      </c>
      <c r="AF19" s="280" t="s">
        <v>922</v>
      </c>
      <c r="AG19" s="280" t="s">
        <v>929</v>
      </c>
      <c r="AH19" s="280" t="s">
        <v>929</v>
      </c>
      <c r="AI19" s="280" t="s">
        <v>298</v>
      </c>
      <c r="AJ19" s="280" t="s">
        <v>560</v>
      </c>
      <c r="AK19" s="280" t="s">
        <v>560</v>
      </c>
      <c r="AL19" s="280" t="s">
        <v>942</v>
      </c>
      <c r="AM19" s="280" t="s">
        <v>942</v>
      </c>
      <c r="AN19" s="280" t="s">
        <v>943</v>
      </c>
      <c r="AO19" s="280" t="s">
        <v>943</v>
      </c>
      <c r="AP19" s="280" t="s">
        <v>943</v>
      </c>
      <c r="AQ19" s="280" t="s">
        <v>948</v>
      </c>
      <c r="AR19" s="280" t="s">
        <v>653</v>
      </c>
      <c r="AS19" s="280" t="s">
        <v>953</v>
      </c>
      <c r="AT19" s="280" t="s">
        <v>302</v>
      </c>
      <c r="AU19" s="280" t="s">
        <v>302</v>
      </c>
      <c r="AV19" s="280" t="s">
        <v>299</v>
      </c>
      <c r="AW19" s="280" t="s">
        <v>503</v>
      </c>
      <c r="AX19" s="280" t="s">
        <v>969</v>
      </c>
      <c r="AY19" s="280" t="s">
        <v>976</v>
      </c>
      <c r="AZ19" s="280" t="s">
        <v>943</v>
      </c>
      <c r="BA19" s="280" t="s">
        <v>943</v>
      </c>
      <c r="BB19" s="280" t="s">
        <v>943</v>
      </c>
      <c r="BC19" s="280" t="s">
        <v>900</v>
      </c>
      <c r="BD19" s="280" t="s">
        <v>900</v>
      </c>
      <c r="BE19" s="280" t="s">
        <v>503</v>
      </c>
      <c r="BF19" s="280" t="s">
        <v>990</v>
      </c>
      <c r="BG19" s="280" t="s">
        <v>994</v>
      </c>
      <c r="BH19" s="280" t="s">
        <v>943</v>
      </c>
      <c r="BI19" s="280" t="s">
        <v>299</v>
      </c>
      <c r="BJ19" s="280" t="s">
        <v>299</v>
      </c>
      <c r="BK19" s="280" t="s">
        <v>299</v>
      </c>
      <c r="BL19" s="280" t="s">
        <v>299</v>
      </c>
      <c r="BM19" s="280" t="s">
        <v>299</v>
      </c>
      <c r="BN19" s="280" t="s">
        <v>299</v>
      </c>
      <c r="BO19" s="280" t="s">
        <v>1000</v>
      </c>
      <c r="BP19" s="280" t="s">
        <v>1005</v>
      </c>
      <c r="BQ19" s="280" t="s">
        <v>1012</v>
      </c>
      <c r="BR19" s="280" t="s">
        <v>653</v>
      </c>
      <c r="BS19" s="316" t="s">
        <v>299</v>
      </c>
      <c r="BT19" s="316" t="s">
        <v>299</v>
      </c>
      <c r="BU19" s="280" t="s">
        <v>299</v>
      </c>
      <c r="BV19" s="280" t="s">
        <v>1027</v>
      </c>
      <c r="BW19" s="280" t="s">
        <v>1027</v>
      </c>
      <c r="BX19" s="280" t="s">
        <v>301</v>
      </c>
      <c r="BY19" s="280" t="s">
        <v>302</v>
      </c>
      <c r="BZ19" s="316" t="s">
        <v>1062</v>
      </c>
      <c r="CA19" s="316" t="s">
        <v>1062</v>
      </c>
      <c r="CB19" s="316" t="s">
        <v>1062</v>
      </c>
      <c r="CC19" s="316" t="s">
        <v>1062</v>
      </c>
      <c r="CD19" s="316" t="s">
        <v>1062</v>
      </c>
      <c r="CE19" s="316" t="s">
        <v>1062</v>
      </c>
      <c r="CF19" s="316" t="s">
        <v>1062</v>
      </c>
      <c r="CG19" s="280" t="s">
        <v>303</v>
      </c>
      <c r="CH19" s="280" t="s">
        <v>303</v>
      </c>
      <c r="CI19" s="280" t="s">
        <v>303</v>
      </c>
      <c r="CJ19" s="280" t="s">
        <v>303</v>
      </c>
      <c r="CK19" s="280" t="s">
        <v>299</v>
      </c>
      <c r="CL19" s="280" t="s">
        <v>299</v>
      </c>
      <c r="CM19" s="280" t="s">
        <v>299</v>
      </c>
      <c r="CN19" s="280" t="s">
        <v>302</v>
      </c>
      <c r="CO19" s="280" t="s">
        <v>299</v>
      </c>
      <c r="CP19" s="280" t="s">
        <v>299</v>
      </c>
      <c r="CQ19" s="280" t="s">
        <v>299</v>
      </c>
    </row>
    <row r="20" spans="1:95" ht="14.4" x14ac:dyDescent="0.3">
      <c r="A20" s="118" t="str">
        <f>'Indicator Data'!B29</f>
        <v>Chattogram</v>
      </c>
      <c r="B20" s="118" t="str">
        <f>'Indicator Data'!C29</f>
        <v>Noakhali</v>
      </c>
      <c r="C20" s="49">
        <f>'Indicator Data'!D29</f>
        <v>2075</v>
      </c>
      <c r="D20" s="280" t="s">
        <v>847</v>
      </c>
      <c r="E20" s="280" t="s">
        <v>847</v>
      </c>
      <c r="F20" s="280" t="s">
        <v>847</v>
      </c>
      <c r="G20" s="280" t="s">
        <v>847</v>
      </c>
      <c r="H20" s="280" t="s">
        <v>516</v>
      </c>
      <c r="I20" s="280" t="s">
        <v>297</v>
      </c>
      <c r="J20" s="316" t="s">
        <v>1060</v>
      </c>
      <c r="K20" s="316" t="s">
        <v>1060</v>
      </c>
      <c r="L20" s="316" t="s">
        <v>1060</v>
      </c>
      <c r="M20" s="280" t="s">
        <v>297</v>
      </c>
      <c r="N20" s="280" t="s">
        <v>891</v>
      </c>
      <c r="O20" s="280" t="s">
        <v>891</v>
      </c>
      <c r="P20" s="280" t="s">
        <v>516</v>
      </c>
      <c r="Q20" s="280" t="s">
        <v>900</v>
      </c>
      <c r="R20" s="280" t="s">
        <v>521</v>
      </c>
      <c r="S20" s="316" t="s">
        <v>1061</v>
      </c>
      <c r="T20" s="316" t="s">
        <v>1061</v>
      </c>
      <c r="U20" s="280" t="s">
        <v>303</v>
      </c>
      <c r="V20" s="280" t="s">
        <v>303</v>
      </c>
      <c r="W20" s="280" t="s">
        <v>299</v>
      </c>
      <c r="X20" s="280" t="s">
        <v>299</v>
      </c>
      <c r="Y20" s="280" t="s">
        <v>299</v>
      </c>
      <c r="Z20" s="280" t="s">
        <v>299</v>
      </c>
      <c r="AA20" s="280" t="s">
        <v>299</v>
      </c>
      <c r="AB20" s="280" t="s">
        <v>299</v>
      </c>
      <c r="AC20" s="280" t="s">
        <v>299</v>
      </c>
      <c r="AD20" s="280" t="s">
        <v>914</v>
      </c>
      <c r="AE20" s="280" t="s">
        <v>922</v>
      </c>
      <c r="AF20" s="280" t="s">
        <v>922</v>
      </c>
      <c r="AG20" s="280" t="s">
        <v>929</v>
      </c>
      <c r="AH20" s="280" t="s">
        <v>929</v>
      </c>
      <c r="AI20" s="280" t="s">
        <v>298</v>
      </c>
      <c r="AJ20" s="280" t="s">
        <v>560</v>
      </c>
      <c r="AK20" s="280" t="s">
        <v>560</v>
      </c>
      <c r="AL20" s="280" t="s">
        <v>942</v>
      </c>
      <c r="AM20" s="280" t="s">
        <v>942</v>
      </c>
      <c r="AN20" s="280" t="s">
        <v>943</v>
      </c>
      <c r="AO20" s="280" t="s">
        <v>943</v>
      </c>
      <c r="AP20" s="280" t="s">
        <v>943</v>
      </c>
      <c r="AQ20" s="280" t="s">
        <v>948</v>
      </c>
      <c r="AR20" s="280" t="s">
        <v>653</v>
      </c>
      <c r="AS20" s="280" t="s">
        <v>953</v>
      </c>
      <c r="AT20" s="280" t="s">
        <v>302</v>
      </c>
      <c r="AU20" s="280" t="s">
        <v>302</v>
      </c>
      <c r="AV20" s="280" t="s">
        <v>299</v>
      </c>
      <c r="AW20" s="280" t="s">
        <v>503</v>
      </c>
      <c r="AX20" s="280" t="s">
        <v>969</v>
      </c>
      <c r="AY20" s="280" t="s">
        <v>976</v>
      </c>
      <c r="AZ20" s="280" t="s">
        <v>943</v>
      </c>
      <c r="BA20" s="280" t="s">
        <v>943</v>
      </c>
      <c r="BB20" s="280" t="s">
        <v>943</v>
      </c>
      <c r="BC20" s="280" t="s">
        <v>900</v>
      </c>
      <c r="BD20" s="280" t="s">
        <v>900</v>
      </c>
      <c r="BE20" s="280" t="s">
        <v>503</v>
      </c>
      <c r="BF20" s="280" t="s">
        <v>990</v>
      </c>
      <c r="BG20" s="280" t="s">
        <v>994</v>
      </c>
      <c r="BH20" s="280" t="s">
        <v>943</v>
      </c>
      <c r="BI20" s="280" t="s">
        <v>299</v>
      </c>
      <c r="BJ20" s="280" t="s">
        <v>299</v>
      </c>
      <c r="BK20" s="280" t="s">
        <v>299</v>
      </c>
      <c r="BL20" s="280" t="s">
        <v>299</v>
      </c>
      <c r="BM20" s="280" t="s">
        <v>299</v>
      </c>
      <c r="BN20" s="280" t="s">
        <v>299</v>
      </c>
      <c r="BO20" s="280" t="s">
        <v>1000</v>
      </c>
      <c r="BP20" s="280" t="s">
        <v>1005</v>
      </c>
      <c r="BQ20" s="280" t="s">
        <v>1012</v>
      </c>
      <c r="BR20" s="280" t="s">
        <v>653</v>
      </c>
      <c r="BS20" s="316" t="s">
        <v>299</v>
      </c>
      <c r="BT20" s="316" t="s">
        <v>299</v>
      </c>
      <c r="BU20" s="280" t="s">
        <v>299</v>
      </c>
      <c r="BV20" s="280" t="s">
        <v>1027</v>
      </c>
      <c r="BW20" s="280" t="s">
        <v>1027</v>
      </c>
      <c r="BX20" s="280" t="s">
        <v>301</v>
      </c>
      <c r="BY20" s="280" t="s">
        <v>302</v>
      </c>
      <c r="BZ20" s="316" t="s">
        <v>1062</v>
      </c>
      <c r="CA20" s="316" t="s">
        <v>1062</v>
      </c>
      <c r="CB20" s="316" t="s">
        <v>1062</v>
      </c>
      <c r="CC20" s="316" t="s">
        <v>1062</v>
      </c>
      <c r="CD20" s="316" t="s">
        <v>1062</v>
      </c>
      <c r="CE20" s="316" t="s">
        <v>1062</v>
      </c>
      <c r="CF20" s="316" t="s">
        <v>1062</v>
      </c>
      <c r="CG20" s="280" t="s">
        <v>303</v>
      </c>
      <c r="CH20" s="280" t="s">
        <v>303</v>
      </c>
      <c r="CI20" s="280" t="s">
        <v>303</v>
      </c>
      <c r="CJ20" s="280" t="s">
        <v>303</v>
      </c>
      <c r="CK20" s="280" t="s">
        <v>299</v>
      </c>
      <c r="CL20" s="280" t="s">
        <v>299</v>
      </c>
      <c r="CM20" s="280" t="s">
        <v>299</v>
      </c>
      <c r="CN20" s="280" t="s">
        <v>302</v>
      </c>
      <c r="CO20" s="280" t="s">
        <v>299</v>
      </c>
      <c r="CP20" s="280" t="s">
        <v>299</v>
      </c>
      <c r="CQ20" s="280" t="s">
        <v>299</v>
      </c>
    </row>
    <row r="21" spans="1:95" ht="15.75" customHeight="1" x14ac:dyDescent="0.3">
      <c r="A21" s="118" t="str">
        <f>'Indicator Data'!B30</f>
        <v>Chattogram</v>
      </c>
      <c r="B21" s="118" t="str">
        <f>'Indicator Data'!C30</f>
        <v>Rangamati</v>
      </c>
      <c r="C21" s="49">
        <f>'Indicator Data'!D30</f>
        <v>2084</v>
      </c>
      <c r="D21" s="280" t="s">
        <v>847</v>
      </c>
      <c r="E21" s="280" t="s">
        <v>847</v>
      </c>
      <c r="F21" s="280" t="s">
        <v>847</v>
      </c>
      <c r="G21" s="280" t="s">
        <v>847</v>
      </c>
      <c r="H21" s="280" t="s">
        <v>516</v>
      </c>
      <c r="I21" s="280" t="s">
        <v>297</v>
      </c>
      <c r="J21" s="316" t="s">
        <v>1060</v>
      </c>
      <c r="K21" s="316" t="s">
        <v>1060</v>
      </c>
      <c r="L21" s="316" t="s">
        <v>1060</v>
      </c>
      <c r="M21" s="280" t="s">
        <v>297</v>
      </c>
      <c r="N21" s="280" t="s">
        <v>891</v>
      </c>
      <c r="O21" s="280" t="s">
        <v>891</v>
      </c>
      <c r="P21" s="280" t="s">
        <v>516</v>
      </c>
      <c r="Q21" s="280" t="s">
        <v>900</v>
      </c>
      <c r="R21" s="280" t="s">
        <v>521</v>
      </c>
      <c r="S21" s="316" t="s">
        <v>1061</v>
      </c>
      <c r="T21" s="316" t="s">
        <v>1061</v>
      </c>
      <c r="U21" s="280" t="s">
        <v>303</v>
      </c>
      <c r="V21" s="280" t="s">
        <v>303</v>
      </c>
      <c r="W21" s="280" t="s">
        <v>299</v>
      </c>
      <c r="X21" s="280" t="s">
        <v>299</v>
      </c>
      <c r="Y21" s="280" t="s">
        <v>299</v>
      </c>
      <c r="Z21" s="280" t="s">
        <v>299</v>
      </c>
      <c r="AA21" s="280" t="s">
        <v>299</v>
      </c>
      <c r="AB21" s="280" t="s">
        <v>299</v>
      </c>
      <c r="AC21" s="280" t="s">
        <v>299</v>
      </c>
      <c r="AD21" s="280" t="s">
        <v>914</v>
      </c>
      <c r="AE21" s="280" t="s">
        <v>922</v>
      </c>
      <c r="AF21" s="280" t="s">
        <v>922</v>
      </c>
      <c r="AG21" s="280" t="s">
        <v>929</v>
      </c>
      <c r="AH21" s="280" t="s">
        <v>929</v>
      </c>
      <c r="AI21" s="280" t="s">
        <v>298</v>
      </c>
      <c r="AJ21" s="280" t="s">
        <v>560</v>
      </c>
      <c r="AK21" s="280" t="s">
        <v>560</v>
      </c>
      <c r="AL21" s="280" t="s">
        <v>942</v>
      </c>
      <c r="AM21" s="280" t="s">
        <v>942</v>
      </c>
      <c r="AN21" s="280" t="s">
        <v>943</v>
      </c>
      <c r="AO21" s="280" t="s">
        <v>943</v>
      </c>
      <c r="AP21" s="280" t="s">
        <v>943</v>
      </c>
      <c r="AQ21" s="280" t="s">
        <v>948</v>
      </c>
      <c r="AR21" s="280" t="s">
        <v>653</v>
      </c>
      <c r="AS21" s="280" t="s">
        <v>953</v>
      </c>
      <c r="AT21" s="280" t="s">
        <v>302</v>
      </c>
      <c r="AU21" s="280" t="s">
        <v>302</v>
      </c>
      <c r="AV21" s="280" t="s">
        <v>299</v>
      </c>
      <c r="AW21" s="280" t="s">
        <v>503</v>
      </c>
      <c r="AX21" s="280" t="s">
        <v>969</v>
      </c>
      <c r="AY21" s="280" t="s">
        <v>976</v>
      </c>
      <c r="AZ21" s="280" t="s">
        <v>943</v>
      </c>
      <c r="BA21" s="280" t="s">
        <v>943</v>
      </c>
      <c r="BB21" s="280" t="s">
        <v>943</v>
      </c>
      <c r="BC21" s="280" t="s">
        <v>900</v>
      </c>
      <c r="BD21" s="280" t="s">
        <v>900</v>
      </c>
      <c r="BE21" s="280" t="s">
        <v>503</v>
      </c>
      <c r="BF21" s="280" t="s">
        <v>990</v>
      </c>
      <c r="BG21" s="280" t="s">
        <v>994</v>
      </c>
      <c r="BH21" s="280" t="s">
        <v>943</v>
      </c>
      <c r="BI21" s="280" t="s">
        <v>299</v>
      </c>
      <c r="BJ21" s="280" t="s">
        <v>299</v>
      </c>
      <c r="BK21" s="280" t="s">
        <v>299</v>
      </c>
      <c r="BL21" s="280" t="s">
        <v>299</v>
      </c>
      <c r="BM21" s="280" t="s">
        <v>299</v>
      </c>
      <c r="BN21" s="280" t="s">
        <v>299</v>
      </c>
      <c r="BO21" s="280" t="s">
        <v>1000</v>
      </c>
      <c r="BP21" s="280" t="s">
        <v>1005</v>
      </c>
      <c r="BQ21" s="280" t="s">
        <v>1012</v>
      </c>
      <c r="BR21" s="280" t="s">
        <v>653</v>
      </c>
      <c r="BS21" s="316" t="s">
        <v>299</v>
      </c>
      <c r="BT21" s="316" t="s">
        <v>299</v>
      </c>
      <c r="BU21" s="280" t="s">
        <v>299</v>
      </c>
      <c r="BV21" s="280" t="s">
        <v>1027</v>
      </c>
      <c r="BW21" s="280" t="s">
        <v>1027</v>
      </c>
      <c r="BX21" s="280" t="s">
        <v>301</v>
      </c>
      <c r="BY21" s="280" t="s">
        <v>302</v>
      </c>
      <c r="BZ21" s="316" t="s">
        <v>1062</v>
      </c>
      <c r="CA21" s="316" t="s">
        <v>1062</v>
      </c>
      <c r="CB21" s="316" t="s">
        <v>1062</v>
      </c>
      <c r="CC21" s="316" t="s">
        <v>1062</v>
      </c>
      <c r="CD21" s="316" t="s">
        <v>1062</v>
      </c>
      <c r="CE21" s="316" t="s">
        <v>1062</v>
      </c>
      <c r="CF21" s="316" t="s">
        <v>1062</v>
      </c>
      <c r="CG21" s="280" t="s">
        <v>303</v>
      </c>
      <c r="CH21" s="280" t="s">
        <v>303</v>
      </c>
      <c r="CI21" s="280" t="s">
        <v>303</v>
      </c>
      <c r="CJ21" s="280" t="s">
        <v>303</v>
      </c>
      <c r="CK21" s="280" t="s">
        <v>299</v>
      </c>
      <c r="CL21" s="280" t="s">
        <v>299</v>
      </c>
      <c r="CM21" s="280" t="s">
        <v>299</v>
      </c>
      <c r="CN21" s="280" t="s">
        <v>302</v>
      </c>
      <c r="CO21" s="280" t="s">
        <v>299</v>
      </c>
      <c r="CP21" s="280" t="s">
        <v>299</v>
      </c>
      <c r="CQ21" s="280" t="s">
        <v>299</v>
      </c>
    </row>
    <row r="22" spans="1:95" ht="15.75" customHeight="1" x14ac:dyDescent="0.3">
      <c r="A22" s="118" t="str">
        <f>'Indicator Data'!B31</f>
        <v>Dhaka</v>
      </c>
      <c r="B22" s="118" t="str">
        <f>'Indicator Data'!C31</f>
        <v>Dhaka</v>
      </c>
      <c r="C22" s="49">
        <f>'Indicator Data'!D31</f>
        <v>3026</v>
      </c>
      <c r="D22" s="280" t="s">
        <v>847</v>
      </c>
      <c r="E22" s="280" t="s">
        <v>847</v>
      </c>
      <c r="F22" s="280" t="s">
        <v>847</v>
      </c>
      <c r="G22" s="280" t="s">
        <v>847</v>
      </c>
      <c r="H22" s="280" t="s">
        <v>516</v>
      </c>
      <c r="I22" s="280" t="s">
        <v>297</v>
      </c>
      <c r="J22" s="316" t="s">
        <v>1060</v>
      </c>
      <c r="K22" s="316" t="s">
        <v>1060</v>
      </c>
      <c r="L22" s="316" t="s">
        <v>1060</v>
      </c>
      <c r="M22" s="280" t="s">
        <v>297</v>
      </c>
      <c r="N22" s="280" t="s">
        <v>891</v>
      </c>
      <c r="O22" s="280" t="s">
        <v>891</v>
      </c>
      <c r="P22" s="280" t="s">
        <v>516</v>
      </c>
      <c r="Q22" s="280" t="s">
        <v>900</v>
      </c>
      <c r="R22" s="280" t="s">
        <v>521</v>
      </c>
      <c r="S22" s="316" t="s">
        <v>1061</v>
      </c>
      <c r="T22" s="316" t="s">
        <v>1061</v>
      </c>
      <c r="U22" s="280" t="s">
        <v>303</v>
      </c>
      <c r="V22" s="280" t="s">
        <v>303</v>
      </c>
      <c r="W22" s="280" t="s">
        <v>299</v>
      </c>
      <c r="X22" s="280" t="s">
        <v>299</v>
      </c>
      <c r="Y22" s="280" t="s">
        <v>299</v>
      </c>
      <c r="Z22" s="280" t="s">
        <v>299</v>
      </c>
      <c r="AA22" s="280" t="s">
        <v>299</v>
      </c>
      <c r="AB22" s="280" t="s">
        <v>299</v>
      </c>
      <c r="AC22" s="280" t="s">
        <v>299</v>
      </c>
      <c r="AD22" s="280" t="s">
        <v>914</v>
      </c>
      <c r="AE22" s="280" t="s">
        <v>922</v>
      </c>
      <c r="AF22" s="280" t="s">
        <v>922</v>
      </c>
      <c r="AG22" s="280" t="s">
        <v>929</v>
      </c>
      <c r="AH22" s="280" t="s">
        <v>929</v>
      </c>
      <c r="AI22" s="280" t="s">
        <v>298</v>
      </c>
      <c r="AJ22" s="280" t="s">
        <v>560</v>
      </c>
      <c r="AK22" s="280" t="s">
        <v>560</v>
      </c>
      <c r="AL22" s="280" t="s">
        <v>942</v>
      </c>
      <c r="AM22" s="280" t="s">
        <v>942</v>
      </c>
      <c r="AN22" s="280" t="s">
        <v>943</v>
      </c>
      <c r="AO22" s="280" t="s">
        <v>943</v>
      </c>
      <c r="AP22" s="280" t="s">
        <v>943</v>
      </c>
      <c r="AQ22" s="280" t="s">
        <v>948</v>
      </c>
      <c r="AR22" s="280" t="s">
        <v>653</v>
      </c>
      <c r="AS22" s="280" t="s">
        <v>953</v>
      </c>
      <c r="AT22" s="280" t="s">
        <v>302</v>
      </c>
      <c r="AU22" s="280" t="s">
        <v>302</v>
      </c>
      <c r="AV22" s="280" t="s">
        <v>299</v>
      </c>
      <c r="AW22" s="280" t="s">
        <v>503</v>
      </c>
      <c r="AX22" s="280" t="s">
        <v>969</v>
      </c>
      <c r="AY22" s="280" t="s">
        <v>976</v>
      </c>
      <c r="AZ22" s="280" t="s">
        <v>943</v>
      </c>
      <c r="BA22" s="280" t="s">
        <v>943</v>
      </c>
      <c r="BB22" s="280" t="s">
        <v>943</v>
      </c>
      <c r="BC22" s="280" t="s">
        <v>900</v>
      </c>
      <c r="BD22" s="280" t="s">
        <v>900</v>
      </c>
      <c r="BE22" s="280" t="s">
        <v>503</v>
      </c>
      <c r="BF22" s="280" t="s">
        <v>990</v>
      </c>
      <c r="BG22" s="280" t="s">
        <v>994</v>
      </c>
      <c r="BH22" s="280" t="s">
        <v>943</v>
      </c>
      <c r="BI22" s="280" t="s">
        <v>299</v>
      </c>
      <c r="BJ22" s="280" t="s">
        <v>299</v>
      </c>
      <c r="BK22" s="280" t="s">
        <v>299</v>
      </c>
      <c r="BL22" s="280" t="s">
        <v>299</v>
      </c>
      <c r="BM22" s="280" t="s">
        <v>299</v>
      </c>
      <c r="BN22" s="280" t="s">
        <v>299</v>
      </c>
      <c r="BO22" s="280" t="s">
        <v>1000</v>
      </c>
      <c r="BP22" s="280" t="s">
        <v>1005</v>
      </c>
      <c r="BQ22" s="280" t="s">
        <v>1012</v>
      </c>
      <c r="BR22" s="280" t="s">
        <v>653</v>
      </c>
      <c r="BS22" s="316" t="s">
        <v>299</v>
      </c>
      <c r="BT22" s="316" t="s">
        <v>299</v>
      </c>
      <c r="BU22" s="280" t="s">
        <v>299</v>
      </c>
      <c r="BV22" s="280" t="s">
        <v>1027</v>
      </c>
      <c r="BW22" s="280" t="s">
        <v>1027</v>
      </c>
      <c r="BX22" s="280" t="s">
        <v>301</v>
      </c>
      <c r="BY22" s="280" t="s">
        <v>302</v>
      </c>
      <c r="BZ22" s="316" t="s">
        <v>1062</v>
      </c>
      <c r="CA22" s="316" t="s">
        <v>1062</v>
      </c>
      <c r="CB22" s="316" t="s">
        <v>1062</v>
      </c>
      <c r="CC22" s="316" t="s">
        <v>1062</v>
      </c>
      <c r="CD22" s="316" t="s">
        <v>1062</v>
      </c>
      <c r="CE22" s="316" t="s">
        <v>1062</v>
      </c>
      <c r="CF22" s="316" t="s">
        <v>1062</v>
      </c>
      <c r="CG22" s="280" t="s">
        <v>303</v>
      </c>
      <c r="CH22" s="280" t="s">
        <v>303</v>
      </c>
      <c r="CI22" s="280" t="s">
        <v>303</v>
      </c>
      <c r="CJ22" s="280" t="s">
        <v>303</v>
      </c>
      <c r="CK22" s="280" t="s">
        <v>299</v>
      </c>
      <c r="CL22" s="280" t="s">
        <v>299</v>
      </c>
      <c r="CM22" s="280" t="s">
        <v>299</v>
      </c>
      <c r="CN22" s="280" t="s">
        <v>302</v>
      </c>
      <c r="CO22" s="280" t="s">
        <v>299</v>
      </c>
      <c r="CP22" s="280" t="s">
        <v>299</v>
      </c>
      <c r="CQ22" s="280" t="s">
        <v>299</v>
      </c>
    </row>
    <row r="23" spans="1:95" ht="15.75" customHeight="1" x14ac:dyDescent="0.3">
      <c r="A23" s="118" t="str">
        <f>'Indicator Data'!B32</f>
        <v>Dhaka</v>
      </c>
      <c r="B23" s="118" t="str">
        <f>'Indicator Data'!C32</f>
        <v>Faridpur</v>
      </c>
      <c r="C23" s="49">
        <f>'Indicator Data'!D32</f>
        <v>3029</v>
      </c>
      <c r="D23" s="280" t="s">
        <v>847</v>
      </c>
      <c r="E23" s="280" t="s">
        <v>847</v>
      </c>
      <c r="F23" s="280" t="s">
        <v>847</v>
      </c>
      <c r="G23" s="280" t="s">
        <v>847</v>
      </c>
      <c r="H23" s="280" t="s">
        <v>516</v>
      </c>
      <c r="I23" s="280" t="s">
        <v>297</v>
      </c>
      <c r="J23" s="316" t="s">
        <v>1060</v>
      </c>
      <c r="K23" s="316" t="s">
        <v>1060</v>
      </c>
      <c r="L23" s="316" t="s">
        <v>1060</v>
      </c>
      <c r="M23" s="280" t="s">
        <v>297</v>
      </c>
      <c r="N23" s="280" t="s">
        <v>891</v>
      </c>
      <c r="O23" s="280" t="s">
        <v>891</v>
      </c>
      <c r="P23" s="280" t="s">
        <v>516</v>
      </c>
      <c r="Q23" s="280" t="s">
        <v>900</v>
      </c>
      <c r="R23" s="280" t="s">
        <v>521</v>
      </c>
      <c r="S23" s="316" t="s">
        <v>1061</v>
      </c>
      <c r="T23" s="316" t="s">
        <v>1061</v>
      </c>
      <c r="U23" s="280" t="s">
        <v>303</v>
      </c>
      <c r="V23" s="280" t="s">
        <v>303</v>
      </c>
      <c r="W23" s="280" t="s">
        <v>299</v>
      </c>
      <c r="X23" s="280" t="s">
        <v>299</v>
      </c>
      <c r="Y23" s="280" t="s">
        <v>299</v>
      </c>
      <c r="Z23" s="280" t="s">
        <v>299</v>
      </c>
      <c r="AA23" s="280" t="s">
        <v>299</v>
      </c>
      <c r="AB23" s="280" t="s">
        <v>299</v>
      </c>
      <c r="AC23" s="280" t="s">
        <v>299</v>
      </c>
      <c r="AD23" s="280" t="s">
        <v>914</v>
      </c>
      <c r="AE23" s="280" t="s">
        <v>922</v>
      </c>
      <c r="AF23" s="280" t="s">
        <v>922</v>
      </c>
      <c r="AG23" s="280" t="s">
        <v>929</v>
      </c>
      <c r="AH23" s="280" t="s">
        <v>929</v>
      </c>
      <c r="AI23" s="280" t="s">
        <v>298</v>
      </c>
      <c r="AJ23" s="280" t="s">
        <v>560</v>
      </c>
      <c r="AK23" s="280" t="s">
        <v>560</v>
      </c>
      <c r="AL23" s="280" t="s">
        <v>942</v>
      </c>
      <c r="AM23" s="280" t="s">
        <v>942</v>
      </c>
      <c r="AN23" s="280" t="s">
        <v>943</v>
      </c>
      <c r="AO23" s="280" t="s">
        <v>943</v>
      </c>
      <c r="AP23" s="280" t="s">
        <v>943</v>
      </c>
      <c r="AQ23" s="280" t="s">
        <v>948</v>
      </c>
      <c r="AR23" s="280" t="s">
        <v>653</v>
      </c>
      <c r="AS23" s="280" t="s">
        <v>953</v>
      </c>
      <c r="AT23" s="280" t="s">
        <v>302</v>
      </c>
      <c r="AU23" s="280" t="s">
        <v>302</v>
      </c>
      <c r="AV23" s="280" t="s">
        <v>299</v>
      </c>
      <c r="AW23" s="280" t="s">
        <v>503</v>
      </c>
      <c r="AX23" s="280" t="s">
        <v>969</v>
      </c>
      <c r="AY23" s="280" t="s">
        <v>976</v>
      </c>
      <c r="AZ23" s="280" t="s">
        <v>943</v>
      </c>
      <c r="BA23" s="280" t="s">
        <v>943</v>
      </c>
      <c r="BB23" s="280" t="s">
        <v>943</v>
      </c>
      <c r="BC23" s="280" t="s">
        <v>900</v>
      </c>
      <c r="BD23" s="280" t="s">
        <v>900</v>
      </c>
      <c r="BE23" s="280" t="s">
        <v>503</v>
      </c>
      <c r="BF23" s="280" t="s">
        <v>990</v>
      </c>
      <c r="BG23" s="280" t="s">
        <v>994</v>
      </c>
      <c r="BH23" s="280" t="s">
        <v>943</v>
      </c>
      <c r="BI23" s="280" t="s">
        <v>299</v>
      </c>
      <c r="BJ23" s="280" t="s">
        <v>299</v>
      </c>
      <c r="BK23" s="280" t="s">
        <v>299</v>
      </c>
      <c r="BL23" s="280" t="s">
        <v>299</v>
      </c>
      <c r="BM23" s="280" t="s">
        <v>299</v>
      </c>
      <c r="BN23" s="280" t="s">
        <v>299</v>
      </c>
      <c r="BO23" s="280" t="s">
        <v>1000</v>
      </c>
      <c r="BP23" s="280" t="s">
        <v>1005</v>
      </c>
      <c r="BQ23" s="280" t="s">
        <v>1012</v>
      </c>
      <c r="BR23" s="280" t="s">
        <v>653</v>
      </c>
      <c r="BS23" s="316" t="s">
        <v>299</v>
      </c>
      <c r="BT23" s="316" t="s">
        <v>299</v>
      </c>
      <c r="BU23" s="280" t="s">
        <v>299</v>
      </c>
      <c r="BV23" s="280" t="s">
        <v>1027</v>
      </c>
      <c r="BW23" s="280" t="s">
        <v>1027</v>
      </c>
      <c r="BX23" s="280" t="s">
        <v>301</v>
      </c>
      <c r="BY23" s="280" t="s">
        <v>302</v>
      </c>
      <c r="BZ23" s="316" t="s">
        <v>1062</v>
      </c>
      <c r="CA23" s="316" t="s">
        <v>1062</v>
      </c>
      <c r="CB23" s="316" t="s">
        <v>1062</v>
      </c>
      <c r="CC23" s="316" t="s">
        <v>1062</v>
      </c>
      <c r="CD23" s="316" t="s">
        <v>1062</v>
      </c>
      <c r="CE23" s="316" t="s">
        <v>1062</v>
      </c>
      <c r="CF23" s="316" t="s">
        <v>1062</v>
      </c>
      <c r="CG23" s="280" t="s">
        <v>303</v>
      </c>
      <c r="CH23" s="280" t="s">
        <v>303</v>
      </c>
      <c r="CI23" s="280" t="s">
        <v>303</v>
      </c>
      <c r="CJ23" s="280" t="s">
        <v>303</v>
      </c>
      <c r="CK23" s="280" t="s">
        <v>299</v>
      </c>
      <c r="CL23" s="280" t="s">
        <v>299</v>
      </c>
      <c r="CM23" s="280" t="s">
        <v>299</v>
      </c>
      <c r="CN23" s="280" t="s">
        <v>302</v>
      </c>
      <c r="CO23" s="280" t="s">
        <v>299</v>
      </c>
      <c r="CP23" s="280" t="s">
        <v>299</v>
      </c>
      <c r="CQ23" s="280" t="s">
        <v>299</v>
      </c>
    </row>
    <row r="24" spans="1:95" ht="15.75" customHeight="1" x14ac:dyDescent="0.3">
      <c r="A24" s="118" t="str">
        <f>'Indicator Data'!B33</f>
        <v>Dhaka</v>
      </c>
      <c r="B24" s="118" t="str">
        <f>'Indicator Data'!C33</f>
        <v>Gazipur</v>
      </c>
      <c r="C24" s="49">
        <f>'Indicator Data'!D33</f>
        <v>3033</v>
      </c>
      <c r="D24" s="280" t="s">
        <v>847</v>
      </c>
      <c r="E24" s="280" t="s">
        <v>847</v>
      </c>
      <c r="F24" s="280" t="s">
        <v>847</v>
      </c>
      <c r="G24" s="280" t="s">
        <v>847</v>
      </c>
      <c r="H24" s="280" t="s">
        <v>516</v>
      </c>
      <c r="I24" s="280" t="s">
        <v>297</v>
      </c>
      <c r="J24" s="316" t="s">
        <v>1060</v>
      </c>
      <c r="K24" s="316" t="s">
        <v>1060</v>
      </c>
      <c r="L24" s="316" t="s">
        <v>1060</v>
      </c>
      <c r="M24" s="280" t="s">
        <v>297</v>
      </c>
      <c r="N24" s="280" t="s">
        <v>891</v>
      </c>
      <c r="O24" s="280" t="s">
        <v>891</v>
      </c>
      <c r="P24" s="280" t="s">
        <v>516</v>
      </c>
      <c r="Q24" s="280" t="s">
        <v>900</v>
      </c>
      <c r="R24" s="280" t="s">
        <v>521</v>
      </c>
      <c r="S24" s="316" t="s">
        <v>1061</v>
      </c>
      <c r="T24" s="316" t="s">
        <v>1061</v>
      </c>
      <c r="U24" s="280" t="s">
        <v>303</v>
      </c>
      <c r="V24" s="280" t="s">
        <v>303</v>
      </c>
      <c r="W24" s="280" t="s">
        <v>299</v>
      </c>
      <c r="X24" s="280" t="s">
        <v>299</v>
      </c>
      <c r="Y24" s="280" t="s">
        <v>299</v>
      </c>
      <c r="Z24" s="280" t="s">
        <v>299</v>
      </c>
      <c r="AA24" s="280" t="s">
        <v>299</v>
      </c>
      <c r="AB24" s="280" t="s">
        <v>299</v>
      </c>
      <c r="AC24" s="280" t="s">
        <v>299</v>
      </c>
      <c r="AD24" s="280" t="s">
        <v>914</v>
      </c>
      <c r="AE24" s="280" t="s">
        <v>922</v>
      </c>
      <c r="AF24" s="280" t="s">
        <v>922</v>
      </c>
      <c r="AG24" s="280" t="s">
        <v>929</v>
      </c>
      <c r="AH24" s="280" t="s">
        <v>929</v>
      </c>
      <c r="AI24" s="280" t="s">
        <v>298</v>
      </c>
      <c r="AJ24" s="280" t="s">
        <v>560</v>
      </c>
      <c r="AK24" s="280" t="s">
        <v>560</v>
      </c>
      <c r="AL24" s="280" t="s">
        <v>942</v>
      </c>
      <c r="AM24" s="280" t="s">
        <v>942</v>
      </c>
      <c r="AN24" s="280" t="s">
        <v>943</v>
      </c>
      <c r="AO24" s="280" t="s">
        <v>943</v>
      </c>
      <c r="AP24" s="280" t="s">
        <v>943</v>
      </c>
      <c r="AQ24" s="280" t="s">
        <v>948</v>
      </c>
      <c r="AR24" s="280" t="s">
        <v>653</v>
      </c>
      <c r="AS24" s="280" t="s">
        <v>953</v>
      </c>
      <c r="AT24" s="280" t="s">
        <v>302</v>
      </c>
      <c r="AU24" s="280" t="s">
        <v>302</v>
      </c>
      <c r="AV24" s="280" t="s">
        <v>299</v>
      </c>
      <c r="AW24" s="280" t="s">
        <v>503</v>
      </c>
      <c r="AX24" s="280" t="s">
        <v>969</v>
      </c>
      <c r="AY24" s="280" t="s">
        <v>976</v>
      </c>
      <c r="AZ24" s="280" t="s">
        <v>943</v>
      </c>
      <c r="BA24" s="280" t="s">
        <v>943</v>
      </c>
      <c r="BB24" s="280" t="s">
        <v>943</v>
      </c>
      <c r="BC24" s="280" t="s">
        <v>900</v>
      </c>
      <c r="BD24" s="280" t="s">
        <v>900</v>
      </c>
      <c r="BE24" s="280" t="s">
        <v>503</v>
      </c>
      <c r="BF24" s="280" t="s">
        <v>990</v>
      </c>
      <c r="BG24" s="280" t="s">
        <v>994</v>
      </c>
      <c r="BH24" s="280" t="s">
        <v>943</v>
      </c>
      <c r="BI24" s="280" t="s">
        <v>299</v>
      </c>
      <c r="BJ24" s="280" t="s">
        <v>299</v>
      </c>
      <c r="BK24" s="280" t="s">
        <v>299</v>
      </c>
      <c r="BL24" s="280" t="s">
        <v>299</v>
      </c>
      <c r="BM24" s="280" t="s">
        <v>299</v>
      </c>
      <c r="BN24" s="280" t="s">
        <v>299</v>
      </c>
      <c r="BO24" s="280" t="s">
        <v>1000</v>
      </c>
      <c r="BP24" s="280" t="s">
        <v>1005</v>
      </c>
      <c r="BQ24" s="280" t="s">
        <v>1012</v>
      </c>
      <c r="BR24" s="280" t="s">
        <v>653</v>
      </c>
      <c r="BS24" s="316" t="s">
        <v>299</v>
      </c>
      <c r="BT24" s="316" t="s">
        <v>299</v>
      </c>
      <c r="BU24" s="280" t="s">
        <v>299</v>
      </c>
      <c r="BV24" s="280" t="s">
        <v>1027</v>
      </c>
      <c r="BW24" s="280" t="s">
        <v>1027</v>
      </c>
      <c r="BX24" s="280" t="s">
        <v>301</v>
      </c>
      <c r="BY24" s="280" t="s">
        <v>302</v>
      </c>
      <c r="BZ24" s="316" t="s">
        <v>1062</v>
      </c>
      <c r="CA24" s="316" t="s">
        <v>1062</v>
      </c>
      <c r="CB24" s="316" t="s">
        <v>1062</v>
      </c>
      <c r="CC24" s="316" t="s">
        <v>1062</v>
      </c>
      <c r="CD24" s="316" t="s">
        <v>1062</v>
      </c>
      <c r="CE24" s="316" t="s">
        <v>1062</v>
      </c>
      <c r="CF24" s="316" t="s">
        <v>1062</v>
      </c>
      <c r="CG24" s="280" t="s">
        <v>303</v>
      </c>
      <c r="CH24" s="280" t="s">
        <v>303</v>
      </c>
      <c r="CI24" s="280" t="s">
        <v>303</v>
      </c>
      <c r="CJ24" s="280" t="s">
        <v>303</v>
      </c>
      <c r="CK24" s="280" t="s">
        <v>299</v>
      </c>
      <c r="CL24" s="280" t="s">
        <v>299</v>
      </c>
      <c r="CM24" s="280" t="s">
        <v>299</v>
      </c>
      <c r="CN24" s="280" t="s">
        <v>302</v>
      </c>
      <c r="CO24" s="280" t="s">
        <v>299</v>
      </c>
      <c r="CP24" s="280" t="s">
        <v>299</v>
      </c>
      <c r="CQ24" s="280" t="s">
        <v>299</v>
      </c>
    </row>
    <row r="25" spans="1:95" ht="15.75" customHeight="1" x14ac:dyDescent="0.3">
      <c r="A25" s="118" t="str">
        <f>'Indicator Data'!B34</f>
        <v>Dhaka</v>
      </c>
      <c r="B25" s="118" t="str">
        <f>'Indicator Data'!C34</f>
        <v>Gopalganj</v>
      </c>
      <c r="C25" s="49">
        <f>'Indicator Data'!D34</f>
        <v>3035</v>
      </c>
      <c r="D25" s="280" t="s">
        <v>847</v>
      </c>
      <c r="E25" s="280" t="s">
        <v>847</v>
      </c>
      <c r="F25" s="280" t="s">
        <v>847</v>
      </c>
      <c r="G25" s="280" t="s">
        <v>847</v>
      </c>
      <c r="H25" s="280" t="s">
        <v>516</v>
      </c>
      <c r="I25" s="280" t="s">
        <v>297</v>
      </c>
      <c r="J25" s="316" t="s">
        <v>1060</v>
      </c>
      <c r="K25" s="316" t="s">
        <v>1060</v>
      </c>
      <c r="L25" s="316" t="s">
        <v>1060</v>
      </c>
      <c r="M25" s="280" t="s">
        <v>297</v>
      </c>
      <c r="N25" s="280" t="s">
        <v>891</v>
      </c>
      <c r="O25" s="280" t="s">
        <v>891</v>
      </c>
      <c r="P25" s="280" t="s">
        <v>516</v>
      </c>
      <c r="Q25" s="280" t="s">
        <v>900</v>
      </c>
      <c r="R25" s="280" t="s">
        <v>521</v>
      </c>
      <c r="S25" s="316" t="s">
        <v>1061</v>
      </c>
      <c r="T25" s="316" t="s">
        <v>1061</v>
      </c>
      <c r="U25" s="280" t="s">
        <v>303</v>
      </c>
      <c r="V25" s="280" t="s">
        <v>303</v>
      </c>
      <c r="W25" s="280" t="s">
        <v>299</v>
      </c>
      <c r="X25" s="280" t="s">
        <v>299</v>
      </c>
      <c r="Y25" s="280" t="s">
        <v>299</v>
      </c>
      <c r="Z25" s="280" t="s">
        <v>299</v>
      </c>
      <c r="AA25" s="280" t="s">
        <v>299</v>
      </c>
      <c r="AB25" s="280" t="s">
        <v>299</v>
      </c>
      <c r="AC25" s="280" t="s">
        <v>299</v>
      </c>
      <c r="AD25" s="280" t="s">
        <v>914</v>
      </c>
      <c r="AE25" s="280" t="s">
        <v>922</v>
      </c>
      <c r="AF25" s="280" t="s">
        <v>922</v>
      </c>
      <c r="AG25" s="280" t="s">
        <v>929</v>
      </c>
      <c r="AH25" s="280" t="s">
        <v>929</v>
      </c>
      <c r="AI25" s="280" t="s">
        <v>298</v>
      </c>
      <c r="AJ25" s="280" t="s">
        <v>560</v>
      </c>
      <c r="AK25" s="280" t="s">
        <v>560</v>
      </c>
      <c r="AL25" s="280" t="s">
        <v>942</v>
      </c>
      <c r="AM25" s="280" t="s">
        <v>942</v>
      </c>
      <c r="AN25" s="280" t="s">
        <v>943</v>
      </c>
      <c r="AO25" s="280" t="s">
        <v>943</v>
      </c>
      <c r="AP25" s="280" t="s">
        <v>943</v>
      </c>
      <c r="AQ25" s="280" t="s">
        <v>948</v>
      </c>
      <c r="AR25" s="280" t="s">
        <v>653</v>
      </c>
      <c r="AS25" s="280" t="s">
        <v>953</v>
      </c>
      <c r="AT25" s="280" t="s">
        <v>302</v>
      </c>
      <c r="AU25" s="280" t="s">
        <v>302</v>
      </c>
      <c r="AV25" s="280" t="s">
        <v>299</v>
      </c>
      <c r="AW25" s="280" t="s">
        <v>503</v>
      </c>
      <c r="AX25" s="280" t="s">
        <v>969</v>
      </c>
      <c r="AY25" s="280" t="s">
        <v>976</v>
      </c>
      <c r="AZ25" s="280" t="s">
        <v>943</v>
      </c>
      <c r="BA25" s="280" t="s">
        <v>943</v>
      </c>
      <c r="BB25" s="280" t="s">
        <v>943</v>
      </c>
      <c r="BC25" s="280" t="s">
        <v>900</v>
      </c>
      <c r="BD25" s="280" t="s">
        <v>900</v>
      </c>
      <c r="BE25" s="280" t="s">
        <v>503</v>
      </c>
      <c r="BF25" s="280" t="s">
        <v>990</v>
      </c>
      <c r="BG25" s="280" t="s">
        <v>994</v>
      </c>
      <c r="BH25" s="280" t="s">
        <v>943</v>
      </c>
      <c r="BI25" s="280" t="s">
        <v>299</v>
      </c>
      <c r="BJ25" s="280" t="s">
        <v>299</v>
      </c>
      <c r="BK25" s="280" t="s">
        <v>299</v>
      </c>
      <c r="BL25" s="280" t="s">
        <v>299</v>
      </c>
      <c r="BM25" s="280" t="s">
        <v>299</v>
      </c>
      <c r="BN25" s="280" t="s">
        <v>299</v>
      </c>
      <c r="BO25" s="280" t="s">
        <v>1000</v>
      </c>
      <c r="BP25" s="280" t="s">
        <v>1005</v>
      </c>
      <c r="BQ25" s="280" t="s">
        <v>1012</v>
      </c>
      <c r="BR25" s="280" t="s">
        <v>653</v>
      </c>
      <c r="BS25" s="316" t="s">
        <v>299</v>
      </c>
      <c r="BT25" s="316" t="s">
        <v>299</v>
      </c>
      <c r="BU25" s="280" t="s">
        <v>299</v>
      </c>
      <c r="BV25" s="280" t="s">
        <v>1027</v>
      </c>
      <c r="BW25" s="280" t="s">
        <v>1027</v>
      </c>
      <c r="BX25" s="280" t="s">
        <v>301</v>
      </c>
      <c r="BY25" s="280" t="s">
        <v>302</v>
      </c>
      <c r="BZ25" s="316" t="s">
        <v>1062</v>
      </c>
      <c r="CA25" s="316" t="s">
        <v>1062</v>
      </c>
      <c r="CB25" s="316" t="s">
        <v>1062</v>
      </c>
      <c r="CC25" s="316" t="s">
        <v>1062</v>
      </c>
      <c r="CD25" s="316" t="s">
        <v>1062</v>
      </c>
      <c r="CE25" s="316" t="s">
        <v>1062</v>
      </c>
      <c r="CF25" s="316" t="s">
        <v>1062</v>
      </c>
      <c r="CG25" s="280" t="s">
        <v>303</v>
      </c>
      <c r="CH25" s="280" t="s">
        <v>303</v>
      </c>
      <c r="CI25" s="280" t="s">
        <v>303</v>
      </c>
      <c r="CJ25" s="280" t="s">
        <v>303</v>
      </c>
      <c r="CK25" s="280" t="s">
        <v>299</v>
      </c>
      <c r="CL25" s="280" t="s">
        <v>299</v>
      </c>
      <c r="CM25" s="280" t="s">
        <v>299</v>
      </c>
      <c r="CN25" s="280" t="s">
        <v>302</v>
      </c>
      <c r="CO25" s="280" t="s">
        <v>299</v>
      </c>
      <c r="CP25" s="280" t="s">
        <v>299</v>
      </c>
      <c r="CQ25" s="280" t="s">
        <v>299</v>
      </c>
    </row>
    <row r="26" spans="1:95" ht="15.75" customHeight="1" x14ac:dyDescent="0.3">
      <c r="A26" s="118" t="str">
        <f>'Indicator Data'!B35</f>
        <v>Dhaka</v>
      </c>
      <c r="B26" s="118" t="str">
        <f>'Indicator Data'!C35</f>
        <v>Kishoreganj</v>
      </c>
      <c r="C26" s="49">
        <f>'Indicator Data'!D35</f>
        <v>3048</v>
      </c>
      <c r="D26" s="280" t="s">
        <v>847</v>
      </c>
      <c r="E26" s="280" t="s">
        <v>847</v>
      </c>
      <c r="F26" s="280" t="s">
        <v>847</v>
      </c>
      <c r="G26" s="280" t="s">
        <v>847</v>
      </c>
      <c r="H26" s="280" t="s">
        <v>516</v>
      </c>
      <c r="I26" s="280" t="s">
        <v>297</v>
      </c>
      <c r="J26" s="316" t="s">
        <v>1060</v>
      </c>
      <c r="K26" s="316" t="s">
        <v>1060</v>
      </c>
      <c r="L26" s="316" t="s">
        <v>1060</v>
      </c>
      <c r="M26" s="280" t="s">
        <v>297</v>
      </c>
      <c r="N26" s="280" t="s">
        <v>891</v>
      </c>
      <c r="O26" s="280" t="s">
        <v>891</v>
      </c>
      <c r="P26" s="280" t="s">
        <v>516</v>
      </c>
      <c r="Q26" s="280" t="s">
        <v>900</v>
      </c>
      <c r="R26" s="280" t="s">
        <v>521</v>
      </c>
      <c r="S26" s="316" t="s">
        <v>1061</v>
      </c>
      <c r="T26" s="316" t="s">
        <v>1061</v>
      </c>
      <c r="U26" s="280" t="s">
        <v>303</v>
      </c>
      <c r="V26" s="280" t="s">
        <v>303</v>
      </c>
      <c r="W26" s="280" t="s">
        <v>299</v>
      </c>
      <c r="X26" s="280" t="s">
        <v>299</v>
      </c>
      <c r="Y26" s="280" t="s">
        <v>299</v>
      </c>
      <c r="Z26" s="280" t="s">
        <v>299</v>
      </c>
      <c r="AA26" s="280" t="s">
        <v>299</v>
      </c>
      <c r="AB26" s="280" t="s">
        <v>299</v>
      </c>
      <c r="AC26" s="280" t="s">
        <v>299</v>
      </c>
      <c r="AD26" s="280" t="s">
        <v>914</v>
      </c>
      <c r="AE26" s="280" t="s">
        <v>922</v>
      </c>
      <c r="AF26" s="280" t="s">
        <v>922</v>
      </c>
      <c r="AG26" s="280" t="s">
        <v>929</v>
      </c>
      <c r="AH26" s="280" t="s">
        <v>929</v>
      </c>
      <c r="AI26" s="280" t="s">
        <v>298</v>
      </c>
      <c r="AJ26" s="280" t="s">
        <v>560</v>
      </c>
      <c r="AK26" s="280" t="s">
        <v>560</v>
      </c>
      <c r="AL26" s="280" t="s">
        <v>942</v>
      </c>
      <c r="AM26" s="280" t="s">
        <v>942</v>
      </c>
      <c r="AN26" s="280" t="s">
        <v>943</v>
      </c>
      <c r="AO26" s="280" t="s">
        <v>943</v>
      </c>
      <c r="AP26" s="280" t="s">
        <v>943</v>
      </c>
      <c r="AQ26" s="280" t="s">
        <v>948</v>
      </c>
      <c r="AR26" s="280" t="s">
        <v>653</v>
      </c>
      <c r="AS26" s="280" t="s">
        <v>953</v>
      </c>
      <c r="AT26" s="280" t="s">
        <v>302</v>
      </c>
      <c r="AU26" s="280" t="s">
        <v>302</v>
      </c>
      <c r="AV26" s="280" t="s">
        <v>299</v>
      </c>
      <c r="AW26" s="280" t="s">
        <v>503</v>
      </c>
      <c r="AX26" s="280" t="s">
        <v>969</v>
      </c>
      <c r="AY26" s="280" t="s">
        <v>976</v>
      </c>
      <c r="AZ26" s="280" t="s">
        <v>943</v>
      </c>
      <c r="BA26" s="280" t="s">
        <v>943</v>
      </c>
      <c r="BB26" s="280" t="s">
        <v>943</v>
      </c>
      <c r="BC26" s="280" t="s">
        <v>900</v>
      </c>
      <c r="BD26" s="280" t="s">
        <v>900</v>
      </c>
      <c r="BE26" s="280" t="s">
        <v>503</v>
      </c>
      <c r="BF26" s="280" t="s">
        <v>990</v>
      </c>
      <c r="BG26" s="280" t="s">
        <v>994</v>
      </c>
      <c r="BH26" s="280" t="s">
        <v>943</v>
      </c>
      <c r="BI26" s="280" t="s">
        <v>299</v>
      </c>
      <c r="BJ26" s="280" t="s">
        <v>299</v>
      </c>
      <c r="BK26" s="280" t="s">
        <v>299</v>
      </c>
      <c r="BL26" s="280" t="s">
        <v>299</v>
      </c>
      <c r="BM26" s="280" t="s">
        <v>299</v>
      </c>
      <c r="BN26" s="280" t="s">
        <v>299</v>
      </c>
      <c r="BO26" s="280" t="s">
        <v>1000</v>
      </c>
      <c r="BP26" s="280" t="s">
        <v>1005</v>
      </c>
      <c r="BQ26" s="280" t="s">
        <v>1012</v>
      </c>
      <c r="BR26" s="280" t="s">
        <v>653</v>
      </c>
      <c r="BS26" s="316" t="s">
        <v>299</v>
      </c>
      <c r="BT26" s="316" t="s">
        <v>299</v>
      </c>
      <c r="BU26" s="280" t="s">
        <v>299</v>
      </c>
      <c r="BV26" s="280" t="s">
        <v>1027</v>
      </c>
      <c r="BW26" s="280" t="s">
        <v>1027</v>
      </c>
      <c r="BX26" s="280" t="s">
        <v>301</v>
      </c>
      <c r="BY26" s="280" t="s">
        <v>302</v>
      </c>
      <c r="BZ26" s="316" t="s">
        <v>1062</v>
      </c>
      <c r="CA26" s="316" t="s">
        <v>1062</v>
      </c>
      <c r="CB26" s="316" t="s">
        <v>1062</v>
      </c>
      <c r="CC26" s="316" t="s">
        <v>1062</v>
      </c>
      <c r="CD26" s="316" t="s">
        <v>1062</v>
      </c>
      <c r="CE26" s="316" t="s">
        <v>1062</v>
      </c>
      <c r="CF26" s="316" t="s">
        <v>1062</v>
      </c>
      <c r="CG26" s="280" t="s">
        <v>303</v>
      </c>
      <c r="CH26" s="280" t="s">
        <v>303</v>
      </c>
      <c r="CI26" s="280" t="s">
        <v>303</v>
      </c>
      <c r="CJ26" s="280" t="s">
        <v>303</v>
      </c>
      <c r="CK26" s="280" t="s">
        <v>299</v>
      </c>
      <c r="CL26" s="280" t="s">
        <v>299</v>
      </c>
      <c r="CM26" s="280" t="s">
        <v>299</v>
      </c>
      <c r="CN26" s="280" t="s">
        <v>302</v>
      </c>
      <c r="CO26" s="280" t="s">
        <v>299</v>
      </c>
      <c r="CP26" s="280" t="s">
        <v>299</v>
      </c>
      <c r="CQ26" s="280" t="s">
        <v>299</v>
      </c>
    </row>
    <row r="27" spans="1:95" ht="15.75" customHeight="1" x14ac:dyDescent="0.3">
      <c r="A27" s="118" t="str">
        <f>'Indicator Data'!B36</f>
        <v>Dhaka</v>
      </c>
      <c r="B27" s="118" t="str">
        <f>'Indicator Data'!C36</f>
        <v>Madaripur</v>
      </c>
      <c r="C27" s="49">
        <f>'Indicator Data'!D36</f>
        <v>3054</v>
      </c>
      <c r="D27" s="280" t="s">
        <v>847</v>
      </c>
      <c r="E27" s="280" t="s">
        <v>847</v>
      </c>
      <c r="F27" s="280" t="s">
        <v>847</v>
      </c>
      <c r="G27" s="280" t="s">
        <v>847</v>
      </c>
      <c r="H27" s="280" t="s">
        <v>516</v>
      </c>
      <c r="I27" s="280" t="s">
        <v>297</v>
      </c>
      <c r="J27" s="316" t="s">
        <v>1060</v>
      </c>
      <c r="K27" s="316" t="s">
        <v>1060</v>
      </c>
      <c r="L27" s="316" t="s">
        <v>1060</v>
      </c>
      <c r="M27" s="280" t="s">
        <v>297</v>
      </c>
      <c r="N27" s="280" t="s">
        <v>891</v>
      </c>
      <c r="O27" s="280" t="s">
        <v>891</v>
      </c>
      <c r="P27" s="280" t="s">
        <v>516</v>
      </c>
      <c r="Q27" s="280" t="s">
        <v>900</v>
      </c>
      <c r="R27" s="280" t="s">
        <v>521</v>
      </c>
      <c r="S27" s="316" t="s">
        <v>1061</v>
      </c>
      <c r="T27" s="316" t="s">
        <v>1061</v>
      </c>
      <c r="U27" s="280" t="s">
        <v>303</v>
      </c>
      <c r="V27" s="280" t="s">
        <v>303</v>
      </c>
      <c r="W27" s="280" t="s">
        <v>299</v>
      </c>
      <c r="X27" s="280" t="s">
        <v>299</v>
      </c>
      <c r="Y27" s="280" t="s">
        <v>299</v>
      </c>
      <c r="Z27" s="280" t="s">
        <v>299</v>
      </c>
      <c r="AA27" s="280" t="s">
        <v>299</v>
      </c>
      <c r="AB27" s="280" t="s">
        <v>299</v>
      </c>
      <c r="AC27" s="280" t="s">
        <v>299</v>
      </c>
      <c r="AD27" s="280" t="s">
        <v>914</v>
      </c>
      <c r="AE27" s="280" t="s">
        <v>922</v>
      </c>
      <c r="AF27" s="280" t="s">
        <v>922</v>
      </c>
      <c r="AG27" s="280" t="s">
        <v>929</v>
      </c>
      <c r="AH27" s="280" t="s">
        <v>929</v>
      </c>
      <c r="AI27" s="280" t="s">
        <v>298</v>
      </c>
      <c r="AJ27" s="280" t="s">
        <v>560</v>
      </c>
      <c r="AK27" s="280" t="s">
        <v>560</v>
      </c>
      <c r="AL27" s="280" t="s">
        <v>942</v>
      </c>
      <c r="AM27" s="280" t="s">
        <v>942</v>
      </c>
      <c r="AN27" s="280" t="s">
        <v>943</v>
      </c>
      <c r="AO27" s="280" t="s">
        <v>943</v>
      </c>
      <c r="AP27" s="280" t="s">
        <v>943</v>
      </c>
      <c r="AQ27" s="280" t="s">
        <v>948</v>
      </c>
      <c r="AR27" s="280" t="s">
        <v>653</v>
      </c>
      <c r="AS27" s="280" t="s">
        <v>953</v>
      </c>
      <c r="AT27" s="280" t="s">
        <v>302</v>
      </c>
      <c r="AU27" s="280" t="s">
        <v>302</v>
      </c>
      <c r="AV27" s="280" t="s">
        <v>299</v>
      </c>
      <c r="AW27" s="280" t="s">
        <v>503</v>
      </c>
      <c r="AX27" s="280" t="s">
        <v>969</v>
      </c>
      <c r="AY27" s="280" t="s">
        <v>976</v>
      </c>
      <c r="AZ27" s="280" t="s">
        <v>943</v>
      </c>
      <c r="BA27" s="280" t="s">
        <v>943</v>
      </c>
      <c r="BB27" s="280" t="s">
        <v>943</v>
      </c>
      <c r="BC27" s="280" t="s">
        <v>900</v>
      </c>
      <c r="BD27" s="280" t="s">
        <v>900</v>
      </c>
      <c r="BE27" s="280" t="s">
        <v>503</v>
      </c>
      <c r="BF27" s="280" t="s">
        <v>990</v>
      </c>
      <c r="BG27" s="280" t="s">
        <v>994</v>
      </c>
      <c r="BH27" s="280" t="s">
        <v>943</v>
      </c>
      <c r="BI27" s="280" t="s">
        <v>299</v>
      </c>
      <c r="BJ27" s="280" t="s">
        <v>299</v>
      </c>
      <c r="BK27" s="280" t="s">
        <v>299</v>
      </c>
      <c r="BL27" s="280" t="s">
        <v>299</v>
      </c>
      <c r="BM27" s="280" t="s">
        <v>299</v>
      </c>
      <c r="BN27" s="280" t="s">
        <v>299</v>
      </c>
      <c r="BO27" s="280" t="s">
        <v>1000</v>
      </c>
      <c r="BP27" s="280" t="s">
        <v>1005</v>
      </c>
      <c r="BQ27" s="280" t="s">
        <v>1012</v>
      </c>
      <c r="BR27" s="280" t="s">
        <v>653</v>
      </c>
      <c r="BS27" s="316" t="s">
        <v>299</v>
      </c>
      <c r="BT27" s="316" t="s">
        <v>299</v>
      </c>
      <c r="BU27" s="280" t="s">
        <v>299</v>
      </c>
      <c r="BV27" s="280" t="s">
        <v>1027</v>
      </c>
      <c r="BW27" s="280" t="s">
        <v>1027</v>
      </c>
      <c r="BX27" s="280" t="s">
        <v>301</v>
      </c>
      <c r="BY27" s="280" t="s">
        <v>302</v>
      </c>
      <c r="BZ27" s="316" t="s">
        <v>1062</v>
      </c>
      <c r="CA27" s="316" t="s">
        <v>1062</v>
      </c>
      <c r="CB27" s="316" t="s">
        <v>1062</v>
      </c>
      <c r="CC27" s="316" t="s">
        <v>1062</v>
      </c>
      <c r="CD27" s="316" t="s">
        <v>1062</v>
      </c>
      <c r="CE27" s="316" t="s">
        <v>1062</v>
      </c>
      <c r="CF27" s="316" t="s">
        <v>1062</v>
      </c>
      <c r="CG27" s="280" t="s">
        <v>303</v>
      </c>
      <c r="CH27" s="280" t="s">
        <v>303</v>
      </c>
      <c r="CI27" s="280" t="s">
        <v>303</v>
      </c>
      <c r="CJ27" s="280" t="s">
        <v>303</v>
      </c>
      <c r="CK27" s="280" t="s">
        <v>299</v>
      </c>
      <c r="CL27" s="280" t="s">
        <v>299</v>
      </c>
      <c r="CM27" s="280" t="s">
        <v>299</v>
      </c>
      <c r="CN27" s="280" t="s">
        <v>302</v>
      </c>
      <c r="CO27" s="280" t="s">
        <v>299</v>
      </c>
      <c r="CP27" s="280" t="s">
        <v>299</v>
      </c>
      <c r="CQ27" s="280" t="s">
        <v>299</v>
      </c>
    </row>
    <row r="28" spans="1:95" ht="15.75" customHeight="1" x14ac:dyDescent="0.3">
      <c r="A28" s="118" t="str">
        <f>'Indicator Data'!B37</f>
        <v>Dhaka</v>
      </c>
      <c r="B28" s="118" t="str">
        <f>'Indicator Data'!C37</f>
        <v>Manikganj</v>
      </c>
      <c r="C28" s="49">
        <f>'Indicator Data'!D37</f>
        <v>3056</v>
      </c>
      <c r="D28" s="280" t="s">
        <v>847</v>
      </c>
      <c r="E28" s="280" t="s">
        <v>847</v>
      </c>
      <c r="F28" s="280" t="s">
        <v>847</v>
      </c>
      <c r="G28" s="280" t="s">
        <v>847</v>
      </c>
      <c r="H28" s="280" t="s">
        <v>516</v>
      </c>
      <c r="I28" s="280" t="s">
        <v>297</v>
      </c>
      <c r="J28" s="316" t="s">
        <v>1060</v>
      </c>
      <c r="K28" s="316" t="s">
        <v>1060</v>
      </c>
      <c r="L28" s="316" t="s">
        <v>1060</v>
      </c>
      <c r="M28" s="280" t="s">
        <v>297</v>
      </c>
      <c r="N28" s="280" t="s">
        <v>891</v>
      </c>
      <c r="O28" s="280" t="s">
        <v>891</v>
      </c>
      <c r="P28" s="280" t="s">
        <v>516</v>
      </c>
      <c r="Q28" s="280" t="s">
        <v>900</v>
      </c>
      <c r="R28" s="280" t="s">
        <v>521</v>
      </c>
      <c r="S28" s="316" t="s">
        <v>1061</v>
      </c>
      <c r="T28" s="316" t="s">
        <v>1061</v>
      </c>
      <c r="U28" s="280" t="s">
        <v>303</v>
      </c>
      <c r="V28" s="280" t="s">
        <v>303</v>
      </c>
      <c r="W28" s="280" t="s">
        <v>299</v>
      </c>
      <c r="X28" s="280" t="s">
        <v>299</v>
      </c>
      <c r="Y28" s="280" t="s">
        <v>299</v>
      </c>
      <c r="Z28" s="280" t="s">
        <v>299</v>
      </c>
      <c r="AA28" s="280" t="s">
        <v>299</v>
      </c>
      <c r="AB28" s="280" t="s">
        <v>299</v>
      </c>
      <c r="AC28" s="280" t="s">
        <v>299</v>
      </c>
      <c r="AD28" s="280" t="s">
        <v>914</v>
      </c>
      <c r="AE28" s="280" t="s">
        <v>922</v>
      </c>
      <c r="AF28" s="280" t="s">
        <v>922</v>
      </c>
      <c r="AG28" s="280" t="s">
        <v>929</v>
      </c>
      <c r="AH28" s="280" t="s">
        <v>929</v>
      </c>
      <c r="AI28" s="280" t="s">
        <v>298</v>
      </c>
      <c r="AJ28" s="280" t="s">
        <v>560</v>
      </c>
      <c r="AK28" s="280" t="s">
        <v>560</v>
      </c>
      <c r="AL28" s="280" t="s">
        <v>942</v>
      </c>
      <c r="AM28" s="280" t="s">
        <v>942</v>
      </c>
      <c r="AN28" s="280" t="s">
        <v>943</v>
      </c>
      <c r="AO28" s="280" t="s">
        <v>943</v>
      </c>
      <c r="AP28" s="280" t="s">
        <v>943</v>
      </c>
      <c r="AQ28" s="280" t="s">
        <v>948</v>
      </c>
      <c r="AR28" s="280" t="s">
        <v>653</v>
      </c>
      <c r="AS28" s="280" t="s">
        <v>953</v>
      </c>
      <c r="AT28" s="280" t="s">
        <v>302</v>
      </c>
      <c r="AU28" s="280" t="s">
        <v>302</v>
      </c>
      <c r="AV28" s="280" t="s">
        <v>299</v>
      </c>
      <c r="AW28" s="280" t="s">
        <v>503</v>
      </c>
      <c r="AX28" s="280" t="s">
        <v>969</v>
      </c>
      <c r="AY28" s="280" t="s">
        <v>976</v>
      </c>
      <c r="AZ28" s="280" t="s">
        <v>943</v>
      </c>
      <c r="BA28" s="280" t="s">
        <v>943</v>
      </c>
      <c r="BB28" s="280" t="s">
        <v>943</v>
      </c>
      <c r="BC28" s="280" t="s">
        <v>900</v>
      </c>
      <c r="BD28" s="280" t="s">
        <v>900</v>
      </c>
      <c r="BE28" s="280" t="s">
        <v>503</v>
      </c>
      <c r="BF28" s="280" t="s">
        <v>990</v>
      </c>
      <c r="BG28" s="280" t="s">
        <v>994</v>
      </c>
      <c r="BH28" s="280" t="s">
        <v>943</v>
      </c>
      <c r="BI28" s="280" t="s">
        <v>299</v>
      </c>
      <c r="BJ28" s="280" t="s">
        <v>299</v>
      </c>
      <c r="BK28" s="280" t="s">
        <v>299</v>
      </c>
      <c r="BL28" s="280" t="s">
        <v>299</v>
      </c>
      <c r="BM28" s="280" t="s">
        <v>299</v>
      </c>
      <c r="BN28" s="280" t="s">
        <v>299</v>
      </c>
      <c r="BO28" s="280" t="s">
        <v>1000</v>
      </c>
      <c r="BP28" s="280" t="s">
        <v>1005</v>
      </c>
      <c r="BQ28" s="280" t="s">
        <v>1012</v>
      </c>
      <c r="BR28" s="280" t="s">
        <v>653</v>
      </c>
      <c r="BS28" s="316" t="s">
        <v>299</v>
      </c>
      <c r="BT28" s="316" t="s">
        <v>299</v>
      </c>
      <c r="BU28" s="280" t="s">
        <v>299</v>
      </c>
      <c r="BV28" s="280" t="s">
        <v>1027</v>
      </c>
      <c r="BW28" s="280" t="s">
        <v>1027</v>
      </c>
      <c r="BX28" s="280" t="s">
        <v>301</v>
      </c>
      <c r="BY28" s="280" t="s">
        <v>302</v>
      </c>
      <c r="BZ28" s="316" t="s">
        <v>1062</v>
      </c>
      <c r="CA28" s="316" t="s">
        <v>1062</v>
      </c>
      <c r="CB28" s="316" t="s">
        <v>1062</v>
      </c>
      <c r="CC28" s="316" t="s">
        <v>1062</v>
      </c>
      <c r="CD28" s="316" t="s">
        <v>1062</v>
      </c>
      <c r="CE28" s="316" t="s">
        <v>1062</v>
      </c>
      <c r="CF28" s="316" t="s">
        <v>1062</v>
      </c>
      <c r="CG28" s="280" t="s">
        <v>303</v>
      </c>
      <c r="CH28" s="280" t="s">
        <v>303</v>
      </c>
      <c r="CI28" s="280" t="s">
        <v>303</v>
      </c>
      <c r="CJ28" s="280" t="s">
        <v>303</v>
      </c>
      <c r="CK28" s="280" t="s">
        <v>299</v>
      </c>
      <c r="CL28" s="280" t="s">
        <v>299</v>
      </c>
      <c r="CM28" s="280" t="s">
        <v>299</v>
      </c>
      <c r="CN28" s="280" t="s">
        <v>302</v>
      </c>
      <c r="CO28" s="280" t="s">
        <v>299</v>
      </c>
      <c r="CP28" s="280" t="s">
        <v>299</v>
      </c>
      <c r="CQ28" s="280" t="s">
        <v>299</v>
      </c>
    </row>
    <row r="29" spans="1:95" ht="15.75" customHeight="1" x14ac:dyDescent="0.3">
      <c r="A29" s="118" t="str">
        <f>'Indicator Data'!B38</f>
        <v>Dhaka</v>
      </c>
      <c r="B29" s="118" t="str">
        <f>'Indicator Data'!C38</f>
        <v>Munshiganj</v>
      </c>
      <c r="C29" s="49">
        <f>'Indicator Data'!D38</f>
        <v>3059</v>
      </c>
      <c r="D29" s="280" t="s">
        <v>847</v>
      </c>
      <c r="E29" s="280" t="s">
        <v>847</v>
      </c>
      <c r="F29" s="280" t="s">
        <v>847</v>
      </c>
      <c r="G29" s="280" t="s">
        <v>847</v>
      </c>
      <c r="H29" s="280" t="s">
        <v>516</v>
      </c>
      <c r="I29" s="280" t="s">
        <v>297</v>
      </c>
      <c r="J29" s="316" t="s">
        <v>1060</v>
      </c>
      <c r="K29" s="316" t="s">
        <v>1060</v>
      </c>
      <c r="L29" s="316" t="s">
        <v>1060</v>
      </c>
      <c r="M29" s="280" t="s">
        <v>297</v>
      </c>
      <c r="N29" s="280" t="s">
        <v>891</v>
      </c>
      <c r="O29" s="280" t="s">
        <v>891</v>
      </c>
      <c r="P29" s="280" t="s">
        <v>516</v>
      </c>
      <c r="Q29" s="280" t="s">
        <v>900</v>
      </c>
      <c r="R29" s="280" t="s">
        <v>521</v>
      </c>
      <c r="S29" s="316" t="s">
        <v>1061</v>
      </c>
      <c r="T29" s="316" t="s">
        <v>1061</v>
      </c>
      <c r="U29" s="280" t="s">
        <v>303</v>
      </c>
      <c r="V29" s="280" t="s">
        <v>303</v>
      </c>
      <c r="W29" s="280" t="s">
        <v>299</v>
      </c>
      <c r="X29" s="280" t="s">
        <v>299</v>
      </c>
      <c r="Y29" s="280" t="s">
        <v>299</v>
      </c>
      <c r="Z29" s="280" t="s">
        <v>299</v>
      </c>
      <c r="AA29" s="280" t="s">
        <v>299</v>
      </c>
      <c r="AB29" s="280" t="s">
        <v>299</v>
      </c>
      <c r="AC29" s="280" t="s">
        <v>299</v>
      </c>
      <c r="AD29" s="280" t="s">
        <v>914</v>
      </c>
      <c r="AE29" s="280" t="s">
        <v>922</v>
      </c>
      <c r="AF29" s="280" t="s">
        <v>922</v>
      </c>
      <c r="AG29" s="280" t="s">
        <v>929</v>
      </c>
      <c r="AH29" s="280" t="s">
        <v>929</v>
      </c>
      <c r="AI29" s="280" t="s">
        <v>298</v>
      </c>
      <c r="AJ29" s="280" t="s">
        <v>560</v>
      </c>
      <c r="AK29" s="280" t="s">
        <v>560</v>
      </c>
      <c r="AL29" s="280" t="s">
        <v>942</v>
      </c>
      <c r="AM29" s="280" t="s">
        <v>942</v>
      </c>
      <c r="AN29" s="280" t="s">
        <v>943</v>
      </c>
      <c r="AO29" s="280" t="s">
        <v>943</v>
      </c>
      <c r="AP29" s="280" t="s">
        <v>943</v>
      </c>
      <c r="AQ29" s="280" t="s">
        <v>948</v>
      </c>
      <c r="AR29" s="280" t="s">
        <v>653</v>
      </c>
      <c r="AS29" s="280" t="s">
        <v>953</v>
      </c>
      <c r="AT29" s="280" t="s">
        <v>302</v>
      </c>
      <c r="AU29" s="280" t="s">
        <v>302</v>
      </c>
      <c r="AV29" s="280" t="s">
        <v>299</v>
      </c>
      <c r="AW29" s="280" t="s">
        <v>503</v>
      </c>
      <c r="AX29" s="280" t="s">
        <v>969</v>
      </c>
      <c r="AY29" s="280" t="s">
        <v>976</v>
      </c>
      <c r="AZ29" s="280" t="s">
        <v>943</v>
      </c>
      <c r="BA29" s="280" t="s">
        <v>943</v>
      </c>
      <c r="BB29" s="280" t="s">
        <v>943</v>
      </c>
      <c r="BC29" s="280" t="s">
        <v>900</v>
      </c>
      <c r="BD29" s="280" t="s">
        <v>900</v>
      </c>
      <c r="BE29" s="280" t="s">
        <v>503</v>
      </c>
      <c r="BF29" s="280" t="s">
        <v>990</v>
      </c>
      <c r="BG29" s="280" t="s">
        <v>994</v>
      </c>
      <c r="BH29" s="280" t="s">
        <v>943</v>
      </c>
      <c r="BI29" s="280" t="s">
        <v>299</v>
      </c>
      <c r="BJ29" s="280" t="s">
        <v>299</v>
      </c>
      <c r="BK29" s="280" t="s">
        <v>299</v>
      </c>
      <c r="BL29" s="280" t="s">
        <v>299</v>
      </c>
      <c r="BM29" s="280" t="s">
        <v>299</v>
      </c>
      <c r="BN29" s="280" t="s">
        <v>299</v>
      </c>
      <c r="BO29" s="280" t="s">
        <v>1000</v>
      </c>
      <c r="BP29" s="280" t="s">
        <v>1005</v>
      </c>
      <c r="BQ29" s="280" t="s">
        <v>1012</v>
      </c>
      <c r="BR29" s="280" t="s">
        <v>653</v>
      </c>
      <c r="BS29" s="316" t="s">
        <v>299</v>
      </c>
      <c r="BT29" s="316" t="s">
        <v>299</v>
      </c>
      <c r="BU29" s="280" t="s">
        <v>299</v>
      </c>
      <c r="BV29" s="280" t="s">
        <v>1027</v>
      </c>
      <c r="BW29" s="280" t="s">
        <v>1027</v>
      </c>
      <c r="BX29" s="280" t="s">
        <v>301</v>
      </c>
      <c r="BY29" s="280" t="s">
        <v>302</v>
      </c>
      <c r="BZ29" s="316" t="s">
        <v>1062</v>
      </c>
      <c r="CA29" s="316" t="s">
        <v>1062</v>
      </c>
      <c r="CB29" s="316" t="s">
        <v>1062</v>
      </c>
      <c r="CC29" s="316" t="s">
        <v>1062</v>
      </c>
      <c r="CD29" s="316" t="s">
        <v>1062</v>
      </c>
      <c r="CE29" s="316" t="s">
        <v>1062</v>
      </c>
      <c r="CF29" s="316" t="s">
        <v>1062</v>
      </c>
      <c r="CG29" s="280" t="s">
        <v>303</v>
      </c>
      <c r="CH29" s="280" t="s">
        <v>303</v>
      </c>
      <c r="CI29" s="280" t="s">
        <v>303</v>
      </c>
      <c r="CJ29" s="280" t="s">
        <v>303</v>
      </c>
      <c r="CK29" s="280" t="s">
        <v>299</v>
      </c>
      <c r="CL29" s="280" t="s">
        <v>299</v>
      </c>
      <c r="CM29" s="280" t="s">
        <v>299</v>
      </c>
      <c r="CN29" s="280" t="s">
        <v>302</v>
      </c>
      <c r="CO29" s="280" t="s">
        <v>299</v>
      </c>
      <c r="CP29" s="280" t="s">
        <v>299</v>
      </c>
      <c r="CQ29" s="280" t="s">
        <v>299</v>
      </c>
    </row>
    <row r="30" spans="1:95" ht="15.75" customHeight="1" x14ac:dyDescent="0.3">
      <c r="A30" s="118" t="str">
        <f>'Indicator Data'!B39</f>
        <v>Dhaka</v>
      </c>
      <c r="B30" s="118" t="str">
        <f>'Indicator Data'!C39</f>
        <v>Narayanganj</v>
      </c>
      <c r="C30" s="49">
        <f>'Indicator Data'!D39</f>
        <v>3067</v>
      </c>
      <c r="D30" s="280" t="s">
        <v>847</v>
      </c>
      <c r="E30" s="280" t="s">
        <v>847</v>
      </c>
      <c r="F30" s="280" t="s">
        <v>847</v>
      </c>
      <c r="G30" s="280" t="s">
        <v>847</v>
      </c>
      <c r="H30" s="280" t="s">
        <v>516</v>
      </c>
      <c r="I30" s="280" t="s">
        <v>297</v>
      </c>
      <c r="J30" s="316" t="s">
        <v>1060</v>
      </c>
      <c r="K30" s="316" t="s">
        <v>1060</v>
      </c>
      <c r="L30" s="316" t="s">
        <v>1060</v>
      </c>
      <c r="M30" s="280" t="s">
        <v>297</v>
      </c>
      <c r="N30" s="280" t="s">
        <v>891</v>
      </c>
      <c r="O30" s="280" t="s">
        <v>891</v>
      </c>
      <c r="P30" s="280" t="s">
        <v>516</v>
      </c>
      <c r="Q30" s="280" t="s">
        <v>900</v>
      </c>
      <c r="R30" s="280" t="s">
        <v>521</v>
      </c>
      <c r="S30" s="316" t="s">
        <v>1061</v>
      </c>
      <c r="T30" s="316" t="s">
        <v>1061</v>
      </c>
      <c r="U30" s="280" t="s">
        <v>303</v>
      </c>
      <c r="V30" s="280" t="s">
        <v>303</v>
      </c>
      <c r="W30" s="280" t="s">
        <v>299</v>
      </c>
      <c r="X30" s="280" t="s">
        <v>299</v>
      </c>
      <c r="Y30" s="280" t="s">
        <v>299</v>
      </c>
      <c r="Z30" s="280" t="s">
        <v>299</v>
      </c>
      <c r="AA30" s="280" t="s">
        <v>299</v>
      </c>
      <c r="AB30" s="280" t="s">
        <v>299</v>
      </c>
      <c r="AC30" s="280" t="s">
        <v>299</v>
      </c>
      <c r="AD30" s="280" t="s">
        <v>914</v>
      </c>
      <c r="AE30" s="280" t="s">
        <v>922</v>
      </c>
      <c r="AF30" s="280" t="s">
        <v>922</v>
      </c>
      <c r="AG30" s="280" t="s">
        <v>929</v>
      </c>
      <c r="AH30" s="280" t="s">
        <v>929</v>
      </c>
      <c r="AI30" s="280" t="s">
        <v>298</v>
      </c>
      <c r="AJ30" s="280" t="s">
        <v>560</v>
      </c>
      <c r="AK30" s="280" t="s">
        <v>560</v>
      </c>
      <c r="AL30" s="280" t="s">
        <v>942</v>
      </c>
      <c r="AM30" s="280" t="s">
        <v>942</v>
      </c>
      <c r="AN30" s="280" t="s">
        <v>943</v>
      </c>
      <c r="AO30" s="280" t="s">
        <v>943</v>
      </c>
      <c r="AP30" s="280" t="s">
        <v>943</v>
      </c>
      <c r="AQ30" s="280" t="s">
        <v>948</v>
      </c>
      <c r="AR30" s="280" t="s">
        <v>653</v>
      </c>
      <c r="AS30" s="280" t="s">
        <v>953</v>
      </c>
      <c r="AT30" s="280" t="s">
        <v>302</v>
      </c>
      <c r="AU30" s="280" t="s">
        <v>302</v>
      </c>
      <c r="AV30" s="280" t="s">
        <v>299</v>
      </c>
      <c r="AW30" s="280" t="s">
        <v>503</v>
      </c>
      <c r="AX30" s="280" t="s">
        <v>969</v>
      </c>
      <c r="AY30" s="280" t="s">
        <v>976</v>
      </c>
      <c r="AZ30" s="280" t="s">
        <v>943</v>
      </c>
      <c r="BA30" s="280" t="s">
        <v>943</v>
      </c>
      <c r="BB30" s="280" t="s">
        <v>943</v>
      </c>
      <c r="BC30" s="280" t="s">
        <v>900</v>
      </c>
      <c r="BD30" s="280" t="s">
        <v>900</v>
      </c>
      <c r="BE30" s="280" t="s">
        <v>503</v>
      </c>
      <c r="BF30" s="280" t="s">
        <v>990</v>
      </c>
      <c r="BG30" s="280" t="s">
        <v>994</v>
      </c>
      <c r="BH30" s="280" t="s">
        <v>943</v>
      </c>
      <c r="BI30" s="280" t="s">
        <v>299</v>
      </c>
      <c r="BJ30" s="280" t="s">
        <v>299</v>
      </c>
      <c r="BK30" s="280" t="s">
        <v>299</v>
      </c>
      <c r="BL30" s="280" t="s">
        <v>299</v>
      </c>
      <c r="BM30" s="280" t="s">
        <v>299</v>
      </c>
      <c r="BN30" s="280" t="s">
        <v>299</v>
      </c>
      <c r="BO30" s="280" t="s">
        <v>1000</v>
      </c>
      <c r="BP30" s="280" t="s">
        <v>1005</v>
      </c>
      <c r="BQ30" s="280" t="s">
        <v>1012</v>
      </c>
      <c r="BR30" s="280" t="s">
        <v>653</v>
      </c>
      <c r="BS30" s="316" t="s">
        <v>299</v>
      </c>
      <c r="BT30" s="316" t="s">
        <v>299</v>
      </c>
      <c r="BU30" s="280" t="s">
        <v>299</v>
      </c>
      <c r="BV30" s="280" t="s">
        <v>1027</v>
      </c>
      <c r="BW30" s="280" t="s">
        <v>1027</v>
      </c>
      <c r="BX30" s="280" t="s">
        <v>301</v>
      </c>
      <c r="BY30" s="280" t="s">
        <v>302</v>
      </c>
      <c r="BZ30" s="316" t="s">
        <v>1062</v>
      </c>
      <c r="CA30" s="316" t="s">
        <v>1062</v>
      </c>
      <c r="CB30" s="316" t="s">
        <v>1062</v>
      </c>
      <c r="CC30" s="316" t="s">
        <v>1062</v>
      </c>
      <c r="CD30" s="316" t="s">
        <v>1062</v>
      </c>
      <c r="CE30" s="316" t="s">
        <v>1062</v>
      </c>
      <c r="CF30" s="316" t="s">
        <v>1062</v>
      </c>
      <c r="CG30" s="280" t="s">
        <v>303</v>
      </c>
      <c r="CH30" s="280" t="s">
        <v>303</v>
      </c>
      <c r="CI30" s="280" t="s">
        <v>303</v>
      </c>
      <c r="CJ30" s="280" t="s">
        <v>303</v>
      </c>
      <c r="CK30" s="280" t="s">
        <v>299</v>
      </c>
      <c r="CL30" s="280" t="s">
        <v>299</v>
      </c>
      <c r="CM30" s="280" t="s">
        <v>299</v>
      </c>
      <c r="CN30" s="280" t="s">
        <v>302</v>
      </c>
      <c r="CO30" s="280" t="s">
        <v>299</v>
      </c>
      <c r="CP30" s="280" t="s">
        <v>299</v>
      </c>
      <c r="CQ30" s="280" t="s">
        <v>299</v>
      </c>
    </row>
    <row r="31" spans="1:95" ht="15.75" customHeight="1" x14ac:dyDescent="0.3">
      <c r="A31" s="118" t="str">
        <f>'Indicator Data'!B40</f>
        <v>Dhaka</v>
      </c>
      <c r="B31" s="118" t="str">
        <f>'Indicator Data'!C40</f>
        <v>Narsingdi</v>
      </c>
      <c r="C31" s="49">
        <f>'Indicator Data'!D40</f>
        <v>3068</v>
      </c>
      <c r="D31" s="280" t="s">
        <v>847</v>
      </c>
      <c r="E31" s="280" t="s">
        <v>847</v>
      </c>
      <c r="F31" s="280" t="s">
        <v>847</v>
      </c>
      <c r="G31" s="280" t="s">
        <v>847</v>
      </c>
      <c r="H31" s="280" t="s">
        <v>516</v>
      </c>
      <c r="I31" s="280" t="s">
        <v>297</v>
      </c>
      <c r="J31" s="316" t="s">
        <v>1060</v>
      </c>
      <c r="K31" s="316" t="s">
        <v>1060</v>
      </c>
      <c r="L31" s="316" t="s">
        <v>1060</v>
      </c>
      <c r="M31" s="280" t="s">
        <v>297</v>
      </c>
      <c r="N31" s="280" t="s">
        <v>891</v>
      </c>
      <c r="O31" s="280" t="s">
        <v>891</v>
      </c>
      <c r="P31" s="280" t="s">
        <v>516</v>
      </c>
      <c r="Q31" s="280" t="s">
        <v>900</v>
      </c>
      <c r="R31" s="280" t="s">
        <v>521</v>
      </c>
      <c r="S31" s="316" t="s">
        <v>1061</v>
      </c>
      <c r="T31" s="316" t="s">
        <v>1061</v>
      </c>
      <c r="U31" s="280" t="s">
        <v>303</v>
      </c>
      <c r="V31" s="280" t="s">
        <v>303</v>
      </c>
      <c r="W31" s="280" t="s">
        <v>299</v>
      </c>
      <c r="X31" s="280" t="s">
        <v>299</v>
      </c>
      <c r="Y31" s="280" t="s">
        <v>299</v>
      </c>
      <c r="Z31" s="280" t="s">
        <v>299</v>
      </c>
      <c r="AA31" s="280" t="s">
        <v>299</v>
      </c>
      <c r="AB31" s="280" t="s">
        <v>299</v>
      </c>
      <c r="AC31" s="280" t="s">
        <v>299</v>
      </c>
      <c r="AD31" s="280" t="s">
        <v>914</v>
      </c>
      <c r="AE31" s="280" t="s">
        <v>922</v>
      </c>
      <c r="AF31" s="280" t="s">
        <v>922</v>
      </c>
      <c r="AG31" s="280" t="s">
        <v>929</v>
      </c>
      <c r="AH31" s="280" t="s">
        <v>929</v>
      </c>
      <c r="AI31" s="280" t="s">
        <v>298</v>
      </c>
      <c r="AJ31" s="280" t="s">
        <v>560</v>
      </c>
      <c r="AK31" s="280" t="s">
        <v>560</v>
      </c>
      <c r="AL31" s="280" t="s">
        <v>942</v>
      </c>
      <c r="AM31" s="280" t="s">
        <v>942</v>
      </c>
      <c r="AN31" s="280" t="s">
        <v>943</v>
      </c>
      <c r="AO31" s="280" t="s">
        <v>943</v>
      </c>
      <c r="AP31" s="280" t="s">
        <v>943</v>
      </c>
      <c r="AQ31" s="280" t="s">
        <v>948</v>
      </c>
      <c r="AR31" s="280" t="s">
        <v>653</v>
      </c>
      <c r="AS31" s="280" t="s">
        <v>953</v>
      </c>
      <c r="AT31" s="280" t="s">
        <v>302</v>
      </c>
      <c r="AU31" s="280" t="s">
        <v>302</v>
      </c>
      <c r="AV31" s="280" t="s">
        <v>299</v>
      </c>
      <c r="AW31" s="280" t="s">
        <v>503</v>
      </c>
      <c r="AX31" s="280" t="s">
        <v>969</v>
      </c>
      <c r="AY31" s="280" t="s">
        <v>976</v>
      </c>
      <c r="AZ31" s="280" t="s">
        <v>943</v>
      </c>
      <c r="BA31" s="280" t="s">
        <v>943</v>
      </c>
      <c r="BB31" s="280" t="s">
        <v>943</v>
      </c>
      <c r="BC31" s="280" t="s">
        <v>900</v>
      </c>
      <c r="BD31" s="280" t="s">
        <v>900</v>
      </c>
      <c r="BE31" s="280" t="s">
        <v>503</v>
      </c>
      <c r="BF31" s="280" t="s">
        <v>990</v>
      </c>
      <c r="BG31" s="280" t="s">
        <v>994</v>
      </c>
      <c r="BH31" s="280" t="s">
        <v>943</v>
      </c>
      <c r="BI31" s="280" t="s">
        <v>299</v>
      </c>
      <c r="BJ31" s="280" t="s">
        <v>299</v>
      </c>
      <c r="BK31" s="280" t="s">
        <v>299</v>
      </c>
      <c r="BL31" s="280" t="s">
        <v>299</v>
      </c>
      <c r="BM31" s="280" t="s">
        <v>299</v>
      </c>
      <c r="BN31" s="280" t="s">
        <v>299</v>
      </c>
      <c r="BO31" s="280" t="s">
        <v>1000</v>
      </c>
      <c r="BP31" s="280" t="s">
        <v>1005</v>
      </c>
      <c r="BQ31" s="280" t="s">
        <v>1012</v>
      </c>
      <c r="BR31" s="280" t="s">
        <v>653</v>
      </c>
      <c r="BS31" s="316" t="s">
        <v>299</v>
      </c>
      <c r="BT31" s="316" t="s">
        <v>299</v>
      </c>
      <c r="BU31" s="280" t="s">
        <v>299</v>
      </c>
      <c r="BV31" s="280" t="s">
        <v>1027</v>
      </c>
      <c r="BW31" s="280" t="s">
        <v>1027</v>
      </c>
      <c r="BX31" s="280" t="s">
        <v>301</v>
      </c>
      <c r="BY31" s="280" t="s">
        <v>302</v>
      </c>
      <c r="BZ31" s="316" t="s">
        <v>1062</v>
      </c>
      <c r="CA31" s="316" t="s">
        <v>1062</v>
      </c>
      <c r="CB31" s="316" t="s">
        <v>1062</v>
      </c>
      <c r="CC31" s="316" t="s">
        <v>1062</v>
      </c>
      <c r="CD31" s="316" t="s">
        <v>1062</v>
      </c>
      <c r="CE31" s="316" t="s">
        <v>1062</v>
      </c>
      <c r="CF31" s="316" t="s">
        <v>1062</v>
      </c>
      <c r="CG31" s="280" t="s">
        <v>303</v>
      </c>
      <c r="CH31" s="280" t="s">
        <v>303</v>
      </c>
      <c r="CI31" s="280" t="s">
        <v>303</v>
      </c>
      <c r="CJ31" s="280" t="s">
        <v>303</v>
      </c>
      <c r="CK31" s="280" t="s">
        <v>299</v>
      </c>
      <c r="CL31" s="280" t="s">
        <v>299</v>
      </c>
      <c r="CM31" s="280" t="s">
        <v>299</v>
      </c>
      <c r="CN31" s="280" t="s">
        <v>302</v>
      </c>
      <c r="CO31" s="280" t="s">
        <v>299</v>
      </c>
      <c r="CP31" s="280" t="s">
        <v>299</v>
      </c>
      <c r="CQ31" s="280" t="s">
        <v>299</v>
      </c>
    </row>
    <row r="32" spans="1:95" ht="15.75" customHeight="1" x14ac:dyDescent="0.3">
      <c r="A32" s="118" t="str">
        <f>'Indicator Data'!B41</f>
        <v>Dhaka</v>
      </c>
      <c r="B32" s="118" t="str">
        <f>'Indicator Data'!C41</f>
        <v>Rajbari</v>
      </c>
      <c r="C32" s="49">
        <f>'Indicator Data'!D41</f>
        <v>3082</v>
      </c>
      <c r="D32" s="280" t="s">
        <v>847</v>
      </c>
      <c r="E32" s="280" t="s">
        <v>847</v>
      </c>
      <c r="F32" s="280" t="s">
        <v>847</v>
      </c>
      <c r="G32" s="280" t="s">
        <v>847</v>
      </c>
      <c r="H32" s="280" t="s">
        <v>516</v>
      </c>
      <c r="I32" s="280" t="s">
        <v>297</v>
      </c>
      <c r="J32" s="316" t="s">
        <v>1060</v>
      </c>
      <c r="K32" s="316" t="s">
        <v>1060</v>
      </c>
      <c r="L32" s="316" t="s">
        <v>1060</v>
      </c>
      <c r="M32" s="280" t="s">
        <v>297</v>
      </c>
      <c r="N32" s="280" t="s">
        <v>891</v>
      </c>
      <c r="O32" s="280" t="s">
        <v>891</v>
      </c>
      <c r="P32" s="280" t="s">
        <v>516</v>
      </c>
      <c r="Q32" s="280" t="s">
        <v>900</v>
      </c>
      <c r="R32" s="280" t="s">
        <v>521</v>
      </c>
      <c r="S32" s="316" t="s">
        <v>1061</v>
      </c>
      <c r="T32" s="316" t="s">
        <v>1061</v>
      </c>
      <c r="U32" s="280" t="s">
        <v>303</v>
      </c>
      <c r="V32" s="280" t="s">
        <v>303</v>
      </c>
      <c r="W32" s="280" t="s">
        <v>299</v>
      </c>
      <c r="X32" s="280" t="s">
        <v>299</v>
      </c>
      <c r="Y32" s="280" t="s">
        <v>299</v>
      </c>
      <c r="Z32" s="280" t="s">
        <v>299</v>
      </c>
      <c r="AA32" s="280" t="s">
        <v>299</v>
      </c>
      <c r="AB32" s="280" t="s">
        <v>299</v>
      </c>
      <c r="AC32" s="280" t="s">
        <v>299</v>
      </c>
      <c r="AD32" s="280" t="s">
        <v>914</v>
      </c>
      <c r="AE32" s="280" t="s">
        <v>922</v>
      </c>
      <c r="AF32" s="280" t="s">
        <v>922</v>
      </c>
      <c r="AG32" s="280" t="s">
        <v>929</v>
      </c>
      <c r="AH32" s="280" t="s">
        <v>929</v>
      </c>
      <c r="AI32" s="280" t="s">
        <v>298</v>
      </c>
      <c r="AJ32" s="280" t="s">
        <v>560</v>
      </c>
      <c r="AK32" s="280" t="s">
        <v>560</v>
      </c>
      <c r="AL32" s="280" t="s">
        <v>942</v>
      </c>
      <c r="AM32" s="280" t="s">
        <v>942</v>
      </c>
      <c r="AN32" s="280" t="s">
        <v>943</v>
      </c>
      <c r="AO32" s="280" t="s">
        <v>943</v>
      </c>
      <c r="AP32" s="280" t="s">
        <v>943</v>
      </c>
      <c r="AQ32" s="280" t="s">
        <v>948</v>
      </c>
      <c r="AR32" s="280" t="s">
        <v>653</v>
      </c>
      <c r="AS32" s="280" t="s">
        <v>953</v>
      </c>
      <c r="AT32" s="280" t="s">
        <v>302</v>
      </c>
      <c r="AU32" s="280" t="s">
        <v>302</v>
      </c>
      <c r="AV32" s="280" t="s">
        <v>299</v>
      </c>
      <c r="AW32" s="280" t="s">
        <v>503</v>
      </c>
      <c r="AX32" s="280" t="s">
        <v>969</v>
      </c>
      <c r="AY32" s="280" t="s">
        <v>976</v>
      </c>
      <c r="AZ32" s="280" t="s">
        <v>943</v>
      </c>
      <c r="BA32" s="280" t="s">
        <v>943</v>
      </c>
      <c r="BB32" s="280" t="s">
        <v>943</v>
      </c>
      <c r="BC32" s="280" t="s">
        <v>900</v>
      </c>
      <c r="BD32" s="280" t="s">
        <v>900</v>
      </c>
      <c r="BE32" s="280" t="s">
        <v>503</v>
      </c>
      <c r="BF32" s="280" t="s">
        <v>990</v>
      </c>
      <c r="BG32" s="280" t="s">
        <v>994</v>
      </c>
      <c r="BH32" s="280" t="s">
        <v>943</v>
      </c>
      <c r="BI32" s="280" t="s">
        <v>299</v>
      </c>
      <c r="BJ32" s="280" t="s">
        <v>299</v>
      </c>
      <c r="BK32" s="280" t="s">
        <v>299</v>
      </c>
      <c r="BL32" s="280" t="s">
        <v>299</v>
      </c>
      <c r="BM32" s="280" t="s">
        <v>299</v>
      </c>
      <c r="BN32" s="280" t="s">
        <v>299</v>
      </c>
      <c r="BO32" s="280" t="s">
        <v>1000</v>
      </c>
      <c r="BP32" s="280" t="s">
        <v>1005</v>
      </c>
      <c r="BQ32" s="280" t="s">
        <v>1012</v>
      </c>
      <c r="BR32" s="280" t="s">
        <v>653</v>
      </c>
      <c r="BS32" s="316" t="s">
        <v>299</v>
      </c>
      <c r="BT32" s="316" t="s">
        <v>299</v>
      </c>
      <c r="BU32" s="280" t="s">
        <v>299</v>
      </c>
      <c r="BV32" s="280" t="s">
        <v>1027</v>
      </c>
      <c r="BW32" s="280" t="s">
        <v>1027</v>
      </c>
      <c r="BX32" s="280" t="s">
        <v>301</v>
      </c>
      <c r="BY32" s="280" t="s">
        <v>302</v>
      </c>
      <c r="BZ32" s="316" t="s">
        <v>1062</v>
      </c>
      <c r="CA32" s="316" t="s">
        <v>1062</v>
      </c>
      <c r="CB32" s="316" t="s">
        <v>1062</v>
      </c>
      <c r="CC32" s="316" t="s">
        <v>1062</v>
      </c>
      <c r="CD32" s="316" t="s">
        <v>1062</v>
      </c>
      <c r="CE32" s="316" t="s">
        <v>1062</v>
      </c>
      <c r="CF32" s="316" t="s">
        <v>1062</v>
      </c>
      <c r="CG32" s="280" t="s">
        <v>303</v>
      </c>
      <c r="CH32" s="280" t="s">
        <v>303</v>
      </c>
      <c r="CI32" s="280" t="s">
        <v>303</v>
      </c>
      <c r="CJ32" s="280" t="s">
        <v>303</v>
      </c>
      <c r="CK32" s="280" t="s">
        <v>299</v>
      </c>
      <c r="CL32" s="280" t="s">
        <v>299</v>
      </c>
      <c r="CM32" s="280" t="s">
        <v>299</v>
      </c>
      <c r="CN32" s="280" t="s">
        <v>302</v>
      </c>
      <c r="CO32" s="280" t="s">
        <v>299</v>
      </c>
      <c r="CP32" s="280" t="s">
        <v>299</v>
      </c>
      <c r="CQ32" s="280" t="s">
        <v>299</v>
      </c>
    </row>
    <row r="33" spans="1:95" ht="15.75" customHeight="1" x14ac:dyDescent="0.3">
      <c r="A33" s="118" t="str">
        <f>'Indicator Data'!B42</f>
        <v>Dhaka</v>
      </c>
      <c r="B33" s="118" t="str">
        <f>'Indicator Data'!C42</f>
        <v>Shariatpur</v>
      </c>
      <c r="C33" s="49">
        <f>'Indicator Data'!D42</f>
        <v>3086</v>
      </c>
      <c r="D33" s="280" t="s">
        <v>847</v>
      </c>
      <c r="E33" s="280" t="s">
        <v>847</v>
      </c>
      <c r="F33" s="280" t="s">
        <v>847</v>
      </c>
      <c r="G33" s="280" t="s">
        <v>847</v>
      </c>
      <c r="H33" s="280" t="s">
        <v>516</v>
      </c>
      <c r="I33" s="280" t="s">
        <v>297</v>
      </c>
      <c r="J33" s="316" t="s">
        <v>1060</v>
      </c>
      <c r="K33" s="316" t="s">
        <v>1060</v>
      </c>
      <c r="L33" s="316" t="s">
        <v>1060</v>
      </c>
      <c r="M33" s="280" t="s">
        <v>297</v>
      </c>
      <c r="N33" s="280" t="s">
        <v>891</v>
      </c>
      <c r="O33" s="280" t="s">
        <v>891</v>
      </c>
      <c r="P33" s="280" t="s">
        <v>516</v>
      </c>
      <c r="Q33" s="280" t="s">
        <v>900</v>
      </c>
      <c r="R33" s="280" t="s">
        <v>521</v>
      </c>
      <c r="S33" s="316" t="s">
        <v>1061</v>
      </c>
      <c r="T33" s="316" t="s">
        <v>1061</v>
      </c>
      <c r="U33" s="280" t="s">
        <v>303</v>
      </c>
      <c r="V33" s="280" t="s">
        <v>303</v>
      </c>
      <c r="W33" s="280" t="s">
        <v>299</v>
      </c>
      <c r="X33" s="280" t="s">
        <v>299</v>
      </c>
      <c r="Y33" s="280" t="s">
        <v>299</v>
      </c>
      <c r="Z33" s="280" t="s">
        <v>299</v>
      </c>
      <c r="AA33" s="280" t="s">
        <v>299</v>
      </c>
      <c r="AB33" s="280" t="s">
        <v>299</v>
      </c>
      <c r="AC33" s="280" t="s">
        <v>299</v>
      </c>
      <c r="AD33" s="280" t="s">
        <v>914</v>
      </c>
      <c r="AE33" s="280" t="s">
        <v>922</v>
      </c>
      <c r="AF33" s="280" t="s">
        <v>922</v>
      </c>
      <c r="AG33" s="280" t="s">
        <v>929</v>
      </c>
      <c r="AH33" s="280" t="s">
        <v>929</v>
      </c>
      <c r="AI33" s="280" t="s">
        <v>298</v>
      </c>
      <c r="AJ33" s="280" t="s">
        <v>560</v>
      </c>
      <c r="AK33" s="280" t="s">
        <v>560</v>
      </c>
      <c r="AL33" s="280" t="s">
        <v>942</v>
      </c>
      <c r="AM33" s="280" t="s">
        <v>942</v>
      </c>
      <c r="AN33" s="280" t="s">
        <v>943</v>
      </c>
      <c r="AO33" s="280" t="s">
        <v>943</v>
      </c>
      <c r="AP33" s="280" t="s">
        <v>943</v>
      </c>
      <c r="AQ33" s="280" t="s">
        <v>948</v>
      </c>
      <c r="AR33" s="280" t="s">
        <v>653</v>
      </c>
      <c r="AS33" s="280" t="s">
        <v>953</v>
      </c>
      <c r="AT33" s="280" t="s">
        <v>302</v>
      </c>
      <c r="AU33" s="280" t="s">
        <v>302</v>
      </c>
      <c r="AV33" s="280" t="s">
        <v>299</v>
      </c>
      <c r="AW33" s="280" t="s">
        <v>503</v>
      </c>
      <c r="AX33" s="280" t="s">
        <v>969</v>
      </c>
      <c r="AY33" s="280" t="s">
        <v>976</v>
      </c>
      <c r="AZ33" s="280" t="s">
        <v>943</v>
      </c>
      <c r="BA33" s="280" t="s">
        <v>943</v>
      </c>
      <c r="BB33" s="280" t="s">
        <v>943</v>
      </c>
      <c r="BC33" s="280" t="s">
        <v>900</v>
      </c>
      <c r="BD33" s="280" t="s">
        <v>900</v>
      </c>
      <c r="BE33" s="280" t="s">
        <v>503</v>
      </c>
      <c r="BF33" s="280" t="s">
        <v>990</v>
      </c>
      <c r="BG33" s="280" t="s">
        <v>994</v>
      </c>
      <c r="BH33" s="280" t="s">
        <v>943</v>
      </c>
      <c r="BI33" s="280" t="s">
        <v>299</v>
      </c>
      <c r="BJ33" s="280" t="s">
        <v>299</v>
      </c>
      <c r="BK33" s="280" t="s">
        <v>299</v>
      </c>
      <c r="BL33" s="280" t="s">
        <v>299</v>
      </c>
      <c r="BM33" s="280" t="s">
        <v>299</v>
      </c>
      <c r="BN33" s="280" t="s">
        <v>299</v>
      </c>
      <c r="BO33" s="280" t="s">
        <v>1000</v>
      </c>
      <c r="BP33" s="280" t="s">
        <v>1005</v>
      </c>
      <c r="BQ33" s="280" t="s">
        <v>1012</v>
      </c>
      <c r="BR33" s="280" t="s">
        <v>653</v>
      </c>
      <c r="BS33" s="316" t="s">
        <v>299</v>
      </c>
      <c r="BT33" s="316" t="s">
        <v>299</v>
      </c>
      <c r="BU33" s="280" t="s">
        <v>299</v>
      </c>
      <c r="BV33" s="280" t="s">
        <v>1027</v>
      </c>
      <c r="BW33" s="280" t="s">
        <v>1027</v>
      </c>
      <c r="BX33" s="280" t="s">
        <v>301</v>
      </c>
      <c r="BY33" s="280" t="s">
        <v>302</v>
      </c>
      <c r="BZ33" s="316" t="s">
        <v>1062</v>
      </c>
      <c r="CA33" s="316" t="s">
        <v>1062</v>
      </c>
      <c r="CB33" s="316" t="s">
        <v>1062</v>
      </c>
      <c r="CC33" s="316" t="s">
        <v>1062</v>
      </c>
      <c r="CD33" s="316" t="s">
        <v>1062</v>
      </c>
      <c r="CE33" s="316" t="s">
        <v>1062</v>
      </c>
      <c r="CF33" s="316" t="s">
        <v>1062</v>
      </c>
      <c r="CG33" s="280" t="s">
        <v>303</v>
      </c>
      <c r="CH33" s="280" t="s">
        <v>303</v>
      </c>
      <c r="CI33" s="280" t="s">
        <v>303</v>
      </c>
      <c r="CJ33" s="280" t="s">
        <v>303</v>
      </c>
      <c r="CK33" s="280" t="s">
        <v>299</v>
      </c>
      <c r="CL33" s="280" t="s">
        <v>299</v>
      </c>
      <c r="CM33" s="280" t="s">
        <v>299</v>
      </c>
      <c r="CN33" s="280" t="s">
        <v>302</v>
      </c>
      <c r="CO33" s="280" t="s">
        <v>299</v>
      </c>
      <c r="CP33" s="280" t="s">
        <v>299</v>
      </c>
      <c r="CQ33" s="280" t="s">
        <v>299</v>
      </c>
    </row>
    <row r="34" spans="1:95" ht="15.75" customHeight="1" x14ac:dyDescent="0.3">
      <c r="A34" s="118" t="str">
        <f>'Indicator Data'!B43</f>
        <v>Dhaka</v>
      </c>
      <c r="B34" s="118" t="str">
        <f>'Indicator Data'!C43</f>
        <v>Tangail</v>
      </c>
      <c r="C34" s="49">
        <f>'Indicator Data'!D43</f>
        <v>3093</v>
      </c>
      <c r="D34" s="280" t="s">
        <v>847</v>
      </c>
      <c r="E34" s="280" t="s">
        <v>847</v>
      </c>
      <c r="F34" s="280" t="s">
        <v>847</v>
      </c>
      <c r="G34" s="280" t="s">
        <v>847</v>
      </c>
      <c r="H34" s="280" t="s">
        <v>516</v>
      </c>
      <c r="I34" s="280" t="s">
        <v>297</v>
      </c>
      <c r="J34" s="316" t="s">
        <v>1060</v>
      </c>
      <c r="K34" s="316" t="s">
        <v>1060</v>
      </c>
      <c r="L34" s="316" t="s">
        <v>1060</v>
      </c>
      <c r="M34" s="280" t="s">
        <v>297</v>
      </c>
      <c r="N34" s="280" t="s">
        <v>891</v>
      </c>
      <c r="O34" s="280" t="s">
        <v>891</v>
      </c>
      <c r="P34" s="280" t="s">
        <v>516</v>
      </c>
      <c r="Q34" s="280" t="s">
        <v>900</v>
      </c>
      <c r="R34" s="280" t="s">
        <v>521</v>
      </c>
      <c r="S34" s="316" t="s">
        <v>1061</v>
      </c>
      <c r="T34" s="316" t="s">
        <v>1061</v>
      </c>
      <c r="U34" s="280" t="s">
        <v>303</v>
      </c>
      <c r="V34" s="280" t="s">
        <v>303</v>
      </c>
      <c r="W34" s="280" t="s">
        <v>299</v>
      </c>
      <c r="X34" s="280" t="s">
        <v>299</v>
      </c>
      <c r="Y34" s="280" t="s">
        <v>299</v>
      </c>
      <c r="Z34" s="280" t="s">
        <v>299</v>
      </c>
      <c r="AA34" s="280" t="s">
        <v>299</v>
      </c>
      <c r="AB34" s="280" t="s">
        <v>299</v>
      </c>
      <c r="AC34" s="280" t="s">
        <v>299</v>
      </c>
      <c r="AD34" s="280" t="s">
        <v>914</v>
      </c>
      <c r="AE34" s="280" t="s">
        <v>922</v>
      </c>
      <c r="AF34" s="280" t="s">
        <v>922</v>
      </c>
      <c r="AG34" s="280" t="s">
        <v>929</v>
      </c>
      <c r="AH34" s="280" t="s">
        <v>929</v>
      </c>
      <c r="AI34" s="280" t="s">
        <v>298</v>
      </c>
      <c r="AJ34" s="280" t="s">
        <v>560</v>
      </c>
      <c r="AK34" s="280" t="s">
        <v>560</v>
      </c>
      <c r="AL34" s="280" t="s">
        <v>942</v>
      </c>
      <c r="AM34" s="280" t="s">
        <v>942</v>
      </c>
      <c r="AN34" s="280" t="s">
        <v>943</v>
      </c>
      <c r="AO34" s="280" t="s">
        <v>943</v>
      </c>
      <c r="AP34" s="280" t="s">
        <v>943</v>
      </c>
      <c r="AQ34" s="280" t="s">
        <v>948</v>
      </c>
      <c r="AR34" s="280" t="s">
        <v>653</v>
      </c>
      <c r="AS34" s="280" t="s">
        <v>953</v>
      </c>
      <c r="AT34" s="280" t="s">
        <v>302</v>
      </c>
      <c r="AU34" s="280" t="s">
        <v>302</v>
      </c>
      <c r="AV34" s="280" t="s">
        <v>299</v>
      </c>
      <c r="AW34" s="280" t="s">
        <v>503</v>
      </c>
      <c r="AX34" s="280" t="s">
        <v>969</v>
      </c>
      <c r="AY34" s="280" t="s">
        <v>976</v>
      </c>
      <c r="AZ34" s="280" t="s">
        <v>943</v>
      </c>
      <c r="BA34" s="280" t="s">
        <v>943</v>
      </c>
      <c r="BB34" s="280" t="s">
        <v>943</v>
      </c>
      <c r="BC34" s="280" t="s">
        <v>900</v>
      </c>
      <c r="BD34" s="280" t="s">
        <v>900</v>
      </c>
      <c r="BE34" s="280" t="s">
        <v>503</v>
      </c>
      <c r="BF34" s="280" t="s">
        <v>990</v>
      </c>
      <c r="BG34" s="280" t="s">
        <v>994</v>
      </c>
      <c r="BH34" s="280" t="s">
        <v>943</v>
      </c>
      <c r="BI34" s="280" t="s">
        <v>299</v>
      </c>
      <c r="BJ34" s="280" t="s">
        <v>299</v>
      </c>
      <c r="BK34" s="280" t="s">
        <v>299</v>
      </c>
      <c r="BL34" s="280" t="s">
        <v>299</v>
      </c>
      <c r="BM34" s="280" t="s">
        <v>299</v>
      </c>
      <c r="BN34" s="280" t="s">
        <v>299</v>
      </c>
      <c r="BO34" s="280" t="s">
        <v>1000</v>
      </c>
      <c r="BP34" s="280" t="s">
        <v>1005</v>
      </c>
      <c r="BQ34" s="280" t="s">
        <v>1012</v>
      </c>
      <c r="BR34" s="280" t="s">
        <v>653</v>
      </c>
      <c r="BS34" s="316" t="s">
        <v>299</v>
      </c>
      <c r="BT34" s="316" t="s">
        <v>299</v>
      </c>
      <c r="BU34" s="280" t="s">
        <v>299</v>
      </c>
      <c r="BV34" s="280" t="s">
        <v>1027</v>
      </c>
      <c r="BW34" s="280" t="s">
        <v>1027</v>
      </c>
      <c r="BX34" s="280" t="s">
        <v>301</v>
      </c>
      <c r="BY34" s="280" t="s">
        <v>302</v>
      </c>
      <c r="BZ34" s="316" t="s">
        <v>1062</v>
      </c>
      <c r="CA34" s="316" t="s">
        <v>1062</v>
      </c>
      <c r="CB34" s="316" t="s">
        <v>1062</v>
      </c>
      <c r="CC34" s="316" t="s">
        <v>1062</v>
      </c>
      <c r="CD34" s="316" t="s">
        <v>1062</v>
      </c>
      <c r="CE34" s="316" t="s">
        <v>1062</v>
      </c>
      <c r="CF34" s="316" t="s">
        <v>1062</v>
      </c>
      <c r="CG34" s="280" t="s">
        <v>303</v>
      </c>
      <c r="CH34" s="280" t="s">
        <v>303</v>
      </c>
      <c r="CI34" s="280" t="s">
        <v>303</v>
      </c>
      <c r="CJ34" s="280" t="s">
        <v>303</v>
      </c>
      <c r="CK34" s="280" t="s">
        <v>299</v>
      </c>
      <c r="CL34" s="280" t="s">
        <v>299</v>
      </c>
      <c r="CM34" s="280" t="s">
        <v>299</v>
      </c>
      <c r="CN34" s="280" t="s">
        <v>302</v>
      </c>
      <c r="CO34" s="280" t="s">
        <v>299</v>
      </c>
      <c r="CP34" s="280" t="s">
        <v>299</v>
      </c>
      <c r="CQ34" s="280" t="s">
        <v>299</v>
      </c>
    </row>
    <row r="35" spans="1:95" ht="15.75" customHeight="1" x14ac:dyDescent="0.3">
      <c r="A35" s="118" t="str">
        <f>'Indicator Data'!B44</f>
        <v>Khulna</v>
      </c>
      <c r="B35" s="118" t="str">
        <f>'Indicator Data'!C44</f>
        <v>Bagerhat</v>
      </c>
      <c r="C35" s="49">
        <f>'Indicator Data'!D44</f>
        <v>4001</v>
      </c>
      <c r="D35" s="280" t="s">
        <v>847</v>
      </c>
      <c r="E35" s="280" t="s">
        <v>847</v>
      </c>
      <c r="F35" s="280" t="s">
        <v>847</v>
      </c>
      <c r="G35" s="280" t="s">
        <v>847</v>
      </c>
      <c r="H35" s="280" t="s">
        <v>516</v>
      </c>
      <c r="I35" s="280" t="s">
        <v>297</v>
      </c>
      <c r="J35" s="316" t="s">
        <v>1060</v>
      </c>
      <c r="K35" s="316" t="s">
        <v>1060</v>
      </c>
      <c r="L35" s="316" t="s">
        <v>1060</v>
      </c>
      <c r="M35" s="280" t="s">
        <v>297</v>
      </c>
      <c r="N35" s="280" t="s">
        <v>891</v>
      </c>
      <c r="O35" s="280" t="s">
        <v>891</v>
      </c>
      <c r="P35" s="280" t="s">
        <v>516</v>
      </c>
      <c r="Q35" s="280" t="s">
        <v>900</v>
      </c>
      <c r="R35" s="280" t="s">
        <v>521</v>
      </c>
      <c r="S35" s="316" t="s">
        <v>1061</v>
      </c>
      <c r="T35" s="316" t="s">
        <v>1061</v>
      </c>
      <c r="U35" s="280" t="s">
        <v>303</v>
      </c>
      <c r="V35" s="280" t="s">
        <v>303</v>
      </c>
      <c r="W35" s="280" t="s">
        <v>299</v>
      </c>
      <c r="X35" s="280" t="s">
        <v>299</v>
      </c>
      <c r="Y35" s="280" t="s">
        <v>299</v>
      </c>
      <c r="Z35" s="280" t="s">
        <v>299</v>
      </c>
      <c r="AA35" s="280" t="s">
        <v>299</v>
      </c>
      <c r="AB35" s="280" t="s">
        <v>299</v>
      </c>
      <c r="AC35" s="280" t="s">
        <v>299</v>
      </c>
      <c r="AD35" s="280" t="s">
        <v>914</v>
      </c>
      <c r="AE35" s="280" t="s">
        <v>922</v>
      </c>
      <c r="AF35" s="280" t="s">
        <v>922</v>
      </c>
      <c r="AG35" s="280" t="s">
        <v>929</v>
      </c>
      <c r="AH35" s="280" t="s">
        <v>929</v>
      </c>
      <c r="AI35" s="280" t="s">
        <v>298</v>
      </c>
      <c r="AJ35" s="280" t="s">
        <v>560</v>
      </c>
      <c r="AK35" s="280" t="s">
        <v>560</v>
      </c>
      <c r="AL35" s="280" t="s">
        <v>942</v>
      </c>
      <c r="AM35" s="280" t="s">
        <v>942</v>
      </c>
      <c r="AN35" s="280" t="s">
        <v>943</v>
      </c>
      <c r="AO35" s="280" t="s">
        <v>943</v>
      </c>
      <c r="AP35" s="280" t="s">
        <v>943</v>
      </c>
      <c r="AQ35" s="280" t="s">
        <v>948</v>
      </c>
      <c r="AR35" s="280" t="s">
        <v>653</v>
      </c>
      <c r="AS35" s="280" t="s">
        <v>953</v>
      </c>
      <c r="AT35" s="280" t="s">
        <v>302</v>
      </c>
      <c r="AU35" s="280" t="s">
        <v>302</v>
      </c>
      <c r="AV35" s="280" t="s">
        <v>299</v>
      </c>
      <c r="AW35" s="280" t="s">
        <v>503</v>
      </c>
      <c r="AX35" s="280" t="s">
        <v>969</v>
      </c>
      <c r="AY35" s="280" t="s">
        <v>976</v>
      </c>
      <c r="AZ35" s="280" t="s">
        <v>943</v>
      </c>
      <c r="BA35" s="280" t="s">
        <v>943</v>
      </c>
      <c r="BB35" s="280" t="s">
        <v>943</v>
      </c>
      <c r="BC35" s="280" t="s">
        <v>900</v>
      </c>
      <c r="BD35" s="280" t="s">
        <v>900</v>
      </c>
      <c r="BE35" s="280" t="s">
        <v>503</v>
      </c>
      <c r="BF35" s="280" t="s">
        <v>990</v>
      </c>
      <c r="BG35" s="280" t="s">
        <v>994</v>
      </c>
      <c r="BH35" s="280" t="s">
        <v>943</v>
      </c>
      <c r="BI35" s="280" t="s">
        <v>299</v>
      </c>
      <c r="BJ35" s="280" t="s">
        <v>299</v>
      </c>
      <c r="BK35" s="280" t="s">
        <v>299</v>
      </c>
      <c r="BL35" s="280" t="s">
        <v>299</v>
      </c>
      <c r="BM35" s="280" t="s">
        <v>299</v>
      </c>
      <c r="BN35" s="280" t="s">
        <v>299</v>
      </c>
      <c r="BO35" s="280" t="s">
        <v>1000</v>
      </c>
      <c r="BP35" s="280" t="s">
        <v>1005</v>
      </c>
      <c r="BQ35" s="280" t="s">
        <v>1012</v>
      </c>
      <c r="BR35" s="280" t="s">
        <v>653</v>
      </c>
      <c r="BS35" s="316" t="s">
        <v>299</v>
      </c>
      <c r="BT35" s="316" t="s">
        <v>299</v>
      </c>
      <c r="BU35" s="280" t="s">
        <v>299</v>
      </c>
      <c r="BV35" s="280" t="s">
        <v>1027</v>
      </c>
      <c r="BW35" s="280" t="s">
        <v>1027</v>
      </c>
      <c r="BX35" s="280" t="s">
        <v>301</v>
      </c>
      <c r="BY35" s="280" t="s">
        <v>302</v>
      </c>
      <c r="BZ35" s="316" t="s">
        <v>1062</v>
      </c>
      <c r="CA35" s="316" t="s">
        <v>1062</v>
      </c>
      <c r="CB35" s="316" t="s">
        <v>1062</v>
      </c>
      <c r="CC35" s="316" t="s">
        <v>1062</v>
      </c>
      <c r="CD35" s="316" t="s">
        <v>1062</v>
      </c>
      <c r="CE35" s="316" t="s">
        <v>1062</v>
      </c>
      <c r="CF35" s="316" t="s">
        <v>1062</v>
      </c>
      <c r="CG35" s="280" t="s">
        <v>303</v>
      </c>
      <c r="CH35" s="280" t="s">
        <v>303</v>
      </c>
      <c r="CI35" s="280" t="s">
        <v>303</v>
      </c>
      <c r="CJ35" s="280" t="s">
        <v>303</v>
      </c>
      <c r="CK35" s="280" t="s">
        <v>299</v>
      </c>
      <c r="CL35" s="280" t="s">
        <v>299</v>
      </c>
      <c r="CM35" s="280" t="s">
        <v>299</v>
      </c>
      <c r="CN35" s="280" t="s">
        <v>302</v>
      </c>
      <c r="CO35" s="280" t="s">
        <v>299</v>
      </c>
      <c r="CP35" s="280" t="s">
        <v>299</v>
      </c>
      <c r="CQ35" s="280" t="s">
        <v>299</v>
      </c>
    </row>
    <row r="36" spans="1:95" ht="15.75" customHeight="1" x14ac:dyDescent="0.3">
      <c r="A36" s="118" t="str">
        <f>'Indicator Data'!B45</f>
        <v>Khulna</v>
      </c>
      <c r="B36" s="118" t="str">
        <f>'Indicator Data'!C45</f>
        <v>Chuadanga</v>
      </c>
      <c r="C36" s="49">
        <f>'Indicator Data'!D45</f>
        <v>4018</v>
      </c>
      <c r="D36" s="280" t="s">
        <v>847</v>
      </c>
      <c r="E36" s="280" t="s">
        <v>847</v>
      </c>
      <c r="F36" s="280" t="s">
        <v>847</v>
      </c>
      <c r="G36" s="280" t="s">
        <v>847</v>
      </c>
      <c r="H36" s="280" t="s">
        <v>516</v>
      </c>
      <c r="I36" s="280" t="s">
        <v>297</v>
      </c>
      <c r="J36" s="316" t="s">
        <v>1060</v>
      </c>
      <c r="K36" s="316" t="s">
        <v>1060</v>
      </c>
      <c r="L36" s="316" t="s">
        <v>1060</v>
      </c>
      <c r="M36" s="280" t="s">
        <v>297</v>
      </c>
      <c r="N36" s="280" t="s">
        <v>891</v>
      </c>
      <c r="O36" s="280" t="s">
        <v>891</v>
      </c>
      <c r="P36" s="280" t="s">
        <v>516</v>
      </c>
      <c r="Q36" s="280" t="s">
        <v>900</v>
      </c>
      <c r="R36" s="280" t="s">
        <v>521</v>
      </c>
      <c r="S36" s="316" t="s">
        <v>1061</v>
      </c>
      <c r="T36" s="316" t="s">
        <v>1061</v>
      </c>
      <c r="U36" s="280" t="s">
        <v>303</v>
      </c>
      <c r="V36" s="280" t="s">
        <v>303</v>
      </c>
      <c r="W36" s="280" t="s">
        <v>299</v>
      </c>
      <c r="X36" s="280" t="s">
        <v>299</v>
      </c>
      <c r="Y36" s="280" t="s">
        <v>299</v>
      </c>
      <c r="Z36" s="280" t="s">
        <v>299</v>
      </c>
      <c r="AA36" s="280" t="s">
        <v>299</v>
      </c>
      <c r="AB36" s="280" t="s">
        <v>299</v>
      </c>
      <c r="AC36" s="280" t="s">
        <v>299</v>
      </c>
      <c r="AD36" s="280" t="s">
        <v>914</v>
      </c>
      <c r="AE36" s="280" t="s">
        <v>922</v>
      </c>
      <c r="AF36" s="280" t="s">
        <v>922</v>
      </c>
      <c r="AG36" s="280" t="s">
        <v>929</v>
      </c>
      <c r="AH36" s="280" t="s">
        <v>929</v>
      </c>
      <c r="AI36" s="280" t="s">
        <v>298</v>
      </c>
      <c r="AJ36" s="280" t="s">
        <v>560</v>
      </c>
      <c r="AK36" s="280" t="s">
        <v>560</v>
      </c>
      <c r="AL36" s="280" t="s">
        <v>942</v>
      </c>
      <c r="AM36" s="280" t="s">
        <v>942</v>
      </c>
      <c r="AN36" s="280" t="s">
        <v>943</v>
      </c>
      <c r="AO36" s="280" t="s">
        <v>943</v>
      </c>
      <c r="AP36" s="280" t="s">
        <v>943</v>
      </c>
      <c r="AQ36" s="280" t="s">
        <v>948</v>
      </c>
      <c r="AR36" s="280" t="s">
        <v>653</v>
      </c>
      <c r="AS36" s="280" t="s">
        <v>953</v>
      </c>
      <c r="AT36" s="280" t="s">
        <v>302</v>
      </c>
      <c r="AU36" s="280" t="s">
        <v>302</v>
      </c>
      <c r="AV36" s="280" t="s">
        <v>299</v>
      </c>
      <c r="AW36" s="280" t="s">
        <v>503</v>
      </c>
      <c r="AX36" s="280" t="s">
        <v>969</v>
      </c>
      <c r="AY36" s="280" t="s">
        <v>976</v>
      </c>
      <c r="AZ36" s="280" t="s">
        <v>943</v>
      </c>
      <c r="BA36" s="280" t="s">
        <v>943</v>
      </c>
      <c r="BB36" s="280" t="s">
        <v>943</v>
      </c>
      <c r="BC36" s="280" t="s">
        <v>900</v>
      </c>
      <c r="BD36" s="280" t="s">
        <v>900</v>
      </c>
      <c r="BE36" s="280" t="s">
        <v>503</v>
      </c>
      <c r="BF36" s="280" t="s">
        <v>990</v>
      </c>
      <c r="BG36" s="280" t="s">
        <v>994</v>
      </c>
      <c r="BH36" s="280" t="s">
        <v>943</v>
      </c>
      <c r="BI36" s="280" t="s">
        <v>299</v>
      </c>
      <c r="BJ36" s="280" t="s">
        <v>299</v>
      </c>
      <c r="BK36" s="280" t="s">
        <v>299</v>
      </c>
      <c r="BL36" s="280" t="s">
        <v>299</v>
      </c>
      <c r="BM36" s="280" t="s">
        <v>299</v>
      </c>
      <c r="BN36" s="280" t="s">
        <v>299</v>
      </c>
      <c r="BO36" s="280" t="s">
        <v>1000</v>
      </c>
      <c r="BP36" s="280" t="s">
        <v>1005</v>
      </c>
      <c r="BQ36" s="280" t="s">
        <v>1012</v>
      </c>
      <c r="BR36" s="280" t="s">
        <v>653</v>
      </c>
      <c r="BS36" s="316" t="s">
        <v>299</v>
      </c>
      <c r="BT36" s="316" t="s">
        <v>299</v>
      </c>
      <c r="BU36" s="280" t="s">
        <v>299</v>
      </c>
      <c r="BV36" s="280" t="s">
        <v>1027</v>
      </c>
      <c r="BW36" s="280" t="s">
        <v>1027</v>
      </c>
      <c r="BX36" s="280" t="s">
        <v>301</v>
      </c>
      <c r="BY36" s="280" t="s">
        <v>302</v>
      </c>
      <c r="BZ36" s="316" t="s">
        <v>1062</v>
      </c>
      <c r="CA36" s="316" t="s">
        <v>1062</v>
      </c>
      <c r="CB36" s="316" t="s">
        <v>1062</v>
      </c>
      <c r="CC36" s="316" t="s">
        <v>1062</v>
      </c>
      <c r="CD36" s="316" t="s">
        <v>1062</v>
      </c>
      <c r="CE36" s="316" t="s">
        <v>1062</v>
      </c>
      <c r="CF36" s="316" t="s">
        <v>1062</v>
      </c>
      <c r="CG36" s="280" t="s">
        <v>303</v>
      </c>
      <c r="CH36" s="280" t="s">
        <v>303</v>
      </c>
      <c r="CI36" s="280" t="s">
        <v>303</v>
      </c>
      <c r="CJ36" s="280" t="s">
        <v>303</v>
      </c>
      <c r="CK36" s="280" t="s">
        <v>299</v>
      </c>
      <c r="CL36" s="280" t="s">
        <v>299</v>
      </c>
      <c r="CM36" s="280" t="s">
        <v>299</v>
      </c>
      <c r="CN36" s="280" t="s">
        <v>302</v>
      </c>
      <c r="CO36" s="280" t="s">
        <v>299</v>
      </c>
      <c r="CP36" s="280" t="s">
        <v>299</v>
      </c>
      <c r="CQ36" s="280" t="s">
        <v>299</v>
      </c>
    </row>
    <row r="37" spans="1:95" ht="15.75" customHeight="1" x14ac:dyDescent="0.3">
      <c r="A37" s="118" t="str">
        <f>'Indicator Data'!B46</f>
        <v>Khulna</v>
      </c>
      <c r="B37" s="118" t="str">
        <f>'Indicator Data'!C46</f>
        <v>Jashore</v>
      </c>
      <c r="C37" s="49">
        <f>'Indicator Data'!D46</f>
        <v>4041</v>
      </c>
      <c r="D37" s="280" t="s">
        <v>847</v>
      </c>
      <c r="E37" s="280" t="s">
        <v>847</v>
      </c>
      <c r="F37" s="280" t="s">
        <v>847</v>
      </c>
      <c r="G37" s="280" t="s">
        <v>847</v>
      </c>
      <c r="H37" s="280" t="s">
        <v>516</v>
      </c>
      <c r="I37" s="280" t="s">
        <v>297</v>
      </c>
      <c r="J37" s="316" t="s">
        <v>1060</v>
      </c>
      <c r="K37" s="316" t="s">
        <v>1060</v>
      </c>
      <c r="L37" s="316" t="s">
        <v>1060</v>
      </c>
      <c r="M37" s="280" t="s">
        <v>297</v>
      </c>
      <c r="N37" s="280" t="s">
        <v>891</v>
      </c>
      <c r="O37" s="280" t="s">
        <v>891</v>
      </c>
      <c r="P37" s="280" t="s">
        <v>516</v>
      </c>
      <c r="Q37" s="280" t="s">
        <v>900</v>
      </c>
      <c r="R37" s="280" t="s">
        <v>521</v>
      </c>
      <c r="S37" s="316" t="s">
        <v>1061</v>
      </c>
      <c r="T37" s="316" t="s">
        <v>1061</v>
      </c>
      <c r="U37" s="280" t="s">
        <v>303</v>
      </c>
      <c r="V37" s="280" t="s">
        <v>303</v>
      </c>
      <c r="W37" s="280" t="s">
        <v>299</v>
      </c>
      <c r="X37" s="280" t="s">
        <v>299</v>
      </c>
      <c r="Y37" s="280" t="s">
        <v>299</v>
      </c>
      <c r="Z37" s="280" t="s">
        <v>299</v>
      </c>
      <c r="AA37" s="280" t="s">
        <v>299</v>
      </c>
      <c r="AB37" s="280" t="s">
        <v>299</v>
      </c>
      <c r="AC37" s="280" t="s">
        <v>299</v>
      </c>
      <c r="AD37" s="280" t="s">
        <v>914</v>
      </c>
      <c r="AE37" s="280" t="s">
        <v>922</v>
      </c>
      <c r="AF37" s="280" t="s">
        <v>922</v>
      </c>
      <c r="AG37" s="280" t="s">
        <v>929</v>
      </c>
      <c r="AH37" s="280" t="s">
        <v>929</v>
      </c>
      <c r="AI37" s="280" t="s">
        <v>298</v>
      </c>
      <c r="AJ37" s="280" t="s">
        <v>560</v>
      </c>
      <c r="AK37" s="280" t="s">
        <v>560</v>
      </c>
      <c r="AL37" s="280" t="s">
        <v>942</v>
      </c>
      <c r="AM37" s="280" t="s">
        <v>942</v>
      </c>
      <c r="AN37" s="280" t="s">
        <v>943</v>
      </c>
      <c r="AO37" s="280" t="s">
        <v>943</v>
      </c>
      <c r="AP37" s="280" t="s">
        <v>943</v>
      </c>
      <c r="AQ37" s="280" t="s">
        <v>948</v>
      </c>
      <c r="AR37" s="280" t="s">
        <v>653</v>
      </c>
      <c r="AS37" s="280" t="s">
        <v>953</v>
      </c>
      <c r="AT37" s="280" t="s">
        <v>302</v>
      </c>
      <c r="AU37" s="280" t="s">
        <v>302</v>
      </c>
      <c r="AV37" s="280" t="s">
        <v>299</v>
      </c>
      <c r="AW37" s="280" t="s">
        <v>503</v>
      </c>
      <c r="AX37" s="280" t="s">
        <v>969</v>
      </c>
      <c r="AY37" s="280" t="s">
        <v>976</v>
      </c>
      <c r="AZ37" s="280" t="s">
        <v>943</v>
      </c>
      <c r="BA37" s="280" t="s">
        <v>943</v>
      </c>
      <c r="BB37" s="280" t="s">
        <v>943</v>
      </c>
      <c r="BC37" s="280" t="s">
        <v>900</v>
      </c>
      <c r="BD37" s="280" t="s">
        <v>900</v>
      </c>
      <c r="BE37" s="280" t="s">
        <v>503</v>
      </c>
      <c r="BF37" s="280" t="s">
        <v>990</v>
      </c>
      <c r="BG37" s="280" t="s">
        <v>994</v>
      </c>
      <c r="BH37" s="280" t="s">
        <v>943</v>
      </c>
      <c r="BI37" s="280" t="s">
        <v>299</v>
      </c>
      <c r="BJ37" s="280" t="s">
        <v>299</v>
      </c>
      <c r="BK37" s="280" t="s">
        <v>299</v>
      </c>
      <c r="BL37" s="280" t="s">
        <v>299</v>
      </c>
      <c r="BM37" s="280" t="s">
        <v>299</v>
      </c>
      <c r="BN37" s="280" t="s">
        <v>299</v>
      </c>
      <c r="BO37" s="280" t="s">
        <v>1000</v>
      </c>
      <c r="BP37" s="280" t="s">
        <v>1005</v>
      </c>
      <c r="BQ37" s="280" t="s">
        <v>1012</v>
      </c>
      <c r="BR37" s="280" t="s">
        <v>653</v>
      </c>
      <c r="BS37" s="316" t="s">
        <v>299</v>
      </c>
      <c r="BT37" s="316" t="s">
        <v>299</v>
      </c>
      <c r="BU37" s="280" t="s">
        <v>299</v>
      </c>
      <c r="BV37" s="280" t="s">
        <v>1027</v>
      </c>
      <c r="BW37" s="280" t="s">
        <v>1027</v>
      </c>
      <c r="BX37" s="280" t="s">
        <v>301</v>
      </c>
      <c r="BY37" s="280" t="s">
        <v>302</v>
      </c>
      <c r="BZ37" s="316" t="s">
        <v>1062</v>
      </c>
      <c r="CA37" s="316" t="s">
        <v>1062</v>
      </c>
      <c r="CB37" s="316" t="s">
        <v>1062</v>
      </c>
      <c r="CC37" s="316" t="s">
        <v>1062</v>
      </c>
      <c r="CD37" s="316" t="s">
        <v>1062</v>
      </c>
      <c r="CE37" s="316" t="s">
        <v>1062</v>
      </c>
      <c r="CF37" s="316" t="s">
        <v>1062</v>
      </c>
      <c r="CG37" s="280" t="s">
        <v>303</v>
      </c>
      <c r="CH37" s="280" t="s">
        <v>303</v>
      </c>
      <c r="CI37" s="280" t="s">
        <v>303</v>
      </c>
      <c r="CJ37" s="280" t="s">
        <v>303</v>
      </c>
      <c r="CK37" s="280" t="s">
        <v>299</v>
      </c>
      <c r="CL37" s="280" t="s">
        <v>299</v>
      </c>
      <c r="CM37" s="280" t="s">
        <v>299</v>
      </c>
      <c r="CN37" s="280" t="s">
        <v>302</v>
      </c>
      <c r="CO37" s="280" t="s">
        <v>299</v>
      </c>
      <c r="CP37" s="280" t="s">
        <v>299</v>
      </c>
      <c r="CQ37" s="280" t="s">
        <v>299</v>
      </c>
    </row>
    <row r="38" spans="1:95" ht="15.75" customHeight="1" x14ac:dyDescent="0.3">
      <c r="A38" s="118" t="str">
        <f>'Indicator Data'!B47</f>
        <v>Khulna</v>
      </c>
      <c r="B38" s="118" t="str">
        <f>'Indicator Data'!C47</f>
        <v>Jhenaidah</v>
      </c>
      <c r="C38" s="49">
        <f>'Indicator Data'!D47</f>
        <v>4044</v>
      </c>
      <c r="D38" s="280" t="s">
        <v>847</v>
      </c>
      <c r="E38" s="280" t="s">
        <v>847</v>
      </c>
      <c r="F38" s="280" t="s">
        <v>847</v>
      </c>
      <c r="G38" s="280" t="s">
        <v>847</v>
      </c>
      <c r="H38" s="280" t="s">
        <v>516</v>
      </c>
      <c r="I38" s="280" t="s">
        <v>297</v>
      </c>
      <c r="J38" s="316" t="s">
        <v>1060</v>
      </c>
      <c r="K38" s="316" t="s">
        <v>1060</v>
      </c>
      <c r="L38" s="316" t="s">
        <v>1060</v>
      </c>
      <c r="M38" s="280" t="s">
        <v>297</v>
      </c>
      <c r="N38" s="280" t="s">
        <v>891</v>
      </c>
      <c r="O38" s="280" t="s">
        <v>891</v>
      </c>
      <c r="P38" s="280" t="s">
        <v>516</v>
      </c>
      <c r="Q38" s="280" t="s">
        <v>900</v>
      </c>
      <c r="R38" s="280" t="s">
        <v>521</v>
      </c>
      <c r="S38" s="316" t="s">
        <v>1061</v>
      </c>
      <c r="T38" s="316" t="s">
        <v>1061</v>
      </c>
      <c r="U38" s="280" t="s">
        <v>303</v>
      </c>
      <c r="V38" s="280" t="s">
        <v>303</v>
      </c>
      <c r="W38" s="280" t="s">
        <v>299</v>
      </c>
      <c r="X38" s="280" t="s">
        <v>299</v>
      </c>
      <c r="Y38" s="280" t="s">
        <v>299</v>
      </c>
      <c r="Z38" s="280" t="s">
        <v>299</v>
      </c>
      <c r="AA38" s="280" t="s">
        <v>299</v>
      </c>
      <c r="AB38" s="280" t="s">
        <v>299</v>
      </c>
      <c r="AC38" s="280" t="s">
        <v>299</v>
      </c>
      <c r="AD38" s="280" t="s">
        <v>914</v>
      </c>
      <c r="AE38" s="280" t="s">
        <v>922</v>
      </c>
      <c r="AF38" s="280" t="s">
        <v>922</v>
      </c>
      <c r="AG38" s="280" t="s">
        <v>929</v>
      </c>
      <c r="AH38" s="280" t="s">
        <v>929</v>
      </c>
      <c r="AI38" s="280" t="s">
        <v>298</v>
      </c>
      <c r="AJ38" s="280" t="s">
        <v>560</v>
      </c>
      <c r="AK38" s="280" t="s">
        <v>560</v>
      </c>
      <c r="AL38" s="280" t="s">
        <v>942</v>
      </c>
      <c r="AM38" s="280" t="s">
        <v>942</v>
      </c>
      <c r="AN38" s="280" t="s">
        <v>943</v>
      </c>
      <c r="AO38" s="280" t="s">
        <v>943</v>
      </c>
      <c r="AP38" s="280" t="s">
        <v>943</v>
      </c>
      <c r="AQ38" s="280" t="s">
        <v>948</v>
      </c>
      <c r="AR38" s="280" t="s">
        <v>653</v>
      </c>
      <c r="AS38" s="280" t="s">
        <v>953</v>
      </c>
      <c r="AT38" s="280" t="s">
        <v>302</v>
      </c>
      <c r="AU38" s="280" t="s">
        <v>302</v>
      </c>
      <c r="AV38" s="280" t="s">
        <v>299</v>
      </c>
      <c r="AW38" s="280" t="s">
        <v>503</v>
      </c>
      <c r="AX38" s="280" t="s">
        <v>969</v>
      </c>
      <c r="AY38" s="280" t="s">
        <v>976</v>
      </c>
      <c r="AZ38" s="280" t="s">
        <v>943</v>
      </c>
      <c r="BA38" s="280" t="s">
        <v>943</v>
      </c>
      <c r="BB38" s="280" t="s">
        <v>943</v>
      </c>
      <c r="BC38" s="280" t="s">
        <v>900</v>
      </c>
      <c r="BD38" s="280" t="s">
        <v>900</v>
      </c>
      <c r="BE38" s="280" t="s">
        <v>503</v>
      </c>
      <c r="BF38" s="280" t="s">
        <v>990</v>
      </c>
      <c r="BG38" s="280" t="s">
        <v>994</v>
      </c>
      <c r="BH38" s="280" t="s">
        <v>943</v>
      </c>
      <c r="BI38" s="280" t="s">
        <v>299</v>
      </c>
      <c r="BJ38" s="280" t="s">
        <v>299</v>
      </c>
      <c r="BK38" s="280" t="s">
        <v>299</v>
      </c>
      <c r="BL38" s="280" t="s">
        <v>299</v>
      </c>
      <c r="BM38" s="280" t="s">
        <v>299</v>
      </c>
      <c r="BN38" s="280" t="s">
        <v>299</v>
      </c>
      <c r="BO38" s="280" t="s">
        <v>1000</v>
      </c>
      <c r="BP38" s="280" t="s">
        <v>1005</v>
      </c>
      <c r="BQ38" s="280" t="s">
        <v>1012</v>
      </c>
      <c r="BR38" s="280" t="s">
        <v>653</v>
      </c>
      <c r="BS38" s="316" t="s">
        <v>299</v>
      </c>
      <c r="BT38" s="316" t="s">
        <v>299</v>
      </c>
      <c r="BU38" s="280" t="s">
        <v>299</v>
      </c>
      <c r="BV38" s="280" t="s">
        <v>1027</v>
      </c>
      <c r="BW38" s="280" t="s">
        <v>1027</v>
      </c>
      <c r="BX38" s="280" t="s">
        <v>301</v>
      </c>
      <c r="BY38" s="280" t="s">
        <v>302</v>
      </c>
      <c r="BZ38" s="316" t="s">
        <v>1062</v>
      </c>
      <c r="CA38" s="316" t="s">
        <v>1062</v>
      </c>
      <c r="CB38" s="316" t="s">
        <v>1062</v>
      </c>
      <c r="CC38" s="316" t="s">
        <v>1062</v>
      </c>
      <c r="CD38" s="316" t="s">
        <v>1062</v>
      </c>
      <c r="CE38" s="316" t="s">
        <v>1062</v>
      </c>
      <c r="CF38" s="316" t="s">
        <v>1062</v>
      </c>
      <c r="CG38" s="280" t="s">
        <v>303</v>
      </c>
      <c r="CH38" s="280" t="s">
        <v>303</v>
      </c>
      <c r="CI38" s="280" t="s">
        <v>303</v>
      </c>
      <c r="CJ38" s="280" t="s">
        <v>303</v>
      </c>
      <c r="CK38" s="280" t="s">
        <v>299</v>
      </c>
      <c r="CL38" s="280" t="s">
        <v>299</v>
      </c>
      <c r="CM38" s="280" t="s">
        <v>299</v>
      </c>
      <c r="CN38" s="280" t="s">
        <v>302</v>
      </c>
      <c r="CO38" s="280" t="s">
        <v>299</v>
      </c>
      <c r="CP38" s="280" t="s">
        <v>299</v>
      </c>
      <c r="CQ38" s="280" t="s">
        <v>299</v>
      </c>
    </row>
    <row r="39" spans="1:95" ht="15.75" customHeight="1" x14ac:dyDescent="0.3">
      <c r="A39" s="118" t="str">
        <f>'Indicator Data'!B48</f>
        <v>Khulna</v>
      </c>
      <c r="B39" s="118" t="str">
        <f>'Indicator Data'!C48</f>
        <v>Khulna</v>
      </c>
      <c r="C39" s="49">
        <f>'Indicator Data'!D48</f>
        <v>4047</v>
      </c>
      <c r="D39" s="280" t="s">
        <v>847</v>
      </c>
      <c r="E39" s="280" t="s">
        <v>847</v>
      </c>
      <c r="F39" s="280" t="s">
        <v>847</v>
      </c>
      <c r="G39" s="280" t="s">
        <v>847</v>
      </c>
      <c r="H39" s="280" t="s">
        <v>516</v>
      </c>
      <c r="I39" s="280" t="s">
        <v>297</v>
      </c>
      <c r="J39" s="316" t="s">
        <v>1060</v>
      </c>
      <c r="K39" s="316" t="s">
        <v>1060</v>
      </c>
      <c r="L39" s="316" t="s">
        <v>1060</v>
      </c>
      <c r="M39" s="280" t="s">
        <v>297</v>
      </c>
      <c r="N39" s="280" t="s">
        <v>891</v>
      </c>
      <c r="O39" s="280" t="s">
        <v>891</v>
      </c>
      <c r="P39" s="280" t="s">
        <v>516</v>
      </c>
      <c r="Q39" s="280" t="s">
        <v>900</v>
      </c>
      <c r="R39" s="280" t="s">
        <v>521</v>
      </c>
      <c r="S39" s="316" t="s">
        <v>1061</v>
      </c>
      <c r="T39" s="316" t="s">
        <v>1061</v>
      </c>
      <c r="U39" s="280" t="s">
        <v>303</v>
      </c>
      <c r="V39" s="280" t="s">
        <v>303</v>
      </c>
      <c r="W39" s="280" t="s">
        <v>299</v>
      </c>
      <c r="X39" s="280" t="s">
        <v>299</v>
      </c>
      <c r="Y39" s="280" t="s">
        <v>299</v>
      </c>
      <c r="Z39" s="280" t="s">
        <v>299</v>
      </c>
      <c r="AA39" s="280" t="s">
        <v>299</v>
      </c>
      <c r="AB39" s="280" t="s">
        <v>299</v>
      </c>
      <c r="AC39" s="280" t="s">
        <v>299</v>
      </c>
      <c r="AD39" s="280" t="s">
        <v>914</v>
      </c>
      <c r="AE39" s="280" t="s">
        <v>922</v>
      </c>
      <c r="AF39" s="280" t="s">
        <v>922</v>
      </c>
      <c r="AG39" s="280" t="s">
        <v>929</v>
      </c>
      <c r="AH39" s="280" t="s">
        <v>929</v>
      </c>
      <c r="AI39" s="280" t="s">
        <v>298</v>
      </c>
      <c r="AJ39" s="280" t="s">
        <v>560</v>
      </c>
      <c r="AK39" s="280" t="s">
        <v>560</v>
      </c>
      <c r="AL39" s="280" t="s">
        <v>942</v>
      </c>
      <c r="AM39" s="280" t="s">
        <v>942</v>
      </c>
      <c r="AN39" s="280" t="s">
        <v>943</v>
      </c>
      <c r="AO39" s="280" t="s">
        <v>943</v>
      </c>
      <c r="AP39" s="280" t="s">
        <v>943</v>
      </c>
      <c r="AQ39" s="280" t="s">
        <v>948</v>
      </c>
      <c r="AR39" s="280" t="s">
        <v>653</v>
      </c>
      <c r="AS39" s="280" t="s">
        <v>953</v>
      </c>
      <c r="AT39" s="280" t="s">
        <v>302</v>
      </c>
      <c r="AU39" s="280" t="s">
        <v>302</v>
      </c>
      <c r="AV39" s="280" t="s">
        <v>299</v>
      </c>
      <c r="AW39" s="280" t="s">
        <v>503</v>
      </c>
      <c r="AX39" s="280" t="s">
        <v>969</v>
      </c>
      <c r="AY39" s="280" t="s">
        <v>976</v>
      </c>
      <c r="AZ39" s="280" t="s">
        <v>943</v>
      </c>
      <c r="BA39" s="280" t="s">
        <v>943</v>
      </c>
      <c r="BB39" s="280" t="s">
        <v>943</v>
      </c>
      <c r="BC39" s="280" t="s">
        <v>900</v>
      </c>
      <c r="BD39" s="280" t="s">
        <v>900</v>
      </c>
      <c r="BE39" s="280" t="s">
        <v>503</v>
      </c>
      <c r="BF39" s="280" t="s">
        <v>990</v>
      </c>
      <c r="BG39" s="280" t="s">
        <v>994</v>
      </c>
      <c r="BH39" s="280" t="s">
        <v>943</v>
      </c>
      <c r="BI39" s="280" t="s">
        <v>299</v>
      </c>
      <c r="BJ39" s="280" t="s">
        <v>299</v>
      </c>
      <c r="BK39" s="280" t="s">
        <v>299</v>
      </c>
      <c r="BL39" s="280" t="s">
        <v>299</v>
      </c>
      <c r="BM39" s="280" t="s">
        <v>299</v>
      </c>
      <c r="BN39" s="280" t="s">
        <v>299</v>
      </c>
      <c r="BO39" s="280" t="s">
        <v>1000</v>
      </c>
      <c r="BP39" s="280" t="s">
        <v>1005</v>
      </c>
      <c r="BQ39" s="280" t="s">
        <v>1012</v>
      </c>
      <c r="BR39" s="280" t="s">
        <v>653</v>
      </c>
      <c r="BS39" s="316" t="s">
        <v>299</v>
      </c>
      <c r="BT39" s="316" t="s">
        <v>299</v>
      </c>
      <c r="BU39" s="280" t="s">
        <v>299</v>
      </c>
      <c r="BV39" s="280" t="s">
        <v>1027</v>
      </c>
      <c r="BW39" s="280" t="s">
        <v>1027</v>
      </c>
      <c r="BX39" s="280" t="s">
        <v>301</v>
      </c>
      <c r="BY39" s="280" t="s">
        <v>302</v>
      </c>
      <c r="BZ39" s="316" t="s">
        <v>1062</v>
      </c>
      <c r="CA39" s="316" t="s">
        <v>1062</v>
      </c>
      <c r="CB39" s="316" t="s">
        <v>1062</v>
      </c>
      <c r="CC39" s="316" t="s">
        <v>1062</v>
      </c>
      <c r="CD39" s="316" t="s">
        <v>1062</v>
      </c>
      <c r="CE39" s="316" t="s">
        <v>1062</v>
      </c>
      <c r="CF39" s="316" t="s">
        <v>1062</v>
      </c>
      <c r="CG39" s="280" t="s">
        <v>303</v>
      </c>
      <c r="CH39" s="280" t="s">
        <v>303</v>
      </c>
      <c r="CI39" s="280" t="s">
        <v>303</v>
      </c>
      <c r="CJ39" s="280" t="s">
        <v>303</v>
      </c>
      <c r="CK39" s="280" t="s">
        <v>299</v>
      </c>
      <c r="CL39" s="280" t="s">
        <v>299</v>
      </c>
      <c r="CM39" s="280" t="s">
        <v>299</v>
      </c>
      <c r="CN39" s="280" t="s">
        <v>302</v>
      </c>
      <c r="CO39" s="280" t="s">
        <v>299</v>
      </c>
      <c r="CP39" s="280" t="s">
        <v>299</v>
      </c>
      <c r="CQ39" s="280" t="s">
        <v>299</v>
      </c>
    </row>
    <row r="40" spans="1:95" ht="15.75" customHeight="1" x14ac:dyDescent="0.3">
      <c r="A40" s="118" t="str">
        <f>'Indicator Data'!B49</f>
        <v>Khulna</v>
      </c>
      <c r="B40" s="118" t="str">
        <f>'Indicator Data'!C49</f>
        <v>Kushtia</v>
      </c>
      <c r="C40" s="49">
        <f>'Indicator Data'!D49</f>
        <v>4050</v>
      </c>
      <c r="D40" s="280" t="s">
        <v>847</v>
      </c>
      <c r="E40" s="280" t="s">
        <v>847</v>
      </c>
      <c r="F40" s="280" t="s">
        <v>847</v>
      </c>
      <c r="G40" s="280" t="s">
        <v>847</v>
      </c>
      <c r="H40" s="280" t="s">
        <v>516</v>
      </c>
      <c r="I40" s="280" t="s">
        <v>297</v>
      </c>
      <c r="J40" s="316" t="s">
        <v>1060</v>
      </c>
      <c r="K40" s="316" t="s">
        <v>1060</v>
      </c>
      <c r="L40" s="316" t="s">
        <v>1060</v>
      </c>
      <c r="M40" s="280" t="s">
        <v>297</v>
      </c>
      <c r="N40" s="280" t="s">
        <v>891</v>
      </c>
      <c r="O40" s="280" t="s">
        <v>891</v>
      </c>
      <c r="P40" s="280" t="s">
        <v>516</v>
      </c>
      <c r="Q40" s="280" t="s">
        <v>900</v>
      </c>
      <c r="R40" s="280" t="s">
        <v>521</v>
      </c>
      <c r="S40" s="316" t="s">
        <v>1061</v>
      </c>
      <c r="T40" s="316" t="s">
        <v>1061</v>
      </c>
      <c r="U40" s="280" t="s">
        <v>303</v>
      </c>
      <c r="V40" s="280" t="s">
        <v>303</v>
      </c>
      <c r="W40" s="280" t="s">
        <v>299</v>
      </c>
      <c r="X40" s="280" t="s">
        <v>299</v>
      </c>
      <c r="Y40" s="280" t="s">
        <v>299</v>
      </c>
      <c r="Z40" s="280" t="s">
        <v>299</v>
      </c>
      <c r="AA40" s="280" t="s">
        <v>299</v>
      </c>
      <c r="AB40" s="280" t="s">
        <v>299</v>
      </c>
      <c r="AC40" s="280" t="s">
        <v>299</v>
      </c>
      <c r="AD40" s="280" t="s">
        <v>914</v>
      </c>
      <c r="AE40" s="280" t="s">
        <v>922</v>
      </c>
      <c r="AF40" s="280" t="s">
        <v>922</v>
      </c>
      <c r="AG40" s="280" t="s">
        <v>929</v>
      </c>
      <c r="AH40" s="280" t="s">
        <v>929</v>
      </c>
      <c r="AI40" s="280" t="s">
        <v>298</v>
      </c>
      <c r="AJ40" s="280" t="s">
        <v>560</v>
      </c>
      <c r="AK40" s="280" t="s">
        <v>560</v>
      </c>
      <c r="AL40" s="280" t="s">
        <v>942</v>
      </c>
      <c r="AM40" s="280" t="s">
        <v>942</v>
      </c>
      <c r="AN40" s="280" t="s">
        <v>943</v>
      </c>
      <c r="AO40" s="280" t="s">
        <v>943</v>
      </c>
      <c r="AP40" s="280" t="s">
        <v>943</v>
      </c>
      <c r="AQ40" s="280" t="s">
        <v>948</v>
      </c>
      <c r="AR40" s="280" t="s">
        <v>653</v>
      </c>
      <c r="AS40" s="280" t="s">
        <v>953</v>
      </c>
      <c r="AT40" s="280" t="s">
        <v>302</v>
      </c>
      <c r="AU40" s="280" t="s">
        <v>302</v>
      </c>
      <c r="AV40" s="280" t="s">
        <v>299</v>
      </c>
      <c r="AW40" s="280" t="s">
        <v>503</v>
      </c>
      <c r="AX40" s="280" t="s">
        <v>969</v>
      </c>
      <c r="AY40" s="280" t="s">
        <v>976</v>
      </c>
      <c r="AZ40" s="280" t="s">
        <v>943</v>
      </c>
      <c r="BA40" s="280" t="s">
        <v>943</v>
      </c>
      <c r="BB40" s="280" t="s">
        <v>943</v>
      </c>
      <c r="BC40" s="280" t="s">
        <v>900</v>
      </c>
      <c r="BD40" s="280" t="s">
        <v>900</v>
      </c>
      <c r="BE40" s="280" t="s">
        <v>503</v>
      </c>
      <c r="BF40" s="280" t="s">
        <v>990</v>
      </c>
      <c r="BG40" s="280" t="s">
        <v>994</v>
      </c>
      <c r="BH40" s="280" t="s">
        <v>943</v>
      </c>
      <c r="BI40" s="280" t="s">
        <v>299</v>
      </c>
      <c r="BJ40" s="280" t="s">
        <v>299</v>
      </c>
      <c r="BK40" s="280" t="s">
        <v>299</v>
      </c>
      <c r="BL40" s="280" t="s">
        <v>299</v>
      </c>
      <c r="BM40" s="280" t="s">
        <v>299</v>
      </c>
      <c r="BN40" s="280" t="s">
        <v>299</v>
      </c>
      <c r="BO40" s="280" t="s">
        <v>1000</v>
      </c>
      <c r="BP40" s="280" t="s">
        <v>1005</v>
      </c>
      <c r="BQ40" s="280" t="s">
        <v>1012</v>
      </c>
      <c r="BR40" s="280" t="s">
        <v>653</v>
      </c>
      <c r="BS40" s="316" t="s">
        <v>299</v>
      </c>
      <c r="BT40" s="316" t="s">
        <v>299</v>
      </c>
      <c r="BU40" s="280" t="s">
        <v>299</v>
      </c>
      <c r="BV40" s="280" t="s">
        <v>1027</v>
      </c>
      <c r="BW40" s="280" t="s">
        <v>1027</v>
      </c>
      <c r="BX40" s="280" t="s">
        <v>301</v>
      </c>
      <c r="BY40" s="280" t="s">
        <v>302</v>
      </c>
      <c r="BZ40" s="316" t="s">
        <v>1062</v>
      </c>
      <c r="CA40" s="316" t="s">
        <v>1062</v>
      </c>
      <c r="CB40" s="316" t="s">
        <v>1062</v>
      </c>
      <c r="CC40" s="316" t="s">
        <v>1062</v>
      </c>
      <c r="CD40" s="316" t="s">
        <v>1062</v>
      </c>
      <c r="CE40" s="316" t="s">
        <v>1062</v>
      </c>
      <c r="CF40" s="316" t="s">
        <v>1062</v>
      </c>
      <c r="CG40" s="280" t="s">
        <v>303</v>
      </c>
      <c r="CH40" s="280" t="s">
        <v>303</v>
      </c>
      <c r="CI40" s="280" t="s">
        <v>303</v>
      </c>
      <c r="CJ40" s="280" t="s">
        <v>303</v>
      </c>
      <c r="CK40" s="280" t="s">
        <v>299</v>
      </c>
      <c r="CL40" s="280" t="s">
        <v>299</v>
      </c>
      <c r="CM40" s="280" t="s">
        <v>299</v>
      </c>
      <c r="CN40" s="280" t="s">
        <v>302</v>
      </c>
      <c r="CO40" s="280" t="s">
        <v>299</v>
      </c>
      <c r="CP40" s="280" t="s">
        <v>299</v>
      </c>
      <c r="CQ40" s="280" t="s">
        <v>299</v>
      </c>
    </row>
    <row r="41" spans="1:95" ht="15.75" customHeight="1" x14ac:dyDescent="0.3">
      <c r="A41" s="118" t="str">
        <f>'Indicator Data'!B50</f>
        <v>Khulna</v>
      </c>
      <c r="B41" s="118" t="str">
        <f>'Indicator Data'!C50</f>
        <v>Magura</v>
      </c>
      <c r="C41" s="49">
        <f>'Indicator Data'!D50</f>
        <v>4055</v>
      </c>
      <c r="D41" s="280" t="s">
        <v>847</v>
      </c>
      <c r="E41" s="280" t="s">
        <v>847</v>
      </c>
      <c r="F41" s="280" t="s">
        <v>847</v>
      </c>
      <c r="G41" s="280" t="s">
        <v>847</v>
      </c>
      <c r="H41" s="280" t="s">
        <v>516</v>
      </c>
      <c r="I41" s="280" t="s">
        <v>297</v>
      </c>
      <c r="J41" s="316" t="s">
        <v>1060</v>
      </c>
      <c r="K41" s="316" t="s">
        <v>1060</v>
      </c>
      <c r="L41" s="316" t="s">
        <v>1060</v>
      </c>
      <c r="M41" s="280" t="s">
        <v>297</v>
      </c>
      <c r="N41" s="280" t="s">
        <v>891</v>
      </c>
      <c r="O41" s="280" t="s">
        <v>891</v>
      </c>
      <c r="P41" s="280" t="s">
        <v>516</v>
      </c>
      <c r="Q41" s="280" t="s">
        <v>900</v>
      </c>
      <c r="R41" s="280" t="s">
        <v>521</v>
      </c>
      <c r="S41" s="316" t="s">
        <v>1061</v>
      </c>
      <c r="T41" s="316" t="s">
        <v>1061</v>
      </c>
      <c r="U41" s="280" t="s">
        <v>303</v>
      </c>
      <c r="V41" s="280" t="s">
        <v>303</v>
      </c>
      <c r="W41" s="280" t="s">
        <v>299</v>
      </c>
      <c r="X41" s="280" t="s">
        <v>299</v>
      </c>
      <c r="Y41" s="280" t="s">
        <v>299</v>
      </c>
      <c r="Z41" s="280" t="s">
        <v>299</v>
      </c>
      <c r="AA41" s="280" t="s">
        <v>299</v>
      </c>
      <c r="AB41" s="280" t="s">
        <v>299</v>
      </c>
      <c r="AC41" s="280" t="s">
        <v>299</v>
      </c>
      <c r="AD41" s="280" t="s">
        <v>914</v>
      </c>
      <c r="AE41" s="280" t="s">
        <v>922</v>
      </c>
      <c r="AF41" s="280" t="s">
        <v>922</v>
      </c>
      <c r="AG41" s="280" t="s">
        <v>929</v>
      </c>
      <c r="AH41" s="280" t="s">
        <v>929</v>
      </c>
      <c r="AI41" s="280" t="s">
        <v>298</v>
      </c>
      <c r="AJ41" s="280" t="s">
        <v>560</v>
      </c>
      <c r="AK41" s="280" t="s">
        <v>560</v>
      </c>
      <c r="AL41" s="280" t="s">
        <v>942</v>
      </c>
      <c r="AM41" s="280" t="s">
        <v>942</v>
      </c>
      <c r="AN41" s="280" t="s">
        <v>943</v>
      </c>
      <c r="AO41" s="280" t="s">
        <v>943</v>
      </c>
      <c r="AP41" s="280" t="s">
        <v>943</v>
      </c>
      <c r="AQ41" s="280" t="s">
        <v>948</v>
      </c>
      <c r="AR41" s="280" t="s">
        <v>653</v>
      </c>
      <c r="AS41" s="280" t="s">
        <v>953</v>
      </c>
      <c r="AT41" s="280" t="s">
        <v>302</v>
      </c>
      <c r="AU41" s="280" t="s">
        <v>302</v>
      </c>
      <c r="AV41" s="280" t="s">
        <v>299</v>
      </c>
      <c r="AW41" s="280" t="s">
        <v>503</v>
      </c>
      <c r="AX41" s="280" t="s">
        <v>969</v>
      </c>
      <c r="AY41" s="280" t="s">
        <v>976</v>
      </c>
      <c r="AZ41" s="280" t="s">
        <v>943</v>
      </c>
      <c r="BA41" s="280" t="s">
        <v>943</v>
      </c>
      <c r="BB41" s="280" t="s">
        <v>943</v>
      </c>
      <c r="BC41" s="280" t="s">
        <v>900</v>
      </c>
      <c r="BD41" s="280" t="s">
        <v>900</v>
      </c>
      <c r="BE41" s="280" t="s">
        <v>503</v>
      </c>
      <c r="BF41" s="280" t="s">
        <v>990</v>
      </c>
      <c r="BG41" s="280" t="s">
        <v>994</v>
      </c>
      <c r="BH41" s="280" t="s">
        <v>943</v>
      </c>
      <c r="BI41" s="280" t="s">
        <v>299</v>
      </c>
      <c r="BJ41" s="280" t="s">
        <v>299</v>
      </c>
      <c r="BK41" s="280" t="s">
        <v>299</v>
      </c>
      <c r="BL41" s="280" t="s">
        <v>299</v>
      </c>
      <c r="BM41" s="280" t="s">
        <v>299</v>
      </c>
      <c r="BN41" s="280" t="s">
        <v>299</v>
      </c>
      <c r="BO41" s="280" t="s">
        <v>1000</v>
      </c>
      <c r="BP41" s="280" t="s">
        <v>1005</v>
      </c>
      <c r="BQ41" s="280" t="s">
        <v>1012</v>
      </c>
      <c r="BR41" s="280" t="s">
        <v>653</v>
      </c>
      <c r="BS41" s="316" t="s">
        <v>299</v>
      </c>
      <c r="BT41" s="316" t="s">
        <v>299</v>
      </c>
      <c r="BU41" s="280" t="s">
        <v>299</v>
      </c>
      <c r="BV41" s="280" t="s">
        <v>1027</v>
      </c>
      <c r="BW41" s="280" t="s">
        <v>1027</v>
      </c>
      <c r="BX41" s="280" t="s">
        <v>301</v>
      </c>
      <c r="BY41" s="280" t="s">
        <v>302</v>
      </c>
      <c r="BZ41" s="316" t="s">
        <v>1062</v>
      </c>
      <c r="CA41" s="316" t="s">
        <v>1062</v>
      </c>
      <c r="CB41" s="316" t="s">
        <v>1062</v>
      </c>
      <c r="CC41" s="316" t="s">
        <v>1062</v>
      </c>
      <c r="CD41" s="316" t="s">
        <v>1062</v>
      </c>
      <c r="CE41" s="316" t="s">
        <v>1062</v>
      </c>
      <c r="CF41" s="316" t="s">
        <v>1062</v>
      </c>
      <c r="CG41" s="280" t="s">
        <v>303</v>
      </c>
      <c r="CH41" s="280" t="s">
        <v>303</v>
      </c>
      <c r="CI41" s="280" t="s">
        <v>303</v>
      </c>
      <c r="CJ41" s="280" t="s">
        <v>303</v>
      </c>
      <c r="CK41" s="280" t="s">
        <v>299</v>
      </c>
      <c r="CL41" s="280" t="s">
        <v>299</v>
      </c>
      <c r="CM41" s="280" t="s">
        <v>299</v>
      </c>
      <c r="CN41" s="280" t="s">
        <v>302</v>
      </c>
      <c r="CO41" s="280" t="s">
        <v>299</v>
      </c>
      <c r="CP41" s="280" t="s">
        <v>299</v>
      </c>
      <c r="CQ41" s="280" t="s">
        <v>299</v>
      </c>
    </row>
    <row r="42" spans="1:95" ht="15.75" customHeight="1" x14ac:dyDescent="0.3">
      <c r="A42" s="118" t="str">
        <f>'Indicator Data'!B51</f>
        <v>Khulna</v>
      </c>
      <c r="B42" s="118" t="str">
        <f>'Indicator Data'!C51</f>
        <v>Meherpur</v>
      </c>
      <c r="C42" s="49">
        <f>'Indicator Data'!D51</f>
        <v>4057</v>
      </c>
      <c r="D42" s="280" t="s">
        <v>847</v>
      </c>
      <c r="E42" s="280" t="s">
        <v>847</v>
      </c>
      <c r="F42" s="280" t="s">
        <v>847</v>
      </c>
      <c r="G42" s="280" t="s">
        <v>847</v>
      </c>
      <c r="H42" s="280" t="s">
        <v>516</v>
      </c>
      <c r="I42" s="280" t="s">
        <v>297</v>
      </c>
      <c r="J42" s="316" t="s">
        <v>1060</v>
      </c>
      <c r="K42" s="316" t="s">
        <v>1060</v>
      </c>
      <c r="L42" s="316" t="s">
        <v>1060</v>
      </c>
      <c r="M42" s="280" t="s">
        <v>297</v>
      </c>
      <c r="N42" s="280" t="s">
        <v>891</v>
      </c>
      <c r="O42" s="280" t="s">
        <v>891</v>
      </c>
      <c r="P42" s="280" t="s">
        <v>516</v>
      </c>
      <c r="Q42" s="280" t="s">
        <v>900</v>
      </c>
      <c r="R42" s="280" t="s">
        <v>521</v>
      </c>
      <c r="S42" s="316" t="s">
        <v>1061</v>
      </c>
      <c r="T42" s="316" t="s">
        <v>1061</v>
      </c>
      <c r="U42" s="280" t="s">
        <v>303</v>
      </c>
      <c r="V42" s="280" t="s">
        <v>303</v>
      </c>
      <c r="W42" s="280" t="s">
        <v>299</v>
      </c>
      <c r="X42" s="280" t="s">
        <v>299</v>
      </c>
      <c r="Y42" s="280" t="s">
        <v>299</v>
      </c>
      <c r="Z42" s="280" t="s">
        <v>299</v>
      </c>
      <c r="AA42" s="280" t="s">
        <v>299</v>
      </c>
      <c r="AB42" s="280" t="s">
        <v>299</v>
      </c>
      <c r="AC42" s="280" t="s">
        <v>299</v>
      </c>
      <c r="AD42" s="280" t="s">
        <v>914</v>
      </c>
      <c r="AE42" s="280" t="s">
        <v>922</v>
      </c>
      <c r="AF42" s="280" t="s">
        <v>922</v>
      </c>
      <c r="AG42" s="280" t="s">
        <v>929</v>
      </c>
      <c r="AH42" s="280" t="s">
        <v>929</v>
      </c>
      <c r="AI42" s="280" t="s">
        <v>298</v>
      </c>
      <c r="AJ42" s="280" t="s">
        <v>560</v>
      </c>
      <c r="AK42" s="280" t="s">
        <v>560</v>
      </c>
      <c r="AL42" s="280" t="s">
        <v>942</v>
      </c>
      <c r="AM42" s="280" t="s">
        <v>942</v>
      </c>
      <c r="AN42" s="280" t="s">
        <v>943</v>
      </c>
      <c r="AO42" s="280" t="s">
        <v>943</v>
      </c>
      <c r="AP42" s="280" t="s">
        <v>943</v>
      </c>
      <c r="AQ42" s="280" t="s">
        <v>948</v>
      </c>
      <c r="AR42" s="280" t="s">
        <v>653</v>
      </c>
      <c r="AS42" s="280" t="s">
        <v>953</v>
      </c>
      <c r="AT42" s="280" t="s">
        <v>302</v>
      </c>
      <c r="AU42" s="280" t="s">
        <v>302</v>
      </c>
      <c r="AV42" s="280" t="s">
        <v>299</v>
      </c>
      <c r="AW42" s="280" t="s">
        <v>503</v>
      </c>
      <c r="AX42" s="280" t="s">
        <v>969</v>
      </c>
      <c r="AY42" s="280" t="s">
        <v>976</v>
      </c>
      <c r="AZ42" s="280" t="s">
        <v>943</v>
      </c>
      <c r="BA42" s="280" t="s">
        <v>943</v>
      </c>
      <c r="BB42" s="280" t="s">
        <v>943</v>
      </c>
      <c r="BC42" s="280" t="s">
        <v>900</v>
      </c>
      <c r="BD42" s="280" t="s">
        <v>900</v>
      </c>
      <c r="BE42" s="280" t="s">
        <v>503</v>
      </c>
      <c r="BF42" s="280" t="s">
        <v>990</v>
      </c>
      <c r="BG42" s="280" t="s">
        <v>994</v>
      </c>
      <c r="BH42" s="280" t="s">
        <v>943</v>
      </c>
      <c r="BI42" s="280" t="s">
        <v>299</v>
      </c>
      <c r="BJ42" s="280" t="s">
        <v>299</v>
      </c>
      <c r="BK42" s="280" t="s">
        <v>299</v>
      </c>
      <c r="BL42" s="280" t="s">
        <v>299</v>
      </c>
      <c r="BM42" s="280" t="s">
        <v>299</v>
      </c>
      <c r="BN42" s="280" t="s">
        <v>299</v>
      </c>
      <c r="BO42" s="280" t="s">
        <v>1000</v>
      </c>
      <c r="BP42" s="280" t="s">
        <v>1005</v>
      </c>
      <c r="BQ42" s="280" t="s">
        <v>1012</v>
      </c>
      <c r="BR42" s="280" t="s">
        <v>653</v>
      </c>
      <c r="BS42" s="316" t="s">
        <v>299</v>
      </c>
      <c r="BT42" s="316" t="s">
        <v>299</v>
      </c>
      <c r="BU42" s="280" t="s">
        <v>299</v>
      </c>
      <c r="BV42" s="280" t="s">
        <v>1027</v>
      </c>
      <c r="BW42" s="280" t="s">
        <v>1027</v>
      </c>
      <c r="BX42" s="280" t="s">
        <v>301</v>
      </c>
      <c r="BY42" s="280" t="s">
        <v>302</v>
      </c>
      <c r="BZ42" s="316" t="s">
        <v>1062</v>
      </c>
      <c r="CA42" s="316" t="s">
        <v>1062</v>
      </c>
      <c r="CB42" s="316" t="s">
        <v>1062</v>
      </c>
      <c r="CC42" s="316" t="s">
        <v>1062</v>
      </c>
      <c r="CD42" s="316" t="s">
        <v>1062</v>
      </c>
      <c r="CE42" s="316" t="s">
        <v>1062</v>
      </c>
      <c r="CF42" s="316" t="s">
        <v>1062</v>
      </c>
      <c r="CG42" s="280" t="s">
        <v>303</v>
      </c>
      <c r="CH42" s="280" t="s">
        <v>303</v>
      </c>
      <c r="CI42" s="280" t="s">
        <v>303</v>
      </c>
      <c r="CJ42" s="280" t="s">
        <v>303</v>
      </c>
      <c r="CK42" s="280" t="s">
        <v>299</v>
      </c>
      <c r="CL42" s="280" t="s">
        <v>299</v>
      </c>
      <c r="CM42" s="280" t="s">
        <v>299</v>
      </c>
      <c r="CN42" s="280" t="s">
        <v>302</v>
      </c>
      <c r="CO42" s="280" t="s">
        <v>299</v>
      </c>
      <c r="CP42" s="280" t="s">
        <v>299</v>
      </c>
      <c r="CQ42" s="280" t="s">
        <v>299</v>
      </c>
    </row>
    <row r="43" spans="1:95" ht="15.75" customHeight="1" x14ac:dyDescent="0.3">
      <c r="A43" s="118" t="str">
        <f>'Indicator Data'!B52</f>
        <v>Khulna</v>
      </c>
      <c r="B43" s="118" t="str">
        <f>'Indicator Data'!C52</f>
        <v>Narail</v>
      </c>
      <c r="C43" s="49">
        <f>'Indicator Data'!D52</f>
        <v>4065</v>
      </c>
      <c r="D43" s="280" t="s">
        <v>847</v>
      </c>
      <c r="E43" s="280" t="s">
        <v>847</v>
      </c>
      <c r="F43" s="280" t="s">
        <v>847</v>
      </c>
      <c r="G43" s="280" t="s">
        <v>847</v>
      </c>
      <c r="H43" s="280" t="s">
        <v>516</v>
      </c>
      <c r="I43" s="280" t="s">
        <v>297</v>
      </c>
      <c r="J43" s="316" t="s">
        <v>1060</v>
      </c>
      <c r="K43" s="316" t="s">
        <v>1060</v>
      </c>
      <c r="L43" s="316" t="s">
        <v>1060</v>
      </c>
      <c r="M43" s="280" t="s">
        <v>297</v>
      </c>
      <c r="N43" s="280" t="s">
        <v>891</v>
      </c>
      <c r="O43" s="280" t="s">
        <v>891</v>
      </c>
      <c r="P43" s="280" t="s">
        <v>516</v>
      </c>
      <c r="Q43" s="280" t="s">
        <v>900</v>
      </c>
      <c r="R43" s="280" t="s">
        <v>521</v>
      </c>
      <c r="S43" s="316" t="s">
        <v>1061</v>
      </c>
      <c r="T43" s="316" t="s">
        <v>1061</v>
      </c>
      <c r="U43" s="280" t="s">
        <v>303</v>
      </c>
      <c r="V43" s="280" t="s">
        <v>303</v>
      </c>
      <c r="W43" s="280" t="s">
        <v>299</v>
      </c>
      <c r="X43" s="280" t="s">
        <v>299</v>
      </c>
      <c r="Y43" s="280" t="s">
        <v>299</v>
      </c>
      <c r="Z43" s="280" t="s">
        <v>299</v>
      </c>
      <c r="AA43" s="280" t="s">
        <v>299</v>
      </c>
      <c r="AB43" s="280" t="s">
        <v>299</v>
      </c>
      <c r="AC43" s="280" t="s">
        <v>299</v>
      </c>
      <c r="AD43" s="280" t="s">
        <v>914</v>
      </c>
      <c r="AE43" s="280" t="s">
        <v>922</v>
      </c>
      <c r="AF43" s="280" t="s">
        <v>922</v>
      </c>
      <c r="AG43" s="280" t="s">
        <v>929</v>
      </c>
      <c r="AH43" s="280" t="s">
        <v>929</v>
      </c>
      <c r="AI43" s="280" t="s">
        <v>298</v>
      </c>
      <c r="AJ43" s="280" t="s">
        <v>560</v>
      </c>
      <c r="AK43" s="280" t="s">
        <v>560</v>
      </c>
      <c r="AL43" s="280" t="s">
        <v>942</v>
      </c>
      <c r="AM43" s="280" t="s">
        <v>942</v>
      </c>
      <c r="AN43" s="280" t="s">
        <v>943</v>
      </c>
      <c r="AO43" s="280" t="s">
        <v>943</v>
      </c>
      <c r="AP43" s="280" t="s">
        <v>943</v>
      </c>
      <c r="AQ43" s="280" t="s">
        <v>948</v>
      </c>
      <c r="AR43" s="280" t="s">
        <v>653</v>
      </c>
      <c r="AS43" s="280" t="s">
        <v>953</v>
      </c>
      <c r="AT43" s="280" t="s">
        <v>302</v>
      </c>
      <c r="AU43" s="280" t="s">
        <v>302</v>
      </c>
      <c r="AV43" s="280" t="s">
        <v>299</v>
      </c>
      <c r="AW43" s="280" t="s">
        <v>503</v>
      </c>
      <c r="AX43" s="280" t="s">
        <v>969</v>
      </c>
      <c r="AY43" s="280" t="s">
        <v>976</v>
      </c>
      <c r="AZ43" s="280" t="s">
        <v>943</v>
      </c>
      <c r="BA43" s="280" t="s">
        <v>943</v>
      </c>
      <c r="BB43" s="280" t="s">
        <v>943</v>
      </c>
      <c r="BC43" s="280" t="s">
        <v>900</v>
      </c>
      <c r="BD43" s="280" t="s">
        <v>900</v>
      </c>
      <c r="BE43" s="280" t="s">
        <v>503</v>
      </c>
      <c r="BF43" s="280" t="s">
        <v>990</v>
      </c>
      <c r="BG43" s="280" t="s">
        <v>994</v>
      </c>
      <c r="BH43" s="280" t="s">
        <v>943</v>
      </c>
      <c r="BI43" s="280" t="s">
        <v>299</v>
      </c>
      <c r="BJ43" s="280" t="s">
        <v>299</v>
      </c>
      <c r="BK43" s="280" t="s">
        <v>299</v>
      </c>
      <c r="BL43" s="280" t="s">
        <v>299</v>
      </c>
      <c r="BM43" s="280" t="s">
        <v>299</v>
      </c>
      <c r="BN43" s="280" t="s">
        <v>299</v>
      </c>
      <c r="BO43" s="280" t="s">
        <v>1000</v>
      </c>
      <c r="BP43" s="280" t="s">
        <v>1005</v>
      </c>
      <c r="BQ43" s="280" t="s">
        <v>1012</v>
      </c>
      <c r="BR43" s="280" t="s">
        <v>653</v>
      </c>
      <c r="BS43" s="316" t="s">
        <v>299</v>
      </c>
      <c r="BT43" s="316" t="s">
        <v>299</v>
      </c>
      <c r="BU43" s="280" t="s">
        <v>299</v>
      </c>
      <c r="BV43" s="280" t="s">
        <v>1027</v>
      </c>
      <c r="BW43" s="280" t="s">
        <v>1027</v>
      </c>
      <c r="BX43" s="280" t="s">
        <v>301</v>
      </c>
      <c r="BY43" s="280" t="s">
        <v>302</v>
      </c>
      <c r="BZ43" s="316" t="s">
        <v>1062</v>
      </c>
      <c r="CA43" s="316" t="s">
        <v>1062</v>
      </c>
      <c r="CB43" s="316" t="s">
        <v>1062</v>
      </c>
      <c r="CC43" s="316" t="s">
        <v>1062</v>
      </c>
      <c r="CD43" s="316" t="s">
        <v>1062</v>
      </c>
      <c r="CE43" s="316" t="s">
        <v>1062</v>
      </c>
      <c r="CF43" s="316" t="s">
        <v>1062</v>
      </c>
      <c r="CG43" s="280" t="s">
        <v>303</v>
      </c>
      <c r="CH43" s="280" t="s">
        <v>303</v>
      </c>
      <c r="CI43" s="280" t="s">
        <v>303</v>
      </c>
      <c r="CJ43" s="280" t="s">
        <v>303</v>
      </c>
      <c r="CK43" s="280" t="s">
        <v>299</v>
      </c>
      <c r="CL43" s="280" t="s">
        <v>299</v>
      </c>
      <c r="CM43" s="280" t="s">
        <v>299</v>
      </c>
      <c r="CN43" s="280" t="s">
        <v>302</v>
      </c>
      <c r="CO43" s="280" t="s">
        <v>299</v>
      </c>
      <c r="CP43" s="280" t="s">
        <v>299</v>
      </c>
      <c r="CQ43" s="280" t="s">
        <v>299</v>
      </c>
    </row>
    <row r="44" spans="1:95" ht="15.75" customHeight="1" x14ac:dyDescent="0.3">
      <c r="A44" s="118" t="str">
        <f>'Indicator Data'!B53</f>
        <v>Khulna</v>
      </c>
      <c r="B44" s="118" t="str">
        <f>'Indicator Data'!C53</f>
        <v>Satkhira</v>
      </c>
      <c r="C44" s="49">
        <f>'Indicator Data'!D53</f>
        <v>4087</v>
      </c>
      <c r="D44" s="280" t="s">
        <v>847</v>
      </c>
      <c r="E44" s="280" t="s">
        <v>847</v>
      </c>
      <c r="F44" s="280" t="s">
        <v>847</v>
      </c>
      <c r="G44" s="280" t="s">
        <v>847</v>
      </c>
      <c r="H44" s="280" t="s">
        <v>516</v>
      </c>
      <c r="I44" s="280" t="s">
        <v>297</v>
      </c>
      <c r="J44" s="316" t="s">
        <v>1060</v>
      </c>
      <c r="K44" s="316" t="s">
        <v>1060</v>
      </c>
      <c r="L44" s="316" t="s">
        <v>1060</v>
      </c>
      <c r="M44" s="280" t="s">
        <v>297</v>
      </c>
      <c r="N44" s="280" t="s">
        <v>891</v>
      </c>
      <c r="O44" s="280" t="s">
        <v>891</v>
      </c>
      <c r="P44" s="280" t="s">
        <v>516</v>
      </c>
      <c r="Q44" s="280" t="s">
        <v>900</v>
      </c>
      <c r="R44" s="280" t="s">
        <v>521</v>
      </c>
      <c r="S44" s="316" t="s">
        <v>1061</v>
      </c>
      <c r="T44" s="316" t="s">
        <v>1061</v>
      </c>
      <c r="U44" s="280" t="s">
        <v>303</v>
      </c>
      <c r="V44" s="280" t="s">
        <v>303</v>
      </c>
      <c r="W44" s="280" t="s">
        <v>299</v>
      </c>
      <c r="X44" s="280" t="s">
        <v>299</v>
      </c>
      <c r="Y44" s="280" t="s">
        <v>299</v>
      </c>
      <c r="Z44" s="280" t="s">
        <v>299</v>
      </c>
      <c r="AA44" s="280" t="s">
        <v>299</v>
      </c>
      <c r="AB44" s="280" t="s">
        <v>299</v>
      </c>
      <c r="AC44" s="280" t="s">
        <v>299</v>
      </c>
      <c r="AD44" s="280" t="s">
        <v>914</v>
      </c>
      <c r="AE44" s="280" t="s">
        <v>922</v>
      </c>
      <c r="AF44" s="280" t="s">
        <v>922</v>
      </c>
      <c r="AG44" s="280" t="s">
        <v>929</v>
      </c>
      <c r="AH44" s="280" t="s">
        <v>929</v>
      </c>
      <c r="AI44" s="280" t="s">
        <v>298</v>
      </c>
      <c r="AJ44" s="280" t="s">
        <v>560</v>
      </c>
      <c r="AK44" s="280" t="s">
        <v>560</v>
      </c>
      <c r="AL44" s="280" t="s">
        <v>942</v>
      </c>
      <c r="AM44" s="280" t="s">
        <v>942</v>
      </c>
      <c r="AN44" s="280" t="s">
        <v>943</v>
      </c>
      <c r="AO44" s="280" t="s">
        <v>943</v>
      </c>
      <c r="AP44" s="280" t="s">
        <v>943</v>
      </c>
      <c r="AQ44" s="280" t="s">
        <v>948</v>
      </c>
      <c r="AR44" s="280" t="s">
        <v>653</v>
      </c>
      <c r="AS44" s="280" t="s">
        <v>953</v>
      </c>
      <c r="AT44" s="280" t="s">
        <v>302</v>
      </c>
      <c r="AU44" s="280" t="s">
        <v>302</v>
      </c>
      <c r="AV44" s="280" t="s">
        <v>299</v>
      </c>
      <c r="AW44" s="280" t="s">
        <v>503</v>
      </c>
      <c r="AX44" s="280" t="s">
        <v>969</v>
      </c>
      <c r="AY44" s="280" t="s">
        <v>976</v>
      </c>
      <c r="AZ44" s="280" t="s">
        <v>943</v>
      </c>
      <c r="BA44" s="280" t="s">
        <v>943</v>
      </c>
      <c r="BB44" s="280" t="s">
        <v>943</v>
      </c>
      <c r="BC44" s="280" t="s">
        <v>900</v>
      </c>
      <c r="BD44" s="280" t="s">
        <v>900</v>
      </c>
      <c r="BE44" s="280" t="s">
        <v>503</v>
      </c>
      <c r="BF44" s="280" t="s">
        <v>990</v>
      </c>
      <c r="BG44" s="280" t="s">
        <v>994</v>
      </c>
      <c r="BH44" s="280" t="s">
        <v>943</v>
      </c>
      <c r="BI44" s="280" t="s">
        <v>299</v>
      </c>
      <c r="BJ44" s="280" t="s">
        <v>299</v>
      </c>
      <c r="BK44" s="280" t="s">
        <v>299</v>
      </c>
      <c r="BL44" s="280" t="s">
        <v>299</v>
      </c>
      <c r="BM44" s="280" t="s">
        <v>299</v>
      </c>
      <c r="BN44" s="280" t="s">
        <v>299</v>
      </c>
      <c r="BO44" s="280" t="s">
        <v>1000</v>
      </c>
      <c r="BP44" s="280" t="s">
        <v>1005</v>
      </c>
      <c r="BQ44" s="280" t="s">
        <v>1012</v>
      </c>
      <c r="BR44" s="280" t="s">
        <v>653</v>
      </c>
      <c r="BS44" s="316" t="s">
        <v>299</v>
      </c>
      <c r="BT44" s="316" t="s">
        <v>299</v>
      </c>
      <c r="BU44" s="280" t="s">
        <v>299</v>
      </c>
      <c r="BV44" s="280" t="s">
        <v>1027</v>
      </c>
      <c r="BW44" s="280" t="s">
        <v>1027</v>
      </c>
      <c r="BX44" s="280" t="s">
        <v>301</v>
      </c>
      <c r="BY44" s="280" t="s">
        <v>302</v>
      </c>
      <c r="BZ44" s="316" t="s">
        <v>1062</v>
      </c>
      <c r="CA44" s="316" t="s">
        <v>1062</v>
      </c>
      <c r="CB44" s="316" t="s">
        <v>1062</v>
      </c>
      <c r="CC44" s="316" t="s">
        <v>1062</v>
      </c>
      <c r="CD44" s="316" t="s">
        <v>1062</v>
      </c>
      <c r="CE44" s="316" t="s">
        <v>1062</v>
      </c>
      <c r="CF44" s="316" t="s">
        <v>1062</v>
      </c>
      <c r="CG44" s="280" t="s">
        <v>303</v>
      </c>
      <c r="CH44" s="280" t="s">
        <v>303</v>
      </c>
      <c r="CI44" s="280" t="s">
        <v>303</v>
      </c>
      <c r="CJ44" s="280" t="s">
        <v>303</v>
      </c>
      <c r="CK44" s="280" t="s">
        <v>299</v>
      </c>
      <c r="CL44" s="280" t="s">
        <v>299</v>
      </c>
      <c r="CM44" s="280" t="s">
        <v>299</v>
      </c>
      <c r="CN44" s="280" t="s">
        <v>302</v>
      </c>
      <c r="CO44" s="280" t="s">
        <v>299</v>
      </c>
      <c r="CP44" s="280" t="s">
        <v>299</v>
      </c>
      <c r="CQ44" s="280" t="s">
        <v>299</v>
      </c>
    </row>
    <row r="45" spans="1:95" ht="15.75" customHeight="1" x14ac:dyDescent="0.3">
      <c r="A45" s="118" t="str">
        <f>'Indicator Data'!B54</f>
        <v>Mymensingh</v>
      </c>
      <c r="B45" s="118" t="str">
        <f>'Indicator Data'!C54</f>
        <v>Jamalpur</v>
      </c>
      <c r="C45" s="49">
        <f>'Indicator Data'!D54</f>
        <v>4539</v>
      </c>
      <c r="D45" s="280" t="s">
        <v>847</v>
      </c>
      <c r="E45" s="280" t="s">
        <v>847</v>
      </c>
      <c r="F45" s="280" t="s">
        <v>847</v>
      </c>
      <c r="G45" s="280" t="s">
        <v>847</v>
      </c>
      <c r="H45" s="280" t="s">
        <v>516</v>
      </c>
      <c r="I45" s="280" t="s">
        <v>297</v>
      </c>
      <c r="J45" s="316" t="s">
        <v>1060</v>
      </c>
      <c r="K45" s="316" t="s">
        <v>1060</v>
      </c>
      <c r="L45" s="316" t="s">
        <v>1060</v>
      </c>
      <c r="M45" s="280" t="s">
        <v>297</v>
      </c>
      <c r="N45" s="280" t="s">
        <v>891</v>
      </c>
      <c r="O45" s="280" t="s">
        <v>891</v>
      </c>
      <c r="P45" s="280" t="s">
        <v>516</v>
      </c>
      <c r="Q45" s="280" t="s">
        <v>900</v>
      </c>
      <c r="R45" s="280" t="s">
        <v>521</v>
      </c>
      <c r="S45" s="316" t="s">
        <v>1061</v>
      </c>
      <c r="T45" s="316" t="s">
        <v>1061</v>
      </c>
      <c r="U45" s="280" t="s">
        <v>303</v>
      </c>
      <c r="V45" s="280" t="s">
        <v>303</v>
      </c>
      <c r="W45" s="280" t="s">
        <v>299</v>
      </c>
      <c r="X45" s="280" t="s">
        <v>299</v>
      </c>
      <c r="Y45" s="280" t="s">
        <v>299</v>
      </c>
      <c r="Z45" s="280" t="s">
        <v>299</v>
      </c>
      <c r="AA45" s="280" t="s">
        <v>299</v>
      </c>
      <c r="AB45" s="280" t="s">
        <v>299</v>
      </c>
      <c r="AC45" s="280" t="s">
        <v>299</v>
      </c>
      <c r="AD45" s="280" t="s">
        <v>914</v>
      </c>
      <c r="AE45" s="280" t="s">
        <v>922</v>
      </c>
      <c r="AF45" s="280" t="s">
        <v>922</v>
      </c>
      <c r="AG45" s="280" t="s">
        <v>929</v>
      </c>
      <c r="AH45" s="280" t="s">
        <v>929</v>
      </c>
      <c r="AI45" s="280" t="s">
        <v>298</v>
      </c>
      <c r="AJ45" s="280" t="s">
        <v>560</v>
      </c>
      <c r="AK45" s="280" t="s">
        <v>560</v>
      </c>
      <c r="AL45" s="280" t="s">
        <v>942</v>
      </c>
      <c r="AM45" s="280" t="s">
        <v>942</v>
      </c>
      <c r="AN45" s="280" t="s">
        <v>943</v>
      </c>
      <c r="AO45" s="280" t="s">
        <v>943</v>
      </c>
      <c r="AP45" s="280" t="s">
        <v>943</v>
      </c>
      <c r="AQ45" s="280" t="s">
        <v>948</v>
      </c>
      <c r="AR45" s="280" t="s">
        <v>653</v>
      </c>
      <c r="AS45" s="280" t="s">
        <v>953</v>
      </c>
      <c r="AT45" s="280" t="s">
        <v>302</v>
      </c>
      <c r="AU45" s="280" t="s">
        <v>302</v>
      </c>
      <c r="AV45" s="280" t="s">
        <v>299</v>
      </c>
      <c r="AW45" s="280" t="s">
        <v>503</v>
      </c>
      <c r="AX45" s="280" t="s">
        <v>969</v>
      </c>
      <c r="AY45" s="280" t="s">
        <v>976</v>
      </c>
      <c r="AZ45" s="280" t="s">
        <v>943</v>
      </c>
      <c r="BA45" s="280" t="s">
        <v>943</v>
      </c>
      <c r="BB45" s="280" t="s">
        <v>943</v>
      </c>
      <c r="BC45" s="280" t="s">
        <v>900</v>
      </c>
      <c r="BD45" s="280" t="s">
        <v>900</v>
      </c>
      <c r="BE45" s="280" t="s">
        <v>503</v>
      </c>
      <c r="BF45" s="280" t="s">
        <v>990</v>
      </c>
      <c r="BG45" s="280" t="s">
        <v>994</v>
      </c>
      <c r="BH45" s="280" t="s">
        <v>943</v>
      </c>
      <c r="BI45" s="280" t="s">
        <v>299</v>
      </c>
      <c r="BJ45" s="280" t="s">
        <v>299</v>
      </c>
      <c r="BK45" s="280" t="s">
        <v>299</v>
      </c>
      <c r="BL45" s="280" t="s">
        <v>299</v>
      </c>
      <c r="BM45" s="280" t="s">
        <v>299</v>
      </c>
      <c r="BN45" s="280" t="s">
        <v>299</v>
      </c>
      <c r="BO45" s="280" t="s">
        <v>1000</v>
      </c>
      <c r="BP45" s="280" t="s">
        <v>1005</v>
      </c>
      <c r="BQ45" s="280" t="s">
        <v>1012</v>
      </c>
      <c r="BR45" s="280" t="s">
        <v>653</v>
      </c>
      <c r="BS45" s="316" t="s">
        <v>299</v>
      </c>
      <c r="BT45" s="316" t="s">
        <v>299</v>
      </c>
      <c r="BU45" s="280" t="s">
        <v>299</v>
      </c>
      <c r="BV45" s="280" t="s">
        <v>1027</v>
      </c>
      <c r="BW45" s="280" t="s">
        <v>1027</v>
      </c>
      <c r="BX45" s="280" t="s">
        <v>301</v>
      </c>
      <c r="BY45" s="280" t="s">
        <v>302</v>
      </c>
      <c r="BZ45" s="316" t="s">
        <v>1062</v>
      </c>
      <c r="CA45" s="316" t="s">
        <v>1062</v>
      </c>
      <c r="CB45" s="316" t="s">
        <v>1062</v>
      </c>
      <c r="CC45" s="316" t="s">
        <v>1062</v>
      </c>
      <c r="CD45" s="316" t="s">
        <v>1062</v>
      </c>
      <c r="CE45" s="316" t="s">
        <v>1062</v>
      </c>
      <c r="CF45" s="316" t="s">
        <v>1062</v>
      </c>
      <c r="CG45" s="280" t="s">
        <v>303</v>
      </c>
      <c r="CH45" s="280" t="s">
        <v>303</v>
      </c>
      <c r="CI45" s="280" t="s">
        <v>303</v>
      </c>
      <c r="CJ45" s="280" t="s">
        <v>303</v>
      </c>
      <c r="CK45" s="280" t="s">
        <v>299</v>
      </c>
      <c r="CL45" s="280" t="s">
        <v>299</v>
      </c>
      <c r="CM45" s="280" t="s">
        <v>299</v>
      </c>
      <c r="CN45" s="280" t="s">
        <v>302</v>
      </c>
      <c r="CO45" s="280" t="s">
        <v>299</v>
      </c>
      <c r="CP45" s="280" t="s">
        <v>299</v>
      </c>
      <c r="CQ45" s="280" t="s">
        <v>299</v>
      </c>
    </row>
    <row r="46" spans="1:95" ht="15.75" customHeight="1" x14ac:dyDescent="0.3">
      <c r="A46" s="118" t="str">
        <f>'Indicator Data'!B55</f>
        <v>Mymensingh</v>
      </c>
      <c r="B46" s="118" t="str">
        <f>'Indicator Data'!C55</f>
        <v>Mymensingh</v>
      </c>
      <c r="C46" s="49">
        <f>'Indicator Data'!D55</f>
        <v>4561</v>
      </c>
      <c r="D46" s="280" t="s">
        <v>847</v>
      </c>
      <c r="E46" s="280" t="s">
        <v>847</v>
      </c>
      <c r="F46" s="280" t="s">
        <v>847</v>
      </c>
      <c r="G46" s="280" t="s">
        <v>847</v>
      </c>
      <c r="H46" s="280" t="s">
        <v>516</v>
      </c>
      <c r="I46" s="280" t="s">
        <v>297</v>
      </c>
      <c r="J46" s="316" t="s">
        <v>1060</v>
      </c>
      <c r="K46" s="316" t="s">
        <v>1060</v>
      </c>
      <c r="L46" s="316" t="s">
        <v>1060</v>
      </c>
      <c r="M46" s="280" t="s">
        <v>297</v>
      </c>
      <c r="N46" s="280" t="s">
        <v>891</v>
      </c>
      <c r="O46" s="280" t="s">
        <v>891</v>
      </c>
      <c r="P46" s="280" t="s">
        <v>516</v>
      </c>
      <c r="Q46" s="280" t="s">
        <v>900</v>
      </c>
      <c r="R46" s="280" t="s">
        <v>521</v>
      </c>
      <c r="S46" s="316" t="s">
        <v>1061</v>
      </c>
      <c r="T46" s="316" t="s">
        <v>1061</v>
      </c>
      <c r="U46" s="280" t="s">
        <v>303</v>
      </c>
      <c r="V46" s="280" t="s">
        <v>303</v>
      </c>
      <c r="W46" s="280" t="s">
        <v>299</v>
      </c>
      <c r="X46" s="280" t="s">
        <v>299</v>
      </c>
      <c r="Y46" s="280" t="s">
        <v>299</v>
      </c>
      <c r="Z46" s="280" t="s">
        <v>299</v>
      </c>
      <c r="AA46" s="280" t="s">
        <v>299</v>
      </c>
      <c r="AB46" s="280" t="s">
        <v>299</v>
      </c>
      <c r="AC46" s="280" t="s">
        <v>299</v>
      </c>
      <c r="AD46" s="280" t="s">
        <v>914</v>
      </c>
      <c r="AE46" s="280" t="s">
        <v>922</v>
      </c>
      <c r="AF46" s="280" t="s">
        <v>922</v>
      </c>
      <c r="AG46" s="280" t="s">
        <v>929</v>
      </c>
      <c r="AH46" s="280" t="s">
        <v>929</v>
      </c>
      <c r="AI46" s="280" t="s">
        <v>298</v>
      </c>
      <c r="AJ46" s="280" t="s">
        <v>560</v>
      </c>
      <c r="AK46" s="280" t="s">
        <v>560</v>
      </c>
      <c r="AL46" s="280" t="s">
        <v>942</v>
      </c>
      <c r="AM46" s="280" t="s">
        <v>942</v>
      </c>
      <c r="AN46" s="280" t="s">
        <v>943</v>
      </c>
      <c r="AO46" s="280" t="s">
        <v>943</v>
      </c>
      <c r="AP46" s="280" t="s">
        <v>943</v>
      </c>
      <c r="AQ46" s="280" t="s">
        <v>948</v>
      </c>
      <c r="AR46" s="280" t="s">
        <v>653</v>
      </c>
      <c r="AS46" s="280" t="s">
        <v>953</v>
      </c>
      <c r="AT46" s="280" t="s">
        <v>302</v>
      </c>
      <c r="AU46" s="280" t="s">
        <v>302</v>
      </c>
      <c r="AV46" s="280" t="s">
        <v>299</v>
      </c>
      <c r="AW46" s="280" t="s">
        <v>503</v>
      </c>
      <c r="AX46" s="280" t="s">
        <v>969</v>
      </c>
      <c r="AY46" s="280" t="s">
        <v>976</v>
      </c>
      <c r="AZ46" s="280" t="s">
        <v>943</v>
      </c>
      <c r="BA46" s="280" t="s">
        <v>943</v>
      </c>
      <c r="BB46" s="280" t="s">
        <v>943</v>
      </c>
      <c r="BC46" s="280" t="s">
        <v>900</v>
      </c>
      <c r="BD46" s="280" t="s">
        <v>900</v>
      </c>
      <c r="BE46" s="280" t="s">
        <v>503</v>
      </c>
      <c r="BF46" s="280" t="s">
        <v>990</v>
      </c>
      <c r="BG46" s="280" t="s">
        <v>994</v>
      </c>
      <c r="BH46" s="280" t="s">
        <v>943</v>
      </c>
      <c r="BI46" s="280" t="s">
        <v>299</v>
      </c>
      <c r="BJ46" s="280" t="s">
        <v>299</v>
      </c>
      <c r="BK46" s="280" t="s">
        <v>299</v>
      </c>
      <c r="BL46" s="280" t="s">
        <v>299</v>
      </c>
      <c r="BM46" s="280" t="s">
        <v>299</v>
      </c>
      <c r="BN46" s="280" t="s">
        <v>299</v>
      </c>
      <c r="BO46" s="280" t="s">
        <v>1000</v>
      </c>
      <c r="BP46" s="280" t="s">
        <v>1005</v>
      </c>
      <c r="BQ46" s="280" t="s">
        <v>1012</v>
      </c>
      <c r="BR46" s="280" t="s">
        <v>653</v>
      </c>
      <c r="BS46" s="316" t="s">
        <v>299</v>
      </c>
      <c r="BT46" s="316" t="s">
        <v>299</v>
      </c>
      <c r="BU46" s="280" t="s">
        <v>299</v>
      </c>
      <c r="BV46" s="280" t="s">
        <v>1027</v>
      </c>
      <c r="BW46" s="280" t="s">
        <v>1027</v>
      </c>
      <c r="BX46" s="280" t="s">
        <v>301</v>
      </c>
      <c r="BY46" s="280" t="s">
        <v>302</v>
      </c>
      <c r="BZ46" s="316" t="s">
        <v>1062</v>
      </c>
      <c r="CA46" s="316" t="s">
        <v>1062</v>
      </c>
      <c r="CB46" s="316" t="s">
        <v>1062</v>
      </c>
      <c r="CC46" s="316" t="s">
        <v>1062</v>
      </c>
      <c r="CD46" s="316" t="s">
        <v>1062</v>
      </c>
      <c r="CE46" s="316" t="s">
        <v>1062</v>
      </c>
      <c r="CF46" s="316" t="s">
        <v>1062</v>
      </c>
      <c r="CG46" s="280" t="s">
        <v>303</v>
      </c>
      <c r="CH46" s="280" t="s">
        <v>303</v>
      </c>
      <c r="CI46" s="280" t="s">
        <v>303</v>
      </c>
      <c r="CJ46" s="280" t="s">
        <v>303</v>
      </c>
      <c r="CK46" s="280" t="s">
        <v>299</v>
      </c>
      <c r="CL46" s="280" t="s">
        <v>299</v>
      </c>
      <c r="CM46" s="280" t="s">
        <v>299</v>
      </c>
      <c r="CN46" s="280" t="s">
        <v>302</v>
      </c>
      <c r="CO46" s="280" t="s">
        <v>299</v>
      </c>
      <c r="CP46" s="280" t="s">
        <v>299</v>
      </c>
      <c r="CQ46" s="280" t="s">
        <v>299</v>
      </c>
    </row>
    <row r="47" spans="1:95" ht="15.75" customHeight="1" x14ac:dyDescent="0.3">
      <c r="A47" s="118" t="str">
        <f>'Indicator Data'!B56</f>
        <v>Mymensingh</v>
      </c>
      <c r="B47" s="118" t="str">
        <f>'Indicator Data'!C56</f>
        <v>Netrakona</v>
      </c>
      <c r="C47" s="49">
        <f>'Indicator Data'!D56</f>
        <v>4572</v>
      </c>
      <c r="D47" s="280" t="s">
        <v>847</v>
      </c>
      <c r="E47" s="280" t="s">
        <v>847</v>
      </c>
      <c r="F47" s="280" t="s">
        <v>847</v>
      </c>
      <c r="G47" s="280" t="s">
        <v>847</v>
      </c>
      <c r="H47" s="280" t="s">
        <v>516</v>
      </c>
      <c r="I47" s="280" t="s">
        <v>297</v>
      </c>
      <c r="J47" s="316" t="s">
        <v>1060</v>
      </c>
      <c r="K47" s="316" t="s">
        <v>1060</v>
      </c>
      <c r="L47" s="316" t="s">
        <v>1060</v>
      </c>
      <c r="M47" s="280" t="s">
        <v>297</v>
      </c>
      <c r="N47" s="280" t="s">
        <v>891</v>
      </c>
      <c r="O47" s="280" t="s">
        <v>891</v>
      </c>
      <c r="P47" s="280" t="s">
        <v>516</v>
      </c>
      <c r="Q47" s="280" t="s">
        <v>900</v>
      </c>
      <c r="R47" s="280" t="s">
        <v>521</v>
      </c>
      <c r="S47" s="316" t="s">
        <v>1061</v>
      </c>
      <c r="T47" s="316" t="s">
        <v>1061</v>
      </c>
      <c r="U47" s="280" t="s">
        <v>303</v>
      </c>
      <c r="V47" s="280" t="s">
        <v>303</v>
      </c>
      <c r="W47" s="280" t="s">
        <v>299</v>
      </c>
      <c r="X47" s="280" t="s">
        <v>299</v>
      </c>
      <c r="Y47" s="280" t="s">
        <v>299</v>
      </c>
      <c r="Z47" s="280" t="s">
        <v>299</v>
      </c>
      <c r="AA47" s="280" t="s">
        <v>299</v>
      </c>
      <c r="AB47" s="280" t="s">
        <v>299</v>
      </c>
      <c r="AC47" s="280" t="s">
        <v>299</v>
      </c>
      <c r="AD47" s="280" t="s">
        <v>914</v>
      </c>
      <c r="AE47" s="280" t="s">
        <v>922</v>
      </c>
      <c r="AF47" s="280" t="s">
        <v>922</v>
      </c>
      <c r="AG47" s="280" t="s">
        <v>929</v>
      </c>
      <c r="AH47" s="280" t="s">
        <v>929</v>
      </c>
      <c r="AI47" s="280" t="s">
        <v>298</v>
      </c>
      <c r="AJ47" s="280" t="s">
        <v>560</v>
      </c>
      <c r="AK47" s="280" t="s">
        <v>560</v>
      </c>
      <c r="AL47" s="280" t="s">
        <v>942</v>
      </c>
      <c r="AM47" s="280" t="s">
        <v>942</v>
      </c>
      <c r="AN47" s="280" t="s">
        <v>943</v>
      </c>
      <c r="AO47" s="280" t="s">
        <v>943</v>
      </c>
      <c r="AP47" s="280" t="s">
        <v>943</v>
      </c>
      <c r="AQ47" s="280" t="s">
        <v>948</v>
      </c>
      <c r="AR47" s="280" t="s">
        <v>653</v>
      </c>
      <c r="AS47" s="280" t="s">
        <v>953</v>
      </c>
      <c r="AT47" s="280" t="s">
        <v>302</v>
      </c>
      <c r="AU47" s="280" t="s">
        <v>302</v>
      </c>
      <c r="AV47" s="280" t="s">
        <v>299</v>
      </c>
      <c r="AW47" s="280" t="s">
        <v>503</v>
      </c>
      <c r="AX47" s="280" t="s">
        <v>969</v>
      </c>
      <c r="AY47" s="280" t="s">
        <v>976</v>
      </c>
      <c r="AZ47" s="280" t="s">
        <v>943</v>
      </c>
      <c r="BA47" s="280" t="s">
        <v>943</v>
      </c>
      <c r="BB47" s="280" t="s">
        <v>943</v>
      </c>
      <c r="BC47" s="280" t="s">
        <v>900</v>
      </c>
      <c r="BD47" s="280" t="s">
        <v>900</v>
      </c>
      <c r="BE47" s="280" t="s">
        <v>503</v>
      </c>
      <c r="BF47" s="280" t="s">
        <v>990</v>
      </c>
      <c r="BG47" s="280" t="s">
        <v>994</v>
      </c>
      <c r="BH47" s="280" t="s">
        <v>943</v>
      </c>
      <c r="BI47" s="280" t="s">
        <v>299</v>
      </c>
      <c r="BJ47" s="280" t="s">
        <v>299</v>
      </c>
      <c r="BK47" s="280" t="s">
        <v>299</v>
      </c>
      <c r="BL47" s="280" t="s">
        <v>299</v>
      </c>
      <c r="BM47" s="280" t="s">
        <v>299</v>
      </c>
      <c r="BN47" s="280" t="s">
        <v>299</v>
      </c>
      <c r="BO47" s="280" t="s">
        <v>1000</v>
      </c>
      <c r="BP47" s="280" t="s">
        <v>1005</v>
      </c>
      <c r="BQ47" s="280" t="s">
        <v>1012</v>
      </c>
      <c r="BR47" s="280" t="s">
        <v>653</v>
      </c>
      <c r="BS47" s="316" t="s">
        <v>299</v>
      </c>
      <c r="BT47" s="316" t="s">
        <v>299</v>
      </c>
      <c r="BU47" s="280" t="s">
        <v>299</v>
      </c>
      <c r="BV47" s="280" t="s">
        <v>1027</v>
      </c>
      <c r="BW47" s="280" t="s">
        <v>1027</v>
      </c>
      <c r="BX47" s="280" t="s">
        <v>301</v>
      </c>
      <c r="BY47" s="280" t="s">
        <v>302</v>
      </c>
      <c r="BZ47" s="316" t="s">
        <v>1062</v>
      </c>
      <c r="CA47" s="316" t="s">
        <v>1062</v>
      </c>
      <c r="CB47" s="316" t="s">
        <v>1062</v>
      </c>
      <c r="CC47" s="316" t="s">
        <v>1062</v>
      </c>
      <c r="CD47" s="316" t="s">
        <v>1062</v>
      </c>
      <c r="CE47" s="316" t="s">
        <v>1062</v>
      </c>
      <c r="CF47" s="316" t="s">
        <v>1062</v>
      </c>
      <c r="CG47" s="280" t="s">
        <v>303</v>
      </c>
      <c r="CH47" s="280" t="s">
        <v>303</v>
      </c>
      <c r="CI47" s="280" t="s">
        <v>303</v>
      </c>
      <c r="CJ47" s="280" t="s">
        <v>303</v>
      </c>
      <c r="CK47" s="280" t="s">
        <v>299</v>
      </c>
      <c r="CL47" s="280" t="s">
        <v>299</v>
      </c>
      <c r="CM47" s="280" t="s">
        <v>299</v>
      </c>
      <c r="CN47" s="280" t="s">
        <v>302</v>
      </c>
      <c r="CO47" s="280" t="s">
        <v>299</v>
      </c>
      <c r="CP47" s="280" t="s">
        <v>299</v>
      </c>
      <c r="CQ47" s="280" t="s">
        <v>299</v>
      </c>
    </row>
    <row r="48" spans="1:95" ht="15.75" customHeight="1" x14ac:dyDescent="0.3">
      <c r="A48" s="118" t="str">
        <f>'Indicator Data'!B57</f>
        <v>Mymensingh</v>
      </c>
      <c r="B48" s="118" t="str">
        <f>'Indicator Data'!C57</f>
        <v>Sherpur</v>
      </c>
      <c r="C48" s="49">
        <f>'Indicator Data'!D57</f>
        <v>4589</v>
      </c>
      <c r="D48" s="280" t="s">
        <v>847</v>
      </c>
      <c r="E48" s="280" t="s">
        <v>847</v>
      </c>
      <c r="F48" s="280" t="s">
        <v>847</v>
      </c>
      <c r="G48" s="280" t="s">
        <v>847</v>
      </c>
      <c r="H48" s="280" t="s">
        <v>516</v>
      </c>
      <c r="I48" s="280" t="s">
        <v>297</v>
      </c>
      <c r="J48" s="316" t="s">
        <v>1060</v>
      </c>
      <c r="K48" s="316" t="s">
        <v>1060</v>
      </c>
      <c r="L48" s="316" t="s">
        <v>1060</v>
      </c>
      <c r="M48" s="280" t="s">
        <v>297</v>
      </c>
      <c r="N48" s="280" t="s">
        <v>891</v>
      </c>
      <c r="O48" s="280" t="s">
        <v>891</v>
      </c>
      <c r="P48" s="280" t="s">
        <v>516</v>
      </c>
      <c r="Q48" s="280" t="s">
        <v>900</v>
      </c>
      <c r="R48" s="280" t="s">
        <v>521</v>
      </c>
      <c r="S48" s="316" t="s">
        <v>1061</v>
      </c>
      <c r="T48" s="316" t="s">
        <v>1061</v>
      </c>
      <c r="U48" s="280" t="s">
        <v>303</v>
      </c>
      <c r="V48" s="280" t="s">
        <v>303</v>
      </c>
      <c r="W48" s="280" t="s">
        <v>299</v>
      </c>
      <c r="X48" s="280" t="s">
        <v>299</v>
      </c>
      <c r="Y48" s="280" t="s">
        <v>299</v>
      </c>
      <c r="Z48" s="280" t="s">
        <v>299</v>
      </c>
      <c r="AA48" s="280" t="s">
        <v>299</v>
      </c>
      <c r="AB48" s="280" t="s">
        <v>299</v>
      </c>
      <c r="AC48" s="280" t="s">
        <v>299</v>
      </c>
      <c r="AD48" s="280" t="s">
        <v>914</v>
      </c>
      <c r="AE48" s="280" t="s">
        <v>922</v>
      </c>
      <c r="AF48" s="280" t="s">
        <v>922</v>
      </c>
      <c r="AG48" s="280" t="s">
        <v>929</v>
      </c>
      <c r="AH48" s="280" t="s">
        <v>929</v>
      </c>
      <c r="AI48" s="280" t="s">
        <v>298</v>
      </c>
      <c r="AJ48" s="280" t="s">
        <v>560</v>
      </c>
      <c r="AK48" s="280" t="s">
        <v>560</v>
      </c>
      <c r="AL48" s="280" t="s">
        <v>942</v>
      </c>
      <c r="AM48" s="280" t="s">
        <v>942</v>
      </c>
      <c r="AN48" s="280" t="s">
        <v>943</v>
      </c>
      <c r="AO48" s="280" t="s">
        <v>943</v>
      </c>
      <c r="AP48" s="280" t="s">
        <v>943</v>
      </c>
      <c r="AQ48" s="280" t="s">
        <v>948</v>
      </c>
      <c r="AR48" s="280" t="s">
        <v>653</v>
      </c>
      <c r="AS48" s="280" t="s">
        <v>953</v>
      </c>
      <c r="AT48" s="280" t="s">
        <v>302</v>
      </c>
      <c r="AU48" s="280" t="s">
        <v>302</v>
      </c>
      <c r="AV48" s="280" t="s">
        <v>299</v>
      </c>
      <c r="AW48" s="280" t="s">
        <v>503</v>
      </c>
      <c r="AX48" s="280" t="s">
        <v>969</v>
      </c>
      <c r="AY48" s="280" t="s">
        <v>976</v>
      </c>
      <c r="AZ48" s="280" t="s">
        <v>943</v>
      </c>
      <c r="BA48" s="280" t="s">
        <v>943</v>
      </c>
      <c r="BB48" s="280" t="s">
        <v>943</v>
      </c>
      <c r="BC48" s="280" t="s">
        <v>900</v>
      </c>
      <c r="BD48" s="280" t="s">
        <v>900</v>
      </c>
      <c r="BE48" s="280" t="s">
        <v>503</v>
      </c>
      <c r="BF48" s="280" t="s">
        <v>990</v>
      </c>
      <c r="BG48" s="280" t="s">
        <v>994</v>
      </c>
      <c r="BH48" s="280" t="s">
        <v>943</v>
      </c>
      <c r="BI48" s="280" t="s">
        <v>299</v>
      </c>
      <c r="BJ48" s="280" t="s">
        <v>299</v>
      </c>
      <c r="BK48" s="280" t="s">
        <v>299</v>
      </c>
      <c r="BL48" s="280" t="s">
        <v>299</v>
      </c>
      <c r="BM48" s="280" t="s">
        <v>299</v>
      </c>
      <c r="BN48" s="280" t="s">
        <v>299</v>
      </c>
      <c r="BO48" s="280" t="s">
        <v>1000</v>
      </c>
      <c r="BP48" s="280" t="s">
        <v>1005</v>
      </c>
      <c r="BQ48" s="280" t="s">
        <v>1012</v>
      </c>
      <c r="BR48" s="280" t="s">
        <v>653</v>
      </c>
      <c r="BS48" s="316" t="s">
        <v>299</v>
      </c>
      <c r="BT48" s="316" t="s">
        <v>299</v>
      </c>
      <c r="BU48" s="280" t="s">
        <v>299</v>
      </c>
      <c r="BV48" s="280" t="s">
        <v>1027</v>
      </c>
      <c r="BW48" s="280" t="s">
        <v>1027</v>
      </c>
      <c r="BX48" s="280" t="s">
        <v>301</v>
      </c>
      <c r="BY48" s="280" t="s">
        <v>302</v>
      </c>
      <c r="BZ48" s="316" t="s">
        <v>1062</v>
      </c>
      <c r="CA48" s="316" t="s">
        <v>1062</v>
      </c>
      <c r="CB48" s="316" t="s">
        <v>1062</v>
      </c>
      <c r="CC48" s="316" t="s">
        <v>1062</v>
      </c>
      <c r="CD48" s="316" t="s">
        <v>1062</v>
      </c>
      <c r="CE48" s="316" t="s">
        <v>1062</v>
      </c>
      <c r="CF48" s="316" t="s">
        <v>1062</v>
      </c>
      <c r="CG48" s="280" t="s">
        <v>303</v>
      </c>
      <c r="CH48" s="280" t="s">
        <v>303</v>
      </c>
      <c r="CI48" s="280" t="s">
        <v>303</v>
      </c>
      <c r="CJ48" s="280" t="s">
        <v>303</v>
      </c>
      <c r="CK48" s="280" t="s">
        <v>299</v>
      </c>
      <c r="CL48" s="280" t="s">
        <v>299</v>
      </c>
      <c r="CM48" s="280" t="s">
        <v>299</v>
      </c>
      <c r="CN48" s="280" t="s">
        <v>302</v>
      </c>
      <c r="CO48" s="280" t="s">
        <v>299</v>
      </c>
      <c r="CP48" s="280" t="s">
        <v>299</v>
      </c>
      <c r="CQ48" s="280" t="s">
        <v>299</v>
      </c>
    </row>
    <row r="49" spans="1:95" ht="15.75" customHeight="1" x14ac:dyDescent="0.3">
      <c r="A49" s="118" t="str">
        <f>'Indicator Data'!B58</f>
        <v>Rajshahi</v>
      </c>
      <c r="B49" s="118" t="str">
        <f>'Indicator Data'!C58</f>
        <v>Bogura</v>
      </c>
      <c r="C49" s="49">
        <f>'Indicator Data'!D58</f>
        <v>5010</v>
      </c>
      <c r="D49" s="280" t="s">
        <v>847</v>
      </c>
      <c r="E49" s="280" t="s">
        <v>847</v>
      </c>
      <c r="F49" s="280" t="s">
        <v>847</v>
      </c>
      <c r="G49" s="280" t="s">
        <v>847</v>
      </c>
      <c r="H49" s="280" t="s">
        <v>516</v>
      </c>
      <c r="I49" s="280" t="s">
        <v>297</v>
      </c>
      <c r="J49" s="316" t="s">
        <v>1060</v>
      </c>
      <c r="K49" s="316" t="s">
        <v>1060</v>
      </c>
      <c r="L49" s="316" t="s">
        <v>1060</v>
      </c>
      <c r="M49" s="280" t="s">
        <v>297</v>
      </c>
      <c r="N49" s="280" t="s">
        <v>891</v>
      </c>
      <c r="O49" s="280" t="s">
        <v>891</v>
      </c>
      <c r="P49" s="280" t="s">
        <v>516</v>
      </c>
      <c r="Q49" s="280" t="s">
        <v>900</v>
      </c>
      <c r="R49" s="280" t="s">
        <v>521</v>
      </c>
      <c r="S49" s="316" t="s">
        <v>1061</v>
      </c>
      <c r="T49" s="316" t="s">
        <v>1061</v>
      </c>
      <c r="U49" s="280" t="s">
        <v>303</v>
      </c>
      <c r="V49" s="280" t="s">
        <v>303</v>
      </c>
      <c r="W49" s="280" t="s">
        <v>299</v>
      </c>
      <c r="X49" s="280" t="s">
        <v>299</v>
      </c>
      <c r="Y49" s="280" t="s">
        <v>299</v>
      </c>
      <c r="Z49" s="280" t="s">
        <v>299</v>
      </c>
      <c r="AA49" s="280" t="s">
        <v>299</v>
      </c>
      <c r="AB49" s="280" t="s">
        <v>299</v>
      </c>
      <c r="AC49" s="280" t="s">
        <v>299</v>
      </c>
      <c r="AD49" s="280" t="s">
        <v>914</v>
      </c>
      <c r="AE49" s="280" t="s">
        <v>922</v>
      </c>
      <c r="AF49" s="280" t="s">
        <v>922</v>
      </c>
      <c r="AG49" s="280" t="s">
        <v>929</v>
      </c>
      <c r="AH49" s="280" t="s">
        <v>929</v>
      </c>
      <c r="AI49" s="280" t="s">
        <v>298</v>
      </c>
      <c r="AJ49" s="280" t="s">
        <v>560</v>
      </c>
      <c r="AK49" s="280" t="s">
        <v>560</v>
      </c>
      <c r="AL49" s="280" t="s">
        <v>942</v>
      </c>
      <c r="AM49" s="280" t="s">
        <v>942</v>
      </c>
      <c r="AN49" s="280" t="s">
        <v>943</v>
      </c>
      <c r="AO49" s="280" t="s">
        <v>943</v>
      </c>
      <c r="AP49" s="280" t="s">
        <v>943</v>
      </c>
      <c r="AQ49" s="280" t="s">
        <v>948</v>
      </c>
      <c r="AR49" s="280" t="s">
        <v>653</v>
      </c>
      <c r="AS49" s="280" t="s">
        <v>953</v>
      </c>
      <c r="AT49" s="280" t="s">
        <v>302</v>
      </c>
      <c r="AU49" s="280" t="s">
        <v>302</v>
      </c>
      <c r="AV49" s="280" t="s">
        <v>299</v>
      </c>
      <c r="AW49" s="280" t="s">
        <v>503</v>
      </c>
      <c r="AX49" s="280" t="s">
        <v>969</v>
      </c>
      <c r="AY49" s="280" t="s">
        <v>976</v>
      </c>
      <c r="AZ49" s="280" t="s">
        <v>943</v>
      </c>
      <c r="BA49" s="280" t="s">
        <v>943</v>
      </c>
      <c r="BB49" s="280" t="s">
        <v>943</v>
      </c>
      <c r="BC49" s="280" t="s">
        <v>900</v>
      </c>
      <c r="BD49" s="280" t="s">
        <v>900</v>
      </c>
      <c r="BE49" s="280" t="s">
        <v>503</v>
      </c>
      <c r="BF49" s="280" t="s">
        <v>990</v>
      </c>
      <c r="BG49" s="280" t="s">
        <v>994</v>
      </c>
      <c r="BH49" s="280" t="s">
        <v>943</v>
      </c>
      <c r="BI49" s="280" t="s">
        <v>299</v>
      </c>
      <c r="BJ49" s="280" t="s">
        <v>299</v>
      </c>
      <c r="BK49" s="280" t="s">
        <v>299</v>
      </c>
      <c r="BL49" s="280" t="s">
        <v>299</v>
      </c>
      <c r="BM49" s="280" t="s">
        <v>299</v>
      </c>
      <c r="BN49" s="280" t="s">
        <v>299</v>
      </c>
      <c r="BO49" s="280" t="s">
        <v>1000</v>
      </c>
      <c r="BP49" s="280" t="s">
        <v>1005</v>
      </c>
      <c r="BQ49" s="280" t="s">
        <v>1012</v>
      </c>
      <c r="BR49" s="280" t="s">
        <v>653</v>
      </c>
      <c r="BS49" s="316" t="s">
        <v>299</v>
      </c>
      <c r="BT49" s="316" t="s">
        <v>299</v>
      </c>
      <c r="BU49" s="280" t="s">
        <v>299</v>
      </c>
      <c r="BV49" s="280" t="s">
        <v>1027</v>
      </c>
      <c r="BW49" s="280" t="s">
        <v>1027</v>
      </c>
      <c r="BX49" s="280" t="s">
        <v>301</v>
      </c>
      <c r="BY49" s="280" t="s">
        <v>302</v>
      </c>
      <c r="BZ49" s="316" t="s">
        <v>1062</v>
      </c>
      <c r="CA49" s="316" t="s">
        <v>1062</v>
      </c>
      <c r="CB49" s="316" t="s">
        <v>1062</v>
      </c>
      <c r="CC49" s="316" t="s">
        <v>1062</v>
      </c>
      <c r="CD49" s="316" t="s">
        <v>1062</v>
      </c>
      <c r="CE49" s="316" t="s">
        <v>1062</v>
      </c>
      <c r="CF49" s="316" t="s">
        <v>1062</v>
      </c>
      <c r="CG49" s="280" t="s">
        <v>303</v>
      </c>
      <c r="CH49" s="280" t="s">
        <v>303</v>
      </c>
      <c r="CI49" s="280" t="s">
        <v>303</v>
      </c>
      <c r="CJ49" s="280" t="s">
        <v>303</v>
      </c>
      <c r="CK49" s="280" t="s">
        <v>299</v>
      </c>
      <c r="CL49" s="280" t="s">
        <v>299</v>
      </c>
      <c r="CM49" s="280" t="s">
        <v>299</v>
      </c>
      <c r="CN49" s="280" t="s">
        <v>302</v>
      </c>
      <c r="CO49" s="280" t="s">
        <v>299</v>
      </c>
      <c r="CP49" s="280" t="s">
        <v>299</v>
      </c>
      <c r="CQ49" s="280" t="s">
        <v>299</v>
      </c>
    </row>
    <row r="50" spans="1:95" ht="15.75" customHeight="1" x14ac:dyDescent="0.3">
      <c r="A50" s="118" t="str">
        <f>'Indicator Data'!B59</f>
        <v>Rajshahi</v>
      </c>
      <c r="B50" s="118" t="str">
        <f>'Indicator Data'!C59</f>
        <v>Joypurhat</v>
      </c>
      <c r="C50" s="49">
        <f>'Indicator Data'!D59</f>
        <v>5038</v>
      </c>
      <c r="D50" s="280" t="s">
        <v>847</v>
      </c>
      <c r="E50" s="280" t="s">
        <v>847</v>
      </c>
      <c r="F50" s="280" t="s">
        <v>847</v>
      </c>
      <c r="G50" s="280" t="s">
        <v>847</v>
      </c>
      <c r="H50" s="280" t="s">
        <v>516</v>
      </c>
      <c r="I50" s="280" t="s">
        <v>297</v>
      </c>
      <c r="J50" s="316" t="s">
        <v>1060</v>
      </c>
      <c r="K50" s="316" t="s">
        <v>1060</v>
      </c>
      <c r="L50" s="316" t="s">
        <v>1060</v>
      </c>
      <c r="M50" s="280" t="s">
        <v>297</v>
      </c>
      <c r="N50" s="280" t="s">
        <v>891</v>
      </c>
      <c r="O50" s="280" t="s">
        <v>891</v>
      </c>
      <c r="P50" s="280" t="s">
        <v>516</v>
      </c>
      <c r="Q50" s="280" t="s">
        <v>900</v>
      </c>
      <c r="R50" s="280" t="s">
        <v>521</v>
      </c>
      <c r="S50" s="316" t="s">
        <v>1061</v>
      </c>
      <c r="T50" s="316" t="s">
        <v>1061</v>
      </c>
      <c r="U50" s="280" t="s">
        <v>303</v>
      </c>
      <c r="V50" s="280" t="s">
        <v>303</v>
      </c>
      <c r="W50" s="280" t="s">
        <v>299</v>
      </c>
      <c r="X50" s="280" t="s">
        <v>299</v>
      </c>
      <c r="Y50" s="280" t="s">
        <v>299</v>
      </c>
      <c r="Z50" s="280" t="s">
        <v>299</v>
      </c>
      <c r="AA50" s="280" t="s">
        <v>299</v>
      </c>
      <c r="AB50" s="280" t="s">
        <v>299</v>
      </c>
      <c r="AC50" s="280" t="s">
        <v>299</v>
      </c>
      <c r="AD50" s="280" t="s">
        <v>914</v>
      </c>
      <c r="AE50" s="280" t="s">
        <v>922</v>
      </c>
      <c r="AF50" s="280" t="s">
        <v>922</v>
      </c>
      <c r="AG50" s="280" t="s">
        <v>929</v>
      </c>
      <c r="AH50" s="280" t="s">
        <v>929</v>
      </c>
      <c r="AI50" s="280" t="s">
        <v>298</v>
      </c>
      <c r="AJ50" s="280" t="s">
        <v>560</v>
      </c>
      <c r="AK50" s="280" t="s">
        <v>560</v>
      </c>
      <c r="AL50" s="280" t="s">
        <v>942</v>
      </c>
      <c r="AM50" s="280" t="s">
        <v>942</v>
      </c>
      <c r="AN50" s="280" t="s">
        <v>943</v>
      </c>
      <c r="AO50" s="280" t="s">
        <v>943</v>
      </c>
      <c r="AP50" s="280" t="s">
        <v>943</v>
      </c>
      <c r="AQ50" s="280" t="s">
        <v>948</v>
      </c>
      <c r="AR50" s="280" t="s">
        <v>653</v>
      </c>
      <c r="AS50" s="280" t="s">
        <v>953</v>
      </c>
      <c r="AT50" s="280" t="s">
        <v>302</v>
      </c>
      <c r="AU50" s="280" t="s">
        <v>302</v>
      </c>
      <c r="AV50" s="280" t="s">
        <v>299</v>
      </c>
      <c r="AW50" s="280" t="s">
        <v>503</v>
      </c>
      <c r="AX50" s="280" t="s">
        <v>969</v>
      </c>
      <c r="AY50" s="280" t="s">
        <v>976</v>
      </c>
      <c r="AZ50" s="280" t="s">
        <v>943</v>
      </c>
      <c r="BA50" s="280" t="s">
        <v>943</v>
      </c>
      <c r="BB50" s="280" t="s">
        <v>943</v>
      </c>
      <c r="BC50" s="280" t="s">
        <v>900</v>
      </c>
      <c r="BD50" s="280" t="s">
        <v>900</v>
      </c>
      <c r="BE50" s="280" t="s">
        <v>503</v>
      </c>
      <c r="BF50" s="280" t="s">
        <v>990</v>
      </c>
      <c r="BG50" s="280" t="s">
        <v>994</v>
      </c>
      <c r="BH50" s="280" t="s">
        <v>943</v>
      </c>
      <c r="BI50" s="280" t="s">
        <v>299</v>
      </c>
      <c r="BJ50" s="280" t="s">
        <v>299</v>
      </c>
      <c r="BK50" s="280" t="s">
        <v>299</v>
      </c>
      <c r="BL50" s="280" t="s">
        <v>299</v>
      </c>
      <c r="BM50" s="280" t="s">
        <v>299</v>
      </c>
      <c r="BN50" s="280" t="s">
        <v>299</v>
      </c>
      <c r="BO50" s="280" t="s">
        <v>1000</v>
      </c>
      <c r="BP50" s="280" t="s">
        <v>1005</v>
      </c>
      <c r="BQ50" s="280" t="s">
        <v>1012</v>
      </c>
      <c r="BR50" s="280" t="s">
        <v>653</v>
      </c>
      <c r="BS50" s="316" t="s">
        <v>299</v>
      </c>
      <c r="BT50" s="316" t="s">
        <v>299</v>
      </c>
      <c r="BU50" s="280" t="s">
        <v>299</v>
      </c>
      <c r="BV50" s="280" t="s">
        <v>1027</v>
      </c>
      <c r="BW50" s="280" t="s">
        <v>1027</v>
      </c>
      <c r="BX50" s="280" t="s">
        <v>301</v>
      </c>
      <c r="BY50" s="280" t="s">
        <v>302</v>
      </c>
      <c r="BZ50" s="316" t="s">
        <v>1062</v>
      </c>
      <c r="CA50" s="316" t="s">
        <v>1062</v>
      </c>
      <c r="CB50" s="316" t="s">
        <v>1062</v>
      </c>
      <c r="CC50" s="316" t="s">
        <v>1062</v>
      </c>
      <c r="CD50" s="316" t="s">
        <v>1062</v>
      </c>
      <c r="CE50" s="316" t="s">
        <v>1062</v>
      </c>
      <c r="CF50" s="316" t="s">
        <v>1062</v>
      </c>
      <c r="CG50" s="280" t="s">
        <v>303</v>
      </c>
      <c r="CH50" s="280" t="s">
        <v>303</v>
      </c>
      <c r="CI50" s="280" t="s">
        <v>303</v>
      </c>
      <c r="CJ50" s="280" t="s">
        <v>303</v>
      </c>
      <c r="CK50" s="280" t="s">
        <v>299</v>
      </c>
      <c r="CL50" s="280" t="s">
        <v>299</v>
      </c>
      <c r="CM50" s="280" t="s">
        <v>299</v>
      </c>
      <c r="CN50" s="280" t="s">
        <v>302</v>
      </c>
      <c r="CO50" s="280" t="s">
        <v>299</v>
      </c>
      <c r="CP50" s="280" t="s">
        <v>299</v>
      </c>
      <c r="CQ50" s="280" t="s">
        <v>299</v>
      </c>
    </row>
    <row r="51" spans="1:95" ht="15.75" customHeight="1" x14ac:dyDescent="0.3">
      <c r="A51" s="118" t="str">
        <f>'Indicator Data'!B60</f>
        <v>Rajshahi</v>
      </c>
      <c r="B51" s="118" t="str">
        <f>'Indicator Data'!C60</f>
        <v>Naogaon</v>
      </c>
      <c r="C51" s="49">
        <f>'Indicator Data'!D60</f>
        <v>5064</v>
      </c>
      <c r="D51" s="280" t="s">
        <v>847</v>
      </c>
      <c r="E51" s="280" t="s">
        <v>847</v>
      </c>
      <c r="F51" s="280" t="s">
        <v>847</v>
      </c>
      <c r="G51" s="280" t="s">
        <v>847</v>
      </c>
      <c r="H51" s="280" t="s">
        <v>516</v>
      </c>
      <c r="I51" s="280" t="s">
        <v>297</v>
      </c>
      <c r="J51" s="316" t="s">
        <v>1060</v>
      </c>
      <c r="K51" s="316" t="s">
        <v>1060</v>
      </c>
      <c r="L51" s="316" t="s">
        <v>1060</v>
      </c>
      <c r="M51" s="280" t="s">
        <v>297</v>
      </c>
      <c r="N51" s="280" t="s">
        <v>891</v>
      </c>
      <c r="O51" s="280" t="s">
        <v>891</v>
      </c>
      <c r="P51" s="280" t="s">
        <v>516</v>
      </c>
      <c r="Q51" s="280" t="s">
        <v>900</v>
      </c>
      <c r="R51" s="280" t="s">
        <v>521</v>
      </c>
      <c r="S51" s="316" t="s">
        <v>1061</v>
      </c>
      <c r="T51" s="316" t="s">
        <v>1061</v>
      </c>
      <c r="U51" s="280" t="s">
        <v>303</v>
      </c>
      <c r="V51" s="280" t="s">
        <v>303</v>
      </c>
      <c r="W51" s="280" t="s">
        <v>299</v>
      </c>
      <c r="X51" s="280" t="s">
        <v>299</v>
      </c>
      <c r="Y51" s="280" t="s">
        <v>299</v>
      </c>
      <c r="Z51" s="280" t="s">
        <v>299</v>
      </c>
      <c r="AA51" s="280" t="s">
        <v>299</v>
      </c>
      <c r="AB51" s="280" t="s">
        <v>299</v>
      </c>
      <c r="AC51" s="280" t="s">
        <v>299</v>
      </c>
      <c r="AD51" s="280" t="s">
        <v>914</v>
      </c>
      <c r="AE51" s="280" t="s">
        <v>922</v>
      </c>
      <c r="AF51" s="280" t="s">
        <v>922</v>
      </c>
      <c r="AG51" s="280" t="s">
        <v>929</v>
      </c>
      <c r="AH51" s="280" t="s">
        <v>929</v>
      </c>
      <c r="AI51" s="280" t="s">
        <v>298</v>
      </c>
      <c r="AJ51" s="280" t="s">
        <v>560</v>
      </c>
      <c r="AK51" s="280" t="s">
        <v>560</v>
      </c>
      <c r="AL51" s="280" t="s">
        <v>942</v>
      </c>
      <c r="AM51" s="280" t="s">
        <v>942</v>
      </c>
      <c r="AN51" s="280" t="s">
        <v>943</v>
      </c>
      <c r="AO51" s="280" t="s">
        <v>943</v>
      </c>
      <c r="AP51" s="280" t="s">
        <v>943</v>
      </c>
      <c r="AQ51" s="280" t="s">
        <v>948</v>
      </c>
      <c r="AR51" s="280" t="s">
        <v>653</v>
      </c>
      <c r="AS51" s="280" t="s">
        <v>953</v>
      </c>
      <c r="AT51" s="280" t="s">
        <v>302</v>
      </c>
      <c r="AU51" s="280" t="s">
        <v>302</v>
      </c>
      <c r="AV51" s="280" t="s">
        <v>299</v>
      </c>
      <c r="AW51" s="280" t="s">
        <v>503</v>
      </c>
      <c r="AX51" s="280" t="s">
        <v>969</v>
      </c>
      <c r="AY51" s="280" t="s">
        <v>976</v>
      </c>
      <c r="AZ51" s="280" t="s">
        <v>943</v>
      </c>
      <c r="BA51" s="280" t="s">
        <v>943</v>
      </c>
      <c r="BB51" s="280" t="s">
        <v>943</v>
      </c>
      <c r="BC51" s="280" t="s">
        <v>900</v>
      </c>
      <c r="BD51" s="280" t="s">
        <v>900</v>
      </c>
      <c r="BE51" s="280" t="s">
        <v>503</v>
      </c>
      <c r="BF51" s="280" t="s">
        <v>990</v>
      </c>
      <c r="BG51" s="280" t="s">
        <v>994</v>
      </c>
      <c r="BH51" s="280" t="s">
        <v>943</v>
      </c>
      <c r="BI51" s="280" t="s">
        <v>299</v>
      </c>
      <c r="BJ51" s="280" t="s">
        <v>299</v>
      </c>
      <c r="BK51" s="280" t="s">
        <v>299</v>
      </c>
      <c r="BL51" s="280" t="s">
        <v>299</v>
      </c>
      <c r="BM51" s="280" t="s">
        <v>299</v>
      </c>
      <c r="BN51" s="280" t="s">
        <v>299</v>
      </c>
      <c r="BO51" s="280" t="s">
        <v>1000</v>
      </c>
      <c r="BP51" s="280" t="s">
        <v>1005</v>
      </c>
      <c r="BQ51" s="280" t="s">
        <v>1012</v>
      </c>
      <c r="BR51" s="280" t="s">
        <v>653</v>
      </c>
      <c r="BS51" s="316" t="s">
        <v>299</v>
      </c>
      <c r="BT51" s="316" t="s">
        <v>299</v>
      </c>
      <c r="BU51" s="280" t="s">
        <v>299</v>
      </c>
      <c r="BV51" s="280" t="s">
        <v>1027</v>
      </c>
      <c r="BW51" s="280" t="s">
        <v>1027</v>
      </c>
      <c r="BX51" s="280" t="s">
        <v>301</v>
      </c>
      <c r="BY51" s="280" t="s">
        <v>302</v>
      </c>
      <c r="BZ51" s="316" t="s">
        <v>1062</v>
      </c>
      <c r="CA51" s="316" t="s">
        <v>1062</v>
      </c>
      <c r="CB51" s="316" t="s">
        <v>1062</v>
      </c>
      <c r="CC51" s="316" t="s">
        <v>1062</v>
      </c>
      <c r="CD51" s="316" t="s">
        <v>1062</v>
      </c>
      <c r="CE51" s="316" t="s">
        <v>1062</v>
      </c>
      <c r="CF51" s="316" t="s">
        <v>1062</v>
      </c>
      <c r="CG51" s="280" t="s">
        <v>303</v>
      </c>
      <c r="CH51" s="280" t="s">
        <v>303</v>
      </c>
      <c r="CI51" s="280" t="s">
        <v>303</v>
      </c>
      <c r="CJ51" s="280" t="s">
        <v>303</v>
      </c>
      <c r="CK51" s="280" t="s">
        <v>299</v>
      </c>
      <c r="CL51" s="280" t="s">
        <v>299</v>
      </c>
      <c r="CM51" s="280" t="s">
        <v>299</v>
      </c>
      <c r="CN51" s="280" t="s">
        <v>302</v>
      </c>
      <c r="CO51" s="280" t="s">
        <v>299</v>
      </c>
      <c r="CP51" s="280" t="s">
        <v>299</v>
      </c>
      <c r="CQ51" s="280" t="s">
        <v>299</v>
      </c>
    </row>
    <row r="52" spans="1:95" ht="15.75" customHeight="1" x14ac:dyDescent="0.3">
      <c r="A52" s="118" t="str">
        <f>'Indicator Data'!B61</f>
        <v>Rajshahi</v>
      </c>
      <c r="B52" s="118" t="str">
        <f>'Indicator Data'!C61</f>
        <v>Natore</v>
      </c>
      <c r="C52" s="49">
        <f>'Indicator Data'!D61</f>
        <v>5069</v>
      </c>
      <c r="D52" s="280" t="s">
        <v>847</v>
      </c>
      <c r="E52" s="280" t="s">
        <v>847</v>
      </c>
      <c r="F52" s="280" t="s">
        <v>847</v>
      </c>
      <c r="G52" s="280" t="s">
        <v>847</v>
      </c>
      <c r="H52" s="280" t="s">
        <v>516</v>
      </c>
      <c r="I52" s="280" t="s">
        <v>297</v>
      </c>
      <c r="J52" s="316" t="s">
        <v>1060</v>
      </c>
      <c r="K52" s="316" t="s">
        <v>1060</v>
      </c>
      <c r="L52" s="316" t="s">
        <v>1060</v>
      </c>
      <c r="M52" s="280" t="s">
        <v>297</v>
      </c>
      <c r="N52" s="280" t="s">
        <v>891</v>
      </c>
      <c r="O52" s="280" t="s">
        <v>891</v>
      </c>
      <c r="P52" s="280" t="s">
        <v>516</v>
      </c>
      <c r="Q52" s="280" t="s">
        <v>900</v>
      </c>
      <c r="R52" s="280" t="s">
        <v>521</v>
      </c>
      <c r="S52" s="316" t="s">
        <v>1061</v>
      </c>
      <c r="T52" s="316" t="s">
        <v>1061</v>
      </c>
      <c r="U52" s="280" t="s">
        <v>303</v>
      </c>
      <c r="V52" s="280" t="s">
        <v>303</v>
      </c>
      <c r="W52" s="280" t="s">
        <v>299</v>
      </c>
      <c r="X52" s="280" t="s">
        <v>299</v>
      </c>
      <c r="Y52" s="280" t="s">
        <v>299</v>
      </c>
      <c r="Z52" s="280" t="s">
        <v>299</v>
      </c>
      <c r="AA52" s="280" t="s">
        <v>299</v>
      </c>
      <c r="AB52" s="280" t="s">
        <v>299</v>
      </c>
      <c r="AC52" s="280" t="s">
        <v>299</v>
      </c>
      <c r="AD52" s="280" t="s">
        <v>914</v>
      </c>
      <c r="AE52" s="280" t="s">
        <v>922</v>
      </c>
      <c r="AF52" s="280" t="s">
        <v>922</v>
      </c>
      <c r="AG52" s="280" t="s">
        <v>929</v>
      </c>
      <c r="AH52" s="280" t="s">
        <v>929</v>
      </c>
      <c r="AI52" s="280" t="s">
        <v>298</v>
      </c>
      <c r="AJ52" s="280" t="s">
        <v>560</v>
      </c>
      <c r="AK52" s="280" t="s">
        <v>560</v>
      </c>
      <c r="AL52" s="280" t="s">
        <v>942</v>
      </c>
      <c r="AM52" s="280" t="s">
        <v>942</v>
      </c>
      <c r="AN52" s="280" t="s">
        <v>943</v>
      </c>
      <c r="AO52" s="280" t="s">
        <v>943</v>
      </c>
      <c r="AP52" s="280" t="s">
        <v>943</v>
      </c>
      <c r="AQ52" s="280" t="s">
        <v>948</v>
      </c>
      <c r="AR52" s="280" t="s">
        <v>653</v>
      </c>
      <c r="AS52" s="280" t="s">
        <v>953</v>
      </c>
      <c r="AT52" s="280" t="s">
        <v>302</v>
      </c>
      <c r="AU52" s="280" t="s">
        <v>302</v>
      </c>
      <c r="AV52" s="280" t="s">
        <v>299</v>
      </c>
      <c r="AW52" s="280" t="s">
        <v>503</v>
      </c>
      <c r="AX52" s="280" t="s">
        <v>969</v>
      </c>
      <c r="AY52" s="280" t="s">
        <v>976</v>
      </c>
      <c r="AZ52" s="280" t="s">
        <v>943</v>
      </c>
      <c r="BA52" s="280" t="s">
        <v>943</v>
      </c>
      <c r="BB52" s="280" t="s">
        <v>943</v>
      </c>
      <c r="BC52" s="280" t="s">
        <v>900</v>
      </c>
      <c r="BD52" s="280" t="s">
        <v>900</v>
      </c>
      <c r="BE52" s="280" t="s">
        <v>503</v>
      </c>
      <c r="BF52" s="280" t="s">
        <v>990</v>
      </c>
      <c r="BG52" s="280" t="s">
        <v>994</v>
      </c>
      <c r="BH52" s="280" t="s">
        <v>943</v>
      </c>
      <c r="BI52" s="280" t="s">
        <v>299</v>
      </c>
      <c r="BJ52" s="280" t="s">
        <v>299</v>
      </c>
      <c r="BK52" s="280" t="s">
        <v>299</v>
      </c>
      <c r="BL52" s="280" t="s">
        <v>299</v>
      </c>
      <c r="BM52" s="280" t="s">
        <v>299</v>
      </c>
      <c r="BN52" s="280" t="s">
        <v>299</v>
      </c>
      <c r="BO52" s="280" t="s">
        <v>1000</v>
      </c>
      <c r="BP52" s="280" t="s">
        <v>1005</v>
      </c>
      <c r="BQ52" s="280" t="s">
        <v>1012</v>
      </c>
      <c r="BR52" s="280" t="s">
        <v>653</v>
      </c>
      <c r="BS52" s="316" t="s">
        <v>299</v>
      </c>
      <c r="BT52" s="316" t="s">
        <v>299</v>
      </c>
      <c r="BU52" s="280" t="s">
        <v>299</v>
      </c>
      <c r="BV52" s="280" t="s">
        <v>1027</v>
      </c>
      <c r="BW52" s="280" t="s">
        <v>1027</v>
      </c>
      <c r="BX52" s="280" t="s">
        <v>301</v>
      </c>
      <c r="BY52" s="280" t="s">
        <v>302</v>
      </c>
      <c r="BZ52" s="316" t="s">
        <v>1062</v>
      </c>
      <c r="CA52" s="316" t="s">
        <v>1062</v>
      </c>
      <c r="CB52" s="316" t="s">
        <v>1062</v>
      </c>
      <c r="CC52" s="316" t="s">
        <v>1062</v>
      </c>
      <c r="CD52" s="316" t="s">
        <v>1062</v>
      </c>
      <c r="CE52" s="316" t="s">
        <v>1062</v>
      </c>
      <c r="CF52" s="316" t="s">
        <v>1062</v>
      </c>
      <c r="CG52" s="280" t="s">
        <v>303</v>
      </c>
      <c r="CH52" s="280" t="s">
        <v>303</v>
      </c>
      <c r="CI52" s="280" t="s">
        <v>303</v>
      </c>
      <c r="CJ52" s="280" t="s">
        <v>303</v>
      </c>
      <c r="CK52" s="280" t="s">
        <v>299</v>
      </c>
      <c r="CL52" s="280" t="s">
        <v>299</v>
      </c>
      <c r="CM52" s="280" t="s">
        <v>299</v>
      </c>
      <c r="CN52" s="280" t="s">
        <v>302</v>
      </c>
      <c r="CO52" s="280" t="s">
        <v>299</v>
      </c>
      <c r="CP52" s="280" t="s">
        <v>299</v>
      </c>
      <c r="CQ52" s="280" t="s">
        <v>299</v>
      </c>
    </row>
    <row r="53" spans="1:95" ht="15.75" customHeight="1" x14ac:dyDescent="0.3">
      <c r="A53" s="118" t="str">
        <f>'Indicator Data'!B62</f>
        <v>Rajshahi</v>
      </c>
      <c r="B53" s="118" t="str">
        <f>'Indicator Data'!C62</f>
        <v>Nawabganj</v>
      </c>
      <c r="C53" s="49">
        <f>'Indicator Data'!D62</f>
        <v>5070</v>
      </c>
      <c r="D53" s="280" t="s">
        <v>847</v>
      </c>
      <c r="E53" s="280" t="s">
        <v>847</v>
      </c>
      <c r="F53" s="280" t="s">
        <v>847</v>
      </c>
      <c r="G53" s="280" t="s">
        <v>847</v>
      </c>
      <c r="H53" s="280" t="s">
        <v>516</v>
      </c>
      <c r="I53" s="280" t="s">
        <v>297</v>
      </c>
      <c r="J53" s="316" t="s">
        <v>1060</v>
      </c>
      <c r="K53" s="316" t="s">
        <v>1060</v>
      </c>
      <c r="L53" s="316" t="s">
        <v>1060</v>
      </c>
      <c r="M53" s="280" t="s">
        <v>297</v>
      </c>
      <c r="N53" s="280" t="s">
        <v>891</v>
      </c>
      <c r="O53" s="280" t="s">
        <v>891</v>
      </c>
      <c r="P53" s="280" t="s">
        <v>516</v>
      </c>
      <c r="Q53" s="280" t="s">
        <v>900</v>
      </c>
      <c r="R53" s="280" t="s">
        <v>521</v>
      </c>
      <c r="S53" s="316" t="s">
        <v>1061</v>
      </c>
      <c r="T53" s="316" t="s">
        <v>1061</v>
      </c>
      <c r="U53" s="280" t="s">
        <v>303</v>
      </c>
      <c r="V53" s="280" t="s">
        <v>303</v>
      </c>
      <c r="W53" s="280" t="s">
        <v>299</v>
      </c>
      <c r="X53" s="280" t="s">
        <v>299</v>
      </c>
      <c r="Y53" s="280" t="s">
        <v>299</v>
      </c>
      <c r="Z53" s="280" t="s">
        <v>299</v>
      </c>
      <c r="AA53" s="280" t="s">
        <v>299</v>
      </c>
      <c r="AB53" s="280" t="s">
        <v>299</v>
      </c>
      <c r="AC53" s="280" t="s">
        <v>299</v>
      </c>
      <c r="AD53" s="280" t="s">
        <v>914</v>
      </c>
      <c r="AE53" s="280" t="s">
        <v>922</v>
      </c>
      <c r="AF53" s="280" t="s">
        <v>922</v>
      </c>
      <c r="AG53" s="280" t="s">
        <v>929</v>
      </c>
      <c r="AH53" s="280" t="s">
        <v>929</v>
      </c>
      <c r="AI53" s="280" t="s">
        <v>298</v>
      </c>
      <c r="AJ53" s="280" t="s">
        <v>560</v>
      </c>
      <c r="AK53" s="280" t="s">
        <v>560</v>
      </c>
      <c r="AL53" s="280" t="s">
        <v>942</v>
      </c>
      <c r="AM53" s="280" t="s">
        <v>942</v>
      </c>
      <c r="AN53" s="280" t="s">
        <v>943</v>
      </c>
      <c r="AO53" s="280" t="s">
        <v>943</v>
      </c>
      <c r="AP53" s="280" t="s">
        <v>943</v>
      </c>
      <c r="AQ53" s="280" t="s">
        <v>948</v>
      </c>
      <c r="AR53" s="280" t="s">
        <v>653</v>
      </c>
      <c r="AS53" s="280" t="s">
        <v>953</v>
      </c>
      <c r="AT53" s="280" t="s">
        <v>302</v>
      </c>
      <c r="AU53" s="280" t="s">
        <v>302</v>
      </c>
      <c r="AV53" s="280" t="s">
        <v>299</v>
      </c>
      <c r="AW53" s="280" t="s">
        <v>503</v>
      </c>
      <c r="AX53" s="280" t="s">
        <v>969</v>
      </c>
      <c r="AY53" s="280" t="s">
        <v>976</v>
      </c>
      <c r="AZ53" s="280" t="s">
        <v>943</v>
      </c>
      <c r="BA53" s="280" t="s">
        <v>943</v>
      </c>
      <c r="BB53" s="280" t="s">
        <v>943</v>
      </c>
      <c r="BC53" s="280" t="s">
        <v>900</v>
      </c>
      <c r="BD53" s="280" t="s">
        <v>900</v>
      </c>
      <c r="BE53" s="280" t="s">
        <v>503</v>
      </c>
      <c r="BF53" s="280" t="s">
        <v>990</v>
      </c>
      <c r="BG53" s="280" t="s">
        <v>994</v>
      </c>
      <c r="BH53" s="280" t="s">
        <v>943</v>
      </c>
      <c r="BI53" s="280" t="s">
        <v>299</v>
      </c>
      <c r="BJ53" s="280" t="s">
        <v>299</v>
      </c>
      <c r="BK53" s="280" t="s">
        <v>299</v>
      </c>
      <c r="BL53" s="280" t="s">
        <v>299</v>
      </c>
      <c r="BM53" s="280" t="s">
        <v>299</v>
      </c>
      <c r="BN53" s="280" t="s">
        <v>299</v>
      </c>
      <c r="BO53" s="280" t="s">
        <v>1000</v>
      </c>
      <c r="BP53" s="280" t="s">
        <v>1005</v>
      </c>
      <c r="BQ53" s="280" t="s">
        <v>1012</v>
      </c>
      <c r="BR53" s="280" t="s">
        <v>653</v>
      </c>
      <c r="BS53" s="316" t="s">
        <v>299</v>
      </c>
      <c r="BT53" s="316" t="s">
        <v>299</v>
      </c>
      <c r="BU53" s="280" t="s">
        <v>299</v>
      </c>
      <c r="BV53" s="280" t="s">
        <v>1027</v>
      </c>
      <c r="BW53" s="280" t="s">
        <v>1027</v>
      </c>
      <c r="BX53" s="280" t="s">
        <v>301</v>
      </c>
      <c r="BY53" s="280" t="s">
        <v>302</v>
      </c>
      <c r="BZ53" s="316" t="s">
        <v>1062</v>
      </c>
      <c r="CA53" s="316" t="s">
        <v>1062</v>
      </c>
      <c r="CB53" s="316" t="s">
        <v>1062</v>
      </c>
      <c r="CC53" s="316" t="s">
        <v>1062</v>
      </c>
      <c r="CD53" s="316" t="s">
        <v>1062</v>
      </c>
      <c r="CE53" s="316" t="s">
        <v>1062</v>
      </c>
      <c r="CF53" s="316" t="s">
        <v>1062</v>
      </c>
      <c r="CG53" s="280" t="s">
        <v>303</v>
      </c>
      <c r="CH53" s="280" t="s">
        <v>303</v>
      </c>
      <c r="CI53" s="280" t="s">
        <v>303</v>
      </c>
      <c r="CJ53" s="280" t="s">
        <v>303</v>
      </c>
      <c r="CK53" s="280" t="s">
        <v>299</v>
      </c>
      <c r="CL53" s="280" t="s">
        <v>299</v>
      </c>
      <c r="CM53" s="280" t="s">
        <v>299</v>
      </c>
      <c r="CN53" s="280" t="s">
        <v>302</v>
      </c>
      <c r="CO53" s="280" t="s">
        <v>299</v>
      </c>
      <c r="CP53" s="280" t="s">
        <v>299</v>
      </c>
      <c r="CQ53" s="280" t="s">
        <v>299</v>
      </c>
    </row>
    <row r="54" spans="1:95" ht="15.75" customHeight="1" x14ac:dyDescent="0.3">
      <c r="A54" s="118" t="str">
        <f>'Indicator Data'!B63</f>
        <v>Rajshahi</v>
      </c>
      <c r="B54" s="118" t="str">
        <f>'Indicator Data'!C63</f>
        <v>Pabna</v>
      </c>
      <c r="C54" s="49">
        <f>'Indicator Data'!D63</f>
        <v>5076</v>
      </c>
      <c r="D54" s="280" t="s">
        <v>847</v>
      </c>
      <c r="E54" s="280" t="s">
        <v>847</v>
      </c>
      <c r="F54" s="280" t="s">
        <v>847</v>
      </c>
      <c r="G54" s="280" t="s">
        <v>847</v>
      </c>
      <c r="H54" s="280" t="s">
        <v>516</v>
      </c>
      <c r="I54" s="280" t="s">
        <v>297</v>
      </c>
      <c r="J54" s="316" t="s">
        <v>1060</v>
      </c>
      <c r="K54" s="316" t="s">
        <v>1060</v>
      </c>
      <c r="L54" s="316" t="s">
        <v>1060</v>
      </c>
      <c r="M54" s="280" t="s">
        <v>297</v>
      </c>
      <c r="N54" s="280" t="s">
        <v>891</v>
      </c>
      <c r="O54" s="280" t="s">
        <v>891</v>
      </c>
      <c r="P54" s="280" t="s">
        <v>516</v>
      </c>
      <c r="Q54" s="280" t="s">
        <v>900</v>
      </c>
      <c r="R54" s="280" t="s">
        <v>521</v>
      </c>
      <c r="S54" s="316" t="s">
        <v>1061</v>
      </c>
      <c r="T54" s="316" t="s">
        <v>1061</v>
      </c>
      <c r="U54" s="280" t="s">
        <v>303</v>
      </c>
      <c r="V54" s="280" t="s">
        <v>303</v>
      </c>
      <c r="W54" s="280" t="s">
        <v>299</v>
      </c>
      <c r="X54" s="280" t="s">
        <v>299</v>
      </c>
      <c r="Y54" s="280" t="s">
        <v>299</v>
      </c>
      <c r="Z54" s="280" t="s">
        <v>299</v>
      </c>
      <c r="AA54" s="280" t="s">
        <v>299</v>
      </c>
      <c r="AB54" s="280" t="s">
        <v>299</v>
      </c>
      <c r="AC54" s="280" t="s">
        <v>299</v>
      </c>
      <c r="AD54" s="280" t="s">
        <v>914</v>
      </c>
      <c r="AE54" s="280" t="s">
        <v>922</v>
      </c>
      <c r="AF54" s="280" t="s">
        <v>922</v>
      </c>
      <c r="AG54" s="280" t="s">
        <v>929</v>
      </c>
      <c r="AH54" s="280" t="s">
        <v>929</v>
      </c>
      <c r="AI54" s="280" t="s">
        <v>298</v>
      </c>
      <c r="AJ54" s="280" t="s">
        <v>560</v>
      </c>
      <c r="AK54" s="280" t="s">
        <v>560</v>
      </c>
      <c r="AL54" s="280" t="s">
        <v>942</v>
      </c>
      <c r="AM54" s="280" t="s">
        <v>942</v>
      </c>
      <c r="AN54" s="280" t="s">
        <v>943</v>
      </c>
      <c r="AO54" s="280" t="s">
        <v>943</v>
      </c>
      <c r="AP54" s="280" t="s">
        <v>943</v>
      </c>
      <c r="AQ54" s="280" t="s">
        <v>948</v>
      </c>
      <c r="AR54" s="280" t="s">
        <v>653</v>
      </c>
      <c r="AS54" s="280" t="s">
        <v>953</v>
      </c>
      <c r="AT54" s="280" t="s">
        <v>302</v>
      </c>
      <c r="AU54" s="280" t="s">
        <v>302</v>
      </c>
      <c r="AV54" s="280" t="s">
        <v>299</v>
      </c>
      <c r="AW54" s="280" t="s">
        <v>503</v>
      </c>
      <c r="AX54" s="280" t="s">
        <v>969</v>
      </c>
      <c r="AY54" s="280" t="s">
        <v>976</v>
      </c>
      <c r="AZ54" s="280" t="s">
        <v>943</v>
      </c>
      <c r="BA54" s="280" t="s">
        <v>943</v>
      </c>
      <c r="BB54" s="280" t="s">
        <v>943</v>
      </c>
      <c r="BC54" s="280" t="s">
        <v>900</v>
      </c>
      <c r="BD54" s="280" t="s">
        <v>900</v>
      </c>
      <c r="BE54" s="280" t="s">
        <v>503</v>
      </c>
      <c r="BF54" s="280" t="s">
        <v>990</v>
      </c>
      <c r="BG54" s="280" t="s">
        <v>994</v>
      </c>
      <c r="BH54" s="280" t="s">
        <v>943</v>
      </c>
      <c r="BI54" s="280" t="s">
        <v>299</v>
      </c>
      <c r="BJ54" s="280" t="s">
        <v>299</v>
      </c>
      <c r="BK54" s="280" t="s">
        <v>299</v>
      </c>
      <c r="BL54" s="280" t="s">
        <v>299</v>
      </c>
      <c r="BM54" s="280" t="s">
        <v>299</v>
      </c>
      <c r="BN54" s="280" t="s">
        <v>299</v>
      </c>
      <c r="BO54" s="280" t="s">
        <v>1000</v>
      </c>
      <c r="BP54" s="280" t="s">
        <v>1005</v>
      </c>
      <c r="BQ54" s="280" t="s">
        <v>1012</v>
      </c>
      <c r="BR54" s="280" t="s">
        <v>653</v>
      </c>
      <c r="BS54" s="316" t="s">
        <v>299</v>
      </c>
      <c r="BT54" s="316" t="s">
        <v>299</v>
      </c>
      <c r="BU54" s="280" t="s">
        <v>299</v>
      </c>
      <c r="BV54" s="280" t="s">
        <v>1027</v>
      </c>
      <c r="BW54" s="280" t="s">
        <v>1027</v>
      </c>
      <c r="BX54" s="280" t="s">
        <v>301</v>
      </c>
      <c r="BY54" s="280" t="s">
        <v>302</v>
      </c>
      <c r="BZ54" s="316" t="s">
        <v>1062</v>
      </c>
      <c r="CA54" s="316" t="s">
        <v>1062</v>
      </c>
      <c r="CB54" s="316" t="s">
        <v>1062</v>
      </c>
      <c r="CC54" s="316" t="s">
        <v>1062</v>
      </c>
      <c r="CD54" s="316" t="s">
        <v>1062</v>
      </c>
      <c r="CE54" s="316" t="s">
        <v>1062</v>
      </c>
      <c r="CF54" s="316" t="s">
        <v>1062</v>
      </c>
      <c r="CG54" s="280" t="s">
        <v>303</v>
      </c>
      <c r="CH54" s="280" t="s">
        <v>303</v>
      </c>
      <c r="CI54" s="280" t="s">
        <v>303</v>
      </c>
      <c r="CJ54" s="280" t="s">
        <v>303</v>
      </c>
      <c r="CK54" s="280" t="s">
        <v>299</v>
      </c>
      <c r="CL54" s="280" t="s">
        <v>299</v>
      </c>
      <c r="CM54" s="280" t="s">
        <v>299</v>
      </c>
      <c r="CN54" s="280" t="s">
        <v>302</v>
      </c>
      <c r="CO54" s="280" t="s">
        <v>299</v>
      </c>
      <c r="CP54" s="280" t="s">
        <v>299</v>
      </c>
      <c r="CQ54" s="280" t="s">
        <v>299</v>
      </c>
    </row>
    <row r="55" spans="1:95" ht="15.75" customHeight="1" x14ac:dyDescent="0.3">
      <c r="A55" s="118" t="str">
        <f>'Indicator Data'!B64</f>
        <v>Rajshahi</v>
      </c>
      <c r="B55" s="118" t="str">
        <f>'Indicator Data'!C64</f>
        <v>Rajshahi</v>
      </c>
      <c r="C55" s="49">
        <f>'Indicator Data'!D64</f>
        <v>5081</v>
      </c>
      <c r="D55" s="280" t="s">
        <v>847</v>
      </c>
      <c r="E55" s="280" t="s">
        <v>847</v>
      </c>
      <c r="F55" s="280" t="s">
        <v>847</v>
      </c>
      <c r="G55" s="280" t="s">
        <v>847</v>
      </c>
      <c r="H55" s="280" t="s">
        <v>516</v>
      </c>
      <c r="I55" s="280" t="s">
        <v>297</v>
      </c>
      <c r="J55" s="316" t="s">
        <v>1060</v>
      </c>
      <c r="K55" s="316" t="s">
        <v>1060</v>
      </c>
      <c r="L55" s="316" t="s">
        <v>1060</v>
      </c>
      <c r="M55" s="280" t="s">
        <v>297</v>
      </c>
      <c r="N55" s="280" t="s">
        <v>891</v>
      </c>
      <c r="O55" s="280" t="s">
        <v>891</v>
      </c>
      <c r="P55" s="280" t="s">
        <v>516</v>
      </c>
      <c r="Q55" s="280" t="s">
        <v>900</v>
      </c>
      <c r="R55" s="280" t="s">
        <v>521</v>
      </c>
      <c r="S55" s="316" t="s">
        <v>1061</v>
      </c>
      <c r="T55" s="316" t="s">
        <v>1061</v>
      </c>
      <c r="U55" s="280" t="s">
        <v>303</v>
      </c>
      <c r="V55" s="280" t="s">
        <v>303</v>
      </c>
      <c r="W55" s="280" t="s">
        <v>299</v>
      </c>
      <c r="X55" s="280" t="s">
        <v>299</v>
      </c>
      <c r="Y55" s="280" t="s">
        <v>299</v>
      </c>
      <c r="Z55" s="280" t="s">
        <v>299</v>
      </c>
      <c r="AA55" s="280" t="s">
        <v>299</v>
      </c>
      <c r="AB55" s="280" t="s">
        <v>299</v>
      </c>
      <c r="AC55" s="280" t="s">
        <v>299</v>
      </c>
      <c r="AD55" s="280" t="s">
        <v>914</v>
      </c>
      <c r="AE55" s="280" t="s">
        <v>922</v>
      </c>
      <c r="AF55" s="280" t="s">
        <v>922</v>
      </c>
      <c r="AG55" s="280" t="s">
        <v>929</v>
      </c>
      <c r="AH55" s="280" t="s">
        <v>929</v>
      </c>
      <c r="AI55" s="280" t="s">
        <v>298</v>
      </c>
      <c r="AJ55" s="280" t="s">
        <v>560</v>
      </c>
      <c r="AK55" s="280" t="s">
        <v>560</v>
      </c>
      <c r="AL55" s="280" t="s">
        <v>942</v>
      </c>
      <c r="AM55" s="280" t="s">
        <v>942</v>
      </c>
      <c r="AN55" s="280" t="s">
        <v>943</v>
      </c>
      <c r="AO55" s="280" t="s">
        <v>943</v>
      </c>
      <c r="AP55" s="280" t="s">
        <v>943</v>
      </c>
      <c r="AQ55" s="280" t="s">
        <v>948</v>
      </c>
      <c r="AR55" s="280" t="s">
        <v>653</v>
      </c>
      <c r="AS55" s="280" t="s">
        <v>953</v>
      </c>
      <c r="AT55" s="280" t="s">
        <v>302</v>
      </c>
      <c r="AU55" s="280" t="s">
        <v>302</v>
      </c>
      <c r="AV55" s="280" t="s">
        <v>299</v>
      </c>
      <c r="AW55" s="280" t="s">
        <v>503</v>
      </c>
      <c r="AX55" s="280" t="s">
        <v>969</v>
      </c>
      <c r="AY55" s="280" t="s">
        <v>976</v>
      </c>
      <c r="AZ55" s="280" t="s">
        <v>943</v>
      </c>
      <c r="BA55" s="280" t="s">
        <v>943</v>
      </c>
      <c r="BB55" s="280" t="s">
        <v>943</v>
      </c>
      <c r="BC55" s="280" t="s">
        <v>900</v>
      </c>
      <c r="BD55" s="280" t="s">
        <v>900</v>
      </c>
      <c r="BE55" s="280" t="s">
        <v>503</v>
      </c>
      <c r="BF55" s="280" t="s">
        <v>990</v>
      </c>
      <c r="BG55" s="280" t="s">
        <v>994</v>
      </c>
      <c r="BH55" s="280" t="s">
        <v>943</v>
      </c>
      <c r="BI55" s="280" t="s">
        <v>299</v>
      </c>
      <c r="BJ55" s="280" t="s">
        <v>299</v>
      </c>
      <c r="BK55" s="280" t="s">
        <v>299</v>
      </c>
      <c r="BL55" s="280" t="s">
        <v>299</v>
      </c>
      <c r="BM55" s="280" t="s">
        <v>299</v>
      </c>
      <c r="BN55" s="280" t="s">
        <v>299</v>
      </c>
      <c r="BO55" s="280" t="s">
        <v>1000</v>
      </c>
      <c r="BP55" s="280" t="s">
        <v>1005</v>
      </c>
      <c r="BQ55" s="280" t="s">
        <v>1012</v>
      </c>
      <c r="BR55" s="280" t="s">
        <v>653</v>
      </c>
      <c r="BS55" s="316" t="s">
        <v>299</v>
      </c>
      <c r="BT55" s="316" t="s">
        <v>299</v>
      </c>
      <c r="BU55" s="280" t="s">
        <v>299</v>
      </c>
      <c r="BV55" s="280" t="s">
        <v>1027</v>
      </c>
      <c r="BW55" s="280" t="s">
        <v>1027</v>
      </c>
      <c r="BX55" s="280" t="s">
        <v>301</v>
      </c>
      <c r="BY55" s="280" t="s">
        <v>302</v>
      </c>
      <c r="BZ55" s="316" t="s">
        <v>1062</v>
      </c>
      <c r="CA55" s="316" t="s">
        <v>1062</v>
      </c>
      <c r="CB55" s="316" t="s">
        <v>1062</v>
      </c>
      <c r="CC55" s="316" t="s">
        <v>1062</v>
      </c>
      <c r="CD55" s="316" t="s">
        <v>1062</v>
      </c>
      <c r="CE55" s="316" t="s">
        <v>1062</v>
      </c>
      <c r="CF55" s="316" t="s">
        <v>1062</v>
      </c>
      <c r="CG55" s="280" t="s">
        <v>303</v>
      </c>
      <c r="CH55" s="280" t="s">
        <v>303</v>
      </c>
      <c r="CI55" s="280" t="s">
        <v>303</v>
      </c>
      <c r="CJ55" s="280" t="s">
        <v>303</v>
      </c>
      <c r="CK55" s="280" t="s">
        <v>299</v>
      </c>
      <c r="CL55" s="280" t="s">
        <v>299</v>
      </c>
      <c r="CM55" s="280" t="s">
        <v>299</v>
      </c>
      <c r="CN55" s="280" t="s">
        <v>302</v>
      </c>
      <c r="CO55" s="280" t="s">
        <v>299</v>
      </c>
      <c r="CP55" s="280" t="s">
        <v>299</v>
      </c>
      <c r="CQ55" s="280" t="s">
        <v>299</v>
      </c>
    </row>
    <row r="56" spans="1:95" ht="15.75" customHeight="1" x14ac:dyDescent="0.3">
      <c r="A56" s="118" t="str">
        <f>'Indicator Data'!B65</f>
        <v>Rajshahi</v>
      </c>
      <c r="B56" s="118" t="str">
        <f>'Indicator Data'!C65</f>
        <v>Sirajganj</v>
      </c>
      <c r="C56" s="49">
        <f>'Indicator Data'!D65</f>
        <v>5088</v>
      </c>
      <c r="D56" s="280" t="s">
        <v>847</v>
      </c>
      <c r="E56" s="280" t="s">
        <v>847</v>
      </c>
      <c r="F56" s="280" t="s">
        <v>847</v>
      </c>
      <c r="G56" s="280" t="s">
        <v>847</v>
      </c>
      <c r="H56" s="280" t="s">
        <v>516</v>
      </c>
      <c r="I56" s="280" t="s">
        <v>297</v>
      </c>
      <c r="J56" s="316" t="s">
        <v>1060</v>
      </c>
      <c r="K56" s="316" t="s">
        <v>1060</v>
      </c>
      <c r="L56" s="316" t="s">
        <v>1060</v>
      </c>
      <c r="M56" s="280" t="s">
        <v>297</v>
      </c>
      <c r="N56" s="280" t="s">
        <v>891</v>
      </c>
      <c r="O56" s="280" t="s">
        <v>891</v>
      </c>
      <c r="P56" s="280" t="s">
        <v>516</v>
      </c>
      <c r="Q56" s="280" t="s">
        <v>900</v>
      </c>
      <c r="R56" s="280" t="s">
        <v>521</v>
      </c>
      <c r="S56" s="316" t="s">
        <v>1061</v>
      </c>
      <c r="T56" s="316" t="s">
        <v>1061</v>
      </c>
      <c r="U56" s="280" t="s">
        <v>303</v>
      </c>
      <c r="V56" s="280" t="s">
        <v>303</v>
      </c>
      <c r="W56" s="280" t="s">
        <v>299</v>
      </c>
      <c r="X56" s="280" t="s">
        <v>299</v>
      </c>
      <c r="Y56" s="280" t="s">
        <v>299</v>
      </c>
      <c r="Z56" s="280" t="s">
        <v>299</v>
      </c>
      <c r="AA56" s="280" t="s">
        <v>299</v>
      </c>
      <c r="AB56" s="280" t="s">
        <v>299</v>
      </c>
      <c r="AC56" s="280" t="s">
        <v>299</v>
      </c>
      <c r="AD56" s="280" t="s">
        <v>914</v>
      </c>
      <c r="AE56" s="280" t="s">
        <v>922</v>
      </c>
      <c r="AF56" s="280" t="s">
        <v>922</v>
      </c>
      <c r="AG56" s="280" t="s">
        <v>929</v>
      </c>
      <c r="AH56" s="280" t="s">
        <v>929</v>
      </c>
      <c r="AI56" s="280" t="s">
        <v>298</v>
      </c>
      <c r="AJ56" s="280" t="s">
        <v>560</v>
      </c>
      <c r="AK56" s="280" t="s">
        <v>560</v>
      </c>
      <c r="AL56" s="280" t="s">
        <v>942</v>
      </c>
      <c r="AM56" s="280" t="s">
        <v>942</v>
      </c>
      <c r="AN56" s="280" t="s">
        <v>943</v>
      </c>
      <c r="AO56" s="280" t="s">
        <v>943</v>
      </c>
      <c r="AP56" s="280" t="s">
        <v>943</v>
      </c>
      <c r="AQ56" s="280" t="s">
        <v>948</v>
      </c>
      <c r="AR56" s="280" t="s">
        <v>653</v>
      </c>
      <c r="AS56" s="280" t="s">
        <v>953</v>
      </c>
      <c r="AT56" s="280" t="s">
        <v>302</v>
      </c>
      <c r="AU56" s="280" t="s">
        <v>302</v>
      </c>
      <c r="AV56" s="280" t="s">
        <v>299</v>
      </c>
      <c r="AW56" s="280" t="s">
        <v>503</v>
      </c>
      <c r="AX56" s="280" t="s">
        <v>969</v>
      </c>
      <c r="AY56" s="280" t="s">
        <v>976</v>
      </c>
      <c r="AZ56" s="280" t="s">
        <v>943</v>
      </c>
      <c r="BA56" s="280" t="s">
        <v>943</v>
      </c>
      <c r="BB56" s="280" t="s">
        <v>943</v>
      </c>
      <c r="BC56" s="280" t="s">
        <v>900</v>
      </c>
      <c r="BD56" s="280" t="s">
        <v>900</v>
      </c>
      <c r="BE56" s="280" t="s">
        <v>503</v>
      </c>
      <c r="BF56" s="280" t="s">
        <v>990</v>
      </c>
      <c r="BG56" s="280" t="s">
        <v>994</v>
      </c>
      <c r="BH56" s="280" t="s">
        <v>943</v>
      </c>
      <c r="BI56" s="280" t="s">
        <v>299</v>
      </c>
      <c r="BJ56" s="280" t="s">
        <v>299</v>
      </c>
      <c r="BK56" s="280" t="s">
        <v>299</v>
      </c>
      <c r="BL56" s="280" t="s">
        <v>299</v>
      </c>
      <c r="BM56" s="280" t="s">
        <v>299</v>
      </c>
      <c r="BN56" s="280" t="s">
        <v>299</v>
      </c>
      <c r="BO56" s="280" t="s">
        <v>1000</v>
      </c>
      <c r="BP56" s="280" t="s">
        <v>1005</v>
      </c>
      <c r="BQ56" s="280" t="s">
        <v>1012</v>
      </c>
      <c r="BR56" s="280" t="s">
        <v>653</v>
      </c>
      <c r="BS56" s="316" t="s">
        <v>299</v>
      </c>
      <c r="BT56" s="316" t="s">
        <v>299</v>
      </c>
      <c r="BU56" s="280" t="s">
        <v>299</v>
      </c>
      <c r="BV56" s="280" t="s">
        <v>1027</v>
      </c>
      <c r="BW56" s="280" t="s">
        <v>1027</v>
      </c>
      <c r="BX56" s="280" t="s">
        <v>301</v>
      </c>
      <c r="BY56" s="280" t="s">
        <v>302</v>
      </c>
      <c r="BZ56" s="316" t="s">
        <v>1062</v>
      </c>
      <c r="CA56" s="316" t="s">
        <v>1062</v>
      </c>
      <c r="CB56" s="316" t="s">
        <v>1062</v>
      </c>
      <c r="CC56" s="316" t="s">
        <v>1062</v>
      </c>
      <c r="CD56" s="316" t="s">
        <v>1062</v>
      </c>
      <c r="CE56" s="316" t="s">
        <v>1062</v>
      </c>
      <c r="CF56" s="316" t="s">
        <v>1062</v>
      </c>
      <c r="CG56" s="280" t="s">
        <v>303</v>
      </c>
      <c r="CH56" s="280" t="s">
        <v>303</v>
      </c>
      <c r="CI56" s="280" t="s">
        <v>303</v>
      </c>
      <c r="CJ56" s="280" t="s">
        <v>303</v>
      </c>
      <c r="CK56" s="280" t="s">
        <v>299</v>
      </c>
      <c r="CL56" s="280" t="s">
        <v>299</v>
      </c>
      <c r="CM56" s="280" t="s">
        <v>299</v>
      </c>
      <c r="CN56" s="280" t="s">
        <v>302</v>
      </c>
      <c r="CO56" s="280" t="s">
        <v>299</v>
      </c>
      <c r="CP56" s="280" t="s">
        <v>299</v>
      </c>
      <c r="CQ56" s="280" t="s">
        <v>299</v>
      </c>
    </row>
    <row r="57" spans="1:95" ht="15.75" customHeight="1" x14ac:dyDescent="0.3">
      <c r="A57" s="118" t="str">
        <f>'Indicator Data'!B66</f>
        <v>Rangpur</v>
      </c>
      <c r="B57" s="118" t="str">
        <f>'Indicator Data'!C66</f>
        <v>Dinajpur</v>
      </c>
      <c r="C57" s="49">
        <f>'Indicator Data'!D66</f>
        <v>5527</v>
      </c>
      <c r="D57" s="280" t="s">
        <v>847</v>
      </c>
      <c r="E57" s="280" t="s">
        <v>847</v>
      </c>
      <c r="F57" s="280" t="s">
        <v>847</v>
      </c>
      <c r="G57" s="280" t="s">
        <v>847</v>
      </c>
      <c r="H57" s="280" t="s">
        <v>516</v>
      </c>
      <c r="I57" s="280" t="s">
        <v>297</v>
      </c>
      <c r="J57" s="316" t="s">
        <v>1060</v>
      </c>
      <c r="K57" s="316" t="s">
        <v>1060</v>
      </c>
      <c r="L57" s="316" t="s">
        <v>1060</v>
      </c>
      <c r="M57" s="280" t="s">
        <v>297</v>
      </c>
      <c r="N57" s="280" t="s">
        <v>891</v>
      </c>
      <c r="O57" s="280" t="s">
        <v>891</v>
      </c>
      <c r="P57" s="280" t="s">
        <v>516</v>
      </c>
      <c r="Q57" s="280" t="s">
        <v>900</v>
      </c>
      <c r="R57" s="280" t="s">
        <v>521</v>
      </c>
      <c r="S57" s="316" t="s">
        <v>1061</v>
      </c>
      <c r="T57" s="316" t="s">
        <v>1061</v>
      </c>
      <c r="U57" s="280" t="s">
        <v>303</v>
      </c>
      <c r="V57" s="280" t="s">
        <v>303</v>
      </c>
      <c r="W57" s="280" t="s">
        <v>299</v>
      </c>
      <c r="X57" s="280" t="s">
        <v>299</v>
      </c>
      <c r="Y57" s="280" t="s">
        <v>299</v>
      </c>
      <c r="Z57" s="280" t="s">
        <v>299</v>
      </c>
      <c r="AA57" s="280" t="s">
        <v>299</v>
      </c>
      <c r="AB57" s="280" t="s">
        <v>299</v>
      </c>
      <c r="AC57" s="280" t="s">
        <v>299</v>
      </c>
      <c r="AD57" s="280" t="s">
        <v>914</v>
      </c>
      <c r="AE57" s="280" t="s">
        <v>922</v>
      </c>
      <c r="AF57" s="280" t="s">
        <v>922</v>
      </c>
      <c r="AG57" s="280" t="s">
        <v>929</v>
      </c>
      <c r="AH57" s="280" t="s">
        <v>929</v>
      </c>
      <c r="AI57" s="280" t="s">
        <v>298</v>
      </c>
      <c r="AJ57" s="280" t="s">
        <v>560</v>
      </c>
      <c r="AK57" s="280" t="s">
        <v>560</v>
      </c>
      <c r="AL57" s="280" t="s">
        <v>942</v>
      </c>
      <c r="AM57" s="280" t="s">
        <v>942</v>
      </c>
      <c r="AN57" s="280" t="s">
        <v>943</v>
      </c>
      <c r="AO57" s="280" t="s">
        <v>943</v>
      </c>
      <c r="AP57" s="280" t="s">
        <v>943</v>
      </c>
      <c r="AQ57" s="280" t="s">
        <v>948</v>
      </c>
      <c r="AR57" s="280" t="s">
        <v>653</v>
      </c>
      <c r="AS57" s="280" t="s">
        <v>953</v>
      </c>
      <c r="AT57" s="280" t="s">
        <v>302</v>
      </c>
      <c r="AU57" s="280" t="s">
        <v>302</v>
      </c>
      <c r="AV57" s="280" t="s">
        <v>299</v>
      </c>
      <c r="AW57" s="280" t="s">
        <v>503</v>
      </c>
      <c r="AX57" s="280" t="s">
        <v>969</v>
      </c>
      <c r="AY57" s="280" t="s">
        <v>976</v>
      </c>
      <c r="AZ57" s="280" t="s">
        <v>943</v>
      </c>
      <c r="BA57" s="280" t="s">
        <v>943</v>
      </c>
      <c r="BB57" s="280" t="s">
        <v>943</v>
      </c>
      <c r="BC57" s="280" t="s">
        <v>900</v>
      </c>
      <c r="BD57" s="280" t="s">
        <v>900</v>
      </c>
      <c r="BE57" s="280" t="s">
        <v>503</v>
      </c>
      <c r="BF57" s="280" t="s">
        <v>990</v>
      </c>
      <c r="BG57" s="280" t="s">
        <v>994</v>
      </c>
      <c r="BH57" s="280" t="s">
        <v>943</v>
      </c>
      <c r="BI57" s="280" t="s">
        <v>299</v>
      </c>
      <c r="BJ57" s="280" t="s">
        <v>299</v>
      </c>
      <c r="BK57" s="280" t="s">
        <v>299</v>
      </c>
      <c r="BL57" s="280" t="s">
        <v>299</v>
      </c>
      <c r="BM57" s="280" t="s">
        <v>299</v>
      </c>
      <c r="BN57" s="280" t="s">
        <v>299</v>
      </c>
      <c r="BO57" s="280" t="s">
        <v>1000</v>
      </c>
      <c r="BP57" s="280" t="s">
        <v>1005</v>
      </c>
      <c r="BQ57" s="280" t="s">
        <v>1012</v>
      </c>
      <c r="BR57" s="280" t="s">
        <v>653</v>
      </c>
      <c r="BS57" s="316" t="s">
        <v>299</v>
      </c>
      <c r="BT57" s="316" t="s">
        <v>299</v>
      </c>
      <c r="BU57" s="280" t="s">
        <v>299</v>
      </c>
      <c r="BV57" s="280" t="s">
        <v>1027</v>
      </c>
      <c r="BW57" s="280" t="s">
        <v>1027</v>
      </c>
      <c r="BX57" s="280" t="s">
        <v>301</v>
      </c>
      <c r="BY57" s="280" t="s">
        <v>302</v>
      </c>
      <c r="BZ57" s="316" t="s">
        <v>1062</v>
      </c>
      <c r="CA57" s="316" t="s">
        <v>1062</v>
      </c>
      <c r="CB57" s="316" t="s">
        <v>1062</v>
      </c>
      <c r="CC57" s="316" t="s">
        <v>1062</v>
      </c>
      <c r="CD57" s="316" t="s">
        <v>1062</v>
      </c>
      <c r="CE57" s="316" t="s">
        <v>1062</v>
      </c>
      <c r="CF57" s="316" t="s">
        <v>1062</v>
      </c>
      <c r="CG57" s="280" t="s">
        <v>303</v>
      </c>
      <c r="CH57" s="280" t="s">
        <v>303</v>
      </c>
      <c r="CI57" s="280" t="s">
        <v>303</v>
      </c>
      <c r="CJ57" s="280" t="s">
        <v>303</v>
      </c>
      <c r="CK57" s="280" t="s">
        <v>299</v>
      </c>
      <c r="CL57" s="280" t="s">
        <v>299</v>
      </c>
      <c r="CM57" s="280" t="s">
        <v>299</v>
      </c>
      <c r="CN57" s="280" t="s">
        <v>302</v>
      </c>
      <c r="CO57" s="280" t="s">
        <v>299</v>
      </c>
      <c r="CP57" s="280" t="s">
        <v>299</v>
      </c>
      <c r="CQ57" s="280" t="s">
        <v>299</v>
      </c>
    </row>
    <row r="58" spans="1:95" ht="15.75" customHeight="1" x14ac:dyDescent="0.3">
      <c r="A58" s="118" t="str">
        <f>'Indicator Data'!B67</f>
        <v>Rangpur</v>
      </c>
      <c r="B58" s="118" t="str">
        <f>'Indicator Data'!C67</f>
        <v>Gaibandha</v>
      </c>
      <c r="C58" s="49">
        <f>'Indicator Data'!D67</f>
        <v>5532</v>
      </c>
      <c r="D58" s="280" t="s">
        <v>847</v>
      </c>
      <c r="E58" s="280" t="s">
        <v>847</v>
      </c>
      <c r="F58" s="280" t="s">
        <v>847</v>
      </c>
      <c r="G58" s="280" t="s">
        <v>847</v>
      </c>
      <c r="H58" s="280" t="s">
        <v>516</v>
      </c>
      <c r="I58" s="280" t="s">
        <v>297</v>
      </c>
      <c r="J58" s="316" t="s">
        <v>1060</v>
      </c>
      <c r="K58" s="316" t="s">
        <v>1060</v>
      </c>
      <c r="L58" s="316" t="s">
        <v>1060</v>
      </c>
      <c r="M58" s="280" t="s">
        <v>297</v>
      </c>
      <c r="N58" s="280" t="s">
        <v>891</v>
      </c>
      <c r="O58" s="280" t="s">
        <v>891</v>
      </c>
      <c r="P58" s="280" t="s">
        <v>516</v>
      </c>
      <c r="Q58" s="280" t="s">
        <v>900</v>
      </c>
      <c r="R58" s="280" t="s">
        <v>521</v>
      </c>
      <c r="S58" s="316" t="s">
        <v>1061</v>
      </c>
      <c r="T58" s="316" t="s">
        <v>1061</v>
      </c>
      <c r="U58" s="280" t="s">
        <v>303</v>
      </c>
      <c r="V58" s="280" t="s">
        <v>303</v>
      </c>
      <c r="W58" s="280" t="s">
        <v>299</v>
      </c>
      <c r="X58" s="280" t="s">
        <v>299</v>
      </c>
      <c r="Y58" s="280" t="s">
        <v>299</v>
      </c>
      <c r="Z58" s="280" t="s">
        <v>299</v>
      </c>
      <c r="AA58" s="280" t="s">
        <v>299</v>
      </c>
      <c r="AB58" s="280" t="s">
        <v>299</v>
      </c>
      <c r="AC58" s="280" t="s">
        <v>299</v>
      </c>
      <c r="AD58" s="280" t="s">
        <v>914</v>
      </c>
      <c r="AE58" s="280" t="s">
        <v>922</v>
      </c>
      <c r="AF58" s="280" t="s">
        <v>922</v>
      </c>
      <c r="AG58" s="280" t="s">
        <v>929</v>
      </c>
      <c r="AH58" s="280" t="s">
        <v>929</v>
      </c>
      <c r="AI58" s="280" t="s">
        <v>298</v>
      </c>
      <c r="AJ58" s="280" t="s">
        <v>560</v>
      </c>
      <c r="AK58" s="280" t="s">
        <v>560</v>
      </c>
      <c r="AL58" s="280" t="s">
        <v>942</v>
      </c>
      <c r="AM58" s="280" t="s">
        <v>942</v>
      </c>
      <c r="AN58" s="280" t="s">
        <v>943</v>
      </c>
      <c r="AO58" s="280" t="s">
        <v>943</v>
      </c>
      <c r="AP58" s="280" t="s">
        <v>943</v>
      </c>
      <c r="AQ58" s="280" t="s">
        <v>948</v>
      </c>
      <c r="AR58" s="280" t="s">
        <v>653</v>
      </c>
      <c r="AS58" s="280" t="s">
        <v>953</v>
      </c>
      <c r="AT58" s="280" t="s">
        <v>302</v>
      </c>
      <c r="AU58" s="280" t="s">
        <v>302</v>
      </c>
      <c r="AV58" s="280" t="s">
        <v>299</v>
      </c>
      <c r="AW58" s="280" t="s">
        <v>503</v>
      </c>
      <c r="AX58" s="280" t="s">
        <v>969</v>
      </c>
      <c r="AY58" s="280" t="s">
        <v>976</v>
      </c>
      <c r="AZ58" s="280" t="s">
        <v>943</v>
      </c>
      <c r="BA58" s="280" t="s">
        <v>943</v>
      </c>
      <c r="BB58" s="280" t="s">
        <v>943</v>
      </c>
      <c r="BC58" s="280" t="s">
        <v>900</v>
      </c>
      <c r="BD58" s="280" t="s">
        <v>900</v>
      </c>
      <c r="BE58" s="280" t="s">
        <v>503</v>
      </c>
      <c r="BF58" s="280" t="s">
        <v>990</v>
      </c>
      <c r="BG58" s="280" t="s">
        <v>994</v>
      </c>
      <c r="BH58" s="280" t="s">
        <v>943</v>
      </c>
      <c r="BI58" s="280" t="s">
        <v>299</v>
      </c>
      <c r="BJ58" s="280" t="s">
        <v>299</v>
      </c>
      <c r="BK58" s="280" t="s">
        <v>299</v>
      </c>
      <c r="BL58" s="280" t="s">
        <v>299</v>
      </c>
      <c r="BM58" s="280" t="s">
        <v>299</v>
      </c>
      <c r="BN58" s="280" t="s">
        <v>299</v>
      </c>
      <c r="BO58" s="280" t="s">
        <v>1000</v>
      </c>
      <c r="BP58" s="280" t="s">
        <v>1005</v>
      </c>
      <c r="BQ58" s="280" t="s">
        <v>1012</v>
      </c>
      <c r="BR58" s="280" t="s">
        <v>653</v>
      </c>
      <c r="BS58" s="316" t="s">
        <v>299</v>
      </c>
      <c r="BT58" s="316" t="s">
        <v>299</v>
      </c>
      <c r="BU58" s="280" t="s">
        <v>299</v>
      </c>
      <c r="BV58" s="280" t="s">
        <v>1027</v>
      </c>
      <c r="BW58" s="280" t="s">
        <v>1027</v>
      </c>
      <c r="BX58" s="280" t="s">
        <v>301</v>
      </c>
      <c r="BY58" s="280" t="s">
        <v>302</v>
      </c>
      <c r="BZ58" s="316" t="s">
        <v>1062</v>
      </c>
      <c r="CA58" s="316" t="s">
        <v>1062</v>
      </c>
      <c r="CB58" s="316" t="s">
        <v>1062</v>
      </c>
      <c r="CC58" s="316" t="s">
        <v>1062</v>
      </c>
      <c r="CD58" s="316" t="s">
        <v>1062</v>
      </c>
      <c r="CE58" s="316" t="s">
        <v>1062</v>
      </c>
      <c r="CF58" s="316" t="s">
        <v>1062</v>
      </c>
      <c r="CG58" s="280" t="s">
        <v>303</v>
      </c>
      <c r="CH58" s="280" t="s">
        <v>303</v>
      </c>
      <c r="CI58" s="280" t="s">
        <v>303</v>
      </c>
      <c r="CJ58" s="280" t="s">
        <v>303</v>
      </c>
      <c r="CK58" s="280" t="s">
        <v>299</v>
      </c>
      <c r="CL58" s="280" t="s">
        <v>299</v>
      </c>
      <c r="CM58" s="280" t="s">
        <v>299</v>
      </c>
      <c r="CN58" s="280" t="s">
        <v>302</v>
      </c>
      <c r="CO58" s="280" t="s">
        <v>299</v>
      </c>
      <c r="CP58" s="280" t="s">
        <v>299</v>
      </c>
      <c r="CQ58" s="280" t="s">
        <v>299</v>
      </c>
    </row>
    <row r="59" spans="1:95" ht="15.75" customHeight="1" x14ac:dyDescent="0.3">
      <c r="A59" s="118" t="str">
        <f>'Indicator Data'!B68</f>
        <v>Rangpur</v>
      </c>
      <c r="B59" s="118" t="str">
        <f>'Indicator Data'!C68</f>
        <v>Kurigram</v>
      </c>
      <c r="C59" s="49">
        <f>'Indicator Data'!D68</f>
        <v>5549</v>
      </c>
      <c r="D59" s="280" t="s">
        <v>847</v>
      </c>
      <c r="E59" s="280" t="s">
        <v>847</v>
      </c>
      <c r="F59" s="280" t="s">
        <v>847</v>
      </c>
      <c r="G59" s="280" t="s">
        <v>847</v>
      </c>
      <c r="H59" s="280" t="s">
        <v>516</v>
      </c>
      <c r="I59" s="280" t="s">
        <v>297</v>
      </c>
      <c r="J59" s="316" t="s">
        <v>1060</v>
      </c>
      <c r="K59" s="316" t="s">
        <v>1060</v>
      </c>
      <c r="L59" s="316" t="s">
        <v>1060</v>
      </c>
      <c r="M59" s="280" t="s">
        <v>297</v>
      </c>
      <c r="N59" s="280" t="s">
        <v>891</v>
      </c>
      <c r="O59" s="280" t="s">
        <v>891</v>
      </c>
      <c r="P59" s="280" t="s">
        <v>516</v>
      </c>
      <c r="Q59" s="280" t="s">
        <v>900</v>
      </c>
      <c r="R59" s="280" t="s">
        <v>521</v>
      </c>
      <c r="S59" s="316" t="s">
        <v>1061</v>
      </c>
      <c r="T59" s="316" t="s">
        <v>1061</v>
      </c>
      <c r="U59" s="280" t="s">
        <v>303</v>
      </c>
      <c r="V59" s="280" t="s">
        <v>303</v>
      </c>
      <c r="W59" s="280" t="s">
        <v>299</v>
      </c>
      <c r="X59" s="280" t="s">
        <v>299</v>
      </c>
      <c r="Y59" s="280" t="s">
        <v>299</v>
      </c>
      <c r="Z59" s="280" t="s">
        <v>299</v>
      </c>
      <c r="AA59" s="280" t="s">
        <v>299</v>
      </c>
      <c r="AB59" s="280" t="s">
        <v>299</v>
      </c>
      <c r="AC59" s="280" t="s">
        <v>299</v>
      </c>
      <c r="AD59" s="280" t="s">
        <v>914</v>
      </c>
      <c r="AE59" s="280" t="s">
        <v>922</v>
      </c>
      <c r="AF59" s="280" t="s">
        <v>922</v>
      </c>
      <c r="AG59" s="280" t="s">
        <v>929</v>
      </c>
      <c r="AH59" s="280" t="s">
        <v>929</v>
      </c>
      <c r="AI59" s="280" t="s">
        <v>298</v>
      </c>
      <c r="AJ59" s="280" t="s">
        <v>560</v>
      </c>
      <c r="AK59" s="280" t="s">
        <v>560</v>
      </c>
      <c r="AL59" s="280" t="s">
        <v>942</v>
      </c>
      <c r="AM59" s="280" t="s">
        <v>942</v>
      </c>
      <c r="AN59" s="280" t="s">
        <v>943</v>
      </c>
      <c r="AO59" s="280" t="s">
        <v>943</v>
      </c>
      <c r="AP59" s="280" t="s">
        <v>943</v>
      </c>
      <c r="AQ59" s="280" t="s">
        <v>948</v>
      </c>
      <c r="AR59" s="280" t="s">
        <v>653</v>
      </c>
      <c r="AS59" s="280" t="s">
        <v>953</v>
      </c>
      <c r="AT59" s="280" t="s">
        <v>302</v>
      </c>
      <c r="AU59" s="280" t="s">
        <v>302</v>
      </c>
      <c r="AV59" s="280" t="s">
        <v>299</v>
      </c>
      <c r="AW59" s="280" t="s">
        <v>503</v>
      </c>
      <c r="AX59" s="280" t="s">
        <v>969</v>
      </c>
      <c r="AY59" s="280" t="s">
        <v>976</v>
      </c>
      <c r="AZ59" s="280" t="s">
        <v>943</v>
      </c>
      <c r="BA59" s="280" t="s">
        <v>943</v>
      </c>
      <c r="BB59" s="280" t="s">
        <v>943</v>
      </c>
      <c r="BC59" s="280" t="s">
        <v>900</v>
      </c>
      <c r="BD59" s="280" t="s">
        <v>900</v>
      </c>
      <c r="BE59" s="280" t="s">
        <v>503</v>
      </c>
      <c r="BF59" s="280" t="s">
        <v>990</v>
      </c>
      <c r="BG59" s="280" t="s">
        <v>994</v>
      </c>
      <c r="BH59" s="280" t="s">
        <v>943</v>
      </c>
      <c r="BI59" s="280" t="s">
        <v>299</v>
      </c>
      <c r="BJ59" s="280" t="s">
        <v>299</v>
      </c>
      <c r="BK59" s="280" t="s">
        <v>299</v>
      </c>
      <c r="BL59" s="280" t="s">
        <v>299</v>
      </c>
      <c r="BM59" s="280" t="s">
        <v>299</v>
      </c>
      <c r="BN59" s="280" t="s">
        <v>299</v>
      </c>
      <c r="BO59" s="280" t="s">
        <v>1000</v>
      </c>
      <c r="BP59" s="280" t="s">
        <v>1005</v>
      </c>
      <c r="BQ59" s="280" t="s">
        <v>1012</v>
      </c>
      <c r="BR59" s="280" t="s">
        <v>653</v>
      </c>
      <c r="BS59" s="316" t="s">
        <v>299</v>
      </c>
      <c r="BT59" s="316" t="s">
        <v>299</v>
      </c>
      <c r="BU59" s="280" t="s">
        <v>299</v>
      </c>
      <c r="BV59" s="280" t="s">
        <v>1027</v>
      </c>
      <c r="BW59" s="280" t="s">
        <v>1027</v>
      </c>
      <c r="BX59" s="280" t="s">
        <v>301</v>
      </c>
      <c r="BY59" s="280" t="s">
        <v>302</v>
      </c>
      <c r="BZ59" s="316" t="s">
        <v>1062</v>
      </c>
      <c r="CA59" s="316" t="s">
        <v>1062</v>
      </c>
      <c r="CB59" s="316" t="s">
        <v>1062</v>
      </c>
      <c r="CC59" s="316" t="s">
        <v>1062</v>
      </c>
      <c r="CD59" s="316" t="s">
        <v>1062</v>
      </c>
      <c r="CE59" s="316" t="s">
        <v>1062</v>
      </c>
      <c r="CF59" s="316" t="s">
        <v>1062</v>
      </c>
      <c r="CG59" s="280" t="s">
        <v>303</v>
      </c>
      <c r="CH59" s="280" t="s">
        <v>303</v>
      </c>
      <c r="CI59" s="280" t="s">
        <v>303</v>
      </c>
      <c r="CJ59" s="280" t="s">
        <v>303</v>
      </c>
      <c r="CK59" s="280" t="s">
        <v>299</v>
      </c>
      <c r="CL59" s="280" t="s">
        <v>299</v>
      </c>
      <c r="CM59" s="280" t="s">
        <v>299</v>
      </c>
      <c r="CN59" s="280" t="s">
        <v>302</v>
      </c>
      <c r="CO59" s="280" t="s">
        <v>299</v>
      </c>
      <c r="CP59" s="280" t="s">
        <v>299</v>
      </c>
      <c r="CQ59" s="280" t="s">
        <v>299</v>
      </c>
    </row>
    <row r="60" spans="1:95" ht="15.75" customHeight="1" x14ac:dyDescent="0.3">
      <c r="A60" s="118" t="str">
        <f>'Indicator Data'!B69</f>
        <v>Rangpur</v>
      </c>
      <c r="B60" s="118" t="str">
        <f>'Indicator Data'!C69</f>
        <v>Lalmonirhat</v>
      </c>
      <c r="C60" s="49">
        <f>'Indicator Data'!D69</f>
        <v>5552</v>
      </c>
      <c r="D60" s="280" t="s">
        <v>847</v>
      </c>
      <c r="E60" s="280" t="s">
        <v>847</v>
      </c>
      <c r="F60" s="280" t="s">
        <v>847</v>
      </c>
      <c r="G60" s="280" t="s">
        <v>847</v>
      </c>
      <c r="H60" s="280" t="s">
        <v>516</v>
      </c>
      <c r="I60" s="280" t="s">
        <v>297</v>
      </c>
      <c r="J60" s="316" t="s">
        <v>1060</v>
      </c>
      <c r="K60" s="316" t="s">
        <v>1060</v>
      </c>
      <c r="L60" s="316" t="s">
        <v>1060</v>
      </c>
      <c r="M60" s="280" t="s">
        <v>297</v>
      </c>
      <c r="N60" s="280" t="s">
        <v>891</v>
      </c>
      <c r="O60" s="280" t="s">
        <v>891</v>
      </c>
      <c r="P60" s="280" t="s">
        <v>516</v>
      </c>
      <c r="Q60" s="280" t="s">
        <v>900</v>
      </c>
      <c r="R60" s="280" t="s">
        <v>521</v>
      </c>
      <c r="S60" s="316" t="s">
        <v>1061</v>
      </c>
      <c r="T60" s="316" t="s">
        <v>1061</v>
      </c>
      <c r="U60" s="280" t="s">
        <v>303</v>
      </c>
      <c r="V60" s="280" t="s">
        <v>303</v>
      </c>
      <c r="W60" s="280" t="s">
        <v>299</v>
      </c>
      <c r="X60" s="280" t="s">
        <v>299</v>
      </c>
      <c r="Y60" s="280" t="s">
        <v>299</v>
      </c>
      <c r="Z60" s="280" t="s">
        <v>299</v>
      </c>
      <c r="AA60" s="280" t="s">
        <v>299</v>
      </c>
      <c r="AB60" s="280" t="s">
        <v>299</v>
      </c>
      <c r="AC60" s="280" t="s">
        <v>299</v>
      </c>
      <c r="AD60" s="280" t="s">
        <v>914</v>
      </c>
      <c r="AE60" s="280" t="s">
        <v>922</v>
      </c>
      <c r="AF60" s="280" t="s">
        <v>922</v>
      </c>
      <c r="AG60" s="280" t="s">
        <v>929</v>
      </c>
      <c r="AH60" s="280" t="s">
        <v>929</v>
      </c>
      <c r="AI60" s="280" t="s">
        <v>298</v>
      </c>
      <c r="AJ60" s="280" t="s">
        <v>560</v>
      </c>
      <c r="AK60" s="280" t="s">
        <v>560</v>
      </c>
      <c r="AL60" s="280" t="s">
        <v>942</v>
      </c>
      <c r="AM60" s="280" t="s">
        <v>942</v>
      </c>
      <c r="AN60" s="280" t="s">
        <v>943</v>
      </c>
      <c r="AO60" s="280" t="s">
        <v>943</v>
      </c>
      <c r="AP60" s="280" t="s">
        <v>943</v>
      </c>
      <c r="AQ60" s="280" t="s">
        <v>948</v>
      </c>
      <c r="AR60" s="280" t="s">
        <v>653</v>
      </c>
      <c r="AS60" s="280" t="s">
        <v>953</v>
      </c>
      <c r="AT60" s="280" t="s">
        <v>302</v>
      </c>
      <c r="AU60" s="280" t="s">
        <v>302</v>
      </c>
      <c r="AV60" s="280" t="s">
        <v>299</v>
      </c>
      <c r="AW60" s="280" t="s">
        <v>503</v>
      </c>
      <c r="AX60" s="280" t="s">
        <v>969</v>
      </c>
      <c r="AY60" s="280" t="s">
        <v>976</v>
      </c>
      <c r="AZ60" s="280" t="s">
        <v>943</v>
      </c>
      <c r="BA60" s="280" t="s">
        <v>943</v>
      </c>
      <c r="BB60" s="280" t="s">
        <v>943</v>
      </c>
      <c r="BC60" s="280" t="s">
        <v>900</v>
      </c>
      <c r="BD60" s="280" t="s">
        <v>900</v>
      </c>
      <c r="BE60" s="280" t="s">
        <v>503</v>
      </c>
      <c r="BF60" s="280" t="s">
        <v>990</v>
      </c>
      <c r="BG60" s="280" t="s">
        <v>994</v>
      </c>
      <c r="BH60" s="280" t="s">
        <v>943</v>
      </c>
      <c r="BI60" s="280" t="s">
        <v>299</v>
      </c>
      <c r="BJ60" s="280" t="s">
        <v>299</v>
      </c>
      <c r="BK60" s="280" t="s">
        <v>299</v>
      </c>
      <c r="BL60" s="280" t="s">
        <v>299</v>
      </c>
      <c r="BM60" s="280" t="s">
        <v>299</v>
      </c>
      <c r="BN60" s="280" t="s">
        <v>299</v>
      </c>
      <c r="BO60" s="280" t="s">
        <v>1000</v>
      </c>
      <c r="BP60" s="280" t="s">
        <v>1005</v>
      </c>
      <c r="BQ60" s="280" t="s">
        <v>1012</v>
      </c>
      <c r="BR60" s="280" t="s">
        <v>653</v>
      </c>
      <c r="BS60" s="316" t="s">
        <v>299</v>
      </c>
      <c r="BT60" s="316" t="s">
        <v>299</v>
      </c>
      <c r="BU60" s="280" t="s">
        <v>299</v>
      </c>
      <c r="BV60" s="280" t="s">
        <v>1027</v>
      </c>
      <c r="BW60" s="280" t="s">
        <v>1027</v>
      </c>
      <c r="BX60" s="280" t="s">
        <v>301</v>
      </c>
      <c r="BY60" s="280" t="s">
        <v>302</v>
      </c>
      <c r="BZ60" s="316" t="s">
        <v>1062</v>
      </c>
      <c r="CA60" s="316" t="s">
        <v>1062</v>
      </c>
      <c r="CB60" s="316" t="s">
        <v>1062</v>
      </c>
      <c r="CC60" s="316" t="s">
        <v>1062</v>
      </c>
      <c r="CD60" s="316" t="s">
        <v>1062</v>
      </c>
      <c r="CE60" s="316" t="s">
        <v>1062</v>
      </c>
      <c r="CF60" s="316" t="s">
        <v>1062</v>
      </c>
      <c r="CG60" s="280" t="s">
        <v>303</v>
      </c>
      <c r="CH60" s="280" t="s">
        <v>303</v>
      </c>
      <c r="CI60" s="280" t="s">
        <v>303</v>
      </c>
      <c r="CJ60" s="280" t="s">
        <v>303</v>
      </c>
      <c r="CK60" s="280" t="s">
        <v>299</v>
      </c>
      <c r="CL60" s="280" t="s">
        <v>299</v>
      </c>
      <c r="CM60" s="280" t="s">
        <v>299</v>
      </c>
      <c r="CN60" s="280" t="s">
        <v>302</v>
      </c>
      <c r="CO60" s="280" t="s">
        <v>299</v>
      </c>
      <c r="CP60" s="280" t="s">
        <v>299</v>
      </c>
      <c r="CQ60" s="280" t="s">
        <v>299</v>
      </c>
    </row>
    <row r="61" spans="1:95" ht="15.75" customHeight="1" x14ac:dyDescent="0.3">
      <c r="A61" s="118" t="str">
        <f>'Indicator Data'!B70</f>
        <v>Rangpur</v>
      </c>
      <c r="B61" s="118" t="str">
        <f>'Indicator Data'!C70</f>
        <v>Nilphamari</v>
      </c>
      <c r="C61" s="49">
        <f>'Indicator Data'!D70</f>
        <v>5573</v>
      </c>
      <c r="D61" s="280" t="s">
        <v>847</v>
      </c>
      <c r="E61" s="280" t="s">
        <v>847</v>
      </c>
      <c r="F61" s="280" t="s">
        <v>847</v>
      </c>
      <c r="G61" s="280" t="s">
        <v>847</v>
      </c>
      <c r="H61" s="280" t="s">
        <v>516</v>
      </c>
      <c r="I61" s="280" t="s">
        <v>297</v>
      </c>
      <c r="J61" s="316" t="s">
        <v>1060</v>
      </c>
      <c r="K61" s="316" t="s">
        <v>1060</v>
      </c>
      <c r="L61" s="316" t="s">
        <v>1060</v>
      </c>
      <c r="M61" s="280" t="s">
        <v>297</v>
      </c>
      <c r="N61" s="280" t="s">
        <v>891</v>
      </c>
      <c r="O61" s="280" t="s">
        <v>891</v>
      </c>
      <c r="P61" s="280" t="s">
        <v>516</v>
      </c>
      <c r="Q61" s="280" t="s">
        <v>900</v>
      </c>
      <c r="R61" s="280" t="s">
        <v>521</v>
      </c>
      <c r="S61" s="316" t="s">
        <v>1061</v>
      </c>
      <c r="T61" s="316" t="s">
        <v>1061</v>
      </c>
      <c r="U61" s="280" t="s">
        <v>303</v>
      </c>
      <c r="V61" s="280" t="s">
        <v>303</v>
      </c>
      <c r="W61" s="280" t="s">
        <v>299</v>
      </c>
      <c r="X61" s="280" t="s">
        <v>299</v>
      </c>
      <c r="Y61" s="280" t="s">
        <v>299</v>
      </c>
      <c r="Z61" s="280" t="s">
        <v>299</v>
      </c>
      <c r="AA61" s="280" t="s">
        <v>299</v>
      </c>
      <c r="AB61" s="280" t="s">
        <v>299</v>
      </c>
      <c r="AC61" s="280" t="s">
        <v>299</v>
      </c>
      <c r="AD61" s="280" t="s">
        <v>914</v>
      </c>
      <c r="AE61" s="280" t="s">
        <v>922</v>
      </c>
      <c r="AF61" s="280" t="s">
        <v>922</v>
      </c>
      <c r="AG61" s="280" t="s">
        <v>929</v>
      </c>
      <c r="AH61" s="280" t="s">
        <v>929</v>
      </c>
      <c r="AI61" s="280" t="s">
        <v>298</v>
      </c>
      <c r="AJ61" s="280" t="s">
        <v>560</v>
      </c>
      <c r="AK61" s="280" t="s">
        <v>560</v>
      </c>
      <c r="AL61" s="280" t="s">
        <v>942</v>
      </c>
      <c r="AM61" s="280" t="s">
        <v>942</v>
      </c>
      <c r="AN61" s="280" t="s">
        <v>943</v>
      </c>
      <c r="AO61" s="280" t="s">
        <v>943</v>
      </c>
      <c r="AP61" s="280" t="s">
        <v>943</v>
      </c>
      <c r="AQ61" s="280" t="s">
        <v>948</v>
      </c>
      <c r="AR61" s="280" t="s">
        <v>653</v>
      </c>
      <c r="AS61" s="280" t="s">
        <v>953</v>
      </c>
      <c r="AT61" s="280" t="s">
        <v>302</v>
      </c>
      <c r="AU61" s="280" t="s">
        <v>302</v>
      </c>
      <c r="AV61" s="280" t="s">
        <v>299</v>
      </c>
      <c r="AW61" s="280" t="s">
        <v>503</v>
      </c>
      <c r="AX61" s="280" t="s">
        <v>969</v>
      </c>
      <c r="AY61" s="280" t="s">
        <v>976</v>
      </c>
      <c r="AZ61" s="280" t="s">
        <v>943</v>
      </c>
      <c r="BA61" s="280" t="s">
        <v>943</v>
      </c>
      <c r="BB61" s="280" t="s">
        <v>943</v>
      </c>
      <c r="BC61" s="280" t="s">
        <v>900</v>
      </c>
      <c r="BD61" s="280" t="s">
        <v>900</v>
      </c>
      <c r="BE61" s="280" t="s">
        <v>503</v>
      </c>
      <c r="BF61" s="280" t="s">
        <v>990</v>
      </c>
      <c r="BG61" s="280" t="s">
        <v>994</v>
      </c>
      <c r="BH61" s="280" t="s">
        <v>943</v>
      </c>
      <c r="BI61" s="280" t="s">
        <v>299</v>
      </c>
      <c r="BJ61" s="280" t="s">
        <v>299</v>
      </c>
      <c r="BK61" s="280" t="s">
        <v>299</v>
      </c>
      <c r="BL61" s="280" t="s">
        <v>299</v>
      </c>
      <c r="BM61" s="280" t="s">
        <v>299</v>
      </c>
      <c r="BN61" s="280" t="s">
        <v>299</v>
      </c>
      <c r="BO61" s="280" t="s">
        <v>1000</v>
      </c>
      <c r="BP61" s="280" t="s">
        <v>1005</v>
      </c>
      <c r="BQ61" s="280" t="s">
        <v>1012</v>
      </c>
      <c r="BR61" s="280" t="s">
        <v>653</v>
      </c>
      <c r="BS61" s="316" t="s">
        <v>299</v>
      </c>
      <c r="BT61" s="316" t="s">
        <v>299</v>
      </c>
      <c r="BU61" s="280" t="s">
        <v>299</v>
      </c>
      <c r="BV61" s="280" t="s">
        <v>1027</v>
      </c>
      <c r="BW61" s="280" t="s">
        <v>1027</v>
      </c>
      <c r="BX61" s="280" t="s">
        <v>301</v>
      </c>
      <c r="BY61" s="280" t="s">
        <v>302</v>
      </c>
      <c r="BZ61" s="316" t="s">
        <v>1062</v>
      </c>
      <c r="CA61" s="316" t="s">
        <v>1062</v>
      </c>
      <c r="CB61" s="316" t="s">
        <v>1062</v>
      </c>
      <c r="CC61" s="316" t="s">
        <v>1062</v>
      </c>
      <c r="CD61" s="316" t="s">
        <v>1062</v>
      </c>
      <c r="CE61" s="316" t="s">
        <v>1062</v>
      </c>
      <c r="CF61" s="316" t="s">
        <v>1062</v>
      </c>
      <c r="CG61" s="280" t="s">
        <v>303</v>
      </c>
      <c r="CH61" s="280" t="s">
        <v>303</v>
      </c>
      <c r="CI61" s="280" t="s">
        <v>303</v>
      </c>
      <c r="CJ61" s="280" t="s">
        <v>303</v>
      </c>
      <c r="CK61" s="280" t="s">
        <v>299</v>
      </c>
      <c r="CL61" s="280" t="s">
        <v>299</v>
      </c>
      <c r="CM61" s="280" t="s">
        <v>299</v>
      </c>
      <c r="CN61" s="280" t="s">
        <v>302</v>
      </c>
      <c r="CO61" s="280" t="s">
        <v>299</v>
      </c>
      <c r="CP61" s="280" t="s">
        <v>299</v>
      </c>
      <c r="CQ61" s="280" t="s">
        <v>299</v>
      </c>
    </row>
    <row r="62" spans="1:95" ht="15.75" customHeight="1" x14ac:dyDescent="0.3">
      <c r="A62" s="118" t="str">
        <f>'Indicator Data'!B71</f>
        <v>Rangpur</v>
      </c>
      <c r="B62" s="118" t="str">
        <f>'Indicator Data'!C71</f>
        <v>Panchagarh</v>
      </c>
      <c r="C62" s="49">
        <f>'Indicator Data'!D71</f>
        <v>5577</v>
      </c>
      <c r="D62" s="280" t="s">
        <v>847</v>
      </c>
      <c r="E62" s="280" t="s">
        <v>847</v>
      </c>
      <c r="F62" s="280" t="s">
        <v>847</v>
      </c>
      <c r="G62" s="280" t="s">
        <v>847</v>
      </c>
      <c r="H62" s="280" t="s">
        <v>516</v>
      </c>
      <c r="I62" s="280" t="s">
        <v>297</v>
      </c>
      <c r="J62" s="316" t="s">
        <v>1060</v>
      </c>
      <c r="K62" s="316" t="s">
        <v>1060</v>
      </c>
      <c r="L62" s="316" t="s">
        <v>1060</v>
      </c>
      <c r="M62" s="280" t="s">
        <v>297</v>
      </c>
      <c r="N62" s="280" t="s">
        <v>891</v>
      </c>
      <c r="O62" s="280" t="s">
        <v>891</v>
      </c>
      <c r="P62" s="280" t="s">
        <v>516</v>
      </c>
      <c r="Q62" s="280" t="s">
        <v>900</v>
      </c>
      <c r="R62" s="280" t="s">
        <v>521</v>
      </c>
      <c r="S62" s="316" t="s">
        <v>1061</v>
      </c>
      <c r="T62" s="316" t="s">
        <v>1061</v>
      </c>
      <c r="U62" s="280" t="s">
        <v>303</v>
      </c>
      <c r="V62" s="280" t="s">
        <v>303</v>
      </c>
      <c r="W62" s="280" t="s">
        <v>299</v>
      </c>
      <c r="X62" s="280" t="s">
        <v>299</v>
      </c>
      <c r="Y62" s="280" t="s">
        <v>299</v>
      </c>
      <c r="Z62" s="280" t="s">
        <v>299</v>
      </c>
      <c r="AA62" s="280" t="s">
        <v>299</v>
      </c>
      <c r="AB62" s="280" t="s">
        <v>299</v>
      </c>
      <c r="AC62" s="280" t="s">
        <v>299</v>
      </c>
      <c r="AD62" s="280" t="s">
        <v>914</v>
      </c>
      <c r="AE62" s="280" t="s">
        <v>922</v>
      </c>
      <c r="AF62" s="280" t="s">
        <v>922</v>
      </c>
      <c r="AG62" s="280" t="s">
        <v>929</v>
      </c>
      <c r="AH62" s="280" t="s">
        <v>929</v>
      </c>
      <c r="AI62" s="280" t="s">
        <v>298</v>
      </c>
      <c r="AJ62" s="280" t="s">
        <v>560</v>
      </c>
      <c r="AK62" s="280" t="s">
        <v>560</v>
      </c>
      <c r="AL62" s="280" t="s">
        <v>942</v>
      </c>
      <c r="AM62" s="280" t="s">
        <v>942</v>
      </c>
      <c r="AN62" s="280" t="s">
        <v>943</v>
      </c>
      <c r="AO62" s="280" t="s">
        <v>943</v>
      </c>
      <c r="AP62" s="280" t="s">
        <v>943</v>
      </c>
      <c r="AQ62" s="280" t="s">
        <v>948</v>
      </c>
      <c r="AR62" s="280" t="s">
        <v>653</v>
      </c>
      <c r="AS62" s="280" t="s">
        <v>953</v>
      </c>
      <c r="AT62" s="280" t="s">
        <v>302</v>
      </c>
      <c r="AU62" s="280" t="s">
        <v>302</v>
      </c>
      <c r="AV62" s="280" t="s">
        <v>299</v>
      </c>
      <c r="AW62" s="280" t="s">
        <v>503</v>
      </c>
      <c r="AX62" s="280" t="s">
        <v>969</v>
      </c>
      <c r="AY62" s="280" t="s">
        <v>976</v>
      </c>
      <c r="AZ62" s="280" t="s">
        <v>943</v>
      </c>
      <c r="BA62" s="280" t="s">
        <v>943</v>
      </c>
      <c r="BB62" s="280" t="s">
        <v>943</v>
      </c>
      <c r="BC62" s="280" t="s">
        <v>900</v>
      </c>
      <c r="BD62" s="280" t="s">
        <v>900</v>
      </c>
      <c r="BE62" s="280" t="s">
        <v>503</v>
      </c>
      <c r="BF62" s="280" t="s">
        <v>990</v>
      </c>
      <c r="BG62" s="280" t="s">
        <v>994</v>
      </c>
      <c r="BH62" s="280" t="s">
        <v>943</v>
      </c>
      <c r="BI62" s="280" t="s">
        <v>299</v>
      </c>
      <c r="BJ62" s="280" t="s">
        <v>299</v>
      </c>
      <c r="BK62" s="280" t="s">
        <v>299</v>
      </c>
      <c r="BL62" s="280" t="s">
        <v>299</v>
      </c>
      <c r="BM62" s="280" t="s">
        <v>299</v>
      </c>
      <c r="BN62" s="280" t="s">
        <v>299</v>
      </c>
      <c r="BO62" s="280" t="s">
        <v>1000</v>
      </c>
      <c r="BP62" s="280" t="s">
        <v>1005</v>
      </c>
      <c r="BQ62" s="280" t="s">
        <v>1012</v>
      </c>
      <c r="BR62" s="280" t="s">
        <v>653</v>
      </c>
      <c r="BS62" s="316" t="s">
        <v>299</v>
      </c>
      <c r="BT62" s="316" t="s">
        <v>299</v>
      </c>
      <c r="BU62" s="280" t="s">
        <v>299</v>
      </c>
      <c r="BV62" s="280" t="s">
        <v>1027</v>
      </c>
      <c r="BW62" s="280" t="s">
        <v>1027</v>
      </c>
      <c r="BX62" s="280" t="s">
        <v>301</v>
      </c>
      <c r="BY62" s="280" t="s">
        <v>302</v>
      </c>
      <c r="BZ62" s="316" t="s">
        <v>1062</v>
      </c>
      <c r="CA62" s="316" t="s">
        <v>1062</v>
      </c>
      <c r="CB62" s="316" t="s">
        <v>1062</v>
      </c>
      <c r="CC62" s="316" t="s">
        <v>1062</v>
      </c>
      <c r="CD62" s="316" t="s">
        <v>1062</v>
      </c>
      <c r="CE62" s="316" t="s">
        <v>1062</v>
      </c>
      <c r="CF62" s="316" t="s">
        <v>1062</v>
      </c>
      <c r="CG62" s="280" t="s">
        <v>303</v>
      </c>
      <c r="CH62" s="280" t="s">
        <v>303</v>
      </c>
      <c r="CI62" s="280" t="s">
        <v>303</v>
      </c>
      <c r="CJ62" s="280" t="s">
        <v>303</v>
      </c>
      <c r="CK62" s="280" t="s">
        <v>299</v>
      </c>
      <c r="CL62" s="280" t="s">
        <v>299</v>
      </c>
      <c r="CM62" s="280" t="s">
        <v>299</v>
      </c>
      <c r="CN62" s="280" t="s">
        <v>302</v>
      </c>
      <c r="CO62" s="280" t="s">
        <v>299</v>
      </c>
      <c r="CP62" s="280" t="s">
        <v>299</v>
      </c>
      <c r="CQ62" s="280" t="s">
        <v>299</v>
      </c>
    </row>
    <row r="63" spans="1:95" ht="15.75" customHeight="1" x14ac:dyDescent="0.3">
      <c r="A63" s="118" t="str">
        <f>'Indicator Data'!B72</f>
        <v>Rangpur</v>
      </c>
      <c r="B63" s="118" t="str">
        <f>'Indicator Data'!C72</f>
        <v>Rangpur</v>
      </c>
      <c r="C63" s="49">
        <f>'Indicator Data'!D72</f>
        <v>5585</v>
      </c>
      <c r="D63" s="280" t="s">
        <v>847</v>
      </c>
      <c r="E63" s="280" t="s">
        <v>847</v>
      </c>
      <c r="F63" s="280" t="s">
        <v>847</v>
      </c>
      <c r="G63" s="280" t="s">
        <v>847</v>
      </c>
      <c r="H63" s="280" t="s">
        <v>516</v>
      </c>
      <c r="I63" s="280" t="s">
        <v>297</v>
      </c>
      <c r="J63" s="316" t="s">
        <v>1060</v>
      </c>
      <c r="K63" s="316" t="s">
        <v>1060</v>
      </c>
      <c r="L63" s="316" t="s">
        <v>1060</v>
      </c>
      <c r="M63" s="280" t="s">
        <v>297</v>
      </c>
      <c r="N63" s="280" t="s">
        <v>891</v>
      </c>
      <c r="O63" s="280" t="s">
        <v>891</v>
      </c>
      <c r="P63" s="280" t="s">
        <v>516</v>
      </c>
      <c r="Q63" s="280" t="s">
        <v>900</v>
      </c>
      <c r="R63" s="280" t="s">
        <v>521</v>
      </c>
      <c r="S63" s="316" t="s">
        <v>1061</v>
      </c>
      <c r="T63" s="316" t="s">
        <v>1061</v>
      </c>
      <c r="U63" s="280" t="s">
        <v>303</v>
      </c>
      <c r="V63" s="280" t="s">
        <v>303</v>
      </c>
      <c r="W63" s="280" t="s">
        <v>299</v>
      </c>
      <c r="X63" s="280" t="s">
        <v>299</v>
      </c>
      <c r="Y63" s="280" t="s">
        <v>299</v>
      </c>
      <c r="Z63" s="280" t="s">
        <v>299</v>
      </c>
      <c r="AA63" s="280" t="s">
        <v>299</v>
      </c>
      <c r="AB63" s="280" t="s">
        <v>299</v>
      </c>
      <c r="AC63" s="280" t="s">
        <v>299</v>
      </c>
      <c r="AD63" s="280" t="s">
        <v>914</v>
      </c>
      <c r="AE63" s="280" t="s">
        <v>922</v>
      </c>
      <c r="AF63" s="280" t="s">
        <v>922</v>
      </c>
      <c r="AG63" s="280" t="s">
        <v>929</v>
      </c>
      <c r="AH63" s="280" t="s">
        <v>929</v>
      </c>
      <c r="AI63" s="280" t="s">
        <v>298</v>
      </c>
      <c r="AJ63" s="280" t="s">
        <v>560</v>
      </c>
      <c r="AK63" s="280" t="s">
        <v>560</v>
      </c>
      <c r="AL63" s="280" t="s">
        <v>942</v>
      </c>
      <c r="AM63" s="280" t="s">
        <v>942</v>
      </c>
      <c r="AN63" s="280" t="s">
        <v>943</v>
      </c>
      <c r="AO63" s="280" t="s">
        <v>943</v>
      </c>
      <c r="AP63" s="280" t="s">
        <v>943</v>
      </c>
      <c r="AQ63" s="280" t="s">
        <v>948</v>
      </c>
      <c r="AR63" s="280" t="s">
        <v>653</v>
      </c>
      <c r="AS63" s="280" t="s">
        <v>953</v>
      </c>
      <c r="AT63" s="280" t="s">
        <v>302</v>
      </c>
      <c r="AU63" s="280" t="s">
        <v>302</v>
      </c>
      <c r="AV63" s="280" t="s">
        <v>299</v>
      </c>
      <c r="AW63" s="280" t="s">
        <v>503</v>
      </c>
      <c r="AX63" s="280" t="s">
        <v>969</v>
      </c>
      <c r="AY63" s="280" t="s">
        <v>976</v>
      </c>
      <c r="AZ63" s="280" t="s">
        <v>943</v>
      </c>
      <c r="BA63" s="280" t="s">
        <v>943</v>
      </c>
      <c r="BB63" s="280" t="s">
        <v>943</v>
      </c>
      <c r="BC63" s="280" t="s">
        <v>900</v>
      </c>
      <c r="BD63" s="280" t="s">
        <v>900</v>
      </c>
      <c r="BE63" s="280" t="s">
        <v>503</v>
      </c>
      <c r="BF63" s="280" t="s">
        <v>990</v>
      </c>
      <c r="BG63" s="280" t="s">
        <v>994</v>
      </c>
      <c r="BH63" s="280" t="s">
        <v>943</v>
      </c>
      <c r="BI63" s="280" t="s">
        <v>299</v>
      </c>
      <c r="BJ63" s="280" t="s">
        <v>299</v>
      </c>
      <c r="BK63" s="280" t="s">
        <v>299</v>
      </c>
      <c r="BL63" s="280" t="s">
        <v>299</v>
      </c>
      <c r="BM63" s="280" t="s">
        <v>299</v>
      </c>
      <c r="BN63" s="280" t="s">
        <v>299</v>
      </c>
      <c r="BO63" s="280" t="s">
        <v>1000</v>
      </c>
      <c r="BP63" s="280" t="s">
        <v>1005</v>
      </c>
      <c r="BQ63" s="280" t="s">
        <v>1012</v>
      </c>
      <c r="BR63" s="280" t="s">
        <v>653</v>
      </c>
      <c r="BS63" s="316" t="s">
        <v>299</v>
      </c>
      <c r="BT63" s="316" t="s">
        <v>299</v>
      </c>
      <c r="BU63" s="280" t="s">
        <v>299</v>
      </c>
      <c r="BV63" s="280" t="s">
        <v>1027</v>
      </c>
      <c r="BW63" s="280" t="s">
        <v>1027</v>
      </c>
      <c r="BX63" s="280" t="s">
        <v>301</v>
      </c>
      <c r="BY63" s="280" t="s">
        <v>302</v>
      </c>
      <c r="BZ63" s="316" t="s">
        <v>1062</v>
      </c>
      <c r="CA63" s="316" t="s">
        <v>1062</v>
      </c>
      <c r="CB63" s="316" t="s">
        <v>1062</v>
      </c>
      <c r="CC63" s="316" t="s">
        <v>1062</v>
      </c>
      <c r="CD63" s="316" t="s">
        <v>1062</v>
      </c>
      <c r="CE63" s="316" t="s">
        <v>1062</v>
      </c>
      <c r="CF63" s="316" t="s">
        <v>1062</v>
      </c>
      <c r="CG63" s="280" t="s">
        <v>303</v>
      </c>
      <c r="CH63" s="280" t="s">
        <v>303</v>
      </c>
      <c r="CI63" s="280" t="s">
        <v>303</v>
      </c>
      <c r="CJ63" s="280" t="s">
        <v>303</v>
      </c>
      <c r="CK63" s="280" t="s">
        <v>299</v>
      </c>
      <c r="CL63" s="280" t="s">
        <v>299</v>
      </c>
      <c r="CM63" s="280" t="s">
        <v>299</v>
      </c>
      <c r="CN63" s="280" t="s">
        <v>302</v>
      </c>
      <c r="CO63" s="280" t="s">
        <v>299</v>
      </c>
      <c r="CP63" s="280" t="s">
        <v>299</v>
      </c>
      <c r="CQ63" s="280" t="s">
        <v>299</v>
      </c>
    </row>
    <row r="64" spans="1:95" ht="15.75" customHeight="1" x14ac:dyDescent="0.3">
      <c r="A64" s="118" t="str">
        <f>'Indicator Data'!B73</f>
        <v>Rangpur</v>
      </c>
      <c r="B64" s="118" t="str">
        <f>'Indicator Data'!C73</f>
        <v>Thakurgaon</v>
      </c>
      <c r="C64" s="49">
        <f>'Indicator Data'!D73</f>
        <v>5594</v>
      </c>
      <c r="D64" s="280" t="s">
        <v>847</v>
      </c>
      <c r="E64" s="280" t="s">
        <v>847</v>
      </c>
      <c r="F64" s="280" t="s">
        <v>847</v>
      </c>
      <c r="G64" s="280" t="s">
        <v>847</v>
      </c>
      <c r="H64" s="280" t="s">
        <v>516</v>
      </c>
      <c r="I64" s="280" t="s">
        <v>297</v>
      </c>
      <c r="J64" s="316" t="s">
        <v>1060</v>
      </c>
      <c r="K64" s="316" t="s">
        <v>1060</v>
      </c>
      <c r="L64" s="316" t="s">
        <v>1060</v>
      </c>
      <c r="M64" s="280" t="s">
        <v>297</v>
      </c>
      <c r="N64" s="280" t="s">
        <v>891</v>
      </c>
      <c r="O64" s="280" t="s">
        <v>891</v>
      </c>
      <c r="P64" s="280" t="s">
        <v>516</v>
      </c>
      <c r="Q64" s="280" t="s">
        <v>900</v>
      </c>
      <c r="R64" s="280" t="s">
        <v>521</v>
      </c>
      <c r="S64" s="316" t="s">
        <v>1061</v>
      </c>
      <c r="T64" s="316" t="s">
        <v>1061</v>
      </c>
      <c r="U64" s="280" t="s">
        <v>303</v>
      </c>
      <c r="V64" s="280" t="s">
        <v>303</v>
      </c>
      <c r="W64" s="280" t="s">
        <v>299</v>
      </c>
      <c r="X64" s="280" t="s">
        <v>299</v>
      </c>
      <c r="Y64" s="280" t="s">
        <v>299</v>
      </c>
      <c r="Z64" s="280" t="s">
        <v>299</v>
      </c>
      <c r="AA64" s="280" t="s">
        <v>299</v>
      </c>
      <c r="AB64" s="280" t="s">
        <v>299</v>
      </c>
      <c r="AC64" s="280" t="s">
        <v>299</v>
      </c>
      <c r="AD64" s="280" t="s">
        <v>914</v>
      </c>
      <c r="AE64" s="280" t="s">
        <v>922</v>
      </c>
      <c r="AF64" s="280" t="s">
        <v>922</v>
      </c>
      <c r="AG64" s="280" t="s">
        <v>929</v>
      </c>
      <c r="AH64" s="280" t="s">
        <v>929</v>
      </c>
      <c r="AI64" s="280" t="s">
        <v>298</v>
      </c>
      <c r="AJ64" s="280" t="s">
        <v>560</v>
      </c>
      <c r="AK64" s="280" t="s">
        <v>560</v>
      </c>
      <c r="AL64" s="280" t="s">
        <v>942</v>
      </c>
      <c r="AM64" s="280" t="s">
        <v>942</v>
      </c>
      <c r="AN64" s="280" t="s">
        <v>943</v>
      </c>
      <c r="AO64" s="280" t="s">
        <v>943</v>
      </c>
      <c r="AP64" s="280" t="s">
        <v>943</v>
      </c>
      <c r="AQ64" s="280" t="s">
        <v>948</v>
      </c>
      <c r="AR64" s="280" t="s">
        <v>653</v>
      </c>
      <c r="AS64" s="280" t="s">
        <v>953</v>
      </c>
      <c r="AT64" s="280" t="s">
        <v>302</v>
      </c>
      <c r="AU64" s="280" t="s">
        <v>302</v>
      </c>
      <c r="AV64" s="280" t="s">
        <v>299</v>
      </c>
      <c r="AW64" s="280" t="s">
        <v>503</v>
      </c>
      <c r="AX64" s="280" t="s">
        <v>969</v>
      </c>
      <c r="AY64" s="280" t="s">
        <v>976</v>
      </c>
      <c r="AZ64" s="280" t="s">
        <v>943</v>
      </c>
      <c r="BA64" s="280" t="s">
        <v>943</v>
      </c>
      <c r="BB64" s="280" t="s">
        <v>943</v>
      </c>
      <c r="BC64" s="280" t="s">
        <v>900</v>
      </c>
      <c r="BD64" s="280" t="s">
        <v>900</v>
      </c>
      <c r="BE64" s="280" t="s">
        <v>503</v>
      </c>
      <c r="BF64" s="280" t="s">
        <v>990</v>
      </c>
      <c r="BG64" s="280" t="s">
        <v>994</v>
      </c>
      <c r="BH64" s="280" t="s">
        <v>943</v>
      </c>
      <c r="BI64" s="280" t="s">
        <v>299</v>
      </c>
      <c r="BJ64" s="280" t="s">
        <v>299</v>
      </c>
      <c r="BK64" s="280" t="s">
        <v>299</v>
      </c>
      <c r="BL64" s="280" t="s">
        <v>299</v>
      </c>
      <c r="BM64" s="280" t="s">
        <v>299</v>
      </c>
      <c r="BN64" s="280" t="s">
        <v>299</v>
      </c>
      <c r="BO64" s="280" t="s">
        <v>1000</v>
      </c>
      <c r="BP64" s="280" t="s">
        <v>1005</v>
      </c>
      <c r="BQ64" s="280" t="s">
        <v>1012</v>
      </c>
      <c r="BR64" s="280" t="s">
        <v>653</v>
      </c>
      <c r="BS64" s="316" t="s">
        <v>299</v>
      </c>
      <c r="BT64" s="316" t="s">
        <v>299</v>
      </c>
      <c r="BU64" s="280" t="s">
        <v>299</v>
      </c>
      <c r="BV64" s="280" t="s">
        <v>1027</v>
      </c>
      <c r="BW64" s="280" t="s">
        <v>1027</v>
      </c>
      <c r="BX64" s="280" t="s">
        <v>301</v>
      </c>
      <c r="BY64" s="280" t="s">
        <v>302</v>
      </c>
      <c r="BZ64" s="316" t="s">
        <v>1062</v>
      </c>
      <c r="CA64" s="316" t="s">
        <v>1062</v>
      </c>
      <c r="CB64" s="316" t="s">
        <v>1062</v>
      </c>
      <c r="CC64" s="316" t="s">
        <v>1062</v>
      </c>
      <c r="CD64" s="316" t="s">
        <v>1062</v>
      </c>
      <c r="CE64" s="316" t="s">
        <v>1062</v>
      </c>
      <c r="CF64" s="316" t="s">
        <v>1062</v>
      </c>
      <c r="CG64" s="280" t="s">
        <v>303</v>
      </c>
      <c r="CH64" s="280" t="s">
        <v>303</v>
      </c>
      <c r="CI64" s="280" t="s">
        <v>303</v>
      </c>
      <c r="CJ64" s="280" t="s">
        <v>303</v>
      </c>
      <c r="CK64" s="280" t="s">
        <v>299</v>
      </c>
      <c r="CL64" s="280" t="s">
        <v>299</v>
      </c>
      <c r="CM64" s="280" t="s">
        <v>299</v>
      </c>
      <c r="CN64" s="280" t="s">
        <v>302</v>
      </c>
      <c r="CO64" s="280" t="s">
        <v>299</v>
      </c>
      <c r="CP64" s="280" t="s">
        <v>299</v>
      </c>
      <c r="CQ64" s="280" t="s">
        <v>299</v>
      </c>
    </row>
    <row r="65" spans="1:95" ht="15.75" customHeight="1" x14ac:dyDescent="0.3">
      <c r="A65" s="118" t="str">
        <f>'Indicator Data'!B74</f>
        <v>Sylhet</v>
      </c>
      <c r="B65" s="118" t="str">
        <f>'Indicator Data'!C74</f>
        <v>Habiganj</v>
      </c>
      <c r="C65" s="49">
        <f>'Indicator Data'!D74</f>
        <v>6036</v>
      </c>
      <c r="D65" s="280" t="s">
        <v>847</v>
      </c>
      <c r="E65" s="280" t="s">
        <v>847</v>
      </c>
      <c r="F65" s="280" t="s">
        <v>847</v>
      </c>
      <c r="G65" s="280" t="s">
        <v>847</v>
      </c>
      <c r="H65" s="280" t="s">
        <v>516</v>
      </c>
      <c r="I65" s="280" t="s">
        <v>297</v>
      </c>
      <c r="J65" s="316" t="s">
        <v>1060</v>
      </c>
      <c r="K65" s="316" t="s">
        <v>1060</v>
      </c>
      <c r="L65" s="316" t="s">
        <v>1060</v>
      </c>
      <c r="M65" s="280" t="s">
        <v>297</v>
      </c>
      <c r="N65" s="280" t="s">
        <v>891</v>
      </c>
      <c r="O65" s="280" t="s">
        <v>891</v>
      </c>
      <c r="P65" s="280" t="s">
        <v>516</v>
      </c>
      <c r="Q65" s="280" t="s">
        <v>900</v>
      </c>
      <c r="R65" s="280" t="s">
        <v>521</v>
      </c>
      <c r="S65" s="316" t="s">
        <v>1061</v>
      </c>
      <c r="T65" s="316" t="s">
        <v>1061</v>
      </c>
      <c r="U65" s="280" t="s">
        <v>303</v>
      </c>
      <c r="V65" s="280" t="s">
        <v>303</v>
      </c>
      <c r="W65" s="280" t="s">
        <v>299</v>
      </c>
      <c r="X65" s="280" t="s">
        <v>299</v>
      </c>
      <c r="Y65" s="280" t="s">
        <v>299</v>
      </c>
      <c r="Z65" s="280" t="s">
        <v>299</v>
      </c>
      <c r="AA65" s="280" t="s">
        <v>299</v>
      </c>
      <c r="AB65" s="280" t="s">
        <v>299</v>
      </c>
      <c r="AC65" s="280" t="s">
        <v>299</v>
      </c>
      <c r="AD65" s="280" t="s">
        <v>914</v>
      </c>
      <c r="AE65" s="280" t="s">
        <v>922</v>
      </c>
      <c r="AF65" s="280" t="s">
        <v>922</v>
      </c>
      <c r="AG65" s="280" t="s">
        <v>929</v>
      </c>
      <c r="AH65" s="280" t="s">
        <v>929</v>
      </c>
      <c r="AI65" s="280" t="s">
        <v>298</v>
      </c>
      <c r="AJ65" s="280" t="s">
        <v>560</v>
      </c>
      <c r="AK65" s="280" t="s">
        <v>560</v>
      </c>
      <c r="AL65" s="280" t="s">
        <v>942</v>
      </c>
      <c r="AM65" s="280" t="s">
        <v>942</v>
      </c>
      <c r="AN65" s="280" t="s">
        <v>943</v>
      </c>
      <c r="AO65" s="280" t="s">
        <v>943</v>
      </c>
      <c r="AP65" s="280" t="s">
        <v>943</v>
      </c>
      <c r="AQ65" s="280" t="s">
        <v>948</v>
      </c>
      <c r="AR65" s="280" t="s">
        <v>653</v>
      </c>
      <c r="AS65" s="280" t="s">
        <v>953</v>
      </c>
      <c r="AT65" s="280" t="s">
        <v>302</v>
      </c>
      <c r="AU65" s="280" t="s">
        <v>302</v>
      </c>
      <c r="AV65" s="280" t="s">
        <v>299</v>
      </c>
      <c r="AW65" s="280" t="s">
        <v>503</v>
      </c>
      <c r="AX65" s="280" t="s">
        <v>969</v>
      </c>
      <c r="AY65" s="280" t="s">
        <v>976</v>
      </c>
      <c r="AZ65" s="280" t="s">
        <v>943</v>
      </c>
      <c r="BA65" s="280" t="s">
        <v>943</v>
      </c>
      <c r="BB65" s="280" t="s">
        <v>943</v>
      </c>
      <c r="BC65" s="280" t="s">
        <v>900</v>
      </c>
      <c r="BD65" s="280" t="s">
        <v>900</v>
      </c>
      <c r="BE65" s="280" t="s">
        <v>503</v>
      </c>
      <c r="BF65" s="280" t="s">
        <v>990</v>
      </c>
      <c r="BG65" s="280" t="s">
        <v>994</v>
      </c>
      <c r="BH65" s="280" t="s">
        <v>943</v>
      </c>
      <c r="BI65" s="280" t="s">
        <v>299</v>
      </c>
      <c r="BJ65" s="280" t="s">
        <v>299</v>
      </c>
      <c r="BK65" s="280" t="s">
        <v>299</v>
      </c>
      <c r="BL65" s="280" t="s">
        <v>299</v>
      </c>
      <c r="BM65" s="280" t="s">
        <v>299</v>
      </c>
      <c r="BN65" s="280" t="s">
        <v>299</v>
      </c>
      <c r="BO65" s="280" t="s">
        <v>1000</v>
      </c>
      <c r="BP65" s="280" t="s">
        <v>1005</v>
      </c>
      <c r="BQ65" s="280" t="s">
        <v>1012</v>
      </c>
      <c r="BR65" s="280" t="s">
        <v>653</v>
      </c>
      <c r="BS65" s="316" t="s">
        <v>299</v>
      </c>
      <c r="BT65" s="316" t="s">
        <v>299</v>
      </c>
      <c r="BU65" s="280" t="s">
        <v>299</v>
      </c>
      <c r="BV65" s="280" t="s">
        <v>1027</v>
      </c>
      <c r="BW65" s="280" t="s">
        <v>1027</v>
      </c>
      <c r="BX65" s="280" t="s">
        <v>301</v>
      </c>
      <c r="BY65" s="280" t="s">
        <v>302</v>
      </c>
      <c r="BZ65" s="316" t="s">
        <v>1062</v>
      </c>
      <c r="CA65" s="316" t="s">
        <v>1062</v>
      </c>
      <c r="CB65" s="316" t="s">
        <v>1062</v>
      </c>
      <c r="CC65" s="316" t="s">
        <v>1062</v>
      </c>
      <c r="CD65" s="316" t="s">
        <v>1062</v>
      </c>
      <c r="CE65" s="316" t="s">
        <v>1062</v>
      </c>
      <c r="CF65" s="316" t="s">
        <v>1062</v>
      </c>
      <c r="CG65" s="280" t="s">
        <v>303</v>
      </c>
      <c r="CH65" s="280" t="s">
        <v>303</v>
      </c>
      <c r="CI65" s="280" t="s">
        <v>303</v>
      </c>
      <c r="CJ65" s="280" t="s">
        <v>303</v>
      </c>
      <c r="CK65" s="280" t="s">
        <v>299</v>
      </c>
      <c r="CL65" s="280" t="s">
        <v>299</v>
      </c>
      <c r="CM65" s="280" t="s">
        <v>299</v>
      </c>
      <c r="CN65" s="280" t="s">
        <v>302</v>
      </c>
      <c r="CO65" s="280" t="s">
        <v>299</v>
      </c>
      <c r="CP65" s="280" t="s">
        <v>299</v>
      </c>
      <c r="CQ65" s="280" t="s">
        <v>299</v>
      </c>
    </row>
    <row r="66" spans="1:95" ht="15.75" customHeight="1" x14ac:dyDescent="0.3">
      <c r="A66" s="118" t="str">
        <f>'Indicator Data'!B75</f>
        <v>Sylhet</v>
      </c>
      <c r="B66" s="118" t="str">
        <f>'Indicator Data'!C75</f>
        <v>Maulvibazar</v>
      </c>
      <c r="C66" s="49">
        <f>'Indicator Data'!D75</f>
        <v>6058</v>
      </c>
      <c r="D66" s="280" t="s">
        <v>847</v>
      </c>
      <c r="E66" s="280" t="s">
        <v>847</v>
      </c>
      <c r="F66" s="280" t="s">
        <v>847</v>
      </c>
      <c r="G66" s="280" t="s">
        <v>847</v>
      </c>
      <c r="H66" s="280" t="s">
        <v>516</v>
      </c>
      <c r="I66" s="280" t="s">
        <v>297</v>
      </c>
      <c r="J66" s="316" t="s">
        <v>1060</v>
      </c>
      <c r="K66" s="316" t="s">
        <v>1060</v>
      </c>
      <c r="L66" s="316" t="s">
        <v>1060</v>
      </c>
      <c r="M66" s="280" t="s">
        <v>297</v>
      </c>
      <c r="N66" s="280" t="s">
        <v>891</v>
      </c>
      <c r="O66" s="280" t="s">
        <v>891</v>
      </c>
      <c r="P66" s="280" t="s">
        <v>516</v>
      </c>
      <c r="Q66" s="280" t="s">
        <v>900</v>
      </c>
      <c r="R66" s="280" t="s">
        <v>521</v>
      </c>
      <c r="S66" s="316" t="s">
        <v>1061</v>
      </c>
      <c r="T66" s="316" t="s">
        <v>1061</v>
      </c>
      <c r="U66" s="280" t="s">
        <v>303</v>
      </c>
      <c r="V66" s="280" t="s">
        <v>303</v>
      </c>
      <c r="W66" s="280" t="s">
        <v>299</v>
      </c>
      <c r="X66" s="280" t="s">
        <v>299</v>
      </c>
      <c r="Y66" s="280" t="s">
        <v>299</v>
      </c>
      <c r="Z66" s="280" t="s">
        <v>299</v>
      </c>
      <c r="AA66" s="280" t="s">
        <v>299</v>
      </c>
      <c r="AB66" s="280" t="s">
        <v>299</v>
      </c>
      <c r="AC66" s="280" t="s">
        <v>299</v>
      </c>
      <c r="AD66" s="280" t="s">
        <v>914</v>
      </c>
      <c r="AE66" s="280" t="s">
        <v>922</v>
      </c>
      <c r="AF66" s="280" t="s">
        <v>922</v>
      </c>
      <c r="AG66" s="280" t="s">
        <v>929</v>
      </c>
      <c r="AH66" s="280" t="s">
        <v>929</v>
      </c>
      <c r="AI66" s="280" t="s">
        <v>298</v>
      </c>
      <c r="AJ66" s="280" t="s">
        <v>560</v>
      </c>
      <c r="AK66" s="280" t="s">
        <v>560</v>
      </c>
      <c r="AL66" s="280" t="s">
        <v>942</v>
      </c>
      <c r="AM66" s="280" t="s">
        <v>942</v>
      </c>
      <c r="AN66" s="280" t="s">
        <v>943</v>
      </c>
      <c r="AO66" s="280" t="s">
        <v>943</v>
      </c>
      <c r="AP66" s="280" t="s">
        <v>943</v>
      </c>
      <c r="AQ66" s="280" t="s">
        <v>948</v>
      </c>
      <c r="AR66" s="280" t="s">
        <v>653</v>
      </c>
      <c r="AS66" s="280" t="s">
        <v>953</v>
      </c>
      <c r="AT66" s="280" t="s">
        <v>302</v>
      </c>
      <c r="AU66" s="280" t="s">
        <v>302</v>
      </c>
      <c r="AV66" s="280" t="s">
        <v>299</v>
      </c>
      <c r="AW66" s="280" t="s">
        <v>503</v>
      </c>
      <c r="AX66" s="280" t="s">
        <v>969</v>
      </c>
      <c r="AY66" s="280" t="s">
        <v>976</v>
      </c>
      <c r="AZ66" s="280" t="s">
        <v>943</v>
      </c>
      <c r="BA66" s="280" t="s">
        <v>943</v>
      </c>
      <c r="BB66" s="280" t="s">
        <v>943</v>
      </c>
      <c r="BC66" s="280" t="s">
        <v>900</v>
      </c>
      <c r="BD66" s="280" t="s">
        <v>900</v>
      </c>
      <c r="BE66" s="280" t="s">
        <v>503</v>
      </c>
      <c r="BF66" s="280" t="s">
        <v>990</v>
      </c>
      <c r="BG66" s="280" t="s">
        <v>994</v>
      </c>
      <c r="BH66" s="280" t="s">
        <v>943</v>
      </c>
      <c r="BI66" s="280" t="s">
        <v>299</v>
      </c>
      <c r="BJ66" s="280" t="s">
        <v>299</v>
      </c>
      <c r="BK66" s="280" t="s">
        <v>299</v>
      </c>
      <c r="BL66" s="280" t="s">
        <v>299</v>
      </c>
      <c r="BM66" s="280" t="s">
        <v>299</v>
      </c>
      <c r="BN66" s="280" t="s">
        <v>299</v>
      </c>
      <c r="BO66" s="280" t="s">
        <v>1000</v>
      </c>
      <c r="BP66" s="280" t="s">
        <v>1005</v>
      </c>
      <c r="BQ66" s="280" t="s">
        <v>1012</v>
      </c>
      <c r="BR66" s="280" t="s">
        <v>653</v>
      </c>
      <c r="BS66" s="316" t="s">
        <v>299</v>
      </c>
      <c r="BT66" s="316" t="s">
        <v>299</v>
      </c>
      <c r="BU66" s="280" t="s">
        <v>299</v>
      </c>
      <c r="BV66" s="280" t="s">
        <v>1027</v>
      </c>
      <c r="BW66" s="280" t="s">
        <v>1027</v>
      </c>
      <c r="BX66" s="280" t="s">
        <v>301</v>
      </c>
      <c r="BY66" s="280" t="s">
        <v>302</v>
      </c>
      <c r="BZ66" s="316" t="s">
        <v>1062</v>
      </c>
      <c r="CA66" s="316" t="s">
        <v>1062</v>
      </c>
      <c r="CB66" s="316" t="s">
        <v>1062</v>
      </c>
      <c r="CC66" s="316" t="s">
        <v>1062</v>
      </c>
      <c r="CD66" s="316" t="s">
        <v>1062</v>
      </c>
      <c r="CE66" s="316" t="s">
        <v>1062</v>
      </c>
      <c r="CF66" s="316" t="s">
        <v>1062</v>
      </c>
      <c r="CG66" s="280" t="s">
        <v>303</v>
      </c>
      <c r="CH66" s="280" t="s">
        <v>303</v>
      </c>
      <c r="CI66" s="280" t="s">
        <v>303</v>
      </c>
      <c r="CJ66" s="280" t="s">
        <v>303</v>
      </c>
      <c r="CK66" s="280" t="s">
        <v>299</v>
      </c>
      <c r="CL66" s="280" t="s">
        <v>299</v>
      </c>
      <c r="CM66" s="280" t="s">
        <v>299</v>
      </c>
      <c r="CN66" s="280" t="s">
        <v>302</v>
      </c>
      <c r="CO66" s="280" t="s">
        <v>299</v>
      </c>
      <c r="CP66" s="280" t="s">
        <v>299</v>
      </c>
      <c r="CQ66" s="280" t="s">
        <v>299</v>
      </c>
    </row>
    <row r="67" spans="1:95" ht="15.75" customHeight="1" x14ac:dyDescent="0.3">
      <c r="A67" s="118" t="str">
        <f>'Indicator Data'!B76</f>
        <v>Sylhet</v>
      </c>
      <c r="B67" s="118" t="str">
        <f>'Indicator Data'!C76</f>
        <v>Sunamganj</v>
      </c>
      <c r="C67" s="49">
        <f>'Indicator Data'!D76</f>
        <v>6090</v>
      </c>
      <c r="D67" s="280" t="s">
        <v>847</v>
      </c>
      <c r="E67" s="280" t="s">
        <v>847</v>
      </c>
      <c r="F67" s="280" t="s">
        <v>847</v>
      </c>
      <c r="G67" s="280" t="s">
        <v>847</v>
      </c>
      <c r="H67" s="280" t="s">
        <v>516</v>
      </c>
      <c r="I67" s="280" t="s">
        <v>297</v>
      </c>
      <c r="J67" s="316" t="s">
        <v>1060</v>
      </c>
      <c r="K67" s="316" t="s">
        <v>1060</v>
      </c>
      <c r="L67" s="316" t="s">
        <v>1060</v>
      </c>
      <c r="M67" s="280" t="s">
        <v>297</v>
      </c>
      <c r="N67" s="280" t="s">
        <v>891</v>
      </c>
      <c r="O67" s="280" t="s">
        <v>891</v>
      </c>
      <c r="P67" s="280" t="s">
        <v>516</v>
      </c>
      <c r="Q67" s="280" t="s">
        <v>900</v>
      </c>
      <c r="R67" s="280" t="s">
        <v>521</v>
      </c>
      <c r="S67" s="316" t="s">
        <v>1061</v>
      </c>
      <c r="T67" s="316" t="s">
        <v>1061</v>
      </c>
      <c r="U67" s="280" t="s">
        <v>303</v>
      </c>
      <c r="V67" s="280" t="s">
        <v>303</v>
      </c>
      <c r="W67" s="280" t="s">
        <v>299</v>
      </c>
      <c r="X67" s="280" t="s">
        <v>299</v>
      </c>
      <c r="Y67" s="280" t="s">
        <v>299</v>
      </c>
      <c r="Z67" s="280" t="s">
        <v>299</v>
      </c>
      <c r="AA67" s="280" t="s">
        <v>299</v>
      </c>
      <c r="AB67" s="280" t="s">
        <v>299</v>
      </c>
      <c r="AC67" s="280" t="s">
        <v>299</v>
      </c>
      <c r="AD67" s="280" t="s">
        <v>914</v>
      </c>
      <c r="AE67" s="280" t="s">
        <v>922</v>
      </c>
      <c r="AF67" s="280" t="s">
        <v>922</v>
      </c>
      <c r="AG67" s="280" t="s">
        <v>929</v>
      </c>
      <c r="AH67" s="280" t="s">
        <v>929</v>
      </c>
      <c r="AI67" s="280" t="s">
        <v>298</v>
      </c>
      <c r="AJ67" s="280" t="s">
        <v>560</v>
      </c>
      <c r="AK67" s="280" t="s">
        <v>560</v>
      </c>
      <c r="AL67" s="280" t="s">
        <v>942</v>
      </c>
      <c r="AM67" s="280" t="s">
        <v>942</v>
      </c>
      <c r="AN67" s="280" t="s">
        <v>943</v>
      </c>
      <c r="AO67" s="280" t="s">
        <v>943</v>
      </c>
      <c r="AP67" s="280" t="s">
        <v>943</v>
      </c>
      <c r="AQ67" s="280" t="s">
        <v>948</v>
      </c>
      <c r="AR67" s="280" t="s">
        <v>653</v>
      </c>
      <c r="AS67" s="280" t="s">
        <v>953</v>
      </c>
      <c r="AT67" s="280" t="s">
        <v>302</v>
      </c>
      <c r="AU67" s="280" t="s">
        <v>302</v>
      </c>
      <c r="AV67" s="280" t="s">
        <v>299</v>
      </c>
      <c r="AW67" s="280" t="s">
        <v>503</v>
      </c>
      <c r="AX67" s="280" t="s">
        <v>969</v>
      </c>
      <c r="AY67" s="280" t="s">
        <v>976</v>
      </c>
      <c r="AZ67" s="280" t="s">
        <v>943</v>
      </c>
      <c r="BA67" s="280" t="s">
        <v>943</v>
      </c>
      <c r="BB67" s="280" t="s">
        <v>943</v>
      </c>
      <c r="BC67" s="280" t="s">
        <v>900</v>
      </c>
      <c r="BD67" s="280" t="s">
        <v>900</v>
      </c>
      <c r="BE67" s="280" t="s">
        <v>503</v>
      </c>
      <c r="BF67" s="280" t="s">
        <v>990</v>
      </c>
      <c r="BG67" s="280" t="s">
        <v>994</v>
      </c>
      <c r="BH67" s="280" t="s">
        <v>943</v>
      </c>
      <c r="BI67" s="280" t="s">
        <v>299</v>
      </c>
      <c r="BJ67" s="280" t="s">
        <v>299</v>
      </c>
      <c r="BK67" s="280" t="s">
        <v>299</v>
      </c>
      <c r="BL67" s="280" t="s">
        <v>299</v>
      </c>
      <c r="BM67" s="280" t="s">
        <v>299</v>
      </c>
      <c r="BN67" s="280" t="s">
        <v>299</v>
      </c>
      <c r="BO67" s="280" t="s">
        <v>1000</v>
      </c>
      <c r="BP67" s="280" t="s">
        <v>1005</v>
      </c>
      <c r="BQ67" s="280" t="s">
        <v>1012</v>
      </c>
      <c r="BR67" s="280" t="s">
        <v>653</v>
      </c>
      <c r="BS67" s="316" t="s">
        <v>299</v>
      </c>
      <c r="BT67" s="316" t="s">
        <v>299</v>
      </c>
      <c r="BU67" s="280" t="s">
        <v>299</v>
      </c>
      <c r="BV67" s="280" t="s">
        <v>1027</v>
      </c>
      <c r="BW67" s="280" t="s">
        <v>1027</v>
      </c>
      <c r="BX67" s="280" t="s">
        <v>301</v>
      </c>
      <c r="BY67" s="280" t="s">
        <v>302</v>
      </c>
      <c r="BZ67" s="316" t="s">
        <v>1062</v>
      </c>
      <c r="CA67" s="316" t="s">
        <v>1062</v>
      </c>
      <c r="CB67" s="316" t="s">
        <v>1062</v>
      </c>
      <c r="CC67" s="316" t="s">
        <v>1062</v>
      </c>
      <c r="CD67" s="316" t="s">
        <v>1062</v>
      </c>
      <c r="CE67" s="316" t="s">
        <v>1062</v>
      </c>
      <c r="CF67" s="316" t="s">
        <v>1062</v>
      </c>
      <c r="CG67" s="280" t="s">
        <v>303</v>
      </c>
      <c r="CH67" s="280" t="s">
        <v>303</v>
      </c>
      <c r="CI67" s="280" t="s">
        <v>303</v>
      </c>
      <c r="CJ67" s="280" t="s">
        <v>303</v>
      </c>
      <c r="CK67" s="280" t="s">
        <v>299</v>
      </c>
      <c r="CL67" s="280" t="s">
        <v>299</v>
      </c>
      <c r="CM67" s="280" t="s">
        <v>299</v>
      </c>
      <c r="CN67" s="280" t="s">
        <v>302</v>
      </c>
      <c r="CO67" s="280" t="s">
        <v>299</v>
      </c>
      <c r="CP67" s="280" t="s">
        <v>299</v>
      </c>
      <c r="CQ67" s="280" t="s">
        <v>299</v>
      </c>
    </row>
    <row r="68" spans="1:95" ht="15.75" customHeight="1" x14ac:dyDescent="0.3">
      <c r="A68" s="118" t="str">
        <f>'Indicator Data'!B77</f>
        <v>Sylhet</v>
      </c>
      <c r="B68" s="118" t="str">
        <f>'Indicator Data'!C77</f>
        <v>Sylhet</v>
      </c>
      <c r="C68" s="49">
        <f>'Indicator Data'!D77</f>
        <v>6091</v>
      </c>
      <c r="D68" s="280" t="s">
        <v>847</v>
      </c>
      <c r="E68" s="280" t="s">
        <v>847</v>
      </c>
      <c r="F68" s="280" t="s">
        <v>847</v>
      </c>
      <c r="G68" s="280" t="s">
        <v>847</v>
      </c>
      <c r="H68" s="280" t="s">
        <v>516</v>
      </c>
      <c r="I68" s="280" t="s">
        <v>297</v>
      </c>
      <c r="J68" s="316" t="s">
        <v>1060</v>
      </c>
      <c r="K68" s="316" t="s">
        <v>1060</v>
      </c>
      <c r="L68" s="316" t="s">
        <v>1060</v>
      </c>
      <c r="M68" s="280" t="s">
        <v>297</v>
      </c>
      <c r="N68" s="280" t="s">
        <v>891</v>
      </c>
      <c r="O68" s="280" t="s">
        <v>891</v>
      </c>
      <c r="P68" s="280" t="s">
        <v>516</v>
      </c>
      <c r="Q68" s="280" t="s">
        <v>900</v>
      </c>
      <c r="R68" s="280" t="s">
        <v>521</v>
      </c>
      <c r="S68" s="316" t="s">
        <v>1061</v>
      </c>
      <c r="T68" s="316" t="s">
        <v>1061</v>
      </c>
      <c r="U68" s="280" t="s">
        <v>303</v>
      </c>
      <c r="V68" s="280" t="s">
        <v>303</v>
      </c>
      <c r="W68" s="280" t="s">
        <v>299</v>
      </c>
      <c r="X68" s="280" t="s">
        <v>299</v>
      </c>
      <c r="Y68" s="280" t="s">
        <v>299</v>
      </c>
      <c r="Z68" s="280" t="s">
        <v>299</v>
      </c>
      <c r="AA68" s="280" t="s">
        <v>299</v>
      </c>
      <c r="AB68" s="280" t="s">
        <v>299</v>
      </c>
      <c r="AC68" s="280" t="s">
        <v>299</v>
      </c>
      <c r="AD68" s="280" t="s">
        <v>914</v>
      </c>
      <c r="AE68" s="280" t="s">
        <v>922</v>
      </c>
      <c r="AF68" s="280" t="s">
        <v>922</v>
      </c>
      <c r="AG68" s="280" t="s">
        <v>929</v>
      </c>
      <c r="AH68" s="280" t="s">
        <v>929</v>
      </c>
      <c r="AI68" s="280" t="s">
        <v>298</v>
      </c>
      <c r="AJ68" s="280" t="s">
        <v>560</v>
      </c>
      <c r="AK68" s="280" t="s">
        <v>560</v>
      </c>
      <c r="AL68" s="280" t="s">
        <v>942</v>
      </c>
      <c r="AM68" s="280" t="s">
        <v>942</v>
      </c>
      <c r="AN68" s="280" t="s">
        <v>943</v>
      </c>
      <c r="AO68" s="280" t="s">
        <v>943</v>
      </c>
      <c r="AP68" s="280" t="s">
        <v>943</v>
      </c>
      <c r="AQ68" s="280" t="s">
        <v>948</v>
      </c>
      <c r="AR68" s="280" t="s">
        <v>653</v>
      </c>
      <c r="AS68" s="280" t="s">
        <v>953</v>
      </c>
      <c r="AT68" s="280" t="s">
        <v>302</v>
      </c>
      <c r="AU68" s="280" t="s">
        <v>302</v>
      </c>
      <c r="AV68" s="280" t="s">
        <v>299</v>
      </c>
      <c r="AW68" s="280" t="s">
        <v>503</v>
      </c>
      <c r="AX68" s="280" t="s">
        <v>969</v>
      </c>
      <c r="AY68" s="280" t="s">
        <v>976</v>
      </c>
      <c r="AZ68" s="280" t="s">
        <v>943</v>
      </c>
      <c r="BA68" s="280" t="s">
        <v>943</v>
      </c>
      <c r="BB68" s="280" t="s">
        <v>943</v>
      </c>
      <c r="BC68" s="280" t="s">
        <v>900</v>
      </c>
      <c r="BD68" s="280" t="s">
        <v>900</v>
      </c>
      <c r="BE68" s="280" t="s">
        <v>503</v>
      </c>
      <c r="BF68" s="280" t="s">
        <v>990</v>
      </c>
      <c r="BG68" s="280" t="s">
        <v>994</v>
      </c>
      <c r="BH68" s="280" t="s">
        <v>943</v>
      </c>
      <c r="BI68" s="280" t="s">
        <v>299</v>
      </c>
      <c r="BJ68" s="280" t="s">
        <v>299</v>
      </c>
      <c r="BK68" s="280" t="s">
        <v>299</v>
      </c>
      <c r="BL68" s="280" t="s">
        <v>299</v>
      </c>
      <c r="BM68" s="280" t="s">
        <v>299</v>
      </c>
      <c r="BN68" s="280" t="s">
        <v>299</v>
      </c>
      <c r="BO68" s="280" t="s">
        <v>1000</v>
      </c>
      <c r="BP68" s="280" t="s">
        <v>1005</v>
      </c>
      <c r="BQ68" s="280" t="s">
        <v>1012</v>
      </c>
      <c r="BR68" s="280" t="s">
        <v>653</v>
      </c>
      <c r="BS68" s="316" t="s">
        <v>299</v>
      </c>
      <c r="BT68" s="316" t="s">
        <v>299</v>
      </c>
      <c r="BU68" s="280" t="s">
        <v>299</v>
      </c>
      <c r="BV68" s="280" t="s">
        <v>1027</v>
      </c>
      <c r="BW68" s="280" t="s">
        <v>1027</v>
      </c>
      <c r="BX68" s="280" t="s">
        <v>301</v>
      </c>
      <c r="BY68" s="280" t="s">
        <v>302</v>
      </c>
      <c r="BZ68" s="316" t="s">
        <v>1062</v>
      </c>
      <c r="CA68" s="316" t="s">
        <v>1062</v>
      </c>
      <c r="CB68" s="316" t="s">
        <v>1062</v>
      </c>
      <c r="CC68" s="316" t="s">
        <v>1062</v>
      </c>
      <c r="CD68" s="316" t="s">
        <v>1062</v>
      </c>
      <c r="CE68" s="316" t="s">
        <v>1062</v>
      </c>
      <c r="CF68" s="316" t="s">
        <v>1062</v>
      </c>
      <c r="CG68" s="280" t="s">
        <v>303</v>
      </c>
      <c r="CH68" s="280" t="s">
        <v>303</v>
      </c>
      <c r="CI68" s="280" t="s">
        <v>303</v>
      </c>
      <c r="CJ68" s="280" t="s">
        <v>303</v>
      </c>
      <c r="CK68" s="280" t="s">
        <v>299</v>
      </c>
      <c r="CL68" s="280" t="s">
        <v>299</v>
      </c>
      <c r="CM68" s="280" t="s">
        <v>299</v>
      </c>
      <c r="CN68" s="280" t="s">
        <v>302</v>
      </c>
      <c r="CO68" s="280" t="s">
        <v>299</v>
      </c>
      <c r="CP68" s="280" t="s">
        <v>299</v>
      </c>
      <c r="CQ68" s="280" t="s">
        <v>299</v>
      </c>
    </row>
    <row r="69" spans="1:95" ht="15.75" customHeight="1" x14ac:dyDescent="0.3">
      <c r="B69" s="2"/>
      <c r="C69" s="2"/>
      <c r="D69" s="47"/>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row>
    <row r="70" spans="1:95" ht="15.75" customHeight="1" x14ac:dyDescent="0.3">
      <c r="B70" s="2"/>
      <c r="C70" s="2"/>
      <c r="D70" s="47"/>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row>
    <row r="71" spans="1:95" ht="15.75" customHeight="1" x14ac:dyDescent="0.3">
      <c r="B71" s="2"/>
      <c r="C71" s="2"/>
      <c r="D71" s="47"/>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row>
    <row r="72" spans="1:95" ht="15.75" customHeight="1" x14ac:dyDescent="0.3">
      <c r="B72" s="2"/>
      <c r="C72" s="2"/>
      <c r="D72" s="47"/>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row>
    <row r="73" spans="1:95" ht="15.75" customHeight="1" x14ac:dyDescent="0.3">
      <c r="B73" s="2"/>
      <c r="C73" s="2"/>
      <c r="D73" s="47"/>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row>
    <row r="74" spans="1:95" ht="15.75" customHeight="1" x14ac:dyDescent="0.3">
      <c r="B74" s="2"/>
      <c r="C74" s="2"/>
      <c r="D74" s="47"/>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row>
    <row r="75" spans="1:95" ht="15.75" customHeight="1" x14ac:dyDescent="0.3">
      <c r="B75" s="2"/>
      <c r="C75" s="2"/>
      <c r="D75" s="47"/>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row>
    <row r="76" spans="1:95" ht="15.75" customHeight="1" x14ac:dyDescent="0.3">
      <c r="B76" s="2"/>
      <c r="C76" s="2"/>
      <c r="D76" s="47"/>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row>
    <row r="77" spans="1:95" ht="15.75" customHeight="1" x14ac:dyDescent="0.3">
      <c r="B77" s="2"/>
      <c r="C77" s="2"/>
      <c r="D77" s="47"/>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row>
    <row r="78" spans="1:95" ht="15.75" customHeight="1" x14ac:dyDescent="0.3">
      <c r="B78" s="2"/>
      <c r="C78" s="2"/>
      <c r="D78" s="47"/>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row>
    <row r="79" spans="1:95" ht="15.75" customHeight="1" x14ac:dyDescent="0.3">
      <c r="B79" s="2"/>
      <c r="C79" s="2"/>
      <c r="D79" s="47"/>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row>
    <row r="80" spans="1:95" ht="15.75" customHeight="1" x14ac:dyDescent="0.3">
      <c r="B80" s="2"/>
      <c r="C80" s="2"/>
      <c r="D80" s="47"/>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row>
    <row r="81" spans="2:54" ht="15.75" customHeight="1" x14ac:dyDescent="0.3">
      <c r="B81" s="2"/>
      <c r="C81" s="2"/>
      <c r="D81" s="47"/>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row>
    <row r="82" spans="2:54" ht="15.75" customHeight="1" x14ac:dyDescent="0.3">
      <c r="B82" s="2"/>
      <c r="C82" s="2"/>
      <c r="D82" s="47"/>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row>
    <row r="83" spans="2:54" ht="15.75" customHeight="1" x14ac:dyDescent="0.3">
      <c r="B83" s="2"/>
      <c r="C83" s="2"/>
      <c r="D83" s="47"/>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row>
    <row r="84" spans="2:54" ht="15.75" customHeight="1" x14ac:dyDescent="0.3">
      <c r="B84" s="2"/>
      <c r="C84" s="2"/>
      <c r="D84" s="47"/>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row>
    <row r="85" spans="2:54" ht="15.75" customHeight="1" x14ac:dyDescent="0.3">
      <c r="B85" s="2"/>
      <c r="C85" s="2"/>
      <c r="D85" s="47"/>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row>
    <row r="86" spans="2:54" ht="15.75" customHeight="1" x14ac:dyDescent="0.3">
      <c r="B86" s="2"/>
      <c r="C86" s="2"/>
      <c r="D86" s="47"/>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row>
    <row r="87" spans="2:54" ht="15.75" customHeight="1" x14ac:dyDescent="0.3">
      <c r="B87" s="2"/>
      <c r="C87" s="2"/>
      <c r="D87" s="47"/>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row>
    <row r="88" spans="2:54" ht="15.75" customHeight="1" x14ac:dyDescent="0.3">
      <c r="B88" s="2"/>
      <c r="C88" s="2"/>
      <c r="D88" s="47"/>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row>
    <row r="89" spans="2:54" ht="15.75" customHeight="1" x14ac:dyDescent="0.3">
      <c r="B89" s="2"/>
      <c r="C89" s="2"/>
      <c r="D89" s="47"/>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row>
    <row r="90" spans="2:54" ht="15.75" customHeight="1" x14ac:dyDescent="0.3">
      <c r="B90" s="2"/>
      <c r="C90" s="2"/>
      <c r="D90" s="47"/>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row>
    <row r="91" spans="2:54" ht="15.75" customHeight="1" x14ac:dyDescent="0.3">
      <c r="B91" s="2"/>
      <c r="C91" s="2"/>
      <c r="D91" s="47"/>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row>
    <row r="92" spans="2:54" ht="15.75" customHeight="1" x14ac:dyDescent="0.3">
      <c r="B92" s="2"/>
      <c r="C92" s="2"/>
      <c r="D92" s="47"/>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row>
    <row r="93" spans="2:54" ht="15.75" customHeight="1" x14ac:dyDescent="0.3">
      <c r="B93" s="2"/>
      <c r="C93" s="2"/>
      <c r="D93" s="47"/>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row>
    <row r="94" spans="2:54" ht="15.75" customHeight="1" x14ac:dyDescent="0.3">
      <c r="B94" s="2"/>
      <c r="C94" s="2"/>
      <c r="D94" s="47"/>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row>
    <row r="95" spans="2:54" ht="15.75" customHeight="1" x14ac:dyDescent="0.3">
      <c r="B95" s="2"/>
      <c r="C95" s="2"/>
      <c r="D95" s="47"/>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row>
    <row r="96" spans="2:54" ht="15.75" customHeight="1" x14ac:dyDescent="0.3">
      <c r="B96" s="2"/>
      <c r="C96" s="2"/>
      <c r="D96" s="47"/>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row>
    <row r="97" spans="2:54" ht="15.75" customHeight="1" x14ac:dyDescent="0.3">
      <c r="B97" s="2"/>
      <c r="C97" s="2"/>
      <c r="D97" s="47"/>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row>
    <row r="98" spans="2:54" ht="15.75" customHeight="1" x14ac:dyDescent="0.3">
      <c r="B98" s="2"/>
      <c r="C98" s="2"/>
      <c r="D98" s="47"/>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row>
    <row r="99" spans="2:54" ht="15.75" customHeight="1" x14ac:dyDescent="0.3">
      <c r="B99" s="2"/>
      <c r="C99" s="2"/>
      <c r="D99" s="47"/>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row>
    <row r="100" spans="2:54" ht="15.75" customHeight="1" x14ac:dyDescent="0.3">
      <c r="B100" s="2"/>
      <c r="C100" s="2"/>
      <c r="D100" s="47"/>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row>
    <row r="101" spans="2:54" ht="15.75" customHeight="1" x14ac:dyDescent="0.3">
      <c r="B101" s="2"/>
      <c r="C101" s="2"/>
      <c r="D101" s="47"/>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row>
    <row r="102" spans="2:54" ht="15.75" customHeight="1" x14ac:dyDescent="0.3">
      <c r="B102" s="2"/>
      <c r="C102" s="2"/>
      <c r="D102" s="47"/>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row>
    <row r="103" spans="2:54" ht="15.75" customHeight="1" x14ac:dyDescent="0.3">
      <c r="B103" s="2"/>
      <c r="C103" s="2"/>
      <c r="D103" s="47"/>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row>
    <row r="104" spans="2:54" ht="15.75" customHeight="1" x14ac:dyDescent="0.3">
      <c r="B104" s="2"/>
      <c r="C104" s="2"/>
      <c r="D104" s="47"/>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row>
    <row r="105" spans="2:54" ht="15.75" customHeight="1" x14ac:dyDescent="0.3">
      <c r="B105" s="2"/>
      <c r="C105" s="2"/>
      <c r="D105" s="47"/>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row>
    <row r="106" spans="2:54" ht="15.75" customHeight="1" x14ac:dyDescent="0.3">
      <c r="B106" s="2"/>
      <c r="C106" s="2"/>
      <c r="D106" s="47"/>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row>
    <row r="107" spans="2:54" ht="15.75" customHeight="1" x14ac:dyDescent="0.3">
      <c r="B107" s="2"/>
      <c r="C107" s="2"/>
      <c r="D107" s="47"/>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row>
    <row r="108" spans="2:54" ht="15.75" customHeight="1" x14ac:dyDescent="0.3">
      <c r="B108" s="2"/>
      <c r="C108" s="2"/>
      <c r="D108" s="47"/>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row>
    <row r="109" spans="2:54" ht="15.75" customHeight="1" x14ac:dyDescent="0.3">
      <c r="B109" s="2"/>
      <c r="C109" s="2"/>
      <c r="D109" s="47"/>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row>
    <row r="110" spans="2:54" ht="15.75" customHeight="1" x14ac:dyDescent="0.3">
      <c r="B110" s="2"/>
      <c r="C110" s="2"/>
      <c r="D110" s="47"/>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row>
    <row r="111" spans="2:54" ht="15.75" customHeight="1" x14ac:dyDescent="0.3">
      <c r="B111" s="2"/>
      <c r="C111" s="2"/>
      <c r="D111" s="47"/>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row>
    <row r="112" spans="2:54" ht="15.75" customHeight="1" x14ac:dyDescent="0.3">
      <c r="B112" s="2"/>
      <c r="C112" s="2"/>
      <c r="D112" s="47"/>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row>
    <row r="113" spans="2:54" ht="15.75" customHeight="1" x14ac:dyDescent="0.3">
      <c r="B113" s="2"/>
      <c r="C113" s="2"/>
      <c r="D113" s="47"/>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row>
    <row r="114" spans="2:54" ht="15.75" customHeight="1" x14ac:dyDescent="0.3">
      <c r="B114" s="2"/>
      <c r="C114" s="2"/>
      <c r="D114" s="47"/>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row>
    <row r="115" spans="2:54" ht="15.75" customHeight="1" x14ac:dyDescent="0.3">
      <c r="B115" s="2"/>
      <c r="C115" s="2"/>
      <c r="D115" s="47"/>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row>
    <row r="116" spans="2:54" ht="15.75" customHeight="1" x14ac:dyDescent="0.3">
      <c r="B116" s="2"/>
      <c r="C116" s="2"/>
      <c r="D116" s="47"/>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row>
    <row r="117" spans="2:54" ht="15.75" customHeight="1" x14ac:dyDescent="0.3">
      <c r="B117" s="2"/>
      <c r="C117" s="2"/>
      <c r="D117" s="47"/>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row>
    <row r="118" spans="2:54" ht="15.75" customHeight="1" x14ac:dyDescent="0.3">
      <c r="B118" s="2"/>
      <c r="C118" s="2"/>
      <c r="D118" s="47"/>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row>
    <row r="119" spans="2:54" ht="15.75" customHeight="1" x14ac:dyDescent="0.3">
      <c r="B119" s="2"/>
      <c r="C119" s="2"/>
      <c r="D119" s="47"/>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row>
    <row r="120" spans="2:54" ht="15.75" customHeight="1" x14ac:dyDescent="0.3">
      <c r="B120" s="2"/>
      <c r="C120" s="2"/>
      <c r="D120" s="47"/>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row>
    <row r="121" spans="2:54" ht="15.75" customHeight="1" x14ac:dyDescent="0.3">
      <c r="B121" s="2"/>
      <c r="C121" s="2"/>
      <c r="D121" s="47"/>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row>
    <row r="122" spans="2:54" ht="15.75" customHeight="1" x14ac:dyDescent="0.3">
      <c r="B122" s="2"/>
      <c r="C122" s="2"/>
      <c r="D122" s="47"/>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row>
    <row r="123" spans="2:54" ht="15.75" customHeight="1" x14ac:dyDescent="0.3">
      <c r="B123" s="2"/>
      <c r="C123" s="2"/>
      <c r="D123" s="47"/>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row>
    <row r="124" spans="2:54" ht="15.75" customHeight="1" x14ac:dyDescent="0.3">
      <c r="B124" s="2"/>
      <c r="C124" s="2"/>
      <c r="D124" s="47"/>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row>
    <row r="125" spans="2:54" ht="15.75" customHeight="1" x14ac:dyDescent="0.3">
      <c r="B125" s="2"/>
      <c r="C125" s="2"/>
      <c r="D125" s="47"/>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row>
    <row r="126" spans="2:54" ht="15.75" customHeight="1" x14ac:dyDescent="0.3">
      <c r="B126" s="2"/>
      <c r="C126" s="2"/>
      <c r="D126" s="47"/>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row>
    <row r="127" spans="2:54" ht="15.75" customHeight="1" x14ac:dyDescent="0.3">
      <c r="B127" s="2"/>
      <c r="C127" s="2"/>
      <c r="D127" s="47"/>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row>
    <row r="128" spans="2:54" ht="15.75" customHeight="1" x14ac:dyDescent="0.3">
      <c r="B128" s="2"/>
      <c r="C128" s="2"/>
      <c r="D128" s="47"/>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row>
    <row r="129" spans="2:54" ht="15.75" customHeight="1" x14ac:dyDescent="0.3">
      <c r="B129" s="2"/>
      <c r="C129" s="2"/>
      <c r="D129" s="47"/>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row>
    <row r="130" spans="2:54" ht="15.75" customHeight="1" x14ac:dyDescent="0.3">
      <c r="B130" s="2"/>
      <c r="C130" s="2"/>
      <c r="D130" s="47"/>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row>
    <row r="131" spans="2:54" ht="15.75" customHeight="1" x14ac:dyDescent="0.3">
      <c r="B131" s="2"/>
      <c r="C131" s="2"/>
      <c r="D131" s="47"/>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row>
    <row r="132" spans="2:54" ht="15.75" customHeight="1" x14ac:dyDescent="0.3">
      <c r="B132" s="2"/>
      <c r="C132" s="2"/>
      <c r="D132" s="47"/>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row>
    <row r="133" spans="2:54" ht="15.75" customHeight="1" x14ac:dyDescent="0.3">
      <c r="B133" s="2"/>
      <c r="C133" s="2"/>
      <c r="D133" s="47"/>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row>
    <row r="134" spans="2:54" ht="15.75" customHeight="1" x14ac:dyDescent="0.3">
      <c r="B134" s="2"/>
      <c r="C134" s="2"/>
      <c r="D134" s="47"/>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row>
    <row r="135" spans="2:54" ht="15.75" customHeight="1" x14ac:dyDescent="0.3">
      <c r="B135" s="2"/>
      <c r="C135" s="2"/>
      <c r="D135" s="47"/>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row>
    <row r="136" spans="2:54" ht="15.75" customHeight="1" x14ac:dyDescent="0.3">
      <c r="B136" s="2"/>
      <c r="C136" s="2"/>
      <c r="D136" s="47"/>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row>
    <row r="137" spans="2:54" ht="15.75" customHeight="1" x14ac:dyDescent="0.3">
      <c r="B137" s="2"/>
      <c r="C137" s="2"/>
      <c r="D137" s="47"/>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row>
    <row r="138" spans="2:54" ht="15.75" customHeight="1" x14ac:dyDescent="0.3">
      <c r="B138" s="2"/>
      <c r="C138" s="2"/>
      <c r="D138" s="47"/>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row>
    <row r="139" spans="2:54" ht="15.75" customHeight="1" x14ac:dyDescent="0.3">
      <c r="B139" s="2"/>
      <c r="C139" s="2"/>
      <c r="D139" s="47"/>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row>
    <row r="140" spans="2:54" ht="15.75" customHeight="1" x14ac:dyDescent="0.3">
      <c r="B140" s="2"/>
      <c r="C140" s="2"/>
      <c r="D140" s="47"/>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row>
    <row r="141" spans="2:54" ht="15.75" customHeight="1" x14ac:dyDescent="0.3">
      <c r="B141" s="2"/>
      <c r="C141" s="2"/>
      <c r="D141" s="47"/>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row>
    <row r="142" spans="2:54" ht="15.75" customHeight="1" x14ac:dyDescent="0.3">
      <c r="B142" s="2"/>
      <c r="C142" s="2"/>
      <c r="D142" s="47"/>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row>
    <row r="143" spans="2:54" ht="15.75" customHeight="1" x14ac:dyDescent="0.3">
      <c r="B143" s="2"/>
      <c r="C143" s="2"/>
      <c r="D143" s="47"/>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row>
    <row r="144" spans="2:54" ht="15.75" customHeight="1" x14ac:dyDescent="0.3">
      <c r="B144" s="2"/>
      <c r="C144" s="2"/>
      <c r="D144" s="47"/>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row>
    <row r="145" spans="2:54" ht="15.75" customHeight="1" x14ac:dyDescent="0.3">
      <c r="B145" s="2"/>
      <c r="C145" s="2"/>
      <c r="D145" s="47"/>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row>
    <row r="146" spans="2:54" ht="15.75" customHeight="1" x14ac:dyDescent="0.3">
      <c r="B146" s="2"/>
      <c r="C146" s="2"/>
      <c r="D146" s="47"/>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row>
    <row r="147" spans="2:54" ht="15.75" customHeight="1" x14ac:dyDescent="0.3">
      <c r="B147" s="2"/>
      <c r="C147" s="2"/>
      <c r="D147" s="47"/>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row>
    <row r="148" spans="2:54" ht="15.75" customHeight="1" x14ac:dyDescent="0.3">
      <c r="B148" s="2"/>
      <c r="C148" s="2"/>
      <c r="D148" s="47"/>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row>
    <row r="149" spans="2:54" ht="15.75" customHeight="1" x14ac:dyDescent="0.3">
      <c r="B149" s="2"/>
      <c r="C149" s="2"/>
      <c r="D149" s="47"/>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row>
    <row r="150" spans="2:54" ht="15.75" customHeight="1" x14ac:dyDescent="0.3">
      <c r="B150" s="2"/>
      <c r="C150" s="2"/>
      <c r="D150" s="47"/>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row>
    <row r="151" spans="2:54" ht="15.75" customHeight="1" x14ac:dyDescent="0.3">
      <c r="B151" s="2"/>
      <c r="C151" s="2"/>
      <c r="D151" s="47"/>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row>
    <row r="152" spans="2:54" ht="15.75" customHeight="1" x14ac:dyDescent="0.3">
      <c r="B152" s="2"/>
      <c r="C152" s="2"/>
      <c r="D152" s="47"/>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row>
    <row r="153" spans="2:54" ht="15.75" customHeight="1" x14ac:dyDescent="0.3">
      <c r="B153" s="2"/>
      <c r="C153" s="2"/>
      <c r="D153" s="47"/>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row>
    <row r="154" spans="2:54" ht="15.75" customHeight="1" x14ac:dyDescent="0.3">
      <c r="B154" s="2"/>
      <c r="C154" s="2"/>
      <c r="D154" s="47"/>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row>
    <row r="155" spans="2:54" ht="15.75" customHeight="1" x14ac:dyDescent="0.3">
      <c r="B155" s="2"/>
      <c r="C155" s="2"/>
      <c r="D155" s="47"/>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row>
    <row r="156" spans="2:54" ht="15.75" customHeight="1" x14ac:dyDescent="0.3">
      <c r="B156" s="2"/>
      <c r="C156" s="2"/>
      <c r="D156" s="47"/>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row>
    <row r="157" spans="2:54" ht="15.75" customHeight="1" x14ac:dyDescent="0.3">
      <c r="B157" s="2"/>
      <c r="C157" s="2"/>
      <c r="D157" s="47"/>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row>
    <row r="158" spans="2:54" ht="15.75" customHeight="1" x14ac:dyDescent="0.3">
      <c r="B158" s="2"/>
      <c r="C158" s="2"/>
      <c r="D158" s="47"/>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row>
    <row r="159" spans="2:54" ht="15.75" customHeight="1" x14ac:dyDescent="0.3">
      <c r="B159" s="2"/>
      <c r="C159" s="2"/>
      <c r="D159" s="47"/>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row>
    <row r="160" spans="2:54" ht="15.75" customHeight="1" x14ac:dyDescent="0.3">
      <c r="B160" s="2"/>
      <c r="C160" s="2"/>
      <c r="D160" s="47"/>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row>
    <row r="161" spans="2:54" ht="15.75" customHeight="1" x14ac:dyDescent="0.3">
      <c r="B161" s="2"/>
      <c r="C161" s="2"/>
      <c r="D161" s="47"/>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row>
    <row r="162" spans="2:54" ht="15.75" customHeight="1" x14ac:dyDescent="0.3">
      <c r="B162" s="2"/>
      <c r="C162" s="2"/>
      <c r="D162" s="47"/>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row>
    <row r="163" spans="2:54" ht="15.75" customHeight="1" x14ac:dyDescent="0.3">
      <c r="B163" s="2"/>
      <c r="C163" s="2"/>
      <c r="D163" s="47"/>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row>
    <row r="164" spans="2:54" ht="15.75" customHeight="1" x14ac:dyDescent="0.3">
      <c r="B164" s="2"/>
      <c r="C164" s="2"/>
      <c r="D164" s="47"/>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row>
    <row r="165" spans="2:54" ht="15.75" customHeight="1" x14ac:dyDescent="0.3">
      <c r="B165" s="2"/>
      <c r="C165" s="2"/>
      <c r="D165" s="47"/>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row>
    <row r="166" spans="2:54" ht="15.75" customHeight="1" x14ac:dyDescent="0.3">
      <c r="B166" s="2"/>
      <c r="C166" s="2"/>
      <c r="D166" s="47"/>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row>
    <row r="167" spans="2:54" ht="15.75" customHeight="1" x14ac:dyDescent="0.3">
      <c r="B167" s="2"/>
      <c r="C167" s="2"/>
      <c r="D167" s="47"/>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row>
    <row r="168" spans="2:54" ht="15.75" customHeight="1" x14ac:dyDescent="0.3">
      <c r="B168" s="2"/>
      <c r="C168" s="2"/>
      <c r="D168" s="47"/>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row>
    <row r="169" spans="2:54" ht="15.75" customHeight="1" x14ac:dyDescent="0.3">
      <c r="B169" s="2"/>
      <c r="C169" s="2"/>
      <c r="D169" s="47"/>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row>
    <row r="170" spans="2:54" ht="15.75" customHeight="1" x14ac:dyDescent="0.3">
      <c r="B170" s="2"/>
      <c r="C170" s="2"/>
      <c r="D170" s="47"/>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row>
    <row r="171" spans="2:54" ht="15.75" customHeight="1" x14ac:dyDescent="0.3">
      <c r="B171" s="2"/>
      <c r="C171" s="2"/>
      <c r="D171" s="47"/>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row>
    <row r="172" spans="2:54" ht="15.75" customHeight="1" x14ac:dyDescent="0.3">
      <c r="B172" s="2"/>
      <c r="C172" s="2"/>
      <c r="D172" s="47"/>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row>
    <row r="173" spans="2:54" ht="15.75" customHeight="1" x14ac:dyDescent="0.3">
      <c r="B173" s="2"/>
      <c r="C173" s="2"/>
      <c r="D173" s="47"/>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row>
    <row r="174" spans="2:54" ht="15.75" customHeight="1" x14ac:dyDescent="0.3">
      <c r="B174" s="2"/>
      <c r="C174" s="2"/>
      <c r="D174" s="47"/>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row>
    <row r="175" spans="2:54" ht="15.75" customHeight="1" x14ac:dyDescent="0.3">
      <c r="B175" s="2"/>
      <c r="C175" s="2"/>
      <c r="D175" s="47"/>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row>
    <row r="176" spans="2:54" ht="15.75" customHeight="1" x14ac:dyDescent="0.3">
      <c r="B176" s="2"/>
      <c r="C176" s="2"/>
      <c r="D176" s="47"/>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row>
    <row r="177" spans="2:54" ht="15.75" customHeight="1" x14ac:dyDescent="0.3">
      <c r="B177" s="2"/>
      <c r="C177" s="2"/>
      <c r="D177" s="47"/>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row>
    <row r="178" spans="2:54" ht="15.75" customHeight="1" x14ac:dyDescent="0.3">
      <c r="B178" s="2"/>
      <c r="C178" s="2"/>
      <c r="D178" s="47"/>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row>
    <row r="179" spans="2:54" ht="15.75" customHeight="1" x14ac:dyDescent="0.3">
      <c r="B179" s="2"/>
      <c r="C179" s="2"/>
      <c r="D179" s="47"/>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row>
    <row r="180" spans="2:54" ht="15.75" customHeight="1" x14ac:dyDescent="0.3">
      <c r="B180" s="2"/>
      <c r="C180" s="2"/>
      <c r="D180" s="47"/>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row>
    <row r="181" spans="2:54" ht="15.75" customHeight="1" x14ac:dyDescent="0.3">
      <c r="B181" s="2"/>
      <c r="C181" s="2"/>
      <c r="D181" s="47"/>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row>
    <row r="182" spans="2:54" ht="15.75" customHeight="1" x14ac:dyDescent="0.3">
      <c r="B182" s="2"/>
      <c r="C182" s="2"/>
      <c r="D182" s="47"/>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row>
    <row r="183" spans="2:54" ht="15.75" customHeight="1" x14ac:dyDescent="0.3">
      <c r="B183" s="2"/>
      <c r="C183" s="2"/>
      <c r="D183" s="47"/>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row>
    <row r="184" spans="2:54" ht="15.75" customHeight="1" x14ac:dyDescent="0.3">
      <c r="B184" s="2"/>
      <c r="C184" s="2"/>
      <c r="D184" s="47"/>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row>
    <row r="185" spans="2:54" ht="15.75" customHeight="1" x14ac:dyDescent="0.3">
      <c r="B185" s="2"/>
      <c r="C185" s="2"/>
      <c r="D185" s="47"/>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row>
    <row r="186" spans="2:54" ht="15.75" customHeight="1" x14ac:dyDescent="0.3">
      <c r="B186" s="2"/>
      <c r="C186" s="2"/>
      <c r="D186" s="47"/>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row>
    <row r="187" spans="2:54" ht="15.75" customHeight="1" x14ac:dyDescent="0.3">
      <c r="B187" s="2"/>
      <c r="C187" s="2"/>
      <c r="D187" s="47"/>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row>
    <row r="188" spans="2:54" ht="15.75" customHeight="1" x14ac:dyDescent="0.3">
      <c r="B188" s="2"/>
      <c r="C188" s="2"/>
      <c r="D188" s="47"/>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row>
    <row r="189" spans="2:54" ht="15.75" customHeight="1" x14ac:dyDescent="0.3">
      <c r="B189" s="2"/>
      <c r="C189" s="2"/>
      <c r="D189" s="47"/>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row>
    <row r="190" spans="2:54" ht="15.75" customHeight="1" x14ac:dyDescent="0.3">
      <c r="B190" s="2"/>
      <c r="C190" s="2"/>
      <c r="D190" s="47"/>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row>
    <row r="191" spans="2:54" ht="15.75" customHeight="1" x14ac:dyDescent="0.3">
      <c r="B191" s="2"/>
      <c r="C191" s="2"/>
      <c r="D191" s="47"/>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row>
    <row r="192" spans="2:54" ht="15.75" customHeight="1" x14ac:dyDescent="0.3">
      <c r="B192" s="2"/>
      <c r="C192" s="2"/>
      <c r="D192" s="47"/>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row>
    <row r="193" spans="2:54" ht="15.75" customHeight="1" x14ac:dyDescent="0.3">
      <c r="B193" s="2"/>
      <c r="C193" s="2"/>
      <c r="D193" s="47"/>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row>
    <row r="194" spans="2:54" ht="15.75" customHeight="1" x14ac:dyDescent="0.3">
      <c r="B194" s="2"/>
      <c r="C194" s="2"/>
      <c r="D194" s="47"/>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row>
    <row r="195" spans="2:54" ht="15.75" customHeight="1" x14ac:dyDescent="0.3">
      <c r="B195" s="2"/>
      <c r="C195" s="2"/>
      <c r="D195" s="47"/>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row>
    <row r="196" spans="2:54" ht="15.75" customHeight="1" x14ac:dyDescent="0.3">
      <c r="B196" s="2"/>
      <c r="C196" s="2"/>
      <c r="D196" s="47"/>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row>
    <row r="197" spans="2:54" ht="15.75" customHeight="1" x14ac:dyDescent="0.3">
      <c r="B197" s="2"/>
      <c r="C197" s="2"/>
      <c r="D197" s="47"/>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row>
    <row r="198" spans="2:54" ht="15.75" customHeight="1" x14ac:dyDescent="0.3">
      <c r="B198" s="2"/>
      <c r="C198" s="2"/>
      <c r="D198" s="47"/>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row>
    <row r="199" spans="2:54" ht="15.75" customHeight="1" x14ac:dyDescent="0.3">
      <c r="B199" s="2"/>
      <c r="C199" s="2"/>
      <c r="D199" s="47"/>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row>
    <row r="200" spans="2:54" ht="15.75" customHeight="1" x14ac:dyDescent="0.3">
      <c r="B200" s="2"/>
      <c r="C200" s="2"/>
      <c r="D200" s="47"/>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row>
    <row r="201" spans="2:54" ht="15.75" customHeight="1" x14ac:dyDescent="0.3">
      <c r="B201" s="2"/>
      <c r="C201" s="2"/>
      <c r="D201" s="47"/>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row>
    <row r="202" spans="2:54" ht="15.75" customHeight="1" x14ac:dyDescent="0.3">
      <c r="B202" s="2"/>
      <c r="C202" s="2"/>
      <c r="D202" s="47"/>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row>
    <row r="203" spans="2:54" ht="15.75" customHeight="1" x14ac:dyDescent="0.3">
      <c r="B203" s="2"/>
      <c r="C203" s="2"/>
      <c r="D203" s="47"/>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row>
    <row r="204" spans="2:54" ht="15.75" customHeight="1" x14ac:dyDescent="0.3">
      <c r="B204" s="2"/>
      <c r="C204" s="2"/>
      <c r="D204" s="47"/>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row>
    <row r="205" spans="2:54" ht="15.75" customHeight="1" x14ac:dyDescent="0.3">
      <c r="B205" s="2"/>
      <c r="C205" s="2"/>
      <c r="D205" s="47"/>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row>
    <row r="206" spans="2:54" ht="15.75" customHeight="1" x14ac:dyDescent="0.3">
      <c r="B206" s="2"/>
      <c r="C206" s="2"/>
      <c r="D206" s="47"/>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row>
    <row r="207" spans="2:54" ht="15.75" customHeight="1" x14ac:dyDescent="0.3">
      <c r="B207" s="2"/>
      <c r="C207" s="2"/>
      <c r="D207" s="47"/>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row>
    <row r="208" spans="2:54" ht="15.75" customHeight="1" x14ac:dyDescent="0.3">
      <c r="B208" s="2"/>
      <c r="C208" s="2"/>
      <c r="D208" s="47"/>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row>
    <row r="209" spans="2:54" ht="15.75" customHeight="1" x14ac:dyDescent="0.3">
      <c r="B209" s="2"/>
      <c r="C209" s="2"/>
      <c r="D209" s="47"/>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row>
    <row r="210" spans="2:54" ht="15.75" customHeight="1" x14ac:dyDescent="0.3">
      <c r="B210" s="2"/>
      <c r="C210" s="2"/>
      <c r="D210" s="47"/>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row>
    <row r="211" spans="2:54" ht="15.75" customHeight="1" x14ac:dyDescent="0.3">
      <c r="B211" s="2"/>
      <c r="C211" s="2"/>
      <c r="D211" s="47"/>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row>
    <row r="212" spans="2:54" ht="15.75" customHeight="1" x14ac:dyDescent="0.3">
      <c r="B212" s="2"/>
      <c r="C212" s="2"/>
      <c r="D212" s="47"/>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row>
    <row r="213" spans="2:54" ht="15.75" customHeight="1" x14ac:dyDescent="0.3">
      <c r="B213" s="2"/>
      <c r="C213" s="2"/>
      <c r="D213" s="47"/>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row>
    <row r="214" spans="2:54" ht="15.75" customHeight="1" x14ac:dyDescent="0.3">
      <c r="B214" s="2"/>
      <c r="C214" s="2"/>
      <c r="D214" s="47"/>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row>
    <row r="215" spans="2:54" ht="15.75" customHeight="1" x14ac:dyDescent="0.3">
      <c r="B215" s="2"/>
      <c r="C215" s="2"/>
      <c r="D215" s="47"/>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row>
    <row r="216" spans="2:54" ht="15.75" customHeight="1" x14ac:dyDescent="0.3">
      <c r="B216" s="2"/>
      <c r="C216" s="2"/>
      <c r="D216" s="47"/>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row>
    <row r="217" spans="2:54" ht="15.75" customHeight="1" x14ac:dyDescent="0.3">
      <c r="B217" s="2"/>
      <c r="C217" s="2"/>
      <c r="D217" s="47"/>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row>
    <row r="218" spans="2:54" ht="15.75" customHeight="1" x14ac:dyDescent="0.3">
      <c r="B218" s="2"/>
      <c r="C218" s="2"/>
      <c r="D218" s="47"/>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row>
    <row r="219" spans="2:54" ht="15.75" customHeight="1" x14ac:dyDescent="0.3">
      <c r="B219" s="2"/>
      <c r="C219" s="2"/>
      <c r="D219" s="47"/>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row>
    <row r="220" spans="2:54" ht="15.75" customHeight="1" x14ac:dyDescent="0.3">
      <c r="B220" s="2"/>
      <c r="C220" s="2"/>
      <c r="D220" s="47"/>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row>
    <row r="221" spans="2:54" ht="15.75" customHeight="1" x14ac:dyDescent="0.3">
      <c r="B221" s="2"/>
      <c r="C221" s="2"/>
      <c r="D221" s="47"/>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row>
    <row r="222" spans="2:54" ht="15.75" customHeight="1" x14ac:dyDescent="0.3">
      <c r="B222" s="2"/>
      <c r="C222" s="2"/>
      <c r="D222" s="47"/>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row>
    <row r="223" spans="2:54" ht="15.75" customHeight="1" x14ac:dyDescent="0.3">
      <c r="B223" s="2"/>
      <c r="C223" s="2"/>
      <c r="D223" s="47"/>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row>
    <row r="224" spans="2:54" ht="15.75" customHeight="1" x14ac:dyDescent="0.3">
      <c r="B224" s="2"/>
      <c r="C224" s="2"/>
      <c r="D224" s="47"/>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row>
    <row r="225" spans="2:54" ht="15.75" customHeight="1" x14ac:dyDescent="0.3">
      <c r="B225" s="2"/>
      <c r="C225" s="2"/>
      <c r="D225" s="47"/>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row>
    <row r="226" spans="2:54" ht="15.75" customHeight="1" x14ac:dyDescent="0.3">
      <c r="B226" s="2"/>
      <c r="C226" s="2"/>
      <c r="D226" s="47"/>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row>
    <row r="227" spans="2:54" ht="15.75" customHeight="1" x14ac:dyDescent="0.3">
      <c r="B227" s="2"/>
      <c r="C227" s="2"/>
      <c r="D227" s="47"/>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row>
    <row r="228" spans="2:54" ht="15.75" customHeight="1" x14ac:dyDescent="0.3">
      <c r="B228" s="2"/>
      <c r="C228" s="2"/>
      <c r="D228" s="47"/>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row>
    <row r="229" spans="2:54" ht="15.75" customHeight="1" x14ac:dyDescent="0.3">
      <c r="B229" s="2"/>
      <c r="C229" s="2"/>
      <c r="D229" s="47"/>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row>
    <row r="230" spans="2:54" ht="15.75" customHeight="1" x14ac:dyDescent="0.3">
      <c r="B230" s="2"/>
      <c r="C230" s="2"/>
      <c r="D230" s="47"/>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row>
    <row r="231" spans="2:54" ht="15.75" customHeight="1" x14ac:dyDescent="0.3">
      <c r="B231" s="2"/>
      <c r="C231" s="2"/>
      <c r="D231" s="47"/>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row>
    <row r="232" spans="2:54" ht="15.75" customHeight="1" x14ac:dyDescent="0.3">
      <c r="B232" s="2"/>
      <c r="C232" s="2"/>
      <c r="D232" s="47"/>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row>
    <row r="233" spans="2:54" ht="15.75" customHeight="1" x14ac:dyDescent="0.3">
      <c r="B233" s="2"/>
      <c r="C233" s="2"/>
      <c r="D233" s="47"/>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row>
    <row r="234" spans="2:54" ht="15.75" customHeight="1" x14ac:dyDescent="0.3">
      <c r="B234" s="2"/>
      <c r="C234" s="2"/>
      <c r="D234" s="47"/>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row>
    <row r="235" spans="2:54" ht="15.75" customHeight="1" x14ac:dyDescent="0.3">
      <c r="B235" s="2"/>
      <c r="C235" s="2"/>
      <c r="D235" s="47"/>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row>
    <row r="236" spans="2:54" ht="15.75" customHeight="1" x14ac:dyDescent="0.3">
      <c r="B236" s="2"/>
      <c r="C236" s="2"/>
      <c r="D236" s="47"/>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row>
    <row r="237" spans="2:54" ht="15.75" customHeight="1" x14ac:dyDescent="0.3">
      <c r="B237" s="2"/>
      <c r="C237" s="2"/>
      <c r="D237" s="47"/>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row>
    <row r="238" spans="2:54" ht="15.75" customHeight="1" x14ac:dyDescent="0.3">
      <c r="B238" s="2"/>
      <c r="C238" s="2"/>
      <c r="D238" s="47"/>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row>
    <row r="239" spans="2:54" ht="15.75" customHeight="1" x14ac:dyDescent="0.3">
      <c r="B239" s="2"/>
      <c r="C239" s="2"/>
      <c r="D239" s="47"/>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row>
    <row r="240" spans="2:54" ht="15.75" customHeight="1" x14ac:dyDescent="0.3">
      <c r="B240" s="2"/>
      <c r="C240" s="2"/>
      <c r="D240" s="47"/>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row>
    <row r="241" spans="2:54" ht="15.75" customHeight="1" x14ac:dyDescent="0.3">
      <c r="B241" s="2"/>
      <c r="C241" s="2"/>
      <c r="D241" s="47"/>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row>
    <row r="242" spans="2:54" ht="15.75" customHeight="1" x14ac:dyDescent="0.3">
      <c r="B242" s="2"/>
      <c r="C242" s="2"/>
      <c r="D242" s="47"/>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row>
    <row r="243" spans="2:54" ht="15.75" customHeight="1" x14ac:dyDescent="0.3">
      <c r="B243" s="2"/>
      <c r="C243" s="2"/>
      <c r="D243" s="47"/>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row>
    <row r="244" spans="2:54" ht="15.75" customHeight="1" x14ac:dyDescent="0.3">
      <c r="B244" s="2"/>
      <c r="C244" s="2"/>
      <c r="D244" s="47"/>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row>
    <row r="245" spans="2:54" ht="15.75" customHeight="1" x14ac:dyDescent="0.3">
      <c r="B245" s="2"/>
      <c r="C245" s="2"/>
      <c r="D245" s="47"/>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row>
    <row r="246" spans="2:54" ht="15.75" customHeight="1" x14ac:dyDescent="0.3">
      <c r="B246" s="2"/>
      <c r="C246" s="2"/>
      <c r="D246" s="47"/>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row>
    <row r="247" spans="2:54" ht="15.75" customHeight="1" x14ac:dyDescent="0.3">
      <c r="B247" s="2"/>
      <c r="C247" s="2"/>
      <c r="D247" s="47"/>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row>
    <row r="248" spans="2:54" ht="15.75" customHeight="1" x14ac:dyDescent="0.3">
      <c r="B248" s="2"/>
      <c r="C248" s="2"/>
      <c r="D248" s="47"/>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row>
    <row r="249" spans="2:54" ht="15.75" customHeight="1" x14ac:dyDescent="0.3">
      <c r="B249" s="2"/>
      <c r="C249" s="2"/>
      <c r="D249" s="47"/>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row>
    <row r="250" spans="2:54" ht="15.75" customHeight="1" x14ac:dyDescent="0.3">
      <c r="B250" s="2"/>
      <c r="C250" s="2"/>
      <c r="D250" s="47"/>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row>
    <row r="251" spans="2:54" ht="15.75" customHeight="1" x14ac:dyDescent="0.3">
      <c r="B251" s="2"/>
      <c r="C251" s="2"/>
      <c r="D251" s="47"/>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row>
    <row r="252" spans="2:54" ht="15.75" customHeight="1" x14ac:dyDescent="0.3">
      <c r="B252" s="2"/>
      <c r="C252" s="2"/>
      <c r="D252" s="47"/>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row>
    <row r="253" spans="2:54" ht="15.75" customHeight="1" x14ac:dyDescent="0.3">
      <c r="B253" s="2"/>
      <c r="C253" s="2"/>
      <c r="D253" s="47"/>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row>
    <row r="254" spans="2:54" ht="15.75" customHeight="1" x14ac:dyDescent="0.3">
      <c r="B254" s="2"/>
      <c r="C254" s="2"/>
      <c r="D254" s="47"/>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row>
    <row r="255" spans="2:54" ht="15.75" customHeight="1" x14ac:dyDescent="0.3">
      <c r="B255" s="2"/>
      <c r="C255" s="2"/>
      <c r="D255" s="47"/>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row>
    <row r="256" spans="2:54" ht="15.75" customHeight="1" x14ac:dyDescent="0.3">
      <c r="B256" s="2"/>
      <c r="C256" s="2"/>
      <c r="D256" s="47"/>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row>
    <row r="257" spans="2:54" ht="15.75" customHeight="1" x14ac:dyDescent="0.3">
      <c r="B257" s="2"/>
      <c r="C257" s="2"/>
      <c r="D257" s="47"/>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row>
    <row r="258" spans="2:54" ht="15.75" customHeight="1" x14ac:dyDescent="0.3">
      <c r="B258" s="2"/>
      <c r="C258" s="2"/>
      <c r="D258" s="47"/>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row>
    <row r="259" spans="2:54" ht="15.75" customHeight="1" x14ac:dyDescent="0.3">
      <c r="B259" s="2"/>
      <c r="C259" s="2"/>
      <c r="D259" s="47"/>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row>
    <row r="260" spans="2:54" ht="15.75" customHeight="1" x14ac:dyDescent="0.3">
      <c r="B260" s="2"/>
      <c r="C260" s="2"/>
      <c r="D260" s="47"/>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row>
    <row r="261" spans="2:54" ht="15.75" customHeight="1" x14ac:dyDescent="0.3">
      <c r="B261" s="2"/>
      <c r="C261" s="2"/>
      <c r="D261" s="47"/>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row>
    <row r="262" spans="2:54" ht="15.75" customHeight="1" x14ac:dyDescent="0.3">
      <c r="B262" s="2"/>
      <c r="C262" s="2"/>
      <c r="D262" s="47"/>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row>
    <row r="263" spans="2:54" ht="15.75" customHeight="1" x14ac:dyDescent="0.3">
      <c r="B263" s="2"/>
      <c r="C263" s="2"/>
      <c r="D263" s="47"/>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row>
    <row r="264" spans="2:54" ht="15.75" customHeight="1" x14ac:dyDescent="0.3">
      <c r="B264" s="2"/>
      <c r="C264" s="2"/>
      <c r="D264" s="47"/>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row>
    <row r="265" spans="2:54" ht="15.75" customHeight="1" x14ac:dyDescent="0.3">
      <c r="B265" s="2"/>
      <c r="C265" s="2"/>
      <c r="D265" s="47"/>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row>
    <row r="266" spans="2:54" ht="15.75" customHeight="1" x14ac:dyDescent="0.3">
      <c r="B266" s="2"/>
      <c r="C266" s="2"/>
      <c r="D266" s="47"/>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row>
    <row r="267" spans="2:54" ht="15.75" customHeight="1" x14ac:dyDescent="0.3">
      <c r="B267" s="2"/>
      <c r="C267" s="2"/>
      <c r="D267" s="47"/>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row>
    <row r="268" spans="2:54" ht="15.75" customHeight="1" x14ac:dyDescent="0.3">
      <c r="B268" s="2"/>
      <c r="C268" s="2"/>
      <c r="D268" s="47"/>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row>
    <row r="269" spans="2:54" ht="15.75" customHeight="1" x14ac:dyDescent="0.3">
      <c r="B269" s="2"/>
      <c r="C269" s="2"/>
      <c r="D269" s="47"/>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row>
    <row r="270" spans="2:54" ht="15.75" customHeight="1" x14ac:dyDescent="0.3">
      <c r="B270" s="2"/>
      <c r="C270" s="2"/>
      <c r="D270" s="47"/>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row>
    <row r="271" spans="2:54" ht="15.75" customHeight="1" x14ac:dyDescent="0.3">
      <c r="B271" s="2"/>
      <c r="C271" s="2"/>
      <c r="D271" s="47"/>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row>
    <row r="272" spans="2:54" ht="15.75" customHeight="1" x14ac:dyDescent="0.3">
      <c r="B272" s="2"/>
      <c r="C272" s="2"/>
      <c r="D272" s="47"/>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row>
    <row r="273" spans="2:54" ht="15.75" customHeight="1" x14ac:dyDescent="0.3">
      <c r="B273" s="2"/>
      <c r="C273" s="2"/>
      <c r="D273" s="47"/>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row>
    <row r="274" spans="2:54" ht="15.75" customHeight="1" x14ac:dyDescent="0.3">
      <c r="B274" s="2"/>
      <c r="C274" s="2"/>
      <c r="D274" s="47"/>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row>
    <row r="275" spans="2:54" ht="15.75" customHeight="1" x14ac:dyDescent="0.3">
      <c r="B275" s="2"/>
      <c r="C275" s="2"/>
      <c r="D275" s="47"/>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row>
    <row r="276" spans="2:54" ht="15.75" customHeight="1" x14ac:dyDescent="0.3">
      <c r="B276" s="2"/>
      <c r="C276" s="2"/>
      <c r="D276" s="47"/>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row>
    <row r="277" spans="2:54" ht="15.75" customHeight="1" x14ac:dyDescent="0.3">
      <c r="B277" s="2"/>
      <c r="C277" s="2"/>
      <c r="D277" s="47"/>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row>
    <row r="278" spans="2:54" ht="15.75" customHeight="1" x14ac:dyDescent="0.3">
      <c r="B278" s="2"/>
      <c r="C278" s="2"/>
      <c r="D278" s="47"/>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row>
    <row r="279" spans="2:54" ht="15.75" customHeight="1" x14ac:dyDescent="0.3">
      <c r="B279" s="2"/>
      <c r="C279" s="2"/>
      <c r="D279" s="47"/>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row>
    <row r="280" spans="2:54" ht="15.75" customHeight="1" x14ac:dyDescent="0.3">
      <c r="B280" s="2"/>
      <c r="C280" s="2"/>
      <c r="D280" s="47"/>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row>
    <row r="281" spans="2:54" ht="15.75" customHeight="1" x14ac:dyDescent="0.3">
      <c r="B281" s="2"/>
      <c r="C281" s="2"/>
      <c r="D281" s="47"/>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row>
    <row r="282" spans="2:54" ht="15.75" customHeight="1" x14ac:dyDescent="0.3">
      <c r="B282" s="2"/>
      <c r="C282" s="2"/>
      <c r="D282" s="47"/>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row>
    <row r="283" spans="2:54" ht="15.75" customHeight="1" x14ac:dyDescent="0.3">
      <c r="B283" s="2"/>
      <c r="C283" s="2"/>
      <c r="D283" s="47"/>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row>
    <row r="284" spans="2:54" ht="15.75" customHeight="1" x14ac:dyDescent="0.3">
      <c r="B284" s="2"/>
      <c r="C284" s="2"/>
      <c r="D284" s="47"/>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row>
    <row r="285" spans="2:54" ht="15.75" customHeight="1" x14ac:dyDescent="0.3">
      <c r="B285" s="2"/>
      <c r="C285" s="2"/>
      <c r="D285" s="47"/>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row>
    <row r="286" spans="2:54" ht="15.75" customHeight="1" x14ac:dyDescent="0.3">
      <c r="B286" s="2"/>
      <c r="C286" s="2"/>
      <c r="D286" s="47"/>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row>
    <row r="287" spans="2:54" ht="15.75" customHeight="1" x14ac:dyDescent="0.3">
      <c r="B287" s="2"/>
      <c r="C287" s="2"/>
      <c r="D287" s="47"/>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row>
    <row r="288" spans="2:54" ht="15.75" customHeight="1" x14ac:dyDescent="0.3">
      <c r="B288" s="2"/>
      <c r="C288" s="2"/>
      <c r="D288" s="47"/>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row>
    <row r="289" spans="2:54" ht="15.75" customHeight="1" x14ac:dyDescent="0.3">
      <c r="B289" s="2"/>
      <c r="C289" s="2"/>
      <c r="D289" s="47"/>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row>
    <row r="290" spans="2:54" ht="15.75" customHeight="1" x14ac:dyDescent="0.3">
      <c r="B290" s="2"/>
      <c r="C290" s="2"/>
      <c r="D290" s="47"/>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row>
    <row r="291" spans="2:54" ht="15.75" customHeight="1" x14ac:dyDescent="0.3">
      <c r="B291" s="2"/>
      <c r="C291" s="2"/>
      <c r="D291" s="47"/>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row>
    <row r="292" spans="2:54" ht="15.75" customHeight="1" x14ac:dyDescent="0.3">
      <c r="B292" s="2"/>
      <c r="C292" s="2"/>
      <c r="D292" s="47"/>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row>
    <row r="293" spans="2:54" ht="15.75" customHeight="1" x14ac:dyDescent="0.3">
      <c r="B293" s="2"/>
      <c r="C293" s="2"/>
      <c r="D293" s="47"/>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row>
    <row r="294" spans="2:54" ht="15.75" customHeight="1" x14ac:dyDescent="0.3">
      <c r="B294" s="2"/>
      <c r="C294" s="2"/>
      <c r="D294" s="47"/>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row>
    <row r="295" spans="2:54" ht="15.75" customHeight="1" x14ac:dyDescent="0.3">
      <c r="B295" s="2"/>
      <c r="C295" s="2"/>
      <c r="D295" s="47"/>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row>
    <row r="296" spans="2:54" ht="15.75" customHeight="1" x14ac:dyDescent="0.3">
      <c r="B296" s="2"/>
      <c r="C296" s="2"/>
      <c r="D296" s="47"/>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row>
    <row r="297" spans="2:54" ht="15.75" customHeight="1" x14ac:dyDescent="0.3">
      <c r="B297" s="2"/>
      <c r="C297" s="2"/>
      <c r="D297" s="47"/>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row>
    <row r="298" spans="2:54" ht="15.75" customHeight="1" x14ac:dyDescent="0.3">
      <c r="B298" s="2"/>
      <c r="C298" s="2"/>
      <c r="D298" s="47"/>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row>
    <row r="299" spans="2:54" ht="15.75" customHeight="1" x14ac:dyDescent="0.3">
      <c r="B299" s="2"/>
      <c r="C299" s="2"/>
      <c r="D299" s="47"/>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row>
    <row r="300" spans="2:54" ht="15.75" customHeight="1" x14ac:dyDescent="0.3">
      <c r="B300" s="2"/>
      <c r="C300" s="2"/>
      <c r="D300" s="47"/>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row>
    <row r="301" spans="2:54" ht="15.75" customHeight="1" x14ac:dyDescent="0.3">
      <c r="B301" s="2"/>
      <c r="C301" s="2"/>
      <c r="D301" s="47"/>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row>
    <row r="302" spans="2:54" ht="15.75" customHeight="1" x14ac:dyDescent="0.3">
      <c r="B302" s="2"/>
      <c r="C302" s="2"/>
      <c r="D302" s="47"/>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row>
    <row r="303" spans="2:54" ht="15.75" customHeight="1" x14ac:dyDescent="0.3">
      <c r="B303" s="2"/>
      <c r="C303" s="2"/>
      <c r="D303" s="47"/>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row>
    <row r="304" spans="2:54" ht="15.75" customHeight="1" x14ac:dyDescent="0.3">
      <c r="B304" s="2"/>
      <c r="C304" s="2"/>
      <c r="D304" s="47"/>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row>
    <row r="305" spans="2:54" ht="15.75" customHeight="1" x14ac:dyDescent="0.3">
      <c r="B305" s="2"/>
      <c r="C305" s="2"/>
      <c r="D305" s="47"/>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row>
    <row r="306" spans="2:54" ht="15.75" customHeight="1" x14ac:dyDescent="0.3">
      <c r="B306" s="2"/>
      <c r="C306" s="2"/>
      <c r="D306" s="47"/>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row>
    <row r="307" spans="2:54" ht="15.75" customHeight="1" x14ac:dyDescent="0.3">
      <c r="B307" s="2"/>
      <c r="C307" s="2"/>
      <c r="D307" s="47"/>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row>
    <row r="308" spans="2:54" ht="15.75" customHeight="1" x14ac:dyDescent="0.3">
      <c r="B308" s="2"/>
      <c r="C308" s="2"/>
      <c r="D308" s="47"/>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row>
    <row r="309" spans="2:54" ht="15.75" customHeight="1" x14ac:dyDescent="0.3">
      <c r="B309" s="2"/>
      <c r="C309" s="2"/>
      <c r="D309" s="47"/>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row>
    <row r="310" spans="2:54" ht="15.75" customHeight="1" x14ac:dyDescent="0.3">
      <c r="B310" s="2"/>
      <c r="C310" s="2"/>
      <c r="D310" s="47"/>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row>
    <row r="311" spans="2:54" ht="15.75" customHeight="1" x14ac:dyDescent="0.3">
      <c r="B311" s="2"/>
      <c r="C311" s="2"/>
      <c r="D311" s="47"/>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row>
    <row r="312" spans="2:54" ht="15.75" customHeight="1" x14ac:dyDescent="0.3">
      <c r="B312" s="2"/>
      <c r="C312" s="2"/>
      <c r="D312" s="47"/>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row>
    <row r="313" spans="2:54" ht="15.75" customHeight="1" x14ac:dyDescent="0.3">
      <c r="B313" s="2"/>
      <c r="C313" s="2"/>
      <c r="D313" s="47"/>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row>
    <row r="314" spans="2:54" ht="15.75" customHeight="1" x14ac:dyDescent="0.3">
      <c r="B314" s="2"/>
      <c r="C314" s="2"/>
      <c r="D314" s="47"/>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row>
    <row r="315" spans="2:54" ht="15.75" customHeight="1" x14ac:dyDescent="0.3">
      <c r="B315" s="2"/>
      <c r="C315" s="2"/>
      <c r="D315" s="47"/>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row>
    <row r="316" spans="2:54" ht="15.75" customHeight="1" x14ac:dyDescent="0.3">
      <c r="B316" s="2"/>
      <c r="C316" s="2"/>
      <c r="D316" s="47"/>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row>
    <row r="317" spans="2:54" ht="15.75" customHeight="1" x14ac:dyDescent="0.3">
      <c r="B317" s="2"/>
      <c r="C317" s="2"/>
      <c r="D317" s="47"/>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row>
    <row r="318" spans="2:54" ht="15.75" customHeight="1" x14ac:dyDescent="0.3">
      <c r="B318" s="2"/>
      <c r="C318" s="2"/>
      <c r="D318" s="47"/>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row>
    <row r="319" spans="2:54" ht="15.75" customHeight="1" x14ac:dyDescent="0.3">
      <c r="B319" s="2"/>
      <c r="C319" s="2"/>
      <c r="D319" s="47"/>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row>
    <row r="320" spans="2:54" ht="15.75" customHeight="1" x14ac:dyDescent="0.3">
      <c r="B320" s="2"/>
      <c r="C320" s="2"/>
      <c r="D320" s="47"/>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row>
    <row r="321" spans="2:54" ht="15.75" customHeight="1" x14ac:dyDescent="0.3">
      <c r="B321" s="2"/>
      <c r="C321" s="2"/>
      <c r="D321" s="47"/>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row>
    <row r="322" spans="2:54" ht="15.75" customHeight="1" x14ac:dyDescent="0.3">
      <c r="B322" s="2"/>
      <c r="C322" s="2"/>
      <c r="D322" s="47"/>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row>
    <row r="323" spans="2:54" ht="15.75" customHeight="1" x14ac:dyDescent="0.3">
      <c r="B323" s="2"/>
      <c r="C323" s="2"/>
      <c r="D323" s="47"/>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row>
    <row r="324" spans="2:54" ht="15.75" customHeight="1" x14ac:dyDescent="0.3">
      <c r="B324" s="2"/>
      <c r="C324" s="2"/>
      <c r="D324" s="47"/>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row>
    <row r="325" spans="2:54" ht="15.75" customHeight="1" x14ac:dyDescent="0.3">
      <c r="B325" s="2"/>
      <c r="C325" s="2"/>
      <c r="D325" s="47"/>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row>
    <row r="326" spans="2:54" ht="15.75" customHeight="1" x14ac:dyDescent="0.3">
      <c r="B326" s="2"/>
      <c r="C326" s="2"/>
      <c r="D326" s="47"/>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row>
    <row r="327" spans="2:54" ht="15.75" customHeight="1" x14ac:dyDescent="0.3">
      <c r="B327" s="2"/>
      <c r="C327" s="2"/>
      <c r="D327" s="47"/>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row>
    <row r="328" spans="2:54" ht="15.75" customHeight="1" x14ac:dyDescent="0.3">
      <c r="B328" s="2"/>
      <c r="C328" s="2"/>
      <c r="D328" s="47"/>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row>
    <row r="329" spans="2:54" ht="15.75" customHeight="1" x14ac:dyDescent="0.3">
      <c r="B329" s="2"/>
      <c r="C329" s="2"/>
      <c r="D329" s="47"/>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row>
    <row r="330" spans="2:54" ht="15.75" customHeight="1" x14ac:dyDescent="0.3">
      <c r="B330" s="2"/>
      <c r="C330" s="2"/>
      <c r="D330" s="47"/>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row>
    <row r="331" spans="2:54" ht="15.75" customHeight="1" x14ac:dyDescent="0.3">
      <c r="B331" s="2"/>
      <c r="C331" s="2"/>
      <c r="D331" s="47"/>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row>
    <row r="332" spans="2:54" ht="15.75" customHeight="1" x14ac:dyDescent="0.3">
      <c r="B332" s="2"/>
      <c r="C332" s="2"/>
      <c r="D332" s="47"/>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row>
    <row r="333" spans="2:54" ht="15.75" customHeight="1" x14ac:dyDescent="0.3">
      <c r="B333" s="2"/>
      <c r="C333" s="2"/>
      <c r="D333" s="47"/>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row>
    <row r="334" spans="2:54" ht="15.75" customHeight="1" x14ac:dyDescent="0.3">
      <c r="B334" s="2"/>
      <c r="C334" s="2"/>
      <c r="D334" s="47"/>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row>
    <row r="335" spans="2:54" ht="15.75" customHeight="1" x14ac:dyDescent="0.3">
      <c r="B335" s="2"/>
      <c r="C335" s="2"/>
      <c r="D335" s="47"/>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row>
    <row r="336" spans="2:54" ht="15.75" customHeight="1" x14ac:dyDescent="0.3">
      <c r="B336" s="2"/>
      <c r="C336" s="2"/>
      <c r="D336" s="47"/>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row>
    <row r="337" spans="2:54" ht="15.75" customHeight="1" x14ac:dyDescent="0.3">
      <c r="B337" s="2"/>
      <c r="C337" s="2"/>
      <c r="D337" s="47"/>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row>
    <row r="338" spans="2:54" ht="15.75" customHeight="1" x14ac:dyDescent="0.3">
      <c r="B338" s="2"/>
      <c r="C338" s="2"/>
      <c r="D338" s="47"/>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row>
    <row r="339" spans="2:54" ht="15.75" customHeight="1" x14ac:dyDescent="0.3">
      <c r="B339" s="2"/>
      <c r="C339" s="2"/>
      <c r="D339" s="47"/>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row>
    <row r="340" spans="2:54" ht="15.75" customHeight="1" x14ac:dyDescent="0.3">
      <c r="B340" s="2"/>
      <c r="C340" s="2"/>
      <c r="D340" s="47"/>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row>
    <row r="341" spans="2:54" ht="15.75" customHeight="1" x14ac:dyDescent="0.3">
      <c r="B341" s="2"/>
      <c r="C341" s="2"/>
      <c r="D341" s="47"/>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row>
    <row r="342" spans="2:54" ht="15.75" customHeight="1" x14ac:dyDescent="0.3">
      <c r="B342" s="2"/>
      <c r="C342" s="2"/>
      <c r="D342" s="47"/>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row>
    <row r="343" spans="2:54" ht="15.75" customHeight="1" x14ac:dyDescent="0.3">
      <c r="B343" s="2"/>
      <c r="C343" s="2"/>
      <c r="D343" s="47"/>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row>
    <row r="344" spans="2:54" ht="15.75" customHeight="1" x14ac:dyDescent="0.3">
      <c r="B344" s="2"/>
      <c r="C344" s="2"/>
      <c r="D344" s="47"/>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row>
    <row r="345" spans="2:54" ht="15.75" customHeight="1" x14ac:dyDescent="0.3">
      <c r="B345" s="2"/>
      <c r="C345" s="2"/>
      <c r="D345" s="47"/>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row>
    <row r="346" spans="2:54" ht="15.75" customHeight="1" x14ac:dyDescent="0.3">
      <c r="B346" s="2"/>
      <c r="C346" s="2"/>
      <c r="D346" s="47"/>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row>
    <row r="347" spans="2:54" ht="15.75" customHeight="1" x14ac:dyDescent="0.3">
      <c r="B347" s="2"/>
      <c r="C347" s="2"/>
      <c r="D347" s="47"/>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row>
    <row r="348" spans="2:54" ht="15.75" customHeight="1" x14ac:dyDescent="0.3">
      <c r="B348" s="2"/>
      <c r="C348" s="2"/>
      <c r="D348" s="47"/>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row>
    <row r="349" spans="2:54" ht="15.75" customHeight="1" x14ac:dyDescent="0.3">
      <c r="B349" s="2"/>
      <c r="C349" s="2"/>
      <c r="D349" s="47"/>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row>
    <row r="350" spans="2:54" ht="15.75" customHeight="1" x14ac:dyDescent="0.3">
      <c r="B350" s="2"/>
      <c r="C350" s="2"/>
      <c r="D350" s="47"/>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row>
    <row r="351" spans="2:54" ht="15.75" customHeight="1" x14ac:dyDescent="0.3">
      <c r="B351" s="2"/>
      <c r="C351" s="2"/>
      <c r="D351" s="47"/>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row>
    <row r="352" spans="2:54" ht="15.75" customHeight="1" x14ac:dyDescent="0.3">
      <c r="B352" s="2"/>
      <c r="C352" s="2"/>
      <c r="D352" s="47"/>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row>
    <row r="353" spans="2:54" ht="15.75" customHeight="1" x14ac:dyDescent="0.3">
      <c r="B353" s="2"/>
      <c r="C353" s="2"/>
      <c r="D353" s="47"/>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row>
    <row r="354" spans="2:54" ht="15.75" customHeight="1" x14ac:dyDescent="0.3">
      <c r="B354" s="2"/>
      <c r="C354" s="2"/>
      <c r="D354" s="47"/>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row>
    <row r="355" spans="2:54" ht="15.75" customHeight="1" x14ac:dyDescent="0.3">
      <c r="B355" s="2"/>
      <c r="C355" s="2"/>
      <c r="D355" s="47"/>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row>
    <row r="356" spans="2:54" ht="15.75" customHeight="1" x14ac:dyDescent="0.3">
      <c r="B356" s="2"/>
      <c r="C356" s="2"/>
      <c r="D356" s="47"/>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row>
    <row r="357" spans="2:54" ht="15.75" customHeight="1" x14ac:dyDescent="0.3">
      <c r="B357" s="2"/>
      <c r="C357" s="2"/>
      <c r="D357" s="47"/>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row>
    <row r="358" spans="2:54" ht="15.75" customHeight="1" x14ac:dyDescent="0.3">
      <c r="B358" s="2"/>
      <c r="C358" s="2"/>
      <c r="D358" s="47"/>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row>
    <row r="359" spans="2:54" ht="15.75" customHeight="1" x14ac:dyDescent="0.3">
      <c r="B359" s="2"/>
      <c r="C359" s="2"/>
      <c r="D359" s="47"/>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row>
    <row r="360" spans="2:54" ht="15.75" customHeight="1" x14ac:dyDescent="0.3">
      <c r="B360" s="2"/>
      <c r="C360" s="2"/>
      <c r="D360" s="47"/>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row>
    <row r="361" spans="2:54" ht="15.75" customHeight="1" x14ac:dyDescent="0.3">
      <c r="B361" s="2"/>
      <c r="C361" s="2"/>
      <c r="D361" s="47"/>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row>
    <row r="362" spans="2:54" ht="15.75" customHeight="1" x14ac:dyDescent="0.3">
      <c r="B362" s="2"/>
      <c r="C362" s="2"/>
      <c r="D362" s="47"/>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row>
    <row r="363" spans="2:54" ht="15.75" customHeight="1" x14ac:dyDescent="0.3">
      <c r="B363" s="2"/>
      <c r="C363" s="2"/>
      <c r="D363" s="47"/>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row>
    <row r="364" spans="2:54" ht="15.75" customHeight="1" x14ac:dyDescent="0.3">
      <c r="B364" s="2"/>
      <c r="C364" s="2"/>
      <c r="D364" s="47"/>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row>
    <row r="365" spans="2:54" ht="15.75" customHeight="1" x14ac:dyDescent="0.3">
      <c r="B365" s="2"/>
      <c r="C365" s="2"/>
      <c r="D365" s="47"/>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row>
    <row r="366" spans="2:54" ht="15.75" customHeight="1" x14ac:dyDescent="0.3">
      <c r="B366" s="2"/>
      <c r="C366" s="2"/>
      <c r="D366" s="47"/>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row>
    <row r="367" spans="2:54" ht="15.75" customHeight="1" x14ac:dyDescent="0.3">
      <c r="B367" s="2"/>
      <c r="C367" s="2"/>
      <c r="D367" s="47"/>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row>
    <row r="368" spans="2:54" ht="15.75" customHeight="1" x14ac:dyDescent="0.3">
      <c r="B368" s="2"/>
      <c r="C368" s="2"/>
      <c r="D368" s="47"/>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row>
    <row r="369" spans="2:54" ht="15.75" customHeight="1" x14ac:dyDescent="0.3">
      <c r="B369" s="2"/>
      <c r="C369" s="2"/>
      <c r="D369" s="47"/>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row>
    <row r="370" spans="2:54" ht="15.75" customHeight="1" x14ac:dyDescent="0.3">
      <c r="B370" s="2"/>
      <c r="C370" s="2"/>
      <c r="D370" s="47"/>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row>
    <row r="371" spans="2:54" ht="15.75" customHeight="1" x14ac:dyDescent="0.3">
      <c r="B371" s="2"/>
      <c r="C371" s="2"/>
      <c r="D371" s="47"/>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row>
    <row r="372" spans="2:54" ht="15.75" customHeight="1" x14ac:dyDescent="0.3">
      <c r="B372" s="2"/>
      <c r="C372" s="2"/>
      <c r="D372" s="47"/>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row>
    <row r="373" spans="2:54" ht="15.75" customHeight="1" x14ac:dyDescent="0.3">
      <c r="B373" s="2"/>
      <c r="C373" s="2"/>
      <c r="D373" s="47"/>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row>
    <row r="374" spans="2:54" ht="15.75" customHeight="1" x14ac:dyDescent="0.3">
      <c r="B374" s="2"/>
      <c r="C374" s="2"/>
      <c r="D374" s="47"/>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row>
    <row r="375" spans="2:54" ht="15.75" customHeight="1" x14ac:dyDescent="0.3">
      <c r="B375" s="2"/>
      <c r="C375" s="2"/>
      <c r="D375" s="47"/>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row>
    <row r="376" spans="2:54" ht="15.75" customHeight="1" x14ac:dyDescent="0.3">
      <c r="B376" s="2"/>
      <c r="C376" s="2"/>
      <c r="D376" s="47"/>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row>
    <row r="377" spans="2:54" ht="15.75" customHeight="1" x14ac:dyDescent="0.3">
      <c r="B377" s="2"/>
      <c r="C377" s="2"/>
      <c r="D377" s="47"/>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row>
    <row r="378" spans="2:54" ht="15.75" customHeight="1" x14ac:dyDescent="0.3">
      <c r="B378" s="2"/>
      <c r="C378" s="2"/>
      <c r="D378" s="47"/>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row>
    <row r="379" spans="2:54" ht="15.75" customHeight="1" x14ac:dyDescent="0.3">
      <c r="B379" s="2"/>
      <c r="C379" s="2"/>
      <c r="D379" s="47"/>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row>
    <row r="380" spans="2:54" ht="15.75" customHeight="1" x14ac:dyDescent="0.3">
      <c r="B380" s="2"/>
      <c r="C380" s="2"/>
      <c r="D380" s="47"/>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row>
    <row r="381" spans="2:54" ht="15.75" customHeight="1" x14ac:dyDescent="0.3">
      <c r="B381" s="2"/>
      <c r="C381" s="2"/>
      <c r="D381" s="47"/>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row>
    <row r="382" spans="2:54" ht="15.75" customHeight="1" x14ac:dyDescent="0.3">
      <c r="B382" s="2"/>
      <c r="C382" s="2"/>
      <c r="D382" s="47"/>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row>
    <row r="383" spans="2:54" ht="15.75" customHeight="1" x14ac:dyDescent="0.3">
      <c r="B383" s="2"/>
      <c r="C383" s="2"/>
      <c r="D383" s="47"/>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row>
    <row r="384" spans="2:54" ht="15.75" customHeight="1" x14ac:dyDescent="0.3">
      <c r="B384" s="2"/>
      <c r="C384" s="2"/>
      <c r="D384" s="47"/>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row>
    <row r="385" spans="2:54" ht="15.75" customHeight="1" x14ac:dyDescent="0.3">
      <c r="B385" s="2"/>
      <c r="C385" s="2"/>
      <c r="D385" s="47"/>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row>
    <row r="386" spans="2:54" ht="15.75" customHeight="1" x14ac:dyDescent="0.3">
      <c r="B386" s="2"/>
      <c r="C386" s="2"/>
      <c r="D386" s="47"/>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row>
    <row r="387" spans="2:54" ht="15.75" customHeight="1" x14ac:dyDescent="0.3">
      <c r="B387" s="2"/>
      <c r="C387" s="2"/>
      <c r="D387" s="47"/>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row>
    <row r="388" spans="2:54" ht="15.75" customHeight="1" x14ac:dyDescent="0.3">
      <c r="B388" s="2"/>
      <c r="C388" s="2"/>
      <c r="D388" s="47"/>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row>
    <row r="389" spans="2:54" ht="15.75" customHeight="1" x14ac:dyDescent="0.3">
      <c r="B389" s="2"/>
      <c r="C389" s="2"/>
      <c r="D389" s="47"/>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row>
    <row r="390" spans="2:54" ht="15.75" customHeight="1" x14ac:dyDescent="0.3">
      <c r="B390" s="2"/>
      <c r="C390" s="2"/>
      <c r="D390" s="47"/>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row>
    <row r="391" spans="2:54" ht="15.75" customHeight="1" x14ac:dyDescent="0.3">
      <c r="B391" s="2"/>
      <c r="C391" s="2"/>
      <c r="D391" s="47"/>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row>
    <row r="392" spans="2:54" ht="15.75" customHeight="1" x14ac:dyDescent="0.3">
      <c r="B392" s="2"/>
      <c r="C392" s="2"/>
      <c r="D392" s="47"/>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row>
    <row r="393" spans="2:54" ht="15.75" customHeight="1" x14ac:dyDescent="0.3">
      <c r="B393" s="2"/>
      <c r="C393" s="2"/>
      <c r="D393" s="47"/>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row>
    <row r="394" spans="2:54" ht="15.75" customHeight="1" x14ac:dyDescent="0.3">
      <c r="B394" s="2"/>
      <c r="C394" s="2"/>
      <c r="D394" s="47"/>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row>
    <row r="395" spans="2:54" ht="15.75" customHeight="1" x14ac:dyDescent="0.3">
      <c r="B395" s="2"/>
      <c r="C395" s="2"/>
      <c r="D395" s="47"/>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row>
    <row r="396" spans="2:54" ht="15.75" customHeight="1" x14ac:dyDescent="0.3">
      <c r="B396" s="2"/>
      <c r="C396" s="2"/>
      <c r="D396" s="47"/>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row>
    <row r="397" spans="2:54" ht="15.75" customHeight="1" x14ac:dyDescent="0.3">
      <c r="B397" s="2"/>
      <c r="C397" s="2"/>
      <c r="D397" s="47"/>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row>
    <row r="398" spans="2:54" ht="15.75" customHeight="1" x14ac:dyDescent="0.3">
      <c r="B398" s="2"/>
      <c r="C398" s="2"/>
      <c r="D398" s="47"/>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row>
    <row r="399" spans="2:54" ht="15.75" customHeight="1" x14ac:dyDescent="0.3">
      <c r="B399" s="2"/>
      <c r="C399" s="2"/>
      <c r="D399" s="47"/>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row>
    <row r="400" spans="2:54" ht="15.75" customHeight="1" x14ac:dyDescent="0.3">
      <c r="B400" s="2"/>
      <c r="C400" s="2"/>
      <c r="D400" s="47"/>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row>
    <row r="401" spans="2:54" ht="15.75" customHeight="1" x14ac:dyDescent="0.3">
      <c r="B401" s="2"/>
      <c r="C401" s="2"/>
      <c r="D401" s="47"/>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row>
    <row r="402" spans="2:54" ht="15.75" customHeight="1" x14ac:dyDescent="0.3">
      <c r="B402" s="2"/>
      <c r="C402" s="2"/>
      <c r="D402" s="47"/>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row>
    <row r="403" spans="2:54" ht="15.75" customHeight="1" x14ac:dyDescent="0.3">
      <c r="B403" s="2"/>
      <c r="C403" s="2"/>
      <c r="D403" s="47"/>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row>
    <row r="404" spans="2:54" ht="15.75" customHeight="1" x14ac:dyDescent="0.3">
      <c r="B404" s="2"/>
      <c r="C404" s="2"/>
      <c r="D404" s="47"/>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row>
    <row r="405" spans="2:54" ht="15.75" customHeight="1" x14ac:dyDescent="0.3">
      <c r="B405" s="2"/>
      <c r="C405" s="2"/>
      <c r="D405" s="47"/>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row>
    <row r="406" spans="2:54" ht="15.75" customHeight="1" x14ac:dyDescent="0.3">
      <c r="B406" s="2"/>
      <c r="C406" s="2"/>
      <c r="D406" s="47"/>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row>
    <row r="407" spans="2:54" ht="15.75" customHeight="1" x14ac:dyDescent="0.3">
      <c r="B407" s="2"/>
      <c r="C407" s="2"/>
      <c r="D407" s="47"/>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row>
    <row r="408" spans="2:54" ht="15.75" customHeight="1" x14ac:dyDescent="0.3">
      <c r="B408" s="2"/>
      <c r="C408" s="2"/>
      <c r="D408" s="47"/>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row>
    <row r="409" spans="2:54" ht="15.75" customHeight="1" x14ac:dyDescent="0.3">
      <c r="B409" s="2"/>
      <c r="C409" s="2"/>
      <c r="D409" s="47"/>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row>
    <row r="410" spans="2:54" ht="15.75" customHeight="1" x14ac:dyDescent="0.3">
      <c r="B410" s="2"/>
      <c r="C410" s="2"/>
      <c r="D410" s="47"/>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row>
    <row r="411" spans="2:54" ht="15.75" customHeight="1" x14ac:dyDescent="0.3">
      <c r="B411" s="2"/>
      <c r="C411" s="2"/>
      <c r="D411" s="47"/>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row>
    <row r="412" spans="2:54" ht="15.75" customHeight="1" x14ac:dyDescent="0.3">
      <c r="B412" s="2"/>
      <c r="C412" s="2"/>
      <c r="D412" s="47"/>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row>
    <row r="413" spans="2:54" ht="15.75" customHeight="1" x14ac:dyDescent="0.3">
      <c r="B413" s="2"/>
      <c r="C413" s="2"/>
      <c r="D413" s="47"/>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row>
    <row r="414" spans="2:54" ht="15.75" customHeight="1" x14ac:dyDescent="0.3">
      <c r="B414" s="2"/>
      <c r="C414" s="2"/>
      <c r="D414" s="47"/>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row>
    <row r="415" spans="2:54" ht="15.75" customHeight="1" x14ac:dyDescent="0.3">
      <c r="B415" s="2"/>
      <c r="C415" s="2"/>
      <c r="D415" s="47"/>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row>
    <row r="416" spans="2:54" ht="15.75" customHeight="1" x14ac:dyDescent="0.3">
      <c r="B416" s="2"/>
      <c r="C416" s="2"/>
      <c r="D416" s="47"/>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row>
    <row r="417" spans="2:54" ht="15.75" customHeight="1" x14ac:dyDescent="0.3">
      <c r="B417" s="2"/>
      <c r="C417" s="2"/>
      <c r="D417" s="47"/>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row>
    <row r="418" spans="2:54" ht="15.75" customHeight="1" x14ac:dyDescent="0.3">
      <c r="B418" s="2"/>
      <c r="C418" s="2"/>
      <c r="D418" s="47"/>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row>
    <row r="419" spans="2:54" ht="15.75" customHeight="1" x14ac:dyDescent="0.3">
      <c r="B419" s="2"/>
      <c r="C419" s="2"/>
      <c r="D419" s="47"/>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row>
    <row r="420" spans="2:54" ht="15.75" customHeight="1" x14ac:dyDescent="0.3">
      <c r="B420" s="2"/>
      <c r="C420" s="2"/>
      <c r="D420" s="47"/>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row>
    <row r="421" spans="2:54" ht="15.75" customHeight="1" x14ac:dyDescent="0.3">
      <c r="B421" s="2"/>
      <c r="C421" s="2"/>
      <c r="D421" s="47"/>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row>
    <row r="422" spans="2:54" ht="15.75" customHeight="1" x14ac:dyDescent="0.3">
      <c r="B422" s="2"/>
      <c r="C422" s="2"/>
      <c r="D422" s="47"/>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row>
    <row r="423" spans="2:54" ht="15.75" customHeight="1" x14ac:dyDescent="0.3">
      <c r="B423" s="2"/>
      <c r="C423" s="2"/>
      <c r="D423" s="47"/>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row>
    <row r="424" spans="2:54" ht="15.75" customHeight="1" x14ac:dyDescent="0.3">
      <c r="B424" s="2"/>
      <c r="C424" s="2"/>
      <c r="D424" s="47"/>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row>
    <row r="425" spans="2:54" ht="15.75" customHeight="1" x14ac:dyDescent="0.3">
      <c r="B425" s="2"/>
      <c r="C425" s="2"/>
      <c r="D425" s="47"/>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row>
    <row r="426" spans="2:54" ht="15.75" customHeight="1" x14ac:dyDescent="0.3">
      <c r="B426" s="2"/>
      <c r="C426" s="2"/>
      <c r="D426" s="47"/>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row>
    <row r="427" spans="2:54" ht="15.75" customHeight="1" x14ac:dyDescent="0.3">
      <c r="B427" s="2"/>
      <c r="C427" s="2"/>
      <c r="D427" s="47"/>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row>
    <row r="428" spans="2:54" ht="15.75" customHeight="1" x14ac:dyDescent="0.3">
      <c r="B428" s="2"/>
      <c r="C428" s="2"/>
      <c r="D428" s="47"/>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row>
    <row r="429" spans="2:54" ht="15.75" customHeight="1" x14ac:dyDescent="0.3">
      <c r="B429" s="2"/>
      <c r="C429" s="2"/>
      <c r="D429" s="47"/>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row>
    <row r="430" spans="2:54" ht="15.75" customHeight="1" x14ac:dyDescent="0.3">
      <c r="B430" s="2"/>
      <c r="C430" s="2"/>
      <c r="D430" s="47"/>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row>
    <row r="431" spans="2:54" ht="15.75" customHeight="1" x14ac:dyDescent="0.3">
      <c r="B431" s="2"/>
      <c r="C431" s="2"/>
      <c r="D431" s="47"/>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row>
    <row r="432" spans="2:54" ht="15.75" customHeight="1" x14ac:dyDescent="0.3">
      <c r="B432" s="2"/>
      <c r="C432" s="2"/>
      <c r="D432" s="47"/>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row>
    <row r="433" spans="2:54" ht="15.75" customHeight="1" x14ac:dyDescent="0.3">
      <c r="B433" s="2"/>
      <c r="C433" s="2"/>
      <c r="D433" s="47"/>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row>
    <row r="434" spans="2:54" ht="15.75" customHeight="1" x14ac:dyDescent="0.3">
      <c r="B434" s="2"/>
      <c r="C434" s="2"/>
      <c r="D434" s="47"/>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row>
    <row r="435" spans="2:54" ht="15.75" customHeight="1" x14ac:dyDescent="0.3">
      <c r="B435" s="2"/>
      <c r="C435" s="2"/>
      <c r="D435" s="47"/>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row>
    <row r="436" spans="2:54" ht="15.75" customHeight="1" x14ac:dyDescent="0.3">
      <c r="B436" s="2"/>
      <c r="C436" s="2"/>
      <c r="D436" s="47"/>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row>
    <row r="437" spans="2:54" ht="15.75" customHeight="1" x14ac:dyDescent="0.3">
      <c r="B437" s="2"/>
      <c r="C437" s="2"/>
      <c r="D437" s="47"/>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row>
    <row r="438" spans="2:54" ht="15.75" customHeight="1" x14ac:dyDescent="0.3">
      <c r="B438" s="2"/>
      <c r="C438" s="2"/>
      <c r="D438" s="47"/>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row>
    <row r="439" spans="2:54" ht="15.75" customHeight="1" x14ac:dyDescent="0.3">
      <c r="B439" s="2"/>
      <c r="C439" s="2"/>
      <c r="D439" s="47"/>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row>
    <row r="440" spans="2:54" ht="15.75" customHeight="1" x14ac:dyDescent="0.3">
      <c r="B440" s="2"/>
      <c r="C440" s="2"/>
      <c r="D440" s="47"/>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row>
    <row r="441" spans="2:54" ht="15.75" customHeight="1" x14ac:dyDescent="0.3">
      <c r="B441" s="2"/>
      <c r="C441" s="2"/>
      <c r="D441" s="47"/>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row>
    <row r="442" spans="2:54" ht="15.75" customHeight="1" x14ac:dyDescent="0.3">
      <c r="B442" s="2"/>
      <c r="C442" s="2"/>
      <c r="D442" s="47"/>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row>
    <row r="443" spans="2:54" ht="15.75" customHeight="1" x14ac:dyDescent="0.3">
      <c r="B443" s="2"/>
      <c r="C443" s="2"/>
      <c r="D443" s="47"/>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row>
    <row r="444" spans="2:54" ht="15.75" customHeight="1" x14ac:dyDescent="0.3">
      <c r="B444" s="2"/>
      <c r="C444" s="2"/>
      <c r="D444" s="47"/>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row>
    <row r="445" spans="2:54" ht="15.75" customHeight="1" x14ac:dyDescent="0.3">
      <c r="B445" s="2"/>
      <c r="C445" s="2"/>
      <c r="D445" s="47"/>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row>
    <row r="446" spans="2:54" ht="15.75" customHeight="1" x14ac:dyDescent="0.3">
      <c r="B446" s="2"/>
      <c r="C446" s="2"/>
      <c r="D446" s="47"/>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row>
    <row r="447" spans="2:54" ht="15.75" customHeight="1" x14ac:dyDescent="0.3">
      <c r="B447" s="2"/>
      <c r="C447" s="2"/>
      <c r="D447" s="47"/>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row>
    <row r="448" spans="2:54" ht="15.75" customHeight="1" x14ac:dyDescent="0.3">
      <c r="B448" s="2"/>
      <c r="C448" s="2"/>
      <c r="D448" s="47"/>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row>
    <row r="449" spans="2:54" ht="15.75" customHeight="1" x14ac:dyDescent="0.3">
      <c r="B449" s="2"/>
      <c r="C449" s="2"/>
      <c r="D449" s="47"/>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row>
    <row r="450" spans="2:54" ht="15.75" customHeight="1" x14ac:dyDescent="0.3">
      <c r="B450" s="2"/>
      <c r="C450" s="2"/>
      <c r="D450" s="47"/>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row>
    <row r="451" spans="2:54" ht="15.75" customHeight="1" x14ac:dyDescent="0.3">
      <c r="B451" s="2"/>
      <c r="C451" s="2"/>
      <c r="D451" s="47"/>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row>
    <row r="452" spans="2:54" ht="15.75" customHeight="1" x14ac:dyDescent="0.3">
      <c r="B452" s="2"/>
      <c r="C452" s="2"/>
      <c r="D452" s="47"/>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row>
    <row r="453" spans="2:54" ht="15.75" customHeight="1" x14ac:dyDescent="0.3">
      <c r="B453" s="2"/>
      <c r="C453" s="2"/>
      <c r="D453" s="47"/>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row>
    <row r="454" spans="2:54" ht="15.75" customHeight="1" x14ac:dyDescent="0.3">
      <c r="B454" s="2"/>
      <c r="C454" s="2"/>
      <c r="D454" s="47"/>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row>
    <row r="455" spans="2:54" ht="15.75" customHeight="1" x14ac:dyDescent="0.3">
      <c r="B455" s="2"/>
      <c r="C455" s="2"/>
      <c r="D455" s="47"/>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row>
    <row r="456" spans="2:54" ht="15.75" customHeight="1" x14ac:dyDescent="0.3">
      <c r="B456" s="2"/>
      <c r="C456" s="2"/>
      <c r="D456" s="47"/>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row>
    <row r="457" spans="2:54" ht="15.75" customHeight="1" x14ac:dyDescent="0.3">
      <c r="B457" s="2"/>
      <c r="C457" s="2"/>
      <c r="D457" s="47"/>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row>
    <row r="458" spans="2:54" ht="15.75" customHeight="1" x14ac:dyDescent="0.3">
      <c r="B458" s="2"/>
      <c r="C458" s="2"/>
      <c r="D458" s="47"/>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row>
    <row r="459" spans="2:54" ht="15.75" customHeight="1" x14ac:dyDescent="0.3">
      <c r="B459" s="2"/>
      <c r="C459" s="2"/>
      <c r="D459" s="47"/>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row>
    <row r="460" spans="2:54" ht="15.75" customHeight="1" x14ac:dyDescent="0.3">
      <c r="B460" s="2"/>
      <c r="C460" s="2"/>
      <c r="D460" s="47"/>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row>
    <row r="461" spans="2:54" ht="15.75" customHeight="1" x14ac:dyDescent="0.3">
      <c r="B461" s="2"/>
      <c r="C461" s="2"/>
      <c r="D461" s="47"/>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row>
    <row r="462" spans="2:54" ht="15.75" customHeight="1" x14ac:dyDescent="0.3">
      <c r="B462" s="2"/>
      <c r="C462" s="2"/>
      <c r="D462" s="47"/>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row>
    <row r="463" spans="2:54" ht="15.75" customHeight="1" x14ac:dyDescent="0.3">
      <c r="B463" s="2"/>
      <c r="C463" s="2"/>
      <c r="D463" s="47"/>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row>
    <row r="464" spans="2:54" ht="15.75" customHeight="1" x14ac:dyDescent="0.3">
      <c r="B464" s="2"/>
      <c r="C464" s="2"/>
      <c r="D464" s="47"/>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row>
    <row r="465" spans="2:54" ht="15.75" customHeight="1" x14ac:dyDescent="0.3">
      <c r="B465" s="2"/>
      <c r="C465" s="2"/>
      <c r="D465" s="47"/>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row>
    <row r="466" spans="2:54" ht="15.75" customHeight="1" x14ac:dyDescent="0.3">
      <c r="B466" s="2"/>
      <c r="C466" s="2"/>
      <c r="D466" s="47"/>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row>
    <row r="467" spans="2:54" ht="15.75" customHeight="1" x14ac:dyDescent="0.3">
      <c r="B467" s="2"/>
      <c r="C467" s="2"/>
      <c r="D467" s="47"/>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row>
    <row r="468" spans="2:54" ht="15.75" customHeight="1" x14ac:dyDescent="0.3">
      <c r="B468" s="2"/>
      <c r="C468" s="2"/>
      <c r="D468" s="47"/>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row>
    <row r="469" spans="2:54" ht="15.75" customHeight="1" x14ac:dyDescent="0.3">
      <c r="B469" s="2"/>
      <c r="C469" s="2"/>
      <c r="D469" s="47"/>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row>
    <row r="470" spans="2:54" ht="15.75" customHeight="1" x14ac:dyDescent="0.3">
      <c r="B470" s="2"/>
      <c r="C470" s="2"/>
      <c r="D470" s="47"/>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row>
    <row r="471" spans="2:54" ht="15.75" customHeight="1" x14ac:dyDescent="0.3">
      <c r="B471" s="2"/>
      <c r="C471" s="2"/>
      <c r="D471" s="47"/>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row>
    <row r="472" spans="2:54" ht="15.75" customHeight="1" x14ac:dyDescent="0.3">
      <c r="B472" s="2"/>
      <c r="C472" s="2"/>
      <c r="D472" s="47"/>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row>
    <row r="473" spans="2:54" ht="15.75" customHeight="1" x14ac:dyDescent="0.3">
      <c r="B473" s="2"/>
      <c r="C473" s="2"/>
      <c r="D473" s="47"/>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row>
    <row r="474" spans="2:54" ht="15.75" customHeight="1" x14ac:dyDescent="0.3">
      <c r="B474" s="2"/>
      <c r="C474" s="2"/>
      <c r="D474" s="47"/>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row>
    <row r="475" spans="2:54" ht="15.75" customHeight="1" x14ac:dyDescent="0.3">
      <c r="B475" s="2"/>
      <c r="C475" s="2"/>
      <c r="D475" s="47"/>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row>
    <row r="476" spans="2:54" ht="15.75" customHeight="1" x14ac:dyDescent="0.3">
      <c r="B476" s="2"/>
      <c r="C476" s="2"/>
      <c r="D476" s="47"/>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row>
    <row r="477" spans="2:54" ht="15.75" customHeight="1" x14ac:dyDescent="0.3">
      <c r="B477" s="2"/>
      <c r="C477" s="2"/>
      <c r="D477" s="47"/>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row>
    <row r="478" spans="2:54" ht="15.75" customHeight="1" x14ac:dyDescent="0.3">
      <c r="B478" s="2"/>
      <c r="C478" s="2"/>
      <c r="D478" s="47"/>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row>
    <row r="479" spans="2:54" ht="15.75" customHeight="1" x14ac:dyDescent="0.3">
      <c r="B479" s="2"/>
      <c r="C479" s="2"/>
      <c r="D479" s="47"/>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row>
    <row r="480" spans="2:54" ht="15.75" customHeight="1" x14ac:dyDescent="0.3">
      <c r="B480" s="2"/>
      <c r="C480" s="2"/>
      <c r="D480" s="47"/>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row>
    <row r="481" spans="2:54" ht="15.75" customHeight="1" x14ac:dyDescent="0.3">
      <c r="B481" s="2"/>
      <c r="C481" s="2"/>
      <c r="D481" s="47"/>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row>
    <row r="482" spans="2:54" ht="15.75" customHeight="1" x14ac:dyDescent="0.3">
      <c r="B482" s="2"/>
      <c r="C482" s="2"/>
      <c r="D482" s="47"/>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row>
    <row r="483" spans="2:54" ht="15.75" customHeight="1" x14ac:dyDescent="0.3">
      <c r="B483" s="2"/>
      <c r="C483" s="2"/>
      <c r="D483" s="47"/>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row>
    <row r="484" spans="2:54" ht="15.75" customHeight="1" x14ac:dyDescent="0.3">
      <c r="B484" s="2"/>
      <c r="C484" s="2"/>
      <c r="D484" s="47"/>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row>
    <row r="485" spans="2:54" ht="15.75" customHeight="1" x14ac:dyDescent="0.3">
      <c r="B485" s="2"/>
      <c r="C485" s="2"/>
      <c r="D485" s="47"/>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row>
    <row r="486" spans="2:54" ht="15.75" customHeight="1" x14ac:dyDescent="0.3">
      <c r="B486" s="2"/>
      <c r="C486" s="2"/>
      <c r="D486" s="47"/>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row>
    <row r="487" spans="2:54" ht="15.75" customHeight="1" x14ac:dyDescent="0.3">
      <c r="B487" s="2"/>
      <c r="C487" s="2"/>
      <c r="D487" s="47"/>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row>
    <row r="488" spans="2:54" ht="15.75" customHeight="1" x14ac:dyDescent="0.3">
      <c r="B488" s="2"/>
      <c r="C488" s="2"/>
      <c r="D488" s="47"/>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row>
    <row r="489" spans="2:54" ht="15.75" customHeight="1" x14ac:dyDescent="0.3">
      <c r="B489" s="2"/>
      <c r="C489" s="2"/>
      <c r="D489" s="47"/>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row>
    <row r="490" spans="2:54" ht="15.75" customHeight="1" x14ac:dyDescent="0.3">
      <c r="B490" s="2"/>
      <c r="C490" s="2"/>
      <c r="D490" s="47"/>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row>
    <row r="491" spans="2:54" ht="15.75" customHeight="1" x14ac:dyDescent="0.3">
      <c r="B491" s="2"/>
      <c r="C491" s="2"/>
      <c r="D491" s="47"/>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row>
    <row r="492" spans="2:54" ht="15.75" customHeight="1" x14ac:dyDescent="0.3">
      <c r="B492" s="2"/>
      <c r="C492" s="2"/>
      <c r="D492" s="47"/>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row>
    <row r="493" spans="2:54" ht="15.75" customHeight="1" x14ac:dyDescent="0.3">
      <c r="B493" s="2"/>
      <c r="C493" s="2"/>
      <c r="D493" s="47"/>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row>
    <row r="494" spans="2:54" ht="15.75" customHeight="1" x14ac:dyDescent="0.3">
      <c r="B494" s="2"/>
      <c r="C494" s="2"/>
      <c r="D494" s="47"/>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row>
    <row r="495" spans="2:54" ht="15.75" customHeight="1" x14ac:dyDescent="0.3">
      <c r="B495" s="2"/>
      <c r="C495" s="2"/>
      <c r="D495" s="47"/>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row>
    <row r="496" spans="2:54" ht="15.75" customHeight="1" x14ac:dyDescent="0.3">
      <c r="B496" s="2"/>
      <c r="C496" s="2"/>
      <c r="D496" s="47"/>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row>
    <row r="497" spans="2:54" ht="15.75" customHeight="1" x14ac:dyDescent="0.3">
      <c r="B497" s="2"/>
      <c r="C497" s="2"/>
      <c r="D497" s="47"/>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row>
    <row r="498" spans="2:54" ht="15.75" customHeight="1" x14ac:dyDescent="0.3">
      <c r="B498" s="2"/>
      <c r="C498" s="2"/>
      <c r="D498" s="47"/>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row>
    <row r="499" spans="2:54" ht="15.75" customHeight="1" x14ac:dyDescent="0.3">
      <c r="B499" s="2"/>
      <c r="C499" s="2"/>
      <c r="D499" s="47"/>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row>
    <row r="500" spans="2:54" ht="15.75" customHeight="1" x14ac:dyDescent="0.3">
      <c r="B500" s="2"/>
      <c r="C500" s="2"/>
      <c r="D500" s="47"/>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row>
    <row r="501" spans="2:54" ht="15.75" customHeight="1" x14ac:dyDescent="0.3">
      <c r="B501" s="2"/>
      <c r="C501" s="2"/>
      <c r="D501" s="47"/>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row>
    <row r="502" spans="2:54" ht="15.75" customHeight="1" x14ac:dyDescent="0.3">
      <c r="B502" s="2"/>
      <c r="C502" s="2"/>
      <c r="D502" s="47"/>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row>
    <row r="503" spans="2:54" ht="15.75" customHeight="1" x14ac:dyDescent="0.3">
      <c r="B503" s="2"/>
      <c r="C503" s="2"/>
      <c r="D503" s="47"/>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row>
    <row r="504" spans="2:54" ht="15.75" customHeight="1" x14ac:dyDescent="0.3">
      <c r="B504" s="2"/>
      <c r="C504" s="2"/>
      <c r="D504" s="47"/>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row>
    <row r="505" spans="2:54" ht="15.75" customHeight="1" x14ac:dyDescent="0.3">
      <c r="B505" s="2"/>
      <c r="C505" s="2"/>
      <c r="D505" s="47"/>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row>
    <row r="506" spans="2:54" ht="15.75" customHeight="1" x14ac:dyDescent="0.3">
      <c r="B506" s="2"/>
      <c r="C506" s="2"/>
      <c r="D506" s="47"/>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row>
    <row r="507" spans="2:54" ht="15.75" customHeight="1" x14ac:dyDescent="0.3">
      <c r="B507" s="2"/>
      <c r="C507" s="2"/>
      <c r="D507" s="47"/>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row>
    <row r="508" spans="2:54" ht="15.75" customHeight="1" x14ac:dyDescent="0.3">
      <c r="B508" s="2"/>
      <c r="C508" s="2"/>
      <c r="D508" s="47"/>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row>
    <row r="509" spans="2:54" ht="15.75" customHeight="1" x14ac:dyDescent="0.3">
      <c r="B509" s="2"/>
      <c r="C509" s="2"/>
      <c r="D509" s="47"/>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row>
    <row r="510" spans="2:54" ht="15.75" customHeight="1" x14ac:dyDescent="0.3">
      <c r="B510" s="2"/>
      <c r="C510" s="2"/>
      <c r="D510" s="47"/>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row>
    <row r="511" spans="2:54" ht="15.75" customHeight="1" x14ac:dyDescent="0.3">
      <c r="B511" s="2"/>
      <c r="C511" s="2"/>
      <c r="D511" s="47"/>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row>
    <row r="512" spans="2:54" ht="15.75" customHeight="1" x14ac:dyDescent="0.3">
      <c r="B512" s="2"/>
      <c r="C512" s="2"/>
      <c r="D512" s="47"/>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row>
    <row r="513" spans="2:54" ht="15.75" customHeight="1" x14ac:dyDescent="0.3">
      <c r="B513" s="2"/>
      <c r="C513" s="2"/>
      <c r="D513" s="47"/>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row>
    <row r="514" spans="2:54" ht="15.75" customHeight="1" x14ac:dyDescent="0.3">
      <c r="B514" s="2"/>
      <c r="C514" s="2"/>
      <c r="D514" s="47"/>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row>
    <row r="515" spans="2:54" ht="15.75" customHeight="1" x14ac:dyDescent="0.3">
      <c r="B515" s="2"/>
      <c r="C515" s="2"/>
      <c r="D515" s="47"/>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row>
    <row r="516" spans="2:54" ht="15.75" customHeight="1" x14ac:dyDescent="0.3">
      <c r="B516" s="2"/>
      <c r="C516" s="2"/>
      <c r="D516" s="47"/>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row>
    <row r="517" spans="2:54" ht="15.75" customHeight="1" x14ac:dyDescent="0.3">
      <c r="B517" s="2"/>
      <c r="C517" s="2"/>
      <c r="D517" s="47"/>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row>
    <row r="518" spans="2:54" ht="15.75" customHeight="1" x14ac:dyDescent="0.3">
      <c r="B518" s="2"/>
      <c r="C518" s="2"/>
      <c r="D518" s="47"/>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row>
    <row r="519" spans="2:54" ht="15.75" customHeight="1" x14ac:dyDescent="0.3">
      <c r="B519" s="2"/>
      <c r="C519" s="2"/>
      <c r="D519" s="47"/>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row>
    <row r="520" spans="2:54" ht="15.75" customHeight="1" x14ac:dyDescent="0.3">
      <c r="B520" s="2"/>
      <c r="C520" s="2"/>
      <c r="D520" s="47"/>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row>
    <row r="521" spans="2:54" ht="15.75" customHeight="1" x14ac:dyDescent="0.3">
      <c r="B521" s="2"/>
      <c r="C521" s="2"/>
      <c r="D521" s="47"/>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row>
    <row r="522" spans="2:54" ht="15.75" customHeight="1" x14ac:dyDescent="0.3">
      <c r="B522" s="2"/>
      <c r="C522" s="2"/>
      <c r="D522" s="47"/>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row>
    <row r="523" spans="2:54" ht="15.75" customHeight="1" x14ac:dyDescent="0.3">
      <c r="B523" s="2"/>
      <c r="C523" s="2"/>
      <c r="D523" s="47"/>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row>
    <row r="524" spans="2:54" ht="15.75" customHeight="1" x14ac:dyDescent="0.3">
      <c r="B524" s="2"/>
      <c r="C524" s="2"/>
      <c r="D524" s="47"/>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row>
    <row r="525" spans="2:54" ht="15.75" customHeight="1" x14ac:dyDescent="0.3">
      <c r="B525" s="2"/>
      <c r="C525" s="2"/>
      <c r="D525" s="47"/>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row>
    <row r="526" spans="2:54" ht="15.75" customHeight="1" x14ac:dyDescent="0.3">
      <c r="B526" s="2"/>
      <c r="C526" s="2"/>
      <c r="D526" s="47"/>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row>
    <row r="527" spans="2:54" ht="15.75" customHeight="1" x14ac:dyDescent="0.3">
      <c r="B527" s="2"/>
      <c r="C527" s="2"/>
      <c r="D527" s="47"/>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row>
    <row r="528" spans="2:54" ht="15.75" customHeight="1" x14ac:dyDescent="0.3">
      <c r="B528" s="2"/>
      <c r="C528" s="2"/>
      <c r="D528" s="47"/>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row>
    <row r="529" spans="2:54" ht="15.75" customHeight="1" x14ac:dyDescent="0.3">
      <c r="B529" s="2"/>
      <c r="C529" s="2"/>
      <c r="D529" s="47"/>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row>
    <row r="530" spans="2:54" ht="15.75" customHeight="1" x14ac:dyDescent="0.3">
      <c r="B530" s="2"/>
      <c r="C530" s="2"/>
      <c r="D530" s="47"/>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row>
    <row r="531" spans="2:54" ht="15.75" customHeight="1" x14ac:dyDescent="0.3">
      <c r="B531" s="2"/>
      <c r="C531" s="2"/>
      <c r="D531" s="47"/>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row>
    <row r="532" spans="2:54" ht="15.75" customHeight="1" x14ac:dyDescent="0.3">
      <c r="B532" s="2"/>
      <c r="C532" s="2"/>
      <c r="D532" s="47"/>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row>
    <row r="533" spans="2:54" ht="15.75" customHeight="1" x14ac:dyDescent="0.3">
      <c r="B533" s="2"/>
      <c r="C533" s="2"/>
      <c r="D533" s="47"/>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row>
    <row r="534" spans="2:54" ht="15.75" customHeight="1" x14ac:dyDescent="0.3">
      <c r="B534" s="2"/>
      <c r="C534" s="2"/>
      <c r="D534" s="47"/>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row>
    <row r="535" spans="2:54" ht="15.75" customHeight="1" x14ac:dyDescent="0.3">
      <c r="B535" s="2"/>
      <c r="C535" s="2"/>
      <c r="D535" s="47"/>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row>
    <row r="536" spans="2:54" ht="15.75" customHeight="1" x14ac:dyDescent="0.3">
      <c r="B536" s="2"/>
      <c r="C536" s="2"/>
      <c r="D536" s="47"/>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row>
    <row r="537" spans="2:54" ht="15.75" customHeight="1" x14ac:dyDescent="0.3">
      <c r="B537" s="2"/>
      <c r="C537" s="2"/>
      <c r="D537" s="47"/>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row>
    <row r="538" spans="2:54" ht="15.75" customHeight="1" x14ac:dyDescent="0.3">
      <c r="B538" s="2"/>
      <c r="C538" s="2"/>
      <c r="D538" s="47"/>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row>
    <row r="539" spans="2:54" ht="15.75" customHeight="1" x14ac:dyDescent="0.3">
      <c r="B539" s="2"/>
      <c r="C539" s="2"/>
      <c r="D539" s="47"/>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row>
    <row r="540" spans="2:54" ht="15.75" customHeight="1" x14ac:dyDescent="0.3">
      <c r="B540" s="2"/>
      <c r="C540" s="2"/>
      <c r="D540" s="47"/>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row>
    <row r="541" spans="2:54" ht="15.75" customHeight="1" x14ac:dyDescent="0.3">
      <c r="B541" s="2"/>
      <c r="C541" s="2"/>
      <c r="D541" s="47"/>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row>
    <row r="542" spans="2:54" ht="15.75" customHeight="1" x14ac:dyDescent="0.3">
      <c r="B542" s="2"/>
      <c r="C542" s="2"/>
      <c r="D542" s="47"/>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row>
    <row r="543" spans="2:54" ht="15.75" customHeight="1" x14ac:dyDescent="0.3">
      <c r="B543" s="2"/>
      <c r="C543" s="2"/>
      <c r="D543" s="47"/>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row>
    <row r="544" spans="2:54" ht="15.75" customHeight="1" x14ac:dyDescent="0.3">
      <c r="B544" s="2"/>
      <c r="C544" s="2"/>
      <c r="D544" s="47"/>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row>
    <row r="545" spans="2:54" ht="15.75" customHeight="1" x14ac:dyDescent="0.3">
      <c r="B545" s="2"/>
      <c r="C545" s="2"/>
      <c r="D545" s="47"/>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row>
    <row r="546" spans="2:54" ht="15.75" customHeight="1" x14ac:dyDescent="0.3">
      <c r="B546" s="2"/>
      <c r="C546" s="2"/>
      <c r="D546" s="47"/>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row>
    <row r="547" spans="2:54" ht="15.75" customHeight="1" x14ac:dyDescent="0.3">
      <c r="B547" s="2"/>
      <c r="C547" s="2"/>
      <c r="D547" s="47"/>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row>
    <row r="548" spans="2:54" ht="15.75" customHeight="1" x14ac:dyDescent="0.3">
      <c r="B548" s="2"/>
      <c r="C548" s="2"/>
      <c r="D548" s="47"/>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row>
    <row r="549" spans="2:54" ht="15.75" customHeight="1" x14ac:dyDescent="0.3">
      <c r="B549" s="2"/>
      <c r="C549" s="2"/>
      <c r="D549" s="47"/>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row>
    <row r="550" spans="2:54" ht="15.75" customHeight="1" x14ac:dyDescent="0.3">
      <c r="B550" s="2"/>
      <c r="C550" s="2"/>
      <c r="D550" s="47"/>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row>
    <row r="551" spans="2:54" ht="15.75" customHeight="1" x14ac:dyDescent="0.3">
      <c r="B551" s="2"/>
      <c r="C551" s="2"/>
      <c r="D551" s="47"/>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row>
    <row r="552" spans="2:54" ht="15.75" customHeight="1" x14ac:dyDescent="0.3">
      <c r="B552" s="2"/>
      <c r="C552" s="2"/>
      <c r="D552" s="47"/>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row>
    <row r="553" spans="2:54" ht="15.75" customHeight="1" x14ac:dyDescent="0.3">
      <c r="B553" s="2"/>
      <c r="C553" s="2"/>
      <c r="D553" s="47"/>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row>
    <row r="554" spans="2:54" ht="15.75" customHeight="1" x14ac:dyDescent="0.3">
      <c r="B554" s="2"/>
      <c r="C554" s="2"/>
      <c r="D554" s="47"/>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row>
    <row r="555" spans="2:54" ht="15.75" customHeight="1" x14ac:dyDescent="0.3">
      <c r="B555" s="2"/>
      <c r="C555" s="2"/>
      <c r="D555" s="47"/>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row>
    <row r="556" spans="2:54" ht="15.75" customHeight="1" x14ac:dyDescent="0.3">
      <c r="B556" s="2"/>
      <c r="C556" s="2"/>
      <c r="D556" s="47"/>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row>
    <row r="557" spans="2:54" ht="15.75" customHeight="1" x14ac:dyDescent="0.3">
      <c r="B557" s="2"/>
      <c r="C557" s="2"/>
      <c r="D557" s="47"/>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row>
    <row r="558" spans="2:54" ht="15.75" customHeight="1" x14ac:dyDescent="0.3">
      <c r="B558" s="2"/>
      <c r="C558" s="2"/>
      <c r="D558" s="47"/>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row>
    <row r="559" spans="2:54" ht="15.75" customHeight="1" x14ac:dyDescent="0.3">
      <c r="B559" s="2"/>
      <c r="C559" s="2"/>
      <c r="D559" s="47"/>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row>
    <row r="560" spans="2:54" ht="15.75" customHeight="1" x14ac:dyDescent="0.3">
      <c r="B560" s="2"/>
      <c r="C560" s="2"/>
      <c r="D560" s="47"/>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row>
    <row r="561" spans="2:54" ht="15.75" customHeight="1" x14ac:dyDescent="0.3">
      <c r="B561" s="2"/>
      <c r="C561" s="2"/>
      <c r="D561" s="47"/>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row>
    <row r="562" spans="2:54" ht="15.75" customHeight="1" x14ac:dyDescent="0.3">
      <c r="B562" s="2"/>
      <c r="C562" s="2"/>
      <c r="D562" s="47"/>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row>
    <row r="563" spans="2:54" ht="15.75" customHeight="1" x14ac:dyDescent="0.3">
      <c r="B563" s="2"/>
      <c r="C563" s="2"/>
      <c r="D563" s="47"/>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row>
    <row r="564" spans="2:54" ht="15.75" customHeight="1" x14ac:dyDescent="0.3">
      <c r="B564" s="2"/>
      <c r="C564" s="2"/>
      <c r="D564" s="47"/>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row>
    <row r="565" spans="2:54" ht="15.75" customHeight="1" x14ac:dyDescent="0.3">
      <c r="B565" s="2"/>
      <c r="C565" s="2"/>
      <c r="D565" s="47"/>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row>
    <row r="566" spans="2:54" ht="15.75" customHeight="1" x14ac:dyDescent="0.3">
      <c r="B566" s="2"/>
      <c r="C566" s="2"/>
      <c r="D566" s="47"/>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row>
    <row r="567" spans="2:54" ht="15.75" customHeight="1" x14ac:dyDescent="0.3">
      <c r="B567" s="2"/>
      <c r="C567" s="2"/>
      <c r="D567" s="47"/>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row>
    <row r="568" spans="2:54" ht="15.75" customHeight="1" x14ac:dyDescent="0.3">
      <c r="B568" s="2"/>
      <c r="C568" s="2"/>
      <c r="D568" s="47"/>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row>
    <row r="569" spans="2:54" ht="15.75" customHeight="1" x14ac:dyDescent="0.3">
      <c r="B569" s="2"/>
      <c r="C569" s="2"/>
      <c r="D569" s="47"/>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row>
    <row r="570" spans="2:54" ht="15.75" customHeight="1" x14ac:dyDescent="0.3">
      <c r="B570" s="2"/>
      <c r="C570" s="2"/>
      <c r="D570" s="47"/>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row>
    <row r="571" spans="2:54" ht="15.75" customHeight="1" x14ac:dyDescent="0.3">
      <c r="B571" s="2"/>
      <c r="C571" s="2"/>
      <c r="D571" s="47"/>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row>
    <row r="572" spans="2:54" ht="15.75" customHeight="1" x14ac:dyDescent="0.3">
      <c r="B572" s="2"/>
      <c r="C572" s="2"/>
      <c r="D572" s="47"/>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row>
    <row r="573" spans="2:54" ht="15.75" customHeight="1" x14ac:dyDescent="0.3">
      <c r="B573" s="2"/>
      <c r="C573" s="2"/>
      <c r="D573" s="47"/>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row>
    <row r="574" spans="2:54" ht="15.75" customHeight="1" x14ac:dyDescent="0.3">
      <c r="B574" s="2"/>
      <c r="C574" s="2"/>
      <c r="D574" s="47"/>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row>
    <row r="575" spans="2:54" ht="15.75" customHeight="1" x14ac:dyDescent="0.3">
      <c r="B575" s="2"/>
      <c r="C575" s="2"/>
      <c r="D575" s="47"/>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row>
    <row r="576" spans="2:54" ht="15.75" customHeight="1" x14ac:dyDescent="0.3">
      <c r="B576" s="2"/>
      <c r="C576" s="2"/>
      <c r="D576" s="47"/>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row>
    <row r="577" spans="2:54" ht="15.75" customHeight="1" x14ac:dyDescent="0.3">
      <c r="B577" s="2"/>
      <c r="C577" s="2"/>
      <c r="D577" s="47"/>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row>
    <row r="578" spans="2:54" ht="15.75" customHeight="1" x14ac:dyDescent="0.3">
      <c r="B578" s="2"/>
      <c r="C578" s="2"/>
      <c r="D578" s="47"/>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row>
    <row r="579" spans="2:54" ht="15.75" customHeight="1" x14ac:dyDescent="0.3">
      <c r="B579" s="2"/>
      <c r="C579" s="2"/>
      <c r="D579" s="47"/>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row>
    <row r="580" spans="2:54" ht="15.75" customHeight="1" x14ac:dyDescent="0.3">
      <c r="B580" s="2"/>
      <c r="C580" s="2"/>
      <c r="D580" s="47"/>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row>
    <row r="581" spans="2:54" ht="15.75" customHeight="1" x14ac:dyDescent="0.3">
      <c r="B581" s="2"/>
      <c r="C581" s="2"/>
      <c r="D581" s="47"/>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row>
    <row r="582" spans="2:54" ht="15.75" customHeight="1" x14ac:dyDescent="0.3">
      <c r="B582" s="2"/>
      <c r="C582" s="2"/>
      <c r="D582" s="47"/>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row>
    <row r="583" spans="2:54" ht="15.75" customHeight="1" x14ac:dyDescent="0.3">
      <c r="B583" s="2"/>
      <c r="C583" s="2"/>
      <c r="D583" s="47"/>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row>
    <row r="584" spans="2:54" ht="15.75" customHeight="1" x14ac:dyDescent="0.3">
      <c r="B584" s="2"/>
      <c r="C584" s="2"/>
      <c r="D584" s="47"/>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row>
    <row r="585" spans="2:54" ht="15.75" customHeight="1" x14ac:dyDescent="0.3">
      <c r="B585" s="2"/>
      <c r="C585" s="2"/>
      <c r="D585" s="47"/>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row>
    <row r="586" spans="2:54" ht="15.75" customHeight="1" x14ac:dyDescent="0.3">
      <c r="B586" s="2"/>
      <c r="C586" s="2"/>
      <c r="D586" s="47"/>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row>
    <row r="587" spans="2:54" ht="15.75" customHeight="1" x14ac:dyDescent="0.3">
      <c r="B587" s="2"/>
      <c r="C587" s="2"/>
      <c r="D587" s="47"/>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row>
    <row r="588" spans="2:54" ht="15.75" customHeight="1" x14ac:dyDescent="0.3">
      <c r="B588" s="2"/>
      <c r="C588" s="2"/>
      <c r="D588" s="47"/>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row>
    <row r="589" spans="2:54" ht="15.75" customHeight="1" x14ac:dyDescent="0.3">
      <c r="B589" s="2"/>
      <c r="C589" s="2"/>
      <c r="D589" s="47"/>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row>
    <row r="590" spans="2:54" ht="15.75" customHeight="1" x14ac:dyDescent="0.3">
      <c r="B590" s="2"/>
      <c r="C590" s="2"/>
      <c r="D590" s="47"/>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row>
    <row r="591" spans="2:54" ht="15.75" customHeight="1" x14ac:dyDescent="0.3">
      <c r="B591" s="2"/>
      <c r="C591" s="2"/>
      <c r="D591" s="47"/>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row>
    <row r="592" spans="2:54" ht="15.75" customHeight="1" x14ac:dyDescent="0.3">
      <c r="B592" s="2"/>
      <c r="C592" s="2"/>
      <c r="D592" s="47"/>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row>
    <row r="593" spans="2:54" ht="15.75" customHeight="1" x14ac:dyDescent="0.3">
      <c r="B593" s="2"/>
      <c r="C593" s="2"/>
      <c r="D593" s="47"/>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row>
    <row r="594" spans="2:54" ht="15.75" customHeight="1" x14ac:dyDescent="0.3">
      <c r="B594" s="2"/>
      <c r="C594" s="2"/>
      <c r="D594" s="47"/>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row>
    <row r="595" spans="2:54" ht="15.75" customHeight="1" x14ac:dyDescent="0.3">
      <c r="B595" s="2"/>
      <c r="C595" s="2"/>
      <c r="D595" s="47"/>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row>
    <row r="596" spans="2:54" ht="15.75" customHeight="1" x14ac:dyDescent="0.3">
      <c r="B596" s="2"/>
      <c r="C596" s="2"/>
      <c r="D596" s="47"/>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row>
    <row r="597" spans="2:54" ht="15.75" customHeight="1" x14ac:dyDescent="0.3">
      <c r="B597" s="2"/>
      <c r="C597" s="2"/>
      <c r="D597" s="47"/>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row>
    <row r="598" spans="2:54" ht="15.75" customHeight="1" x14ac:dyDescent="0.3">
      <c r="B598" s="2"/>
      <c r="C598" s="2"/>
      <c r="D598" s="47"/>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row>
    <row r="599" spans="2:54" ht="15.75" customHeight="1" x14ac:dyDescent="0.3">
      <c r="B599" s="2"/>
      <c r="C599" s="2"/>
      <c r="D599" s="47"/>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row>
    <row r="600" spans="2:54" ht="15.75" customHeight="1" x14ac:dyDescent="0.3">
      <c r="B600" s="2"/>
      <c r="C600" s="2"/>
      <c r="D600" s="47"/>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row>
    <row r="601" spans="2:54" ht="15.75" customHeight="1" x14ac:dyDescent="0.3">
      <c r="B601" s="2"/>
      <c r="C601" s="2"/>
      <c r="D601" s="47"/>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row>
    <row r="602" spans="2:54" ht="15.75" customHeight="1" x14ac:dyDescent="0.3">
      <c r="B602" s="2"/>
      <c r="C602" s="2"/>
      <c r="D602" s="47"/>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row>
    <row r="603" spans="2:54" ht="15.75" customHeight="1" x14ac:dyDescent="0.3">
      <c r="B603" s="2"/>
      <c r="C603" s="2"/>
      <c r="D603" s="47"/>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row>
    <row r="604" spans="2:54" ht="15.75" customHeight="1" x14ac:dyDescent="0.3">
      <c r="B604" s="2"/>
      <c r="C604" s="2"/>
      <c r="D604" s="47"/>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row>
    <row r="605" spans="2:54" ht="15.75" customHeight="1" x14ac:dyDescent="0.3">
      <c r="B605" s="2"/>
      <c r="C605" s="2"/>
      <c r="D605" s="47"/>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row>
    <row r="606" spans="2:54" ht="15.75" customHeight="1" x14ac:dyDescent="0.3">
      <c r="B606" s="2"/>
      <c r="C606" s="2"/>
      <c r="D606" s="47"/>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row>
    <row r="607" spans="2:54" ht="15.75" customHeight="1" x14ac:dyDescent="0.3">
      <c r="B607" s="2"/>
      <c r="C607" s="2"/>
      <c r="D607" s="47"/>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row>
    <row r="608" spans="2:54" ht="15.75" customHeight="1" x14ac:dyDescent="0.3">
      <c r="B608" s="2"/>
      <c r="C608" s="2"/>
      <c r="D608" s="47"/>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row>
    <row r="609" spans="2:54" ht="15.75" customHeight="1" x14ac:dyDescent="0.3">
      <c r="B609" s="2"/>
      <c r="C609" s="2"/>
      <c r="D609" s="47"/>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row>
    <row r="610" spans="2:54" ht="15.75" customHeight="1" x14ac:dyDescent="0.3">
      <c r="B610" s="2"/>
      <c r="C610" s="2"/>
      <c r="D610" s="47"/>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row>
    <row r="611" spans="2:54" ht="15.75" customHeight="1" x14ac:dyDescent="0.3">
      <c r="B611" s="2"/>
      <c r="C611" s="2"/>
      <c r="D611" s="47"/>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row>
    <row r="612" spans="2:54" ht="15.75" customHeight="1" x14ac:dyDescent="0.3">
      <c r="B612" s="2"/>
      <c r="C612" s="2"/>
      <c r="D612" s="47"/>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row>
    <row r="613" spans="2:54" ht="15.75" customHeight="1" x14ac:dyDescent="0.3">
      <c r="B613" s="2"/>
      <c r="C613" s="2"/>
      <c r="D613" s="47"/>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row>
    <row r="614" spans="2:54" ht="15.75" customHeight="1" x14ac:dyDescent="0.3">
      <c r="B614" s="2"/>
      <c r="C614" s="2"/>
      <c r="D614" s="47"/>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row>
    <row r="615" spans="2:54" ht="15.75" customHeight="1" x14ac:dyDescent="0.3">
      <c r="B615" s="2"/>
      <c r="C615" s="2"/>
      <c r="D615" s="47"/>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row>
    <row r="616" spans="2:54" ht="15.75" customHeight="1" x14ac:dyDescent="0.3">
      <c r="B616" s="2"/>
      <c r="C616" s="2"/>
      <c r="D616" s="47"/>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row>
    <row r="617" spans="2:54" ht="15.75" customHeight="1" x14ac:dyDescent="0.3">
      <c r="B617" s="2"/>
      <c r="C617" s="2"/>
      <c r="D617" s="47"/>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row>
    <row r="618" spans="2:54" ht="15.75" customHeight="1" x14ac:dyDescent="0.3">
      <c r="B618" s="2"/>
      <c r="C618" s="2"/>
      <c r="D618" s="47"/>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row>
    <row r="619" spans="2:54" ht="15.75" customHeight="1" x14ac:dyDescent="0.3">
      <c r="B619" s="2"/>
      <c r="C619" s="2"/>
      <c r="D619" s="47"/>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row>
    <row r="620" spans="2:54" ht="15.75" customHeight="1" x14ac:dyDescent="0.3">
      <c r="B620" s="2"/>
      <c r="C620" s="2"/>
      <c r="D620" s="47"/>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row>
    <row r="621" spans="2:54" ht="15.75" customHeight="1" x14ac:dyDescent="0.3">
      <c r="B621" s="2"/>
      <c r="C621" s="2"/>
      <c r="D621" s="47"/>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row>
    <row r="622" spans="2:54" ht="15.75" customHeight="1" x14ac:dyDescent="0.3">
      <c r="B622" s="2"/>
      <c r="C622" s="2"/>
      <c r="D622" s="47"/>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row>
    <row r="623" spans="2:54" ht="15.75" customHeight="1" x14ac:dyDescent="0.3">
      <c r="B623" s="2"/>
      <c r="C623" s="2"/>
      <c r="D623" s="47"/>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row>
    <row r="624" spans="2:54" ht="15.75" customHeight="1" x14ac:dyDescent="0.3">
      <c r="B624" s="2"/>
      <c r="C624" s="2"/>
      <c r="D624" s="47"/>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row>
    <row r="625" spans="2:54" ht="15.75" customHeight="1" x14ac:dyDescent="0.3">
      <c r="B625" s="2"/>
      <c r="C625" s="2"/>
      <c r="D625" s="47"/>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row>
    <row r="626" spans="2:54" ht="15.75" customHeight="1" x14ac:dyDescent="0.3">
      <c r="B626" s="2"/>
      <c r="C626" s="2"/>
      <c r="D626" s="47"/>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row>
    <row r="627" spans="2:54" ht="15.75" customHeight="1" x14ac:dyDescent="0.3">
      <c r="B627" s="2"/>
      <c r="C627" s="2"/>
      <c r="D627" s="47"/>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row>
    <row r="628" spans="2:54" ht="15.75" customHeight="1" x14ac:dyDescent="0.3">
      <c r="B628" s="2"/>
      <c r="C628" s="2"/>
      <c r="D628" s="47"/>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row>
    <row r="629" spans="2:54" ht="15.75" customHeight="1" x14ac:dyDescent="0.3">
      <c r="B629" s="2"/>
      <c r="C629" s="2"/>
      <c r="D629" s="47"/>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row>
    <row r="630" spans="2:54" ht="15.75" customHeight="1" x14ac:dyDescent="0.3">
      <c r="B630" s="2"/>
      <c r="C630" s="2"/>
      <c r="D630" s="47"/>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row>
    <row r="631" spans="2:54" ht="15.75" customHeight="1" x14ac:dyDescent="0.3">
      <c r="B631" s="2"/>
      <c r="C631" s="2"/>
      <c r="D631" s="47"/>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row>
    <row r="632" spans="2:54" ht="15.75" customHeight="1" x14ac:dyDescent="0.3">
      <c r="B632" s="2"/>
      <c r="C632" s="2"/>
      <c r="D632" s="47"/>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row>
    <row r="633" spans="2:54" ht="15.75" customHeight="1" x14ac:dyDescent="0.3">
      <c r="B633" s="2"/>
      <c r="C633" s="2"/>
      <c r="D633" s="47"/>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row>
    <row r="634" spans="2:54" ht="15.75" customHeight="1" x14ac:dyDescent="0.3">
      <c r="B634" s="2"/>
      <c r="C634" s="2"/>
      <c r="D634" s="47"/>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row>
    <row r="635" spans="2:54" ht="15.75" customHeight="1" x14ac:dyDescent="0.3">
      <c r="B635" s="2"/>
      <c r="C635" s="2"/>
      <c r="D635" s="47"/>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row>
    <row r="636" spans="2:54" ht="15.75" customHeight="1" x14ac:dyDescent="0.3">
      <c r="B636" s="2"/>
      <c r="C636" s="2"/>
      <c r="D636" s="47"/>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row>
    <row r="637" spans="2:54" ht="15.75" customHeight="1" x14ac:dyDescent="0.3">
      <c r="B637" s="2"/>
      <c r="C637" s="2"/>
      <c r="D637" s="47"/>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row>
    <row r="638" spans="2:54" ht="15.75" customHeight="1" x14ac:dyDescent="0.3">
      <c r="B638" s="2"/>
      <c r="C638" s="2"/>
      <c r="D638" s="47"/>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row>
    <row r="639" spans="2:54" ht="15.75" customHeight="1" x14ac:dyDescent="0.3">
      <c r="B639" s="2"/>
      <c r="C639" s="2"/>
      <c r="D639" s="47"/>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row>
    <row r="640" spans="2:54" ht="15.75" customHeight="1" x14ac:dyDescent="0.3">
      <c r="B640" s="2"/>
      <c r="C640" s="2"/>
      <c r="D640" s="47"/>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row>
    <row r="641" spans="2:54" ht="15.75" customHeight="1" x14ac:dyDescent="0.3">
      <c r="B641" s="2"/>
      <c r="C641" s="2"/>
      <c r="D641" s="47"/>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row>
    <row r="642" spans="2:54" ht="15.75" customHeight="1" x14ac:dyDescent="0.3">
      <c r="B642" s="2"/>
      <c r="C642" s="2"/>
      <c r="D642" s="47"/>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row>
    <row r="643" spans="2:54" ht="15.75" customHeight="1" x14ac:dyDescent="0.3">
      <c r="B643" s="2"/>
      <c r="C643" s="2"/>
      <c r="D643" s="47"/>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row>
    <row r="644" spans="2:54" ht="15.75" customHeight="1" x14ac:dyDescent="0.3">
      <c r="B644" s="2"/>
      <c r="C644" s="2"/>
      <c r="D644" s="47"/>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row>
    <row r="645" spans="2:54" ht="15.75" customHeight="1" x14ac:dyDescent="0.3">
      <c r="B645" s="2"/>
      <c r="C645" s="2"/>
      <c r="D645" s="47"/>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row>
    <row r="646" spans="2:54" ht="15.75" customHeight="1" x14ac:dyDescent="0.3">
      <c r="B646" s="2"/>
      <c r="C646" s="2"/>
      <c r="D646" s="47"/>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row>
    <row r="647" spans="2:54" ht="15.75" customHeight="1" x14ac:dyDescent="0.3">
      <c r="B647" s="2"/>
      <c r="C647" s="2"/>
      <c r="D647" s="47"/>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row>
    <row r="648" spans="2:54" ht="15.75" customHeight="1" x14ac:dyDescent="0.3">
      <c r="B648" s="2"/>
      <c r="C648" s="2"/>
      <c r="D648" s="47"/>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row>
    <row r="649" spans="2:54" ht="15.75" customHeight="1" x14ac:dyDescent="0.3">
      <c r="B649" s="2"/>
      <c r="C649" s="2"/>
      <c r="D649" s="47"/>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row>
    <row r="650" spans="2:54" ht="15.75" customHeight="1" x14ac:dyDescent="0.3">
      <c r="B650" s="2"/>
      <c r="C650" s="2"/>
      <c r="D650" s="47"/>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row>
    <row r="651" spans="2:54" ht="15.75" customHeight="1" x14ac:dyDescent="0.3">
      <c r="B651" s="2"/>
      <c r="C651" s="2"/>
      <c r="D651" s="47"/>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row>
    <row r="652" spans="2:54" ht="15.75" customHeight="1" x14ac:dyDescent="0.3">
      <c r="B652" s="2"/>
      <c r="C652" s="2"/>
      <c r="D652" s="47"/>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row>
    <row r="653" spans="2:54" ht="15.75" customHeight="1" x14ac:dyDescent="0.3">
      <c r="B653" s="2"/>
      <c r="C653" s="2"/>
      <c r="D653" s="47"/>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row>
    <row r="654" spans="2:54" ht="15.75" customHeight="1" x14ac:dyDescent="0.3">
      <c r="B654" s="2"/>
      <c r="C654" s="2"/>
      <c r="D654" s="47"/>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row>
    <row r="655" spans="2:54" ht="15.75" customHeight="1" x14ac:dyDescent="0.3">
      <c r="B655" s="2"/>
      <c r="C655" s="2"/>
      <c r="D655" s="47"/>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row>
    <row r="656" spans="2:54" ht="15.75" customHeight="1" x14ac:dyDescent="0.3">
      <c r="B656" s="2"/>
      <c r="C656" s="2"/>
      <c r="D656" s="47"/>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row>
    <row r="657" spans="2:54" ht="15.75" customHeight="1" x14ac:dyDescent="0.3">
      <c r="B657" s="2"/>
      <c r="C657" s="2"/>
      <c r="D657" s="47"/>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row>
    <row r="658" spans="2:54" ht="15.75" customHeight="1" x14ac:dyDescent="0.3">
      <c r="B658" s="2"/>
      <c r="C658" s="2"/>
      <c r="D658" s="47"/>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row>
    <row r="659" spans="2:54" ht="15.75" customHeight="1" x14ac:dyDescent="0.3">
      <c r="B659" s="2"/>
      <c r="C659" s="2"/>
      <c r="D659" s="47"/>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row>
    <row r="660" spans="2:54" ht="15.75" customHeight="1" x14ac:dyDescent="0.3">
      <c r="B660" s="2"/>
      <c r="C660" s="2"/>
      <c r="D660" s="47"/>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row>
    <row r="661" spans="2:54" ht="15.75" customHeight="1" x14ac:dyDescent="0.3">
      <c r="B661" s="2"/>
      <c r="C661" s="2"/>
      <c r="D661" s="47"/>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row>
    <row r="662" spans="2:54" ht="15.75" customHeight="1" x14ac:dyDescent="0.3">
      <c r="B662" s="2"/>
      <c r="C662" s="2"/>
      <c r="D662" s="47"/>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row>
    <row r="663" spans="2:54" ht="15.75" customHeight="1" x14ac:dyDescent="0.3">
      <c r="B663" s="2"/>
      <c r="C663" s="2"/>
      <c r="D663" s="47"/>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row>
    <row r="664" spans="2:54" ht="15.75" customHeight="1" x14ac:dyDescent="0.3">
      <c r="B664" s="2"/>
      <c r="C664" s="2"/>
      <c r="D664" s="47"/>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row>
    <row r="665" spans="2:54" ht="15.75" customHeight="1" x14ac:dyDescent="0.3">
      <c r="B665" s="2"/>
      <c r="C665" s="2"/>
      <c r="D665" s="47"/>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row>
    <row r="666" spans="2:54" ht="15.75" customHeight="1" x14ac:dyDescent="0.3">
      <c r="B666" s="2"/>
      <c r="C666" s="2"/>
      <c r="D666" s="47"/>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row>
    <row r="667" spans="2:54" ht="15.75" customHeight="1" x14ac:dyDescent="0.3">
      <c r="B667" s="2"/>
      <c r="C667" s="2"/>
      <c r="D667" s="47"/>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row>
    <row r="668" spans="2:54" ht="15.75" customHeight="1" x14ac:dyDescent="0.3">
      <c r="B668" s="2"/>
      <c r="C668" s="2"/>
      <c r="D668" s="47"/>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row>
    <row r="669" spans="2:54" ht="15.75" customHeight="1" x14ac:dyDescent="0.3">
      <c r="B669" s="2"/>
      <c r="C669" s="2"/>
      <c r="D669" s="47"/>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row>
    <row r="670" spans="2:54" ht="15.75" customHeight="1" x14ac:dyDescent="0.3">
      <c r="B670" s="2"/>
      <c r="C670" s="2"/>
      <c r="D670" s="47"/>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row>
    <row r="671" spans="2:54" ht="15.75" customHeight="1" x14ac:dyDescent="0.3">
      <c r="B671" s="2"/>
      <c r="C671" s="2"/>
      <c r="D671" s="47"/>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row>
    <row r="672" spans="2:54" ht="15.75" customHeight="1" x14ac:dyDescent="0.3">
      <c r="B672" s="2"/>
      <c r="C672" s="2"/>
      <c r="D672" s="47"/>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row>
    <row r="673" spans="2:54" ht="15.75" customHeight="1" x14ac:dyDescent="0.3">
      <c r="B673" s="2"/>
      <c r="C673" s="2"/>
      <c r="D673" s="47"/>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row>
    <row r="674" spans="2:54" ht="15.75" customHeight="1" x14ac:dyDescent="0.3">
      <c r="B674" s="2"/>
      <c r="C674" s="2"/>
      <c r="D674" s="47"/>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row>
    <row r="675" spans="2:54" ht="15.75" customHeight="1" x14ac:dyDescent="0.3">
      <c r="B675" s="2"/>
      <c r="C675" s="2"/>
      <c r="D675" s="47"/>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row>
    <row r="676" spans="2:54" ht="15.75" customHeight="1" x14ac:dyDescent="0.3">
      <c r="B676" s="2"/>
      <c r="C676" s="2"/>
      <c r="D676" s="47"/>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row>
    <row r="677" spans="2:54" ht="15.75" customHeight="1" x14ac:dyDescent="0.3">
      <c r="B677" s="2"/>
      <c r="C677" s="2"/>
      <c r="D677" s="47"/>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row>
    <row r="678" spans="2:54" ht="15.75" customHeight="1" x14ac:dyDescent="0.3">
      <c r="B678" s="2"/>
      <c r="C678" s="2"/>
      <c r="D678" s="47"/>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row>
    <row r="679" spans="2:54" ht="15.75" customHeight="1" x14ac:dyDescent="0.3">
      <c r="B679" s="2"/>
      <c r="C679" s="2"/>
      <c r="D679" s="47"/>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row>
    <row r="680" spans="2:54" ht="15.75" customHeight="1" x14ac:dyDescent="0.3">
      <c r="B680" s="2"/>
      <c r="C680" s="2"/>
      <c r="D680" s="47"/>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row>
    <row r="681" spans="2:54" ht="15.75" customHeight="1" x14ac:dyDescent="0.3">
      <c r="B681" s="2"/>
      <c r="C681" s="2"/>
      <c r="D681" s="47"/>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row>
    <row r="682" spans="2:54" ht="15.75" customHeight="1" x14ac:dyDescent="0.3">
      <c r="B682" s="2"/>
      <c r="C682" s="2"/>
      <c r="D682" s="47"/>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row>
    <row r="683" spans="2:54" ht="15.75" customHeight="1" x14ac:dyDescent="0.3">
      <c r="B683" s="2"/>
      <c r="C683" s="2"/>
      <c r="D683" s="47"/>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row>
    <row r="684" spans="2:54" ht="15.75" customHeight="1" x14ac:dyDescent="0.3">
      <c r="B684" s="2"/>
      <c r="C684" s="2"/>
      <c r="D684" s="47"/>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row>
    <row r="685" spans="2:54" ht="15.75" customHeight="1" x14ac:dyDescent="0.3">
      <c r="B685" s="2"/>
      <c r="C685" s="2"/>
      <c r="D685" s="47"/>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row>
    <row r="686" spans="2:54" ht="15.75" customHeight="1" x14ac:dyDescent="0.3">
      <c r="B686" s="2"/>
      <c r="C686" s="2"/>
      <c r="D686" s="47"/>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row>
    <row r="687" spans="2:54" ht="15.75" customHeight="1" x14ac:dyDescent="0.3">
      <c r="B687" s="2"/>
      <c r="C687" s="2"/>
      <c r="D687" s="47"/>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row>
    <row r="688" spans="2:54" ht="15.75" customHeight="1" x14ac:dyDescent="0.3">
      <c r="B688" s="2"/>
      <c r="C688" s="2"/>
      <c r="D688" s="47"/>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row>
    <row r="689" spans="2:54" ht="15.75" customHeight="1" x14ac:dyDescent="0.3">
      <c r="B689" s="2"/>
      <c r="C689" s="2"/>
      <c r="D689" s="47"/>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row>
    <row r="690" spans="2:54" ht="15.75" customHeight="1" x14ac:dyDescent="0.3">
      <c r="B690" s="2"/>
      <c r="C690" s="2"/>
      <c r="D690" s="47"/>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row>
    <row r="691" spans="2:54" ht="15.75" customHeight="1" x14ac:dyDescent="0.3">
      <c r="B691" s="2"/>
      <c r="C691" s="2"/>
      <c r="D691" s="47"/>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row>
    <row r="692" spans="2:54" ht="15.75" customHeight="1" x14ac:dyDescent="0.3">
      <c r="B692" s="2"/>
      <c r="C692" s="2"/>
      <c r="D692" s="47"/>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row>
    <row r="693" spans="2:54" ht="15.75" customHeight="1" x14ac:dyDescent="0.3">
      <c r="B693" s="2"/>
      <c r="C693" s="2"/>
      <c r="D693" s="47"/>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row>
    <row r="694" spans="2:54" ht="15.75" customHeight="1" x14ac:dyDescent="0.3">
      <c r="B694" s="2"/>
      <c r="C694" s="2"/>
      <c r="D694" s="47"/>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row>
    <row r="695" spans="2:54" ht="15.75" customHeight="1" x14ac:dyDescent="0.3">
      <c r="B695" s="2"/>
      <c r="C695" s="2"/>
      <c r="D695" s="47"/>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row>
    <row r="696" spans="2:54" ht="15.75" customHeight="1" x14ac:dyDescent="0.3">
      <c r="B696" s="2"/>
      <c r="C696" s="2"/>
      <c r="D696" s="47"/>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row>
    <row r="697" spans="2:54" ht="15.75" customHeight="1" x14ac:dyDescent="0.3">
      <c r="B697" s="2"/>
      <c r="C697" s="2"/>
      <c r="D697" s="47"/>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row>
    <row r="698" spans="2:54" ht="15.75" customHeight="1" x14ac:dyDescent="0.3">
      <c r="B698" s="2"/>
      <c r="C698" s="2"/>
      <c r="D698" s="47"/>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row>
    <row r="699" spans="2:54" ht="15.75" customHeight="1" x14ac:dyDescent="0.3">
      <c r="B699" s="2"/>
      <c r="C699" s="2"/>
      <c r="D699" s="47"/>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row>
    <row r="700" spans="2:54" ht="15.75" customHeight="1" x14ac:dyDescent="0.3">
      <c r="B700" s="2"/>
      <c r="C700" s="2"/>
      <c r="D700" s="47"/>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row>
    <row r="701" spans="2:54" ht="15.75" customHeight="1" x14ac:dyDescent="0.3">
      <c r="B701" s="2"/>
      <c r="C701" s="2"/>
      <c r="D701" s="47"/>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row>
    <row r="702" spans="2:54" ht="15.75" customHeight="1" x14ac:dyDescent="0.3">
      <c r="B702" s="2"/>
      <c r="C702" s="2"/>
      <c r="D702" s="47"/>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row>
    <row r="703" spans="2:54" ht="15.75" customHeight="1" x14ac:dyDescent="0.3">
      <c r="B703" s="2"/>
      <c r="C703" s="2"/>
      <c r="D703" s="47"/>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row>
    <row r="704" spans="2:54" ht="15.75" customHeight="1" x14ac:dyDescent="0.3">
      <c r="B704" s="2"/>
      <c r="C704" s="2"/>
      <c r="D704" s="47"/>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row>
    <row r="705" spans="2:54" ht="15.75" customHeight="1" x14ac:dyDescent="0.3">
      <c r="B705" s="2"/>
      <c r="C705" s="2"/>
      <c r="D705" s="47"/>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row>
    <row r="706" spans="2:54" ht="15.75" customHeight="1" x14ac:dyDescent="0.3">
      <c r="B706" s="2"/>
      <c r="C706" s="2"/>
      <c r="D706" s="47"/>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row>
    <row r="707" spans="2:54" ht="15.75" customHeight="1" x14ac:dyDescent="0.3">
      <c r="B707" s="2"/>
      <c r="C707" s="2"/>
      <c r="D707" s="47"/>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row>
    <row r="708" spans="2:54" ht="15.75" customHeight="1" x14ac:dyDescent="0.3">
      <c r="B708" s="2"/>
      <c r="C708" s="2"/>
      <c r="D708" s="47"/>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row>
    <row r="709" spans="2:54" ht="15.75" customHeight="1" x14ac:dyDescent="0.3">
      <c r="B709" s="2"/>
      <c r="C709" s="2"/>
      <c r="D709" s="47"/>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row>
    <row r="710" spans="2:54" ht="15.75" customHeight="1" x14ac:dyDescent="0.3">
      <c r="B710" s="2"/>
      <c r="C710" s="2"/>
      <c r="D710" s="47"/>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row>
    <row r="711" spans="2:54" ht="15.75" customHeight="1" x14ac:dyDescent="0.3">
      <c r="B711" s="2"/>
      <c r="C711" s="2"/>
      <c r="D711" s="47"/>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row>
    <row r="712" spans="2:54" ht="15.75" customHeight="1" x14ac:dyDescent="0.3">
      <c r="B712" s="2"/>
      <c r="C712" s="2"/>
      <c r="D712" s="47"/>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row>
    <row r="713" spans="2:54" ht="15.75" customHeight="1" x14ac:dyDescent="0.3">
      <c r="B713" s="2"/>
      <c r="C713" s="2"/>
      <c r="D713" s="47"/>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row>
    <row r="714" spans="2:54" ht="15.75" customHeight="1" x14ac:dyDescent="0.3">
      <c r="B714" s="2"/>
      <c r="C714" s="2"/>
      <c r="D714" s="47"/>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row>
    <row r="715" spans="2:54" ht="15.75" customHeight="1" x14ac:dyDescent="0.3">
      <c r="B715" s="2"/>
      <c r="C715" s="2"/>
      <c r="D715" s="47"/>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row>
    <row r="716" spans="2:54" ht="15.75" customHeight="1" x14ac:dyDescent="0.3">
      <c r="B716" s="2"/>
      <c r="C716" s="2"/>
      <c r="D716" s="47"/>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row>
    <row r="717" spans="2:54" ht="15.75" customHeight="1" x14ac:dyDescent="0.3">
      <c r="B717" s="2"/>
      <c r="C717" s="2"/>
      <c r="D717" s="47"/>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row>
    <row r="718" spans="2:54" ht="15.75" customHeight="1" x14ac:dyDescent="0.3">
      <c r="B718" s="2"/>
      <c r="C718" s="2"/>
      <c r="D718" s="47"/>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row>
    <row r="719" spans="2:54" ht="15.75" customHeight="1" x14ac:dyDescent="0.3">
      <c r="B719" s="2"/>
      <c r="C719" s="2"/>
      <c r="D719" s="47"/>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row>
    <row r="720" spans="2:54" ht="15.75" customHeight="1" x14ac:dyDescent="0.3">
      <c r="B720" s="2"/>
      <c r="C720" s="2"/>
      <c r="D720" s="47"/>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row>
    <row r="721" spans="2:54" ht="15.75" customHeight="1" x14ac:dyDescent="0.3">
      <c r="B721" s="2"/>
      <c r="C721" s="2"/>
      <c r="D721" s="47"/>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row>
    <row r="722" spans="2:54" ht="15.75" customHeight="1" x14ac:dyDescent="0.3">
      <c r="B722" s="2"/>
      <c r="C722" s="2"/>
      <c r="D722" s="47"/>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row>
    <row r="723" spans="2:54" ht="15.75" customHeight="1" x14ac:dyDescent="0.3">
      <c r="B723" s="2"/>
      <c r="C723" s="2"/>
      <c r="D723" s="47"/>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row>
    <row r="724" spans="2:54" ht="15.75" customHeight="1" x14ac:dyDescent="0.3">
      <c r="B724" s="2"/>
      <c r="C724" s="2"/>
      <c r="D724" s="47"/>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row>
    <row r="725" spans="2:54" ht="15.75" customHeight="1" x14ac:dyDescent="0.3">
      <c r="B725" s="2"/>
      <c r="C725" s="2"/>
      <c r="D725" s="47"/>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row>
    <row r="726" spans="2:54" ht="15.75" customHeight="1" x14ac:dyDescent="0.3">
      <c r="B726" s="2"/>
      <c r="C726" s="2"/>
      <c r="D726" s="47"/>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row>
    <row r="727" spans="2:54" ht="15.75" customHeight="1" x14ac:dyDescent="0.3">
      <c r="B727" s="2"/>
      <c r="C727" s="2"/>
      <c r="D727" s="47"/>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row>
    <row r="728" spans="2:54" ht="15.75" customHeight="1" x14ac:dyDescent="0.3">
      <c r="B728" s="2"/>
      <c r="C728" s="2"/>
      <c r="D728" s="47"/>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row>
    <row r="729" spans="2:54" ht="15.75" customHeight="1" x14ac:dyDescent="0.3">
      <c r="B729" s="2"/>
      <c r="C729" s="2"/>
      <c r="D729" s="47"/>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row>
    <row r="730" spans="2:54" ht="15.75" customHeight="1" x14ac:dyDescent="0.3">
      <c r="B730" s="2"/>
      <c r="C730" s="2"/>
      <c r="D730" s="47"/>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row>
    <row r="731" spans="2:54" ht="15.75" customHeight="1" x14ac:dyDescent="0.3">
      <c r="B731" s="2"/>
      <c r="C731" s="2"/>
      <c r="D731" s="47"/>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row>
    <row r="732" spans="2:54" ht="15.75" customHeight="1" x14ac:dyDescent="0.3">
      <c r="B732" s="2"/>
      <c r="C732" s="2"/>
      <c r="D732" s="47"/>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row>
    <row r="733" spans="2:54" ht="15.75" customHeight="1" x14ac:dyDescent="0.3">
      <c r="B733" s="2"/>
      <c r="C733" s="2"/>
      <c r="D733" s="47"/>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row>
    <row r="734" spans="2:54" ht="15.75" customHeight="1" x14ac:dyDescent="0.3">
      <c r="B734" s="2"/>
      <c r="C734" s="2"/>
      <c r="D734" s="47"/>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row>
    <row r="735" spans="2:54" ht="15.75" customHeight="1" x14ac:dyDescent="0.3">
      <c r="B735" s="2"/>
      <c r="C735" s="2"/>
      <c r="D735" s="47"/>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row>
    <row r="736" spans="2:54" ht="15.75" customHeight="1" x14ac:dyDescent="0.3">
      <c r="B736" s="2"/>
      <c r="C736" s="2"/>
      <c r="D736" s="47"/>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row>
    <row r="737" spans="2:54" ht="15.75" customHeight="1" x14ac:dyDescent="0.3">
      <c r="B737" s="2"/>
      <c r="C737" s="2"/>
      <c r="D737" s="47"/>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row>
    <row r="738" spans="2:54" ht="15.75" customHeight="1" x14ac:dyDescent="0.3">
      <c r="B738" s="2"/>
      <c r="C738" s="2"/>
      <c r="D738" s="47"/>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row>
    <row r="739" spans="2:54" ht="15.75" customHeight="1" x14ac:dyDescent="0.3">
      <c r="B739" s="2"/>
      <c r="C739" s="2"/>
      <c r="D739" s="47"/>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row>
    <row r="740" spans="2:54" ht="15.75" customHeight="1" x14ac:dyDescent="0.3">
      <c r="B740" s="2"/>
      <c r="C740" s="2"/>
      <c r="D740" s="47"/>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row>
    <row r="741" spans="2:54" ht="15.75" customHeight="1" x14ac:dyDescent="0.3">
      <c r="B741" s="2"/>
      <c r="C741" s="2"/>
      <c r="D741" s="47"/>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row>
    <row r="742" spans="2:54" ht="15.75" customHeight="1" x14ac:dyDescent="0.3">
      <c r="B742" s="2"/>
      <c r="C742" s="2"/>
      <c r="D742" s="47"/>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row>
    <row r="743" spans="2:54" ht="15.75" customHeight="1" x14ac:dyDescent="0.3">
      <c r="B743" s="2"/>
      <c r="C743" s="2"/>
      <c r="D743" s="47"/>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row>
    <row r="744" spans="2:54" ht="15.75" customHeight="1" x14ac:dyDescent="0.3">
      <c r="B744" s="2"/>
      <c r="C744" s="2"/>
      <c r="D744" s="47"/>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row>
    <row r="745" spans="2:54" ht="15.75" customHeight="1" x14ac:dyDescent="0.3">
      <c r="B745" s="2"/>
      <c r="C745" s="2"/>
      <c r="D745" s="47"/>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row>
    <row r="746" spans="2:54" ht="15.75" customHeight="1" x14ac:dyDescent="0.3">
      <c r="B746" s="2"/>
      <c r="C746" s="2"/>
      <c r="D746" s="47"/>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row>
    <row r="747" spans="2:54" ht="15.75" customHeight="1" x14ac:dyDescent="0.3">
      <c r="B747" s="2"/>
      <c r="C747" s="2"/>
      <c r="D747" s="47"/>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row>
    <row r="748" spans="2:54" ht="15.75" customHeight="1" x14ac:dyDescent="0.3">
      <c r="B748" s="2"/>
      <c r="C748" s="2"/>
      <c r="D748" s="47"/>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row>
    <row r="749" spans="2:54" ht="15.75" customHeight="1" x14ac:dyDescent="0.3">
      <c r="B749" s="2"/>
      <c r="C749" s="2"/>
      <c r="D749" s="47"/>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row>
    <row r="750" spans="2:54" ht="15.75" customHeight="1" x14ac:dyDescent="0.3">
      <c r="B750" s="2"/>
      <c r="C750" s="2"/>
      <c r="D750" s="47"/>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row>
    <row r="751" spans="2:54" ht="15.75" customHeight="1" x14ac:dyDescent="0.3">
      <c r="B751" s="2"/>
      <c r="C751" s="2"/>
      <c r="D751" s="47"/>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row>
    <row r="752" spans="2:54" ht="15.75" customHeight="1" x14ac:dyDescent="0.3">
      <c r="B752" s="2"/>
      <c r="C752" s="2"/>
      <c r="D752" s="47"/>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row>
    <row r="753" spans="2:54" ht="15.75" customHeight="1" x14ac:dyDescent="0.3">
      <c r="B753" s="2"/>
      <c r="C753" s="2"/>
      <c r="D753" s="47"/>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row>
    <row r="754" spans="2:54" ht="15.75" customHeight="1" x14ac:dyDescent="0.3">
      <c r="B754" s="2"/>
      <c r="C754" s="2"/>
      <c r="D754" s="47"/>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row>
    <row r="755" spans="2:54" ht="15.75" customHeight="1" x14ac:dyDescent="0.3">
      <c r="B755" s="2"/>
      <c r="C755" s="2"/>
      <c r="D755" s="47"/>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row>
    <row r="756" spans="2:54" ht="15.75" customHeight="1" x14ac:dyDescent="0.3">
      <c r="B756" s="2"/>
      <c r="C756" s="2"/>
      <c r="D756" s="47"/>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row>
    <row r="757" spans="2:54" ht="15.75" customHeight="1" x14ac:dyDescent="0.3">
      <c r="B757" s="2"/>
      <c r="C757" s="2"/>
      <c r="D757" s="47"/>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row>
    <row r="758" spans="2:54" ht="15.75" customHeight="1" x14ac:dyDescent="0.3">
      <c r="B758" s="2"/>
      <c r="C758" s="2"/>
      <c r="D758" s="47"/>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row>
    <row r="759" spans="2:54" ht="15.75" customHeight="1" x14ac:dyDescent="0.3">
      <c r="B759" s="2"/>
      <c r="C759" s="2"/>
      <c r="D759" s="47"/>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row>
    <row r="760" spans="2:54" ht="15.75" customHeight="1" x14ac:dyDescent="0.3">
      <c r="B760" s="2"/>
      <c r="C760" s="2"/>
      <c r="D760" s="47"/>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row>
    <row r="761" spans="2:54" ht="15.75" customHeight="1" x14ac:dyDescent="0.3">
      <c r="B761" s="2"/>
      <c r="C761" s="2"/>
      <c r="D761" s="47"/>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row>
    <row r="762" spans="2:54" ht="15.75" customHeight="1" x14ac:dyDescent="0.3">
      <c r="B762" s="2"/>
      <c r="C762" s="2"/>
      <c r="D762" s="47"/>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row>
    <row r="763" spans="2:54" ht="15.75" customHeight="1" x14ac:dyDescent="0.3">
      <c r="B763" s="2"/>
      <c r="C763" s="2"/>
      <c r="D763" s="47"/>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row>
    <row r="764" spans="2:54" ht="15.75" customHeight="1" x14ac:dyDescent="0.3">
      <c r="B764" s="2"/>
      <c r="C764" s="2"/>
      <c r="D764" s="47"/>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row>
    <row r="765" spans="2:54" ht="15.75" customHeight="1" x14ac:dyDescent="0.3">
      <c r="B765" s="2"/>
      <c r="C765" s="2"/>
      <c r="D765" s="47"/>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row>
    <row r="766" spans="2:54" ht="15.75" customHeight="1" x14ac:dyDescent="0.3">
      <c r="B766" s="2"/>
      <c r="C766" s="2"/>
      <c r="D766" s="47"/>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row>
    <row r="767" spans="2:54" ht="15.75" customHeight="1" x14ac:dyDescent="0.3">
      <c r="B767" s="2"/>
      <c r="C767" s="2"/>
      <c r="D767" s="47"/>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row>
    <row r="768" spans="2:54" ht="15.75" customHeight="1" x14ac:dyDescent="0.3">
      <c r="B768" s="2"/>
      <c r="C768" s="2"/>
      <c r="D768" s="47"/>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row>
    <row r="769" spans="2:54" ht="15.75" customHeight="1" x14ac:dyDescent="0.3">
      <c r="B769" s="2"/>
      <c r="C769" s="2"/>
      <c r="D769" s="47"/>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row>
    <row r="770" spans="2:54" ht="15.75" customHeight="1" x14ac:dyDescent="0.3">
      <c r="B770" s="2"/>
      <c r="C770" s="2"/>
      <c r="D770" s="47"/>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row>
    <row r="771" spans="2:54" ht="15.75" customHeight="1" x14ac:dyDescent="0.3">
      <c r="B771" s="2"/>
      <c r="C771" s="2"/>
      <c r="D771" s="47"/>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row>
    <row r="772" spans="2:54" ht="15.75" customHeight="1" x14ac:dyDescent="0.3">
      <c r="B772" s="2"/>
      <c r="C772" s="2"/>
      <c r="D772" s="47"/>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row>
    <row r="773" spans="2:54" ht="15.75" customHeight="1" x14ac:dyDescent="0.3">
      <c r="B773" s="2"/>
      <c r="C773" s="2"/>
      <c r="D773" s="47"/>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row>
    <row r="774" spans="2:54" ht="15.75" customHeight="1" x14ac:dyDescent="0.3">
      <c r="B774" s="2"/>
      <c r="C774" s="2"/>
      <c r="D774" s="47"/>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row>
    <row r="775" spans="2:54" ht="15.75" customHeight="1" x14ac:dyDescent="0.3">
      <c r="B775" s="2"/>
      <c r="C775" s="2"/>
      <c r="D775" s="47"/>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row>
    <row r="776" spans="2:54" ht="15.75" customHeight="1" x14ac:dyDescent="0.3">
      <c r="B776" s="2"/>
      <c r="C776" s="2"/>
      <c r="D776" s="47"/>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row>
    <row r="777" spans="2:54" ht="15.75" customHeight="1" x14ac:dyDescent="0.3">
      <c r="B777" s="2"/>
      <c r="C777" s="2"/>
      <c r="D777" s="47"/>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row>
    <row r="778" spans="2:54" ht="15.75" customHeight="1" x14ac:dyDescent="0.3">
      <c r="B778" s="2"/>
      <c r="C778" s="2"/>
      <c r="D778" s="47"/>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row>
    <row r="779" spans="2:54" ht="15.75" customHeight="1" x14ac:dyDescent="0.3">
      <c r="B779" s="2"/>
      <c r="C779" s="2"/>
      <c r="D779" s="47"/>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row>
    <row r="780" spans="2:54" ht="15.75" customHeight="1" x14ac:dyDescent="0.3">
      <c r="B780" s="2"/>
      <c r="C780" s="2"/>
      <c r="D780" s="47"/>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row>
    <row r="781" spans="2:54" ht="15.75" customHeight="1" x14ac:dyDescent="0.3">
      <c r="B781" s="2"/>
      <c r="C781" s="2"/>
      <c r="D781" s="47"/>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row>
    <row r="782" spans="2:54" ht="15.75" customHeight="1" x14ac:dyDescent="0.3">
      <c r="B782" s="2"/>
      <c r="C782" s="2"/>
      <c r="D782" s="47"/>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row>
    <row r="783" spans="2:54" ht="15.75" customHeight="1" x14ac:dyDescent="0.3">
      <c r="B783" s="2"/>
      <c r="C783" s="2"/>
      <c r="D783" s="47"/>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row>
    <row r="784" spans="2:54" ht="15.75" customHeight="1" x14ac:dyDescent="0.3">
      <c r="B784" s="2"/>
      <c r="C784" s="2"/>
      <c r="D784" s="47"/>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row>
    <row r="785" spans="2:54" ht="15.75" customHeight="1" x14ac:dyDescent="0.3">
      <c r="B785" s="2"/>
      <c r="C785" s="2"/>
      <c r="D785" s="47"/>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row>
    <row r="786" spans="2:54" ht="15.75" customHeight="1" x14ac:dyDescent="0.3">
      <c r="B786" s="2"/>
      <c r="C786" s="2"/>
      <c r="D786" s="47"/>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row>
    <row r="787" spans="2:54" ht="15.75" customHeight="1" x14ac:dyDescent="0.3">
      <c r="B787" s="2"/>
      <c r="C787" s="2"/>
      <c r="D787" s="47"/>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row>
    <row r="788" spans="2:54" ht="15.75" customHeight="1" x14ac:dyDescent="0.3">
      <c r="B788" s="2"/>
      <c r="C788" s="2"/>
      <c r="D788" s="47"/>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row>
    <row r="789" spans="2:54" ht="15.75" customHeight="1" x14ac:dyDescent="0.3">
      <c r="B789" s="2"/>
      <c r="C789" s="2"/>
      <c r="D789" s="47"/>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row>
    <row r="790" spans="2:54" ht="15.75" customHeight="1" x14ac:dyDescent="0.3">
      <c r="B790" s="2"/>
      <c r="C790" s="2"/>
      <c r="D790" s="47"/>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row>
    <row r="791" spans="2:54" ht="15.75" customHeight="1" x14ac:dyDescent="0.3">
      <c r="B791" s="2"/>
      <c r="C791" s="2"/>
      <c r="D791" s="47"/>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row>
    <row r="792" spans="2:54" ht="15.75" customHeight="1" x14ac:dyDescent="0.3">
      <c r="B792" s="2"/>
      <c r="C792" s="2"/>
      <c r="D792" s="47"/>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row>
    <row r="793" spans="2:54" ht="15.75" customHeight="1" x14ac:dyDescent="0.3">
      <c r="B793" s="2"/>
      <c r="C793" s="2"/>
      <c r="D793" s="47"/>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row>
    <row r="794" spans="2:54" ht="15.75" customHeight="1" x14ac:dyDescent="0.3">
      <c r="B794" s="2"/>
      <c r="C794" s="2"/>
      <c r="D794" s="47"/>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row>
    <row r="795" spans="2:54" ht="15.75" customHeight="1" x14ac:dyDescent="0.3">
      <c r="B795" s="2"/>
      <c r="C795" s="2"/>
      <c r="D795" s="47"/>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row>
    <row r="796" spans="2:54" ht="15.75" customHeight="1" x14ac:dyDescent="0.3">
      <c r="B796" s="2"/>
      <c r="C796" s="2"/>
      <c r="D796" s="47"/>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row>
    <row r="797" spans="2:54" ht="15.75" customHeight="1" x14ac:dyDescent="0.3">
      <c r="B797" s="2"/>
      <c r="C797" s="2"/>
      <c r="D797" s="47"/>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row>
    <row r="798" spans="2:54" ht="15.75" customHeight="1" x14ac:dyDescent="0.3">
      <c r="B798" s="2"/>
      <c r="C798" s="2"/>
      <c r="D798" s="47"/>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row>
    <row r="799" spans="2:54" ht="15.75" customHeight="1" x14ac:dyDescent="0.3">
      <c r="B799" s="2"/>
      <c r="C799" s="2"/>
      <c r="D799" s="47"/>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row>
    <row r="800" spans="2:54" ht="15.75" customHeight="1" x14ac:dyDescent="0.3">
      <c r="B800" s="2"/>
      <c r="C800" s="2"/>
      <c r="D800" s="47"/>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row>
    <row r="801" spans="2:54" ht="15.75" customHeight="1" x14ac:dyDescent="0.3">
      <c r="B801" s="2"/>
      <c r="C801" s="2"/>
      <c r="D801" s="47"/>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row>
    <row r="802" spans="2:54" ht="15.75" customHeight="1" x14ac:dyDescent="0.3">
      <c r="B802" s="2"/>
      <c r="C802" s="2"/>
      <c r="D802" s="47"/>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row>
    <row r="803" spans="2:54" ht="15.75" customHeight="1" x14ac:dyDescent="0.3">
      <c r="B803" s="2"/>
      <c r="C803" s="2"/>
      <c r="D803" s="47"/>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row>
    <row r="804" spans="2:54" ht="15.75" customHeight="1" x14ac:dyDescent="0.3">
      <c r="B804" s="2"/>
      <c r="C804" s="2"/>
      <c r="D804" s="47"/>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row>
    <row r="805" spans="2:54" ht="15.75" customHeight="1" x14ac:dyDescent="0.3">
      <c r="B805" s="2"/>
      <c r="C805" s="2"/>
      <c r="D805" s="47"/>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row>
    <row r="806" spans="2:54" ht="15.75" customHeight="1" x14ac:dyDescent="0.3">
      <c r="B806" s="2"/>
      <c r="C806" s="2"/>
      <c r="D806" s="47"/>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row>
    <row r="807" spans="2:54" ht="15.75" customHeight="1" x14ac:dyDescent="0.3">
      <c r="B807" s="2"/>
      <c r="C807" s="2"/>
      <c r="D807" s="47"/>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row>
    <row r="808" spans="2:54" ht="15.75" customHeight="1" x14ac:dyDescent="0.3">
      <c r="B808" s="2"/>
      <c r="C808" s="2"/>
      <c r="D808" s="47"/>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row>
    <row r="809" spans="2:54" ht="15.75" customHeight="1" x14ac:dyDescent="0.3">
      <c r="B809" s="2"/>
      <c r="C809" s="2"/>
      <c r="D809" s="47"/>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row>
    <row r="810" spans="2:54" ht="15.75" customHeight="1" x14ac:dyDescent="0.3">
      <c r="B810" s="2"/>
      <c r="C810" s="2"/>
      <c r="D810" s="47"/>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row>
    <row r="811" spans="2:54" ht="15.75" customHeight="1" x14ac:dyDescent="0.3">
      <c r="B811" s="2"/>
      <c r="C811" s="2"/>
      <c r="D811" s="47"/>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row>
    <row r="812" spans="2:54" ht="15.75" customHeight="1" x14ac:dyDescent="0.3">
      <c r="B812" s="2"/>
      <c r="C812" s="2"/>
      <c r="D812" s="47"/>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row>
    <row r="813" spans="2:54" ht="15.75" customHeight="1" x14ac:dyDescent="0.3">
      <c r="B813" s="2"/>
      <c r="C813" s="2"/>
      <c r="D813" s="47"/>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row>
    <row r="814" spans="2:54" ht="15.75" customHeight="1" x14ac:dyDescent="0.3">
      <c r="B814" s="2"/>
      <c r="C814" s="2"/>
      <c r="D814" s="47"/>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row>
    <row r="815" spans="2:54" ht="15.75" customHeight="1" x14ac:dyDescent="0.3">
      <c r="B815" s="2"/>
      <c r="C815" s="2"/>
      <c r="D815" s="47"/>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row>
    <row r="816" spans="2:54" ht="15.75" customHeight="1" x14ac:dyDescent="0.3">
      <c r="B816" s="2"/>
      <c r="C816" s="2"/>
      <c r="D816" s="47"/>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row>
    <row r="817" spans="2:54" ht="15.75" customHeight="1" x14ac:dyDescent="0.3">
      <c r="B817" s="2"/>
      <c r="C817" s="2"/>
      <c r="D817" s="47"/>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row>
    <row r="818" spans="2:54" ht="15.75" customHeight="1" x14ac:dyDescent="0.3">
      <c r="B818" s="2"/>
      <c r="C818" s="2"/>
      <c r="D818" s="47"/>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row>
    <row r="819" spans="2:54" ht="15.75" customHeight="1" x14ac:dyDescent="0.3">
      <c r="B819" s="2"/>
      <c r="C819" s="2"/>
      <c r="D819" s="47"/>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row>
    <row r="820" spans="2:54" ht="15.75" customHeight="1" x14ac:dyDescent="0.3">
      <c r="B820" s="2"/>
      <c r="C820" s="2"/>
      <c r="D820" s="47"/>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row>
    <row r="821" spans="2:54" ht="15.75" customHeight="1" x14ac:dyDescent="0.3">
      <c r="B821" s="2"/>
      <c r="C821" s="2"/>
      <c r="D821" s="47"/>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row>
    <row r="822" spans="2:54" ht="15.75" customHeight="1" x14ac:dyDescent="0.3">
      <c r="B822" s="2"/>
      <c r="C822" s="2"/>
      <c r="D822" s="47"/>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row>
    <row r="823" spans="2:54" ht="15.75" customHeight="1" x14ac:dyDescent="0.3">
      <c r="B823" s="2"/>
      <c r="C823" s="2"/>
      <c r="D823" s="47"/>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row>
    <row r="824" spans="2:54" ht="15.75" customHeight="1" x14ac:dyDescent="0.3">
      <c r="B824" s="2"/>
      <c r="C824" s="2"/>
      <c r="D824" s="47"/>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row>
    <row r="825" spans="2:54" ht="15.75" customHeight="1" x14ac:dyDescent="0.3">
      <c r="B825" s="2"/>
      <c r="C825" s="2"/>
      <c r="D825" s="47"/>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row>
    <row r="826" spans="2:54" ht="15.75" customHeight="1" x14ac:dyDescent="0.3">
      <c r="B826" s="2"/>
      <c r="C826" s="2"/>
      <c r="D826" s="47"/>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row>
    <row r="827" spans="2:54" ht="15.75" customHeight="1" x14ac:dyDescent="0.3">
      <c r="B827" s="2"/>
      <c r="C827" s="2"/>
      <c r="D827" s="47"/>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row>
    <row r="828" spans="2:54" ht="15.75" customHeight="1" x14ac:dyDescent="0.3">
      <c r="B828" s="2"/>
      <c r="C828" s="2"/>
      <c r="D828" s="47"/>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row>
    <row r="829" spans="2:54" ht="15.75" customHeight="1" x14ac:dyDescent="0.3">
      <c r="B829" s="2"/>
      <c r="C829" s="2"/>
      <c r="D829" s="47"/>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row>
    <row r="830" spans="2:54" ht="15.75" customHeight="1" x14ac:dyDescent="0.3">
      <c r="B830" s="2"/>
      <c r="C830" s="2"/>
      <c r="D830" s="47"/>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row>
    <row r="831" spans="2:54" ht="15.75" customHeight="1" x14ac:dyDescent="0.3">
      <c r="B831" s="2"/>
      <c r="C831" s="2"/>
      <c r="D831" s="47"/>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row>
    <row r="832" spans="2:54" ht="15.75" customHeight="1" x14ac:dyDescent="0.3">
      <c r="B832" s="2"/>
      <c r="C832" s="2"/>
      <c r="D832" s="47"/>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row>
    <row r="833" spans="2:54" ht="15.75" customHeight="1" x14ac:dyDescent="0.3">
      <c r="B833" s="2"/>
      <c r="C833" s="2"/>
      <c r="D833" s="47"/>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row>
  </sheetData>
  <mergeCells count="2">
    <mergeCell ref="B1:BA1"/>
    <mergeCell ref="BB1:CQ1"/>
  </mergeCells>
  <phoneticPr fontId="47" type="noConversion"/>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EAA6F-B415-4F49-93BA-B4521EE89753}">
  <dimension ref="A1:CQ66"/>
  <sheetViews>
    <sheetView zoomScale="80" zoomScaleNormal="80" workbookViewId="0">
      <pane xSplit="1" ySplit="2" topLeftCell="BV3" activePane="bottomRight" state="frozen"/>
      <selection pane="topRight" activeCell="B1" sqref="B1"/>
      <selection pane="bottomLeft" activeCell="A3" sqref="A3"/>
      <selection pane="bottomRight" activeCell="CE17" sqref="CE17"/>
    </sheetView>
  </sheetViews>
  <sheetFormatPr defaultRowHeight="14.4" x14ac:dyDescent="0.3"/>
  <cols>
    <col min="1" max="1" width="14.109375" style="317" bestFit="1" customWidth="1"/>
    <col min="2" max="3" width="5.5546875" style="317" bestFit="1" customWidth="1"/>
    <col min="4" max="8" width="5" style="317" bestFit="1" customWidth="1"/>
    <col min="9" max="9" width="6.21875" style="317" bestFit="1" customWidth="1"/>
    <col min="10" max="15" width="5" style="317" bestFit="1" customWidth="1"/>
    <col min="16" max="16" width="8.21875" style="317" bestFit="1" customWidth="1"/>
    <col min="17" max="18" width="5" style="317" bestFit="1" customWidth="1"/>
    <col min="19" max="19" width="6.77734375" style="317" customWidth="1"/>
    <col min="20" max="21" width="5" style="317" bestFit="1" customWidth="1"/>
    <col min="22" max="22" width="5.109375" style="317" bestFit="1" customWidth="1"/>
    <col min="23" max="31" width="5" style="317" bestFit="1" customWidth="1"/>
    <col min="32" max="32" width="5.88671875" style="317" bestFit="1" customWidth="1"/>
    <col min="33" max="47" width="5" style="317" bestFit="1" customWidth="1"/>
    <col min="48" max="56" width="5" style="317" customWidth="1"/>
    <col min="57" max="57" width="8.33203125" style="317" bestFit="1" customWidth="1"/>
    <col min="58" max="67" width="5" style="317" customWidth="1"/>
    <col min="68" max="68" width="6.109375" style="317" bestFit="1" customWidth="1"/>
    <col min="69" max="90" width="5" style="317" customWidth="1"/>
    <col min="91" max="16384" width="8.88671875" style="317"/>
  </cols>
  <sheetData>
    <row r="1" spans="1:95" s="321" customFormat="1" ht="163.80000000000001" customHeight="1" x14ac:dyDescent="0.3">
      <c r="A1" s="125" t="s">
        <v>1071</v>
      </c>
      <c r="B1" s="322" t="str">
        <f>'Indicator Data'!E2</f>
        <v>Physical Exposure to Earthquake MMI VI</v>
      </c>
      <c r="C1" s="322" t="str">
        <f>'Indicator Data'!F2</f>
        <v>Physical Exposure to Earthquake MMI VIII</v>
      </c>
      <c r="D1" s="322" t="str">
        <f>'Indicator Data'!G2</f>
        <v>Physical Exposure to Earthquake MMI VI (relative)</v>
      </c>
      <c r="E1" s="322" t="str">
        <f>'Indicator Data'!H2</f>
        <v>Physical Exposure to Earthquake MMI VIII (relative)</v>
      </c>
      <c r="F1" s="322" t="str">
        <f>'Indicator Data'!I2</f>
        <v>Physical Exposure to Extensive River flood  (relative)</v>
      </c>
      <c r="G1" s="322" t="str">
        <f>'Indicator Data'!J2</f>
        <v>Physical Extent of Intensive River Flood Inundation (absolute)</v>
      </c>
      <c r="H1" s="322" t="str">
        <f>'Indicator Data'!K2</f>
        <v>Physical Exposure to Extensive Flash Flood  (relative)</v>
      </c>
      <c r="I1" s="322" t="str">
        <f>'Indicator Data'!L2</f>
        <v>Intensive  Inundation (monsoon season)</v>
      </c>
      <c r="J1" s="322" t="str">
        <f>'Indicator Data'!M2</f>
        <v xml:space="preserve">Physical Extent to Extensive Storm Surge Area  (relative) </v>
      </c>
      <c r="K1" s="322" t="str">
        <f>'Indicator Data'!N2</f>
        <v xml:space="preserve">Physical Exposure to Intensive Storm Surge   (absolute)  </v>
      </c>
      <c r="L1" s="322" t="str">
        <f>'Indicator Data'!O2</f>
        <v>Physical Exposure to Intensive Landslide (relative)</v>
      </c>
      <c r="M1" s="322" t="str">
        <f>'Indicator Data'!P2</f>
        <v>Physical Exposure to Extensive Landslide (relative)</v>
      </c>
      <c r="N1" s="322" t="str">
        <f>'Indicator Data'!Q2</f>
        <v>Physical Exposure to Extensive Salinity (relative)</v>
      </c>
      <c r="O1" s="322" t="str">
        <f>'Indicator Data'!R2</f>
        <v>Physical Exposure to Intensive Lightning  (absolute)</v>
      </c>
      <c r="P1" s="322" t="str">
        <f>'Indicator Data'!S2</f>
        <v xml:space="preserve">Physical Exposure to Intensive Riverbank Erosion (absolute) </v>
      </c>
      <c r="Q1" s="322" t="str">
        <f>'Indicator Data'!T2</f>
        <v>Physical Exposure to Extensive Drought- Kharip (relative)</v>
      </c>
      <c r="R1" s="322" t="str">
        <f>'Indicator Data'!U2</f>
        <v>Physical Exposure to Extensive Drought-Rabi  (relative)</v>
      </c>
      <c r="S1" s="322" t="str">
        <f>'Indicator Data'!V2</f>
        <v>Incidents of COVID-19 Infections</v>
      </c>
      <c r="T1" s="322" t="str">
        <f>'Indicator Data'!W2</f>
        <v>Population Exposed to Dengue (vector borne)</v>
      </c>
      <c r="U1" s="322" t="str">
        <f>'Indicator Data'!X2</f>
        <v>Population Density</v>
      </c>
      <c r="V1" s="322" t="str">
        <f>'Indicator Data'!Y2</f>
        <v>Average Household Size</v>
      </c>
      <c r="W1" s="322" t="str">
        <f>'Indicator Data'!Z2</f>
        <v>Urban Population Growth</v>
      </c>
      <c r="X1" s="322" t="str">
        <f>'Indicator Data'!AA2</f>
        <v>Population Living in Urban Areas</v>
      </c>
      <c r="Y1" s="322" t="str">
        <f>'Indicator Data'!AB2</f>
        <v xml:space="preserve">Population Living in Slums </v>
      </c>
      <c r="Z1" s="322" t="str">
        <f>'Indicator Data'!AC2</f>
        <v>Open Defecation</v>
      </c>
      <c r="AA1" s="322" t="str">
        <f>'Indicator Data'!AD2</f>
        <v>Children Under 5 (% of population)</v>
      </c>
      <c r="AB1" s="322" t="str">
        <f>'Indicator Data'!AE2</f>
        <v>IHR Capacity Score: Food Safety</v>
      </c>
      <c r="AC1" s="322" t="str">
        <f>'Indicator Data'!AF2</f>
        <v>Violent Conflict Probability</v>
      </c>
      <c r="AD1" s="322" t="str">
        <f>'Indicator Data'!AG2</f>
        <v>Highly Violent Conflict Probability</v>
      </c>
      <c r="AE1" s="322" t="str">
        <f>'Indicator Data'!AH2</f>
        <v>National Power Conflict Intensity (Highly Violent)</v>
      </c>
      <c r="AF1" s="322" t="str">
        <f>'Indicator Data'!AI2</f>
        <v>Subnational Conflict Intensity (Highly Violent)</v>
      </c>
      <c r="AG1" s="322" t="str">
        <f>'Indicator Data'!AJ2</f>
        <v>Human Development Index</v>
      </c>
      <c r="AH1" s="322" t="str">
        <f>'Indicator Data'!AK2</f>
        <v>Poor People</v>
      </c>
      <c r="AI1" s="322" t="str">
        <f>'Indicator Data'!AL2</f>
        <v>Extremely Poor People</v>
      </c>
      <c r="AJ1" s="322" t="str">
        <f>'Indicator Data'!AM2</f>
        <v>Unsustainable Livelihood Household (% of Agri and non-Agri day labor)</v>
      </c>
      <c r="AK1" s="322" t="str">
        <f>'Indicator Data'!AN2</f>
        <v>Income GINI Coefficient</v>
      </c>
      <c r="AL1" s="322" t="str">
        <f>'Indicator Data'!AO2</f>
        <v>Gender Parity Index (GPI) for Primary School</v>
      </c>
      <c r="AM1" s="322" t="str">
        <f>'Indicator Data'!AP2</f>
        <v xml:space="preserve">Gender Parity Index (GPI) for Lower Secondary School </v>
      </c>
      <c r="AN1" s="322" t="str">
        <f>'Indicator Data'!AQ2</f>
        <v>Gender Parity Index (GPI) for Upper Secondary School</v>
      </c>
      <c r="AO1" s="322" t="str">
        <f>'Indicator Data'!AR2</f>
        <v>Unemployment Rate</v>
      </c>
      <c r="AP1" s="322" t="str">
        <f>'Indicator Data'!AS2</f>
        <v>Percentages of EGPP Coverage</v>
      </c>
      <c r="AQ1" s="322" t="str">
        <f>'Indicator Data'!AT2</f>
        <v>Public Aid Per Capita (humanitarian and development)</v>
      </c>
      <c r="AR1" s="322" t="str">
        <f>'Indicator Data'!AU2</f>
        <v>Net ODA Received (% of GNI)</v>
      </c>
      <c r="AS1" s="322" t="str">
        <f>'Indicator Data'!AV2</f>
        <v>Volume of Remittances (in USD) as a proportion of total GDP (%)</v>
      </c>
      <c r="AT1" s="322" t="str">
        <f>'Indicator Data'!AW2</f>
        <v>Floating Population</v>
      </c>
      <c r="AU1" s="322" t="str">
        <f>'Indicator Data'!AX2</f>
        <v xml:space="preserve">Disaster Induced IDP </v>
      </c>
      <c r="AV1" s="322" t="str">
        <f>'Indicator Data'!AY2</f>
        <v>Asylum Seeker/ Refugee</v>
      </c>
      <c r="AW1" s="322" t="str">
        <f>'Indicator Data'!AZ2</f>
        <v xml:space="preserve">Under Five Mortality Rate </v>
      </c>
      <c r="AX1" s="322" t="str">
        <f>'Indicator Data'!BA2</f>
        <v>Underweight Prevalence (severe) &lt;-3 SD</v>
      </c>
      <c r="AY1" s="322" t="str">
        <f>'Indicator Data'!BB2</f>
        <v>Stunting Prevalence (severe)&lt;-3 SD</v>
      </c>
      <c r="AZ1" s="322" t="str">
        <f>'Indicator Data'!BC2</f>
        <v>Insufficient Early Child Development Index (% of 36-59 months child)</v>
      </c>
      <c r="BA1" s="322" t="str">
        <f>'Indicator Data'!BD2</f>
        <v>Annual Average  Affected  by Major Disaster (cyclone and flood)</v>
      </c>
      <c r="BB1" s="322" t="str">
        <f>'Indicator Data'!BE2</f>
        <v>Destroyed Houses by Major Disaster (cyclone and flood)</v>
      </c>
      <c r="BC1" s="322" t="str">
        <f>'Indicator Data'!BF2</f>
        <v xml:space="preserve"> Damaged Houses by Major Disaster (cyclone and flood )</v>
      </c>
      <c r="BD1" s="322" t="str">
        <f>'Indicator Data'!BG2</f>
        <v>Households with Poor Dietary Diversity (food group &lt;=4)</v>
      </c>
      <c r="BE1" s="322" t="str">
        <f>'Indicator Data'!BH2</f>
        <v>% of Population IPC Level 4 (food insecurity)</v>
      </c>
      <c r="BF1" s="322" t="str">
        <f>'Indicator Data'!BI2</f>
        <v>Child Labour (children aged 5-17)</v>
      </c>
      <c r="BG1" s="322" t="str">
        <f>'Indicator Data'!BJ2</f>
        <v>Women (age 15-49 years)
Attitudes Towards Domestic Violence</v>
      </c>
      <c r="BH1" s="322" t="str">
        <f>'Indicator Data'!BK2</f>
        <v>Women Headed Households</v>
      </c>
      <c r="BI1" s="322" t="str">
        <f>'Indicator Data'!BL2</f>
        <v>Population with Disability</v>
      </c>
      <c r="BJ1" s="322" t="str">
        <f>'Indicator Data'!BM2</f>
        <v>Elderly Population (age &gt;65)</v>
      </c>
      <c r="BK1" s="322" t="str">
        <f>'Indicator Data'!BN2</f>
        <v>Tribal Population</v>
      </c>
      <c r="BL1" s="322" t="str">
        <f>'Indicator Data'!BO2</f>
        <v>Housing Structure (jhupri+kutcha)</v>
      </c>
      <c r="BM1" s="322" t="str">
        <f>'Indicator Data'!BP2</f>
        <v>Government Effectiveness</v>
      </c>
      <c r="BN1" s="322" t="str">
        <f>'Indicator Data'!BQ2</f>
        <v>Corruption Perception Index</v>
      </c>
      <c r="BO1" s="322" t="str">
        <f>'Indicator Data'!BR2</f>
        <v>HFA Scores Last Recent</v>
      </c>
      <c r="BP1" s="322" t="str">
        <f>'Indicator Data'!BS2</f>
        <v xml:space="preserve">Cyclone Shelter </v>
      </c>
      <c r="BQ1" s="322" t="str">
        <f>'Indicator Data'!BT2</f>
        <v>Financial Support to Disaster Affected Population</v>
      </c>
      <c r="BR1" s="322" t="str">
        <f>'Indicator Data'!BU2</f>
        <v>Disaster Prone HH Received Early Warning</v>
      </c>
      <c r="BS1" s="322" t="str">
        <f>'Indicator Data'!BV2</f>
        <v>Percentages of Disaster Preparedness HH</v>
      </c>
      <c r="BT1" s="322" t="str">
        <f>'Indicator Data'!BW2</f>
        <v>RCRC volunteer</v>
      </c>
      <c r="BU1" s="322" t="str">
        <f>'Indicator Data'!BX2</f>
        <v>CPP volunteer</v>
      </c>
      <c r="BV1" s="322" t="str">
        <f>'Indicator Data'!BY2</f>
        <v>Road density</v>
      </c>
      <c r="BW1" s="322" t="str">
        <f>'Indicator Data'!BZ2</f>
        <v xml:space="preserve">Union with Effective Accessibility </v>
      </c>
      <c r="BX1" s="322" t="str">
        <f>'Indicator Data'!CA2</f>
        <v>Basic Sanitation Services</v>
      </c>
      <c r="BY1" s="322" t="str">
        <f>'Indicator Data'!CB2</f>
        <v>People Using at Least Basic Drinking Water Services</v>
      </c>
      <c r="BZ1" s="322" t="str">
        <f>'Indicator Data'!CC2</f>
        <v>People with Basic Handwashing Facilities Including Soap and Water</v>
      </c>
      <c r="CA1" s="322" t="str">
        <f>'Indicator Data'!CD2</f>
        <v xml:space="preserve"> Menstrual Hygiene
Management</v>
      </c>
      <c r="CB1" s="322" t="str">
        <f>'Indicator Data'!CE2</f>
        <v>Skilled Attendant at Delivery</v>
      </c>
      <c r="CC1" s="322" t="str">
        <f>'Indicator Data'!CF2</f>
        <v>Antenatal Care (anc-4)</v>
      </c>
      <c r="CD1" s="322" t="str">
        <f>'Indicator Data'!CG2</f>
        <v>Post Natal Care (pnc)</v>
      </c>
      <c r="CE1" s="322" t="str">
        <f>'Indicator Data'!CH2</f>
        <v xml:space="preserve">Measles-Rubella Vaccination Coverage </v>
      </c>
      <c r="CF1" s="322" t="str">
        <f>'Indicator Data'!CI2</f>
        <v>Physicians Density</v>
      </c>
      <c r="CG1" s="322" t="str">
        <f>'Indicator Data'!CJ2</f>
        <v>Community Clinic Density</v>
      </c>
      <c r="CH1" s="322" t="str">
        <f>'Indicator Data'!CK2</f>
        <v>Health Center Density</v>
      </c>
      <c r="CI1" s="322" t="str">
        <f>'Indicator Data'!CL2</f>
        <v xml:space="preserve">Adult Literacy Rate </v>
      </c>
      <c r="CJ1" s="322" t="str">
        <f>'Indicator Data'!CM2</f>
        <v>Internet Users</v>
      </c>
      <c r="CK1" s="322" t="str">
        <f>'Indicator Data'!CN2</f>
        <v>Mobile Phone Users</v>
      </c>
      <c r="CL1" s="322" t="str">
        <f>'Indicator Data'!CO2</f>
        <v xml:space="preserve">Fiber Optic Network Connected Unions </v>
      </c>
    </row>
    <row r="2" spans="1:95" x14ac:dyDescent="0.3">
      <c r="A2" s="317" t="s">
        <v>262</v>
      </c>
      <c r="B2" s="317">
        <v>2019</v>
      </c>
      <c r="C2" s="317">
        <v>2019</v>
      </c>
      <c r="D2" s="317">
        <v>2019</v>
      </c>
      <c r="E2" s="317">
        <v>2019</v>
      </c>
      <c r="F2" s="317">
        <v>2022</v>
      </c>
      <c r="G2" s="317">
        <v>2020</v>
      </c>
      <c r="H2" s="317">
        <v>2022</v>
      </c>
      <c r="I2" s="317">
        <v>2022</v>
      </c>
      <c r="J2" s="317">
        <v>2022</v>
      </c>
      <c r="K2" s="317">
        <v>2020</v>
      </c>
      <c r="L2" s="317">
        <v>2020</v>
      </c>
      <c r="M2" s="317">
        <v>2020</v>
      </c>
      <c r="N2" s="317">
        <v>2022</v>
      </c>
      <c r="O2" s="317">
        <v>2020</v>
      </c>
      <c r="P2" s="317">
        <v>2020</v>
      </c>
      <c r="Q2" s="317">
        <v>2022</v>
      </c>
      <c r="R2" s="317">
        <v>2022</v>
      </c>
      <c r="S2" s="317">
        <v>2021</v>
      </c>
      <c r="T2" s="317">
        <v>2021</v>
      </c>
      <c r="U2" s="317">
        <v>2021</v>
      </c>
      <c r="V2" s="317">
        <v>2021</v>
      </c>
      <c r="W2" s="317">
        <v>2021</v>
      </c>
      <c r="X2" s="317">
        <v>2021</v>
      </c>
      <c r="Y2" s="317">
        <v>2020</v>
      </c>
      <c r="Z2" s="317">
        <v>2021</v>
      </c>
      <c r="AA2" s="317">
        <v>2021</v>
      </c>
      <c r="AB2" s="317">
        <v>2020</v>
      </c>
      <c r="AC2" s="317">
        <v>2021</v>
      </c>
      <c r="AD2" s="317">
        <v>2021</v>
      </c>
      <c r="AE2" s="317">
        <v>2021</v>
      </c>
      <c r="AF2" s="317">
        <v>2021</v>
      </c>
      <c r="AG2" s="317">
        <v>2020</v>
      </c>
      <c r="AH2" s="317">
        <v>2020</v>
      </c>
      <c r="AI2" s="317">
        <v>2020</v>
      </c>
      <c r="AJ2" s="317">
        <v>2020</v>
      </c>
      <c r="AK2" s="317">
        <v>2020</v>
      </c>
      <c r="AL2" s="317">
        <v>2020</v>
      </c>
      <c r="AM2" s="317">
        <v>2020</v>
      </c>
      <c r="AN2" s="317">
        <v>2020</v>
      </c>
      <c r="AO2" s="317">
        <v>2020</v>
      </c>
      <c r="AP2" s="317">
        <v>2020</v>
      </c>
      <c r="AQ2" s="317">
        <v>2020</v>
      </c>
      <c r="AR2" s="317">
        <v>2020</v>
      </c>
      <c r="AS2" s="317">
        <v>2020</v>
      </c>
      <c r="AT2" s="317">
        <v>2021</v>
      </c>
      <c r="AU2" s="317">
        <v>2020</v>
      </c>
      <c r="AV2" s="317">
        <v>2022</v>
      </c>
      <c r="AW2" s="317">
        <v>2020</v>
      </c>
      <c r="AX2" s="317">
        <v>2020</v>
      </c>
      <c r="AY2" s="317">
        <v>2020</v>
      </c>
      <c r="AZ2" s="317">
        <v>2020</v>
      </c>
      <c r="BA2" s="317">
        <v>2020</v>
      </c>
      <c r="BB2" s="317">
        <v>2020</v>
      </c>
      <c r="BC2" s="317">
        <v>2020</v>
      </c>
      <c r="BD2" s="317">
        <v>2021</v>
      </c>
      <c r="BE2" s="317">
        <v>2021</v>
      </c>
      <c r="BF2" s="317">
        <v>2020</v>
      </c>
      <c r="BG2" s="317">
        <v>2020</v>
      </c>
      <c r="BH2" s="317">
        <v>2021</v>
      </c>
      <c r="BI2" s="317">
        <v>2021</v>
      </c>
      <c r="BJ2" s="317">
        <v>2021</v>
      </c>
      <c r="BK2" s="317">
        <v>2021</v>
      </c>
      <c r="BL2" s="317">
        <v>2021</v>
      </c>
      <c r="BM2" s="317">
        <v>2020</v>
      </c>
      <c r="BN2" s="317">
        <v>2020</v>
      </c>
      <c r="BO2" s="317">
        <v>2020</v>
      </c>
      <c r="BP2" s="317">
        <v>2022</v>
      </c>
      <c r="BQ2" s="317">
        <v>2020</v>
      </c>
      <c r="BR2" s="317">
        <v>2020</v>
      </c>
      <c r="BS2" s="317">
        <v>2020</v>
      </c>
      <c r="BT2" s="317">
        <v>2022</v>
      </c>
      <c r="BU2" s="317">
        <v>2022</v>
      </c>
      <c r="BV2" s="317">
        <v>2022</v>
      </c>
      <c r="BW2" s="317">
        <v>2020</v>
      </c>
      <c r="BX2" s="317">
        <v>2020</v>
      </c>
      <c r="BY2" s="317">
        <v>2020</v>
      </c>
      <c r="BZ2" s="317">
        <v>2020</v>
      </c>
      <c r="CA2" s="317">
        <v>2020</v>
      </c>
      <c r="CB2" s="317">
        <v>2020</v>
      </c>
      <c r="CC2" s="317">
        <v>2020</v>
      </c>
      <c r="CD2" s="317">
        <v>2020</v>
      </c>
      <c r="CE2" s="317">
        <v>2021</v>
      </c>
      <c r="CF2" s="317">
        <v>2022</v>
      </c>
      <c r="CG2" s="317">
        <v>2022</v>
      </c>
      <c r="CH2" s="317">
        <v>2022</v>
      </c>
      <c r="CI2" s="317">
        <v>2021</v>
      </c>
      <c r="CJ2" s="317">
        <v>2020</v>
      </c>
      <c r="CK2" s="317">
        <v>2020</v>
      </c>
      <c r="CL2" s="317">
        <v>2020</v>
      </c>
      <c r="CM2" s="317" t="s">
        <v>1063</v>
      </c>
      <c r="CN2" s="317" t="s">
        <v>1064</v>
      </c>
      <c r="CO2" s="337" t="s">
        <v>1076</v>
      </c>
      <c r="CP2" s="317" t="s">
        <v>1065</v>
      </c>
      <c r="CQ2" s="317" t="s">
        <v>1066</v>
      </c>
    </row>
    <row r="3" spans="1:95" x14ac:dyDescent="0.3">
      <c r="A3" s="317" t="str">
        <f>'Indicator Data'!C14</f>
        <v>Barguna</v>
      </c>
      <c r="B3" s="318">
        <f>IF('Indicator Date hidden'!C4="x","x",B$2-'Indicator Date hidden'!C4)</f>
        <v>0</v>
      </c>
      <c r="C3" s="318">
        <f>IF('Indicator Date hidden'!D4="x","x",C$2-'Indicator Date hidden'!D4)</f>
        <v>0</v>
      </c>
      <c r="D3" s="318">
        <f>IF('Indicator Date hidden'!E4="x","x",D$2-'Indicator Date hidden'!E4)</f>
        <v>0</v>
      </c>
      <c r="E3" s="318">
        <f>IF('Indicator Date hidden'!F4="x","x",E$2-'Indicator Date hidden'!F4)</f>
        <v>0</v>
      </c>
      <c r="F3" s="318">
        <f>IF('Indicator Date hidden'!G4="x","x",F$2-'Indicator Date hidden'!G4)</f>
        <v>0</v>
      </c>
      <c r="G3" s="318">
        <f>IF('Indicator Date hidden'!H4="x","x",G$2-'Indicator Date hidden'!H4)</f>
        <v>0</v>
      </c>
      <c r="H3" s="318">
        <f>IF('Indicator Date hidden'!I4="x","x",H$2-'Indicator Date hidden'!I4)</f>
        <v>0</v>
      </c>
      <c r="I3" s="318">
        <f>IF('Indicator Date hidden'!J4="x","x",I$2-'Indicator Date hidden'!J4)</f>
        <v>0</v>
      </c>
      <c r="J3" s="318">
        <f>IF('Indicator Date hidden'!K4="x","x",J$2-'Indicator Date hidden'!K4)</f>
        <v>0</v>
      </c>
      <c r="K3" s="318">
        <f>IF('Indicator Date hidden'!L4="x","x",K$2-'Indicator Date hidden'!L4)</f>
        <v>0</v>
      </c>
      <c r="L3" s="318">
        <f>IF('Indicator Date hidden'!M4="x","x",L$2-'Indicator Date hidden'!M4)</f>
        <v>0</v>
      </c>
      <c r="M3" s="318">
        <f>IF('Indicator Date hidden'!N4="x","x",M$2-'Indicator Date hidden'!N4)</f>
        <v>0</v>
      </c>
      <c r="N3" s="318">
        <f>IF('Indicator Date hidden'!O4="x","x",N$2-'Indicator Date hidden'!O4)</f>
        <v>0</v>
      </c>
      <c r="O3" s="318">
        <f>IF('Indicator Date hidden'!P4="x","x",O$2-'Indicator Date hidden'!P4)</f>
        <v>0</v>
      </c>
      <c r="P3" s="318">
        <f>IF('Indicator Date hidden'!Q4="x","x",P$2-'Indicator Date hidden'!Q4)</f>
        <v>0</v>
      </c>
      <c r="Q3" s="318">
        <f>IF('Indicator Date hidden'!R4="x","x",Q$2-'Indicator Date hidden'!R4)</f>
        <v>0</v>
      </c>
      <c r="R3" s="318">
        <f>IF('Indicator Date hidden'!S4="x","x",R$2-'Indicator Date hidden'!S4)</f>
        <v>0</v>
      </c>
      <c r="S3" s="318">
        <f>IF('Indicator Date hidden'!T4="x","x",S$2-'Indicator Date hidden'!T4)</f>
        <v>0</v>
      </c>
      <c r="T3" s="318">
        <f>IF('Indicator Date hidden'!U4="x","x",T$2-'Indicator Date hidden'!U4)</f>
        <v>0</v>
      </c>
      <c r="U3" s="318">
        <f>IF('Indicator Date hidden'!V4="x","x",U$2-'Indicator Date hidden'!V4)</f>
        <v>0</v>
      </c>
      <c r="V3" s="318">
        <f>IF('Indicator Date hidden'!W4="x","x",V$2-'Indicator Date hidden'!W4)</f>
        <v>0</v>
      </c>
      <c r="W3" s="318">
        <f>IF('Indicator Date hidden'!X4="x","x",W$2-'Indicator Date hidden'!X4)</f>
        <v>0</v>
      </c>
      <c r="X3" s="318">
        <f>IF('Indicator Date hidden'!Y4="x","x",X$2-'Indicator Date hidden'!Y4)</f>
        <v>0</v>
      </c>
      <c r="Y3" s="318">
        <f>IF('Indicator Date hidden'!Z4="x","x",Y$2-'Indicator Date hidden'!Z4)</f>
        <v>6</v>
      </c>
      <c r="Z3" s="318">
        <f>IF('Indicator Date hidden'!AA4="x","x",Z$2-'Indicator Date hidden'!AA4)</f>
        <v>0</v>
      </c>
      <c r="AA3" s="318">
        <f>IF('Indicator Date hidden'!AB4="x","x",AA$2-'Indicator Date hidden'!AB4)</f>
        <v>0</v>
      </c>
      <c r="AB3" s="318">
        <f>IF('Indicator Date hidden'!AC4="x","x",AB$2-'Indicator Date hidden'!AC4)</f>
        <v>0</v>
      </c>
      <c r="AC3" s="318">
        <f>IF('Indicator Date hidden'!AD4="x","x",AC$2-'Indicator Date hidden'!AD4)</f>
        <v>0</v>
      </c>
      <c r="AD3" s="318">
        <f>IF('Indicator Date hidden'!AE4="x","x",AD$2-'Indicator Date hidden'!AE4)</f>
        <v>0</v>
      </c>
      <c r="AE3" s="318">
        <f>IF('Indicator Date hidden'!AF4="x","x",AE$2-'Indicator Date hidden'!AF4)</f>
        <v>0</v>
      </c>
      <c r="AF3" s="318">
        <f>IF('Indicator Date hidden'!AG4="x","x",AF$2-'Indicator Date hidden'!AG4)</f>
        <v>0</v>
      </c>
      <c r="AG3" s="318">
        <f>IF('Indicator Date hidden'!AH4="x","x",AG$2-'Indicator Date hidden'!AH4)</f>
        <v>4</v>
      </c>
      <c r="AH3" s="318">
        <f>IF('Indicator Date hidden'!AI4="x","x",AH$2-'Indicator Date hidden'!AI4)</f>
        <v>1</v>
      </c>
      <c r="AI3" s="318">
        <f>IF('Indicator Date hidden'!AJ4="x","x",AI$2-'Indicator Date hidden'!AJ4)</f>
        <v>1</v>
      </c>
      <c r="AJ3" s="318">
        <f>IF('Indicator Date hidden'!AK4="x","x",AJ$2-'Indicator Date hidden'!AK4)</f>
        <v>1</v>
      </c>
      <c r="AK3" s="318">
        <f>IF('Indicator Date hidden'!AL4="x","x",AK$2-'Indicator Date hidden'!AL4)</f>
        <v>0</v>
      </c>
      <c r="AL3" s="318">
        <f>IF('Indicator Date hidden'!AM4="x","x",AL$2-'Indicator Date hidden'!AM4)</f>
        <v>1</v>
      </c>
      <c r="AM3" s="318">
        <f>IF('Indicator Date hidden'!AN4="x","x",AM$2-'Indicator Date hidden'!AN4)</f>
        <v>1</v>
      </c>
      <c r="AN3" s="318">
        <f>IF('Indicator Date hidden'!AO4="x","x",AN$2-'Indicator Date hidden'!AO4)</f>
        <v>0</v>
      </c>
      <c r="AO3" s="318">
        <f>IF('Indicator Date hidden'!AP4="x","x",AO$2-'Indicator Date hidden'!AP4)</f>
        <v>4</v>
      </c>
      <c r="AP3" s="318">
        <f>IF('Indicator Date hidden'!AQ4="x","x",AP$2-'Indicator Date hidden'!AQ4)</f>
        <v>1</v>
      </c>
      <c r="AQ3" s="318">
        <f>IF('Indicator Date hidden'!AR4="x","x",AQ$2-'Indicator Date hidden'!AR4)</f>
        <v>0</v>
      </c>
      <c r="AR3" s="318">
        <f>IF('Indicator Date hidden'!AS4="x","x",AR$2-'Indicator Date hidden'!AS4)</f>
        <v>0</v>
      </c>
      <c r="AS3" s="318">
        <f>IF('Indicator Date hidden'!AT4="x","x",AS$2-'Indicator Date hidden'!AT4)</f>
        <v>0</v>
      </c>
      <c r="AT3" s="318">
        <f>IF('Indicator Date hidden'!AU4="x","x",AT$2-'Indicator Date hidden'!AU4)</f>
        <v>0</v>
      </c>
      <c r="AU3" s="318">
        <f>IF('Indicator Date hidden'!AV4="x","x",AU$2-'Indicator Date hidden'!AV4)</f>
        <v>0</v>
      </c>
      <c r="AV3" s="318">
        <f>IF('Indicator Date hidden'!AW4="x","x",AV$2-'Indicator Date hidden'!AW4)</f>
        <v>0</v>
      </c>
      <c r="AW3" s="318">
        <f>IF('Indicator Date hidden'!AX4="x","x",AW$2-'Indicator Date hidden'!AX4)</f>
        <v>0</v>
      </c>
      <c r="AX3" s="318">
        <f>IF('Indicator Date hidden'!AY4="x","x",AX$2-'Indicator Date hidden'!AY4)</f>
        <v>1</v>
      </c>
      <c r="AY3" s="318">
        <f>IF('Indicator Date hidden'!AZ4="x","x",AY$2-'Indicator Date hidden'!AZ4)</f>
        <v>1</v>
      </c>
      <c r="AZ3" s="318">
        <f>IF('Indicator Date hidden'!BA4="x","x",AZ$2-'Indicator Date hidden'!BA4)</f>
        <v>1</v>
      </c>
      <c r="BA3" s="318">
        <f>IF('Indicator Date hidden'!BB4="x","x",BA$2-'Indicator Date hidden'!BB4)</f>
        <v>0</v>
      </c>
      <c r="BB3" s="318">
        <f>IF('Indicator Date hidden'!BC4="x","x",BB$2-'Indicator Date hidden'!BC4)</f>
        <v>0</v>
      </c>
      <c r="BC3" s="318">
        <f>IF('Indicator Date hidden'!BD4="x","x",BC$2-'Indicator Date hidden'!BD4)</f>
        <v>0</v>
      </c>
      <c r="BD3" s="318">
        <f>IF('Indicator Date hidden'!BE4="x","x",BD$2-'Indicator Date hidden'!BE4)</f>
        <v>0</v>
      </c>
      <c r="BE3" s="318">
        <f>IF('Indicator Date hidden'!BF4="x","x",BE$2-'Indicator Date hidden'!BF4)</f>
        <v>0</v>
      </c>
      <c r="BF3" s="318">
        <f>IF('Indicator Date hidden'!BG4="x","x",BF$2-'Indicator Date hidden'!BG4)</f>
        <v>1</v>
      </c>
      <c r="BG3" s="318">
        <f>IF('Indicator Date hidden'!BH4="x","x",BG$2-'Indicator Date hidden'!BH4)</f>
        <v>1</v>
      </c>
      <c r="BH3" s="318">
        <f>IF('Indicator Date hidden'!BI4="x","x",BH$2-'Indicator Date hidden'!BI4)</f>
        <v>0</v>
      </c>
      <c r="BI3" s="318">
        <f>IF('Indicator Date hidden'!BJ4="x","x",BI$2-'Indicator Date hidden'!BJ4)</f>
        <v>0</v>
      </c>
      <c r="BJ3" s="318">
        <f>IF('Indicator Date hidden'!BK4="x","x",BJ$2-'Indicator Date hidden'!BK4)</f>
        <v>0</v>
      </c>
      <c r="BK3" s="318">
        <f>IF('Indicator Date hidden'!BL4="x","x",BK$2-'Indicator Date hidden'!BL4)</f>
        <v>0</v>
      </c>
      <c r="BL3" s="318">
        <f>IF('Indicator Date hidden'!BM4="x","x",BL$2-'Indicator Date hidden'!BM4)</f>
        <v>0</v>
      </c>
      <c r="BM3" s="318">
        <f>IF('Indicator Date hidden'!BN4="x","x",BM$2-'Indicator Date hidden'!BN4)</f>
        <v>0</v>
      </c>
      <c r="BN3" s="318">
        <f>IF('Indicator Date hidden'!BO4="x","x",BN$2-'Indicator Date hidden'!BO4)</f>
        <v>0</v>
      </c>
      <c r="BO3" s="318">
        <f>IF('Indicator Date hidden'!BP4="x","x",BO$2-'Indicator Date hidden'!BP4)</f>
        <v>5</v>
      </c>
      <c r="BP3" s="318">
        <f>IF('Indicator Date hidden'!BQ4="x","x",BP$2-'Indicator Date hidden'!BQ4)</f>
        <v>0</v>
      </c>
      <c r="BQ3" s="318">
        <f>IF('Indicator Date hidden'!BR4="x","x",BQ$2-'Indicator Date hidden'!BR4)</f>
        <v>6</v>
      </c>
      <c r="BR3" s="318">
        <f>IF('Indicator Date hidden'!BS4="x","x",BR$2-'Indicator Date hidden'!BS4)</f>
        <v>6</v>
      </c>
      <c r="BS3" s="318">
        <f>IF('Indicator Date hidden'!BT4="x","x",BS$2-'Indicator Date hidden'!BT4)</f>
        <v>6</v>
      </c>
      <c r="BT3" s="318">
        <f>IF('Indicator Date hidden'!BU4="x","x",BT$2-'Indicator Date hidden'!BU4)</f>
        <v>0</v>
      </c>
      <c r="BU3" s="318">
        <f>IF('Indicator Date hidden'!BV4="x","x",BU$2-'Indicator Date hidden'!BV4)</f>
        <v>0</v>
      </c>
      <c r="BV3" s="318">
        <f>IF('Indicator Date hidden'!BW4="x","x",BV$2-'Indicator Date hidden'!BW4)</f>
        <v>0</v>
      </c>
      <c r="BW3" s="318">
        <f>IF('Indicator Date hidden'!BX4="x","x",BW$2-'Indicator Date hidden'!BX4)</f>
        <v>6</v>
      </c>
      <c r="BX3" s="318">
        <f>IF('Indicator Date hidden'!BY4="x","x",BX$2-'Indicator Date hidden'!BY4)</f>
        <v>1</v>
      </c>
      <c r="BY3" s="318">
        <f>IF('Indicator Date hidden'!BZ4="x","x",BY$2-'Indicator Date hidden'!BZ4)</f>
        <v>1</v>
      </c>
      <c r="BZ3" s="318">
        <f>IF('Indicator Date hidden'!CA4="x","x",BZ$2-'Indicator Date hidden'!CA4)</f>
        <v>1</v>
      </c>
      <c r="CA3" s="318">
        <f>IF('Indicator Date hidden'!CB4="x","x",CA$2-'Indicator Date hidden'!CB4)</f>
        <v>1</v>
      </c>
      <c r="CB3" s="318">
        <f>IF('Indicator Date hidden'!CC4="x","x",CB$2-'Indicator Date hidden'!CC4)</f>
        <v>1</v>
      </c>
      <c r="CC3" s="318">
        <f>IF('Indicator Date hidden'!CD4="x","x",CC$2-'Indicator Date hidden'!CD4)</f>
        <v>1</v>
      </c>
      <c r="CD3" s="318">
        <f>IF('Indicator Date hidden'!CE4="x","x",CD$2-'Indicator Date hidden'!CE4)</f>
        <v>1</v>
      </c>
      <c r="CE3" s="318">
        <f>IF('Indicator Date hidden'!CF4="x","x",CE$2-'Indicator Date hidden'!CF4)</f>
        <v>0</v>
      </c>
      <c r="CF3" s="318">
        <f>IF('Indicator Date hidden'!CG4="x","x",CF$2-'Indicator Date hidden'!CG4)</f>
        <v>0</v>
      </c>
      <c r="CG3" s="318">
        <f>IF('Indicator Date hidden'!CH4="x","x",CG$2-'Indicator Date hidden'!CH4)</f>
        <v>0</v>
      </c>
      <c r="CH3" s="318">
        <f>IF('Indicator Date hidden'!CI4="x","x",CH$2-'Indicator Date hidden'!CI4)</f>
        <v>0</v>
      </c>
      <c r="CI3" s="318">
        <f>IF('Indicator Date hidden'!CJ4="x","x",CI$2-'Indicator Date hidden'!CJ4)</f>
        <v>0</v>
      </c>
      <c r="CJ3" s="318">
        <f>IF('Indicator Date hidden'!CK4="x","x",CJ$2-'Indicator Date hidden'!CK4)</f>
        <v>0</v>
      </c>
      <c r="CK3" s="318">
        <f>IF('Indicator Date hidden'!CL4="x","x",CK$2-'Indicator Date hidden'!CL4)</f>
        <v>0</v>
      </c>
      <c r="CL3" s="318">
        <f>IF('Indicator Date hidden'!CM4="x","x",CL$2-'Indicator Date hidden'!CM4)</f>
        <v>6</v>
      </c>
      <c r="CM3" s="317">
        <f>SUM(B3:CL3)</f>
        <v>67</v>
      </c>
      <c r="CN3" s="319">
        <f>CM3/COUNT(B3:CL3)</f>
        <v>0.7528089887640449</v>
      </c>
      <c r="CO3" s="317">
        <f>COUNTIF(B3:CL3,"&gt;0")</f>
        <v>27</v>
      </c>
      <c r="CP3" s="319">
        <f>_xlfn.STDEV.P(B3:CL3)</f>
        <v>1.6440625133444198</v>
      </c>
      <c r="CQ3" s="320">
        <f>MEDIAN(B3:CL3)</f>
        <v>0</v>
      </c>
    </row>
    <row r="4" spans="1:95" x14ac:dyDescent="0.3">
      <c r="A4" s="317" t="str">
        <f>'Indicator Data'!C15</f>
        <v>Barishal</v>
      </c>
      <c r="B4" s="318">
        <f>IF('Indicator Date hidden'!C5="x","x",B$2-'Indicator Date hidden'!C5)</f>
        <v>0</v>
      </c>
      <c r="C4" s="318">
        <f>IF('Indicator Date hidden'!D5="x","x",C$2-'Indicator Date hidden'!D5)</f>
        <v>0</v>
      </c>
      <c r="D4" s="318">
        <f>IF('Indicator Date hidden'!E5="x","x",D$2-'Indicator Date hidden'!E5)</f>
        <v>0</v>
      </c>
      <c r="E4" s="318">
        <f>IF('Indicator Date hidden'!F5="x","x",E$2-'Indicator Date hidden'!F5)</f>
        <v>0</v>
      </c>
      <c r="F4" s="318">
        <f>IF('Indicator Date hidden'!G5="x","x",F$2-'Indicator Date hidden'!G5)</f>
        <v>0</v>
      </c>
      <c r="G4" s="318">
        <f>IF('Indicator Date hidden'!H5="x","x",G$2-'Indicator Date hidden'!H5)</f>
        <v>0</v>
      </c>
      <c r="H4" s="318">
        <f>IF('Indicator Date hidden'!I5="x","x",H$2-'Indicator Date hidden'!I5)</f>
        <v>0</v>
      </c>
      <c r="I4" s="318">
        <f>IF('Indicator Date hidden'!J5="x","x",I$2-'Indicator Date hidden'!J5)</f>
        <v>0</v>
      </c>
      <c r="J4" s="318">
        <f>IF('Indicator Date hidden'!K5="x","x",J$2-'Indicator Date hidden'!K5)</f>
        <v>0</v>
      </c>
      <c r="K4" s="318">
        <f>IF('Indicator Date hidden'!L5="x","x",K$2-'Indicator Date hidden'!L5)</f>
        <v>0</v>
      </c>
      <c r="L4" s="318">
        <f>IF('Indicator Date hidden'!M5="x","x",L$2-'Indicator Date hidden'!M5)</f>
        <v>0</v>
      </c>
      <c r="M4" s="318">
        <f>IF('Indicator Date hidden'!N5="x","x",M$2-'Indicator Date hidden'!N5)</f>
        <v>0</v>
      </c>
      <c r="N4" s="318">
        <f>IF('Indicator Date hidden'!O5="x","x",N$2-'Indicator Date hidden'!O5)</f>
        <v>0</v>
      </c>
      <c r="O4" s="318">
        <f>IF('Indicator Date hidden'!P5="x","x",O$2-'Indicator Date hidden'!P5)</f>
        <v>0</v>
      </c>
      <c r="P4" s="318">
        <f>IF('Indicator Date hidden'!Q5="x","x",P$2-'Indicator Date hidden'!Q5)</f>
        <v>0</v>
      </c>
      <c r="Q4" s="318">
        <f>IF('Indicator Date hidden'!R5="x","x",Q$2-'Indicator Date hidden'!R5)</f>
        <v>0</v>
      </c>
      <c r="R4" s="318">
        <f>IF('Indicator Date hidden'!S5="x","x",R$2-'Indicator Date hidden'!S5)</f>
        <v>0</v>
      </c>
      <c r="S4" s="318">
        <f>IF('Indicator Date hidden'!T5="x","x",S$2-'Indicator Date hidden'!T5)</f>
        <v>0</v>
      </c>
      <c r="T4" s="318">
        <f>IF('Indicator Date hidden'!U5="x","x",T$2-'Indicator Date hidden'!U5)</f>
        <v>0</v>
      </c>
      <c r="U4" s="318">
        <f>IF('Indicator Date hidden'!V5="x","x",U$2-'Indicator Date hidden'!V5)</f>
        <v>0</v>
      </c>
      <c r="V4" s="318">
        <f>IF('Indicator Date hidden'!W5="x","x",V$2-'Indicator Date hidden'!W5)</f>
        <v>0</v>
      </c>
      <c r="W4" s="318">
        <f>IF('Indicator Date hidden'!X5="x","x",W$2-'Indicator Date hidden'!X5)</f>
        <v>0</v>
      </c>
      <c r="X4" s="318">
        <f>IF('Indicator Date hidden'!Y5="x","x",X$2-'Indicator Date hidden'!Y5)</f>
        <v>0</v>
      </c>
      <c r="Y4" s="318">
        <f>IF('Indicator Date hidden'!Z5="x","x",Y$2-'Indicator Date hidden'!Z5)</f>
        <v>6</v>
      </c>
      <c r="Z4" s="318">
        <f>IF('Indicator Date hidden'!AA5="x","x",Z$2-'Indicator Date hidden'!AA5)</f>
        <v>0</v>
      </c>
      <c r="AA4" s="318">
        <f>IF('Indicator Date hidden'!AB5="x","x",AA$2-'Indicator Date hidden'!AB5)</f>
        <v>0</v>
      </c>
      <c r="AB4" s="318">
        <f>IF('Indicator Date hidden'!AC5="x","x",AB$2-'Indicator Date hidden'!AC5)</f>
        <v>0</v>
      </c>
      <c r="AC4" s="318">
        <f>IF('Indicator Date hidden'!AD5="x","x",AC$2-'Indicator Date hidden'!AD5)</f>
        <v>0</v>
      </c>
      <c r="AD4" s="318">
        <f>IF('Indicator Date hidden'!AE5="x","x",AD$2-'Indicator Date hidden'!AE5)</f>
        <v>0</v>
      </c>
      <c r="AE4" s="318">
        <f>IF('Indicator Date hidden'!AF5="x","x",AE$2-'Indicator Date hidden'!AF5)</f>
        <v>0</v>
      </c>
      <c r="AF4" s="318">
        <f>IF('Indicator Date hidden'!AG5="x","x",AF$2-'Indicator Date hidden'!AG5)</f>
        <v>0</v>
      </c>
      <c r="AG4" s="318">
        <f>IF('Indicator Date hidden'!AH5="x","x",AG$2-'Indicator Date hidden'!AH5)</f>
        <v>4</v>
      </c>
      <c r="AH4" s="318">
        <f>IF('Indicator Date hidden'!AI5="x","x",AH$2-'Indicator Date hidden'!AI5)</f>
        <v>1</v>
      </c>
      <c r="AI4" s="318">
        <f>IF('Indicator Date hidden'!AJ5="x","x",AI$2-'Indicator Date hidden'!AJ5)</f>
        <v>1</v>
      </c>
      <c r="AJ4" s="318">
        <f>IF('Indicator Date hidden'!AK5="x","x",AJ$2-'Indicator Date hidden'!AK5)</f>
        <v>1</v>
      </c>
      <c r="AK4" s="318">
        <f>IF('Indicator Date hidden'!AL5="x","x",AK$2-'Indicator Date hidden'!AL5)</f>
        <v>0</v>
      </c>
      <c r="AL4" s="318">
        <f>IF('Indicator Date hidden'!AM5="x","x",AL$2-'Indicator Date hidden'!AM5)</f>
        <v>1</v>
      </c>
      <c r="AM4" s="318">
        <f>IF('Indicator Date hidden'!AN5="x","x",AM$2-'Indicator Date hidden'!AN5)</f>
        <v>1</v>
      </c>
      <c r="AN4" s="318">
        <f>IF('Indicator Date hidden'!AO5="x","x",AN$2-'Indicator Date hidden'!AO5)</f>
        <v>0</v>
      </c>
      <c r="AO4" s="318">
        <f>IF('Indicator Date hidden'!AP5="x","x",AO$2-'Indicator Date hidden'!AP5)</f>
        <v>4</v>
      </c>
      <c r="AP4" s="318">
        <f>IF('Indicator Date hidden'!AQ5="x","x",AP$2-'Indicator Date hidden'!AQ5)</f>
        <v>1</v>
      </c>
      <c r="AQ4" s="318">
        <f>IF('Indicator Date hidden'!AR5="x","x",AQ$2-'Indicator Date hidden'!AR5)</f>
        <v>0</v>
      </c>
      <c r="AR4" s="318">
        <f>IF('Indicator Date hidden'!AS5="x","x",AR$2-'Indicator Date hidden'!AS5)</f>
        <v>0</v>
      </c>
      <c r="AS4" s="318">
        <f>IF('Indicator Date hidden'!AT5="x","x",AS$2-'Indicator Date hidden'!AT5)</f>
        <v>0</v>
      </c>
      <c r="AT4" s="318">
        <f>IF('Indicator Date hidden'!AU5="x","x",AT$2-'Indicator Date hidden'!AU5)</f>
        <v>0</v>
      </c>
      <c r="AU4" s="318">
        <f>IF('Indicator Date hidden'!AV5="x","x",AU$2-'Indicator Date hidden'!AV5)</f>
        <v>0</v>
      </c>
      <c r="AV4" s="318">
        <f>IF('Indicator Date hidden'!AW5="x","x",AV$2-'Indicator Date hidden'!AW5)</f>
        <v>0</v>
      </c>
      <c r="AW4" s="318">
        <f>IF('Indicator Date hidden'!AX5="x","x",AW$2-'Indicator Date hidden'!AX5)</f>
        <v>0</v>
      </c>
      <c r="AX4" s="318">
        <f>IF('Indicator Date hidden'!AY5="x","x",AX$2-'Indicator Date hidden'!AY5)</f>
        <v>1</v>
      </c>
      <c r="AY4" s="318">
        <f>IF('Indicator Date hidden'!AZ5="x","x",AY$2-'Indicator Date hidden'!AZ5)</f>
        <v>1</v>
      </c>
      <c r="AZ4" s="318">
        <f>IF('Indicator Date hidden'!BA5="x","x",AZ$2-'Indicator Date hidden'!BA5)</f>
        <v>1</v>
      </c>
      <c r="BA4" s="318">
        <f>IF('Indicator Date hidden'!BB5="x","x",BA$2-'Indicator Date hidden'!BB5)</f>
        <v>0</v>
      </c>
      <c r="BB4" s="318">
        <f>IF('Indicator Date hidden'!BC5="x","x",BB$2-'Indicator Date hidden'!BC5)</f>
        <v>0</v>
      </c>
      <c r="BC4" s="318">
        <f>IF('Indicator Date hidden'!BD5="x","x",BC$2-'Indicator Date hidden'!BD5)</f>
        <v>0</v>
      </c>
      <c r="BD4" s="318">
        <f>IF('Indicator Date hidden'!BE5="x","x",BD$2-'Indicator Date hidden'!BE5)</f>
        <v>0</v>
      </c>
      <c r="BE4" s="318">
        <f>IF('Indicator Date hidden'!BF5="x","x",BE$2-'Indicator Date hidden'!BF5)</f>
        <v>0</v>
      </c>
      <c r="BF4" s="318">
        <f>IF('Indicator Date hidden'!BG5="x","x",BF$2-'Indicator Date hidden'!BG5)</f>
        <v>1</v>
      </c>
      <c r="BG4" s="318">
        <f>IF('Indicator Date hidden'!BH5="x","x",BG$2-'Indicator Date hidden'!BH5)</f>
        <v>1</v>
      </c>
      <c r="BH4" s="318">
        <f>IF('Indicator Date hidden'!BI5="x","x",BH$2-'Indicator Date hidden'!BI5)</f>
        <v>0</v>
      </c>
      <c r="BI4" s="318">
        <f>IF('Indicator Date hidden'!BJ5="x","x",BI$2-'Indicator Date hidden'!BJ5)</f>
        <v>0</v>
      </c>
      <c r="BJ4" s="318">
        <f>IF('Indicator Date hidden'!BK5="x","x",BJ$2-'Indicator Date hidden'!BK5)</f>
        <v>0</v>
      </c>
      <c r="BK4" s="318">
        <f>IF('Indicator Date hidden'!BL5="x","x",BK$2-'Indicator Date hidden'!BL5)</f>
        <v>0</v>
      </c>
      <c r="BL4" s="318">
        <f>IF('Indicator Date hidden'!BM5="x","x",BL$2-'Indicator Date hidden'!BM5)</f>
        <v>0</v>
      </c>
      <c r="BM4" s="318">
        <f>IF('Indicator Date hidden'!BN5="x","x",BM$2-'Indicator Date hidden'!BN5)</f>
        <v>0</v>
      </c>
      <c r="BN4" s="318">
        <f>IF('Indicator Date hidden'!BO5="x","x",BN$2-'Indicator Date hidden'!BO5)</f>
        <v>0</v>
      </c>
      <c r="BO4" s="318">
        <f>IF('Indicator Date hidden'!BP5="x","x",BO$2-'Indicator Date hidden'!BP5)</f>
        <v>5</v>
      </c>
      <c r="BP4" s="318">
        <f>IF('Indicator Date hidden'!BQ5="x","x",BP$2-'Indicator Date hidden'!BQ5)</f>
        <v>0</v>
      </c>
      <c r="BQ4" s="318">
        <f>IF('Indicator Date hidden'!BR5="x","x",BQ$2-'Indicator Date hidden'!BR5)</f>
        <v>6</v>
      </c>
      <c r="BR4" s="318">
        <f>IF('Indicator Date hidden'!BS5="x","x",BR$2-'Indicator Date hidden'!BS5)</f>
        <v>6</v>
      </c>
      <c r="BS4" s="318">
        <f>IF('Indicator Date hidden'!BT5="x","x",BS$2-'Indicator Date hidden'!BT5)</f>
        <v>6</v>
      </c>
      <c r="BT4" s="318">
        <f>IF('Indicator Date hidden'!BU5="x","x",BT$2-'Indicator Date hidden'!BU5)</f>
        <v>0</v>
      </c>
      <c r="BU4" s="318">
        <f>IF('Indicator Date hidden'!BV5="x","x",BU$2-'Indicator Date hidden'!BV5)</f>
        <v>0</v>
      </c>
      <c r="BV4" s="318">
        <f>IF('Indicator Date hidden'!BW5="x","x",BV$2-'Indicator Date hidden'!BW5)</f>
        <v>0</v>
      </c>
      <c r="BW4" s="318">
        <f>IF('Indicator Date hidden'!BX5="x","x",BW$2-'Indicator Date hidden'!BX5)</f>
        <v>6</v>
      </c>
      <c r="BX4" s="318">
        <f>IF('Indicator Date hidden'!BY5="x","x",BX$2-'Indicator Date hidden'!BY5)</f>
        <v>1</v>
      </c>
      <c r="BY4" s="318">
        <f>IF('Indicator Date hidden'!BZ5="x","x",BY$2-'Indicator Date hidden'!BZ5)</f>
        <v>1</v>
      </c>
      <c r="BZ4" s="318">
        <f>IF('Indicator Date hidden'!CA5="x","x",BZ$2-'Indicator Date hidden'!CA5)</f>
        <v>1</v>
      </c>
      <c r="CA4" s="318">
        <f>IF('Indicator Date hidden'!CB5="x","x",CA$2-'Indicator Date hidden'!CB5)</f>
        <v>1</v>
      </c>
      <c r="CB4" s="318">
        <f>IF('Indicator Date hidden'!CC5="x","x",CB$2-'Indicator Date hidden'!CC5)</f>
        <v>1</v>
      </c>
      <c r="CC4" s="318">
        <f>IF('Indicator Date hidden'!CD5="x","x",CC$2-'Indicator Date hidden'!CD5)</f>
        <v>1</v>
      </c>
      <c r="CD4" s="318">
        <f>IF('Indicator Date hidden'!CE5="x","x",CD$2-'Indicator Date hidden'!CE5)</f>
        <v>1</v>
      </c>
      <c r="CE4" s="318">
        <f>IF('Indicator Date hidden'!CF5="x","x",CE$2-'Indicator Date hidden'!CF5)</f>
        <v>0</v>
      </c>
      <c r="CF4" s="318">
        <f>IF('Indicator Date hidden'!CG5="x","x",CF$2-'Indicator Date hidden'!CG5)</f>
        <v>0</v>
      </c>
      <c r="CG4" s="318">
        <f>IF('Indicator Date hidden'!CH5="x","x",CG$2-'Indicator Date hidden'!CH5)</f>
        <v>0</v>
      </c>
      <c r="CH4" s="318">
        <f>IF('Indicator Date hidden'!CI5="x","x",CH$2-'Indicator Date hidden'!CI5)</f>
        <v>0</v>
      </c>
      <c r="CI4" s="318">
        <f>IF('Indicator Date hidden'!CJ5="x","x",CI$2-'Indicator Date hidden'!CJ5)</f>
        <v>0</v>
      </c>
      <c r="CJ4" s="318">
        <f>IF('Indicator Date hidden'!CK5="x","x",CJ$2-'Indicator Date hidden'!CK5)</f>
        <v>0</v>
      </c>
      <c r="CK4" s="318">
        <f>IF('Indicator Date hidden'!CL5="x","x",CK$2-'Indicator Date hidden'!CL5)</f>
        <v>0</v>
      </c>
      <c r="CL4" s="318">
        <f>IF('Indicator Date hidden'!CM5="x","x",CL$2-'Indicator Date hidden'!CM5)</f>
        <v>6</v>
      </c>
      <c r="CM4" s="317">
        <f t="shared" ref="CM4:CM66" si="0">SUM(B4:CL4)</f>
        <v>67</v>
      </c>
      <c r="CN4" s="319">
        <f t="shared" ref="CN4:CN66" si="1">CM4/COUNT(B4:CL4)</f>
        <v>0.7528089887640449</v>
      </c>
      <c r="CO4" s="317">
        <f t="shared" ref="CO4:CO66" si="2">COUNTIF(B4:CL4,"&gt;0")</f>
        <v>27</v>
      </c>
      <c r="CP4" s="319">
        <f t="shared" ref="CP4:CP66" si="3">_xlfn.STDEV.P(B4:CL4)</f>
        <v>1.6440625133444198</v>
      </c>
      <c r="CQ4" s="320">
        <f t="shared" ref="CQ4:CQ66" si="4">MEDIAN(B4:CL4)</f>
        <v>0</v>
      </c>
    </row>
    <row r="5" spans="1:95" x14ac:dyDescent="0.3">
      <c r="A5" s="317" t="str">
        <f>'Indicator Data'!C16</f>
        <v>Bhola</v>
      </c>
      <c r="B5" s="318">
        <f>IF('Indicator Date hidden'!C6="x","x",B$2-'Indicator Date hidden'!C6)</f>
        <v>0</v>
      </c>
      <c r="C5" s="318">
        <f>IF('Indicator Date hidden'!D6="x","x",C$2-'Indicator Date hidden'!D6)</f>
        <v>0</v>
      </c>
      <c r="D5" s="318">
        <f>IF('Indicator Date hidden'!E6="x","x",D$2-'Indicator Date hidden'!E6)</f>
        <v>0</v>
      </c>
      <c r="E5" s="318">
        <f>IF('Indicator Date hidden'!F6="x","x",E$2-'Indicator Date hidden'!F6)</f>
        <v>0</v>
      </c>
      <c r="F5" s="318">
        <f>IF('Indicator Date hidden'!G6="x","x",F$2-'Indicator Date hidden'!G6)</f>
        <v>0</v>
      </c>
      <c r="G5" s="318">
        <f>IF('Indicator Date hidden'!H6="x","x",G$2-'Indicator Date hidden'!H6)</f>
        <v>0</v>
      </c>
      <c r="H5" s="318">
        <f>IF('Indicator Date hidden'!I6="x","x",H$2-'Indicator Date hidden'!I6)</f>
        <v>0</v>
      </c>
      <c r="I5" s="318">
        <f>IF('Indicator Date hidden'!J6="x","x",I$2-'Indicator Date hidden'!J6)</f>
        <v>0</v>
      </c>
      <c r="J5" s="318">
        <f>IF('Indicator Date hidden'!K6="x","x",J$2-'Indicator Date hidden'!K6)</f>
        <v>0</v>
      </c>
      <c r="K5" s="318">
        <f>IF('Indicator Date hidden'!L6="x","x",K$2-'Indicator Date hidden'!L6)</f>
        <v>0</v>
      </c>
      <c r="L5" s="318">
        <f>IF('Indicator Date hidden'!M6="x","x",L$2-'Indicator Date hidden'!M6)</f>
        <v>0</v>
      </c>
      <c r="M5" s="318">
        <f>IF('Indicator Date hidden'!N6="x","x",M$2-'Indicator Date hidden'!N6)</f>
        <v>0</v>
      </c>
      <c r="N5" s="318">
        <f>IF('Indicator Date hidden'!O6="x","x",N$2-'Indicator Date hidden'!O6)</f>
        <v>0</v>
      </c>
      <c r="O5" s="318">
        <f>IF('Indicator Date hidden'!P6="x","x",O$2-'Indicator Date hidden'!P6)</f>
        <v>0</v>
      </c>
      <c r="P5" s="318">
        <f>IF('Indicator Date hidden'!Q6="x","x",P$2-'Indicator Date hidden'!Q6)</f>
        <v>0</v>
      </c>
      <c r="Q5" s="318">
        <f>IF('Indicator Date hidden'!R6="x","x",Q$2-'Indicator Date hidden'!R6)</f>
        <v>0</v>
      </c>
      <c r="R5" s="318">
        <f>IF('Indicator Date hidden'!S6="x","x",R$2-'Indicator Date hidden'!S6)</f>
        <v>0</v>
      </c>
      <c r="S5" s="318">
        <f>IF('Indicator Date hidden'!T6="x","x",S$2-'Indicator Date hidden'!T6)</f>
        <v>0</v>
      </c>
      <c r="T5" s="318">
        <f>IF('Indicator Date hidden'!U6="x","x",T$2-'Indicator Date hidden'!U6)</f>
        <v>0</v>
      </c>
      <c r="U5" s="318">
        <f>IF('Indicator Date hidden'!V6="x","x",U$2-'Indicator Date hidden'!V6)</f>
        <v>0</v>
      </c>
      <c r="V5" s="318">
        <f>IF('Indicator Date hidden'!W6="x","x",V$2-'Indicator Date hidden'!W6)</f>
        <v>0</v>
      </c>
      <c r="W5" s="318">
        <f>IF('Indicator Date hidden'!X6="x","x",W$2-'Indicator Date hidden'!X6)</f>
        <v>0</v>
      </c>
      <c r="X5" s="318">
        <f>IF('Indicator Date hidden'!Y6="x","x",X$2-'Indicator Date hidden'!Y6)</f>
        <v>0</v>
      </c>
      <c r="Y5" s="318">
        <f>IF('Indicator Date hidden'!Z6="x","x",Y$2-'Indicator Date hidden'!Z6)</f>
        <v>6</v>
      </c>
      <c r="Z5" s="318">
        <f>IF('Indicator Date hidden'!AA6="x","x",Z$2-'Indicator Date hidden'!AA6)</f>
        <v>0</v>
      </c>
      <c r="AA5" s="318">
        <f>IF('Indicator Date hidden'!AB6="x","x",AA$2-'Indicator Date hidden'!AB6)</f>
        <v>0</v>
      </c>
      <c r="AB5" s="318">
        <f>IF('Indicator Date hidden'!AC6="x","x",AB$2-'Indicator Date hidden'!AC6)</f>
        <v>0</v>
      </c>
      <c r="AC5" s="318">
        <f>IF('Indicator Date hidden'!AD6="x","x",AC$2-'Indicator Date hidden'!AD6)</f>
        <v>0</v>
      </c>
      <c r="AD5" s="318">
        <f>IF('Indicator Date hidden'!AE6="x","x",AD$2-'Indicator Date hidden'!AE6)</f>
        <v>0</v>
      </c>
      <c r="AE5" s="318">
        <f>IF('Indicator Date hidden'!AF6="x","x",AE$2-'Indicator Date hidden'!AF6)</f>
        <v>0</v>
      </c>
      <c r="AF5" s="318">
        <f>IF('Indicator Date hidden'!AG6="x","x",AF$2-'Indicator Date hidden'!AG6)</f>
        <v>0</v>
      </c>
      <c r="AG5" s="318">
        <f>IF('Indicator Date hidden'!AH6="x","x",AG$2-'Indicator Date hidden'!AH6)</f>
        <v>4</v>
      </c>
      <c r="AH5" s="318">
        <f>IF('Indicator Date hidden'!AI6="x","x",AH$2-'Indicator Date hidden'!AI6)</f>
        <v>1</v>
      </c>
      <c r="AI5" s="318">
        <f>IF('Indicator Date hidden'!AJ6="x","x",AI$2-'Indicator Date hidden'!AJ6)</f>
        <v>1</v>
      </c>
      <c r="AJ5" s="318">
        <f>IF('Indicator Date hidden'!AK6="x","x",AJ$2-'Indicator Date hidden'!AK6)</f>
        <v>1</v>
      </c>
      <c r="AK5" s="318">
        <f>IF('Indicator Date hidden'!AL6="x","x",AK$2-'Indicator Date hidden'!AL6)</f>
        <v>0</v>
      </c>
      <c r="AL5" s="318">
        <f>IF('Indicator Date hidden'!AM6="x","x",AL$2-'Indicator Date hidden'!AM6)</f>
        <v>1</v>
      </c>
      <c r="AM5" s="318">
        <f>IF('Indicator Date hidden'!AN6="x","x",AM$2-'Indicator Date hidden'!AN6)</f>
        <v>1</v>
      </c>
      <c r="AN5" s="318">
        <f>IF('Indicator Date hidden'!AO6="x","x",AN$2-'Indicator Date hidden'!AO6)</f>
        <v>0</v>
      </c>
      <c r="AO5" s="318">
        <f>IF('Indicator Date hidden'!AP6="x","x",AO$2-'Indicator Date hidden'!AP6)</f>
        <v>4</v>
      </c>
      <c r="AP5" s="318">
        <f>IF('Indicator Date hidden'!AQ6="x","x",AP$2-'Indicator Date hidden'!AQ6)</f>
        <v>1</v>
      </c>
      <c r="AQ5" s="318">
        <f>IF('Indicator Date hidden'!AR6="x","x",AQ$2-'Indicator Date hidden'!AR6)</f>
        <v>0</v>
      </c>
      <c r="AR5" s="318">
        <f>IF('Indicator Date hidden'!AS6="x","x",AR$2-'Indicator Date hidden'!AS6)</f>
        <v>0</v>
      </c>
      <c r="AS5" s="318">
        <f>IF('Indicator Date hidden'!AT6="x","x",AS$2-'Indicator Date hidden'!AT6)</f>
        <v>0</v>
      </c>
      <c r="AT5" s="318">
        <f>IF('Indicator Date hidden'!AU6="x","x",AT$2-'Indicator Date hidden'!AU6)</f>
        <v>0</v>
      </c>
      <c r="AU5" s="318">
        <f>IF('Indicator Date hidden'!AV6="x","x",AU$2-'Indicator Date hidden'!AV6)</f>
        <v>0</v>
      </c>
      <c r="AV5" s="318">
        <f>IF('Indicator Date hidden'!AW6="x","x",AV$2-'Indicator Date hidden'!AW6)</f>
        <v>0</v>
      </c>
      <c r="AW5" s="318">
        <f>IF('Indicator Date hidden'!AX6="x","x",AW$2-'Indicator Date hidden'!AX6)</f>
        <v>0</v>
      </c>
      <c r="AX5" s="318">
        <f>IF('Indicator Date hidden'!AY6="x","x",AX$2-'Indicator Date hidden'!AY6)</f>
        <v>1</v>
      </c>
      <c r="AY5" s="318">
        <f>IF('Indicator Date hidden'!AZ6="x","x",AY$2-'Indicator Date hidden'!AZ6)</f>
        <v>1</v>
      </c>
      <c r="AZ5" s="318">
        <f>IF('Indicator Date hidden'!BA6="x","x",AZ$2-'Indicator Date hidden'!BA6)</f>
        <v>1</v>
      </c>
      <c r="BA5" s="318">
        <f>IF('Indicator Date hidden'!BB6="x","x",BA$2-'Indicator Date hidden'!BB6)</f>
        <v>0</v>
      </c>
      <c r="BB5" s="318">
        <f>IF('Indicator Date hidden'!BC6="x","x",BB$2-'Indicator Date hidden'!BC6)</f>
        <v>0</v>
      </c>
      <c r="BC5" s="318">
        <f>IF('Indicator Date hidden'!BD6="x","x",BC$2-'Indicator Date hidden'!BD6)</f>
        <v>0</v>
      </c>
      <c r="BD5" s="318">
        <f>IF('Indicator Date hidden'!BE6="x","x",BD$2-'Indicator Date hidden'!BE6)</f>
        <v>0</v>
      </c>
      <c r="BE5" s="318">
        <f>IF('Indicator Date hidden'!BF6="x","x",BE$2-'Indicator Date hidden'!BF6)</f>
        <v>0</v>
      </c>
      <c r="BF5" s="318">
        <f>IF('Indicator Date hidden'!BG6="x","x",BF$2-'Indicator Date hidden'!BG6)</f>
        <v>1</v>
      </c>
      <c r="BG5" s="318">
        <f>IF('Indicator Date hidden'!BH6="x","x",BG$2-'Indicator Date hidden'!BH6)</f>
        <v>1</v>
      </c>
      <c r="BH5" s="318">
        <f>IF('Indicator Date hidden'!BI6="x","x",BH$2-'Indicator Date hidden'!BI6)</f>
        <v>0</v>
      </c>
      <c r="BI5" s="318">
        <f>IF('Indicator Date hidden'!BJ6="x","x",BI$2-'Indicator Date hidden'!BJ6)</f>
        <v>0</v>
      </c>
      <c r="BJ5" s="318">
        <f>IF('Indicator Date hidden'!BK6="x","x",BJ$2-'Indicator Date hidden'!BK6)</f>
        <v>0</v>
      </c>
      <c r="BK5" s="318">
        <f>IF('Indicator Date hidden'!BL6="x","x",BK$2-'Indicator Date hidden'!BL6)</f>
        <v>0</v>
      </c>
      <c r="BL5" s="318">
        <f>IF('Indicator Date hidden'!BM6="x","x",BL$2-'Indicator Date hidden'!BM6)</f>
        <v>0</v>
      </c>
      <c r="BM5" s="318">
        <f>IF('Indicator Date hidden'!BN6="x","x",BM$2-'Indicator Date hidden'!BN6)</f>
        <v>0</v>
      </c>
      <c r="BN5" s="318">
        <f>IF('Indicator Date hidden'!BO6="x","x",BN$2-'Indicator Date hidden'!BO6)</f>
        <v>0</v>
      </c>
      <c r="BO5" s="318">
        <f>IF('Indicator Date hidden'!BP6="x","x",BO$2-'Indicator Date hidden'!BP6)</f>
        <v>5</v>
      </c>
      <c r="BP5" s="318">
        <f>IF('Indicator Date hidden'!BQ6="x","x",BP$2-'Indicator Date hidden'!BQ6)</f>
        <v>0</v>
      </c>
      <c r="BQ5" s="318">
        <f>IF('Indicator Date hidden'!BR6="x","x",BQ$2-'Indicator Date hidden'!BR6)</f>
        <v>6</v>
      </c>
      <c r="BR5" s="318">
        <f>IF('Indicator Date hidden'!BS6="x","x",BR$2-'Indicator Date hidden'!BS6)</f>
        <v>6</v>
      </c>
      <c r="BS5" s="318">
        <f>IF('Indicator Date hidden'!BT6="x","x",BS$2-'Indicator Date hidden'!BT6)</f>
        <v>6</v>
      </c>
      <c r="BT5" s="318">
        <f>IF('Indicator Date hidden'!BU6="x","x",BT$2-'Indicator Date hidden'!BU6)</f>
        <v>0</v>
      </c>
      <c r="BU5" s="318">
        <f>IF('Indicator Date hidden'!BV6="x","x",BU$2-'Indicator Date hidden'!BV6)</f>
        <v>0</v>
      </c>
      <c r="BV5" s="318">
        <f>IF('Indicator Date hidden'!BW6="x","x",BV$2-'Indicator Date hidden'!BW6)</f>
        <v>0</v>
      </c>
      <c r="BW5" s="318">
        <f>IF('Indicator Date hidden'!BX6="x","x",BW$2-'Indicator Date hidden'!BX6)</f>
        <v>6</v>
      </c>
      <c r="BX5" s="318">
        <f>IF('Indicator Date hidden'!BY6="x","x",BX$2-'Indicator Date hidden'!BY6)</f>
        <v>1</v>
      </c>
      <c r="BY5" s="318">
        <f>IF('Indicator Date hidden'!BZ6="x","x",BY$2-'Indicator Date hidden'!BZ6)</f>
        <v>1</v>
      </c>
      <c r="BZ5" s="318">
        <f>IF('Indicator Date hidden'!CA6="x","x",BZ$2-'Indicator Date hidden'!CA6)</f>
        <v>1</v>
      </c>
      <c r="CA5" s="318">
        <f>IF('Indicator Date hidden'!CB6="x","x",CA$2-'Indicator Date hidden'!CB6)</f>
        <v>1</v>
      </c>
      <c r="CB5" s="318">
        <f>IF('Indicator Date hidden'!CC6="x","x",CB$2-'Indicator Date hidden'!CC6)</f>
        <v>1</v>
      </c>
      <c r="CC5" s="318">
        <f>IF('Indicator Date hidden'!CD6="x","x",CC$2-'Indicator Date hidden'!CD6)</f>
        <v>1</v>
      </c>
      <c r="CD5" s="318">
        <f>IF('Indicator Date hidden'!CE6="x","x",CD$2-'Indicator Date hidden'!CE6)</f>
        <v>1</v>
      </c>
      <c r="CE5" s="318">
        <f>IF('Indicator Date hidden'!CF6="x","x",CE$2-'Indicator Date hidden'!CF6)</f>
        <v>0</v>
      </c>
      <c r="CF5" s="318">
        <f>IF('Indicator Date hidden'!CG6="x","x",CF$2-'Indicator Date hidden'!CG6)</f>
        <v>0</v>
      </c>
      <c r="CG5" s="318">
        <f>IF('Indicator Date hidden'!CH6="x","x",CG$2-'Indicator Date hidden'!CH6)</f>
        <v>0</v>
      </c>
      <c r="CH5" s="318">
        <f>IF('Indicator Date hidden'!CI6="x","x",CH$2-'Indicator Date hidden'!CI6)</f>
        <v>0</v>
      </c>
      <c r="CI5" s="318">
        <f>IF('Indicator Date hidden'!CJ6="x","x",CI$2-'Indicator Date hidden'!CJ6)</f>
        <v>0</v>
      </c>
      <c r="CJ5" s="318">
        <f>IF('Indicator Date hidden'!CK6="x","x",CJ$2-'Indicator Date hidden'!CK6)</f>
        <v>0</v>
      </c>
      <c r="CK5" s="318">
        <f>IF('Indicator Date hidden'!CL6="x","x",CK$2-'Indicator Date hidden'!CL6)</f>
        <v>0</v>
      </c>
      <c r="CL5" s="318">
        <f>IF('Indicator Date hidden'!CM6="x","x",CL$2-'Indicator Date hidden'!CM6)</f>
        <v>6</v>
      </c>
      <c r="CM5" s="317">
        <f t="shared" si="0"/>
        <v>67</v>
      </c>
      <c r="CN5" s="319">
        <f t="shared" si="1"/>
        <v>0.7528089887640449</v>
      </c>
      <c r="CO5" s="317">
        <f t="shared" si="2"/>
        <v>27</v>
      </c>
      <c r="CP5" s="319">
        <f t="shared" si="3"/>
        <v>1.6440625133444198</v>
      </c>
      <c r="CQ5" s="320">
        <f t="shared" si="4"/>
        <v>0</v>
      </c>
    </row>
    <row r="6" spans="1:95" x14ac:dyDescent="0.3">
      <c r="A6" s="317" t="str">
        <f>'Indicator Data'!C17</f>
        <v>Jhalokati</v>
      </c>
      <c r="B6" s="318">
        <f>IF('Indicator Date hidden'!C7="x","x",B$2-'Indicator Date hidden'!C7)</f>
        <v>0</v>
      </c>
      <c r="C6" s="318">
        <f>IF('Indicator Date hidden'!D7="x","x",C$2-'Indicator Date hidden'!D7)</f>
        <v>0</v>
      </c>
      <c r="D6" s="318">
        <f>IF('Indicator Date hidden'!E7="x","x",D$2-'Indicator Date hidden'!E7)</f>
        <v>0</v>
      </c>
      <c r="E6" s="318">
        <f>IF('Indicator Date hidden'!F7="x","x",E$2-'Indicator Date hidden'!F7)</f>
        <v>0</v>
      </c>
      <c r="F6" s="318">
        <f>IF('Indicator Date hidden'!G7="x","x",F$2-'Indicator Date hidden'!G7)</f>
        <v>0</v>
      </c>
      <c r="G6" s="318">
        <f>IF('Indicator Date hidden'!H7="x","x",G$2-'Indicator Date hidden'!H7)</f>
        <v>0</v>
      </c>
      <c r="H6" s="318">
        <f>IF('Indicator Date hidden'!I7="x","x",H$2-'Indicator Date hidden'!I7)</f>
        <v>0</v>
      </c>
      <c r="I6" s="318">
        <f>IF('Indicator Date hidden'!J7="x","x",I$2-'Indicator Date hidden'!J7)</f>
        <v>0</v>
      </c>
      <c r="J6" s="318">
        <f>IF('Indicator Date hidden'!K7="x","x",J$2-'Indicator Date hidden'!K7)</f>
        <v>0</v>
      </c>
      <c r="K6" s="318">
        <f>IF('Indicator Date hidden'!L7="x","x",K$2-'Indicator Date hidden'!L7)</f>
        <v>0</v>
      </c>
      <c r="L6" s="318">
        <f>IF('Indicator Date hidden'!M7="x","x",L$2-'Indicator Date hidden'!M7)</f>
        <v>0</v>
      </c>
      <c r="M6" s="318">
        <f>IF('Indicator Date hidden'!N7="x","x",M$2-'Indicator Date hidden'!N7)</f>
        <v>0</v>
      </c>
      <c r="N6" s="318">
        <f>IF('Indicator Date hidden'!O7="x","x",N$2-'Indicator Date hidden'!O7)</f>
        <v>0</v>
      </c>
      <c r="O6" s="318">
        <f>IF('Indicator Date hidden'!P7="x","x",O$2-'Indicator Date hidden'!P7)</f>
        <v>0</v>
      </c>
      <c r="P6" s="318">
        <f>IF('Indicator Date hidden'!Q7="x","x",P$2-'Indicator Date hidden'!Q7)</f>
        <v>0</v>
      </c>
      <c r="Q6" s="318">
        <f>IF('Indicator Date hidden'!R7="x","x",Q$2-'Indicator Date hidden'!R7)</f>
        <v>0</v>
      </c>
      <c r="R6" s="318">
        <f>IF('Indicator Date hidden'!S7="x","x",R$2-'Indicator Date hidden'!S7)</f>
        <v>0</v>
      </c>
      <c r="S6" s="318">
        <f>IF('Indicator Date hidden'!T7="x","x",S$2-'Indicator Date hidden'!T7)</f>
        <v>0</v>
      </c>
      <c r="T6" s="318">
        <f>IF('Indicator Date hidden'!U7="x","x",T$2-'Indicator Date hidden'!U7)</f>
        <v>0</v>
      </c>
      <c r="U6" s="318">
        <f>IF('Indicator Date hidden'!V7="x","x",U$2-'Indicator Date hidden'!V7)</f>
        <v>0</v>
      </c>
      <c r="V6" s="318">
        <f>IF('Indicator Date hidden'!W7="x","x",V$2-'Indicator Date hidden'!W7)</f>
        <v>0</v>
      </c>
      <c r="W6" s="318">
        <f>IF('Indicator Date hidden'!X7="x","x",W$2-'Indicator Date hidden'!X7)</f>
        <v>0</v>
      </c>
      <c r="X6" s="318">
        <f>IF('Indicator Date hidden'!Y7="x","x",X$2-'Indicator Date hidden'!Y7)</f>
        <v>0</v>
      </c>
      <c r="Y6" s="318">
        <f>IF('Indicator Date hidden'!Z7="x","x",Y$2-'Indicator Date hidden'!Z7)</f>
        <v>6</v>
      </c>
      <c r="Z6" s="318">
        <f>IF('Indicator Date hidden'!AA7="x","x",Z$2-'Indicator Date hidden'!AA7)</f>
        <v>0</v>
      </c>
      <c r="AA6" s="318">
        <f>IF('Indicator Date hidden'!AB7="x","x",AA$2-'Indicator Date hidden'!AB7)</f>
        <v>0</v>
      </c>
      <c r="AB6" s="318">
        <f>IF('Indicator Date hidden'!AC7="x","x",AB$2-'Indicator Date hidden'!AC7)</f>
        <v>0</v>
      </c>
      <c r="AC6" s="318">
        <f>IF('Indicator Date hidden'!AD7="x","x",AC$2-'Indicator Date hidden'!AD7)</f>
        <v>0</v>
      </c>
      <c r="AD6" s="318">
        <f>IF('Indicator Date hidden'!AE7="x","x",AD$2-'Indicator Date hidden'!AE7)</f>
        <v>0</v>
      </c>
      <c r="AE6" s="318">
        <f>IF('Indicator Date hidden'!AF7="x","x",AE$2-'Indicator Date hidden'!AF7)</f>
        <v>0</v>
      </c>
      <c r="AF6" s="318">
        <f>IF('Indicator Date hidden'!AG7="x","x",AF$2-'Indicator Date hidden'!AG7)</f>
        <v>0</v>
      </c>
      <c r="AG6" s="318">
        <f>IF('Indicator Date hidden'!AH7="x","x",AG$2-'Indicator Date hidden'!AH7)</f>
        <v>4</v>
      </c>
      <c r="AH6" s="318">
        <f>IF('Indicator Date hidden'!AI7="x","x",AH$2-'Indicator Date hidden'!AI7)</f>
        <v>1</v>
      </c>
      <c r="AI6" s="318">
        <f>IF('Indicator Date hidden'!AJ7="x","x",AI$2-'Indicator Date hidden'!AJ7)</f>
        <v>1</v>
      </c>
      <c r="AJ6" s="318">
        <f>IF('Indicator Date hidden'!AK7="x","x",AJ$2-'Indicator Date hidden'!AK7)</f>
        <v>1</v>
      </c>
      <c r="AK6" s="318">
        <f>IF('Indicator Date hidden'!AL7="x","x",AK$2-'Indicator Date hidden'!AL7)</f>
        <v>0</v>
      </c>
      <c r="AL6" s="318">
        <f>IF('Indicator Date hidden'!AM7="x","x",AL$2-'Indicator Date hidden'!AM7)</f>
        <v>1</v>
      </c>
      <c r="AM6" s="318">
        <f>IF('Indicator Date hidden'!AN7="x","x",AM$2-'Indicator Date hidden'!AN7)</f>
        <v>1</v>
      </c>
      <c r="AN6" s="318">
        <f>IF('Indicator Date hidden'!AO7="x","x",AN$2-'Indicator Date hidden'!AO7)</f>
        <v>0</v>
      </c>
      <c r="AO6" s="318">
        <f>IF('Indicator Date hidden'!AP7="x","x",AO$2-'Indicator Date hidden'!AP7)</f>
        <v>4</v>
      </c>
      <c r="AP6" s="318">
        <f>IF('Indicator Date hidden'!AQ7="x","x",AP$2-'Indicator Date hidden'!AQ7)</f>
        <v>1</v>
      </c>
      <c r="AQ6" s="318">
        <f>IF('Indicator Date hidden'!AR7="x","x",AQ$2-'Indicator Date hidden'!AR7)</f>
        <v>0</v>
      </c>
      <c r="AR6" s="318">
        <f>IF('Indicator Date hidden'!AS7="x","x",AR$2-'Indicator Date hidden'!AS7)</f>
        <v>0</v>
      </c>
      <c r="AS6" s="318">
        <f>IF('Indicator Date hidden'!AT7="x","x",AS$2-'Indicator Date hidden'!AT7)</f>
        <v>0</v>
      </c>
      <c r="AT6" s="318">
        <f>IF('Indicator Date hidden'!AU7="x","x",AT$2-'Indicator Date hidden'!AU7)</f>
        <v>0</v>
      </c>
      <c r="AU6" s="318">
        <f>IF('Indicator Date hidden'!AV7="x","x",AU$2-'Indicator Date hidden'!AV7)</f>
        <v>0</v>
      </c>
      <c r="AV6" s="318">
        <f>IF('Indicator Date hidden'!AW7="x","x",AV$2-'Indicator Date hidden'!AW7)</f>
        <v>0</v>
      </c>
      <c r="AW6" s="318">
        <f>IF('Indicator Date hidden'!AX7="x","x",AW$2-'Indicator Date hidden'!AX7)</f>
        <v>0</v>
      </c>
      <c r="AX6" s="318">
        <f>IF('Indicator Date hidden'!AY7="x","x",AX$2-'Indicator Date hidden'!AY7)</f>
        <v>1</v>
      </c>
      <c r="AY6" s="318">
        <f>IF('Indicator Date hidden'!AZ7="x","x",AY$2-'Indicator Date hidden'!AZ7)</f>
        <v>1</v>
      </c>
      <c r="AZ6" s="318">
        <f>IF('Indicator Date hidden'!BA7="x","x",AZ$2-'Indicator Date hidden'!BA7)</f>
        <v>1</v>
      </c>
      <c r="BA6" s="318">
        <f>IF('Indicator Date hidden'!BB7="x","x",BA$2-'Indicator Date hidden'!BB7)</f>
        <v>0</v>
      </c>
      <c r="BB6" s="318">
        <f>IF('Indicator Date hidden'!BC7="x","x",BB$2-'Indicator Date hidden'!BC7)</f>
        <v>0</v>
      </c>
      <c r="BC6" s="318">
        <f>IF('Indicator Date hidden'!BD7="x","x",BC$2-'Indicator Date hidden'!BD7)</f>
        <v>0</v>
      </c>
      <c r="BD6" s="318">
        <f>IF('Indicator Date hidden'!BE7="x","x",BD$2-'Indicator Date hidden'!BE7)</f>
        <v>0</v>
      </c>
      <c r="BE6" s="318">
        <f>IF('Indicator Date hidden'!BF7="x","x",BE$2-'Indicator Date hidden'!BF7)</f>
        <v>0</v>
      </c>
      <c r="BF6" s="318">
        <f>IF('Indicator Date hidden'!BG7="x","x",BF$2-'Indicator Date hidden'!BG7)</f>
        <v>1</v>
      </c>
      <c r="BG6" s="318">
        <f>IF('Indicator Date hidden'!BH7="x","x",BG$2-'Indicator Date hidden'!BH7)</f>
        <v>1</v>
      </c>
      <c r="BH6" s="318">
        <f>IF('Indicator Date hidden'!BI7="x","x",BH$2-'Indicator Date hidden'!BI7)</f>
        <v>0</v>
      </c>
      <c r="BI6" s="318">
        <f>IF('Indicator Date hidden'!BJ7="x","x",BI$2-'Indicator Date hidden'!BJ7)</f>
        <v>0</v>
      </c>
      <c r="BJ6" s="318">
        <f>IF('Indicator Date hidden'!BK7="x","x",BJ$2-'Indicator Date hidden'!BK7)</f>
        <v>0</v>
      </c>
      <c r="BK6" s="318">
        <f>IF('Indicator Date hidden'!BL7="x","x",BK$2-'Indicator Date hidden'!BL7)</f>
        <v>0</v>
      </c>
      <c r="BL6" s="318">
        <f>IF('Indicator Date hidden'!BM7="x","x",BL$2-'Indicator Date hidden'!BM7)</f>
        <v>0</v>
      </c>
      <c r="BM6" s="318">
        <f>IF('Indicator Date hidden'!BN7="x","x",BM$2-'Indicator Date hidden'!BN7)</f>
        <v>0</v>
      </c>
      <c r="BN6" s="318">
        <f>IF('Indicator Date hidden'!BO7="x","x",BN$2-'Indicator Date hidden'!BO7)</f>
        <v>0</v>
      </c>
      <c r="BO6" s="318">
        <f>IF('Indicator Date hidden'!BP7="x","x",BO$2-'Indicator Date hidden'!BP7)</f>
        <v>5</v>
      </c>
      <c r="BP6" s="318">
        <f>IF('Indicator Date hidden'!BQ7="x","x",BP$2-'Indicator Date hidden'!BQ7)</f>
        <v>0</v>
      </c>
      <c r="BQ6" s="318">
        <f>IF('Indicator Date hidden'!BR7="x","x",BQ$2-'Indicator Date hidden'!BR7)</f>
        <v>6</v>
      </c>
      <c r="BR6" s="318">
        <f>IF('Indicator Date hidden'!BS7="x","x",BR$2-'Indicator Date hidden'!BS7)</f>
        <v>6</v>
      </c>
      <c r="BS6" s="318">
        <f>IF('Indicator Date hidden'!BT7="x","x",BS$2-'Indicator Date hidden'!BT7)</f>
        <v>6</v>
      </c>
      <c r="BT6" s="318">
        <f>IF('Indicator Date hidden'!BU7="x","x",BT$2-'Indicator Date hidden'!BU7)</f>
        <v>0</v>
      </c>
      <c r="BU6" s="318">
        <f>IF('Indicator Date hidden'!BV7="x","x",BU$2-'Indicator Date hidden'!BV7)</f>
        <v>0</v>
      </c>
      <c r="BV6" s="318">
        <f>IF('Indicator Date hidden'!BW7="x","x",BV$2-'Indicator Date hidden'!BW7)</f>
        <v>0</v>
      </c>
      <c r="BW6" s="318">
        <f>IF('Indicator Date hidden'!BX7="x","x",BW$2-'Indicator Date hidden'!BX7)</f>
        <v>6</v>
      </c>
      <c r="BX6" s="318">
        <f>IF('Indicator Date hidden'!BY7="x","x",BX$2-'Indicator Date hidden'!BY7)</f>
        <v>1</v>
      </c>
      <c r="BY6" s="318">
        <f>IF('Indicator Date hidden'!BZ7="x","x",BY$2-'Indicator Date hidden'!BZ7)</f>
        <v>1</v>
      </c>
      <c r="BZ6" s="318">
        <f>IF('Indicator Date hidden'!CA7="x","x",BZ$2-'Indicator Date hidden'!CA7)</f>
        <v>1</v>
      </c>
      <c r="CA6" s="318">
        <f>IF('Indicator Date hidden'!CB7="x","x",CA$2-'Indicator Date hidden'!CB7)</f>
        <v>1</v>
      </c>
      <c r="CB6" s="318">
        <f>IF('Indicator Date hidden'!CC7="x","x",CB$2-'Indicator Date hidden'!CC7)</f>
        <v>1</v>
      </c>
      <c r="CC6" s="318">
        <f>IF('Indicator Date hidden'!CD7="x","x",CC$2-'Indicator Date hidden'!CD7)</f>
        <v>1</v>
      </c>
      <c r="CD6" s="318">
        <f>IF('Indicator Date hidden'!CE7="x","x",CD$2-'Indicator Date hidden'!CE7)</f>
        <v>1</v>
      </c>
      <c r="CE6" s="318">
        <f>IF('Indicator Date hidden'!CF7="x","x",CE$2-'Indicator Date hidden'!CF7)</f>
        <v>0</v>
      </c>
      <c r="CF6" s="318">
        <f>IF('Indicator Date hidden'!CG7="x","x",CF$2-'Indicator Date hidden'!CG7)</f>
        <v>0</v>
      </c>
      <c r="CG6" s="318">
        <f>IF('Indicator Date hidden'!CH7="x","x",CG$2-'Indicator Date hidden'!CH7)</f>
        <v>0</v>
      </c>
      <c r="CH6" s="318">
        <f>IF('Indicator Date hidden'!CI7="x","x",CH$2-'Indicator Date hidden'!CI7)</f>
        <v>0</v>
      </c>
      <c r="CI6" s="318">
        <f>IF('Indicator Date hidden'!CJ7="x","x",CI$2-'Indicator Date hidden'!CJ7)</f>
        <v>0</v>
      </c>
      <c r="CJ6" s="318">
        <f>IF('Indicator Date hidden'!CK7="x","x",CJ$2-'Indicator Date hidden'!CK7)</f>
        <v>0</v>
      </c>
      <c r="CK6" s="318">
        <f>IF('Indicator Date hidden'!CL7="x","x",CK$2-'Indicator Date hidden'!CL7)</f>
        <v>0</v>
      </c>
      <c r="CL6" s="318">
        <f>IF('Indicator Date hidden'!CM7="x","x",CL$2-'Indicator Date hidden'!CM7)</f>
        <v>6</v>
      </c>
      <c r="CM6" s="317">
        <f t="shared" si="0"/>
        <v>67</v>
      </c>
      <c r="CN6" s="319">
        <f t="shared" si="1"/>
        <v>0.7528089887640449</v>
      </c>
      <c r="CO6" s="317">
        <f t="shared" si="2"/>
        <v>27</v>
      </c>
      <c r="CP6" s="319">
        <f t="shared" si="3"/>
        <v>1.6440625133444198</v>
      </c>
      <c r="CQ6" s="320">
        <f t="shared" si="4"/>
        <v>0</v>
      </c>
    </row>
    <row r="7" spans="1:95" x14ac:dyDescent="0.3">
      <c r="A7" s="317" t="str">
        <f>'Indicator Data'!C18</f>
        <v>Patuakhali</v>
      </c>
      <c r="B7" s="318">
        <f>IF('Indicator Date hidden'!C8="x","x",B$2-'Indicator Date hidden'!C8)</f>
        <v>0</v>
      </c>
      <c r="C7" s="318">
        <f>IF('Indicator Date hidden'!D8="x","x",C$2-'Indicator Date hidden'!D8)</f>
        <v>0</v>
      </c>
      <c r="D7" s="318">
        <f>IF('Indicator Date hidden'!E8="x","x",D$2-'Indicator Date hidden'!E8)</f>
        <v>0</v>
      </c>
      <c r="E7" s="318">
        <f>IF('Indicator Date hidden'!F8="x","x",E$2-'Indicator Date hidden'!F8)</f>
        <v>0</v>
      </c>
      <c r="F7" s="318">
        <f>IF('Indicator Date hidden'!G8="x","x",F$2-'Indicator Date hidden'!G8)</f>
        <v>0</v>
      </c>
      <c r="G7" s="318">
        <f>IF('Indicator Date hidden'!H8="x","x",G$2-'Indicator Date hidden'!H8)</f>
        <v>0</v>
      </c>
      <c r="H7" s="318">
        <f>IF('Indicator Date hidden'!I8="x","x",H$2-'Indicator Date hidden'!I8)</f>
        <v>0</v>
      </c>
      <c r="I7" s="318">
        <f>IF('Indicator Date hidden'!J8="x","x",I$2-'Indicator Date hidden'!J8)</f>
        <v>0</v>
      </c>
      <c r="J7" s="318">
        <f>IF('Indicator Date hidden'!K8="x","x",J$2-'Indicator Date hidden'!K8)</f>
        <v>0</v>
      </c>
      <c r="K7" s="318">
        <f>IF('Indicator Date hidden'!L8="x","x",K$2-'Indicator Date hidden'!L8)</f>
        <v>0</v>
      </c>
      <c r="L7" s="318">
        <f>IF('Indicator Date hidden'!M8="x","x",L$2-'Indicator Date hidden'!M8)</f>
        <v>0</v>
      </c>
      <c r="M7" s="318">
        <f>IF('Indicator Date hidden'!N8="x","x",M$2-'Indicator Date hidden'!N8)</f>
        <v>0</v>
      </c>
      <c r="N7" s="318">
        <f>IF('Indicator Date hidden'!O8="x","x",N$2-'Indicator Date hidden'!O8)</f>
        <v>0</v>
      </c>
      <c r="O7" s="318">
        <f>IF('Indicator Date hidden'!P8="x","x",O$2-'Indicator Date hidden'!P8)</f>
        <v>0</v>
      </c>
      <c r="P7" s="318">
        <f>IF('Indicator Date hidden'!Q8="x","x",P$2-'Indicator Date hidden'!Q8)</f>
        <v>0</v>
      </c>
      <c r="Q7" s="318">
        <f>IF('Indicator Date hidden'!R8="x","x",Q$2-'Indicator Date hidden'!R8)</f>
        <v>0</v>
      </c>
      <c r="R7" s="318">
        <f>IF('Indicator Date hidden'!S8="x","x",R$2-'Indicator Date hidden'!S8)</f>
        <v>0</v>
      </c>
      <c r="S7" s="318">
        <f>IF('Indicator Date hidden'!T8="x","x",S$2-'Indicator Date hidden'!T8)</f>
        <v>0</v>
      </c>
      <c r="T7" s="318">
        <f>IF('Indicator Date hidden'!U8="x","x",T$2-'Indicator Date hidden'!U8)</f>
        <v>0</v>
      </c>
      <c r="U7" s="318">
        <f>IF('Indicator Date hidden'!V8="x","x",U$2-'Indicator Date hidden'!V8)</f>
        <v>0</v>
      </c>
      <c r="V7" s="318">
        <f>IF('Indicator Date hidden'!W8="x","x",V$2-'Indicator Date hidden'!W8)</f>
        <v>0</v>
      </c>
      <c r="W7" s="318">
        <f>IF('Indicator Date hidden'!X8="x","x",W$2-'Indicator Date hidden'!X8)</f>
        <v>0</v>
      </c>
      <c r="X7" s="318">
        <f>IF('Indicator Date hidden'!Y8="x","x",X$2-'Indicator Date hidden'!Y8)</f>
        <v>0</v>
      </c>
      <c r="Y7" s="318">
        <f>IF('Indicator Date hidden'!Z8="x","x",Y$2-'Indicator Date hidden'!Z8)</f>
        <v>6</v>
      </c>
      <c r="Z7" s="318">
        <f>IF('Indicator Date hidden'!AA8="x","x",Z$2-'Indicator Date hidden'!AA8)</f>
        <v>0</v>
      </c>
      <c r="AA7" s="318">
        <f>IF('Indicator Date hidden'!AB8="x","x",AA$2-'Indicator Date hidden'!AB8)</f>
        <v>0</v>
      </c>
      <c r="AB7" s="318">
        <f>IF('Indicator Date hidden'!AC8="x","x",AB$2-'Indicator Date hidden'!AC8)</f>
        <v>0</v>
      </c>
      <c r="AC7" s="318">
        <f>IF('Indicator Date hidden'!AD8="x","x",AC$2-'Indicator Date hidden'!AD8)</f>
        <v>0</v>
      </c>
      <c r="AD7" s="318">
        <f>IF('Indicator Date hidden'!AE8="x","x",AD$2-'Indicator Date hidden'!AE8)</f>
        <v>0</v>
      </c>
      <c r="AE7" s="318">
        <f>IF('Indicator Date hidden'!AF8="x","x",AE$2-'Indicator Date hidden'!AF8)</f>
        <v>0</v>
      </c>
      <c r="AF7" s="318">
        <f>IF('Indicator Date hidden'!AG8="x","x",AF$2-'Indicator Date hidden'!AG8)</f>
        <v>0</v>
      </c>
      <c r="AG7" s="318">
        <f>IF('Indicator Date hidden'!AH8="x","x",AG$2-'Indicator Date hidden'!AH8)</f>
        <v>4</v>
      </c>
      <c r="AH7" s="318">
        <f>IF('Indicator Date hidden'!AI8="x","x",AH$2-'Indicator Date hidden'!AI8)</f>
        <v>1</v>
      </c>
      <c r="AI7" s="318">
        <f>IF('Indicator Date hidden'!AJ8="x","x",AI$2-'Indicator Date hidden'!AJ8)</f>
        <v>1</v>
      </c>
      <c r="AJ7" s="318">
        <f>IF('Indicator Date hidden'!AK8="x","x",AJ$2-'Indicator Date hidden'!AK8)</f>
        <v>1</v>
      </c>
      <c r="AK7" s="318">
        <f>IF('Indicator Date hidden'!AL8="x","x",AK$2-'Indicator Date hidden'!AL8)</f>
        <v>0</v>
      </c>
      <c r="AL7" s="318">
        <f>IF('Indicator Date hidden'!AM8="x","x",AL$2-'Indicator Date hidden'!AM8)</f>
        <v>1</v>
      </c>
      <c r="AM7" s="318">
        <f>IF('Indicator Date hidden'!AN8="x","x",AM$2-'Indicator Date hidden'!AN8)</f>
        <v>1</v>
      </c>
      <c r="AN7" s="318">
        <f>IF('Indicator Date hidden'!AO8="x","x",AN$2-'Indicator Date hidden'!AO8)</f>
        <v>0</v>
      </c>
      <c r="AO7" s="318">
        <f>IF('Indicator Date hidden'!AP8="x","x",AO$2-'Indicator Date hidden'!AP8)</f>
        <v>4</v>
      </c>
      <c r="AP7" s="318">
        <f>IF('Indicator Date hidden'!AQ8="x","x",AP$2-'Indicator Date hidden'!AQ8)</f>
        <v>1</v>
      </c>
      <c r="AQ7" s="318">
        <f>IF('Indicator Date hidden'!AR8="x","x",AQ$2-'Indicator Date hidden'!AR8)</f>
        <v>0</v>
      </c>
      <c r="AR7" s="318">
        <f>IF('Indicator Date hidden'!AS8="x","x",AR$2-'Indicator Date hidden'!AS8)</f>
        <v>0</v>
      </c>
      <c r="AS7" s="318">
        <f>IF('Indicator Date hidden'!AT8="x","x",AS$2-'Indicator Date hidden'!AT8)</f>
        <v>0</v>
      </c>
      <c r="AT7" s="318">
        <f>IF('Indicator Date hidden'!AU8="x","x",AT$2-'Indicator Date hidden'!AU8)</f>
        <v>0</v>
      </c>
      <c r="AU7" s="318">
        <f>IF('Indicator Date hidden'!AV8="x","x",AU$2-'Indicator Date hidden'!AV8)</f>
        <v>0</v>
      </c>
      <c r="AV7" s="318">
        <f>IF('Indicator Date hidden'!AW8="x","x",AV$2-'Indicator Date hidden'!AW8)</f>
        <v>0</v>
      </c>
      <c r="AW7" s="318">
        <f>IF('Indicator Date hidden'!AX8="x","x",AW$2-'Indicator Date hidden'!AX8)</f>
        <v>0</v>
      </c>
      <c r="AX7" s="318">
        <f>IF('Indicator Date hidden'!AY8="x","x",AX$2-'Indicator Date hidden'!AY8)</f>
        <v>1</v>
      </c>
      <c r="AY7" s="318">
        <f>IF('Indicator Date hidden'!AZ8="x","x",AY$2-'Indicator Date hidden'!AZ8)</f>
        <v>1</v>
      </c>
      <c r="AZ7" s="318">
        <f>IF('Indicator Date hidden'!BA8="x","x",AZ$2-'Indicator Date hidden'!BA8)</f>
        <v>1</v>
      </c>
      <c r="BA7" s="318">
        <f>IF('Indicator Date hidden'!BB8="x","x",BA$2-'Indicator Date hidden'!BB8)</f>
        <v>0</v>
      </c>
      <c r="BB7" s="318">
        <f>IF('Indicator Date hidden'!BC8="x","x",BB$2-'Indicator Date hidden'!BC8)</f>
        <v>0</v>
      </c>
      <c r="BC7" s="318">
        <f>IF('Indicator Date hidden'!BD8="x","x",BC$2-'Indicator Date hidden'!BD8)</f>
        <v>0</v>
      </c>
      <c r="BD7" s="318">
        <f>IF('Indicator Date hidden'!BE8="x","x",BD$2-'Indicator Date hidden'!BE8)</f>
        <v>0</v>
      </c>
      <c r="BE7" s="318">
        <f>IF('Indicator Date hidden'!BF8="x","x",BE$2-'Indicator Date hidden'!BF8)</f>
        <v>0</v>
      </c>
      <c r="BF7" s="318">
        <f>IF('Indicator Date hidden'!BG8="x","x",BF$2-'Indicator Date hidden'!BG8)</f>
        <v>1</v>
      </c>
      <c r="BG7" s="318">
        <f>IF('Indicator Date hidden'!BH8="x","x",BG$2-'Indicator Date hidden'!BH8)</f>
        <v>1</v>
      </c>
      <c r="BH7" s="318">
        <f>IF('Indicator Date hidden'!BI8="x","x",BH$2-'Indicator Date hidden'!BI8)</f>
        <v>0</v>
      </c>
      <c r="BI7" s="318">
        <f>IF('Indicator Date hidden'!BJ8="x","x",BI$2-'Indicator Date hidden'!BJ8)</f>
        <v>0</v>
      </c>
      <c r="BJ7" s="318">
        <f>IF('Indicator Date hidden'!BK8="x","x",BJ$2-'Indicator Date hidden'!BK8)</f>
        <v>0</v>
      </c>
      <c r="BK7" s="318">
        <f>IF('Indicator Date hidden'!BL8="x","x",BK$2-'Indicator Date hidden'!BL8)</f>
        <v>0</v>
      </c>
      <c r="BL7" s="318">
        <f>IF('Indicator Date hidden'!BM8="x","x",BL$2-'Indicator Date hidden'!BM8)</f>
        <v>0</v>
      </c>
      <c r="BM7" s="318">
        <f>IF('Indicator Date hidden'!BN8="x","x",BM$2-'Indicator Date hidden'!BN8)</f>
        <v>0</v>
      </c>
      <c r="BN7" s="318">
        <f>IF('Indicator Date hidden'!BO8="x","x",BN$2-'Indicator Date hidden'!BO8)</f>
        <v>0</v>
      </c>
      <c r="BO7" s="318">
        <f>IF('Indicator Date hidden'!BP8="x","x",BO$2-'Indicator Date hidden'!BP8)</f>
        <v>5</v>
      </c>
      <c r="BP7" s="318">
        <f>IF('Indicator Date hidden'!BQ8="x","x",BP$2-'Indicator Date hidden'!BQ8)</f>
        <v>0</v>
      </c>
      <c r="BQ7" s="318">
        <f>IF('Indicator Date hidden'!BR8="x","x",BQ$2-'Indicator Date hidden'!BR8)</f>
        <v>6</v>
      </c>
      <c r="BR7" s="318">
        <f>IF('Indicator Date hidden'!BS8="x","x",BR$2-'Indicator Date hidden'!BS8)</f>
        <v>6</v>
      </c>
      <c r="BS7" s="318">
        <f>IF('Indicator Date hidden'!BT8="x","x",BS$2-'Indicator Date hidden'!BT8)</f>
        <v>6</v>
      </c>
      <c r="BT7" s="318">
        <f>IF('Indicator Date hidden'!BU8="x","x",BT$2-'Indicator Date hidden'!BU8)</f>
        <v>0</v>
      </c>
      <c r="BU7" s="318">
        <f>IF('Indicator Date hidden'!BV8="x","x",BU$2-'Indicator Date hidden'!BV8)</f>
        <v>0</v>
      </c>
      <c r="BV7" s="318">
        <f>IF('Indicator Date hidden'!BW8="x","x",BV$2-'Indicator Date hidden'!BW8)</f>
        <v>0</v>
      </c>
      <c r="BW7" s="318">
        <f>IF('Indicator Date hidden'!BX8="x","x",BW$2-'Indicator Date hidden'!BX8)</f>
        <v>6</v>
      </c>
      <c r="BX7" s="318">
        <f>IF('Indicator Date hidden'!BY8="x","x",BX$2-'Indicator Date hidden'!BY8)</f>
        <v>1</v>
      </c>
      <c r="BY7" s="318">
        <f>IF('Indicator Date hidden'!BZ8="x","x",BY$2-'Indicator Date hidden'!BZ8)</f>
        <v>1</v>
      </c>
      <c r="BZ7" s="318">
        <f>IF('Indicator Date hidden'!CA8="x","x",BZ$2-'Indicator Date hidden'!CA8)</f>
        <v>1</v>
      </c>
      <c r="CA7" s="318">
        <f>IF('Indicator Date hidden'!CB8="x","x",CA$2-'Indicator Date hidden'!CB8)</f>
        <v>1</v>
      </c>
      <c r="CB7" s="318">
        <f>IF('Indicator Date hidden'!CC8="x","x",CB$2-'Indicator Date hidden'!CC8)</f>
        <v>1</v>
      </c>
      <c r="CC7" s="318">
        <f>IF('Indicator Date hidden'!CD8="x","x",CC$2-'Indicator Date hidden'!CD8)</f>
        <v>1</v>
      </c>
      <c r="CD7" s="318">
        <f>IF('Indicator Date hidden'!CE8="x","x",CD$2-'Indicator Date hidden'!CE8)</f>
        <v>1</v>
      </c>
      <c r="CE7" s="318">
        <f>IF('Indicator Date hidden'!CF8="x","x",CE$2-'Indicator Date hidden'!CF8)</f>
        <v>0</v>
      </c>
      <c r="CF7" s="318">
        <f>IF('Indicator Date hidden'!CG8="x","x",CF$2-'Indicator Date hidden'!CG8)</f>
        <v>0</v>
      </c>
      <c r="CG7" s="318">
        <f>IF('Indicator Date hidden'!CH8="x","x",CG$2-'Indicator Date hidden'!CH8)</f>
        <v>0</v>
      </c>
      <c r="CH7" s="318">
        <f>IF('Indicator Date hidden'!CI8="x","x",CH$2-'Indicator Date hidden'!CI8)</f>
        <v>0</v>
      </c>
      <c r="CI7" s="318">
        <f>IF('Indicator Date hidden'!CJ8="x","x",CI$2-'Indicator Date hidden'!CJ8)</f>
        <v>0</v>
      </c>
      <c r="CJ7" s="318">
        <f>IF('Indicator Date hidden'!CK8="x","x",CJ$2-'Indicator Date hidden'!CK8)</f>
        <v>0</v>
      </c>
      <c r="CK7" s="318">
        <f>IF('Indicator Date hidden'!CL8="x","x",CK$2-'Indicator Date hidden'!CL8)</f>
        <v>0</v>
      </c>
      <c r="CL7" s="318">
        <f>IF('Indicator Date hidden'!CM8="x","x",CL$2-'Indicator Date hidden'!CM8)</f>
        <v>6</v>
      </c>
      <c r="CM7" s="317">
        <f t="shared" si="0"/>
        <v>67</v>
      </c>
      <c r="CN7" s="319">
        <f t="shared" si="1"/>
        <v>0.7528089887640449</v>
      </c>
      <c r="CO7" s="317">
        <f t="shared" si="2"/>
        <v>27</v>
      </c>
      <c r="CP7" s="319">
        <f t="shared" si="3"/>
        <v>1.6440625133444198</v>
      </c>
      <c r="CQ7" s="320">
        <f t="shared" si="4"/>
        <v>0</v>
      </c>
    </row>
    <row r="8" spans="1:95" x14ac:dyDescent="0.3">
      <c r="A8" s="317" t="str">
        <f>'Indicator Data'!C19</f>
        <v>Pirojpur</v>
      </c>
      <c r="B8" s="318">
        <f>IF('Indicator Date hidden'!C9="x","x",B$2-'Indicator Date hidden'!C9)</f>
        <v>0</v>
      </c>
      <c r="C8" s="318">
        <f>IF('Indicator Date hidden'!D9="x","x",C$2-'Indicator Date hidden'!D9)</f>
        <v>0</v>
      </c>
      <c r="D8" s="318">
        <f>IF('Indicator Date hidden'!E9="x","x",D$2-'Indicator Date hidden'!E9)</f>
        <v>0</v>
      </c>
      <c r="E8" s="318">
        <f>IF('Indicator Date hidden'!F9="x","x",E$2-'Indicator Date hidden'!F9)</f>
        <v>0</v>
      </c>
      <c r="F8" s="318">
        <f>IF('Indicator Date hidden'!G9="x","x",F$2-'Indicator Date hidden'!G9)</f>
        <v>0</v>
      </c>
      <c r="G8" s="318">
        <f>IF('Indicator Date hidden'!H9="x","x",G$2-'Indicator Date hidden'!H9)</f>
        <v>0</v>
      </c>
      <c r="H8" s="318">
        <f>IF('Indicator Date hidden'!I9="x","x",H$2-'Indicator Date hidden'!I9)</f>
        <v>0</v>
      </c>
      <c r="I8" s="318">
        <f>IF('Indicator Date hidden'!J9="x","x",I$2-'Indicator Date hidden'!J9)</f>
        <v>0</v>
      </c>
      <c r="J8" s="318">
        <f>IF('Indicator Date hidden'!K9="x","x",J$2-'Indicator Date hidden'!K9)</f>
        <v>0</v>
      </c>
      <c r="K8" s="318">
        <f>IF('Indicator Date hidden'!L9="x","x",K$2-'Indicator Date hidden'!L9)</f>
        <v>0</v>
      </c>
      <c r="L8" s="318">
        <f>IF('Indicator Date hidden'!M9="x","x",L$2-'Indicator Date hidden'!M9)</f>
        <v>0</v>
      </c>
      <c r="M8" s="318">
        <f>IF('Indicator Date hidden'!N9="x","x",M$2-'Indicator Date hidden'!N9)</f>
        <v>0</v>
      </c>
      <c r="N8" s="318">
        <f>IF('Indicator Date hidden'!O9="x","x",N$2-'Indicator Date hidden'!O9)</f>
        <v>0</v>
      </c>
      <c r="O8" s="318">
        <f>IF('Indicator Date hidden'!P9="x","x",O$2-'Indicator Date hidden'!P9)</f>
        <v>0</v>
      </c>
      <c r="P8" s="318">
        <f>IF('Indicator Date hidden'!Q9="x","x",P$2-'Indicator Date hidden'!Q9)</f>
        <v>0</v>
      </c>
      <c r="Q8" s="318">
        <f>IF('Indicator Date hidden'!R9="x","x",Q$2-'Indicator Date hidden'!R9)</f>
        <v>0</v>
      </c>
      <c r="R8" s="318">
        <f>IF('Indicator Date hidden'!S9="x","x",R$2-'Indicator Date hidden'!S9)</f>
        <v>0</v>
      </c>
      <c r="S8" s="318">
        <f>IF('Indicator Date hidden'!T9="x","x",S$2-'Indicator Date hidden'!T9)</f>
        <v>0</v>
      </c>
      <c r="T8" s="318">
        <f>IF('Indicator Date hidden'!U9="x","x",T$2-'Indicator Date hidden'!U9)</f>
        <v>0</v>
      </c>
      <c r="U8" s="318">
        <f>IF('Indicator Date hidden'!V9="x","x",U$2-'Indicator Date hidden'!V9)</f>
        <v>0</v>
      </c>
      <c r="V8" s="318">
        <f>IF('Indicator Date hidden'!W9="x","x",V$2-'Indicator Date hidden'!W9)</f>
        <v>0</v>
      </c>
      <c r="W8" s="318">
        <f>IF('Indicator Date hidden'!X9="x","x",W$2-'Indicator Date hidden'!X9)</f>
        <v>0</v>
      </c>
      <c r="X8" s="318">
        <f>IF('Indicator Date hidden'!Y9="x","x",X$2-'Indicator Date hidden'!Y9)</f>
        <v>0</v>
      </c>
      <c r="Y8" s="318">
        <f>IF('Indicator Date hidden'!Z9="x","x",Y$2-'Indicator Date hidden'!Z9)</f>
        <v>6</v>
      </c>
      <c r="Z8" s="318">
        <f>IF('Indicator Date hidden'!AA9="x","x",Z$2-'Indicator Date hidden'!AA9)</f>
        <v>0</v>
      </c>
      <c r="AA8" s="318">
        <f>IF('Indicator Date hidden'!AB9="x","x",AA$2-'Indicator Date hidden'!AB9)</f>
        <v>0</v>
      </c>
      <c r="AB8" s="318">
        <f>IF('Indicator Date hidden'!AC9="x","x",AB$2-'Indicator Date hidden'!AC9)</f>
        <v>0</v>
      </c>
      <c r="AC8" s="318">
        <f>IF('Indicator Date hidden'!AD9="x","x",AC$2-'Indicator Date hidden'!AD9)</f>
        <v>0</v>
      </c>
      <c r="AD8" s="318">
        <f>IF('Indicator Date hidden'!AE9="x","x",AD$2-'Indicator Date hidden'!AE9)</f>
        <v>0</v>
      </c>
      <c r="AE8" s="318">
        <f>IF('Indicator Date hidden'!AF9="x","x",AE$2-'Indicator Date hidden'!AF9)</f>
        <v>0</v>
      </c>
      <c r="AF8" s="318">
        <f>IF('Indicator Date hidden'!AG9="x","x",AF$2-'Indicator Date hidden'!AG9)</f>
        <v>0</v>
      </c>
      <c r="AG8" s="318">
        <f>IF('Indicator Date hidden'!AH9="x","x",AG$2-'Indicator Date hidden'!AH9)</f>
        <v>4</v>
      </c>
      <c r="AH8" s="318">
        <f>IF('Indicator Date hidden'!AI9="x","x",AH$2-'Indicator Date hidden'!AI9)</f>
        <v>1</v>
      </c>
      <c r="AI8" s="318">
        <f>IF('Indicator Date hidden'!AJ9="x","x",AI$2-'Indicator Date hidden'!AJ9)</f>
        <v>1</v>
      </c>
      <c r="AJ8" s="318">
        <f>IF('Indicator Date hidden'!AK9="x","x",AJ$2-'Indicator Date hidden'!AK9)</f>
        <v>1</v>
      </c>
      <c r="AK8" s="318">
        <f>IF('Indicator Date hidden'!AL9="x","x",AK$2-'Indicator Date hidden'!AL9)</f>
        <v>0</v>
      </c>
      <c r="AL8" s="318">
        <f>IF('Indicator Date hidden'!AM9="x","x",AL$2-'Indicator Date hidden'!AM9)</f>
        <v>1</v>
      </c>
      <c r="AM8" s="318">
        <f>IF('Indicator Date hidden'!AN9="x","x",AM$2-'Indicator Date hidden'!AN9)</f>
        <v>1</v>
      </c>
      <c r="AN8" s="318">
        <f>IF('Indicator Date hidden'!AO9="x","x",AN$2-'Indicator Date hidden'!AO9)</f>
        <v>0</v>
      </c>
      <c r="AO8" s="318">
        <f>IF('Indicator Date hidden'!AP9="x","x",AO$2-'Indicator Date hidden'!AP9)</f>
        <v>4</v>
      </c>
      <c r="AP8" s="318">
        <f>IF('Indicator Date hidden'!AQ9="x","x",AP$2-'Indicator Date hidden'!AQ9)</f>
        <v>1</v>
      </c>
      <c r="AQ8" s="318">
        <f>IF('Indicator Date hidden'!AR9="x","x",AQ$2-'Indicator Date hidden'!AR9)</f>
        <v>0</v>
      </c>
      <c r="AR8" s="318">
        <f>IF('Indicator Date hidden'!AS9="x","x",AR$2-'Indicator Date hidden'!AS9)</f>
        <v>0</v>
      </c>
      <c r="AS8" s="318">
        <f>IF('Indicator Date hidden'!AT9="x","x",AS$2-'Indicator Date hidden'!AT9)</f>
        <v>0</v>
      </c>
      <c r="AT8" s="318">
        <f>IF('Indicator Date hidden'!AU9="x","x",AT$2-'Indicator Date hidden'!AU9)</f>
        <v>0</v>
      </c>
      <c r="AU8" s="318">
        <f>IF('Indicator Date hidden'!AV9="x","x",AU$2-'Indicator Date hidden'!AV9)</f>
        <v>0</v>
      </c>
      <c r="AV8" s="318">
        <f>IF('Indicator Date hidden'!AW9="x","x",AV$2-'Indicator Date hidden'!AW9)</f>
        <v>0</v>
      </c>
      <c r="AW8" s="318">
        <f>IF('Indicator Date hidden'!AX9="x","x",AW$2-'Indicator Date hidden'!AX9)</f>
        <v>0</v>
      </c>
      <c r="AX8" s="318">
        <f>IF('Indicator Date hidden'!AY9="x","x",AX$2-'Indicator Date hidden'!AY9)</f>
        <v>1</v>
      </c>
      <c r="AY8" s="318">
        <f>IF('Indicator Date hidden'!AZ9="x","x",AY$2-'Indicator Date hidden'!AZ9)</f>
        <v>1</v>
      </c>
      <c r="AZ8" s="318">
        <f>IF('Indicator Date hidden'!BA9="x","x",AZ$2-'Indicator Date hidden'!BA9)</f>
        <v>1</v>
      </c>
      <c r="BA8" s="318">
        <f>IF('Indicator Date hidden'!BB9="x","x",BA$2-'Indicator Date hidden'!BB9)</f>
        <v>0</v>
      </c>
      <c r="BB8" s="318">
        <f>IF('Indicator Date hidden'!BC9="x","x",BB$2-'Indicator Date hidden'!BC9)</f>
        <v>0</v>
      </c>
      <c r="BC8" s="318">
        <f>IF('Indicator Date hidden'!BD9="x","x",BC$2-'Indicator Date hidden'!BD9)</f>
        <v>0</v>
      </c>
      <c r="BD8" s="318">
        <f>IF('Indicator Date hidden'!BE9="x","x",BD$2-'Indicator Date hidden'!BE9)</f>
        <v>0</v>
      </c>
      <c r="BE8" s="318">
        <f>IF('Indicator Date hidden'!BF9="x","x",BE$2-'Indicator Date hidden'!BF9)</f>
        <v>0</v>
      </c>
      <c r="BF8" s="318">
        <f>IF('Indicator Date hidden'!BG9="x","x",BF$2-'Indicator Date hidden'!BG9)</f>
        <v>1</v>
      </c>
      <c r="BG8" s="318">
        <f>IF('Indicator Date hidden'!BH9="x","x",BG$2-'Indicator Date hidden'!BH9)</f>
        <v>1</v>
      </c>
      <c r="BH8" s="318">
        <f>IF('Indicator Date hidden'!BI9="x","x",BH$2-'Indicator Date hidden'!BI9)</f>
        <v>0</v>
      </c>
      <c r="BI8" s="318">
        <f>IF('Indicator Date hidden'!BJ9="x","x",BI$2-'Indicator Date hidden'!BJ9)</f>
        <v>0</v>
      </c>
      <c r="BJ8" s="318">
        <f>IF('Indicator Date hidden'!BK9="x","x",BJ$2-'Indicator Date hidden'!BK9)</f>
        <v>0</v>
      </c>
      <c r="BK8" s="318">
        <f>IF('Indicator Date hidden'!BL9="x","x",BK$2-'Indicator Date hidden'!BL9)</f>
        <v>0</v>
      </c>
      <c r="BL8" s="318">
        <f>IF('Indicator Date hidden'!BM9="x","x",BL$2-'Indicator Date hidden'!BM9)</f>
        <v>0</v>
      </c>
      <c r="BM8" s="318">
        <f>IF('Indicator Date hidden'!BN9="x","x",BM$2-'Indicator Date hidden'!BN9)</f>
        <v>0</v>
      </c>
      <c r="BN8" s="318">
        <f>IF('Indicator Date hidden'!BO9="x","x",BN$2-'Indicator Date hidden'!BO9)</f>
        <v>0</v>
      </c>
      <c r="BO8" s="318">
        <f>IF('Indicator Date hidden'!BP9="x","x",BO$2-'Indicator Date hidden'!BP9)</f>
        <v>5</v>
      </c>
      <c r="BP8" s="318">
        <f>IF('Indicator Date hidden'!BQ9="x","x",BP$2-'Indicator Date hidden'!BQ9)</f>
        <v>0</v>
      </c>
      <c r="BQ8" s="318">
        <f>IF('Indicator Date hidden'!BR9="x","x",BQ$2-'Indicator Date hidden'!BR9)</f>
        <v>6</v>
      </c>
      <c r="BR8" s="318">
        <f>IF('Indicator Date hidden'!BS9="x","x",BR$2-'Indicator Date hidden'!BS9)</f>
        <v>6</v>
      </c>
      <c r="BS8" s="318">
        <f>IF('Indicator Date hidden'!BT9="x","x",BS$2-'Indicator Date hidden'!BT9)</f>
        <v>6</v>
      </c>
      <c r="BT8" s="318">
        <f>IF('Indicator Date hidden'!BU9="x","x",BT$2-'Indicator Date hidden'!BU9)</f>
        <v>0</v>
      </c>
      <c r="BU8" s="318">
        <f>IF('Indicator Date hidden'!BV9="x","x",BU$2-'Indicator Date hidden'!BV9)</f>
        <v>0</v>
      </c>
      <c r="BV8" s="318">
        <f>IF('Indicator Date hidden'!BW9="x","x",BV$2-'Indicator Date hidden'!BW9)</f>
        <v>0</v>
      </c>
      <c r="BW8" s="318">
        <f>IF('Indicator Date hidden'!BX9="x","x",BW$2-'Indicator Date hidden'!BX9)</f>
        <v>6</v>
      </c>
      <c r="BX8" s="318">
        <f>IF('Indicator Date hidden'!BY9="x","x",BX$2-'Indicator Date hidden'!BY9)</f>
        <v>1</v>
      </c>
      <c r="BY8" s="318">
        <f>IF('Indicator Date hidden'!BZ9="x","x",BY$2-'Indicator Date hidden'!BZ9)</f>
        <v>1</v>
      </c>
      <c r="BZ8" s="318">
        <f>IF('Indicator Date hidden'!CA9="x","x",BZ$2-'Indicator Date hidden'!CA9)</f>
        <v>1</v>
      </c>
      <c r="CA8" s="318">
        <f>IF('Indicator Date hidden'!CB9="x","x",CA$2-'Indicator Date hidden'!CB9)</f>
        <v>1</v>
      </c>
      <c r="CB8" s="318">
        <f>IF('Indicator Date hidden'!CC9="x","x",CB$2-'Indicator Date hidden'!CC9)</f>
        <v>1</v>
      </c>
      <c r="CC8" s="318">
        <f>IF('Indicator Date hidden'!CD9="x","x",CC$2-'Indicator Date hidden'!CD9)</f>
        <v>1</v>
      </c>
      <c r="CD8" s="318">
        <f>IF('Indicator Date hidden'!CE9="x","x",CD$2-'Indicator Date hidden'!CE9)</f>
        <v>1</v>
      </c>
      <c r="CE8" s="318">
        <f>IF('Indicator Date hidden'!CF9="x","x",CE$2-'Indicator Date hidden'!CF9)</f>
        <v>0</v>
      </c>
      <c r="CF8" s="318">
        <f>IF('Indicator Date hidden'!CG9="x","x",CF$2-'Indicator Date hidden'!CG9)</f>
        <v>0</v>
      </c>
      <c r="CG8" s="318">
        <f>IF('Indicator Date hidden'!CH9="x","x",CG$2-'Indicator Date hidden'!CH9)</f>
        <v>0</v>
      </c>
      <c r="CH8" s="318">
        <f>IF('Indicator Date hidden'!CI9="x","x",CH$2-'Indicator Date hidden'!CI9)</f>
        <v>0</v>
      </c>
      <c r="CI8" s="318">
        <f>IF('Indicator Date hidden'!CJ9="x","x",CI$2-'Indicator Date hidden'!CJ9)</f>
        <v>0</v>
      </c>
      <c r="CJ8" s="318">
        <f>IF('Indicator Date hidden'!CK9="x","x",CJ$2-'Indicator Date hidden'!CK9)</f>
        <v>0</v>
      </c>
      <c r="CK8" s="318">
        <f>IF('Indicator Date hidden'!CL9="x","x",CK$2-'Indicator Date hidden'!CL9)</f>
        <v>0</v>
      </c>
      <c r="CL8" s="318">
        <f>IF('Indicator Date hidden'!CM9="x","x",CL$2-'Indicator Date hidden'!CM9)</f>
        <v>6</v>
      </c>
      <c r="CM8" s="317">
        <f t="shared" si="0"/>
        <v>67</v>
      </c>
      <c r="CN8" s="319">
        <f t="shared" si="1"/>
        <v>0.7528089887640449</v>
      </c>
      <c r="CO8" s="317">
        <f t="shared" si="2"/>
        <v>27</v>
      </c>
      <c r="CP8" s="319">
        <f t="shared" si="3"/>
        <v>1.6440625133444198</v>
      </c>
      <c r="CQ8" s="320">
        <f t="shared" si="4"/>
        <v>0</v>
      </c>
    </row>
    <row r="9" spans="1:95" x14ac:dyDescent="0.3">
      <c r="A9" s="317" t="str">
        <f>'Indicator Data'!C20</f>
        <v>Bandarban</v>
      </c>
      <c r="B9" s="318">
        <f>IF('Indicator Date hidden'!C10="x","x",B$2-'Indicator Date hidden'!C10)</f>
        <v>0</v>
      </c>
      <c r="C9" s="318">
        <f>IF('Indicator Date hidden'!D10="x","x",C$2-'Indicator Date hidden'!D10)</f>
        <v>0</v>
      </c>
      <c r="D9" s="318">
        <f>IF('Indicator Date hidden'!E10="x","x",D$2-'Indicator Date hidden'!E10)</f>
        <v>0</v>
      </c>
      <c r="E9" s="318">
        <f>IF('Indicator Date hidden'!F10="x","x",E$2-'Indicator Date hidden'!F10)</f>
        <v>0</v>
      </c>
      <c r="F9" s="318">
        <f>IF('Indicator Date hidden'!G10="x","x",F$2-'Indicator Date hidden'!G10)</f>
        <v>0</v>
      </c>
      <c r="G9" s="318">
        <f>IF('Indicator Date hidden'!H10="x","x",G$2-'Indicator Date hidden'!H10)</f>
        <v>0</v>
      </c>
      <c r="H9" s="318">
        <f>IF('Indicator Date hidden'!I10="x","x",H$2-'Indicator Date hidden'!I10)</f>
        <v>0</v>
      </c>
      <c r="I9" s="318">
        <f>IF('Indicator Date hidden'!J10="x","x",I$2-'Indicator Date hidden'!J10)</f>
        <v>0</v>
      </c>
      <c r="J9" s="318">
        <f>IF('Indicator Date hidden'!K10="x","x",J$2-'Indicator Date hidden'!K10)</f>
        <v>0</v>
      </c>
      <c r="K9" s="318">
        <f>IF('Indicator Date hidden'!L10="x","x",K$2-'Indicator Date hidden'!L10)</f>
        <v>0</v>
      </c>
      <c r="L9" s="318">
        <f>IF('Indicator Date hidden'!M10="x","x",L$2-'Indicator Date hidden'!M10)</f>
        <v>0</v>
      </c>
      <c r="M9" s="318">
        <f>IF('Indicator Date hidden'!N10="x","x",M$2-'Indicator Date hidden'!N10)</f>
        <v>0</v>
      </c>
      <c r="N9" s="318">
        <f>IF('Indicator Date hidden'!O10="x","x",N$2-'Indicator Date hidden'!O10)</f>
        <v>0</v>
      </c>
      <c r="O9" s="318">
        <f>IF('Indicator Date hidden'!P10="x","x",O$2-'Indicator Date hidden'!P10)</f>
        <v>0</v>
      </c>
      <c r="P9" s="318">
        <f>IF('Indicator Date hidden'!Q10="x","x",P$2-'Indicator Date hidden'!Q10)</f>
        <v>0</v>
      </c>
      <c r="Q9" s="318">
        <f>IF('Indicator Date hidden'!R10="x","x",Q$2-'Indicator Date hidden'!R10)</f>
        <v>0</v>
      </c>
      <c r="R9" s="318">
        <f>IF('Indicator Date hidden'!S10="x","x",R$2-'Indicator Date hidden'!S10)</f>
        <v>0</v>
      </c>
      <c r="S9" s="318">
        <f>IF('Indicator Date hidden'!T10="x","x",S$2-'Indicator Date hidden'!T10)</f>
        <v>0</v>
      </c>
      <c r="T9" s="318">
        <f>IF('Indicator Date hidden'!U10="x","x",T$2-'Indicator Date hidden'!U10)</f>
        <v>0</v>
      </c>
      <c r="U9" s="318">
        <f>IF('Indicator Date hidden'!V10="x","x",U$2-'Indicator Date hidden'!V10)</f>
        <v>0</v>
      </c>
      <c r="V9" s="318">
        <f>IF('Indicator Date hidden'!W10="x","x",V$2-'Indicator Date hidden'!W10)</f>
        <v>0</v>
      </c>
      <c r="W9" s="318">
        <f>IF('Indicator Date hidden'!X10="x","x",W$2-'Indicator Date hidden'!X10)</f>
        <v>0</v>
      </c>
      <c r="X9" s="318">
        <f>IF('Indicator Date hidden'!Y10="x","x",X$2-'Indicator Date hidden'!Y10)</f>
        <v>0</v>
      </c>
      <c r="Y9" s="318">
        <f>IF('Indicator Date hidden'!Z10="x","x",Y$2-'Indicator Date hidden'!Z10)</f>
        <v>6</v>
      </c>
      <c r="Z9" s="318">
        <f>IF('Indicator Date hidden'!AA10="x","x",Z$2-'Indicator Date hidden'!AA10)</f>
        <v>0</v>
      </c>
      <c r="AA9" s="318">
        <f>IF('Indicator Date hidden'!AB10="x","x",AA$2-'Indicator Date hidden'!AB10)</f>
        <v>0</v>
      </c>
      <c r="AB9" s="318">
        <f>IF('Indicator Date hidden'!AC10="x","x",AB$2-'Indicator Date hidden'!AC10)</f>
        <v>0</v>
      </c>
      <c r="AC9" s="318">
        <f>IF('Indicator Date hidden'!AD10="x","x",AC$2-'Indicator Date hidden'!AD10)</f>
        <v>0</v>
      </c>
      <c r="AD9" s="318">
        <f>IF('Indicator Date hidden'!AE10="x","x",AD$2-'Indicator Date hidden'!AE10)</f>
        <v>0</v>
      </c>
      <c r="AE9" s="318">
        <f>IF('Indicator Date hidden'!AF10="x","x",AE$2-'Indicator Date hidden'!AF10)</f>
        <v>0</v>
      </c>
      <c r="AF9" s="318">
        <f>IF('Indicator Date hidden'!AG10="x","x",AF$2-'Indicator Date hidden'!AG10)</f>
        <v>0</v>
      </c>
      <c r="AG9" s="318">
        <f>IF('Indicator Date hidden'!AH10="x","x",AG$2-'Indicator Date hidden'!AH10)</f>
        <v>4</v>
      </c>
      <c r="AH9" s="318">
        <f>IF('Indicator Date hidden'!AI10="x","x",AH$2-'Indicator Date hidden'!AI10)</f>
        <v>1</v>
      </c>
      <c r="AI9" s="318">
        <f>IF('Indicator Date hidden'!AJ10="x","x",AI$2-'Indicator Date hidden'!AJ10)</f>
        <v>1</v>
      </c>
      <c r="AJ9" s="318">
        <f>IF('Indicator Date hidden'!AK10="x","x",AJ$2-'Indicator Date hidden'!AK10)</f>
        <v>1</v>
      </c>
      <c r="AK9" s="318">
        <f>IF('Indicator Date hidden'!AL10="x","x",AK$2-'Indicator Date hidden'!AL10)</f>
        <v>0</v>
      </c>
      <c r="AL9" s="318">
        <f>IF('Indicator Date hidden'!AM10="x","x",AL$2-'Indicator Date hidden'!AM10)</f>
        <v>1</v>
      </c>
      <c r="AM9" s="318">
        <f>IF('Indicator Date hidden'!AN10="x","x",AM$2-'Indicator Date hidden'!AN10)</f>
        <v>1</v>
      </c>
      <c r="AN9" s="318">
        <f>IF('Indicator Date hidden'!AO10="x","x",AN$2-'Indicator Date hidden'!AO10)</f>
        <v>0</v>
      </c>
      <c r="AO9" s="318">
        <f>IF('Indicator Date hidden'!AP10="x","x",AO$2-'Indicator Date hidden'!AP10)</f>
        <v>4</v>
      </c>
      <c r="AP9" s="318">
        <f>IF('Indicator Date hidden'!AQ10="x","x",AP$2-'Indicator Date hidden'!AQ10)</f>
        <v>1</v>
      </c>
      <c r="AQ9" s="318">
        <f>IF('Indicator Date hidden'!AR10="x","x",AQ$2-'Indicator Date hidden'!AR10)</f>
        <v>0</v>
      </c>
      <c r="AR9" s="318">
        <f>IF('Indicator Date hidden'!AS10="x","x",AR$2-'Indicator Date hidden'!AS10)</f>
        <v>0</v>
      </c>
      <c r="AS9" s="318">
        <f>IF('Indicator Date hidden'!AT10="x","x",AS$2-'Indicator Date hidden'!AT10)</f>
        <v>0</v>
      </c>
      <c r="AT9" s="318">
        <f>IF('Indicator Date hidden'!AU10="x","x",AT$2-'Indicator Date hidden'!AU10)</f>
        <v>0</v>
      </c>
      <c r="AU9" s="318">
        <f>IF('Indicator Date hidden'!AV10="x","x",AU$2-'Indicator Date hidden'!AV10)</f>
        <v>0</v>
      </c>
      <c r="AV9" s="318">
        <f>IF('Indicator Date hidden'!AW10="x","x",AV$2-'Indicator Date hidden'!AW10)</f>
        <v>0</v>
      </c>
      <c r="AW9" s="318">
        <f>IF('Indicator Date hidden'!AX10="x","x",AW$2-'Indicator Date hidden'!AX10)</f>
        <v>0</v>
      </c>
      <c r="AX9" s="318">
        <f>IF('Indicator Date hidden'!AY10="x","x",AX$2-'Indicator Date hidden'!AY10)</f>
        <v>1</v>
      </c>
      <c r="AY9" s="318">
        <f>IF('Indicator Date hidden'!AZ10="x","x",AY$2-'Indicator Date hidden'!AZ10)</f>
        <v>1</v>
      </c>
      <c r="AZ9" s="318">
        <f>IF('Indicator Date hidden'!BA10="x","x",AZ$2-'Indicator Date hidden'!BA10)</f>
        <v>1</v>
      </c>
      <c r="BA9" s="318">
        <f>IF('Indicator Date hidden'!BB10="x","x",BA$2-'Indicator Date hidden'!BB10)</f>
        <v>0</v>
      </c>
      <c r="BB9" s="318">
        <f>IF('Indicator Date hidden'!BC10="x","x",BB$2-'Indicator Date hidden'!BC10)</f>
        <v>0</v>
      </c>
      <c r="BC9" s="318">
        <f>IF('Indicator Date hidden'!BD10="x","x",BC$2-'Indicator Date hidden'!BD10)</f>
        <v>0</v>
      </c>
      <c r="BD9" s="318">
        <f>IF('Indicator Date hidden'!BE10="x","x",BD$2-'Indicator Date hidden'!BE10)</f>
        <v>0</v>
      </c>
      <c r="BE9" s="318">
        <f>IF('Indicator Date hidden'!BF10="x","x",BE$2-'Indicator Date hidden'!BF10)</f>
        <v>0</v>
      </c>
      <c r="BF9" s="318">
        <f>IF('Indicator Date hidden'!BG10="x","x",BF$2-'Indicator Date hidden'!BG10)</f>
        <v>1</v>
      </c>
      <c r="BG9" s="318">
        <f>IF('Indicator Date hidden'!BH10="x","x",BG$2-'Indicator Date hidden'!BH10)</f>
        <v>1</v>
      </c>
      <c r="BH9" s="318">
        <f>IF('Indicator Date hidden'!BI10="x","x",BH$2-'Indicator Date hidden'!BI10)</f>
        <v>0</v>
      </c>
      <c r="BI9" s="318">
        <f>IF('Indicator Date hidden'!BJ10="x","x",BI$2-'Indicator Date hidden'!BJ10)</f>
        <v>0</v>
      </c>
      <c r="BJ9" s="318">
        <f>IF('Indicator Date hidden'!BK10="x","x",BJ$2-'Indicator Date hidden'!BK10)</f>
        <v>0</v>
      </c>
      <c r="BK9" s="318">
        <f>IF('Indicator Date hidden'!BL10="x","x",BK$2-'Indicator Date hidden'!BL10)</f>
        <v>0</v>
      </c>
      <c r="BL9" s="318">
        <f>IF('Indicator Date hidden'!BM10="x","x",BL$2-'Indicator Date hidden'!BM10)</f>
        <v>0</v>
      </c>
      <c r="BM9" s="318">
        <f>IF('Indicator Date hidden'!BN10="x","x",BM$2-'Indicator Date hidden'!BN10)</f>
        <v>0</v>
      </c>
      <c r="BN9" s="318">
        <f>IF('Indicator Date hidden'!BO10="x","x",BN$2-'Indicator Date hidden'!BO10)</f>
        <v>0</v>
      </c>
      <c r="BO9" s="318">
        <f>IF('Indicator Date hidden'!BP10="x","x",BO$2-'Indicator Date hidden'!BP10)</f>
        <v>5</v>
      </c>
      <c r="BP9" s="318">
        <f>IF('Indicator Date hidden'!BQ10="x","x",BP$2-'Indicator Date hidden'!BQ10)</f>
        <v>0</v>
      </c>
      <c r="BQ9" s="318">
        <f>IF('Indicator Date hidden'!BR10="x","x",BQ$2-'Indicator Date hidden'!BR10)</f>
        <v>6</v>
      </c>
      <c r="BR9" s="318">
        <f>IF('Indicator Date hidden'!BS10="x","x",BR$2-'Indicator Date hidden'!BS10)</f>
        <v>6</v>
      </c>
      <c r="BS9" s="318">
        <f>IF('Indicator Date hidden'!BT10="x","x",BS$2-'Indicator Date hidden'!BT10)</f>
        <v>6</v>
      </c>
      <c r="BT9" s="318">
        <f>IF('Indicator Date hidden'!BU10="x","x",BT$2-'Indicator Date hidden'!BU10)</f>
        <v>0</v>
      </c>
      <c r="BU9" s="318">
        <f>IF('Indicator Date hidden'!BV10="x","x",BU$2-'Indicator Date hidden'!BV10)</f>
        <v>0</v>
      </c>
      <c r="BV9" s="318">
        <f>IF('Indicator Date hidden'!BW10="x","x",BV$2-'Indicator Date hidden'!BW10)</f>
        <v>0</v>
      </c>
      <c r="BW9" s="318">
        <f>IF('Indicator Date hidden'!BX10="x","x",BW$2-'Indicator Date hidden'!BX10)</f>
        <v>6</v>
      </c>
      <c r="BX9" s="318">
        <f>IF('Indicator Date hidden'!BY10="x","x",BX$2-'Indicator Date hidden'!BY10)</f>
        <v>1</v>
      </c>
      <c r="BY9" s="318">
        <f>IF('Indicator Date hidden'!BZ10="x","x",BY$2-'Indicator Date hidden'!BZ10)</f>
        <v>1</v>
      </c>
      <c r="BZ9" s="318">
        <f>IF('Indicator Date hidden'!CA10="x","x",BZ$2-'Indicator Date hidden'!CA10)</f>
        <v>1</v>
      </c>
      <c r="CA9" s="318">
        <f>IF('Indicator Date hidden'!CB10="x","x",CA$2-'Indicator Date hidden'!CB10)</f>
        <v>1</v>
      </c>
      <c r="CB9" s="318">
        <f>IF('Indicator Date hidden'!CC10="x","x",CB$2-'Indicator Date hidden'!CC10)</f>
        <v>1</v>
      </c>
      <c r="CC9" s="318">
        <f>IF('Indicator Date hidden'!CD10="x","x",CC$2-'Indicator Date hidden'!CD10)</f>
        <v>1</v>
      </c>
      <c r="CD9" s="318">
        <f>IF('Indicator Date hidden'!CE10="x","x",CD$2-'Indicator Date hidden'!CE10)</f>
        <v>1</v>
      </c>
      <c r="CE9" s="318">
        <f>IF('Indicator Date hidden'!CF10="x","x",CE$2-'Indicator Date hidden'!CF10)</f>
        <v>0</v>
      </c>
      <c r="CF9" s="318">
        <f>IF('Indicator Date hidden'!CG10="x","x",CF$2-'Indicator Date hidden'!CG10)</f>
        <v>0</v>
      </c>
      <c r="CG9" s="318">
        <f>IF('Indicator Date hidden'!CH10="x","x",CG$2-'Indicator Date hidden'!CH10)</f>
        <v>0</v>
      </c>
      <c r="CH9" s="318">
        <f>IF('Indicator Date hidden'!CI10="x","x",CH$2-'Indicator Date hidden'!CI10)</f>
        <v>0</v>
      </c>
      <c r="CI9" s="318">
        <f>IF('Indicator Date hidden'!CJ10="x","x",CI$2-'Indicator Date hidden'!CJ10)</f>
        <v>0</v>
      </c>
      <c r="CJ9" s="318">
        <f>IF('Indicator Date hidden'!CK10="x","x",CJ$2-'Indicator Date hidden'!CK10)</f>
        <v>0</v>
      </c>
      <c r="CK9" s="318">
        <f>IF('Indicator Date hidden'!CL10="x","x",CK$2-'Indicator Date hidden'!CL10)</f>
        <v>0</v>
      </c>
      <c r="CL9" s="318">
        <f>IF('Indicator Date hidden'!CM10="x","x",CL$2-'Indicator Date hidden'!CM10)</f>
        <v>6</v>
      </c>
      <c r="CM9" s="317">
        <f t="shared" si="0"/>
        <v>67</v>
      </c>
      <c r="CN9" s="319">
        <f t="shared" si="1"/>
        <v>0.7528089887640449</v>
      </c>
      <c r="CO9" s="317">
        <f t="shared" si="2"/>
        <v>27</v>
      </c>
      <c r="CP9" s="319">
        <f t="shared" si="3"/>
        <v>1.6440625133444198</v>
      </c>
      <c r="CQ9" s="320">
        <f t="shared" si="4"/>
        <v>0</v>
      </c>
    </row>
    <row r="10" spans="1:95" x14ac:dyDescent="0.3">
      <c r="A10" s="317" t="str">
        <f>'Indicator Data'!C21</f>
        <v>Brahmanbaria</v>
      </c>
      <c r="B10" s="318">
        <f>IF('Indicator Date hidden'!C11="x","x",B$2-'Indicator Date hidden'!C11)</f>
        <v>0</v>
      </c>
      <c r="C10" s="318">
        <f>IF('Indicator Date hidden'!D11="x","x",C$2-'Indicator Date hidden'!D11)</f>
        <v>0</v>
      </c>
      <c r="D10" s="318">
        <f>IF('Indicator Date hidden'!E11="x","x",D$2-'Indicator Date hidden'!E11)</f>
        <v>0</v>
      </c>
      <c r="E10" s="318">
        <f>IF('Indicator Date hidden'!F11="x","x",E$2-'Indicator Date hidden'!F11)</f>
        <v>0</v>
      </c>
      <c r="F10" s="318">
        <f>IF('Indicator Date hidden'!G11="x","x",F$2-'Indicator Date hidden'!G11)</f>
        <v>0</v>
      </c>
      <c r="G10" s="318">
        <f>IF('Indicator Date hidden'!H11="x","x",G$2-'Indicator Date hidden'!H11)</f>
        <v>0</v>
      </c>
      <c r="H10" s="318">
        <f>IF('Indicator Date hidden'!I11="x","x",H$2-'Indicator Date hidden'!I11)</f>
        <v>0</v>
      </c>
      <c r="I10" s="318">
        <f>IF('Indicator Date hidden'!J11="x","x",I$2-'Indicator Date hidden'!J11)</f>
        <v>0</v>
      </c>
      <c r="J10" s="318">
        <f>IF('Indicator Date hidden'!K11="x","x",J$2-'Indicator Date hidden'!K11)</f>
        <v>0</v>
      </c>
      <c r="K10" s="318">
        <f>IF('Indicator Date hidden'!L11="x","x",K$2-'Indicator Date hidden'!L11)</f>
        <v>0</v>
      </c>
      <c r="L10" s="318">
        <f>IF('Indicator Date hidden'!M11="x","x",L$2-'Indicator Date hidden'!M11)</f>
        <v>0</v>
      </c>
      <c r="M10" s="318">
        <f>IF('Indicator Date hidden'!N11="x","x",M$2-'Indicator Date hidden'!N11)</f>
        <v>0</v>
      </c>
      <c r="N10" s="318">
        <f>IF('Indicator Date hidden'!O11="x","x",N$2-'Indicator Date hidden'!O11)</f>
        <v>0</v>
      </c>
      <c r="O10" s="318">
        <f>IF('Indicator Date hidden'!P11="x","x",O$2-'Indicator Date hidden'!P11)</f>
        <v>0</v>
      </c>
      <c r="P10" s="318">
        <f>IF('Indicator Date hidden'!Q11="x","x",P$2-'Indicator Date hidden'!Q11)</f>
        <v>0</v>
      </c>
      <c r="Q10" s="318">
        <f>IF('Indicator Date hidden'!R11="x","x",Q$2-'Indicator Date hidden'!R11)</f>
        <v>0</v>
      </c>
      <c r="R10" s="318">
        <f>IF('Indicator Date hidden'!S11="x","x",R$2-'Indicator Date hidden'!S11)</f>
        <v>0</v>
      </c>
      <c r="S10" s="318">
        <f>IF('Indicator Date hidden'!T11="x","x",S$2-'Indicator Date hidden'!T11)</f>
        <v>0</v>
      </c>
      <c r="T10" s="318">
        <f>IF('Indicator Date hidden'!U11="x","x",T$2-'Indicator Date hidden'!U11)</f>
        <v>0</v>
      </c>
      <c r="U10" s="318">
        <f>IF('Indicator Date hidden'!V11="x","x",U$2-'Indicator Date hidden'!V11)</f>
        <v>0</v>
      </c>
      <c r="V10" s="318">
        <f>IF('Indicator Date hidden'!W11="x","x",V$2-'Indicator Date hidden'!W11)</f>
        <v>0</v>
      </c>
      <c r="W10" s="318">
        <f>IF('Indicator Date hidden'!X11="x","x",W$2-'Indicator Date hidden'!X11)</f>
        <v>0</v>
      </c>
      <c r="X10" s="318">
        <f>IF('Indicator Date hidden'!Y11="x","x",X$2-'Indicator Date hidden'!Y11)</f>
        <v>0</v>
      </c>
      <c r="Y10" s="318">
        <f>IF('Indicator Date hidden'!Z11="x","x",Y$2-'Indicator Date hidden'!Z11)</f>
        <v>6</v>
      </c>
      <c r="Z10" s="318">
        <f>IF('Indicator Date hidden'!AA11="x","x",Z$2-'Indicator Date hidden'!AA11)</f>
        <v>0</v>
      </c>
      <c r="AA10" s="318">
        <f>IF('Indicator Date hidden'!AB11="x","x",AA$2-'Indicator Date hidden'!AB11)</f>
        <v>0</v>
      </c>
      <c r="AB10" s="318">
        <f>IF('Indicator Date hidden'!AC11="x","x",AB$2-'Indicator Date hidden'!AC11)</f>
        <v>0</v>
      </c>
      <c r="AC10" s="318">
        <f>IF('Indicator Date hidden'!AD11="x","x",AC$2-'Indicator Date hidden'!AD11)</f>
        <v>0</v>
      </c>
      <c r="AD10" s="318">
        <f>IF('Indicator Date hidden'!AE11="x","x",AD$2-'Indicator Date hidden'!AE11)</f>
        <v>0</v>
      </c>
      <c r="AE10" s="318">
        <f>IF('Indicator Date hidden'!AF11="x","x",AE$2-'Indicator Date hidden'!AF11)</f>
        <v>0</v>
      </c>
      <c r="AF10" s="318">
        <f>IF('Indicator Date hidden'!AG11="x","x",AF$2-'Indicator Date hidden'!AG11)</f>
        <v>0</v>
      </c>
      <c r="AG10" s="318">
        <f>IF('Indicator Date hidden'!AH11="x","x",AG$2-'Indicator Date hidden'!AH11)</f>
        <v>4</v>
      </c>
      <c r="AH10" s="318">
        <f>IF('Indicator Date hidden'!AI11="x","x",AH$2-'Indicator Date hidden'!AI11)</f>
        <v>1</v>
      </c>
      <c r="AI10" s="318">
        <f>IF('Indicator Date hidden'!AJ11="x","x",AI$2-'Indicator Date hidden'!AJ11)</f>
        <v>1</v>
      </c>
      <c r="AJ10" s="318">
        <f>IF('Indicator Date hidden'!AK11="x","x",AJ$2-'Indicator Date hidden'!AK11)</f>
        <v>1</v>
      </c>
      <c r="AK10" s="318">
        <f>IF('Indicator Date hidden'!AL11="x","x",AK$2-'Indicator Date hidden'!AL11)</f>
        <v>0</v>
      </c>
      <c r="AL10" s="318">
        <f>IF('Indicator Date hidden'!AM11="x","x",AL$2-'Indicator Date hidden'!AM11)</f>
        <v>1</v>
      </c>
      <c r="AM10" s="318">
        <f>IF('Indicator Date hidden'!AN11="x","x",AM$2-'Indicator Date hidden'!AN11)</f>
        <v>1</v>
      </c>
      <c r="AN10" s="318">
        <f>IF('Indicator Date hidden'!AO11="x","x",AN$2-'Indicator Date hidden'!AO11)</f>
        <v>0</v>
      </c>
      <c r="AO10" s="318">
        <f>IF('Indicator Date hidden'!AP11="x","x",AO$2-'Indicator Date hidden'!AP11)</f>
        <v>4</v>
      </c>
      <c r="AP10" s="318">
        <f>IF('Indicator Date hidden'!AQ11="x","x",AP$2-'Indicator Date hidden'!AQ11)</f>
        <v>1</v>
      </c>
      <c r="AQ10" s="318">
        <f>IF('Indicator Date hidden'!AR11="x","x",AQ$2-'Indicator Date hidden'!AR11)</f>
        <v>0</v>
      </c>
      <c r="AR10" s="318">
        <f>IF('Indicator Date hidden'!AS11="x","x",AR$2-'Indicator Date hidden'!AS11)</f>
        <v>0</v>
      </c>
      <c r="AS10" s="318">
        <f>IF('Indicator Date hidden'!AT11="x","x",AS$2-'Indicator Date hidden'!AT11)</f>
        <v>0</v>
      </c>
      <c r="AT10" s="318">
        <f>IF('Indicator Date hidden'!AU11="x","x",AT$2-'Indicator Date hidden'!AU11)</f>
        <v>0</v>
      </c>
      <c r="AU10" s="318">
        <f>IF('Indicator Date hidden'!AV11="x","x",AU$2-'Indicator Date hidden'!AV11)</f>
        <v>0</v>
      </c>
      <c r="AV10" s="318">
        <f>IF('Indicator Date hidden'!AW11="x","x",AV$2-'Indicator Date hidden'!AW11)</f>
        <v>0</v>
      </c>
      <c r="AW10" s="318">
        <f>IF('Indicator Date hidden'!AX11="x","x",AW$2-'Indicator Date hidden'!AX11)</f>
        <v>0</v>
      </c>
      <c r="AX10" s="318">
        <f>IF('Indicator Date hidden'!AY11="x","x",AX$2-'Indicator Date hidden'!AY11)</f>
        <v>1</v>
      </c>
      <c r="AY10" s="318">
        <f>IF('Indicator Date hidden'!AZ11="x","x",AY$2-'Indicator Date hidden'!AZ11)</f>
        <v>1</v>
      </c>
      <c r="AZ10" s="318">
        <f>IF('Indicator Date hidden'!BA11="x","x",AZ$2-'Indicator Date hidden'!BA11)</f>
        <v>1</v>
      </c>
      <c r="BA10" s="318">
        <f>IF('Indicator Date hidden'!BB11="x","x",BA$2-'Indicator Date hidden'!BB11)</f>
        <v>0</v>
      </c>
      <c r="BB10" s="318">
        <f>IF('Indicator Date hidden'!BC11="x","x",BB$2-'Indicator Date hidden'!BC11)</f>
        <v>0</v>
      </c>
      <c r="BC10" s="318">
        <f>IF('Indicator Date hidden'!BD11="x","x",BC$2-'Indicator Date hidden'!BD11)</f>
        <v>0</v>
      </c>
      <c r="BD10" s="318">
        <f>IF('Indicator Date hidden'!BE11="x","x",BD$2-'Indicator Date hidden'!BE11)</f>
        <v>0</v>
      </c>
      <c r="BE10" s="318">
        <f>IF('Indicator Date hidden'!BF11="x","x",BE$2-'Indicator Date hidden'!BF11)</f>
        <v>0</v>
      </c>
      <c r="BF10" s="318">
        <f>IF('Indicator Date hidden'!BG11="x","x",BF$2-'Indicator Date hidden'!BG11)</f>
        <v>1</v>
      </c>
      <c r="BG10" s="318">
        <f>IF('Indicator Date hidden'!BH11="x","x",BG$2-'Indicator Date hidden'!BH11)</f>
        <v>1</v>
      </c>
      <c r="BH10" s="318">
        <f>IF('Indicator Date hidden'!BI11="x","x",BH$2-'Indicator Date hidden'!BI11)</f>
        <v>0</v>
      </c>
      <c r="BI10" s="318">
        <f>IF('Indicator Date hidden'!BJ11="x","x",BI$2-'Indicator Date hidden'!BJ11)</f>
        <v>0</v>
      </c>
      <c r="BJ10" s="318">
        <f>IF('Indicator Date hidden'!BK11="x","x",BJ$2-'Indicator Date hidden'!BK11)</f>
        <v>0</v>
      </c>
      <c r="BK10" s="318">
        <f>IF('Indicator Date hidden'!BL11="x","x",BK$2-'Indicator Date hidden'!BL11)</f>
        <v>0</v>
      </c>
      <c r="BL10" s="318">
        <f>IF('Indicator Date hidden'!BM11="x","x",BL$2-'Indicator Date hidden'!BM11)</f>
        <v>0</v>
      </c>
      <c r="BM10" s="318">
        <f>IF('Indicator Date hidden'!BN11="x","x",BM$2-'Indicator Date hidden'!BN11)</f>
        <v>0</v>
      </c>
      <c r="BN10" s="318">
        <f>IF('Indicator Date hidden'!BO11="x","x",BN$2-'Indicator Date hidden'!BO11)</f>
        <v>0</v>
      </c>
      <c r="BO10" s="318">
        <f>IF('Indicator Date hidden'!BP11="x","x",BO$2-'Indicator Date hidden'!BP11)</f>
        <v>5</v>
      </c>
      <c r="BP10" s="318">
        <f>IF('Indicator Date hidden'!BQ11="x","x",BP$2-'Indicator Date hidden'!BQ11)</f>
        <v>0</v>
      </c>
      <c r="BQ10" s="318">
        <f>IF('Indicator Date hidden'!BR11="x","x",BQ$2-'Indicator Date hidden'!BR11)</f>
        <v>6</v>
      </c>
      <c r="BR10" s="318">
        <f>IF('Indicator Date hidden'!BS11="x","x",BR$2-'Indicator Date hidden'!BS11)</f>
        <v>6</v>
      </c>
      <c r="BS10" s="318">
        <f>IF('Indicator Date hidden'!BT11="x","x",BS$2-'Indicator Date hidden'!BT11)</f>
        <v>6</v>
      </c>
      <c r="BT10" s="318">
        <f>IF('Indicator Date hidden'!BU11="x","x",BT$2-'Indicator Date hidden'!BU11)</f>
        <v>0</v>
      </c>
      <c r="BU10" s="318">
        <f>IF('Indicator Date hidden'!BV11="x","x",BU$2-'Indicator Date hidden'!BV11)</f>
        <v>0</v>
      </c>
      <c r="BV10" s="318">
        <f>IF('Indicator Date hidden'!BW11="x","x",BV$2-'Indicator Date hidden'!BW11)</f>
        <v>0</v>
      </c>
      <c r="BW10" s="318">
        <f>IF('Indicator Date hidden'!BX11="x","x",BW$2-'Indicator Date hidden'!BX11)</f>
        <v>6</v>
      </c>
      <c r="BX10" s="318">
        <f>IF('Indicator Date hidden'!BY11="x","x",BX$2-'Indicator Date hidden'!BY11)</f>
        <v>1</v>
      </c>
      <c r="BY10" s="318">
        <f>IF('Indicator Date hidden'!BZ11="x","x",BY$2-'Indicator Date hidden'!BZ11)</f>
        <v>1</v>
      </c>
      <c r="BZ10" s="318">
        <f>IF('Indicator Date hidden'!CA11="x","x",BZ$2-'Indicator Date hidden'!CA11)</f>
        <v>1</v>
      </c>
      <c r="CA10" s="318">
        <f>IF('Indicator Date hidden'!CB11="x","x",CA$2-'Indicator Date hidden'!CB11)</f>
        <v>1</v>
      </c>
      <c r="CB10" s="318">
        <f>IF('Indicator Date hidden'!CC11="x","x",CB$2-'Indicator Date hidden'!CC11)</f>
        <v>1</v>
      </c>
      <c r="CC10" s="318">
        <f>IF('Indicator Date hidden'!CD11="x","x",CC$2-'Indicator Date hidden'!CD11)</f>
        <v>1</v>
      </c>
      <c r="CD10" s="318">
        <f>IF('Indicator Date hidden'!CE11="x","x",CD$2-'Indicator Date hidden'!CE11)</f>
        <v>1</v>
      </c>
      <c r="CE10" s="318">
        <f>IF('Indicator Date hidden'!CF11="x","x",CE$2-'Indicator Date hidden'!CF11)</f>
        <v>0</v>
      </c>
      <c r="CF10" s="318">
        <f>IF('Indicator Date hidden'!CG11="x","x",CF$2-'Indicator Date hidden'!CG11)</f>
        <v>0</v>
      </c>
      <c r="CG10" s="318">
        <f>IF('Indicator Date hidden'!CH11="x","x",CG$2-'Indicator Date hidden'!CH11)</f>
        <v>0</v>
      </c>
      <c r="CH10" s="318">
        <f>IF('Indicator Date hidden'!CI11="x","x",CH$2-'Indicator Date hidden'!CI11)</f>
        <v>0</v>
      </c>
      <c r="CI10" s="318">
        <f>IF('Indicator Date hidden'!CJ11="x","x",CI$2-'Indicator Date hidden'!CJ11)</f>
        <v>0</v>
      </c>
      <c r="CJ10" s="318">
        <f>IF('Indicator Date hidden'!CK11="x","x",CJ$2-'Indicator Date hidden'!CK11)</f>
        <v>0</v>
      </c>
      <c r="CK10" s="318">
        <f>IF('Indicator Date hidden'!CL11="x","x",CK$2-'Indicator Date hidden'!CL11)</f>
        <v>0</v>
      </c>
      <c r="CL10" s="318">
        <f>IF('Indicator Date hidden'!CM11="x","x",CL$2-'Indicator Date hidden'!CM11)</f>
        <v>6</v>
      </c>
      <c r="CM10" s="317">
        <f t="shared" si="0"/>
        <v>67</v>
      </c>
      <c r="CN10" s="319">
        <f t="shared" si="1"/>
        <v>0.7528089887640449</v>
      </c>
      <c r="CO10" s="317">
        <f t="shared" si="2"/>
        <v>27</v>
      </c>
      <c r="CP10" s="319">
        <f t="shared" si="3"/>
        <v>1.6440625133444198</v>
      </c>
      <c r="CQ10" s="320">
        <f t="shared" si="4"/>
        <v>0</v>
      </c>
    </row>
    <row r="11" spans="1:95" x14ac:dyDescent="0.3">
      <c r="A11" s="317" t="str">
        <f>'Indicator Data'!C22</f>
        <v>Chandpur</v>
      </c>
      <c r="B11" s="318">
        <f>IF('Indicator Date hidden'!C12="x","x",B$2-'Indicator Date hidden'!C12)</f>
        <v>0</v>
      </c>
      <c r="C11" s="318">
        <f>IF('Indicator Date hidden'!D12="x","x",C$2-'Indicator Date hidden'!D12)</f>
        <v>0</v>
      </c>
      <c r="D11" s="318">
        <f>IF('Indicator Date hidden'!E12="x","x",D$2-'Indicator Date hidden'!E12)</f>
        <v>0</v>
      </c>
      <c r="E11" s="318">
        <f>IF('Indicator Date hidden'!F12="x","x",E$2-'Indicator Date hidden'!F12)</f>
        <v>0</v>
      </c>
      <c r="F11" s="318">
        <f>IF('Indicator Date hidden'!G12="x","x",F$2-'Indicator Date hidden'!G12)</f>
        <v>0</v>
      </c>
      <c r="G11" s="318">
        <f>IF('Indicator Date hidden'!H12="x","x",G$2-'Indicator Date hidden'!H12)</f>
        <v>0</v>
      </c>
      <c r="H11" s="318">
        <f>IF('Indicator Date hidden'!I12="x","x",H$2-'Indicator Date hidden'!I12)</f>
        <v>0</v>
      </c>
      <c r="I11" s="318">
        <f>IF('Indicator Date hidden'!J12="x","x",I$2-'Indicator Date hidden'!J12)</f>
        <v>0</v>
      </c>
      <c r="J11" s="318">
        <f>IF('Indicator Date hidden'!K12="x","x",J$2-'Indicator Date hidden'!K12)</f>
        <v>0</v>
      </c>
      <c r="K11" s="318">
        <f>IF('Indicator Date hidden'!L12="x","x",K$2-'Indicator Date hidden'!L12)</f>
        <v>0</v>
      </c>
      <c r="L11" s="318">
        <f>IF('Indicator Date hidden'!M12="x","x",L$2-'Indicator Date hidden'!M12)</f>
        <v>0</v>
      </c>
      <c r="M11" s="318">
        <f>IF('Indicator Date hidden'!N12="x","x",M$2-'Indicator Date hidden'!N12)</f>
        <v>0</v>
      </c>
      <c r="N11" s="318">
        <f>IF('Indicator Date hidden'!O12="x","x",N$2-'Indicator Date hidden'!O12)</f>
        <v>0</v>
      </c>
      <c r="O11" s="318">
        <f>IF('Indicator Date hidden'!P12="x","x",O$2-'Indicator Date hidden'!P12)</f>
        <v>0</v>
      </c>
      <c r="P11" s="318">
        <f>IF('Indicator Date hidden'!Q12="x","x",P$2-'Indicator Date hidden'!Q12)</f>
        <v>0</v>
      </c>
      <c r="Q11" s="318">
        <f>IF('Indicator Date hidden'!R12="x","x",Q$2-'Indicator Date hidden'!R12)</f>
        <v>0</v>
      </c>
      <c r="R11" s="318">
        <f>IF('Indicator Date hidden'!S12="x","x",R$2-'Indicator Date hidden'!S12)</f>
        <v>0</v>
      </c>
      <c r="S11" s="318">
        <f>IF('Indicator Date hidden'!T12="x","x",S$2-'Indicator Date hidden'!T12)</f>
        <v>0</v>
      </c>
      <c r="T11" s="318">
        <f>IF('Indicator Date hidden'!U12="x","x",T$2-'Indicator Date hidden'!U12)</f>
        <v>0</v>
      </c>
      <c r="U11" s="318">
        <f>IF('Indicator Date hidden'!V12="x","x",U$2-'Indicator Date hidden'!V12)</f>
        <v>0</v>
      </c>
      <c r="V11" s="318">
        <f>IF('Indicator Date hidden'!W12="x","x",V$2-'Indicator Date hidden'!W12)</f>
        <v>0</v>
      </c>
      <c r="W11" s="318">
        <f>IF('Indicator Date hidden'!X12="x","x",W$2-'Indicator Date hidden'!X12)</f>
        <v>0</v>
      </c>
      <c r="X11" s="318">
        <f>IF('Indicator Date hidden'!Y12="x","x",X$2-'Indicator Date hidden'!Y12)</f>
        <v>0</v>
      </c>
      <c r="Y11" s="318">
        <f>IF('Indicator Date hidden'!Z12="x","x",Y$2-'Indicator Date hidden'!Z12)</f>
        <v>6</v>
      </c>
      <c r="Z11" s="318">
        <f>IF('Indicator Date hidden'!AA12="x","x",Z$2-'Indicator Date hidden'!AA12)</f>
        <v>0</v>
      </c>
      <c r="AA11" s="318">
        <f>IF('Indicator Date hidden'!AB12="x","x",AA$2-'Indicator Date hidden'!AB12)</f>
        <v>0</v>
      </c>
      <c r="AB11" s="318">
        <f>IF('Indicator Date hidden'!AC12="x","x",AB$2-'Indicator Date hidden'!AC12)</f>
        <v>0</v>
      </c>
      <c r="AC11" s="318">
        <f>IF('Indicator Date hidden'!AD12="x","x",AC$2-'Indicator Date hidden'!AD12)</f>
        <v>0</v>
      </c>
      <c r="AD11" s="318">
        <f>IF('Indicator Date hidden'!AE12="x","x",AD$2-'Indicator Date hidden'!AE12)</f>
        <v>0</v>
      </c>
      <c r="AE11" s="318">
        <f>IF('Indicator Date hidden'!AF12="x","x",AE$2-'Indicator Date hidden'!AF12)</f>
        <v>0</v>
      </c>
      <c r="AF11" s="318">
        <f>IF('Indicator Date hidden'!AG12="x","x",AF$2-'Indicator Date hidden'!AG12)</f>
        <v>0</v>
      </c>
      <c r="AG11" s="318">
        <f>IF('Indicator Date hidden'!AH12="x","x",AG$2-'Indicator Date hidden'!AH12)</f>
        <v>4</v>
      </c>
      <c r="AH11" s="318">
        <f>IF('Indicator Date hidden'!AI12="x","x",AH$2-'Indicator Date hidden'!AI12)</f>
        <v>1</v>
      </c>
      <c r="AI11" s="318">
        <f>IF('Indicator Date hidden'!AJ12="x","x",AI$2-'Indicator Date hidden'!AJ12)</f>
        <v>1</v>
      </c>
      <c r="AJ11" s="318">
        <f>IF('Indicator Date hidden'!AK12="x","x",AJ$2-'Indicator Date hidden'!AK12)</f>
        <v>1</v>
      </c>
      <c r="AK11" s="318">
        <f>IF('Indicator Date hidden'!AL12="x","x",AK$2-'Indicator Date hidden'!AL12)</f>
        <v>0</v>
      </c>
      <c r="AL11" s="318">
        <f>IF('Indicator Date hidden'!AM12="x","x",AL$2-'Indicator Date hidden'!AM12)</f>
        <v>1</v>
      </c>
      <c r="AM11" s="318">
        <f>IF('Indicator Date hidden'!AN12="x","x",AM$2-'Indicator Date hidden'!AN12)</f>
        <v>1</v>
      </c>
      <c r="AN11" s="318">
        <f>IF('Indicator Date hidden'!AO12="x","x",AN$2-'Indicator Date hidden'!AO12)</f>
        <v>0</v>
      </c>
      <c r="AO11" s="318">
        <f>IF('Indicator Date hidden'!AP12="x","x",AO$2-'Indicator Date hidden'!AP12)</f>
        <v>4</v>
      </c>
      <c r="AP11" s="318">
        <f>IF('Indicator Date hidden'!AQ12="x","x",AP$2-'Indicator Date hidden'!AQ12)</f>
        <v>1</v>
      </c>
      <c r="AQ11" s="318">
        <f>IF('Indicator Date hidden'!AR12="x","x",AQ$2-'Indicator Date hidden'!AR12)</f>
        <v>0</v>
      </c>
      <c r="AR11" s="318">
        <f>IF('Indicator Date hidden'!AS12="x","x",AR$2-'Indicator Date hidden'!AS12)</f>
        <v>0</v>
      </c>
      <c r="AS11" s="318">
        <f>IF('Indicator Date hidden'!AT12="x","x",AS$2-'Indicator Date hidden'!AT12)</f>
        <v>0</v>
      </c>
      <c r="AT11" s="318">
        <f>IF('Indicator Date hidden'!AU12="x","x",AT$2-'Indicator Date hidden'!AU12)</f>
        <v>0</v>
      </c>
      <c r="AU11" s="318">
        <f>IF('Indicator Date hidden'!AV12="x","x",AU$2-'Indicator Date hidden'!AV12)</f>
        <v>0</v>
      </c>
      <c r="AV11" s="318">
        <f>IF('Indicator Date hidden'!AW12="x","x",AV$2-'Indicator Date hidden'!AW12)</f>
        <v>0</v>
      </c>
      <c r="AW11" s="318">
        <f>IF('Indicator Date hidden'!AX12="x","x",AW$2-'Indicator Date hidden'!AX12)</f>
        <v>0</v>
      </c>
      <c r="AX11" s="318">
        <f>IF('Indicator Date hidden'!AY12="x","x",AX$2-'Indicator Date hidden'!AY12)</f>
        <v>1</v>
      </c>
      <c r="AY11" s="318">
        <f>IF('Indicator Date hidden'!AZ12="x","x",AY$2-'Indicator Date hidden'!AZ12)</f>
        <v>1</v>
      </c>
      <c r="AZ11" s="318">
        <f>IF('Indicator Date hidden'!BA12="x","x",AZ$2-'Indicator Date hidden'!BA12)</f>
        <v>1</v>
      </c>
      <c r="BA11" s="318">
        <f>IF('Indicator Date hidden'!BB12="x","x",BA$2-'Indicator Date hidden'!BB12)</f>
        <v>0</v>
      </c>
      <c r="BB11" s="318">
        <f>IF('Indicator Date hidden'!BC12="x","x",BB$2-'Indicator Date hidden'!BC12)</f>
        <v>0</v>
      </c>
      <c r="BC11" s="318">
        <f>IF('Indicator Date hidden'!BD12="x","x",BC$2-'Indicator Date hidden'!BD12)</f>
        <v>0</v>
      </c>
      <c r="BD11" s="318">
        <f>IF('Indicator Date hidden'!BE12="x","x",BD$2-'Indicator Date hidden'!BE12)</f>
        <v>0</v>
      </c>
      <c r="BE11" s="318">
        <f>IF('Indicator Date hidden'!BF12="x","x",BE$2-'Indicator Date hidden'!BF12)</f>
        <v>0</v>
      </c>
      <c r="BF11" s="318">
        <f>IF('Indicator Date hidden'!BG12="x","x",BF$2-'Indicator Date hidden'!BG12)</f>
        <v>1</v>
      </c>
      <c r="BG11" s="318">
        <f>IF('Indicator Date hidden'!BH12="x","x",BG$2-'Indicator Date hidden'!BH12)</f>
        <v>1</v>
      </c>
      <c r="BH11" s="318">
        <f>IF('Indicator Date hidden'!BI12="x","x",BH$2-'Indicator Date hidden'!BI12)</f>
        <v>0</v>
      </c>
      <c r="BI11" s="318">
        <f>IF('Indicator Date hidden'!BJ12="x","x",BI$2-'Indicator Date hidden'!BJ12)</f>
        <v>0</v>
      </c>
      <c r="BJ11" s="318">
        <f>IF('Indicator Date hidden'!BK12="x","x",BJ$2-'Indicator Date hidden'!BK12)</f>
        <v>0</v>
      </c>
      <c r="BK11" s="318">
        <f>IF('Indicator Date hidden'!BL12="x","x",BK$2-'Indicator Date hidden'!BL12)</f>
        <v>0</v>
      </c>
      <c r="BL11" s="318">
        <f>IF('Indicator Date hidden'!BM12="x","x",BL$2-'Indicator Date hidden'!BM12)</f>
        <v>0</v>
      </c>
      <c r="BM11" s="318">
        <f>IF('Indicator Date hidden'!BN12="x","x",BM$2-'Indicator Date hidden'!BN12)</f>
        <v>0</v>
      </c>
      <c r="BN11" s="318">
        <f>IF('Indicator Date hidden'!BO12="x","x",BN$2-'Indicator Date hidden'!BO12)</f>
        <v>0</v>
      </c>
      <c r="BO11" s="318">
        <f>IF('Indicator Date hidden'!BP12="x","x",BO$2-'Indicator Date hidden'!BP12)</f>
        <v>5</v>
      </c>
      <c r="BP11" s="318">
        <f>IF('Indicator Date hidden'!BQ12="x","x",BP$2-'Indicator Date hidden'!BQ12)</f>
        <v>0</v>
      </c>
      <c r="BQ11" s="318">
        <f>IF('Indicator Date hidden'!BR12="x","x",BQ$2-'Indicator Date hidden'!BR12)</f>
        <v>6</v>
      </c>
      <c r="BR11" s="318">
        <f>IF('Indicator Date hidden'!BS12="x","x",BR$2-'Indicator Date hidden'!BS12)</f>
        <v>6</v>
      </c>
      <c r="BS11" s="318">
        <f>IF('Indicator Date hidden'!BT12="x","x",BS$2-'Indicator Date hidden'!BT12)</f>
        <v>6</v>
      </c>
      <c r="BT11" s="318">
        <f>IF('Indicator Date hidden'!BU12="x","x",BT$2-'Indicator Date hidden'!BU12)</f>
        <v>0</v>
      </c>
      <c r="BU11" s="318">
        <f>IF('Indicator Date hidden'!BV12="x","x",BU$2-'Indicator Date hidden'!BV12)</f>
        <v>0</v>
      </c>
      <c r="BV11" s="318">
        <f>IF('Indicator Date hidden'!BW12="x","x",BV$2-'Indicator Date hidden'!BW12)</f>
        <v>0</v>
      </c>
      <c r="BW11" s="318">
        <f>IF('Indicator Date hidden'!BX12="x","x",BW$2-'Indicator Date hidden'!BX12)</f>
        <v>6</v>
      </c>
      <c r="BX11" s="318">
        <f>IF('Indicator Date hidden'!BY12="x","x",BX$2-'Indicator Date hidden'!BY12)</f>
        <v>1</v>
      </c>
      <c r="BY11" s="318">
        <f>IF('Indicator Date hidden'!BZ12="x","x",BY$2-'Indicator Date hidden'!BZ12)</f>
        <v>1</v>
      </c>
      <c r="BZ11" s="318">
        <f>IF('Indicator Date hidden'!CA12="x","x",BZ$2-'Indicator Date hidden'!CA12)</f>
        <v>1</v>
      </c>
      <c r="CA11" s="318">
        <f>IF('Indicator Date hidden'!CB12="x","x",CA$2-'Indicator Date hidden'!CB12)</f>
        <v>1</v>
      </c>
      <c r="CB11" s="318">
        <f>IF('Indicator Date hidden'!CC12="x","x",CB$2-'Indicator Date hidden'!CC12)</f>
        <v>1</v>
      </c>
      <c r="CC11" s="318">
        <f>IF('Indicator Date hidden'!CD12="x","x",CC$2-'Indicator Date hidden'!CD12)</f>
        <v>1</v>
      </c>
      <c r="CD11" s="318">
        <f>IF('Indicator Date hidden'!CE12="x","x",CD$2-'Indicator Date hidden'!CE12)</f>
        <v>1</v>
      </c>
      <c r="CE11" s="318">
        <f>IF('Indicator Date hidden'!CF12="x","x",CE$2-'Indicator Date hidden'!CF12)</f>
        <v>0</v>
      </c>
      <c r="CF11" s="318">
        <f>IF('Indicator Date hidden'!CG12="x","x",CF$2-'Indicator Date hidden'!CG12)</f>
        <v>0</v>
      </c>
      <c r="CG11" s="318">
        <f>IF('Indicator Date hidden'!CH12="x","x",CG$2-'Indicator Date hidden'!CH12)</f>
        <v>0</v>
      </c>
      <c r="CH11" s="318">
        <f>IF('Indicator Date hidden'!CI12="x","x",CH$2-'Indicator Date hidden'!CI12)</f>
        <v>0</v>
      </c>
      <c r="CI11" s="318">
        <f>IF('Indicator Date hidden'!CJ12="x","x",CI$2-'Indicator Date hidden'!CJ12)</f>
        <v>0</v>
      </c>
      <c r="CJ11" s="318">
        <f>IF('Indicator Date hidden'!CK12="x","x",CJ$2-'Indicator Date hidden'!CK12)</f>
        <v>0</v>
      </c>
      <c r="CK11" s="318">
        <f>IF('Indicator Date hidden'!CL12="x","x",CK$2-'Indicator Date hidden'!CL12)</f>
        <v>0</v>
      </c>
      <c r="CL11" s="318">
        <f>IF('Indicator Date hidden'!CM12="x","x",CL$2-'Indicator Date hidden'!CM12)</f>
        <v>6</v>
      </c>
      <c r="CM11" s="317">
        <f t="shared" si="0"/>
        <v>67</v>
      </c>
      <c r="CN11" s="319">
        <f t="shared" si="1"/>
        <v>0.7528089887640449</v>
      </c>
      <c r="CO11" s="317">
        <f t="shared" si="2"/>
        <v>27</v>
      </c>
      <c r="CP11" s="319">
        <f t="shared" si="3"/>
        <v>1.6440625133444198</v>
      </c>
      <c r="CQ11" s="320">
        <f t="shared" si="4"/>
        <v>0</v>
      </c>
    </row>
    <row r="12" spans="1:95" x14ac:dyDescent="0.3">
      <c r="A12" s="317" t="str">
        <f>'Indicator Data'!C23</f>
        <v>Chattogram</v>
      </c>
      <c r="B12" s="318">
        <f>IF('Indicator Date hidden'!C13="x","x",B$2-'Indicator Date hidden'!C13)</f>
        <v>0</v>
      </c>
      <c r="C12" s="318">
        <f>IF('Indicator Date hidden'!D13="x","x",C$2-'Indicator Date hidden'!D13)</f>
        <v>0</v>
      </c>
      <c r="D12" s="318">
        <f>IF('Indicator Date hidden'!E13="x","x",D$2-'Indicator Date hidden'!E13)</f>
        <v>0</v>
      </c>
      <c r="E12" s="318">
        <f>IF('Indicator Date hidden'!F13="x","x",E$2-'Indicator Date hidden'!F13)</f>
        <v>0</v>
      </c>
      <c r="F12" s="318">
        <f>IF('Indicator Date hidden'!G13="x","x",F$2-'Indicator Date hidden'!G13)</f>
        <v>0</v>
      </c>
      <c r="G12" s="318">
        <f>IF('Indicator Date hidden'!H13="x","x",G$2-'Indicator Date hidden'!H13)</f>
        <v>0</v>
      </c>
      <c r="H12" s="318">
        <f>IF('Indicator Date hidden'!I13="x","x",H$2-'Indicator Date hidden'!I13)</f>
        <v>0</v>
      </c>
      <c r="I12" s="318">
        <f>IF('Indicator Date hidden'!J13="x","x",I$2-'Indicator Date hidden'!J13)</f>
        <v>0</v>
      </c>
      <c r="J12" s="318">
        <f>IF('Indicator Date hidden'!K13="x","x",J$2-'Indicator Date hidden'!K13)</f>
        <v>0</v>
      </c>
      <c r="K12" s="318">
        <f>IF('Indicator Date hidden'!L13="x","x",K$2-'Indicator Date hidden'!L13)</f>
        <v>0</v>
      </c>
      <c r="L12" s="318">
        <f>IF('Indicator Date hidden'!M13="x","x",L$2-'Indicator Date hidden'!M13)</f>
        <v>0</v>
      </c>
      <c r="M12" s="318">
        <f>IF('Indicator Date hidden'!N13="x","x",M$2-'Indicator Date hidden'!N13)</f>
        <v>0</v>
      </c>
      <c r="N12" s="318">
        <f>IF('Indicator Date hidden'!O13="x","x",N$2-'Indicator Date hidden'!O13)</f>
        <v>0</v>
      </c>
      <c r="O12" s="318">
        <f>IF('Indicator Date hidden'!P13="x","x",O$2-'Indicator Date hidden'!P13)</f>
        <v>0</v>
      </c>
      <c r="P12" s="318">
        <f>IF('Indicator Date hidden'!Q13="x","x",P$2-'Indicator Date hidden'!Q13)</f>
        <v>0</v>
      </c>
      <c r="Q12" s="318">
        <f>IF('Indicator Date hidden'!R13="x","x",Q$2-'Indicator Date hidden'!R13)</f>
        <v>0</v>
      </c>
      <c r="R12" s="318">
        <f>IF('Indicator Date hidden'!S13="x","x",R$2-'Indicator Date hidden'!S13)</f>
        <v>0</v>
      </c>
      <c r="S12" s="318">
        <f>IF('Indicator Date hidden'!T13="x","x",S$2-'Indicator Date hidden'!T13)</f>
        <v>0</v>
      </c>
      <c r="T12" s="318">
        <f>IF('Indicator Date hidden'!U13="x","x",T$2-'Indicator Date hidden'!U13)</f>
        <v>0</v>
      </c>
      <c r="U12" s="318">
        <f>IF('Indicator Date hidden'!V13="x","x",U$2-'Indicator Date hidden'!V13)</f>
        <v>0</v>
      </c>
      <c r="V12" s="318">
        <f>IF('Indicator Date hidden'!W13="x","x",V$2-'Indicator Date hidden'!W13)</f>
        <v>0</v>
      </c>
      <c r="W12" s="318">
        <f>IF('Indicator Date hidden'!X13="x","x",W$2-'Indicator Date hidden'!X13)</f>
        <v>0</v>
      </c>
      <c r="X12" s="318">
        <f>IF('Indicator Date hidden'!Y13="x","x",X$2-'Indicator Date hidden'!Y13)</f>
        <v>0</v>
      </c>
      <c r="Y12" s="318">
        <f>IF('Indicator Date hidden'!Z13="x","x",Y$2-'Indicator Date hidden'!Z13)</f>
        <v>6</v>
      </c>
      <c r="Z12" s="318">
        <f>IF('Indicator Date hidden'!AA13="x","x",Z$2-'Indicator Date hidden'!AA13)</f>
        <v>0</v>
      </c>
      <c r="AA12" s="318">
        <f>IF('Indicator Date hidden'!AB13="x","x",AA$2-'Indicator Date hidden'!AB13)</f>
        <v>0</v>
      </c>
      <c r="AB12" s="318">
        <f>IF('Indicator Date hidden'!AC13="x","x",AB$2-'Indicator Date hidden'!AC13)</f>
        <v>0</v>
      </c>
      <c r="AC12" s="318">
        <f>IF('Indicator Date hidden'!AD13="x","x",AC$2-'Indicator Date hidden'!AD13)</f>
        <v>0</v>
      </c>
      <c r="AD12" s="318">
        <f>IF('Indicator Date hidden'!AE13="x","x",AD$2-'Indicator Date hidden'!AE13)</f>
        <v>0</v>
      </c>
      <c r="AE12" s="318">
        <f>IF('Indicator Date hidden'!AF13="x","x",AE$2-'Indicator Date hidden'!AF13)</f>
        <v>0</v>
      </c>
      <c r="AF12" s="318">
        <f>IF('Indicator Date hidden'!AG13="x","x",AF$2-'Indicator Date hidden'!AG13)</f>
        <v>0</v>
      </c>
      <c r="AG12" s="318">
        <f>IF('Indicator Date hidden'!AH13="x","x",AG$2-'Indicator Date hidden'!AH13)</f>
        <v>4</v>
      </c>
      <c r="AH12" s="318">
        <f>IF('Indicator Date hidden'!AI13="x","x",AH$2-'Indicator Date hidden'!AI13)</f>
        <v>1</v>
      </c>
      <c r="AI12" s="318">
        <f>IF('Indicator Date hidden'!AJ13="x","x",AI$2-'Indicator Date hidden'!AJ13)</f>
        <v>1</v>
      </c>
      <c r="AJ12" s="318">
        <f>IF('Indicator Date hidden'!AK13="x","x",AJ$2-'Indicator Date hidden'!AK13)</f>
        <v>1</v>
      </c>
      <c r="AK12" s="318">
        <f>IF('Indicator Date hidden'!AL13="x","x",AK$2-'Indicator Date hidden'!AL13)</f>
        <v>0</v>
      </c>
      <c r="AL12" s="318">
        <f>IF('Indicator Date hidden'!AM13="x","x",AL$2-'Indicator Date hidden'!AM13)</f>
        <v>1</v>
      </c>
      <c r="AM12" s="318">
        <f>IF('Indicator Date hidden'!AN13="x","x",AM$2-'Indicator Date hidden'!AN13)</f>
        <v>1</v>
      </c>
      <c r="AN12" s="318">
        <f>IF('Indicator Date hidden'!AO13="x","x",AN$2-'Indicator Date hidden'!AO13)</f>
        <v>0</v>
      </c>
      <c r="AO12" s="318">
        <f>IF('Indicator Date hidden'!AP13="x","x",AO$2-'Indicator Date hidden'!AP13)</f>
        <v>4</v>
      </c>
      <c r="AP12" s="318">
        <f>IF('Indicator Date hidden'!AQ13="x","x",AP$2-'Indicator Date hidden'!AQ13)</f>
        <v>1</v>
      </c>
      <c r="AQ12" s="318">
        <f>IF('Indicator Date hidden'!AR13="x","x",AQ$2-'Indicator Date hidden'!AR13)</f>
        <v>0</v>
      </c>
      <c r="AR12" s="318">
        <f>IF('Indicator Date hidden'!AS13="x","x",AR$2-'Indicator Date hidden'!AS13)</f>
        <v>0</v>
      </c>
      <c r="AS12" s="318">
        <f>IF('Indicator Date hidden'!AT13="x","x",AS$2-'Indicator Date hidden'!AT13)</f>
        <v>0</v>
      </c>
      <c r="AT12" s="318">
        <f>IF('Indicator Date hidden'!AU13="x","x",AT$2-'Indicator Date hidden'!AU13)</f>
        <v>0</v>
      </c>
      <c r="AU12" s="318">
        <f>IF('Indicator Date hidden'!AV13="x","x",AU$2-'Indicator Date hidden'!AV13)</f>
        <v>0</v>
      </c>
      <c r="AV12" s="318">
        <f>IF('Indicator Date hidden'!AW13="x","x",AV$2-'Indicator Date hidden'!AW13)</f>
        <v>0</v>
      </c>
      <c r="AW12" s="318">
        <f>IF('Indicator Date hidden'!AX13="x","x",AW$2-'Indicator Date hidden'!AX13)</f>
        <v>0</v>
      </c>
      <c r="AX12" s="318">
        <f>IF('Indicator Date hidden'!AY13="x","x",AX$2-'Indicator Date hidden'!AY13)</f>
        <v>1</v>
      </c>
      <c r="AY12" s="318">
        <f>IF('Indicator Date hidden'!AZ13="x","x",AY$2-'Indicator Date hidden'!AZ13)</f>
        <v>1</v>
      </c>
      <c r="AZ12" s="318">
        <f>IF('Indicator Date hidden'!BA13="x","x",AZ$2-'Indicator Date hidden'!BA13)</f>
        <v>1</v>
      </c>
      <c r="BA12" s="318">
        <f>IF('Indicator Date hidden'!BB13="x","x",BA$2-'Indicator Date hidden'!BB13)</f>
        <v>0</v>
      </c>
      <c r="BB12" s="318">
        <f>IF('Indicator Date hidden'!BC13="x","x",BB$2-'Indicator Date hidden'!BC13)</f>
        <v>0</v>
      </c>
      <c r="BC12" s="318">
        <f>IF('Indicator Date hidden'!BD13="x","x",BC$2-'Indicator Date hidden'!BD13)</f>
        <v>0</v>
      </c>
      <c r="BD12" s="318">
        <f>IF('Indicator Date hidden'!BE13="x","x",BD$2-'Indicator Date hidden'!BE13)</f>
        <v>0</v>
      </c>
      <c r="BE12" s="318">
        <f>IF('Indicator Date hidden'!BF13="x","x",BE$2-'Indicator Date hidden'!BF13)</f>
        <v>0</v>
      </c>
      <c r="BF12" s="318">
        <f>IF('Indicator Date hidden'!BG13="x","x",BF$2-'Indicator Date hidden'!BG13)</f>
        <v>1</v>
      </c>
      <c r="BG12" s="318">
        <f>IF('Indicator Date hidden'!BH13="x","x",BG$2-'Indicator Date hidden'!BH13)</f>
        <v>1</v>
      </c>
      <c r="BH12" s="318">
        <f>IF('Indicator Date hidden'!BI13="x","x",BH$2-'Indicator Date hidden'!BI13)</f>
        <v>0</v>
      </c>
      <c r="BI12" s="318">
        <f>IF('Indicator Date hidden'!BJ13="x","x",BI$2-'Indicator Date hidden'!BJ13)</f>
        <v>0</v>
      </c>
      <c r="BJ12" s="318">
        <f>IF('Indicator Date hidden'!BK13="x","x",BJ$2-'Indicator Date hidden'!BK13)</f>
        <v>0</v>
      </c>
      <c r="BK12" s="318">
        <f>IF('Indicator Date hidden'!BL13="x","x",BK$2-'Indicator Date hidden'!BL13)</f>
        <v>0</v>
      </c>
      <c r="BL12" s="318">
        <f>IF('Indicator Date hidden'!BM13="x","x",BL$2-'Indicator Date hidden'!BM13)</f>
        <v>0</v>
      </c>
      <c r="BM12" s="318">
        <f>IF('Indicator Date hidden'!BN13="x","x",BM$2-'Indicator Date hidden'!BN13)</f>
        <v>0</v>
      </c>
      <c r="BN12" s="318">
        <f>IF('Indicator Date hidden'!BO13="x","x",BN$2-'Indicator Date hidden'!BO13)</f>
        <v>0</v>
      </c>
      <c r="BO12" s="318">
        <f>IF('Indicator Date hidden'!BP13="x","x",BO$2-'Indicator Date hidden'!BP13)</f>
        <v>5</v>
      </c>
      <c r="BP12" s="318">
        <f>IF('Indicator Date hidden'!BQ13="x","x",BP$2-'Indicator Date hidden'!BQ13)</f>
        <v>0</v>
      </c>
      <c r="BQ12" s="318">
        <f>IF('Indicator Date hidden'!BR13="x","x",BQ$2-'Indicator Date hidden'!BR13)</f>
        <v>6</v>
      </c>
      <c r="BR12" s="318">
        <f>IF('Indicator Date hidden'!BS13="x","x",BR$2-'Indicator Date hidden'!BS13)</f>
        <v>6</v>
      </c>
      <c r="BS12" s="318">
        <f>IF('Indicator Date hidden'!BT13="x","x",BS$2-'Indicator Date hidden'!BT13)</f>
        <v>6</v>
      </c>
      <c r="BT12" s="318">
        <f>IF('Indicator Date hidden'!BU13="x","x",BT$2-'Indicator Date hidden'!BU13)</f>
        <v>0</v>
      </c>
      <c r="BU12" s="318">
        <f>IF('Indicator Date hidden'!BV13="x","x",BU$2-'Indicator Date hidden'!BV13)</f>
        <v>0</v>
      </c>
      <c r="BV12" s="318">
        <f>IF('Indicator Date hidden'!BW13="x","x",BV$2-'Indicator Date hidden'!BW13)</f>
        <v>0</v>
      </c>
      <c r="BW12" s="318">
        <f>IF('Indicator Date hidden'!BX13="x","x",BW$2-'Indicator Date hidden'!BX13)</f>
        <v>6</v>
      </c>
      <c r="BX12" s="318">
        <f>IF('Indicator Date hidden'!BY13="x","x",BX$2-'Indicator Date hidden'!BY13)</f>
        <v>1</v>
      </c>
      <c r="BY12" s="318">
        <f>IF('Indicator Date hidden'!BZ13="x","x",BY$2-'Indicator Date hidden'!BZ13)</f>
        <v>1</v>
      </c>
      <c r="BZ12" s="318">
        <f>IF('Indicator Date hidden'!CA13="x","x",BZ$2-'Indicator Date hidden'!CA13)</f>
        <v>1</v>
      </c>
      <c r="CA12" s="318">
        <f>IF('Indicator Date hidden'!CB13="x","x",CA$2-'Indicator Date hidden'!CB13)</f>
        <v>1</v>
      </c>
      <c r="CB12" s="318">
        <f>IF('Indicator Date hidden'!CC13="x","x",CB$2-'Indicator Date hidden'!CC13)</f>
        <v>1</v>
      </c>
      <c r="CC12" s="318">
        <f>IF('Indicator Date hidden'!CD13="x","x",CC$2-'Indicator Date hidden'!CD13)</f>
        <v>1</v>
      </c>
      <c r="CD12" s="318">
        <f>IF('Indicator Date hidden'!CE13="x","x",CD$2-'Indicator Date hidden'!CE13)</f>
        <v>1</v>
      </c>
      <c r="CE12" s="318">
        <f>IF('Indicator Date hidden'!CF13="x","x",CE$2-'Indicator Date hidden'!CF13)</f>
        <v>0</v>
      </c>
      <c r="CF12" s="318">
        <f>IF('Indicator Date hidden'!CG13="x","x",CF$2-'Indicator Date hidden'!CG13)</f>
        <v>0</v>
      </c>
      <c r="CG12" s="318">
        <f>IF('Indicator Date hidden'!CH13="x","x",CG$2-'Indicator Date hidden'!CH13)</f>
        <v>0</v>
      </c>
      <c r="CH12" s="318">
        <f>IF('Indicator Date hidden'!CI13="x","x",CH$2-'Indicator Date hidden'!CI13)</f>
        <v>0</v>
      </c>
      <c r="CI12" s="318">
        <f>IF('Indicator Date hidden'!CJ13="x","x",CI$2-'Indicator Date hidden'!CJ13)</f>
        <v>0</v>
      </c>
      <c r="CJ12" s="318">
        <f>IF('Indicator Date hidden'!CK13="x","x",CJ$2-'Indicator Date hidden'!CK13)</f>
        <v>0</v>
      </c>
      <c r="CK12" s="318">
        <f>IF('Indicator Date hidden'!CL13="x","x",CK$2-'Indicator Date hidden'!CL13)</f>
        <v>0</v>
      </c>
      <c r="CL12" s="318">
        <f>IF('Indicator Date hidden'!CM13="x","x",CL$2-'Indicator Date hidden'!CM13)</f>
        <v>6</v>
      </c>
      <c r="CM12" s="317">
        <f t="shared" si="0"/>
        <v>67</v>
      </c>
      <c r="CN12" s="319">
        <f t="shared" si="1"/>
        <v>0.7528089887640449</v>
      </c>
      <c r="CO12" s="317">
        <f t="shared" si="2"/>
        <v>27</v>
      </c>
      <c r="CP12" s="319">
        <f t="shared" si="3"/>
        <v>1.6440625133444198</v>
      </c>
      <c r="CQ12" s="320">
        <f t="shared" si="4"/>
        <v>0</v>
      </c>
    </row>
    <row r="13" spans="1:95" x14ac:dyDescent="0.3">
      <c r="A13" s="317" t="str">
        <f>'Indicator Data'!C24</f>
        <v>Cumilla</v>
      </c>
      <c r="B13" s="318">
        <f>IF('Indicator Date hidden'!C14="x","x",B$2-'Indicator Date hidden'!C14)</f>
        <v>0</v>
      </c>
      <c r="C13" s="318">
        <f>IF('Indicator Date hidden'!D14="x","x",C$2-'Indicator Date hidden'!D14)</f>
        <v>0</v>
      </c>
      <c r="D13" s="318">
        <f>IF('Indicator Date hidden'!E14="x","x",D$2-'Indicator Date hidden'!E14)</f>
        <v>0</v>
      </c>
      <c r="E13" s="318">
        <f>IF('Indicator Date hidden'!F14="x","x",E$2-'Indicator Date hidden'!F14)</f>
        <v>0</v>
      </c>
      <c r="F13" s="318">
        <f>IF('Indicator Date hidden'!G14="x","x",F$2-'Indicator Date hidden'!G14)</f>
        <v>0</v>
      </c>
      <c r="G13" s="318">
        <f>IF('Indicator Date hidden'!H14="x","x",G$2-'Indicator Date hidden'!H14)</f>
        <v>0</v>
      </c>
      <c r="H13" s="318">
        <f>IF('Indicator Date hidden'!I14="x","x",H$2-'Indicator Date hidden'!I14)</f>
        <v>0</v>
      </c>
      <c r="I13" s="318">
        <f>IF('Indicator Date hidden'!J14="x","x",I$2-'Indicator Date hidden'!J14)</f>
        <v>0</v>
      </c>
      <c r="J13" s="318">
        <f>IF('Indicator Date hidden'!K14="x","x",J$2-'Indicator Date hidden'!K14)</f>
        <v>0</v>
      </c>
      <c r="K13" s="318">
        <f>IF('Indicator Date hidden'!L14="x","x",K$2-'Indicator Date hidden'!L14)</f>
        <v>0</v>
      </c>
      <c r="L13" s="318">
        <f>IF('Indicator Date hidden'!M14="x","x",L$2-'Indicator Date hidden'!M14)</f>
        <v>0</v>
      </c>
      <c r="M13" s="318">
        <f>IF('Indicator Date hidden'!N14="x","x",M$2-'Indicator Date hidden'!N14)</f>
        <v>0</v>
      </c>
      <c r="N13" s="318">
        <f>IF('Indicator Date hidden'!O14="x","x",N$2-'Indicator Date hidden'!O14)</f>
        <v>0</v>
      </c>
      <c r="O13" s="318">
        <f>IF('Indicator Date hidden'!P14="x","x",O$2-'Indicator Date hidden'!P14)</f>
        <v>0</v>
      </c>
      <c r="P13" s="318">
        <f>IF('Indicator Date hidden'!Q14="x","x",P$2-'Indicator Date hidden'!Q14)</f>
        <v>0</v>
      </c>
      <c r="Q13" s="318">
        <f>IF('Indicator Date hidden'!R14="x","x",Q$2-'Indicator Date hidden'!R14)</f>
        <v>0</v>
      </c>
      <c r="R13" s="318">
        <f>IF('Indicator Date hidden'!S14="x","x",R$2-'Indicator Date hidden'!S14)</f>
        <v>0</v>
      </c>
      <c r="S13" s="318">
        <f>IF('Indicator Date hidden'!T14="x","x",S$2-'Indicator Date hidden'!T14)</f>
        <v>0</v>
      </c>
      <c r="T13" s="318">
        <f>IF('Indicator Date hidden'!U14="x","x",T$2-'Indicator Date hidden'!U14)</f>
        <v>0</v>
      </c>
      <c r="U13" s="318">
        <f>IF('Indicator Date hidden'!V14="x","x",U$2-'Indicator Date hidden'!V14)</f>
        <v>0</v>
      </c>
      <c r="V13" s="318">
        <f>IF('Indicator Date hidden'!W14="x","x",V$2-'Indicator Date hidden'!W14)</f>
        <v>0</v>
      </c>
      <c r="W13" s="318">
        <f>IF('Indicator Date hidden'!X14="x","x",W$2-'Indicator Date hidden'!X14)</f>
        <v>0</v>
      </c>
      <c r="X13" s="318">
        <f>IF('Indicator Date hidden'!Y14="x","x",X$2-'Indicator Date hidden'!Y14)</f>
        <v>0</v>
      </c>
      <c r="Y13" s="318">
        <f>IF('Indicator Date hidden'!Z14="x","x",Y$2-'Indicator Date hidden'!Z14)</f>
        <v>6</v>
      </c>
      <c r="Z13" s="318">
        <f>IF('Indicator Date hidden'!AA14="x","x",Z$2-'Indicator Date hidden'!AA14)</f>
        <v>0</v>
      </c>
      <c r="AA13" s="318">
        <f>IF('Indicator Date hidden'!AB14="x","x",AA$2-'Indicator Date hidden'!AB14)</f>
        <v>0</v>
      </c>
      <c r="AB13" s="318">
        <f>IF('Indicator Date hidden'!AC14="x","x",AB$2-'Indicator Date hidden'!AC14)</f>
        <v>0</v>
      </c>
      <c r="AC13" s="318">
        <f>IF('Indicator Date hidden'!AD14="x","x",AC$2-'Indicator Date hidden'!AD14)</f>
        <v>0</v>
      </c>
      <c r="AD13" s="318">
        <f>IF('Indicator Date hidden'!AE14="x","x",AD$2-'Indicator Date hidden'!AE14)</f>
        <v>0</v>
      </c>
      <c r="AE13" s="318">
        <f>IF('Indicator Date hidden'!AF14="x","x",AE$2-'Indicator Date hidden'!AF14)</f>
        <v>0</v>
      </c>
      <c r="AF13" s="318">
        <f>IF('Indicator Date hidden'!AG14="x","x",AF$2-'Indicator Date hidden'!AG14)</f>
        <v>0</v>
      </c>
      <c r="AG13" s="318">
        <f>IF('Indicator Date hidden'!AH14="x","x",AG$2-'Indicator Date hidden'!AH14)</f>
        <v>4</v>
      </c>
      <c r="AH13" s="318">
        <f>IF('Indicator Date hidden'!AI14="x","x",AH$2-'Indicator Date hidden'!AI14)</f>
        <v>1</v>
      </c>
      <c r="AI13" s="318">
        <f>IF('Indicator Date hidden'!AJ14="x","x",AI$2-'Indicator Date hidden'!AJ14)</f>
        <v>1</v>
      </c>
      <c r="AJ13" s="318">
        <f>IF('Indicator Date hidden'!AK14="x","x",AJ$2-'Indicator Date hidden'!AK14)</f>
        <v>1</v>
      </c>
      <c r="AK13" s="318">
        <f>IF('Indicator Date hidden'!AL14="x","x",AK$2-'Indicator Date hidden'!AL14)</f>
        <v>0</v>
      </c>
      <c r="AL13" s="318">
        <f>IF('Indicator Date hidden'!AM14="x","x",AL$2-'Indicator Date hidden'!AM14)</f>
        <v>1</v>
      </c>
      <c r="AM13" s="318">
        <f>IF('Indicator Date hidden'!AN14="x","x",AM$2-'Indicator Date hidden'!AN14)</f>
        <v>1</v>
      </c>
      <c r="AN13" s="318">
        <f>IF('Indicator Date hidden'!AO14="x","x",AN$2-'Indicator Date hidden'!AO14)</f>
        <v>0</v>
      </c>
      <c r="AO13" s="318">
        <f>IF('Indicator Date hidden'!AP14="x","x",AO$2-'Indicator Date hidden'!AP14)</f>
        <v>4</v>
      </c>
      <c r="AP13" s="318">
        <f>IF('Indicator Date hidden'!AQ14="x","x",AP$2-'Indicator Date hidden'!AQ14)</f>
        <v>1</v>
      </c>
      <c r="AQ13" s="318">
        <f>IF('Indicator Date hidden'!AR14="x","x",AQ$2-'Indicator Date hidden'!AR14)</f>
        <v>0</v>
      </c>
      <c r="AR13" s="318">
        <f>IF('Indicator Date hidden'!AS14="x","x",AR$2-'Indicator Date hidden'!AS14)</f>
        <v>0</v>
      </c>
      <c r="AS13" s="318">
        <f>IF('Indicator Date hidden'!AT14="x","x",AS$2-'Indicator Date hidden'!AT14)</f>
        <v>0</v>
      </c>
      <c r="AT13" s="318">
        <f>IF('Indicator Date hidden'!AU14="x","x",AT$2-'Indicator Date hidden'!AU14)</f>
        <v>0</v>
      </c>
      <c r="AU13" s="318">
        <f>IF('Indicator Date hidden'!AV14="x","x",AU$2-'Indicator Date hidden'!AV14)</f>
        <v>0</v>
      </c>
      <c r="AV13" s="318">
        <f>IF('Indicator Date hidden'!AW14="x","x",AV$2-'Indicator Date hidden'!AW14)</f>
        <v>0</v>
      </c>
      <c r="AW13" s="318">
        <f>IF('Indicator Date hidden'!AX14="x","x",AW$2-'Indicator Date hidden'!AX14)</f>
        <v>0</v>
      </c>
      <c r="AX13" s="318">
        <f>IF('Indicator Date hidden'!AY14="x","x",AX$2-'Indicator Date hidden'!AY14)</f>
        <v>1</v>
      </c>
      <c r="AY13" s="318">
        <f>IF('Indicator Date hidden'!AZ14="x","x",AY$2-'Indicator Date hidden'!AZ14)</f>
        <v>1</v>
      </c>
      <c r="AZ13" s="318">
        <f>IF('Indicator Date hidden'!BA14="x","x",AZ$2-'Indicator Date hidden'!BA14)</f>
        <v>1</v>
      </c>
      <c r="BA13" s="318">
        <f>IF('Indicator Date hidden'!BB14="x","x",BA$2-'Indicator Date hidden'!BB14)</f>
        <v>0</v>
      </c>
      <c r="BB13" s="318">
        <f>IF('Indicator Date hidden'!BC14="x","x",BB$2-'Indicator Date hidden'!BC14)</f>
        <v>0</v>
      </c>
      <c r="BC13" s="318">
        <f>IF('Indicator Date hidden'!BD14="x","x",BC$2-'Indicator Date hidden'!BD14)</f>
        <v>0</v>
      </c>
      <c r="BD13" s="318">
        <f>IF('Indicator Date hidden'!BE14="x","x",BD$2-'Indicator Date hidden'!BE14)</f>
        <v>0</v>
      </c>
      <c r="BE13" s="318">
        <f>IF('Indicator Date hidden'!BF14="x","x",BE$2-'Indicator Date hidden'!BF14)</f>
        <v>0</v>
      </c>
      <c r="BF13" s="318">
        <f>IF('Indicator Date hidden'!BG14="x","x",BF$2-'Indicator Date hidden'!BG14)</f>
        <v>1</v>
      </c>
      <c r="BG13" s="318">
        <f>IF('Indicator Date hidden'!BH14="x","x",BG$2-'Indicator Date hidden'!BH14)</f>
        <v>1</v>
      </c>
      <c r="BH13" s="318">
        <f>IF('Indicator Date hidden'!BI14="x","x",BH$2-'Indicator Date hidden'!BI14)</f>
        <v>0</v>
      </c>
      <c r="BI13" s="318">
        <f>IF('Indicator Date hidden'!BJ14="x","x",BI$2-'Indicator Date hidden'!BJ14)</f>
        <v>0</v>
      </c>
      <c r="BJ13" s="318">
        <f>IF('Indicator Date hidden'!BK14="x","x",BJ$2-'Indicator Date hidden'!BK14)</f>
        <v>0</v>
      </c>
      <c r="BK13" s="318">
        <f>IF('Indicator Date hidden'!BL14="x","x",BK$2-'Indicator Date hidden'!BL14)</f>
        <v>0</v>
      </c>
      <c r="BL13" s="318">
        <f>IF('Indicator Date hidden'!BM14="x","x",BL$2-'Indicator Date hidden'!BM14)</f>
        <v>0</v>
      </c>
      <c r="BM13" s="318">
        <f>IF('Indicator Date hidden'!BN14="x","x",BM$2-'Indicator Date hidden'!BN14)</f>
        <v>0</v>
      </c>
      <c r="BN13" s="318">
        <f>IF('Indicator Date hidden'!BO14="x","x",BN$2-'Indicator Date hidden'!BO14)</f>
        <v>0</v>
      </c>
      <c r="BO13" s="318">
        <f>IF('Indicator Date hidden'!BP14="x","x",BO$2-'Indicator Date hidden'!BP14)</f>
        <v>5</v>
      </c>
      <c r="BP13" s="318">
        <f>IF('Indicator Date hidden'!BQ14="x","x",BP$2-'Indicator Date hidden'!BQ14)</f>
        <v>0</v>
      </c>
      <c r="BQ13" s="318">
        <f>IF('Indicator Date hidden'!BR14="x","x",BQ$2-'Indicator Date hidden'!BR14)</f>
        <v>6</v>
      </c>
      <c r="BR13" s="318">
        <f>IF('Indicator Date hidden'!BS14="x","x",BR$2-'Indicator Date hidden'!BS14)</f>
        <v>6</v>
      </c>
      <c r="BS13" s="318">
        <f>IF('Indicator Date hidden'!BT14="x","x",BS$2-'Indicator Date hidden'!BT14)</f>
        <v>6</v>
      </c>
      <c r="BT13" s="318">
        <f>IF('Indicator Date hidden'!BU14="x","x",BT$2-'Indicator Date hidden'!BU14)</f>
        <v>0</v>
      </c>
      <c r="BU13" s="318">
        <f>IF('Indicator Date hidden'!BV14="x","x",BU$2-'Indicator Date hidden'!BV14)</f>
        <v>0</v>
      </c>
      <c r="BV13" s="318">
        <f>IF('Indicator Date hidden'!BW14="x","x",BV$2-'Indicator Date hidden'!BW14)</f>
        <v>0</v>
      </c>
      <c r="BW13" s="318">
        <f>IF('Indicator Date hidden'!BX14="x","x",BW$2-'Indicator Date hidden'!BX14)</f>
        <v>6</v>
      </c>
      <c r="BX13" s="318">
        <f>IF('Indicator Date hidden'!BY14="x","x",BX$2-'Indicator Date hidden'!BY14)</f>
        <v>1</v>
      </c>
      <c r="BY13" s="318">
        <f>IF('Indicator Date hidden'!BZ14="x","x",BY$2-'Indicator Date hidden'!BZ14)</f>
        <v>1</v>
      </c>
      <c r="BZ13" s="318">
        <f>IF('Indicator Date hidden'!CA14="x","x",BZ$2-'Indicator Date hidden'!CA14)</f>
        <v>1</v>
      </c>
      <c r="CA13" s="318">
        <f>IF('Indicator Date hidden'!CB14="x","x",CA$2-'Indicator Date hidden'!CB14)</f>
        <v>1</v>
      </c>
      <c r="CB13" s="318">
        <f>IF('Indicator Date hidden'!CC14="x","x",CB$2-'Indicator Date hidden'!CC14)</f>
        <v>1</v>
      </c>
      <c r="CC13" s="318">
        <f>IF('Indicator Date hidden'!CD14="x","x",CC$2-'Indicator Date hidden'!CD14)</f>
        <v>1</v>
      </c>
      <c r="CD13" s="318">
        <f>IF('Indicator Date hidden'!CE14="x","x",CD$2-'Indicator Date hidden'!CE14)</f>
        <v>1</v>
      </c>
      <c r="CE13" s="318">
        <f>IF('Indicator Date hidden'!CF14="x","x",CE$2-'Indicator Date hidden'!CF14)</f>
        <v>0</v>
      </c>
      <c r="CF13" s="318">
        <f>IF('Indicator Date hidden'!CG14="x","x",CF$2-'Indicator Date hidden'!CG14)</f>
        <v>0</v>
      </c>
      <c r="CG13" s="318">
        <f>IF('Indicator Date hidden'!CH14="x","x",CG$2-'Indicator Date hidden'!CH14)</f>
        <v>0</v>
      </c>
      <c r="CH13" s="318">
        <f>IF('Indicator Date hidden'!CI14="x","x",CH$2-'Indicator Date hidden'!CI14)</f>
        <v>0</v>
      </c>
      <c r="CI13" s="318">
        <f>IF('Indicator Date hidden'!CJ14="x","x",CI$2-'Indicator Date hidden'!CJ14)</f>
        <v>0</v>
      </c>
      <c r="CJ13" s="318">
        <f>IF('Indicator Date hidden'!CK14="x","x",CJ$2-'Indicator Date hidden'!CK14)</f>
        <v>0</v>
      </c>
      <c r="CK13" s="318">
        <f>IF('Indicator Date hidden'!CL14="x","x",CK$2-'Indicator Date hidden'!CL14)</f>
        <v>0</v>
      </c>
      <c r="CL13" s="318">
        <f>IF('Indicator Date hidden'!CM14="x","x",CL$2-'Indicator Date hidden'!CM14)</f>
        <v>6</v>
      </c>
      <c r="CM13" s="317">
        <f t="shared" si="0"/>
        <v>67</v>
      </c>
      <c r="CN13" s="319">
        <f t="shared" si="1"/>
        <v>0.7528089887640449</v>
      </c>
      <c r="CO13" s="317">
        <f t="shared" si="2"/>
        <v>27</v>
      </c>
      <c r="CP13" s="319">
        <f t="shared" si="3"/>
        <v>1.6440625133444198</v>
      </c>
      <c r="CQ13" s="320">
        <f t="shared" si="4"/>
        <v>0</v>
      </c>
    </row>
    <row r="14" spans="1:95" x14ac:dyDescent="0.3">
      <c r="A14" s="317" t="str">
        <f>'Indicator Data'!C25</f>
        <v>Cox's Bazar</v>
      </c>
      <c r="B14" s="318">
        <f>IF('Indicator Date hidden'!C15="x","x",B$2-'Indicator Date hidden'!C15)</f>
        <v>0</v>
      </c>
      <c r="C14" s="318">
        <f>IF('Indicator Date hidden'!D15="x","x",C$2-'Indicator Date hidden'!D15)</f>
        <v>0</v>
      </c>
      <c r="D14" s="318">
        <f>IF('Indicator Date hidden'!E15="x","x",D$2-'Indicator Date hidden'!E15)</f>
        <v>0</v>
      </c>
      <c r="E14" s="318">
        <f>IF('Indicator Date hidden'!F15="x","x",E$2-'Indicator Date hidden'!F15)</f>
        <v>0</v>
      </c>
      <c r="F14" s="318">
        <f>IF('Indicator Date hidden'!G15="x","x",F$2-'Indicator Date hidden'!G15)</f>
        <v>0</v>
      </c>
      <c r="G14" s="318">
        <f>IF('Indicator Date hidden'!H15="x","x",G$2-'Indicator Date hidden'!H15)</f>
        <v>0</v>
      </c>
      <c r="H14" s="318">
        <f>IF('Indicator Date hidden'!I15="x","x",H$2-'Indicator Date hidden'!I15)</f>
        <v>0</v>
      </c>
      <c r="I14" s="318">
        <f>IF('Indicator Date hidden'!J15="x","x",I$2-'Indicator Date hidden'!J15)</f>
        <v>0</v>
      </c>
      <c r="J14" s="318">
        <f>IF('Indicator Date hidden'!K15="x","x",J$2-'Indicator Date hidden'!K15)</f>
        <v>0</v>
      </c>
      <c r="K14" s="318">
        <f>IF('Indicator Date hidden'!L15="x","x",K$2-'Indicator Date hidden'!L15)</f>
        <v>0</v>
      </c>
      <c r="L14" s="318">
        <f>IF('Indicator Date hidden'!M15="x","x",L$2-'Indicator Date hidden'!M15)</f>
        <v>0</v>
      </c>
      <c r="M14" s="318">
        <f>IF('Indicator Date hidden'!N15="x","x",M$2-'Indicator Date hidden'!N15)</f>
        <v>0</v>
      </c>
      <c r="N14" s="318">
        <f>IF('Indicator Date hidden'!O15="x","x",N$2-'Indicator Date hidden'!O15)</f>
        <v>0</v>
      </c>
      <c r="O14" s="318">
        <f>IF('Indicator Date hidden'!P15="x","x",O$2-'Indicator Date hidden'!P15)</f>
        <v>0</v>
      </c>
      <c r="P14" s="318">
        <f>IF('Indicator Date hidden'!Q15="x","x",P$2-'Indicator Date hidden'!Q15)</f>
        <v>0</v>
      </c>
      <c r="Q14" s="318">
        <f>IF('Indicator Date hidden'!R15="x","x",Q$2-'Indicator Date hidden'!R15)</f>
        <v>0</v>
      </c>
      <c r="R14" s="318">
        <f>IF('Indicator Date hidden'!S15="x","x",R$2-'Indicator Date hidden'!S15)</f>
        <v>0</v>
      </c>
      <c r="S14" s="318">
        <f>IF('Indicator Date hidden'!T15="x","x",S$2-'Indicator Date hidden'!T15)</f>
        <v>0</v>
      </c>
      <c r="T14" s="318">
        <f>IF('Indicator Date hidden'!U15="x","x",T$2-'Indicator Date hidden'!U15)</f>
        <v>0</v>
      </c>
      <c r="U14" s="318">
        <f>IF('Indicator Date hidden'!V15="x","x",U$2-'Indicator Date hidden'!V15)</f>
        <v>0</v>
      </c>
      <c r="V14" s="318">
        <f>IF('Indicator Date hidden'!W15="x","x",V$2-'Indicator Date hidden'!W15)</f>
        <v>0</v>
      </c>
      <c r="W14" s="318">
        <f>IF('Indicator Date hidden'!X15="x","x",W$2-'Indicator Date hidden'!X15)</f>
        <v>0</v>
      </c>
      <c r="X14" s="318">
        <f>IF('Indicator Date hidden'!Y15="x","x",X$2-'Indicator Date hidden'!Y15)</f>
        <v>0</v>
      </c>
      <c r="Y14" s="318">
        <f>IF('Indicator Date hidden'!Z15="x","x",Y$2-'Indicator Date hidden'!Z15)</f>
        <v>6</v>
      </c>
      <c r="Z14" s="318">
        <f>IF('Indicator Date hidden'!AA15="x","x",Z$2-'Indicator Date hidden'!AA15)</f>
        <v>0</v>
      </c>
      <c r="AA14" s="318">
        <f>IF('Indicator Date hidden'!AB15="x","x",AA$2-'Indicator Date hidden'!AB15)</f>
        <v>0</v>
      </c>
      <c r="AB14" s="318">
        <f>IF('Indicator Date hidden'!AC15="x","x",AB$2-'Indicator Date hidden'!AC15)</f>
        <v>0</v>
      </c>
      <c r="AC14" s="318">
        <f>IF('Indicator Date hidden'!AD15="x","x",AC$2-'Indicator Date hidden'!AD15)</f>
        <v>0</v>
      </c>
      <c r="AD14" s="318">
        <f>IF('Indicator Date hidden'!AE15="x","x",AD$2-'Indicator Date hidden'!AE15)</f>
        <v>0</v>
      </c>
      <c r="AE14" s="318">
        <f>IF('Indicator Date hidden'!AF15="x","x",AE$2-'Indicator Date hidden'!AF15)</f>
        <v>0</v>
      </c>
      <c r="AF14" s="318">
        <f>IF('Indicator Date hidden'!AG15="x","x",AF$2-'Indicator Date hidden'!AG15)</f>
        <v>0</v>
      </c>
      <c r="AG14" s="318">
        <f>IF('Indicator Date hidden'!AH15="x","x",AG$2-'Indicator Date hidden'!AH15)</f>
        <v>4</v>
      </c>
      <c r="AH14" s="318">
        <f>IF('Indicator Date hidden'!AI15="x","x",AH$2-'Indicator Date hidden'!AI15)</f>
        <v>1</v>
      </c>
      <c r="AI14" s="318">
        <f>IF('Indicator Date hidden'!AJ15="x","x",AI$2-'Indicator Date hidden'!AJ15)</f>
        <v>1</v>
      </c>
      <c r="AJ14" s="318">
        <f>IF('Indicator Date hidden'!AK15="x","x",AJ$2-'Indicator Date hidden'!AK15)</f>
        <v>1</v>
      </c>
      <c r="AK14" s="318">
        <f>IF('Indicator Date hidden'!AL15="x","x",AK$2-'Indicator Date hidden'!AL15)</f>
        <v>0</v>
      </c>
      <c r="AL14" s="318">
        <f>IF('Indicator Date hidden'!AM15="x","x",AL$2-'Indicator Date hidden'!AM15)</f>
        <v>1</v>
      </c>
      <c r="AM14" s="318">
        <f>IF('Indicator Date hidden'!AN15="x","x",AM$2-'Indicator Date hidden'!AN15)</f>
        <v>1</v>
      </c>
      <c r="AN14" s="318">
        <f>IF('Indicator Date hidden'!AO15="x","x",AN$2-'Indicator Date hidden'!AO15)</f>
        <v>0</v>
      </c>
      <c r="AO14" s="318">
        <f>IF('Indicator Date hidden'!AP15="x","x",AO$2-'Indicator Date hidden'!AP15)</f>
        <v>4</v>
      </c>
      <c r="AP14" s="318">
        <f>IF('Indicator Date hidden'!AQ15="x","x",AP$2-'Indicator Date hidden'!AQ15)</f>
        <v>1</v>
      </c>
      <c r="AQ14" s="318">
        <f>IF('Indicator Date hidden'!AR15="x","x",AQ$2-'Indicator Date hidden'!AR15)</f>
        <v>0</v>
      </c>
      <c r="AR14" s="318">
        <f>IF('Indicator Date hidden'!AS15="x","x",AR$2-'Indicator Date hidden'!AS15)</f>
        <v>0</v>
      </c>
      <c r="AS14" s="318">
        <f>IF('Indicator Date hidden'!AT15="x","x",AS$2-'Indicator Date hidden'!AT15)</f>
        <v>0</v>
      </c>
      <c r="AT14" s="318">
        <f>IF('Indicator Date hidden'!AU15="x","x",AT$2-'Indicator Date hidden'!AU15)</f>
        <v>0</v>
      </c>
      <c r="AU14" s="318">
        <f>IF('Indicator Date hidden'!AV15="x","x",AU$2-'Indicator Date hidden'!AV15)</f>
        <v>0</v>
      </c>
      <c r="AV14" s="318">
        <f>IF('Indicator Date hidden'!AW15="x","x",AV$2-'Indicator Date hidden'!AW15)</f>
        <v>0</v>
      </c>
      <c r="AW14" s="318">
        <f>IF('Indicator Date hidden'!AX15="x","x",AW$2-'Indicator Date hidden'!AX15)</f>
        <v>0</v>
      </c>
      <c r="AX14" s="318">
        <f>IF('Indicator Date hidden'!AY15="x","x",AX$2-'Indicator Date hidden'!AY15)</f>
        <v>1</v>
      </c>
      <c r="AY14" s="318">
        <f>IF('Indicator Date hidden'!AZ15="x","x",AY$2-'Indicator Date hidden'!AZ15)</f>
        <v>1</v>
      </c>
      <c r="AZ14" s="318">
        <f>IF('Indicator Date hidden'!BA15="x","x",AZ$2-'Indicator Date hidden'!BA15)</f>
        <v>1</v>
      </c>
      <c r="BA14" s="318">
        <f>IF('Indicator Date hidden'!BB15="x","x",BA$2-'Indicator Date hidden'!BB15)</f>
        <v>0</v>
      </c>
      <c r="BB14" s="318">
        <f>IF('Indicator Date hidden'!BC15="x","x",BB$2-'Indicator Date hidden'!BC15)</f>
        <v>0</v>
      </c>
      <c r="BC14" s="318">
        <f>IF('Indicator Date hidden'!BD15="x","x",BC$2-'Indicator Date hidden'!BD15)</f>
        <v>0</v>
      </c>
      <c r="BD14" s="318">
        <f>IF('Indicator Date hidden'!BE15="x","x",BD$2-'Indicator Date hidden'!BE15)</f>
        <v>0</v>
      </c>
      <c r="BE14" s="318">
        <f>IF('Indicator Date hidden'!BF15="x","x",BE$2-'Indicator Date hidden'!BF15)</f>
        <v>0</v>
      </c>
      <c r="BF14" s="318">
        <f>IF('Indicator Date hidden'!BG15="x","x",BF$2-'Indicator Date hidden'!BG15)</f>
        <v>1</v>
      </c>
      <c r="BG14" s="318">
        <f>IF('Indicator Date hidden'!BH15="x","x",BG$2-'Indicator Date hidden'!BH15)</f>
        <v>1</v>
      </c>
      <c r="BH14" s="318">
        <f>IF('Indicator Date hidden'!BI15="x","x",BH$2-'Indicator Date hidden'!BI15)</f>
        <v>0</v>
      </c>
      <c r="BI14" s="318">
        <f>IF('Indicator Date hidden'!BJ15="x","x",BI$2-'Indicator Date hidden'!BJ15)</f>
        <v>0</v>
      </c>
      <c r="BJ14" s="318">
        <f>IF('Indicator Date hidden'!BK15="x","x",BJ$2-'Indicator Date hidden'!BK15)</f>
        <v>0</v>
      </c>
      <c r="BK14" s="318">
        <f>IF('Indicator Date hidden'!BL15="x","x",BK$2-'Indicator Date hidden'!BL15)</f>
        <v>0</v>
      </c>
      <c r="BL14" s="318">
        <f>IF('Indicator Date hidden'!BM15="x","x",BL$2-'Indicator Date hidden'!BM15)</f>
        <v>0</v>
      </c>
      <c r="BM14" s="318">
        <f>IF('Indicator Date hidden'!BN15="x","x",BM$2-'Indicator Date hidden'!BN15)</f>
        <v>0</v>
      </c>
      <c r="BN14" s="318">
        <f>IF('Indicator Date hidden'!BO15="x","x",BN$2-'Indicator Date hidden'!BO15)</f>
        <v>0</v>
      </c>
      <c r="BO14" s="318">
        <f>IF('Indicator Date hidden'!BP15="x","x",BO$2-'Indicator Date hidden'!BP15)</f>
        <v>5</v>
      </c>
      <c r="BP14" s="318">
        <f>IF('Indicator Date hidden'!BQ15="x","x",BP$2-'Indicator Date hidden'!BQ15)</f>
        <v>0</v>
      </c>
      <c r="BQ14" s="318">
        <f>IF('Indicator Date hidden'!BR15="x","x",BQ$2-'Indicator Date hidden'!BR15)</f>
        <v>6</v>
      </c>
      <c r="BR14" s="318">
        <f>IF('Indicator Date hidden'!BS15="x","x",BR$2-'Indicator Date hidden'!BS15)</f>
        <v>6</v>
      </c>
      <c r="BS14" s="318">
        <f>IF('Indicator Date hidden'!BT15="x","x",BS$2-'Indicator Date hidden'!BT15)</f>
        <v>6</v>
      </c>
      <c r="BT14" s="318">
        <f>IF('Indicator Date hidden'!BU15="x","x",BT$2-'Indicator Date hidden'!BU15)</f>
        <v>0</v>
      </c>
      <c r="BU14" s="318">
        <f>IF('Indicator Date hidden'!BV15="x","x",BU$2-'Indicator Date hidden'!BV15)</f>
        <v>0</v>
      </c>
      <c r="BV14" s="318">
        <f>IF('Indicator Date hidden'!BW15="x","x",BV$2-'Indicator Date hidden'!BW15)</f>
        <v>0</v>
      </c>
      <c r="BW14" s="318">
        <f>IF('Indicator Date hidden'!BX15="x","x",BW$2-'Indicator Date hidden'!BX15)</f>
        <v>6</v>
      </c>
      <c r="BX14" s="318">
        <f>IF('Indicator Date hidden'!BY15="x","x",BX$2-'Indicator Date hidden'!BY15)</f>
        <v>1</v>
      </c>
      <c r="BY14" s="318">
        <f>IF('Indicator Date hidden'!BZ15="x","x",BY$2-'Indicator Date hidden'!BZ15)</f>
        <v>1</v>
      </c>
      <c r="BZ14" s="318">
        <f>IF('Indicator Date hidden'!CA15="x","x",BZ$2-'Indicator Date hidden'!CA15)</f>
        <v>1</v>
      </c>
      <c r="CA14" s="318">
        <f>IF('Indicator Date hidden'!CB15="x","x",CA$2-'Indicator Date hidden'!CB15)</f>
        <v>1</v>
      </c>
      <c r="CB14" s="318">
        <f>IF('Indicator Date hidden'!CC15="x","x",CB$2-'Indicator Date hidden'!CC15)</f>
        <v>1</v>
      </c>
      <c r="CC14" s="318">
        <f>IF('Indicator Date hidden'!CD15="x","x",CC$2-'Indicator Date hidden'!CD15)</f>
        <v>1</v>
      </c>
      <c r="CD14" s="318">
        <f>IF('Indicator Date hidden'!CE15="x","x",CD$2-'Indicator Date hidden'!CE15)</f>
        <v>1</v>
      </c>
      <c r="CE14" s="318">
        <f>IF('Indicator Date hidden'!CF15="x","x",CE$2-'Indicator Date hidden'!CF15)</f>
        <v>0</v>
      </c>
      <c r="CF14" s="318">
        <f>IF('Indicator Date hidden'!CG15="x","x",CF$2-'Indicator Date hidden'!CG15)</f>
        <v>0</v>
      </c>
      <c r="CG14" s="318">
        <f>IF('Indicator Date hidden'!CH15="x","x",CG$2-'Indicator Date hidden'!CH15)</f>
        <v>0</v>
      </c>
      <c r="CH14" s="318">
        <f>IF('Indicator Date hidden'!CI15="x","x",CH$2-'Indicator Date hidden'!CI15)</f>
        <v>0</v>
      </c>
      <c r="CI14" s="318">
        <f>IF('Indicator Date hidden'!CJ15="x","x",CI$2-'Indicator Date hidden'!CJ15)</f>
        <v>0</v>
      </c>
      <c r="CJ14" s="318">
        <f>IF('Indicator Date hidden'!CK15="x","x",CJ$2-'Indicator Date hidden'!CK15)</f>
        <v>0</v>
      </c>
      <c r="CK14" s="318">
        <f>IF('Indicator Date hidden'!CL15="x","x",CK$2-'Indicator Date hidden'!CL15)</f>
        <v>0</v>
      </c>
      <c r="CL14" s="318">
        <f>IF('Indicator Date hidden'!CM15="x","x",CL$2-'Indicator Date hidden'!CM15)</f>
        <v>6</v>
      </c>
      <c r="CM14" s="317">
        <f t="shared" si="0"/>
        <v>67</v>
      </c>
      <c r="CN14" s="319">
        <f t="shared" si="1"/>
        <v>0.7528089887640449</v>
      </c>
      <c r="CO14" s="317">
        <f t="shared" si="2"/>
        <v>27</v>
      </c>
      <c r="CP14" s="319">
        <f t="shared" si="3"/>
        <v>1.6440625133444198</v>
      </c>
      <c r="CQ14" s="320">
        <f t="shared" si="4"/>
        <v>0</v>
      </c>
    </row>
    <row r="15" spans="1:95" x14ac:dyDescent="0.3">
      <c r="A15" s="317" t="str">
        <f>'Indicator Data'!C26</f>
        <v>Feni</v>
      </c>
      <c r="B15" s="318">
        <f>IF('Indicator Date hidden'!C16="x","x",B$2-'Indicator Date hidden'!C16)</f>
        <v>0</v>
      </c>
      <c r="C15" s="318">
        <f>IF('Indicator Date hidden'!D16="x","x",C$2-'Indicator Date hidden'!D16)</f>
        <v>0</v>
      </c>
      <c r="D15" s="318">
        <f>IF('Indicator Date hidden'!E16="x","x",D$2-'Indicator Date hidden'!E16)</f>
        <v>0</v>
      </c>
      <c r="E15" s="318">
        <f>IF('Indicator Date hidden'!F16="x","x",E$2-'Indicator Date hidden'!F16)</f>
        <v>0</v>
      </c>
      <c r="F15" s="318">
        <f>IF('Indicator Date hidden'!G16="x","x",F$2-'Indicator Date hidden'!G16)</f>
        <v>0</v>
      </c>
      <c r="G15" s="318">
        <f>IF('Indicator Date hidden'!H16="x","x",G$2-'Indicator Date hidden'!H16)</f>
        <v>0</v>
      </c>
      <c r="H15" s="318">
        <f>IF('Indicator Date hidden'!I16="x","x",H$2-'Indicator Date hidden'!I16)</f>
        <v>0</v>
      </c>
      <c r="I15" s="318">
        <f>IF('Indicator Date hidden'!J16="x","x",I$2-'Indicator Date hidden'!J16)</f>
        <v>0</v>
      </c>
      <c r="J15" s="318">
        <f>IF('Indicator Date hidden'!K16="x","x",J$2-'Indicator Date hidden'!K16)</f>
        <v>0</v>
      </c>
      <c r="K15" s="318">
        <f>IF('Indicator Date hidden'!L16="x","x",K$2-'Indicator Date hidden'!L16)</f>
        <v>0</v>
      </c>
      <c r="L15" s="318">
        <f>IF('Indicator Date hidden'!M16="x","x",L$2-'Indicator Date hidden'!M16)</f>
        <v>0</v>
      </c>
      <c r="M15" s="318">
        <f>IF('Indicator Date hidden'!N16="x","x",M$2-'Indicator Date hidden'!N16)</f>
        <v>0</v>
      </c>
      <c r="N15" s="318">
        <f>IF('Indicator Date hidden'!O16="x","x",N$2-'Indicator Date hidden'!O16)</f>
        <v>0</v>
      </c>
      <c r="O15" s="318">
        <f>IF('Indicator Date hidden'!P16="x","x",O$2-'Indicator Date hidden'!P16)</f>
        <v>0</v>
      </c>
      <c r="P15" s="318">
        <f>IF('Indicator Date hidden'!Q16="x","x",P$2-'Indicator Date hidden'!Q16)</f>
        <v>0</v>
      </c>
      <c r="Q15" s="318">
        <f>IF('Indicator Date hidden'!R16="x","x",Q$2-'Indicator Date hidden'!R16)</f>
        <v>0</v>
      </c>
      <c r="R15" s="318">
        <f>IF('Indicator Date hidden'!S16="x","x",R$2-'Indicator Date hidden'!S16)</f>
        <v>0</v>
      </c>
      <c r="S15" s="318">
        <f>IF('Indicator Date hidden'!T16="x","x",S$2-'Indicator Date hidden'!T16)</f>
        <v>0</v>
      </c>
      <c r="T15" s="318">
        <f>IF('Indicator Date hidden'!U16="x","x",T$2-'Indicator Date hidden'!U16)</f>
        <v>0</v>
      </c>
      <c r="U15" s="318">
        <f>IF('Indicator Date hidden'!V16="x","x",U$2-'Indicator Date hidden'!V16)</f>
        <v>0</v>
      </c>
      <c r="V15" s="318">
        <f>IF('Indicator Date hidden'!W16="x","x",V$2-'Indicator Date hidden'!W16)</f>
        <v>0</v>
      </c>
      <c r="W15" s="318">
        <f>IF('Indicator Date hidden'!X16="x","x",W$2-'Indicator Date hidden'!X16)</f>
        <v>0</v>
      </c>
      <c r="X15" s="318">
        <f>IF('Indicator Date hidden'!Y16="x","x",X$2-'Indicator Date hidden'!Y16)</f>
        <v>0</v>
      </c>
      <c r="Y15" s="318">
        <f>IF('Indicator Date hidden'!Z16="x","x",Y$2-'Indicator Date hidden'!Z16)</f>
        <v>6</v>
      </c>
      <c r="Z15" s="318">
        <f>IF('Indicator Date hidden'!AA16="x","x",Z$2-'Indicator Date hidden'!AA16)</f>
        <v>0</v>
      </c>
      <c r="AA15" s="318">
        <f>IF('Indicator Date hidden'!AB16="x","x",AA$2-'Indicator Date hidden'!AB16)</f>
        <v>0</v>
      </c>
      <c r="AB15" s="318">
        <f>IF('Indicator Date hidden'!AC16="x","x",AB$2-'Indicator Date hidden'!AC16)</f>
        <v>0</v>
      </c>
      <c r="AC15" s="318">
        <f>IF('Indicator Date hidden'!AD16="x","x",AC$2-'Indicator Date hidden'!AD16)</f>
        <v>0</v>
      </c>
      <c r="AD15" s="318">
        <f>IF('Indicator Date hidden'!AE16="x","x",AD$2-'Indicator Date hidden'!AE16)</f>
        <v>0</v>
      </c>
      <c r="AE15" s="318">
        <f>IF('Indicator Date hidden'!AF16="x","x",AE$2-'Indicator Date hidden'!AF16)</f>
        <v>0</v>
      </c>
      <c r="AF15" s="318">
        <f>IF('Indicator Date hidden'!AG16="x","x",AF$2-'Indicator Date hidden'!AG16)</f>
        <v>0</v>
      </c>
      <c r="AG15" s="318">
        <f>IF('Indicator Date hidden'!AH16="x","x",AG$2-'Indicator Date hidden'!AH16)</f>
        <v>4</v>
      </c>
      <c r="AH15" s="318">
        <f>IF('Indicator Date hidden'!AI16="x","x",AH$2-'Indicator Date hidden'!AI16)</f>
        <v>1</v>
      </c>
      <c r="AI15" s="318">
        <f>IF('Indicator Date hidden'!AJ16="x","x",AI$2-'Indicator Date hidden'!AJ16)</f>
        <v>1</v>
      </c>
      <c r="AJ15" s="318">
        <f>IF('Indicator Date hidden'!AK16="x","x",AJ$2-'Indicator Date hidden'!AK16)</f>
        <v>1</v>
      </c>
      <c r="AK15" s="318">
        <f>IF('Indicator Date hidden'!AL16="x","x",AK$2-'Indicator Date hidden'!AL16)</f>
        <v>0</v>
      </c>
      <c r="AL15" s="318">
        <f>IF('Indicator Date hidden'!AM16="x","x",AL$2-'Indicator Date hidden'!AM16)</f>
        <v>1</v>
      </c>
      <c r="AM15" s="318">
        <f>IF('Indicator Date hidden'!AN16="x","x",AM$2-'Indicator Date hidden'!AN16)</f>
        <v>1</v>
      </c>
      <c r="AN15" s="318">
        <f>IF('Indicator Date hidden'!AO16="x","x",AN$2-'Indicator Date hidden'!AO16)</f>
        <v>0</v>
      </c>
      <c r="AO15" s="318">
        <f>IF('Indicator Date hidden'!AP16="x","x",AO$2-'Indicator Date hidden'!AP16)</f>
        <v>4</v>
      </c>
      <c r="AP15" s="318">
        <f>IF('Indicator Date hidden'!AQ16="x","x",AP$2-'Indicator Date hidden'!AQ16)</f>
        <v>1</v>
      </c>
      <c r="AQ15" s="318">
        <f>IF('Indicator Date hidden'!AR16="x","x",AQ$2-'Indicator Date hidden'!AR16)</f>
        <v>0</v>
      </c>
      <c r="AR15" s="318">
        <f>IF('Indicator Date hidden'!AS16="x","x",AR$2-'Indicator Date hidden'!AS16)</f>
        <v>0</v>
      </c>
      <c r="AS15" s="318">
        <f>IF('Indicator Date hidden'!AT16="x","x",AS$2-'Indicator Date hidden'!AT16)</f>
        <v>0</v>
      </c>
      <c r="AT15" s="318">
        <f>IF('Indicator Date hidden'!AU16="x","x",AT$2-'Indicator Date hidden'!AU16)</f>
        <v>0</v>
      </c>
      <c r="AU15" s="318">
        <f>IF('Indicator Date hidden'!AV16="x","x",AU$2-'Indicator Date hidden'!AV16)</f>
        <v>0</v>
      </c>
      <c r="AV15" s="318">
        <f>IF('Indicator Date hidden'!AW16="x","x",AV$2-'Indicator Date hidden'!AW16)</f>
        <v>0</v>
      </c>
      <c r="AW15" s="318">
        <f>IF('Indicator Date hidden'!AX16="x","x",AW$2-'Indicator Date hidden'!AX16)</f>
        <v>0</v>
      </c>
      <c r="AX15" s="318">
        <f>IF('Indicator Date hidden'!AY16="x","x",AX$2-'Indicator Date hidden'!AY16)</f>
        <v>1</v>
      </c>
      <c r="AY15" s="318">
        <f>IF('Indicator Date hidden'!AZ16="x","x",AY$2-'Indicator Date hidden'!AZ16)</f>
        <v>1</v>
      </c>
      <c r="AZ15" s="318">
        <f>IF('Indicator Date hidden'!BA16="x","x",AZ$2-'Indicator Date hidden'!BA16)</f>
        <v>1</v>
      </c>
      <c r="BA15" s="318">
        <f>IF('Indicator Date hidden'!BB16="x","x",BA$2-'Indicator Date hidden'!BB16)</f>
        <v>0</v>
      </c>
      <c r="BB15" s="318">
        <f>IF('Indicator Date hidden'!BC16="x","x",BB$2-'Indicator Date hidden'!BC16)</f>
        <v>0</v>
      </c>
      <c r="BC15" s="318">
        <f>IF('Indicator Date hidden'!BD16="x","x",BC$2-'Indicator Date hidden'!BD16)</f>
        <v>0</v>
      </c>
      <c r="BD15" s="318">
        <f>IF('Indicator Date hidden'!BE16="x","x",BD$2-'Indicator Date hidden'!BE16)</f>
        <v>0</v>
      </c>
      <c r="BE15" s="318">
        <f>IF('Indicator Date hidden'!BF16="x","x",BE$2-'Indicator Date hidden'!BF16)</f>
        <v>0</v>
      </c>
      <c r="BF15" s="318">
        <f>IF('Indicator Date hidden'!BG16="x","x",BF$2-'Indicator Date hidden'!BG16)</f>
        <v>1</v>
      </c>
      <c r="BG15" s="318">
        <f>IF('Indicator Date hidden'!BH16="x","x",BG$2-'Indicator Date hidden'!BH16)</f>
        <v>1</v>
      </c>
      <c r="BH15" s="318">
        <f>IF('Indicator Date hidden'!BI16="x","x",BH$2-'Indicator Date hidden'!BI16)</f>
        <v>0</v>
      </c>
      <c r="BI15" s="318">
        <f>IF('Indicator Date hidden'!BJ16="x","x",BI$2-'Indicator Date hidden'!BJ16)</f>
        <v>0</v>
      </c>
      <c r="BJ15" s="318">
        <f>IF('Indicator Date hidden'!BK16="x","x",BJ$2-'Indicator Date hidden'!BK16)</f>
        <v>0</v>
      </c>
      <c r="BK15" s="318">
        <f>IF('Indicator Date hidden'!BL16="x","x",BK$2-'Indicator Date hidden'!BL16)</f>
        <v>0</v>
      </c>
      <c r="BL15" s="318">
        <f>IF('Indicator Date hidden'!BM16="x","x",BL$2-'Indicator Date hidden'!BM16)</f>
        <v>0</v>
      </c>
      <c r="BM15" s="318">
        <f>IF('Indicator Date hidden'!BN16="x","x",BM$2-'Indicator Date hidden'!BN16)</f>
        <v>0</v>
      </c>
      <c r="BN15" s="318">
        <f>IF('Indicator Date hidden'!BO16="x","x",BN$2-'Indicator Date hidden'!BO16)</f>
        <v>0</v>
      </c>
      <c r="BO15" s="318">
        <f>IF('Indicator Date hidden'!BP16="x","x",BO$2-'Indicator Date hidden'!BP16)</f>
        <v>5</v>
      </c>
      <c r="BP15" s="318">
        <f>IF('Indicator Date hidden'!BQ16="x","x",BP$2-'Indicator Date hidden'!BQ16)</f>
        <v>0</v>
      </c>
      <c r="BQ15" s="318">
        <f>IF('Indicator Date hidden'!BR16="x","x",BQ$2-'Indicator Date hidden'!BR16)</f>
        <v>6</v>
      </c>
      <c r="BR15" s="318">
        <f>IF('Indicator Date hidden'!BS16="x","x",BR$2-'Indicator Date hidden'!BS16)</f>
        <v>6</v>
      </c>
      <c r="BS15" s="318">
        <f>IF('Indicator Date hidden'!BT16="x","x",BS$2-'Indicator Date hidden'!BT16)</f>
        <v>6</v>
      </c>
      <c r="BT15" s="318">
        <f>IF('Indicator Date hidden'!BU16="x","x",BT$2-'Indicator Date hidden'!BU16)</f>
        <v>0</v>
      </c>
      <c r="BU15" s="318">
        <f>IF('Indicator Date hidden'!BV16="x","x",BU$2-'Indicator Date hidden'!BV16)</f>
        <v>0</v>
      </c>
      <c r="BV15" s="318">
        <f>IF('Indicator Date hidden'!BW16="x","x",BV$2-'Indicator Date hidden'!BW16)</f>
        <v>0</v>
      </c>
      <c r="BW15" s="318">
        <f>IF('Indicator Date hidden'!BX16="x","x",BW$2-'Indicator Date hidden'!BX16)</f>
        <v>6</v>
      </c>
      <c r="BX15" s="318">
        <f>IF('Indicator Date hidden'!BY16="x","x",BX$2-'Indicator Date hidden'!BY16)</f>
        <v>1</v>
      </c>
      <c r="BY15" s="318">
        <f>IF('Indicator Date hidden'!BZ16="x","x",BY$2-'Indicator Date hidden'!BZ16)</f>
        <v>1</v>
      </c>
      <c r="BZ15" s="318">
        <f>IF('Indicator Date hidden'!CA16="x","x",BZ$2-'Indicator Date hidden'!CA16)</f>
        <v>1</v>
      </c>
      <c r="CA15" s="318">
        <f>IF('Indicator Date hidden'!CB16="x","x",CA$2-'Indicator Date hidden'!CB16)</f>
        <v>1</v>
      </c>
      <c r="CB15" s="318">
        <f>IF('Indicator Date hidden'!CC16="x","x",CB$2-'Indicator Date hidden'!CC16)</f>
        <v>1</v>
      </c>
      <c r="CC15" s="318">
        <f>IF('Indicator Date hidden'!CD16="x","x",CC$2-'Indicator Date hidden'!CD16)</f>
        <v>1</v>
      </c>
      <c r="CD15" s="318">
        <f>IF('Indicator Date hidden'!CE16="x","x",CD$2-'Indicator Date hidden'!CE16)</f>
        <v>1</v>
      </c>
      <c r="CE15" s="318">
        <f>IF('Indicator Date hidden'!CF16="x","x",CE$2-'Indicator Date hidden'!CF16)</f>
        <v>0</v>
      </c>
      <c r="CF15" s="318">
        <f>IF('Indicator Date hidden'!CG16="x","x",CF$2-'Indicator Date hidden'!CG16)</f>
        <v>0</v>
      </c>
      <c r="CG15" s="318">
        <f>IF('Indicator Date hidden'!CH16="x","x",CG$2-'Indicator Date hidden'!CH16)</f>
        <v>0</v>
      </c>
      <c r="CH15" s="318">
        <f>IF('Indicator Date hidden'!CI16="x","x",CH$2-'Indicator Date hidden'!CI16)</f>
        <v>0</v>
      </c>
      <c r="CI15" s="318">
        <f>IF('Indicator Date hidden'!CJ16="x","x",CI$2-'Indicator Date hidden'!CJ16)</f>
        <v>0</v>
      </c>
      <c r="CJ15" s="318">
        <f>IF('Indicator Date hidden'!CK16="x","x",CJ$2-'Indicator Date hidden'!CK16)</f>
        <v>0</v>
      </c>
      <c r="CK15" s="318">
        <f>IF('Indicator Date hidden'!CL16="x","x",CK$2-'Indicator Date hidden'!CL16)</f>
        <v>0</v>
      </c>
      <c r="CL15" s="318">
        <f>IF('Indicator Date hidden'!CM16="x","x",CL$2-'Indicator Date hidden'!CM16)</f>
        <v>6</v>
      </c>
      <c r="CM15" s="317">
        <f t="shared" si="0"/>
        <v>67</v>
      </c>
      <c r="CN15" s="319">
        <f t="shared" si="1"/>
        <v>0.7528089887640449</v>
      </c>
      <c r="CO15" s="317">
        <f t="shared" si="2"/>
        <v>27</v>
      </c>
      <c r="CP15" s="319">
        <f t="shared" si="3"/>
        <v>1.6440625133444198</v>
      </c>
      <c r="CQ15" s="320">
        <f t="shared" si="4"/>
        <v>0</v>
      </c>
    </row>
    <row r="16" spans="1:95" x14ac:dyDescent="0.3">
      <c r="A16" s="317" t="str">
        <f>'Indicator Data'!C27</f>
        <v>Khagrachhari</v>
      </c>
      <c r="B16" s="318">
        <f>IF('Indicator Date hidden'!C17="x","x",B$2-'Indicator Date hidden'!C17)</f>
        <v>0</v>
      </c>
      <c r="C16" s="318">
        <f>IF('Indicator Date hidden'!D17="x","x",C$2-'Indicator Date hidden'!D17)</f>
        <v>0</v>
      </c>
      <c r="D16" s="318">
        <f>IF('Indicator Date hidden'!E17="x","x",D$2-'Indicator Date hidden'!E17)</f>
        <v>0</v>
      </c>
      <c r="E16" s="318">
        <f>IF('Indicator Date hidden'!F17="x","x",E$2-'Indicator Date hidden'!F17)</f>
        <v>0</v>
      </c>
      <c r="F16" s="318">
        <f>IF('Indicator Date hidden'!G17="x","x",F$2-'Indicator Date hidden'!G17)</f>
        <v>0</v>
      </c>
      <c r="G16" s="318">
        <f>IF('Indicator Date hidden'!H17="x","x",G$2-'Indicator Date hidden'!H17)</f>
        <v>0</v>
      </c>
      <c r="H16" s="318">
        <f>IF('Indicator Date hidden'!I17="x","x",H$2-'Indicator Date hidden'!I17)</f>
        <v>0</v>
      </c>
      <c r="I16" s="318">
        <f>IF('Indicator Date hidden'!J17="x","x",I$2-'Indicator Date hidden'!J17)</f>
        <v>0</v>
      </c>
      <c r="J16" s="318">
        <f>IF('Indicator Date hidden'!K17="x","x",J$2-'Indicator Date hidden'!K17)</f>
        <v>0</v>
      </c>
      <c r="K16" s="318">
        <f>IF('Indicator Date hidden'!L17="x","x",K$2-'Indicator Date hidden'!L17)</f>
        <v>0</v>
      </c>
      <c r="L16" s="318">
        <f>IF('Indicator Date hidden'!M17="x","x",L$2-'Indicator Date hidden'!M17)</f>
        <v>0</v>
      </c>
      <c r="M16" s="318">
        <f>IF('Indicator Date hidden'!N17="x","x",M$2-'Indicator Date hidden'!N17)</f>
        <v>0</v>
      </c>
      <c r="N16" s="318">
        <f>IF('Indicator Date hidden'!O17="x","x",N$2-'Indicator Date hidden'!O17)</f>
        <v>0</v>
      </c>
      <c r="O16" s="318">
        <f>IF('Indicator Date hidden'!P17="x","x",O$2-'Indicator Date hidden'!P17)</f>
        <v>0</v>
      </c>
      <c r="P16" s="318">
        <f>IF('Indicator Date hidden'!Q17="x","x",P$2-'Indicator Date hidden'!Q17)</f>
        <v>0</v>
      </c>
      <c r="Q16" s="318">
        <f>IF('Indicator Date hidden'!R17="x","x",Q$2-'Indicator Date hidden'!R17)</f>
        <v>0</v>
      </c>
      <c r="R16" s="318">
        <f>IF('Indicator Date hidden'!S17="x","x",R$2-'Indicator Date hidden'!S17)</f>
        <v>0</v>
      </c>
      <c r="S16" s="318">
        <f>IF('Indicator Date hidden'!T17="x","x",S$2-'Indicator Date hidden'!T17)</f>
        <v>0</v>
      </c>
      <c r="T16" s="318">
        <f>IF('Indicator Date hidden'!U17="x","x",T$2-'Indicator Date hidden'!U17)</f>
        <v>0</v>
      </c>
      <c r="U16" s="318">
        <f>IF('Indicator Date hidden'!V17="x","x",U$2-'Indicator Date hidden'!V17)</f>
        <v>0</v>
      </c>
      <c r="V16" s="318">
        <f>IF('Indicator Date hidden'!W17="x","x",V$2-'Indicator Date hidden'!W17)</f>
        <v>0</v>
      </c>
      <c r="W16" s="318">
        <f>IF('Indicator Date hidden'!X17="x","x",W$2-'Indicator Date hidden'!X17)</f>
        <v>0</v>
      </c>
      <c r="X16" s="318">
        <f>IF('Indicator Date hidden'!Y17="x","x",X$2-'Indicator Date hidden'!Y17)</f>
        <v>0</v>
      </c>
      <c r="Y16" s="318">
        <f>IF('Indicator Date hidden'!Z17="x","x",Y$2-'Indicator Date hidden'!Z17)</f>
        <v>6</v>
      </c>
      <c r="Z16" s="318">
        <f>IF('Indicator Date hidden'!AA17="x","x",Z$2-'Indicator Date hidden'!AA17)</f>
        <v>0</v>
      </c>
      <c r="AA16" s="318">
        <f>IF('Indicator Date hidden'!AB17="x","x",AA$2-'Indicator Date hidden'!AB17)</f>
        <v>0</v>
      </c>
      <c r="AB16" s="318">
        <f>IF('Indicator Date hidden'!AC17="x","x",AB$2-'Indicator Date hidden'!AC17)</f>
        <v>0</v>
      </c>
      <c r="AC16" s="318">
        <f>IF('Indicator Date hidden'!AD17="x","x",AC$2-'Indicator Date hidden'!AD17)</f>
        <v>0</v>
      </c>
      <c r="AD16" s="318">
        <f>IF('Indicator Date hidden'!AE17="x","x",AD$2-'Indicator Date hidden'!AE17)</f>
        <v>0</v>
      </c>
      <c r="AE16" s="318">
        <f>IF('Indicator Date hidden'!AF17="x","x",AE$2-'Indicator Date hidden'!AF17)</f>
        <v>0</v>
      </c>
      <c r="AF16" s="318">
        <f>IF('Indicator Date hidden'!AG17="x","x",AF$2-'Indicator Date hidden'!AG17)</f>
        <v>0</v>
      </c>
      <c r="AG16" s="318">
        <f>IF('Indicator Date hidden'!AH17="x","x",AG$2-'Indicator Date hidden'!AH17)</f>
        <v>4</v>
      </c>
      <c r="AH16" s="318">
        <f>IF('Indicator Date hidden'!AI17="x","x",AH$2-'Indicator Date hidden'!AI17)</f>
        <v>1</v>
      </c>
      <c r="AI16" s="318">
        <f>IF('Indicator Date hidden'!AJ17="x","x",AI$2-'Indicator Date hidden'!AJ17)</f>
        <v>1</v>
      </c>
      <c r="AJ16" s="318">
        <f>IF('Indicator Date hidden'!AK17="x","x",AJ$2-'Indicator Date hidden'!AK17)</f>
        <v>1</v>
      </c>
      <c r="AK16" s="318">
        <f>IF('Indicator Date hidden'!AL17="x","x",AK$2-'Indicator Date hidden'!AL17)</f>
        <v>0</v>
      </c>
      <c r="AL16" s="318">
        <f>IF('Indicator Date hidden'!AM17="x","x",AL$2-'Indicator Date hidden'!AM17)</f>
        <v>1</v>
      </c>
      <c r="AM16" s="318">
        <f>IF('Indicator Date hidden'!AN17="x","x",AM$2-'Indicator Date hidden'!AN17)</f>
        <v>1</v>
      </c>
      <c r="AN16" s="318">
        <f>IF('Indicator Date hidden'!AO17="x","x",AN$2-'Indicator Date hidden'!AO17)</f>
        <v>0</v>
      </c>
      <c r="AO16" s="318">
        <f>IF('Indicator Date hidden'!AP17="x","x",AO$2-'Indicator Date hidden'!AP17)</f>
        <v>4</v>
      </c>
      <c r="AP16" s="318">
        <f>IF('Indicator Date hidden'!AQ17="x","x",AP$2-'Indicator Date hidden'!AQ17)</f>
        <v>1</v>
      </c>
      <c r="AQ16" s="318">
        <f>IF('Indicator Date hidden'!AR17="x","x",AQ$2-'Indicator Date hidden'!AR17)</f>
        <v>0</v>
      </c>
      <c r="AR16" s="318">
        <f>IF('Indicator Date hidden'!AS17="x","x",AR$2-'Indicator Date hidden'!AS17)</f>
        <v>0</v>
      </c>
      <c r="AS16" s="318">
        <f>IF('Indicator Date hidden'!AT17="x","x",AS$2-'Indicator Date hidden'!AT17)</f>
        <v>0</v>
      </c>
      <c r="AT16" s="318">
        <f>IF('Indicator Date hidden'!AU17="x","x",AT$2-'Indicator Date hidden'!AU17)</f>
        <v>0</v>
      </c>
      <c r="AU16" s="318">
        <f>IF('Indicator Date hidden'!AV17="x","x",AU$2-'Indicator Date hidden'!AV17)</f>
        <v>0</v>
      </c>
      <c r="AV16" s="318">
        <f>IF('Indicator Date hidden'!AW17="x","x",AV$2-'Indicator Date hidden'!AW17)</f>
        <v>0</v>
      </c>
      <c r="AW16" s="318">
        <f>IF('Indicator Date hidden'!AX17="x","x",AW$2-'Indicator Date hidden'!AX17)</f>
        <v>0</v>
      </c>
      <c r="AX16" s="318">
        <f>IF('Indicator Date hidden'!AY17="x","x",AX$2-'Indicator Date hidden'!AY17)</f>
        <v>1</v>
      </c>
      <c r="AY16" s="318">
        <f>IF('Indicator Date hidden'!AZ17="x","x",AY$2-'Indicator Date hidden'!AZ17)</f>
        <v>1</v>
      </c>
      <c r="AZ16" s="318">
        <f>IF('Indicator Date hidden'!BA17="x","x",AZ$2-'Indicator Date hidden'!BA17)</f>
        <v>1</v>
      </c>
      <c r="BA16" s="318">
        <f>IF('Indicator Date hidden'!BB17="x","x",BA$2-'Indicator Date hidden'!BB17)</f>
        <v>0</v>
      </c>
      <c r="BB16" s="318">
        <f>IF('Indicator Date hidden'!BC17="x","x",BB$2-'Indicator Date hidden'!BC17)</f>
        <v>0</v>
      </c>
      <c r="BC16" s="318">
        <f>IF('Indicator Date hidden'!BD17="x","x",BC$2-'Indicator Date hidden'!BD17)</f>
        <v>0</v>
      </c>
      <c r="BD16" s="318">
        <f>IF('Indicator Date hidden'!BE17="x","x",BD$2-'Indicator Date hidden'!BE17)</f>
        <v>0</v>
      </c>
      <c r="BE16" s="318">
        <f>IF('Indicator Date hidden'!BF17="x","x",BE$2-'Indicator Date hidden'!BF17)</f>
        <v>0</v>
      </c>
      <c r="BF16" s="318">
        <f>IF('Indicator Date hidden'!BG17="x","x",BF$2-'Indicator Date hidden'!BG17)</f>
        <v>1</v>
      </c>
      <c r="BG16" s="318">
        <f>IF('Indicator Date hidden'!BH17="x","x",BG$2-'Indicator Date hidden'!BH17)</f>
        <v>1</v>
      </c>
      <c r="BH16" s="318">
        <f>IF('Indicator Date hidden'!BI17="x","x",BH$2-'Indicator Date hidden'!BI17)</f>
        <v>0</v>
      </c>
      <c r="BI16" s="318">
        <f>IF('Indicator Date hidden'!BJ17="x","x",BI$2-'Indicator Date hidden'!BJ17)</f>
        <v>0</v>
      </c>
      <c r="BJ16" s="318">
        <f>IF('Indicator Date hidden'!BK17="x","x",BJ$2-'Indicator Date hidden'!BK17)</f>
        <v>0</v>
      </c>
      <c r="BK16" s="318">
        <f>IF('Indicator Date hidden'!BL17="x","x",BK$2-'Indicator Date hidden'!BL17)</f>
        <v>0</v>
      </c>
      <c r="BL16" s="318">
        <f>IF('Indicator Date hidden'!BM17="x","x",BL$2-'Indicator Date hidden'!BM17)</f>
        <v>0</v>
      </c>
      <c r="BM16" s="318">
        <f>IF('Indicator Date hidden'!BN17="x","x",BM$2-'Indicator Date hidden'!BN17)</f>
        <v>0</v>
      </c>
      <c r="BN16" s="318">
        <f>IF('Indicator Date hidden'!BO17="x","x",BN$2-'Indicator Date hidden'!BO17)</f>
        <v>0</v>
      </c>
      <c r="BO16" s="318">
        <f>IF('Indicator Date hidden'!BP17="x","x",BO$2-'Indicator Date hidden'!BP17)</f>
        <v>5</v>
      </c>
      <c r="BP16" s="318">
        <f>IF('Indicator Date hidden'!BQ17="x","x",BP$2-'Indicator Date hidden'!BQ17)</f>
        <v>0</v>
      </c>
      <c r="BQ16" s="318">
        <f>IF('Indicator Date hidden'!BR17="x","x",BQ$2-'Indicator Date hidden'!BR17)</f>
        <v>6</v>
      </c>
      <c r="BR16" s="318">
        <f>IF('Indicator Date hidden'!BS17="x","x",BR$2-'Indicator Date hidden'!BS17)</f>
        <v>6</v>
      </c>
      <c r="BS16" s="318">
        <f>IF('Indicator Date hidden'!BT17="x","x",BS$2-'Indicator Date hidden'!BT17)</f>
        <v>6</v>
      </c>
      <c r="BT16" s="318">
        <f>IF('Indicator Date hidden'!BU17="x","x",BT$2-'Indicator Date hidden'!BU17)</f>
        <v>0</v>
      </c>
      <c r="BU16" s="318">
        <f>IF('Indicator Date hidden'!BV17="x","x",BU$2-'Indicator Date hidden'!BV17)</f>
        <v>0</v>
      </c>
      <c r="BV16" s="318">
        <f>IF('Indicator Date hidden'!BW17="x","x",BV$2-'Indicator Date hidden'!BW17)</f>
        <v>0</v>
      </c>
      <c r="BW16" s="318">
        <f>IF('Indicator Date hidden'!BX17="x","x",BW$2-'Indicator Date hidden'!BX17)</f>
        <v>6</v>
      </c>
      <c r="BX16" s="318">
        <f>IF('Indicator Date hidden'!BY17="x","x",BX$2-'Indicator Date hidden'!BY17)</f>
        <v>1</v>
      </c>
      <c r="BY16" s="318">
        <f>IF('Indicator Date hidden'!BZ17="x","x",BY$2-'Indicator Date hidden'!BZ17)</f>
        <v>1</v>
      </c>
      <c r="BZ16" s="318">
        <f>IF('Indicator Date hidden'!CA17="x","x",BZ$2-'Indicator Date hidden'!CA17)</f>
        <v>1</v>
      </c>
      <c r="CA16" s="318">
        <f>IF('Indicator Date hidden'!CB17="x","x",CA$2-'Indicator Date hidden'!CB17)</f>
        <v>1</v>
      </c>
      <c r="CB16" s="318">
        <f>IF('Indicator Date hidden'!CC17="x","x",CB$2-'Indicator Date hidden'!CC17)</f>
        <v>1</v>
      </c>
      <c r="CC16" s="318">
        <f>IF('Indicator Date hidden'!CD17="x","x",CC$2-'Indicator Date hidden'!CD17)</f>
        <v>1</v>
      </c>
      <c r="CD16" s="318">
        <f>IF('Indicator Date hidden'!CE17="x","x",CD$2-'Indicator Date hidden'!CE17)</f>
        <v>1</v>
      </c>
      <c r="CE16" s="318">
        <f>IF('Indicator Date hidden'!CF17="x","x",CE$2-'Indicator Date hidden'!CF17)</f>
        <v>0</v>
      </c>
      <c r="CF16" s="318">
        <f>IF('Indicator Date hidden'!CG17="x","x",CF$2-'Indicator Date hidden'!CG17)</f>
        <v>0</v>
      </c>
      <c r="CG16" s="318">
        <f>IF('Indicator Date hidden'!CH17="x","x",CG$2-'Indicator Date hidden'!CH17)</f>
        <v>0</v>
      </c>
      <c r="CH16" s="318">
        <f>IF('Indicator Date hidden'!CI17="x","x",CH$2-'Indicator Date hidden'!CI17)</f>
        <v>0</v>
      </c>
      <c r="CI16" s="318">
        <f>IF('Indicator Date hidden'!CJ17="x","x",CI$2-'Indicator Date hidden'!CJ17)</f>
        <v>0</v>
      </c>
      <c r="CJ16" s="318">
        <f>IF('Indicator Date hidden'!CK17="x","x",CJ$2-'Indicator Date hidden'!CK17)</f>
        <v>0</v>
      </c>
      <c r="CK16" s="318">
        <f>IF('Indicator Date hidden'!CL17="x","x",CK$2-'Indicator Date hidden'!CL17)</f>
        <v>0</v>
      </c>
      <c r="CL16" s="318">
        <f>IF('Indicator Date hidden'!CM17="x","x",CL$2-'Indicator Date hidden'!CM17)</f>
        <v>6</v>
      </c>
      <c r="CM16" s="317">
        <f t="shared" si="0"/>
        <v>67</v>
      </c>
      <c r="CN16" s="319">
        <f t="shared" si="1"/>
        <v>0.7528089887640449</v>
      </c>
      <c r="CO16" s="317">
        <f t="shared" si="2"/>
        <v>27</v>
      </c>
      <c r="CP16" s="319">
        <f t="shared" si="3"/>
        <v>1.6440625133444198</v>
      </c>
      <c r="CQ16" s="320">
        <f t="shared" si="4"/>
        <v>0</v>
      </c>
    </row>
    <row r="17" spans="1:95" x14ac:dyDescent="0.3">
      <c r="A17" s="317" t="str">
        <f>'Indicator Data'!C28</f>
        <v>Lakshmipur</v>
      </c>
      <c r="B17" s="318">
        <f>IF('Indicator Date hidden'!C18="x","x",B$2-'Indicator Date hidden'!C18)</f>
        <v>0</v>
      </c>
      <c r="C17" s="318">
        <f>IF('Indicator Date hidden'!D18="x","x",C$2-'Indicator Date hidden'!D18)</f>
        <v>0</v>
      </c>
      <c r="D17" s="318">
        <f>IF('Indicator Date hidden'!E18="x","x",D$2-'Indicator Date hidden'!E18)</f>
        <v>0</v>
      </c>
      <c r="E17" s="318">
        <f>IF('Indicator Date hidden'!F18="x","x",E$2-'Indicator Date hidden'!F18)</f>
        <v>0</v>
      </c>
      <c r="F17" s="318">
        <f>IF('Indicator Date hidden'!G18="x","x",F$2-'Indicator Date hidden'!G18)</f>
        <v>0</v>
      </c>
      <c r="G17" s="318">
        <f>IF('Indicator Date hidden'!H18="x","x",G$2-'Indicator Date hidden'!H18)</f>
        <v>0</v>
      </c>
      <c r="H17" s="318">
        <f>IF('Indicator Date hidden'!I18="x","x",H$2-'Indicator Date hidden'!I18)</f>
        <v>0</v>
      </c>
      <c r="I17" s="318">
        <f>IF('Indicator Date hidden'!J18="x","x",I$2-'Indicator Date hidden'!J18)</f>
        <v>0</v>
      </c>
      <c r="J17" s="318">
        <f>IF('Indicator Date hidden'!K18="x","x",J$2-'Indicator Date hidden'!K18)</f>
        <v>0</v>
      </c>
      <c r="K17" s="318">
        <f>IF('Indicator Date hidden'!L18="x","x",K$2-'Indicator Date hidden'!L18)</f>
        <v>0</v>
      </c>
      <c r="L17" s="318">
        <f>IF('Indicator Date hidden'!M18="x","x",L$2-'Indicator Date hidden'!M18)</f>
        <v>0</v>
      </c>
      <c r="M17" s="318">
        <f>IF('Indicator Date hidden'!N18="x","x",M$2-'Indicator Date hidden'!N18)</f>
        <v>0</v>
      </c>
      <c r="N17" s="318">
        <f>IF('Indicator Date hidden'!O18="x","x",N$2-'Indicator Date hidden'!O18)</f>
        <v>0</v>
      </c>
      <c r="O17" s="318">
        <f>IF('Indicator Date hidden'!P18="x","x",O$2-'Indicator Date hidden'!P18)</f>
        <v>0</v>
      </c>
      <c r="P17" s="318">
        <f>IF('Indicator Date hidden'!Q18="x","x",P$2-'Indicator Date hidden'!Q18)</f>
        <v>0</v>
      </c>
      <c r="Q17" s="318">
        <f>IF('Indicator Date hidden'!R18="x","x",Q$2-'Indicator Date hidden'!R18)</f>
        <v>0</v>
      </c>
      <c r="R17" s="318">
        <f>IF('Indicator Date hidden'!S18="x","x",R$2-'Indicator Date hidden'!S18)</f>
        <v>0</v>
      </c>
      <c r="S17" s="318">
        <f>IF('Indicator Date hidden'!T18="x","x",S$2-'Indicator Date hidden'!T18)</f>
        <v>0</v>
      </c>
      <c r="T17" s="318">
        <f>IF('Indicator Date hidden'!U18="x","x",T$2-'Indicator Date hidden'!U18)</f>
        <v>0</v>
      </c>
      <c r="U17" s="318">
        <f>IF('Indicator Date hidden'!V18="x","x",U$2-'Indicator Date hidden'!V18)</f>
        <v>0</v>
      </c>
      <c r="V17" s="318">
        <f>IF('Indicator Date hidden'!W18="x","x",V$2-'Indicator Date hidden'!W18)</f>
        <v>0</v>
      </c>
      <c r="W17" s="318">
        <f>IF('Indicator Date hidden'!X18="x","x",W$2-'Indicator Date hidden'!X18)</f>
        <v>0</v>
      </c>
      <c r="X17" s="318">
        <f>IF('Indicator Date hidden'!Y18="x","x",X$2-'Indicator Date hidden'!Y18)</f>
        <v>0</v>
      </c>
      <c r="Y17" s="318">
        <f>IF('Indicator Date hidden'!Z18="x","x",Y$2-'Indicator Date hidden'!Z18)</f>
        <v>6</v>
      </c>
      <c r="Z17" s="318">
        <f>IF('Indicator Date hidden'!AA18="x","x",Z$2-'Indicator Date hidden'!AA18)</f>
        <v>0</v>
      </c>
      <c r="AA17" s="318">
        <f>IF('Indicator Date hidden'!AB18="x","x",AA$2-'Indicator Date hidden'!AB18)</f>
        <v>0</v>
      </c>
      <c r="AB17" s="318">
        <f>IF('Indicator Date hidden'!AC18="x","x",AB$2-'Indicator Date hidden'!AC18)</f>
        <v>0</v>
      </c>
      <c r="AC17" s="318">
        <f>IF('Indicator Date hidden'!AD18="x","x",AC$2-'Indicator Date hidden'!AD18)</f>
        <v>0</v>
      </c>
      <c r="AD17" s="318">
        <f>IF('Indicator Date hidden'!AE18="x","x",AD$2-'Indicator Date hidden'!AE18)</f>
        <v>0</v>
      </c>
      <c r="AE17" s="318">
        <f>IF('Indicator Date hidden'!AF18="x","x",AE$2-'Indicator Date hidden'!AF18)</f>
        <v>0</v>
      </c>
      <c r="AF17" s="318">
        <f>IF('Indicator Date hidden'!AG18="x","x",AF$2-'Indicator Date hidden'!AG18)</f>
        <v>0</v>
      </c>
      <c r="AG17" s="318">
        <f>IF('Indicator Date hidden'!AH18="x","x",AG$2-'Indicator Date hidden'!AH18)</f>
        <v>4</v>
      </c>
      <c r="AH17" s="318">
        <f>IF('Indicator Date hidden'!AI18="x","x",AH$2-'Indicator Date hidden'!AI18)</f>
        <v>1</v>
      </c>
      <c r="AI17" s="318">
        <f>IF('Indicator Date hidden'!AJ18="x","x",AI$2-'Indicator Date hidden'!AJ18)</f>
        <v>1</v>
      </c>
      <c r="AJ17" s="318">
        <f>IF('Indicator Date hidden'!AK18="x","x",AJ$2-'Indicator Date hidden'!AK18)</f>
        <v>1</v>
      </c>
      <c r="AK17" s="318">
        <f>IF('Indicator Date hidden'!AL18="x","x",AK$2-'Indicator Date hidden'!AL18)</f>
        <v>0</v>
      </c>
      <c r="AL17" s="318">
        <f>IF('Indicator Date hidden'!AM18="x","x",AL$2-'Indicator Date hidden'!AM18)</f>
        <v>1</v>
      </c>
      <c r="AM17" s="318">
        <f>IF('Indicator Date hidden'!AN18="x","x",AM$2-'Indicator Date hidden'!AN18)</f>
        <v>1</v>
      </c>
      <c r="AN17" s="318">
        <f>IF('Indicator Date hidden'!AO18="x","x",AN$2-'Indicator Date hidden'!AO18)</f>
        <v>0</v>
      </c>
      <c r="AO17" s="318">
        <f>IF('Indicator Date hidden'!AP18="x","x",AO$2-'Indicator Date hidden'!AP18)</f>
        <v>4</v>
      </c>
      <c r="AP17" s="318">
        <f>IF('Indicator Date hidden'!AQ18="x","x",AP$2-'Indicator Date hidden'!AQ18)</f>
        <v>1</v>
      </c>
      <c r="AQ17" s="318">
        <f>IF('Indicator Date hidden'!AR18="x","x",AQ$2-'Indicator Date hidden'!AR18)</f>
        <v>0</v>
      </c>
      <c r="AR17" s="318">
        <f>IF('Indicator Date hidden'!AS18="x","x",AR$2-'Indicator Date hidden'!AS18)</f>
        <v>0</v>
      </c>
      <c r="AS17" s="318">
        <f>IF('Indicator Date hidden'!AT18="x","x",AS$2-'Indicator Date hidden'!AT18)</f>
        <v>0</v>
      </c>
      <c r="AT17" s="318">
        <f>IF('Indicator Date hidden'!AU18="x","x",AT$2-'Indicator Date hidden'!AU18)</f>
        <v>0</v>
      </c>
      <c r="AU17" s="318">
        <f>IF('Indicator Date hidden'!AV18="x","x",AU$2-'Indicator Date hidden'!AV18)</f>
        <v>0</v>
      </c>
      <c r="AV17" s="318">
        <f>IF('Indicator Date hidden'!AW18="x","x",AV$2-'Indicator Date hidden'!AW18)</f>
        <v>0</v>
      </c>
      <c r="AW17" s="318">
        <f>IF('Indicator Date hidden'!AX18="x","x",AW$2-'Indicator Date hidden'!AX18)</f>
        <v>0</v>
      </c>
      <c r="AX17" s="318">
        <f>IF('Indicator Date hidden'!AY18="x","x",AX$2-'Indicator Date hidden'!AY18)</f>
        <v>1</v>
      </c>
      <c r="AY17" s="318">
        <f>IF('Indicator Date hidden'!AZ18="x","x",AY$2-'Indicator Date hidden'!AZ18)</f>
        <v>1</v>
      </c>
      <c r="AZ17" s="318">
        <f>IF('Indicator Date hidden'!BA18="x","x",AZ$2-'Indicator Date hidden'!BA18)</f>
        <v>1</v>
      </c>
      <c r="BA17" s="318">
        <f>IF('Indicator Date hidden'!BB18="x","x",BA$2-'Indicator Date hidden'!BB18)</f>
        <v>0</v>
      </c>
      <c r="BB17" s="318">
        <f>IF('Indicator Date hidden'!BC18="x","x",BB$2-'Indicator Date hidden'!BC18)</f>
        <v>0</v>
      </c>
      <c r="BC17" s="318">
        <f>IF('Indicator Date hidden'!BD18="x","x",BC$2-'Indicator Date hidden'!BD18)</f>
        <v>0</v>
      </c>
      <c r="BD17" s="318">
        <f>IF('Indicator Date hidden'!BE18="x","x",BD$2-'Indicator Date hidden'!BE18)</f>
        <v>0</v>
      </c>
      <c r="BE17" s="318">
        <f>IF('Indicator Date hidden'!BF18="x","x",BE$2-'Indicator Date hidden'!BF18)</f>
        <v>0</v>
      </c>
      <c r="BF17" s="318">
        <f>IF('Indicator Date hidden'!BG18="x","x",BF$2-'Indicator Date hidden'!BG18)</f>
        <v>1</v>
      </c>
      <c r="BG17" s="318">
        <f>IF('Indicator Date hidden'!BH18="x","x",BG$2-'Indicator Date hidden'!BH18)</f>
        <v>1</v>
      </c>
      <c r="BH17" s="318">
        <f>IF('Indicator Date hidden'!BI18="x","x",BH$2-'Indicator Date hidden'!BI18)</f>
        <v>0</v>
      </c>
      <c r="BI17" s="318">
        <f>IF('Indicator Date hidden'!BJ18="x","x",BI$2-'Indicator Date hidden'!BJ18)</f>
        <v>0</v>
      </c>
      <c r="BJ17" s="318">
        <f>IF('Indicator Date hidden'!BK18="x","x",BJ$2-'Indicator Date hidden'!BK18)</f>
        <v>0</v>
      </c>
      <c r="BK17" s="318">
        <f>IF('Indicator Date hidden'!BL18="x","x",BK$2-'Indicator Date hidden'!BL18)</f>
        <v>0</v>
      </c>
      <c r="BL17" s="318">
        <f>IF('Indicator Date hidden'!BM18="x","x",BL$2-'Indicator Date hidden'!BM18)</f>
        <v>0</v>
      </c>
      <c r="BM17" s="318">
        <f>IF('Indicator Date hidden'!BN18="x","x",BM$2-'Indicator Date hidden'!BN18)</f>
        <v>0</v>
      </c>
      <c r="BN17" s="318">
        <f>IF('Indicator Date hidden'!BO18="x","x",BN$2-'Indicator Date hidden'!BO18)</f>
        <v>0</v>
      </c>
      <c r="BO17" s="318">
        <f>IF('Indicator Date hidden'!BP18="x","x",BO$2-'Indicator Date hidden'!BP18)</f>
        <v>5</v>
      </c>
      <c r="BP17" s="318">
        <f>IF('Indicator Date hidden'!BQ18="x","x",BP$2-'Indicator Date hidden'!BQ18)</f>
        <v>0</v>
      </c>
      <c r="BQ17" s="318">
        <f>IF('Indicator Date hidden'!BR18="x","x",BQ$2-'Indicator Date hidden'!BR18)</f>
        <v>6</v>
      </c>
      <c r="BR17" s="318">
        <f>IF('Indicator Date hidden'!BS18="x","x",BR$2-'Indicator Date hidden'!BS18)</f>
        <v>6</v>
      </c>
      <c r="BS17" s="318">
        <f>IF('Indicator Date hidden'!BT18="x","x",BS$2-'Indicator Date hidden'!BT18)</f>
        <v>6</v>
      </c>
      <c r="BT17" s="318">
        <f>IF('Indicator Date hidden'!BU18="x","x",BT$2-'Indicator Date hidden'!BU18)</f>
        <v>0</v>
      </c>
      <c r="BU17" s="318">
        <f>IF('Indicator Date hidden'!BV18="x","x",BU$2-'Indicator Date hidden'!BV18)</f>
        <v>0</v>
      </c>
      <c r="BV17" s="318">
        <f>IF('Indicator Date hidden'!BW18="x","x",BV$2-'Indicator Date hidden'!BW18)</f>
        <v>0</v>
      </c>
      <c r="BW17" s="318">
        <f>IF('Indicator Date hidden'!BX18="x","x",BW$2-'Indicator Date hidden'!BX18)</f>
        <v>6</v>
      </c>
      <c r="BX17" s="318">
        <f>IF('Indicator Date hidden'!BY18="x","x",BX$2-'Indicator Date hidden'!BY18)</f>
        <v>1</v>
      </c>
      <c r="BY17" s="318">
        <f>IF('Indicator Date hidden'!BZ18="x","x",BY$2-'Indicator Date hidden'!BZ18)</f>
        <v>1</v>
      </c>
      <c r="BZ17" s="318">
        <f>IF('Indicator Date hidden'!CA18="x","x",BZ$2-'Indicator Date hidden'!CA18)</f>
        <v>1</v>
      </c>
      <c r="CA17" s="318">
        <f>IF('Indicator Date hidden'!CB18="x","x",CA$2-'Indicator Date hidden'!CB18)</f>
        <v>1</v>
      </c>
      <c r="CB17" s="318">
        <f>IF('Indicator Date hidden'!CC18="x","x",CB$2-'Indicator Date hidden'!CC18)</f>
        <v>1</v>
      </c>
      <c r="CC17" s="318">
        <f>IF('Indicator Date hidden'!CD18="x","x",CC$2-'Indicator Date hidden'!CD18)</f>
        <v>1</v>
      </c>
      <c r="CD17" s="318">
        <f>IF('Indicator Date hidden'!CE18="x","x",CD$2-'Indicator Date hidden'!CE18)</f>
        <v>1</v>
      </c>
      <c r="CE17" s="318">
        <f>IF('Indicator Date hidden'!CF18="x","x",CE$2-'Indicator Date hidden'!CF18)</f>
        <v>0</v>
      </c>
      <c r="CF17" s="318">
        <f>IF('Indicator Date hidden'!CG18="x","x",CF$2-'Indicator Date hidden'!CG18)</f>
        <v>0</v>
      </c>
      <c r="CG17" s="318">
        <f>IF('Indicator Date hidden'!CH18="x","x",CG$2-'Indicator Date hidden'!CH18)</f>
        <v>0</v>
      </c>
      <c r="CH17" s="318">
        <f>IF('Indicator Date hidden'!CI18="x","x",CH$2-'Indicator Date hidden'!CI18)</f>
        <v>0</v>
      </c>
      <c r="CI17" s="318">
        <f>IF('Indicator Date hidden'!CJ18="x","x",CI$2-'Indicator Date hidden'!CJ18)</f>
        <v>0</v>
      </c>
      <c r="CJ17" s="318">
        <f>IF('Indicator Date hidden'!CK18="x","x",CJ$2-'Indicator Date hidden'!CK18)</f>
        <v>0</v>
      </c>
      <c r="CK17" s="318">
        <f>IF('Indicator Date hidden'!CL18="x","x",CK$2-'Indicator Date hidden'!CL18)</f>
        <v>0</v>
      </c>
      <c r="CL17" s="318">
        <f>IF('Indicator Date hidden'!CM18="x","x",CL$2-'Indicator Date hidden'!CM18)</f>
        <v>6</v>
      </c>
      <c r="CM17" s="317">
        <f t="shared" si="0"/>
        <v>67</v>
      </c>
      <c r="CN17" s="319">
        <f t="shared" si="1"/>
        <v>0.7528089887640449</v>
      </c>
      <c r="CO17" s="317">
        <f t="shared" si="2"/>
        <v>27</v>
      </c>
      <c r="CP17" s="319">
        <f t="shared" si="3"/>
        <v>1.6440625133444198</v>
      </c>
      <c r="CQ17" s="320">
        <f t="shared" si="4"/>
        <v>0</v>
      </c>
    </row>
    <row r="18" spans="1:95" x14ac:dyDescent="0.3">
      <c r="A18" s="317" t="str">
        <f>'Indicator Data'!C29</f>
        <v>Noakhali</v>
      </c>
      <c r="B18" s="318">
        <f>IF('Indicator Date hidden'!C19="x","x",B$2-'Indicator Date hidden'!C19)</f>
        <v>0</v>
      </c>
      <c r="C18" s="318">
        <f>IF('Indicator Date hidden'!D19="x","x",C$2-'Indicator Date hidden'!D19)</f>
        <v>0</v>
      </c>
      <c r="D18" s="318">
        <f>IF('Indicator Date hidden'!E19="x","x",D$2-'Indicator Date hidden'!E19)</f>
        <v>0</v>
      </c>
      <c r="E18" s="318">
        <f>IF('Indicator Date hidden'!F19="x","x",E$2-'Indicator Date hidden'!F19)</f>
        <v>0</v>
      </c>
      <c r="F18" s="318">
        <f>IF('Indicator Date hidden'!G19="x","x",F$2-'Indicator Date hidden'!G19)</f>
        <v>0</v>
      </c>
      <c r="G18" s="318">
        <f>IF('Indicator Date hidden'!H19="x","x",G$2-'Indicator Date hidden'!H19)</f>
        <v>0</v>
      </c>
      <c r="H18" s="318">
        <f>IF('Indicator Date hidden'!I19="x","x",H$2-'Indicator Date hidden'!I19)</f>
        <v>0</v>
      </c>
      <c r="I18" s="318">
        <f>IF('Indicator Date hidden'!J19="x","x",I$2-'Indicator Date hidden'!J19)</f>
        <v>0</v>
      </c>
      <c r="J18" s="318">
        <f>IF('Indicator Date hidden'!K19="x","x",J$2-'Indicator Date hidden'!K19)</f>
        <v>0</v>
      </c>
      <c r="K18" s="318">
        <f>IF('Indicator Date hidden'!L19="x","x",K$2-'Indicator Date hidden'!L19)</f>
        <v>0</v>
      </c>
      <c r="L18" s="318">
        <f>IF('Indicator Date hidden'!M19="x","x",L$2-'Indicator Date hidden'!M19)</f>
        <v>0</v>
      </c>
      <c r="M18" s="318">
        <f>IF('Indicator Date hidden'!N19="x","x",M$2-'Indicator Date hidden'!N19)</f>
        <v>0</v>
      </c>
      <c r="N18" s="318">
        <f>IF('Indicator Date hidden'!O19="x","x",N$2-'Indicator Date hidden'!O19)</f>
        <v>0</v>
      </c>
      <c r="O18" s="318">
        <f>IF('Indicator Date hidden'!P19="x","x",O$2-'Indicator Date hidden'!P19)</f>
        <v>0</v>
      </c>
      <c r="P18" s="318">
        <f>IF('Indicator Date hidden'!Q19="x","x",P$2-'Indicator Date hidden'!Q19)</f>
        <v>0</v>
      </c>
      <c r="Q18" s="318">
        <f>IF('Indicator Date hidden'!R19="x","x",Q$2-'Indicator Date hidden'!R19)</f>
        <v>0</v>
      </c>
      <c r="R18" s="318">
        <f>IF('Indicator Date hidden'!S19="x","x",R$2-'Indicator Date hidden'!S19)</f>
        <v>0</v>
      </c>
      <c r="S18" s="318">
        <f>IF('Indicator Date hidden'!T19="x","x",S$2-'Indicator Date hidden'!T19)</f>
        <v>0</v>
      </c>
      <c r="T18" s="318">
        <f>IF('Indicator Date hidden'!U19="x","x",T$2-'Indicator Date hidden'!U19)</f>
        <v>0</v>
      </c>
      <c r="U18" s="318">
        <f>IF('Indicator Date hidden'!V19="x","x",U$2-'Indicator Date hidden'!V19)</f>
        <v>0</v>
      </c>
      <c r="V18" s="318">
        <f>IF('Indicator Date hidden'!W19="x","x",V$2-'Indicator Date hidden'!W19)</f>
        <v>0</v>
      </c>
      <c r="W18" s="318">
        <f>IF('Indicator Date hidden'!X19="x","x",W$2-'Indicator Date hidden'!X19)</f>
        <v>0</v>
      </c>
      <c r="X18" s="318">
        <f>IF('Indicator Date hidden'!Y19="x","x",X$2-'Indicator Date hidden'!Y19)</f>
        <v>0</v>
      </c>
      <c r="Y18" s="318">
        <f>IF('Indicator Date hidden'!Z19="x","x",Y$2-'Indicator Date hidden'!Z19)</f>
        <v>6</v>
      </c>
      <c r="Z18" s="318">
        <f>IF('Indicator Date hidden'!AA19="x","x",Z$2-'Indicator Date hidden'!AA19)</f>
        <v>0</v>
      </c>
      <c r="AA18" s="318">
        <f>IF('Indicator Date hidden'!AB19="x","x",AA$2-'Indicator Date hidden'!AB19)</f>
        <v>0</v>
      </c>
      <c r="AB18" s="318">
        <f>IF('Indicator Date hidden'!AC19="x","x",AB$2-'Indicator Date hidden'!AC19)</f>
        <v>0</v>
      </c>
      <c r="AC18" s="318">
        <f>IF('Indicator Date hidden'!AD19="x","x",AC$2-'Indicator Date hidden'!AD19)</f>
        <v>0</v>
      </c>
      <c r="AD18" s="318">
        <f>IF('Indicator Date hidden'!AE19="x","x",AD$2-'Indicator Date hidden'!AE19)</f>
        <v>0</v>
      </c>
      <c r="AE18" s="318">
        <f>IF('Indicator Date hidden'!AF19="x","x",AE$2-'Indicator Date hidden'!AF19)</f>
        <v>0</v>
      </c>
      <c r="AF18" s="318">
        <f>IF('Indicator Date hidden'!AG19="x","x",AF$2-'Indicator Date hidden'!AG19)</f>
        <v>0</v>
      </c>
      <c r="AG18" s="318">
        <f>IF('Indicator Date hidden'!AH19="x","x",AG$2-'Indicator Date hidden'!AH19)</f>
        <v>4</v>
      </c>
      <c r="AH18" s="318">
        <f>IF('Indicator Date hidden'!AI19="x","x",AH$2-'Indicator Date hidden'!AI19)</f>
        <v>1</v>
      </c>
      <c r="AI18" s="318">
        <f>IF('Indicator Date hidden'!AJ19="x","x",AI$2-'Indicator Date hidden'!AJ19)</f>
        <v>1</v>
      </c>
      <c r="AJ18" s="318">
        <f>IF('Indicator Date hidden'!AK19="x","x",AJ$2-'Indicator Date hidden'!AK19)</f>
        <v>1</v>
      </c>
      <c r="AK18" s="318">
        <f>IF('Indicator Date hidden'!AL19="x","x",AK$2-'Indicator Date hidden'!AL19)</f>
        <v>0</v>
      </c>
      <c r="AL18" s="318">
        <f>IF('Indicator Date hidden'!AM19="x","x",AL$2-'Indicator Date hidden'!AM19)</f>
        <v>1</v>
      </c>
      <c r="AM18" s="318">
        <f>IF('Indicator Date hidden'!AN19="x","x",AM$2-'Indicator Date hidden'!AN19)</f>
        <v>1</v>
      </c>
      <c r="AN18" s="318">
        <f>IF('Indicator Date hidden'!AO19="x","x",AN$2-'Indicator Date hidden'!AO19)</f>
        <v>0</v>
      </c>
      <c r="AO18" s="318">
        <f>IF('Indicator Date hidden'!AP19="x","x",AO$2-'Indicator Date hidden'!AP19)</f>
        <v>4</v>
      </c>
      <c r="AP18" s="318">
        <f>IF('Indicator Date hidden'!AQ19="x","x",AP$2-'Indicator Date hidden'!AQ19)</f>
        <v>1</v>
      </c>
      <c r="AQ18" s="318">
        <f>IF('Indicator Date hidden'!AR19="x","x",AQ$2-'Indicator Date hidden'!AR19)</f>
        <v>0</v>
      </c>
      <c r="AR18" s="318">
        <f>IF('Indicator Date hidden'!AS19="x","x",AR$2-'Indicator Date hidden'!AS19)</f>
        <v>0</v>
      </c>
      <c r="AS18" s="318">
        <f>IF('Indicator Date hidden'!AT19="x","x",AS$2-'Indicator Date hidden'!AT19)</f>
        <v>0</v>
      </c>
      <c r="AT18" s="318">
        <f>IF('Indicator Date hidden'!AU19="x","x",AT$2-'Indicator Date hidden'!AU19)</f>
        <v>0</v>
      </c>
      <c r="AU18" s="318">
        <f>IF('Indicator Date hidden'!AV19="x","x",AU$2-'Indicator Date hidden'!AV19)</f>
        <v>0</v>
      </c>
      <c r="AV18" s="318">
        <f>IF('Indicator Date hidden'!AW19="x","x",AV$2-'Indicator Date hidden'!AW19)</f>
        <v>0</v>
      </c>
      <c r="AW18" s="318">
        <f>IF('Indicator Date hidden'!AX19="x","x",AW$2-'Indicator Date hidden'!AX19)</f>
        <v>0</v>
      </c>
      <c r="AX18" s="318">
        <f>IF('Indicator Date hidden'!AY19="x","x",AX$2-'Indicator Date hidden'!AY19)</f>
        <v>1</v>
      </c>
      <c r="AY18" s="318">
        <f>IF('Indicator Date hidden'!AZ19="x","x",AY$2-'Indicator Date hidden'!AZ19)</f>
        <v>1</v>
      </c>
      <c r="AZ18" s="318">
        <f>IF('Indicator Date hidden'!BA19="x","x",AZ$2-'Indicator Date hidden'!BA19)</f>
        <v>1</v>
      </c>
      <c r="BA18" s="318">
        <f>IF('Indicator Date hidden'!BB19="x","x",BA$2-'Indicator Date hidden'!BB19)</f>
        <v>0</v>
      </c>
      <c r="BB18" s="318">
        <f>IF('Indicator Date hidden'!BC19="x","x",BB$2-'Indicator Date hidden'!BC19)</f>
        <v>0</v>
      </c>
      <c r="BC18" s="318">
        <f>IF('Indicator Date hidden'!BD19="x","x",BC$2-'Indicator Date hidden'!BD19)</f>
        <v>0</v>
      </c>
      <c r="BD18" s="318">
        <f>IF('Indicator Date hidden'!BE19="x","x",BD$2-'Indicator Date hidden'!BE19)</f>
        <v>0</v>
      </c>
      <c r="BE18" s="318">
        <f>IF('Indicator Date hidden'!BF19="x","x",BE$2-'Indicator Date hidden'!BF19)</f>
        <v>0</v>
      </c>
      <c r="BF18" s="318">
        <f>IF('Indicator Date hidden'!BG19="x","x",BF$2-'Indicator Date hidden'!BG19)</f>
        <v>1</v>
      </c>
      <c r="BG18" s="318">
        <f>IF('Indicator Date hidden'!BH19="x","x",BG$2-'Indicator Date hidden'!BH19)</f>
        <v>1</v>
      </c>
      <c r="BH18" s="318">
        <f>IF('Indicator Date hidden'!BI19="x","x",BH$2-'Indicator Date hidden'!BI19)</f>
        <v>0</v>
      </c>
      <c r="BI18" s="318">
        <f>IF('Indicator Date hidden'!BJ19="x","x",BI$2-'Indicator Date hidden'!BJ19)</f>
        <v>0</v>
      </c>
      <c r="BJ18" s="318">
        <f>IF('Indicator Date hidden'!BK19="x","x",BJ$2-'Indicator Date hidden'!BK19)</f>
        <v>0</v>
      </c>
      <c r="BK18" s="318">
        <f>IF('Indicator Date hidden'!BL19="x","x",BK$2-'Indicator Date hidden'!BL19)</f>
        <v>0</v>
      </c>
      <c r="BL18" s="318">
        <f>IF('Indicator Date hidden'!BM19="x","x",BL$2-'Indicator Date hidden'!BM19)</f>
        <v>0</v>
      </c>
      <c r="BM18" s="318">
        <f>IF('Indicator Date hidden'!BN19="x","x",BM$2-'Indicator Date hidden'!BN19)</f>
        <v>0</v>
      </c>
      <c r="BN18" s="318">
        <f>IF('Indicator Date hidden'!BO19="x","x",BN$2-'Indicator Date hidden'!BO19)</f>
        <v>0</v>
      </c>
      <c r="BO18" s="318">
        <f>IF('Indicator Date hidden'!BP19="x","x",BO$2-'Indicator Date hidden'!BP19)</f>
        <v>5</v>
      </c>
      <c r="BP18" s="318">
        <f>IF('Indicator Date hidden'!BQ19="x","x",BP$2-'Indicator Date hidden'!BQ19)</f>
        <v>0</v>
      </c>
      <c r="BQ18" s="318">
        <f>IF('Indicator Date hidden'!BR19="x","x",BQ$2-'Indicator Date hidden'!BR19)</f>
        <v>6</v>
      </c>
      <c r="BR18" s="318">
        <f>IF('Indicator Date hidden'!BS19="x","x",BR$2-'Indicator Date hidden'!BS19)</f>
        <v>6</v>
      </c>
      <c r="BS18" s="318">
        <f>IF('Indicator Date hidden'!BT19="x","x",BS$2-'Indicator Date hidden'!BT19)</f>
        <v>6</v>
      </c>
      <c r="BT18" s="318">
        <f>IF('Indicator Date hidden'!BU19="x","x",BT$2-'Indicator Date hidden'!BU19)</f>
        <v>0</v>
      </c>
      <c r="BU18" s="318">
        <f>IF('Indicator Date hidden'!BV19="x","x",BU$2-'Indicator Date hidden'!BV19)</f>
        <v>0</v>
      </c>
      <c r="BV18" s="318">
        <f>IF('Indicator Date hidden'!BW19="x","x",BV$2-'Indicator Date hidden'!BW19)</f>
        <v>0</v>
      </c>
      <c r="BW18" s="318">
        <f>IF('Indicator Date hidden'!BX19="x","x",BW$2-'Indicator Date hidden'!BX19)</f>
        <v>6</v>
      </c>
      <c r="BX18" s="318">
        <f>IF('Indicator Date hidden'!BY19="x","x",BX$2-'Indicator Date hidden'!BY19)</f>
        <v>1</v>
      </c>
      <c r="BY18" s="318">
        <f>IF('Indicator Date hidden'!BZ19="x","x",BY$2-'Indicator Date hidden'!BZ19)</f>
        <v>1</v>
      </c>
      <c r="BZ18" s="318">
        <f>IF('Indicator Date hidden'!CA19="x","x",BZ$2-'Indicator Date hidden'!CA19)</f>
        <v>1</v>
      </c>
      <c r="CA18" s="318">
        <f>IF('Indicator Date hidden'!CB19="x","x",CA$2-'Indicator Date hidden'!CB19)</f>
        <v>1</v>
      </c>
      <c r="CB18" s="318">
        <f>IF('Indicator Date hidden'!CC19="x","x",CB$2-'Indicator Date hidden'!CC19)</f>
        <v>1</v>
      </c>
      <c r="CC18" s="318">
        <f>IF('Indicator Date hidden'!CD19="x","x",CC$2-'Indicator Date hidden'!CD19)</f>
        <v>1</v>
      </c>
      <c r="CD18" s="318">
        <f>IF('Indicator Date hidden'!CE19="x","x",CD$2-'Indicator Date hidden'!CE19)</f>
        <v>1</v>
      </c>
      <c r="CE18" s="318">
        <f>IF('Indicator Date hidden'!CF19="x","x",CE$2-'Indicator Date hidden'!CF19)</f>
        <v>0</v>
      </c>
      <c r="CF18" s="318">
        <f>IF('Indicator Date hidden'!CG19="x","x",CF$2-'Indicator Date hidden'!CG19)</f>
        <v>0</v>
      </c>
      <c r="CG18" s="318">
        <f>IF('Indicator Date hidden'!CH19="x","x",CG$2-'Indicator Date hidden'!CH19)</f>
        <v>0</v>
      </c>
      <c r="CH18" s="318">
        <f>IF('Indicator Date hidden'!CI19="x","x",CH$2-'Indicator Date hidden'!CI19)</f>
        <v>0</v>
      </c>
      <c r="CI18" s="318">
        <f>IF('Indicator Date hidden'!CJ19="x","x",CI$2-'Indicator Date hidden'!CJ19)</f>
        <v>0</v>
      </c>
      <c r="CJ18" s="318">
        <f>IF('Indicator Date hidden'!CK19="x","x",CJ$2-'Indicator Date hidden'!CK19)</f>
        <v>0</v>
      </c>
      <c r="CK18" s="318">
        <f>IF('Indicator Date hidden'!CL19="x","x",CK$2-'Indicator Date hidden'!CL19)</f>
        <v>0</v>
      </c>
      <c r="CL18" s="318">
        <f>IF('Indicator Date hidden'!CM19="x","x",CL$2-'Indicator Date hidden'!CM19)</f>
        <v>6</v>
      </c>
      <c r="CM18" s="317">
        <f t="shared" si="0"/>
        <v>67</v>
      </c>
      <c r="CN18" s="319">
        <f t="shared" si="1"/>
        <v>0.7528089887640449</v>
      </c>
      <c r="CO18" s="317">
        <f t="shared" si="2"/>
        <v>27</v>
      </c>
      <c r="CP18" s="319">
        <f t="shared" si="3"/>
        <v>1.6440625133444198</v>
      </c>
      <c r="CQ18" s="320">
        <f t="shared" si="4"/>
        <v>0</v>
      </c>
    </row>
    <row r="19" spans="1:95" x14ac:dyDescent="0.3">
      <c r="A19" s="317" t="str">
        <f>'Indicator Data'!C30</f>
        <v>Rangamati</v>
      </c>
      <c r="B19" s="318">
        <f>IF('Indicator Date hidden'!C20="x","x",B$2-'Indicator Date hidden'!C20)</f>
        <v>0</v>
      </c>
      <c r="C19" s="318">
        <f>IF('Indicator Date hidden'!D20="x","x",C$2-'Indicator Date hidden'!D20)</f>
        <v>0</v>
      </c>
      <c r="D19" s="318">
        <f>IF('Indicator Date hidden'!E20="x","x",D$2-'Indicator Date hidden'!E20)</f>
        <v>0</v>
      </c>
      <c r="E19" s="318">
        <f>IF('Indicator Date hidden'!F20="x","x",E$2-'Indicator Date hidden'!F20)</f>
        <v>0</v>
      </c>
      <c r="F19" s="318">
        <f>IF('Indicator Date hidden'!G20="x","x",F$2-'Indicator Date hidden'!G20)</f>
        <v>0</v>
      </c>
      <c r="G19" s="318">
        <f>IF('Indicator Date hidden'!H20="x","x",G$2-'Indicator Date hidden'!H20)</f>
        <v>0</v>
      </c>
      <c r="H19" s="318">
        <f>IF('Indicator Date hidden'!I20="x","x",H$2-'Indicator Date hidden'!I20)</f>
        <v>0</v>
      </c>
      <c r="I19" s="318">
        <f>IF('Indicator Date hidden'!J20="x","x",I$2-'Indicator Date hidden'!J20)</f>
        <v>0</v>
      </c>
      <c r="J19" s="318">
        <f>IF('Indicator Date hidden'!K20="x","x",J$2-'Indicator Date hidden'!K20)</f>
        <v>0</v>
      </c>
      <c r="K19" s="318">
        <f>IF('Indicator Date hidden'!L20="x","x",K$2-'Indicator Date hidden'!L20)</f>
        <v>0</v>
      </c>
      <c r="L19" s="318">
        <f>IF('Indicator Date hidden'!M20="x","x",L$2-'Indicator Date hidden'!M20)</f>
        <v>0</v>
      </c>
      <c r="M19" s="318">
        <f>IF('Indicator Date hidden'!N20="x","x",M$2-'Indicator Date hidden'!N20)</f>
        <v>0</v>
      </c>
      <c r="N19" s="318">
        <f>IF('Indicator Date hidden'!O20="x","x",N$2-'Indicator Date hidden'!O20)</f>
        <v>0</v>
      </c>
      <c r="O19" s="318">
        <f>IF('Indicator Date hidden'!P20="x","x",O$2-'Indicator Date hidden'!P20)</f>
        <v>0</v>
      </c>
      <c r="P19" s="318">
        <f>IF('Indicator Date hidden'!Q20="x","x",P$2-'Indicator Date hidden'!Q20)</f>
        <v>0</v>
      </c>
      <c r="Q19" s="318">
        <f>IF('Indicator Date hidden'!R20="x","x",Q$2-'Indicator Date hidden'!R20)</f>
        <v>0</v>
      </c>
      <c r="R19" s="318">
        <f>IF('Indicator Date hidden'!S20="x","x",R$2-'Indicator Date hidden'!S20)</f>
        <v>0</v>
      </c>
      <c r="S19" s="318">
        <f>IF('Indicator Date hidden'!T20="x","x",S$2-'Indicator Date hidden'!T20)</f>
        <v>0</v>
      </c>
      <c r="T19" s="318">
        <f>IF('Indicator Date hidden'!U20="x","x",T$2-'Indicator Date hidden'!U20)</f>
        <v>0</v>
      </c>
      <c r="U19" s="318">
        <f>IF('Indicator Date hidden'!V20="x","x",U$2-'Indicator Date hidden'!V20)</f>
        <v>0</v>
      </c>
      <c r="V19" s="318">
        <f>IF('Indicator Date hidden'!W20="x","x",V$2-'Indicator Date hidden'!W20)</f>
        <v>0</v>
      </c>
      <c r="W19" s="318">
        <f>IF('Indicator Date hidden'!X20="x","x",W$2-'Indicator Date hidden'!X20)</f>
        <v>0</v>
      </c>
      <c r="X19" s="318">
        <f>IF('Indicator Date hidden'!Y20="x","x",X$2-'Indicator Date hidden'!Y20)</f>
        <v>0</v>
      </c>
      <c r="Y19" s="318">
        <f>IF('Indicator Date hidden'!Z20="x","x",Y$2-'Indicator Date hidden'!Z20)</f>
        <v>6</v>
      </c>
      <c r="Z19" s="318">
        <f>IF('Indicator Date hidden'!AA20="x","x",Z$2-'Indicator Date hidden'!AA20)</f>
        <v>0</v>
      </c>
      <c r="AA19" s="318">
        <f>IF('Indicator Date hidden'!AB20="x","x",AA$2-'Indicator Date hidden'!AB20)</f>
        <v>0</v>
      </c>
      <c r="AB19" s="318">
        <f>IF('Indicator Date hidden'!AC20="x","x",AB$2-'Indicator Date hidden'!AC20)</f>
        <v>0</v>
      </c>
      <c r="AC19" s="318">
        <f>IF('Indicator Date hidden'!AD20="x","x",AC$2-'Indicator Date hidden'!AD20)</f>
        <v>0</v>
      </c>
      <c r="AD19" s="318">
        <f>IF('Indicator Date hidden'!AE20="x","x",AD$2-'Indicator Date hidden'!AE20)</f>
        <v>0</v>
      </c>
      <c r="AE19" s="318">
        <f>IF('Indicator Date hidden'!AF20="x","x",AE$2-'Indicator Date hidden'!AF20)</f>
        <v>0</v>
      </c>
      <c r="AF19" s="318">
        <f>IF('Indicator Date hidden'!AG20="x","x",AF$2-'Indicator Date hidden'!AG20)</f>
        <v>0</v>
      </c>
      <c r="AG19" s="318">
        <f>IF('Indicator Date hidden'!AH20="x","x",AG$2-'Indicator Date hidden'!AH20)</f>
        <v>4</v>
      </c>
      <c r="AH19" s="318">
        <f>IF('Indicator Date hidden'!AI20="x","x",AH$2-'Indicator Date hidden'!AI20)</f>
        <v>1</v>
      </c>
      <c r="AI19" s="318">
        <f>IF('Indicator Date hidden'!AJ20="x","x",AI$2-'Indicator Date hidden'!AJ20)</f>
        <v>1</v>
      </c>
      <c r="AJ19" s="318">
        <f>IF('Indicator Date hidden'!AK20="x","x",AJ$2-'Indicator Date hidden'!AK20)</f>
        <v>1</v>
      </c>
      <c r="AK19" s="318">
        <f>IF('Indicator Date hidden'!AL20="x","x",AK$2-'Indicator Date hidden'!AL20)</f>
        <v>0</v>
      </c>
      <c r="AL19" s="318">
        <f>IF('Indicator Date hidden'!AM20="x","x",AL$2-'Indicator Date hidden'!AM20)</f>
        <v>1</v>
      </c>
      <c r="AM19" s="318">
        <f>IF('Indicator Date hidden'!AN20="x","x",AM$2-'Indicator Date hidden'!AN20)</f>
        <v>1</v>
      </c>
      <c r="AN19" s="318">
        <f>IF('Indicator Date hidden'!AO20="x","x",AN$2-'Indicator Date hidden'!AO20)</f>
        <v>0</v>
      </c>
      <c r="AO19" s="318">
        <f>IF('Indicator Date hidden'!AP20="x","x",AO$2-'Indicator Date hidden'!AP20)</f>
        <v>4</v>
      </c>
      <c r="AP19" s="318">
        <f>IF('Indicator Date hidden'!AQ20="x","x",AP$2-'Indicator Date hidden'!AQ20)</f>
        <v>1</v>
      </c>
      <c r="AQ19" s="318">
        <f>IF('Indicator Date hidden'!AR20="x","x",AQ$2-'Indicator Date hidden'!AR20)</f>
        <v>0</v>
      </c>
      <c r="AR19" s="318">
        <f>IF('Indicator Date hidden'!AS20="x","x",AR$2-'Indicator Date hidden'!AS20)</f>
        <v>0</v>
      </c>
      <c r="AS19" s="318">
        <f>IF('Indicator Date hidden'!AT20="x","x",AS$2-'Indicator Date hidden'!AT20)</f>
        <v>0</v>
      </c>
      <c r="AT19" s="318">
        <f>IF('Indicator Date hidden'!AU20="x","x",AT$2-'Indicator Date hidden'!AU20)</f>
        <v>0</v>
      </c>
      <c r="AU19" s="318">
        <f>IF('Indicator Date hidden'!AV20="x","x",AU$2-'Indicator Date hidden'!AV20)</f>
        <v>0</v>
      </c>
      <c r="AV19" s="318">
        <f>IF('Indicator Date hidden'!AW20="x","x",AV$2-'Indicator Date hidden'!AW20)</f>
        <v>0</v>
      </c>
      <c r="AW19" s="318">
        <f>IF('Indicator Date hidden'!AX20="x","x",AW$2-'Indicator Date hidden'!AX20)</f>
        <v>0</v>
      </c>
      <c r="AX19" s="318">
        <f>IF('Indicator Date hidden'!AY20="x","x",AX$2-'Indicator Date hidden'!AY20)</f>
        <v>1</v>
      </c>
      <c r="AY19" s="318">
        <f>IF('Indicator Date hidden'!AZ20="x","x",AY$2-'Indicator Date hidden'!AZ20)</f>
        <v>1</v>
      </c>
      <c r="AZ19" s="318">
        <f>IF('Indicator Date hidden'!BA20="x","x",AZ$2-'Indicator Date hidden'!BA20)</f>
        <v>1</v>
      </c>
      <c r="BA19" s="318">
        <f>IF('Indicator Date hidden'!BB20="x","x",BA$2-'Indicator Date hidden'!BB20)</f>
        <v>0</v>
      </c>
      <c r="BB19" s="318">
        <f>IF('Indicator Date hidden'!BC20="x","x",BB$2-'Indicator Date hidden'!BC20)</f>
        <v>0</v>
      </c>
      <c r="BC19" s="318">
        <f>IF('Indicator Date hidden'!BD20="x","x",BC$2-'Indicator Date hidden'!BD20)</f>
        <v>0</v>
      </c>
      <c r="BD19" s="318">
        <f>IF('Indicator Date hidden'!BE20="x","x",BD$2-'Indicator Date hidden'!BE20)</f>
        <v>0</v>
      </c>
      <c r="BE19" s="318">
        <f>IF('Indicator Date hidden'!BF20="x","x",BE$2-'Indicator Date hidden'!BF20)</f>
        <v>0</v>
      </c>
      <c r="BF19" s="318">
        <f>IF('Indicator Date hidden'!BG20="x","x",BF$2-'Indicator Date hidden'!BG20)</f>
        <v>1</v>
      </c>
      <c r="BG19" s="318">
        <f>IF('Indicator Date hidden'!BH20="x","x",BG$2-'Indicator Date hidden'!BH20)</f>
        <v>1</v>
      </c>
      <c r="BH19" s="318">
        <f>IF('Indicator Date hidden'!BI20="x","x",BH$2-'Indicator Date hidden'!BI20)</f>
        <v>0</v>
      </c>
      <c r="BI19" s="318">
        <f>IF('Indicator Date hidden'!BJ20="x","x",BI$2-'Indicator Date hidden'!BJ20)</f>
        <v>0</v>
      </c>
      <c r="BJ19" s="318">
        <f>IF('Indicator Date hidden'!BK20="x","x",BJ$2-'Indicator Date hidden'!BK20)</f>
        <v>0</v>
      </c>
      <c r="BK19" s="318">
        <f>IF('Indicator Date hidden'!BL20="x","x",BK$2-'Indicator Date hidden'!BL20)</f>
        <v>0</v>
      </c>
      <c r="BL19" s="318">
        <f>IF('Indicator Date hidden'!BM20="x","x",BL$2-'Indicator Date hidden'!BM20)</f>
        <v>0</v>
      </c>
      <c r="BM19" s="318">
        <f>IF('Indicator Date hidden'!BN20="x","x",BM$2-'Indicator Date hidden'!BN20)</f>
        <v>0</v>
      </c>
      <c r="BN19" s="318">
        <f>IF('Indicator Date hidden'!BO20="x","x",BN$2-'Indicator Date hidden'!BO20)</f>
        <v>0</v>
      </c>
      <c r="BO19" s="318">
        <f>IF('Indicator Date hidden'!BP20="x","x",BO$2-'Indicator Date hidden'!BP20)</f>
        <v>5</v>
      </c>
      <c r="BP19" s="318">
        <f>IF('Indicator Date hidden'!BQ20="x","x",BP$2-'Indicator Date hidden'!BQ20)</f>
        <v>0</v>
      </c>
      <c r="BQ19" s="318">
        <f>IF('Indicator Date hidden'!BR20="x","x",BQ$2-'Indicator Date hidden'!BR20)</f>
        <v>6</v>
      </c>
      <c r="BR19" s="318">
        <f>IF('Indicator Date hidden'!BS20="x","x",BR$2-'Indicator Date hidden'!BS20)</f>
        <v>6</v>
      </c>
      <c r="BS19" s="318">
        <f>IF('Indicator Date hidden'!BT20="x","x",BS$2-'Indicator Date hidden'!BT20)</f>
        <v>6</v>
      </c>
      <c r="BT19" s="318">
        <f>IF('Indicator Date hidden'!BU20="x","x",BT$2-'Indicator Date hidden'!BU20)</f>
        <v>0</v>
      </c>
      <c r="BU19" s="318">
        <f>IF('Indicator Date hidden'!BV20="x","x",BU$2-'Indicator Date hidden'!BV20)</f>
        <v>0</v>
      </c>
      <c r="BV19" s="318">
        <f>IF('Indicator Date hidden'!BW20="x","x",BV$2-'Indicator Date hidden'!BW20)</f>
        <v>0</v>
      </c>
      <c r="BW19" s="318">
        <f>IF('Indicator Date hidden'!BX20="x","x",BW$2-'Indicator Date hidden'!BX20)</f>
        <v>6</v>
      </c>
      <c r="BX19" s="318">
        <f>IF('Indicator Date hidden'!BY20="x","x",BX$2-'Indicator Date hidden'!BY20)</f>
        <v>1</v>
      </c>
      <c r="BY19" s="318">
        <f>IF('Indicator Date hidden'!BZ20="x","x",BY$2-'Indicator Date hidden'!BZ20)</f>
        <v>1</v>
      </c>
      <c r="BZ19" s="318">
        <f>IF('Indicator Date hidden'!CA20="x","x",BZ$2-'Indicator Date hidden'!CA20)</f>
        <v>1</v>
      </c>
      <c r="CA19" s="318">
        <f>IF('Indicator Date hidden'!CB20="x","x",CA$2-'Indicator Date hidden'!CB20)</f>
        <v>1</v>
      </c>
      <c r="CB19" s="318">
        <f>IF('Indicator Date hidden'!CC20="x","x",CB$2-'Indicator Date hidden'!CC20)</f>
        <v>1</v>
      </c>
      <c r="CC19" s="318">
        <f>IF('Indicator Date hidden'!CD20="x","x",CC$2-'Indicator Date hidden'!CD20)</f>
        <v>1</v>
      </c>
      <c r="CD19" s="318">
        <f>IF('Indicator Date hidden'!CE20="x","x",CD$2-'Indicator Date hidden'!CE20)</f>
        <v>1</v>
      </c>
      <c r="CE19" s="318">
        <f>IF('Indicator Date hidden'!CF20="x","x",CE$2-'Indicator Date hidden'!CF20)</f>
        <v>0</v>
      </c>
      <c r="CF19" s="318">
        <f>IF('Indicator Date hidden'!CG20="x","x",CF$2-'Indicator Date hidden'!CG20)</f>
        <v>0</v>
      </c>
      <c r="CG19" s="318">
        <f>IF('Indicator Date hidden'!CH20="x","x",CG$2-'Indicator Date hidden'!CH20)</f>
        <v>0</v>
      </c>
      <c r="CH19" s="318">
        <f>IF('Indicator Date hidden'!CI20="x","x",CH$2-'Indicator Date hidden'!CI20)</f>
        <v>0</v>
      </c>
      <c r="CI19" s="318">
        <f>IF('Indicator Date hidden'!CJ20="x","x",CI$2-'Indicator Date hidden'!CJ20)</f>
        <v>0</v>
      </c>
      <c r="CJ19" s="318">
        <f>IF('Indicator Date hidden'!CK20="x","x",CJ$2-'Indicator Date hidden'!CK20)</f>
        <v>0</v>
      </c>
      <c r="CK19" s="318">
        <f>IF('Indicator Date hidden'!CL20="x","x",CK$2-'Indicator Date hidden'!CL20)</f>
        <v>0</v>
      </c>
      <c r="CL19" s="318">
        <f>IF('Indicator Date hidden'!CM20="x","x",CL$2-'Indicator Date hidden'!CM20)</f>
        <v>6</v>
      </c>
      <c r="CM19" s="317">
        <f t="shared" si="0"/>
        <v>67</v>
      </c>
      <c r="CN19" s="319">
        <f t="shared" si="1"/>
        <v>0.7528089887640449</v>
      </c>
      <c r="CO19" s="317">
        <f t="shared" si="2"/>
        <v>27</v>
      </c>
      <c r="CP19" s="319">
        <f t="shared" si="3"/>
        <v>1.6440625133444198</v>
      </c>
      <c r="CQ19" s="320">
        <f t="shared" si="4"/>
        <v>0</v>
      </c>
    </row>
    <row r="20" spans="1:95" x14ac:dyDescent="0.3">
      <c r="A20" s="317" t="str">
        <f>'Indicator Data'!C31</f>
        <v>Dhaka</v>
      </c>
      <c r="B20" s="318">
        <f>IF('Indicator Date hidden'!C21="x","x",B$2-'Indicator Date hidden'!C21)</f>
        <v>0</v>
      </c>
      <c r="C20" s="318">
        <f>IF('Indicator Date hidden'!D21="x","x",C$2-'Indicator Date hidden'!D21)</f>
        <v>0</v>
      </c>
      <c r="D20" s="318">
        <f>IF('Indicator Date hidden'!E21="x","x",D$2-'Indicator Date hidden'!E21)</f>
        <v>0</v>
      </c>
      <c r="E20" s="318">
        <f>IF('Indicator Date hidden'!F21="x","x",E$2-'Indicator Date hidden'!F21)</f>
        <v>0</v>
      </c>
      <c r="F20" s="318">
        <f>IF('Indicator Date hidden'!G21="x","x",F$2-'Indicator Date hidden'!G21)</f>
        <v>0</v>
      </c>
      <c r="G20" s="318">
        <f>IF('Indicator Date hidden'!H21="x","x",G$2-'Indicator Date hidden'!H21)</f>
        <v>0</v>
      </c>
      <c r="H20" s="318">
        <f>IF('Indicator Date hidden'!I21="x","x",H$2-'Indicator Date hidden'!I21)</f>
        <v>0</v>
      </c>
      <c r="I20" s="318">
        <f>IF('Indicator Date hidden'!J21="x","x",I$2-'Indicator Date hidden'!J21)</f>
        <v>0</v>
      </c>
      <c r="J20" s="318">
        <f>IF('Indicator Date hidden'!K21="x","x",J$2-'Indicator Date hidden'!K21)</f>
        <v>0</v>
      </c>
      <c r="K20" s="318">
        <f>IF('Indicator Date hidden'!L21="x","x",K$2-'Indicator Date hidden'!L21)</f>
        <v>0</v>
      </c>
      <c r="L20" s="318">
        <f>IF('Indicator Date hidden'!M21="x","x",L$2-'Indicator Date hidden'!M21)</f>
        <v>0</v>
      </c>
      <c r="M20" s="318">
        <f>IF('Indicator Date hidden'!N21="x","x",M$2-'Indicator Date hidden'!N21)</f>
        <v>0</v>
      </c>
      <c r="N20" s="318">
        <f>IF('Indicator Date hidden'!O21="x","x",N$2-'Indicator Date hidden'!O21)</f>
        <v>0</v>
      </c>
      <c r="O20" s="318">
        <f>IF('Indicator Date hidden'!P21="x","x",O$2-'Indicator Date hidden'!P21)</f>
        <v>0</v>
      </c>
      <c r="P20" s="318">
        <f>IF('Indicator Date hidden'!Q21="x","x",P$2-'Indicator Date hidden'!Q21)</f>
        <v>0</v>
      </c>
      <c r="Q20" s="318">
        <f>IF('Indicator Date hidden'!R21="x","x",Q$2-'Indicator Date hidden'!R21)</f>
        <v>0</v>
      </c>
      <c r="R20" s="318">
        <f>IF('Indicator Date hidden'!S21="x","x",R$2-'Indicator Date hidden'!S21)</f>
        <v>0</v>
      </c>
      <c r="S20" s="318">
        <f>IF('Indicator Date hidden'!T21="x","x",S$2-'Indicator Date hidden'!T21)</f>
        <v>0</v>
      </c>
      <c r="T20" s="318">
        <f>IF('Indicator Date hidden'!U21="x","x",T$2-'Indicator Date hidden'!U21)</f>
        <v>0</v>
      </c>
      <c r="U20" s="318">
        <f>IF('Indicator Date hidden'!V21="x","x",U$2-'Indicator Date hidden'!V21)</f>
        <v>0</v>
      </c>
      <c r="V20" s="318">
        <f>IF('Indicator Date hidden'!W21="x","x",V$2-'Indicator Date hidden'!W21)</f>
        <v>0</v>
      </c>
      <c r="W20" s="318">
        <f>IF('Indicator Date hidden'!X21="x","x",W$2-'Indicator Date hidden'!X21)</f>
        <v>0</v>
      </c>
      <c r="X20" s="318">
        <f>IF('Indicator Date hidden'!Y21="x","x",X$2-'Indicator Date hidden'!Y21)</f>
        <v>0</v>
      </c>
      <c r="Y20" s="318">
        <f>IF('Indicator Date hidden'!Z21="x","x",Y$2-'Indicator Date hidden'!Z21)</f>
        <v>6</v>
      </c>
      <c r="Z20" s="318">
        <f>IF('Indicator Date hidden'!AA21="x","x",Z$2-'Indicator Date hidden'!AA21)</f>
        <v>0</v>
      </c>
      <c r="AA20" s="318">
        <f>IF('Indicator Date hidden'!AB21="x","x",AA$2-'Indicator Date hidden'!AB21)</f>
        <v>0</v>
      </c>
      <c r="AB20" s="318">
        <f>IF('Indicator Date hidden'!AC21="x","x",AB$2-'Indicator Date hidden'!AC21)</f>
        <v>0</v>
      </c>
      <c r="AC20" s="318">
        <f>IF('Indicator Date hidden'!AD21="x","x",AC$2-'Indicator Date hidden'!AD21)</f>
        <v>0</v>
      </c>
      <c r="AD20" s="318">
        <f>IF('Indicator Date hidden'!AE21="x","x",AD$2-'Indicator Date hidden'!AE21)</f>
        <v>0</v>
      </c>
      <c r="AE20" s="318">
        <f>IF('Indicator Date hidden'!AF21="x","x",AE$2-'Indicator Date hidden'!AF21)</f>
        <v>0</v>
      </c>
      <c r="AF20" s="318">
        <f>IF('Indicator Date hidden'!AG21="x","x",AF$2-'Indicator Date hidden'!AG21)</f>
        <v>0</v>
      </c>
      <c r="AG20" s="318">
        <f>IF('Indicator Date hidden'!AH21="x","x",AG$2-'Indicator Date hidden'!AH21)</f>
        <v>4</v>
      </c>
      <c r="AH20" s="318">
        <f>IF('Indicator Date hidden'!AI21="x","x",AH$2-'Indicator Date hidden'!AI21)</f>
        <v>1</v>
      </c>
      <c r="AI20" s="318">
        <f>IF('Indicator Date hidden'!AJ21="x","x",AI$2-'Indicator Date hidden'!AJ21)</f>
        <v>1</v>
      </c>
      <c r="AJ20" s="318">
        <f>IF('Indicator Date hidden'!AK21="x","x",AJ$2-'Indicator Date hidden'!AK21)</f>
        <v>1</v>
      </c>
      <c r="AK20" s="318">
        <f>IF('Indicator Date hidden'!AL21="x","x",AK$2-'Indicator Date hidden'!AL21)</f>
        <v>0</v>
      </c>
      <c r="AL20" s="318">
        <f>IF('Indicator Date hidden'!AM21="x","x",AL$2-'Indicator Date hidden'!AM21)</f>
        <v>1</v>
      </c>
      <c r="AM20" s="318">
        <f>IF('Indicator Date hidden'!AN21="x","x",AM$2-'Indicator Date hidden'!AN21)</f>
        <v>1</v>
      </c>
      <c r="AN20" s="318">
        <f>IF('Indicator Date hidden'!AO21="x","x",AN$2-'Indicator Date hidden'!AO21)</f>
        <v>0</v>
      </c>
      <c r="AO20" s="318">
        <f>IF('Indicator Date hidden'!AP21="x","x",AO$2-'Indicator Date hidden'!AP21)</f>
        <v>4</v>
      </c>
      <c r="AP20" s="318">
        <f>IF('Indicator Date hidden'!AQ21="x","x",AP$2-'Indicator Date hidden'!AQ21)</f>
        <v>1</v>
      </c>
      <c r="AQ20" s="318">
        <f>IF('Indicator Date hidden'!AR21="x","x",AQ$2-'Indicator Date hidden'!AR21)</f>
        <v>0</v>
      </c>
      <c r="AR20" s="318">
        <f>IF('Indicator Date hidden'!AS21="x","x",AR$2-'Indicator Date hidden'!AS21)</f>
        <v>0</v>
      </c>
      <c r="AS20" s="318">
        <f>IF('Indicator Date hidden'!AT21="x","x",AS$2-'Indicator Date hidden'!AT21)</f>
        <v>0</v>
      </c>
      <c r="AT20" s="318">
        <f>IF('Indicator Date hidden'!AU21="x","x",AT$2-'Indicator Date hidden'!AU21)</f>
        <v>0</v>
      </c>
      <c r="AU20" s="318">
        <f>IF('Indicator Date hidden'!AV21="x","x",AU$2-'Indicator Date hidden'!AV21)</f>
        <v>0</v>
      </c>
      <c r="AV20" s="318">
        <f>IF('Indicator Date hidden'!AW21="x","x",AV$2-'Indicator Date hidden'!AW21)</f>
        <v>0</v>
      </c>
      <c r="AW20" s="318">
        <f>IF('Indicator Date hidden'!AX21="x","x",AW$2-'Indicator Date hidden'!AX21)</f>
        <v>0</v>
      </c>
      <c r="AX20" s="318">
        <f>IF('Indicator Date hidden'!AY21="x","x",AX$2-'Indicator Date hidden'!AY21)</f>
        <v>1</v>
      </c>
      <c r="AY20" s="318">
        <f>IF('Indicator Date hidden'!AZ21="x","x",AY$2-'Indicator Date hidden'!AZ21)</f>
        <v>1</v>
      </c>
      <c r="AZ20" s="318">
        <f>IF('Indicator Date hidden'!BA21="x","x",AZ$2-'Indicator Date hidden'!BA21)</f>
        <v>1</v>
      </c>
      <c r="BA20" s="318">
        <f>IF('Indicator Date hidden'!BB21="x","x",BA$2-'Indicator Date hidden'!BB21)</f>
        <v>0</v>
      </c>
      <c r="BB20" s="318">
        <f>IF('Indicator Date hidden'!BC21="x","x",BB$2-'Indicator Date hidden'!BC21)</f>
        <v>0</v>
      </c>
      <c r="BC20" s="318">
        <f>IF('Indicator Date hidden'!BD21="x","x",BC$2-'Indicator Date hidden'!BD21)</f>
        <v>0</v>
      </c>
      <c r="BD20" s="318">
        <f>IF('Indicator Date hidden'!BE21="x","x",BD$2-'Indicator Date hidden'!BE21)</f>
        <v>0</v>
      </c>
      <c r="BE20" s="318">
        <f>IF('Indicator Date hidden'!BF21="x","x",BE$2-'Indicator Date hidden'!BF21)</f>
        <v>0</v>
      </c>
      <c r="BF20" s="318">
        <f>IF('Indicator Date hidden'!BG21="x","x",BF$2-'Indicator Date hidden'!BG21)</f>
        <v>1</v>
      </c>
      <c r="BG20" s="318">
        <f>IF('Indicator Date hidden'!BH21="x","x",BG$2-'Indicator Date hidden'!BH21)</f>
        <v>1</v>
      </c>
      <c r="BH20" s="318">
        <f>IF('Indicator Date hidden'!BI21="x","x",BH$2-'Indicator Date hidden'!BI21)</f>
        <v>0</v>
      </c>
      <c r="BI20" s="318">
        <f>IF('Indicator Date hidden'!BJ21="x","x",BI$2-'Indicator Date hidden'!BJ21)</f>
        <v>0</v>
      </c>
      <c r="BJ20" s="318">
        <f>IF('Indicator Date hidden'!BK21="x","x",BJ$2-'Indicator Date hidden'!BK21)</f>
        <v>0</v>
      </c>
      <c r="BK20" s="318">
        <f>IF('Indicator Date hidden'!BL21="x","x",BK$2-'Indicator Date hidden'!BL21)</f>
        <v>0</v>
      </c>
      <c r="BL20" s="318">
        <f>IF('Indicator Date hidden'!BM21="x","x",BL$2-'Indicator Date hidden'!BM21)</f>
        <v>0</v>
      </c>
      <c r="BM20" s="318">
        <f>IF('Indicator Date hidden'!BN21="x","x",BM$2-'Indicator Date hidden'!BN21)</f>
        <v>0</v>
      </c>
      <c r="BN20" s="318">
        <f>IF('Indicator Date hidden'!BO21="x","x",BN$2-'Indicator Date hidden'!BO21)</f>
        <v>0</v>
      </c>
      <c r="BO20" s="318">
        <f>IF('Indicator Date hidden'!BP21="x","x",BO$2-'Indicator Date hidden'!BP21)</f>
        <v>5</v>
      </c>
      <c r="BP20" s="318">
        <f>IF('Indicator Date hidden'!BQ21="x","x",BP$2-'Indicator Date hidden'!BQ21)</f>
        <v>0</v>
      </c>
      <c r="BQ20" s="318">
        <f>IF('Indicator Date hidden'!BR21="x","x",BQ$2-'Indicator Date hidden'!BR21)</f>
        <v>6</v>
      </c>
      <c r="BR20" s="318">
        <f>IF('Indicator Date hidden'!BS21="x","x",BR$2-'Indicator Date hidden'!BS21)</f>
        <v>6</v>
      </c>
      <c r="BS20" s="318">
        <f>IF('Indicator Date hidden'!BT21="x","x",BS$2-'Indicator Date hidden'!BT21)</f>
        <v>6</v>
      </c>
      <c r="BT20" s="318">
        <f>IF('Indicator Date hidden'!BU21="x","x",BT$2-'Indicator Date hidden'!BU21)</f>
        <v>0</v>
      </c>
      <c r="BU20" s="318">
        <f>IF('Indicator Date hidden'!BV21="x","x",BU$2-'Indicator Date hidden'!BV21)</f>
        <v>0</v>
      </c>
      <c r="BV20" s="318">
        <f>IF('Indicator Date hidden'!BW21="x","x",BV$2-'Indicator Date hidden'!BW21)</f>
        <v>0</v>
      </c>
      <c r="BW20" s="318">
        <f>IF('Indicator Date hidden'!BX21="x","x",BW$2-'Indicator Date hidden'!BX21)</f>
        <v>6</v>
      </c>
      <c r="BX20" s="318">
        <f>IF('Indicator Date hidden'!BY21="x","x",BX$2-'Indicator Date hidden'!BY21)</f>
        <v>1</v>
      </c>
      <c r="BY20" s="318">
        <f>IF('Indicator Date hidden'!BZ21="x","x",BY$2-'Indicator Date hidden'!BZ21)</f>
        <v>1</v>
      </c>
      <c r="BZ20" s="318">
        <f>IF('Indicator Date hidden'!CA21="x","x",BZ$2-'Indicator Date hidden'!CA21)</f>
        <v>1</v>
      </c>
      <c r="CA20" s="318">
        <f>IF('Indicator Date hidden'!CB21="x","x",CA$2-'Indicator Date hidden'!CB21)</f>
        <v>1</v>
      </c>
      <c r="CB20" s="318">
        <f>IF('Indicator Date hidden'!CC21="x","x",CB$2-'Indicator Date hidden'!CC21)</f>
        <v>1</v>
      </c>
      <c r="CC20" s="318">
        <f>IF('Indicator Date hidden'!CD21="x","x",CC$2-'Indicator Date hidden'!CD21)</f>
        <v>1</v>
      </c>
      <c r="CD20" s="318">
        <f>IF('Indicator Date hidden'!CE21="x","x",CD$2-'Indicator Date hidden'!CE21)</f>
        <v>1</v>
      </c>
      <c r="CE20" s="318">
        <f>IF('Indicator Date hidden'!CF21="x","x",CE$2-'Indicator Date hidden'!CF21)</f>
        <v>0</v>
      </c>
      <c r="CF20" s="318">
        <f>IF('Indicator Date hidden'!CG21="x","x",CF$2-'Indicator Date hidden'!CG21)</f>
        <v>0</v>
      </c>
      <c r="CG20" s="318">
        <f>IF('Indicator Date hidden'!CH21="x","x",CG$2-'Indicator Date hidden'!CH21)</f>
        <v>0</v>
      </c>
      <c r="CH20" s="318">
        <f>IF('Indicator Date hidden'!CI21="x","x",CH$2-'Indicator Date hidden'!CI21)</f>
        <v>0</v>
      </c>
      <c r="CI20" s="318">
        <f>IF('Indicator Date hidden'!CJ21="x","x",CI$2-'Indicator Date hidden'!CJ21)</f>
        <v>0</v>
      </c>
      <c r="CJ20" s="318">
        <f>IF('Indicator Date hidden'!CK21="x","x",CJ$2-'Indicator Date hidden'!CK21)</f>
        <v>0</v>
      </c>
      <c r="CK20" s="318">
        <f>IF('Indicator Date hidden'!CL21="x","x",CK$2-'Indicator Date hidden'!CL21)</f>
        <v>0</v>
      </c>
      <c r="CL20" s="318">
        <f>IF('Indicator Date hidden'!CM21="x","x",CL$2-'Indicator Date hidden'!CM21)</f>
        <v>6</v>
      </c>
      <c r="CM20" s="317">
        <f t="shared" si="0"/>
        <v>67</v>
      </c>
      <c r="CN20" s="319">
        <f t="shared" si="1"/>
        <v>0.7528089887640449</v>
      </c>
      <c r="CO20" s="317">
        <f t="shared" si="2"/>
        <v>27</v>
      </c>
      <c r="CP20" s="319">
        <f t="shared" si="3"/>
        <v>1.6440625133444198</v>
      </c>
      <c r="CQ20" s="320">
        <f t="shared" si="4"/>
        <v>0</v>
      </c>
    </row>
    <row r="21" spans="1:95" x14ac:dyDescent="0.3">
      <c r="A21" s="317" t="str">
        <f>'Indicator Data'!C32</f>
        <v>Faridpur</v>
      </c>
      <c r="B21" s="318">
        <f>IF('Indicator Date hidden'!C22="x","x",B$2-'Indicator Date hidden'!C22)</f>
        <v>0</v>
      </c>
      <c r="C21" s="318">
        <f>IF('Indicator Date hidden'!D22="x","x",C$2-'Indicator Date hidden'!D22)</f>
        <v>0</v>
      </c>
      <c r="D21" s="318">
        <f>IF('Indicator Date hidden'!E22="x","x",D$2-'Indicator Date hidden'!E22)</f>
        <v>0</v>
      </c>
      <c r="E21" s="318">
        <f>IF('Indicator Date hidden'!F22="x","x",E$2-'Indicator Date hidden'!F22)</f>
        <v>0</v>
      </c>
      <c r="F21" s="318">
        <f>IF('Indicator Date hidden'!G22="x","x",F$2-'Indicator Date hidden'!G22)</f>
        <v>0</v>
      </c>
      <c r="G21" s="318">
        <f>IF('Indicator Date hidden'!H22="x","x",G$2-'Indicator Date hidden'!H22)</f>
        <v>0</v>
      </c>
      <c r="H21" s="318">
        <f>IF('Indicator Date hidden'!I22="x","x",H$2-'Indicator Date hidden'!I22)</f>
        <v>0</v>
      </c>
      <c r="I21" s="318">
        <f>IF('Indicator Date hidden'!J22="x","x",I$2-'Indicator Date hidden'!J22)</f>
        <v>0</v>
      </c>
      <c r="J21" s="318">
        <f>IF('Indicator Date hidden'!K22="x","x",J$2-'Indicator Date hidden'!K22)</f>
        <v>0</v>
      </c>
      <c r="K21" s="318">
        <f>IF('Indicator Date hidden'!L22="x","x",K$2-'Indicator Date hidden'!L22)</f>
        <v>0</v>
      </c>
      <c r="L21" s="318">
        <f>IF('Indicator Date hidden'!M22="x","x",L$2-'Indicator Date hidden'!M22)</f>
        <v>0</v>
      </c>
      <c r="M21" s="318">
        <f>IF('Indicator Date hidden'!N22="x","x",M$2-'Indicator Date hidden'!N22)</f>
        <v>0</v>
      </c>
      <c r="N21" s="318">
        <f>IF('Indicator Date hidden'!O22="x","x",N$2-'Indicator Date hidden'!O22)</f>
        <v>0</v>
      </c>
      <c r="O21" s="318">
        <f>IF('Indicator Date hidden'!P22="x","x",O$2-'Indicator Date hidden'!P22)</f>
        <v>0</v>
      </c>
      <c r="P21" s="318">
        <f>IF('Indicator Date hidden'!Q22="x","x",P$2-'Indicator Date hidden'!Q22)</f>
        <v>0</v>
      </c>
      <c r="Q21" s="318">
        <f>IF('Indicator Date hidden'!R22="x","x",Q$2-'Indicator Date hidden'!R22)</f>
        <v>0</v>
      </c>
      <c r="R21" s="318">
        <f>IF('Indicator Date hidden'!S22="x","x",R$2-'Indicator Date hidden'!S22)</f>
        <v>0</v>
      </c>
      <c r="S21" s="318">
        <f>IF('Indicator Date hidden'!T22="x","x",S$2-'Indicator Date hidden'!T22)</f>
        <v>0</v>
      </c>
      <c r="T21" s="318">
        <f>IF('Indicator Date hidden'!U22="x","x",T$2-'Indicator Date hidden'!U22)</f>
        <v>0</v>
      </c>
      <c r="U21" s="318">
        <f>IF('Indicator Date hidden'!V22="x","x",U$2-'Indicator Date hidden'!V22)</f>
        <v>0</v>
      </c>
      <c r="V21" s="318">
        <f>IF('Indicator Date hidden'!W22="x","x",V$2-'Indicator Date hidden'!W22)</f>
        <v>0</v>
      </c>
      <c r="W21" s="318">
        <f>IF('Indicator Date hidden'!X22="x","x",W$2-'Indicator Date hidden'!X22)</f>
        <v>0</v>
      </c>
      <c r="X21" s="318">
        <f>IF('Indicator Date hidden'!Y22="x","x",X$2-'Indicator Date hidden'!Y22)</f>
        <v>0</v>
      </c>
      <c r="Y21" s="318">
        <f>IF('Indicator Date hidden'!Z22="x","x",Y$2-'Indicator Date hidden'!Z22)</f>
        <v>6</v>
      </c>
      <c r="Z21" s="318">
        <f>IF('Indicator Date hidden'!AA22="x","x",Z$2-'Indicator Date hidden'!AA22)</f>
        <v>0</v>
      </c>
      <c r="AA21" s="318">
        <f>IF('Indicator Date hidden'!AB22="x","x",AA$2-'Indicator Date hidden'!AB22)</f>
        <v>0</v>
      </c>
      <c r="AB21" s="318">
        <f>IF('Indicator Date hidden'!AC22="x","x",AB$2-'Indicator Date hidden'!AC22)</f>
        <v>0</v>
      </c>
      <c r="AC21" s="318">
        <f>IF('Indicator Date hidden'!AD22="x","x",AC$2-'Indicator Date hidden'!AD22)</f>
        <v>0</v>
      </c>
      <c r="AD21" s="318">
        <f>IF('Indicator Date hidden'!AE22="x","x",AD$2-'Indicator Date hidden'!AE22)</f>
        <v>0</v>
      </c>
      <c r="AE21" s="318">
        <f>IF('Indicator Date hidden'!AF22="x","x",AE$2-'Indicator Date hidden'!AF22)</f>
        <v>0</v>
      </c>
      <c r="AF21" s="318">
        <f>IF('Indicator Date hidden'!AG22="x","x",AF$2-'Indicator Date hidden'!AG22)</f>
        <v>0</v>
      </c>
      <c r="AG21" s="318">
        <f>IF('Indicator Date hidden'!AH22="x","x",AG$2-'Indicator Date hidden'!AH22)</f>
        <v>4</v>
      </c>
      <c r="AH21" s="318">
        <f>IF('Indicator Date hidden'!AI22="x","x",AH$2-'Indicator Date hidden'!AI22)</f>
        <v>1</v>
      </c>
      <c r="AI21" s="318">
        <f>IF('Indicator Date hidden'!AJ22="x","x",AI$2-'Indicator Date hidden'!AJ22)</f>
        <v>1</v>
      </c>
      <c r="AJ21" s="318">
        <f>IF('Indicator Date hidden'!AK22="x","x",AJ$2-'Indicator Date hidden'!AK22)</f>
        <v>1</v>
      </c>
      <c r="AK21" s="318">
        <f>IF('Indicator Date hidden'!AL22="x","x",AK$2-'Indicator Date hidden'!AL22)</f>
        <v>0</v>
      </c>
      <c r="AL21" s="318">
        <f>IF('Indicator Date hidden'!AM22="x","x",AL$2-'Indicator Date hidden'!AM22)</f>
        <v>1</v>
      </c>
      <c r="AM21" s="318">
        <f>IF('Indicator Date hidden'!AN22="x","x",AM$2-'Indicator Date hidden'!AN22)</f>
        <v>1</v>
      </c>
      <c r="AN21" s="318">
        <f>IF('Indicator Date hidden'!AO22="x","x",AN$2-'Indicator Date hidden'!AO22)</f>
        <v>0</v>
      </c>
      <c r="AO21" s="318">
        <f>IF('Indicator Date hidden'!AP22="x","x",AO$2-'Indicator Date hidden'!AP22)</f>
        <v>4</v>
      </c>
      <c r="AP21" s="318">
        <f>IF('Indicator Date hidden'!AQ22="x","x",AP$2-'Indicator Date hidden'!AQ22)</f>
        <v>1</v>
      </c>
      <c r="AQ21" s="318">
        <f>IF('Indicator Date hidden'!AR22="x","x",AQ$2-'Indicator Date hidden'!AR22)</f>
        <v>0</v>
      </c>
      <c r="AR21" s="318">
        <f>IF('Indicator Date hidden'!AS22="x","x",AR$2-'Indicator Date hidden'!AS22)</f>
        <v>0</v>
      </c>
      <c r="AS21" s="318">
        <f>IF('Indicator Date hidden'!AT22="x","x",AS$2-'Indicator Date hidden'!AT22)</f>
        <v>0</v>
      </c>
      <c r="AT21" s="318">
        <f>IF('Indicator Date hidden'!AU22="x","x",AT$2-'Indicator Date hidden'!AU22)</f>
        <v>0</v>
      </c>
      <c r="AU21" s="318">
        <f>IF('Indicator Date hidden'!AV22="x","x",AU$2-'Indicator Date hidden'!AV22)</f>
        <v>0</v>
      </c>
      <c r="AV21" s="318">
        <f>IF('Indicator Date hidden'!AW22="x","x",AV$2-'Indicator Date hidden'!AW22)</f>
        <v>0</v>
      </c>
      <c r="AW21" s="318">
        <f>IF('Indicator Date hidden'!AX22="x","x",AW$2-'Indicator Date hidden'!AX22)</f>
        <v>0</v>
      </c>
      <c r="AX21" s="318">
        <f>IF('Indicator Date hidden'!AY22="x","x",AX$2-'Indicator Date hidden'!AY22)</f>
        <v>1</v>
      </c>
      <c r="AY21" s="318">
        <f>IF('Indicator Date hidden'!AZ22="x","x",AY$2-'Indicator Date hidden'!AZ22)</f>
        <v>1</v>
      </c>
      <c r="AZ21" s="318">
        <f>IF('Indicator Date hidden'!BA22="x","x",AZ$2-'Indicator Date hidden'!BA22)</f>
        <v>1</v>
      </c>
      <c r="BA21" s="318">
        <f>IF('Indicator Date hidden'!BB22="x","x",BA$2-'Indicator Date hidden'!BB22)</f>
        <v>0</v>
      </c>
      <c r="BB21" s="318">
        <f>IF('Indicator Date hidden'!BC22="x","x",BB$2-'Indicator Date hidden'!BC22)</f>
        <v>0</v>
      </c>
      <c r="BC21" s="318">
        <f>IF('Indicator Date hidden'!BD22="x","x",BC$2-'Indicator Date hidden'!BD22)</f>
        <v>0</v>
      </c>
      <c r="BD21" s="318">
        <f>IF('Indicator Date hidden'!BE22="x","x",BD$2-'Indicator Date hidden'!BE22)</f>
        <v>0</v>
      </c>
      <c r="BE21" s="318">
        <f>IF('Indicator Date hidden'!BF22="x","x",BE$2-'Indicator Date hidden'!BF22)</f>
        <v>0</v>
      </c>
      <c r="BF21" s="318">
        <f>IF('Indicator Date hidden'!BG22="x","x",BF$2-'Indicator Date hidden'!BG22)</f>
        <v>1</v>
      </c>
      <c r="BG21" s="318">
        <f>IF('Indicator Date hidden'!BH22="x","x",BG$2-'Indicator Date hidden'!BH22)</f>
        <v>1</v>
      </c>
      <c r="BH21" s="318">
        <f>IF('Indicator Date hidden'!BI22="x","x",BH$2-'Indicator Date hidden'!BI22)</f>
        <v>0</v>
      </c>
      <c r="BI21" s="318">
        <f>IF('Indicator Date hidden'!BJ22="x","x",BI$2-'Indicator Date hidden'!BJ22)</f>
        <v>0</v>
      </c>
      <c r="BJ21" s="318">
        <f>IF('Indicator Date hidden'!BK22="x","x",BJ$2-'Indicator Date hidden'!BK22)</f>
        <v>0</v>
      </c>
      <c r="BK21" s="318">
        <f>IF('Indicator Date hidden'!BL22="x","x",BK$2-'Indicator Date hidden'!BL22)</f>
        <v>0</v>
      </c>
      <c r="BL21" s="318">
        <f>IF('Indicator Date hidden'!BM22="x","x",BL$2-'Indicator Date hidden'!BM22)</f>
        <v>0</v>
      </c>
      <c r="BM21" s="318">
        <f>IF('Indicator Date hidden'!BN22="x","x",BM$2-'Indicator Date hidden'!BN22)</f>
        <v>0</v>
      </c>
      <c r="BN21" s="318">
        <f>IF('Indicator Date hidden'!BO22="x","x",BN$2-'Indicator Date hidden'!BO22)</f>
        <v>0</v>
      </c>
      <c r="BO21" s="318">
        <f>IF('Indicator Date hidden'!BP22="x","x",BO$2-'Indicator Date hidden'!BP22)</f>
        <v>5</v>
      </c>
      <c r="BP21" s="318">
        <f>IF('Indicator Date hidden'!BQ22="x","x",BP$2-'Indicator Date hidden'!BQ22)</f>
        <v>0</v>
      </c>
      <c r="BQ21" s="318">
        <f>IF('Indicator Date hidden'!BR22="x","x",BQ$2-'Indicator Date hidden'!BR22)</f>
        <v>6</v>
      </c>
      <c r="BR21" s="318">
        <f>IF('Indicator Date hidden'!BS22="x","x",BR$2-'Indicator Date hidden'!BS22)</f>
        <v>6</v>
      </c>
      <c r="BS21" s="318">
        <f>IF('Indicator Date hidden'!BT22="x","x",BS$2-'Indicator Date hidden'!BT22)</f>
        <v>6</v>
      </c>
      <c r="BT21" s="318">
        <f>IF('Indicator Date hidden'!BU22="x","x",BT$2-'Indicator Date hidden'!BU22)</f>
        <v>0</v>
      </c>
      <c r="BU21" s="318">
        <f>IF('Indicator Date hidden'!BV22="x","x",BU$2-'Indicator Date hidden'!BV22)</f>
        <v>0</v>
      </c>
      <c r="BV21" s="318">
        <f>IF('Indicator Date hidden'!BW22="x","x",BV$2-'Indicator Date hidden'!BW22)</f>
        <v>0</v>
      </c>
      <c r="BW21" s="318">
        <f>IF('Indicator Date hidden'!BX22="x","x",BW$2-'Indicator Date hidden'!BX22)</f>
        <v>6</v>
      </c>
      <c r="BX21" s="318">
        <f>IF('Indicator Date hidden'!BY22="x","x",BX$2-'Indicator Date hidden'!BY22)</f>
        <v>1</v>
      </c>
      <c r="BY21" s="318">
        <f>IF('Indicator Date hidden'!BZ22="x","x",BY$2-'Indicator Date hidden'!BZ22)</f>
        <v>1</v>
      </c>
      <c r="BZ21" s="318">
        <f>IF('Indicator Date hidden'!CA22="x","x",BZ$2-'Indicator Date hidden'!CA22)</f>
        <v>1</v>
      </c>
      <c r="CA21" s="318">
        <f>IF('Indicator Date hidden'!CB22="x","x",CA$2-'Indicator Date hidden'!CB22)</f>
        <v>1</v>
      </c>
      <c r="CB21" s="318">
        <f>IF('Indicator Date hidden'!CC22="x","x",CB$2-'Indicator Date hidden'!CC22)</f>
        <v>1</v>
      </c>
      <c r="CC21" s="318">
        <f>IF('Indicator Date hidden'!CD22="x","x",CC$2-'Indicator Date hidden'!CD22)</f>
        <v>1</v>
      </c>
      <c r="CD21" s="318">
        <f>IF('Indicator Date hidden'!CE22="x","x",CD$2-'Indicator Date hidden'!CE22)</f>
        <v>1</v>
      </c>
      <c r="CE21" s="318">
        <f>IF('Indicator Date hidden'!CF22="x","x",CE$2-'Indicator Date hidden'!CF22)</f>
        <v>0</v>
      </c>
      <c r="CF21" s="318">
        <f>IF('Indicator Date hidden'!CG22="x","x",CF$2-'Indicator Date hidden'!CG22)</f>
        <v>0</v>
      </c>
      <c r="CG21" s="318">
        <f>IF('Indicator Date hidden'!CH22="x","x",CG$2-'Indicator Date hidden'!CH22)</f>
        <v>0</v>
      </c>
      <c r="CH21" s="318">
        <f>IF('Indicator Date hidden'!CI22="x","x",CH$2-'Indicator Date hidden'!CI22)</f>
        <v>0</v>
      </c>
      <c r="CI21" s="318">
        <f>IF('Indicator Date hidden'!CJ22="x","x",CI$2-'Indicator Date hidden'!CJ22)</f>
        <v>0</v>
      </c>
      <c r="CJ21" s="318">
        <f>IF('Indicator Date hidden'!CK22="x","x",CJ$2-'Indicator Date hidden'!CK22)</f>
        <v>0</v>
      </c>
      <c r="CK21" s="318">
        <f>IF('Indicator Date hidden'!CL22="x","x",CK$2-'Indicator Date hidden'!CL22)</f>
        <v>0</v>
      </c>
      <c r="CL21" s="318">
        <f>IF('Indicator Date hidden'!CM22="x","x",CL$2-'Indicator Date hidden'!CM22)</f>
        <v>6</v>
      </c>
      <c r="CM21" s="317">
        <f t="shared" si="0"/>
        <v>67</v>
      </c>
      <c r="CN21" s="319">
        <f t="shared" si="1"/>
        <v>0.7528089887640449</v>
      </c>
      <c r="CO21" s="317">
        <f t="shared" si="2"/>
        <v>27</v>
      </c>
      <c r="CP21" s="319">
        <f t="shared" si="3"/>
        <v>1.6440625133444198</v>
      </c>
      <c r="CQ21" s="320">
        <f t="shared" si="4"/>
        <v>0</v>
      </c>
    </row>
    <row r="22" spans="1:95" x14ac:dyDescent="0.3">
      <c r="A22" s="317" t="str">
        <f>'Indicator Data'!C33</f>
        <v>Gazipur</v>
      </c>
      <c r="B22" s="318">
        <f>IF('Indicator Date hidden'!C23="x","x",B$2-'Indicator Date hidden'!C23)</f>
        <v>0</v>
      </c>
      <c r="C22" s="318">
        <f>IF('Indicator Date hidden'!D23="x","x",C$2-'Indicator Date hidden'!D23)</f>
        <v>0</v>
      </c>
      <c r="D22" s="318">
        <f>IF('Indicator Date hidden'!E23="x","x",D$2-'Indicator Date hidden'!E23)</f>
        <v>0</v>
      </c>
      <c r="E22" s="318">
        <f>IF('Indicator Date hidden'!F23="x","x",E$2-'Indicator Date hidden'!F23)</f>
        <v>0</v>
      </c>
      <c r="F22" s="318">
        <f>IF('Indicator Date hidden'!G23="x","x",F$2-'Indicator Date hidden'!G23)</f>
        <v>0</v>
      </c>
      <c r="G22" s="318">
        <f>IF('Indicator Date hidden'!H23="x","x",G$2-'Indicator Date hidden'!H23)</f>
        <v>0</v>
      </c>
      <c r="H22" s="318">
        <f>IF('Indicator Date hidden'!I23="x","x",H$2-'Indicator Date hidden'!I23)</f>
        <v>0</v>
      </c>
      <c r="I22" s="318">
        <f>IF('Indicator Date hidden'!J23="x","x",I$2-'Indicator Date hidden'!J23)</f>
        <v>0</v>
      </c>
      <c r="J22" s="318">
        <f>IF('Indicator Date hidden'!K23="x","x",J$2-'Indicator Date hidden'!K23)</f>
        <v>0</v>
      </c>
      <c r="K22" s="318">
        <f>IF('Indicator Date hidden'!L23="x","x",K$2-'Indicator Date hidden'!L23)</f>
        <v>0</v>
      </c>
      <c r="L22" s="318">
        <f>IF('Indicator Date hidden'!M23="x","x",L$2-'Indicator Date hidden'!M23)</f>
        <v>0</v>
      </c>
      <c r="M22" s="318">
        <f>IF('Indicator Date hidden'!N23="x","x",M$2-'Indicator Date hidden'!N23)</f>
        <v>0</v>
      </c>
      <c r="N22" s="318">
        <f>IF('Indicator Date hidden'!O23="x","x",N$2-'Indicator Date hidden'!O23)</f>
        <v>0</v>
      </c>
      <c r="O22" s="318">
        <f>IF('Indicator Date hidden'!P23="x","x",O$2-'Indicator Date hidden'!P23)</f>
        <v>0</v>
      </c>
      <c r="P22" s="318">
        <f>IF('Indicator Date hidden'!Q23="x","x",P$2-'Indicator Date hidden'!Q23)</f>
        <v>0</v>
      </c>
      <c r="Q22" s="318">
        <f>IF('Indicator Date hidden'!R23="x","x",Q$2-'Indicator Date hidden'!R23)</f>
        <v>0</v>
      </c>
      <c r="R22" s="318">
        <f>IF('Indicator Date hidden'!S23="x","x",R$2-'Indicator Date hidden'!S23)</f>
        <v>0</v>
      </c>
      <c r="S22" s="318">
        <f>IF('Indicator Date hidden'!T23="x","x",S$2-'Indicator Date hidden'!T23)</f>
        <v>0</v>
      </c>
      <c r="T22" s="318">
        <f>IF('Indicator Date hidden'!U23="x","x",T$2-'Indicator Date hidden'!U23)</f>
        <v>0</v>
      </c>
      <c r="U22" s="318">
        <f>IF('Indicator Date hidden'!V23="x","x",U$2-'Indicator Date hidden'!V23)</f>
        <v>0</v>
      </c>
      <c r="V22" s="318">
        <f>IF('Indicator Date hidden'!W23="x","x",V$2-'Indicator Date hidden'!W23)</f>
        <v>0</v>
      </c>
      <c r="W22" s="318">
        <f>IF('Indicator Date hidden'!X23="x","x",W$2-'Indicator Date hidden'!X23)</f>
        <v>0</v>
      </c>
      <c r="X22" s="318">
        <f>IF('Indicator Date hidden'!Y23="x","x",X$2-'Indicator Date hidden'!Y23)</f>
        <v>0</v>
      </c>
      <c r="Y22" s="318">
        <f>IF('Indicator Date hidden'!Z23="x","x",Y$2-'Indicator Date hidden'!Z23)</f>
        <v>6</v>
      </c>
      <c r="Z22" s="318">
        <f>IF('Indicator Date hidden'!AA23="x","x",Z$2-'Indicator Date hidden'!AA23)</f>
        <v>0</v>
      </c>
      <c r="AA22" s="318">
        <f>IF('Indicator Date hidden'!AB23="x","x",AA$2-'Indicator Date hidden'!AB23)</f>
        <v>0</v>
      </c>
      <c r="AB22" s="318">
        <f>IF('Indicator Date hidden'!AC23="x","x",AB$2-'Indicator Date hidden'!AC23)</f>
        <v>0</v>
      </c>
      <c r="AC22" s="318">
        <f>IF('Indicator Date hidden'!AD23="x","x",AC$2-'Indicator Date hidden'!AD23)</f>
        <v>0</v>
      </c>
      <c r="AD22" s="318">
        <f>IF('Indicator Date hidden'!AE23="x","x",AD$2-'Indicator Date hidden'!AE23)</f>
        <v>0</v>
      </c>
      <c r="AE22" s="318">
        <f>IF('Indicator Date hidden'!AF23="x","x",AE$2-'Indicator Date hidden'!AF23)</f>
        <v>0</v>
      </c>
      <c r="AF22" s="318">
        <f>IF('Indicator Date hidden'!AG23="x","x",AF$2-'Indicator Date hidden'!AG23)</f>
        <v>0</v>
      </c>
      <c r="AG22" s="318">
        <f>IF('Indicator Date hidden'!AH23="x","x",AG$2-'Indicator Date hidden'!AH23)</f>
        <v>4</v>
      </c>
      <c r="AH22" s="318">
        <f>IF('Indicator Date hidden'!AI23="x","x",AH$2-'Indicator Date hidden'!AI23)</f>
        <v>1</v>
      </c>
      <c r="AI22" s="318">
        <f>IF('Indicator Date hidden'!AJ23="x","x",AI$2-'Indicator Date hidden'!AJ23)</f>
        <v>1</v>
      </c>
      <c r="AJ22" s="318">
        <f>IF('Indicator Date hidden'!AK23="x","x",AJ$2-'Indicator Date hidden'!AK23)</f>
        <v>1</v>
      </c>
      <c r="AK22" s="318">
        <f>IF('Indicator Date hidden'!AL23="x","x",AK$2-'Indicator Date hidden'!AL23)</f>
        <v>0</v>
      </c>
      <c r="AL22" s="318">
        <f>IF('Indicator Date hidden'!AM23="x","x",AL$2-'Indicator Date hidden'!AM23)</f>
        <v>1</v>
      </c>
      <c r="AM22" s="318">
        <f>IF('Indicator Date hidden'!AN23="x","x",AM$2-'Indicator Date hidden'!AN23)</f>
        <v>1</v>
      </c>
      <c r="AN22" s="318">
        <f>IF('Indicator Date hidden'!AO23="x","x",AN$2-'Indicator Date hidden'!AO23)</f>
        <v>0</v>
      </c>
      <c r="AO22" s="318">
        <f>IF('Indicator Date hidden'!AP23="x","x",AO$2-'Indicator Date hidden'!AP23)</f>
        <v>4</v>
      </c>
      <c r="AP22" s="318">
        <f>IF('Indicator Date hidden'!AQ23="x","x",AP$2-'Indicator Date hidden'!AQ23)</f>
        <v>1</v>
      </c>
      <c r="AQ22" s="318">
        <f>IF('Indicator Date hidden'!AR23="x","x",AQ$2-'Indicator Date hidden'!AR23)</f>
        <v>0</v>
      </c>
      <c r="AR22" s="318">
        <f>IF('Indicator Date hidden'!AS23="x","x",AR$2-'Indicator Date hidden'!AS23)</f>
        <v>0</v>
      </c>
      <c r="AS22" s="318">
        <f>IF('Indicator Date hidden'!AT23="x","x",AS$2-'Indicator Date hidden'!AT23)</f>
        <v>0</v>
      </c>
      <c r="AT22" s="318">
        <f>IF('Indicator Date hidden'!AU23="x","x",AT$2-'Indicator Date hidden'!AU23)</f>
        <v>0</v>
      </c>
      <c r="AU22" s="318">
        <f>IF('Indicator Date hidden'!AV23="x","x",AU$2-'Indicator Date hidden'!AV23)</f>
        <v>0</v>
      </c>
      <c r="AV22" s="318">
        <f>IF('Indicator Date hidden'!AW23="x","x",AV$2-'Indicator Date hidden'!AW23)</f>
        <v>0</v>
      </c>
      <c r="AW22" s="318">
        <f>IF('Indicator Date hidden'!AX23="x","x",AW$2-'Indicator Date hidden'!AX23)</f>
        <v>0</v>
      </c>
      <c r="AX22" s="318">
        <f>IF('Indicator Date hidden'!AY23="x","x",AX$2-'Indicator Date hidden'!AY23)</f>
        <v>1</v>
      </c>
      <c r="AY22" s="318">
        <f>IF('Indicator Date hidden'!AZ23="x","x",AY$2-'Indicator Date hidden'!AZ23)</f>
        <v>1</v>
      </c>
      <c r="AZ22" s="318">
        <f>IF('Indicator Date hidden'!BA23="x","x",AZ$2-'Indicator Date hidden'!BA23)</f>
        <v>1</v>
      </c>
      <c r="BA22" s="318">
        <f>IF('Indicator Date hidden'!BB23="x","x",BA$2-'Indicator Date hidden'!BB23)</f>
        <v>0</v>
      </c>
      <c r="BB22" s="318">
        <f>IF('Indicator Date hidden'!BC23="x","x",BB$2-'Indicator Date hidden'!BC23)</f>
        <v>0</v>
      </c>
      <c r="BC22" s="318">
        <f>IF('Indicator Date hidden'!BD23="x","x",BC$2-'Indicator Date hidden'!BD23)</f>
        <v>0</v>
      </c>
      <c r="BD22" s="318">
        <f>IF('Indicator Date hidden'!BE23="x","x",BD$2-'Indicator Date hidden'!BE23)</f>
        <v>0</v>
      </c>
      <c r="BE22" s="318">
        <f>IF('Indicator Date hidden'!BF23="x","x",BE$2-'Indicator Date hidden'!BF23)</f>
        <v>0</v>
      </c>
      <c r="BF22" s="318">
        <f>IF('Indicator Date hidden'!BG23="x","x",BF$2-'Indicator Date hidden'!BG23)</f>
        <v>1</v>
      </c>
      <c r="BG22" s="318">
        <f>IF('Indicator Date hidden'!BH23="x","x",BG$2-'Indicator Date hidden'!BH23)</f>
        <v>1</v>
      </c>
      <c r="BH22" s="318">
        <f>IF('Indicator Date hidden'!BI23="x","x",BH$2-'Indicator Date hidden'!BI23)</f>
        <v>0</v>
      </c>
      <c r="BI22" s="318">
        <f>IF('Indicator Date hidden'!BJ23="x","x",BI$2-'Indicator Date hidden'!BJ23)</f>
        <v>0</v>
      </c>
      <c r="BJ22" s="318">
        <f>IF('Indicator Date hidden'!BK23="x","x",BJ$2-'Indicator Date hidden'!BK23)</f>
        <v>0</v>
      </c>
      <c r="BK22" s="318">
        <f>IF('Indicator Date hidden'!BL23="x","x",BK$2-'Indicator Date hidden'!BL23)</f>
        <v>0</v>
      </c>
      <c r="BL22" s="318">
        <f>IF('Indicator Date hidden'!BM23="x","x",BL$2-'Indicator Date hidden'!BM23)</f>
        <v>0</v>
      </c>
      <c r="BM22" s="318">
        <f>IF('Indicator Date hidden'!BN23="x","x",BM$2-'Indicator Date hidden'!BN23)</f>
        <v>0</v>
      </c>
      <c r="BN22" s="318">
        <f>IF('Indicator Date hidden'!BO23="x","x",BN$2-'Indicator Date hidden'!BO23)</f>
        <v>0</v>
      </c>
      <c r="BO22" s="318">
        <f>IF('Indicator Date hidden'!BP23="x","x",BO$2-'Indicator Date hidden'!BP23)</f>
        <v>5</v>
      </c>
      <c r="BP22" s="318">
        <f>IF('Indicator Date hidden'!BQ23="x","x",BP$2-'Indicator Date hidden'!BQ23)</f>
        <v>0</v>
      </c>
      <c r="BQ22" s="318">
        <f>IF('Indicator Date hidden'!BR23="x","x",BQ$2-'Indicator Date hidden'!BR23)</f>
        <v>6</v>
      </c>
      <c r="BR22" s="318">
        <f>IF('Indicator Date hidden'!BS23="x","x",BR$2-'Indicator Date hidden'!BS23)</f>
        <v>6</v>
      </c>
      <c r="BS22" s="318">
        <f>IF('Indicator Date hidden'!BT23="x","x",BS$2-'Indicator Date hidden'!BT23)</f>
        <v>6</v>
      </c>
      <c r="BT22" s="318">
        <f>IF('Indicator Date hidden'!BU23="x","x",BT$2-'Indicator Date hidden'!BU23)</f>
        <v>0</v>
      </c>
      <c r="BU22" s="318">
        <f>IF('Indicator Date hidden'!BV23="x","x",BU$2-'Indicator Date hidden'!BV23)</f>
        <v>0</v>
      </c>
      <c r="BV22" s="318">
        <f>IF('Indicator Date hidden'!BW23="x","x",BV$2-'Indicator Date hidden'!BW23)</f>
        <v>0</v>
      </c>
      <c r="BW22" s="318">
        <f>IF('Indicator Date hidden'!BX23="x","x",BW$2-'Indicator Date hidden'!BX23)</f>
        <v>6</v>
      </c>
      <c r="BX22" s="318">
        <f>IF('Indicator Date hidden'!BY23="x","x",BX$2-'Indicator Date hidden'!BY23)</f>
        <v>1</v>
      </c>
      <c r="BY22" s="318">
        <f>IF('Indicator Date hidden'!BZ23="x","x",BY$2-'Indicator Date hidden'!BZ23)</f>
        <v>1</v>
      </c>
      <c r="BZ22" s="318">
        <f>IF('Indicator Date hidden'!CA23="x","x",BZ$2-'Indicator Date hidden'!CA23)</f>
        <v>1</v>
      </c>
      <c r="CA22" s="318">
        <f>IF('Indicator Date hidden'!CB23="x","x",CA$2-'Indicator Date hidden'!CB23)</f>
        <v>1</v>
      </c>
      <c r="CB22" s="318">
        <f>IF('Indicator Date hidden'!CC23="x","x",CB$2-'Indicator Date hidden'!CC23)</f>
        <v>1</v>
      </c>
      <c r="CC22" s="318">
        <f>IF('Indicator Date hidden'!CD23="x","x",CC$2-'Indicator Date hidden'!CD23)</f>
        <v>1</v>
      </c>
      <c r="CD22" s="318">
        <f>IF('Indicator Date hidden'!CE23="x","x",CD$2-'Indicator Date hidden'!CE23)</f>
        <v>1</v>
      </c>
      <c r="CE22" s="318">
        <f>IF('Indicator Date hidden'!CF23="x","x",CE$2-'Indicator Date hidden'!CF23)</f>
        <v>0</v>
      </c>
      <c r="CF22" s="318">
        <f>IF('Indicator Date hidden'!CG23="x","x",CF$2-'Indicator Date hidden'!CG23)</f>
        <v>0</v>
      </c>
      <c r="CG22" s="318">
        <f>IF('Indicator Date hidden'!CH23="x","x",CG$2-'Indicator Date hidden'!CH23)</f>
        <v>0</v>
      </c>
      <c r="CH22" s="318">
        <f>IF('Indicator Date hidden'!CI23="x","x",CH$2-'Indicator Date hidden'!CI23)</f>
        <v>0</v>
      </c>
      <c r="CI22" s="318">
        <f>IF('Indicator Date hidden'!CJ23="x","x",CI$2-'Indicator Date hidden'!CJ23)</f>
        <v>0</v>
      </c>
      <c r="CJ22" s="318">
        <f>IF('Indicator Date hidden'!CK23="x","x",CJ$2-'Indicator Date hidden'!CK23)</f>
        <v>0</v>
      </c>
      <c r="CK22" s="318">
        <f>IF('Indicator Date hidden'!CL23="x","x",CK$2-'Indicator Date hidden'!CL23)</f>
        <v>0</v>
      </c>
      <c r="CL22" s="318">
        <f>IF('Indicator Date hidden'!CM23="x","x",CL$2-'Indicator Date hidden'!CM23)</f>
        <v>6</v>
      </c>
      <c r="CM22" s="317">
        <f t="shared" si="0"/>
        <v>67</v>
      </c>
      <c r="CN22" s="319">
        <f t="shared" si="1"/>
        <v>0.7528089887640449</v>
      </c>
      <c r="CO22" s="317">
        <f t="shared" si="2"/>
        <v>27</v>
      </c>
      <c r="CP22" s="319">
        <f t="shared" si="3"/>
        <v>1.6440625133444198</v>
      </c>
      <c r="CQ22" s="320">
        <f t="shared" si="4"/>
        <v>0</v>
      </c>
    </row>
    <row r="23" spans="1:95" x14ac:dyDescent="0.3">
      <c r="A23" s="317" t="str">
        <f>'Indicator Data'!C34</f>
        <v>Gopalganj</v>
      </c>
      <c r="B23" s="318">
        <f>IF('Indicator Date hidden'!C24="x","x",B$2-'Indicator Date hidden'!C24)</f>
        <v>0</v>
      </c>
      <c r="C23" s="318">
        <f>IF('Indicator Date hidden'!D24="x","x",C$2-'Indicator Date hidden'!D24)</f>
        <v>0</v>
      </c>
      <c r="D23" s="318">
        <f>IF('Indicator Date hidden'!E24="x","x",D$2-'Indicator Date hidden'!E24)</f>
        <v>0</v>
      </c>
      <c r="E23" s="318">
        <f>IF('Indicator Date hidden'!F24="x","x",E$2-'Indicator Date hidden'!F24)</f>
        <v>0</v>
      </c>
      <c r="F23" s="318">
        <f>IF('Indicator Date hidden'!G24="x","x",F$2-'Indicator Date hidden'!G24)</f>
        <v>0</v>
      </c>
      <c r="G23" s="318">
        <f>IF('Indicator Date hidden'!H24="x","x",G$2-'Indicator Date hidden'!H24)</f>
        <v>0</v>
      </c>
      <c r="H23" s="318">
        <f>IF('Indicator Date hidden'!I24="x","x",H$2-'Indicator Date hidden'!I24)</f>
        <v>0</v>
      </c>
      <c r="I23" s="318">
        <f>IF('Indicator Date hidden'!J24="x","x",I$2-'Indicator Date hidden'!J24)</f>
        <v>0</v>
      </c>
      <c r="J23" s="318">
        <f>IF('Indicator Date hidden'!K24="x","x",J$2-'Indicator Date hidden'!K24)</f>
        <v>0</v>
      </c>
      <c r="K23" s="318">
        <f>IF('Indicator Date hidden'!L24="x","x",K$2-'Indicator Date hidden'!L24)</f>
        <v>0</v>
      </c>
      <c r="L23" s="318">
        <f>IF('Indicator Date hidden'!M24="x","x",L$2-'Indicator Date hidden'!M24)</f>
        <v>0</v>
      </c>
      <c r="M23" s="318">
        <f>IF('Indicator Date hidden'!N24="x","x",M$2-'Indicator Date hidden'!N24)</f>
        <v>0</v>
      </c>
      <c r="N23" s="318">
        <f>IF('Indicator Date hidden'!O24="x","x",N$2-'Indicator Date hidden'!O24)</f>
        <v>0</v>
      </c>
      <c r="O23" s="318">
        <f>IF('Indicator Date hidden'!P24="x","x",O$2-'Indicator Date hidden'!P24)</f>
        <v>0</v>
      </c>
      <c r="P23" s="318">
        <f>IF('Indicator Date hidden'!Q24="x","x",P$2-'Indicator Date hidden'!Q24)</f>
        <v>0</v>
      </c>
      <c r="Q23" s="318">
        <f>IF('Indicator Date hidden'!R24="x","x",Q$2-'Indicator Date hidden'!R24)</f>
        <v>0</v>
      </c>
      <c r="R23" s="318">
        <f>IF('Indicator Date hidden'!S24="x","x",R$2-'Indicator Date hidden'!S24)</f>
        <v>0</v>
      </c>
      <c r="S23" s="318">
        <f>IF('Indicator Date hidden'!T24="x","x",S$2-'Indicator Date hidden'!T24)</f>
        <v>0</v>
      </c>
      <c r="T23" s="318">
        <f>IF('Indicator Date hidden'!U24="x","x",T$2-'Indicator Date hidden'!U24)</f>
        <v>0</v>
      </c>
      <c r="U23" s="318">
        <f>IF('Indicator Date hidden'!V24="x","x",U$2-'Indicator Date hidden'!V24)</f>
        <v>0</v>
      </c>
      <c r="V23" s="318">
        <f>IF('Indicator Date hidden'!W24="x","x",V$2-'Indicator Date hidden'!W24)</f>
        <v>0</v>
      </c>
      <c r="W23" s="318">
        <f>IF('Indicator Date hidden'!X24="x","x",W$2-'Indicator Date hidden'!X24)</f>
        <v>0</v>
      </c>
      <c r="X23" s="318">
        <f>IF('Indicator Date hidden'!Y24="x","x",X$2-'Indicator Date hidden'!Y24)</f>
        <v>0</v>
      </c>
      <c r="Y23" s="318">
        <f>IF('Indicator Date hidden'!Z24="x","x",Y$2-'Indicator Date hidden'!Z24)</f>
        <v>6</v>
      </c>
      <c r="Z23" s="318">
        <f>IF('Indicator Date hidden'!AA24="x","x",Z$2-'Indicator Date hidden'!AA24)</f>
        <v>0</v>
      </c>
      <c r="AA23" s="318">
        <f>IF('Indicator Date hidden'!AB24="x","x",AA$2-'Indicator Date hidden'!AB24)</f>
        <v>0</v>
      </c>
      <c r="AB23" s="318">
        <f>IF('Indicator Date hidden'!AC24="x","x",AB$2-'Indicator Date hidden'!AC24)</f>
        <v>0</v>
      </c>
      <c r="AC23" s="318">
        <f>IF('Indicator Date hidden'!AD24="x","x",AC$2-'Indicator Date hidden'!AD24)</f>
        <v>0</v>
      </c>
      <c r="AD23" s="318">
        <f>IF('Indicator Date hidden'!AE24="x","x",AD$2-'Indicator Date hidden'!AE24)</f>
        <v>0</v>
      </c>
      <c r="AE23" s="318">
        <f>IF('Indicator Date hidden'!AF24="x","x",AE$2-'Indicator Date hidden'!AF24)</f>
        <v>0</v>
      </c>
      <c r="AF23" s="318">
        <f>IF('Indicator Date hidden'!AG24="x","x",AF$2-'Indicator Date hidden'!AG24)</f>
        <v>0</v>
      </c>
      <c r="AG23" s="318">
        <f>IF('Indicator Date hidden'!AH24="x","x",AG$2-'Indicator Date hidden'!AH24)</f>
        <v>4</v>
      </c>
      <c r="AH23" s="318">
        <f>IF('Indicator Date hidden'!AI24="x","x",AH$2-'Indicator Date hidden'!AI24)</f>
        <v>1</v>
      </c>
      <c r="AI23" s="318">
        <f>IF('Indicator Date hidden'!AJ24="x","x",AI$2-'Indicator Date hidden'!AJ24)</f>
        <v>1</v>
      </c>
      <c r="AJ23" s="318">
        <f>IF('Indicator Date hidden'!AK24="x","x",AJ$2-'Indicator Date hidden'!AK24)</f>
        <v>1</v>
      </c>
      <c r="AK23" s="318">
        <f>IF('Indicator Date hidden'!AL24="x","x",AK$2-'Indicator Date hidden'!AL24)</f>
        <v>0</v>
      </c>
      <c r="AL23" s="318">
        <f>IF('Indicator Date hidden'!AM24="x","x",AL$2-'Indicator Date hidden'!AM24)</f>
        <v>1</v>
      </c>
      <c r="AM23" s="318">
        <f>IF('Indicator Date hidden'!AN24="x","x",AM$2-'Indicator Date hidden'!AN24)</f>
        <v>1</v>
      </c>
      <c r="AN23" s="318">
        <f>IF('Indicator Date hidden'!AO24="x","x",AN$2-'Indicator Date hidden'!AO24)</f>
        <v>0</v>
      </c>
      <c r="AO23" s="318">
        <f>IF('Indicator Date hidden'!AP24="x","x",AO$2-'Indicator Date hidden'!AP24)</f>
        <v>4</v>
      </c>
      <c r="AP23" s="318">
        <f>IF('Indicator Date hidden'!AQ24="x","x",AP$2-'Indicator Date hidden'!AQ24)</f>
        <v>1</v>
      </c>
      <c r="AQ23" s="318">
        <f>IF('Indicator Date hidden'!AR24="x","x",AQ$2-'Indicator Date hidden'!AR24)</f>
        <v>0</v>
      </c>
      <c r="AR23" s="318">
        <f>IF('Indicator Date hidden'!AS24="x","x",AR$2-'Indicator Date hidden'!AS24)</f>
        <v>0</v>
      </c>
      <c r="AS23" s="318">
        <f>IF('Indicator Date hidden'!AT24="x","x",AS$2-'Indicator Date hidden'!AT24)</f>
        <v>0</v>
      </c>
      <c r="AT23" s="318">
        <f>IF('Indicator Date hidden'!AU24="x","x",AT$2-'Indicator Date hidden'!AU24)</f>
        <v>0</v>
      </c>
      <c r="AU23" s="318">
        <f>IF('Indicator Date hidden'!AV24="x","x",AU$2-'Indicator Date hidden'!AV24)</f>
        <v>0</v>
      </c>
      <c r="AV23" s="318">
        <f>IF('Indicator Date hidden'!AW24="x","x",AV$2-'Indicator Date hidden'!AW24)</f>
        <v>0</v>
      </c>
      <c r="AW23" s="318">
        <f>IF('Indicator Date hidden'!AX24="x","x",AW$2-'Indicator Date hidden'!AX24)</f>
        <v>0</v>
      </c>
      <c r="AX23" s="318">
        <f>IF('Indicator Date hidden'!AY24="x","x",AX$2-'Indicator Date hidden'!AY24)</f>
        <v>1</v>
      </c>
      <c r="AY23" s="318">
        <f>IF('Indicator Date hidden'!AZ24="x","x",AY$2-'Indicator Date hidden'!AZ24)</f>
        <v>1</v>
      </c>
      <c r="AZ23" s="318">
        <f>IF('Indicator Date hidden'!BA24="x","x",AZ$2-'Indicator Date hidden'!BA24)</f>
        <v>1</v>
      </c>
      <c r="BA23" s="318">
        <f>IF('Indicator Date hidden'!BB24="x","x",BA$2-'Indicator Date hidden'!BB24)</f>
        <v>0</v>
      </c>
      <c r="BB23" s="318">
        <f>IF('Indicator Date hidden'!BC24="x","x",BB$2-'Indicator Date hidden'!BC24)</f>
        <v>0</v>
      </c>
      <c r="BC23" s="318">
        <f>IF('Indicator Date hidden'!BD24="x","x",BC$2-'Indicator Date hidden'!BD24)</f>
        <v>0</v>
      </c>
      <c r="BD23" s="318">
        <f>IF('Indicator Date hidden'!BE24="x","x",BD$2-'Indicator Date hidden'!BE24)</f>
        <v>0</v>
      </c>
      <c r="BE23" s="318">
        <f>IF('Indicator Date hidden'!BF24="x","x",BE$2-'Indicator Date hidden'!BF24)</f>
        <v>0</v>
      </c>
      <c r="BF23" s="318">
        <f>IF('Indicator Date hidden'!BG24="x","x",BF$2-'Indicator Date hidden'!BG24)</f>
        <v>1</v>
      </c>
      <c r="BG23" s="318">
        <f>IF('Indicator Date hidden'!BH24="x","x",BG$2-'Indicator Date hidden'!BH24)</f>
        <v>1</v>
      </c>
      <c r="BH23" s="318">
        <f>IF('Indicator Date hidden'!BI24="x","x",BH$2-'Indicator Date hidden'!BI24)</f>
        <v>0</v>
      </c>
      <c r="BI23" s="318">
        <f>IF('Indicator Date hidden'!BJ24="x","x",BI$2-'Indicator Date hidden'!BJ24)</f>
        <v>0</v>
      </c>
      <c r="BJ23" s="318">
        <f>IF('Indicator Date hidden'!BK24="x","x",BJ$2-'Indicator Date hidden'!BK24)</f>
        <v>0</v>
      </c>
      <c r="BK23" s="318">
        <f>IF('Indicator Date hidden'!BL24="x","x",BK$2-'Indicator Date hidden'!BL24)</f>
        <v>0</v>
      </c>
      <c r="BL23" s="318">
        <f>IF('Indicator Date hidden'!BM24="x","x",BL$2-'Indicator Date hidden'!BM24)</f>
        <v>0</v>
      </c>
      <c r="BM23" s="318">
        <f>IF('Indicator Date hidden'!BN24="x","x",BM$2-'Indicator Date hidden'!BN24)</f>
        <v>0</v>
      </c>
      <c r="BN23" s="318">
        <f>IF('Indicator Date hidden'!BO24="x","x",BN$2-'Indicator Date hidden'!BO24)</f>
        <v>0</v>
      </c>
      <c r="BO23" s="318">
        <f>IF('Indicator Date hidden'!BP24="x","x",BO$2-'Indicator Date hidden'!BP24)</f>
        <v>5</v>
      </c>
      <c r="BP23" s="318">
        <f>IF('Indicator Date hidden'!BQ24="x","x",BP$2-'Indicator Date hidden'!BQ24)</f>
        <v>0</v>
      </c>
      <c r="BQ23" s="318">
        <f>IF('Indicator Date hidden'!BR24="x","x",BQ$2-'Indicator Date hidden'!BR24)</f>
        <v>6</v>
      </c>
      <c r="BR23" s="318">
        <f>IF('Indicator Date hidden'!BS24="x","x",BR$2-'Indicator Date hidden'!BS24)</f>
        <v>6</v>
      </c>
      <c r="BS23" s="318">
        <f>IF('Indicator Date hidden'!BT24="x","x",BS$2-'Indicator Date hidden'!BT24)</f>
        <v>6</v>
      </c>
      <c r="BT23" s="318">
        <f>IF('Indicator Date hidden'!BU24="x","x",BT$2-'Indicator Date hidden'!BU24)</f>
        <v>0</v>
      </c>
      <c r="BU23" s="318">
        <f>IF('Indicator Date hidden'!BV24="x","x",BU$2-'Indicator Date hidden'!BV24)</f>
        <v>0</v>
      </c>
      <c r="BV23" s="318">
        <f>IF('Indicator Date hidden'!BW24="x","x",BV$2-'Indicator Date hidden'!BW24)</f>
        <v>0</v>
      </c>
      <c r="BW23" s="318">
        <f>IF('Indicator Date hidden'!BX24="x","x",BW$2-'Indicator Date hidden'!BX24)</f>
        <v>6</v>
      </c>
      <c r="BX23" s="318">
        <f>IF('Indicator Date hidden'!BY24="x","x",BX$2-'Indicator Date hidden'!BY24)</f>
        <v>1</v>
      </c>
      <c r="BY23" s="318">
        <f>IF('Indicator Date hidden'!BZ24="x","x",BY$2-'Indicator Date hidden'!BZ24)</f>
        <v>1</v>
      </c>
      <c r="BZ23" s="318">
        <f>IF('Indicator Date hidden'!CA24="x","x",BZ$2-'Indicator Date hidden'!CA24)</f>
        <v>1</v>
      </c>
      <c r="CA23" s="318">
        <f>IF('Indicator Date hidden'!CB24="x","x",CA$2-'Indicator Date hidden'!CB24)</f>
        <v>1</v>
      </c>
      <c r="CB23" s="318">
        <f>IF('Indicator Date hidden'!CC24="x","x",CB$2-'Indicator Date hidden'!CC24)</f>
        <v>1</v>
      </c>
      <c r="CC23" s="318">
        <f>IF('Indicator Date hidden'!CD24="x","x",CC$2-'Indicator Date hidden'!CD24)</f>
        <v>1</v>
      </c>
      <c r="CD23" s="318">
        <f>IF('Indicator Date hidden'!CE24="x","x",CD$2-'Indicator Date hidden'!CE24)</f>
        <v>1</v>
      </c>
      <c r="CE23" s="318">
        <f>IF('Indicator Date hidden'!CF24="x","x",CE$2-'Indicator Date hidden'!CF24)</f>
        <v>0</v>
      </c>
      <c r="CF23" s="318">
        <f>IF('Indicator Date hidden'!CG24="x","x",CF$2-'Indicator Date hidden'!CG24)</f>
        <v>0</v>
      </c>
      <c r="CG23" s="318">
        <f>IF('Indicator Date hidden'!CH24="x","x",CG$2-'Indicator Date hidden'!CH24)</f>
        <v>0</v>
      </c>
      <c r="CH23" s="318">
        <f>IF('Indicator Date hidden'!CI24="x","x",CH$2-'Indicator Date hidden'!CI24)</f>
        <v>0</v>
      </c>
      <c r="CI23" s="318">
        <f>IF('Indicator Date hidden'!CJ24="x","x",CI$2-'Indicator Date hidden'!CJ24)</f>
        <v>0</v>
      </c>
      <c r="CJ23" s="318">
        <f>IF('Indicator Date hidden'!CK24="x","x",CJ$2-'Indicator Date hidden'!CK24)</f>
        <v>0</v>
      </c>
      <c r="CK23" s="318">
        <f>IF('Indicator Date hidden'!CL24="x","x",CK$2-'Indicator Date hidden'!CL24)</f>
        <v>0</v>
      </c>
      <c r="CL23" s="318">
        <f>IF('Indicator Date hidden'!CM24="x","x",CL$2-'Indicator Date hidden'!CM24)</f>
        <v>6</v>
      </c>
      <c r="CM23" s="317">
        <f t="shared" si="0"/>
        <v>67</v>
      </c>
      <c r="CN23" s="319">
        <f t="shared" si="1"/>
        <v>0.7528089887640449</v>
      </c>
      <c r="CO23" s="317">
        <f t="shared" si="2"/>
        <v>27</v>
      </c>
      <c r="CP23" s="319">
        <f t="shared" si="3"/>
        <v>1.6440625133444198</v>
      </c>
      <c r="CQ23" s="320">
        <f t="shared" si="4"/>
        <v>0</v>
      </c>
    </row>
    <row r="24" spans="1:95" x14ac:dyDescent="0.3">
      <c r="A24" s="317" t="str">
        <f>'Indicator Data'!C35</f>
        <v>Kishoreganj</v>
      </c>
      <c r="B24" s="318">
        <f>IF('Indicator Date hidden'!C25="x","x",B$2-'Indicator Date hidden'!C25)</f>
        <v>0</v>
      </c>
      <c r="C24" s="318">
        <f>IF('Indicator Date hidden'!D25="x","x",C$2-'Indicator Date hidden'!D25)</f>
        <v>0</v>
      </c>
      <c r="D24" s="318">
        <f>IF('Indicator Date hidden'!E25="x","x",D$2-'Indicator Date hidden'!E25)</f>
        <v>0</v>
      </c>
      <c r="E24" s="318">
        <f>IF('Indicator Date hidden'!F25="x","x",E$2-'Indicator Date hidden'!F25)</f>
        <v>0</v>
      </c>
      <c r="F24" s="318">
        <f>IF('Indicator Date hidden'!G25="x","x",F$2-'Indicator Date hidden'!G25)</f>
        <v>0</v>
      </c>
      <c r="G24" s="318">
        <f>IF('Indicator Date hidden'!H25="x","x",G$2-'Indicator Date hidden'!H25)</f>
        <v>0</v>
      </c>
      <c r="H24" s="318">
        <f>IF('Indicator Date hidden'!I25="x","x",H$2-'Indicator Date hidden'!I25)</f>
        <v>0</v>
      </c>
      <c r="I24" s="318">
        <f>IF('Indicator Date hidden'!J25="x","x",I$2-'Indicator Date hidden'!J25)</f>
        <v>0</v>
      </c>
      <c r="J24" s="318">
        <f>IF('Indicator Date hidden'!K25="x","x",J$2-'Indicator Date hidden'!K25)</f>
        <v>0</v>
      </c>
      <c r="K24" s="318">
        <f>IF('Indicator Date hidden'!L25="x","x",K$2-'Indicator Date hidden'!L25)</f>
        <v>0</v>
      </c>
      <c r="L24" s="318">
        <f>IF('Indicator Date hidden'!M25="x","x",L$2-'Indicator Date hidden'!M25)</f>
        <v>0</v>
      </c>
      <c r="M24" s="318">
        <f>IF('Indicator Date hidden'!N25="x","x",M$2-'Indicator Date hidden'!N25)</f>
        <v>0</v>
      </c>
      <c r="N24" s="318">
        <f>IF('Indicator Date hidden'!O25="x","x",N$2-'Indicator Date hidden'!O25)</f>
        <v>0</v>
      </c>
      <c r="O24" s="318">
        <f>IF('Indicator Date hidden'!P25="x","x",O$2-'Indicator Date hidden'!P25)</f>
        <v>0</v>
      </c>
      <c r="P24" s="318">
        <f>IF('Indicator Date hidden'!Q25="x","x",P$2-'Indicator Date hidden'!Q25)</f>
        <v>0</v>
      </c>
      <c r="Q24" s="318">
        <f>IF('Indicator Date hidden'!R25="x","x",Q$2-'Indicator Date hidden'!R25)</f>
        <v>0</v>
      </c>
      <c r="R24" s="318">
        <f>IF('Indicator Date hidden'!S25="x","x",R$2-'Indicator Date hidden'!S25)</f>
        <v>0</v>
      </c>
      <c r="S24" s="318">
        <f>IF('Indicator Date hidden'!T25="x","x",S$2-'Indicator Date hidden'!T25)</f>
        <v>0</v>
      </c>
      <c r="T24" s="318">
        <f>IF('Indicator Date hidden'!U25="x","x",T$2-'Indicator Date hidden'!U25)</f>
        <v>0</v>
      </c>
      <c r="U24" s="318">
        <f>IF('Indicator Date hidden'!V25="x","x",U$2-'Indicator Date hidden'!V25)</f>
        <v>0</v>
      </c>
      <c r="V24" s="318">
        <f>IF('Indicator Date hidden'!W25="x","x",V$2-'Indicator Date hidden'!W25)</f>
        <v>0</v>
      </c>
      <c r="W24" s="318">
        <f>IF('Indicator Date hidden'!X25="x","x",W$2-'Indicator Date hidden'!X25)</f>
        <v>0</v>
      </c>
      <c r="X24" s="318">
        <f>IF('Indicator Date hidden'!Y25="x","x",X$2-'Indicator Date hidden'!Y25)</f>
        <v>0</v>
      </c>
      <c r="Y24" s="318">
        <f>IF('Indicator Date hidden'!Z25="x","x",Y$2-'Indicator Date hidden'!Z25)</f>
        <v>6</v>
      </c>
      <c r="Z24" s="318">
        <f>IF('Indicator Date hidden'!AA25="x","x",Z$2-'Indicator Date hidden'!AA25)</f>
        <v>0</v>
      </c>
      <c r="AA24" s="318">
        <f>IF('Indicator Date hidden'!AB25="x","x",AA$2-'Indicator Date hidden'!AB25)</f>
        <v>0</v>
      </c>
      <c r="AB24" s="318">
        <f>IF('Indicator Date hidden'!AC25="x","x",AB$2-'Indicator Date hidden'!AC25)</f>
        <v>0</v>
      </c>
      <c r="AC24" s="318">
        <f>IF('Indicator Date hidden'!AD25="x","x",AC$2-'Indicator Date hidden'!AD25)</f>
        <v>0</v>
      </c>
      <c r="AD24" s="318">
        <f>IF('Indicator Date hidden'!AE25="x","x",AD$2-'Indicator Date hidden'!AE25)</f>
        <v>0</v>
      </c>
      <c r="AE24" s="318">
        <f>IF('Indicator Date hidden'!AF25="x","x",AE$2-'Indicator Date hidden'!AF25)</f>
        <v>0</v>
      </c>
      <c r="AF24" s="318">
        <f>IF('Indicator Date hidden'!AG25="x","x",AF$2-'Indicator Date hidden'!AG25)</f>
        <v>0</v>
      </c>
      <c r="AG24" s="318">
        <f>IF('Indicator Date hidden'!AH25="x","x",AG$2-'Indicator Date hidden'!AH25)</f>
        <v>4</v>
      </c>
      <c r="AH24" s="318">
        <f>IF('Indicator Date hidden'!AI25="x","x",AH$2-'Indicator Date hidden'!AI25)</f>
        <v>1</v>
      </c>
      <c r="AI24" s="318">
        <f>IF('Indicator Date hidden'!AJ25="x","x",AI$2-'Indicator Date hidden'!AJ25)</f>
        <v>1</v>
      </c>
      <c r="AJ24" s="318">
        <f>IF('Indicator Date hidden'!AK25="x","x",AJ$2-'Indicator Date hidden'!AK25)</f>
        <v>1</v>
      </c>
      <c r="AK24" s="318">
        <f>IF('Indicator Date hidden'!AL25="x","x",AK$2-'Indicator Date hidden'!AL25)</f>
        <v>0</v>
      </c>
      <c r="AL24" s="318">
        <f>IF('Indicator Date hidden'!AM25="x","x",AL$2-'Indicator Date hidden'!AM25)</f>
        <v>1</v>
      </c>
      <c r="AM24" s="318">
        <f>IF('Indicator Date hidden'!AN25="x","x",AM$2-'Indicator Date hidden'!AN25)</f>
        <v>1</v>
      </c>
      <c r="AN24" s="318">
        <f>IF('Indicator Date hidden'!AO25="x","x",AN$2-'Indicator Date hidden'!AO25)</f>
        <v>0</v>
      </c>
      <c r="AO24" s="318">
        <f>IF('Indicator Date hidden'!AP25="x","x",AO$2-'Indicator Date hidden'!AP25)</f>
        <v>4</v>
      </c>
      <c r="AP24" s="318">
        <f>IF('Indicator Date hidden'!AQ25="x","x",AP$2-'Indicator Date hidden'!AQ25)</f>
        <v>1</v>
      </c>
      <c r="AQ24" s="318">
        <f>IF('Indicator Date hidden'!AR25="x","x",AQ$2-'Indicator Date hidden'!AR25)</f>
        <v>0</v>
      </c>
      <c r="AR24" s="318">
        <f>IF('Indicator Date hidden'!AS25="x","x",AR$2-'Indicator Date hidden'!AS25)</f>
        <v>0</v>
      </c>
      <c r="AS24" s="318">
        <f>IF('Indicator Date hidden'!AT25="x","x",AS$2-'Indicator Date hidden'!AT25)</f>
        <v>0</v>
      </c>
      <c r="AT24" s="318">
        <f>IF('Indicator Date hidden'!AU25="x","x",AT$2-'Indicator Date hidden'!AU25)</f>
        <v>0</v>
      </c>
      <c r="AU24" s="318">
        <f>IF('Indicator Date hidden'!AV25="x","x",AU$2-'Indicator Date hidden'!AV25)</f>
        <v>0</v>
      </c>
      <c r="AV24" s="318">
        <f>IF('Indicator Date hidden'!AW25="x","x",AV$2-'Indicator Date hidden'!AW25)</f>
        <v>0</v>
      </c>
      <c r="AW24" s="318">
        <f>IF('Indicator Date hidden'!AX25="x","x",AW$2-'Indicator Date hidden'!AX25)</f>
        <v>0</v>
      </c>
      <c r="AX24" s="318">
        <f>IF('Indicator Date hidden'!AY25="x","x",AX$2-'Indicator Date hidden'!AY25)</f>
        <v>1</v>
      </c>
      <c r="AY24" s="318">
        <f>IF('Indicator Date hidden'!AZ25="x","x",AY$2-'Indicator Date hidden'!AZ25)</f>
        <v>1</v>
      </c>
      <c r="AZ24" s="318">
        <f>IF('Indicator Date hidden'!BA25="x","x",AZ$2-'Indicator Date hidden'!BA25)</f>
        <v>1</v>
      </c>
      <c r="BA24" s="318">
        <f>IF('Indicator Date hidden'!BB25="x","x",BA$2-'Indicator Date hidden'!BB25)</f>
        <v>0</v>
      </c>
      <c r="BB24" s="318">
        <f>IF('Indicator Date hidden'!BC25="x","x",BB$2-'Indicator Date hidden'!BC25)</f>
        <v>0</v>
      </c>
      <c r="BC24" s="318">
        <f>IF('Indicator Date hidden'!BD25="x","x",BC$2-'Indicator Date hidden'!BD25)</f>
        <v>0</v>
      </c>
      <c r="BD24" s="318">
        <f>IF('Indicator Date hidden'!BE25="x","x",BD$2-'Indicator Date hidden'!BE25)</f>
        <v>0</v>
      </c>
      <c r="BE24" s="318">
        <f>IF('Indicator Date hidden'!BF25="x","x",BE$2-'Indicator Date hidden'!BF25)</f>
        <v>0</v>
      </c>
      <c r="BF24" s="318">
        <f>IF('Indicator Date hidden'!BG25="x","x",BF$2-'Indicator Date hidden'!BG25)</f>
        <v>1</v>
      </c>
      <c r="BG24" s="318">
        <f>IF('Indicator Date hidden'!BH25="x","x",BG$2-'Indicator Date hidden'!BH25)</f>
        <v>1</v>
      </c>
      <c r="BH24" s="318">
        <f>IF('Indicator Date hidden'!BI25="x","x",BH$2-'Indicator Date hidden'!BI25)</f>
        <v>0</v>
      </c>
      <c r="BI24" s="318">
        <f>IF('Indicator Date hidden'!BJ25="x","x",BI$2-'Indicator Date hidden'!BJ25)</f>
        <v>0</v>
      </c>
      <c r="BJ24" s="318">
        <f>IF('Indicator Date hidden'!BK25="x","x",BJ$2-'Indicator Date hidden'!BK25)</f>
        <v>0</v>
      </c>
      <c r="BK24" s="318">
        <f>IF('Indicator Date hidden'!BL25="x","x",BK$2-'Indicator Date hidden'!BL25)</f>
        <v>0</v>
      </c>
      <c r="BL24" s="318">
        <f>IF('Indicator Date hidden'!BM25="x","x",BL$2-'Indicator Date hidden'!BM25)</f>
        <v>0</v>
      </c>
      <c r="BM24" s="318">
        <f>IF('Indicator Date hidden'!BN25="x","x",BM$2-'Indicator Date hidden'!BN25)</f>
        <v>0</v>
      </c>
      <c r="BN24" s="318">
        <f>IF('Indicator Date hidden'!BO25="x","x",BN$2-'Indicator Date hidden'!BO25)</f>
        <v>0</v>
      </c>
      <c r="BO24" s="318">
        <f>IF('Indicator Date hidden'!BP25="x","x",BO$2-'Indicator Date hidden'!BP25)</f>
        <v>5</v>
      </c>
      <c r="BP24" s="318">
        <f>IF('Indicator Date hidden'!BQ25="x","x",BP$2-'Indicator Date hidden'!BQ25)</f>
        <v>0</v>
      </c>
      <c r="BQ24" s="318">
        <f>IF('Indicator Date hidden'!BR25="x","x",BQ$2-'Indicator Date hidden'!BR25)</f>
        <v>6</v>
      </c>
      <c r="BR24" s="318">
        <f>IF('Indicator Date hidden'!BS25="x","x",BR$2-'Indicator Date hidden'!BS25)</f>
        <v>6</v>
      </c>
      <c r="BS24" s="318">
        <f>IF('Indicator Date hidden'!BT25="x","x",BS$2-'Indicator Date hidden'!BT25)</f>
        <v>6</v>
      </c>
      <c r="BT24" s="318">
        <f>IF('Indicator Date hidden'!BU25="x","x",BT$2-'Indicator Date hidden'!BU25)</f>
        <v>0</v>
      </c>
      <c r="BU24" s="318">
        <f>IF('Indicator Date hidden'!BV25="x","x",BU$2-'Indicator Date hidden'!BV25)</f>
        <v>0</v>
      </c>
      <c r="BV24" s="318">
        <f>IF('Indicator Date hidden'!BW25="x","x",BV$2-'Indicator Date hidden'!BW25)</f>
        <v>0</v>
      </c>
      <c r="BW24" s="318">
        <f>IF('Indicator Date hidden'!BX25="x","x",BW$2-'Indicator Date hidden'!BX25)</f>
        <v>6</v>
      </c>
      <c r="BX24" s="318">
        <f>IF('Indicator Date hidden'!BY25="x","x",BX$2-'Indicator Date hidden'!BY25)</f>
        <v>1</v>
      </c>
      <c r="BY24" s="318">
        <f>IF('Indicator Date hidden'!BZ25="x","x",BY$2-'Indicator Date hidden'!BZ25)</f>
        <v>1</v>
      </c>
      <c r="BZ24" s="318">
        <f>IF('Indicator Date hidden'!CA25="x","x",BZ$2-'Indicator Date hidden'!CA25)</f>
        <v>1</v>
      </c>
      <c r="CA24" s="318">
        <f>IF('Indicator Date hidden'!CB25="x","x",CA$2-'Indicator Date hidden'!CB25)</f>
        <v>1</v>
      </c>
      <c r="CB24" s="318">
        <f>IF('Indicator Date hidden'!CC25="x","x",CB$2-'Indicator Date hidden'!CC25)</f>
        <v>1</v>
      </c>
      <c r="CC24" s="318">
        <f>IF('Indicator Date hidden'!CD25="x","x",CC$2-'Indicator Date hidden'!CD25)</f>
        <v>1</v>
      </c>
      <c r="CD24" s="318">
        <f>IF('Indicator Date hidden'!CE25="x","x",CD$2-'Indicator Date hidden'!CE25)</f>
        <v>1</v>
      </c>
      <c r="CE24" s="318">
        <f>IF('Indicator Date hidden'!CF25="x","x",CE$2-'Indicator Date hidden'!CF25)</f>
        <v>0</v>
      </c>
      <c r="CF24" s="318">
        <f>IF('Indicator Date hidden'!CG25="x","x",CF$2-'Indicator Date hidden'!CG25)</f>
        <v>0</v>
      </c>
      <c r="CG24" s="318">
        <f>IF('Indicator Date hidden'!CH25="x","x",CG$2-'Indicator Date hidden'!CH25)</f>
        <v>0</v>
      </c>
      <c r="CH24" s="318">
        <f>IF('Indicator Date hidden'!CI25="x","x",CH$2-'Indicator Date hidden'!CI25)</f>
        <v>0</v>
      </c>
      <c r="CI24" s="318">
        <f>IF('Indicator Date hidden'!CJ25="x","x",CI$2-'Indicator Date hidden'!CJ25)</f>
        <v>0</v>
      </c>
      <c r="CJ24" s="318">
        <f>IF('Indicator Date hidden'!CK25="x","x",CJ$2-'Indicator Date hidden'!CK25)</f>
        <v>0</v>
      </c>
      <c r="CK24" s="318">
        <f>IF('Indicator Date hidden'!CL25="x","x",CK$2-'Indicator Date hidden'!CL25)</f>
        <v>0</v>
      </c>
      <c r="CL24" s="318">
        <f>IF('Indicator Date hidden'!CM25="x","x",CL$2-'Indicator Date hidden'!CM25)</f>
        <v>6</v>
      </c>
      <c r="CM24" s="317">
        <f t="shared" si="0"/>
        <v>67</v>
      </c>
      <c r="CN24" s="319">
        <f t="shared" si="1"/>
        <v>0.7528089887640449</v>
      </c>
      <c r="CO24" s="317">
        <f t="shared" si="2"/>
        <v>27</v>
      </c>
      <c r="CP24" s="319">
        <f t="shared" si="3"/>
        <v>1.6440625133444198</v>
      </c>
      <c r="CQ24" s="320">
        <f t="shared" si="4"/>
        <v>0</v>
      </c>
    </row>
    <row r="25" spans="1:95" x14ac:dyDescent="0.3">
      <c r="A25" s="317" t="str">
        <f>'Indicator Data'!C36</f>
        <v>Madaripur</v>
      </c>
      <c r="B25" s="318">
        <f>IF('Indicator Date hidden'!C26="x","x",B$2-'Indicator Date hidden'!C26)</f>
        <v>0</v>
      </c>
      <c r="C25" s="318">
        <f>IF('Indicator Date hidden'!D26="x","x",C$2-'Indicator Date hidden'!D26)</f>
        <v>0</v>
      </c>
      <c r="D25" s="318">
        <f>IF('Indicator Date hidden'!E26="x","x",D$2-'Indicator Date hidden'!E26)</f>
        <v>0</v>
      </c>
      <c r="E25" s="318">
        <f>IF('Indicator Date hidden'!F26="x","x",E$2-'Indicator Date hidden'!F26)</f>
        <v>0</v>
      </c>
      <c r="F25" s="318">
        <f>IF('Indicator Date hidden'!G26="x","x",F$2-'Indicator Date hidden'!G26)</f>
        <v>0</v>
      </c>
      <c r="G25" s="318">
        <f>IF('Indicator Date hidden'!H26="x","x",G$2-'Indicator Date hidden'!H26)</f>
        <v>0</v>
      </c>
      <c r="H25" s="318">
        <f>IF('Indicator Date hidden'!I26="x","x",H$2-'Indicator Date hidden'!I26)</f>
        <v>0</v>
      </c>
      <c r="I25" s="318">
        <f>IF('Indicator Date hidden'!J26="x","x",I$2-'Indicator Date hidden'!J26)</f>
        <v>0</v>
      </c>
      <c r="J25" s="318">
        <f>IF('Indicator Date hidden'!K26="x","x",J$2-'Indicator Date hidden'!K26)</f>
        <v>0</v>
      </c>
      <c r="K25" s="318">
        <f>IF('Indicator Date hidden'!L26="x","x",K$2-'Indicator Date hidden'!L26)</f>
        <v>0</v>
      </c>
      <c r="L25" s="318">
        <f>IF('Indicator Date hidden'!M26="x","x",L$2-'Indicator Date hidden'!M26)</f>
        <v>0</v>
      </c>
      <c r="M25" s="318">
        <f>IF('Indicator Date hidden'!N26="x","x",M$2-'Indicator Date hidden'!N26)</f>
        <v>0</v>
      </c>
      <c r="N25" s="318">
        <f>IF('Indicator Date hidden'!O26="x","x",N$2-'Indicator Date hidden'!O26)</f>
        <v>0</v>
      </c>
      <c r="O25" s="318">
        <f>IF('Indicator Date hidden'!P26="x","x",O$2-'Indicator Date hidden'!P26)</f>
        <v>0</v>
      </c>
      <c r="P25" s="318">
        <f>IF('Indicator Date hidden'!Q26="x","x",P$2-'Indicator Date hidden'!Q26)</f>
        <v>0</v>
      </c>
      <c r="Q25" s="318">
        <f>IF('Indicator Date hidden'!R26="x","x",Q$2-'Indicator Date hidden'!R26)</f>
        <v>0</v>
      </c>
      <c r="R25" s="318">
        <f>IF('Indicator Date hidden'!S26="x","x",R$2-'Indicator Date hidden'!S26)</f>
        <v>0</v>
      </c>
      <c r="S25" s="318">
        <f>IF('Indicator Date hidden'!T26="x","x",S$2-'Indicator Date hidden'!T26)</f>
        <v>0</v>
      </c>
      <c r="T25" s="318">
        <f>IF('Indicator Date hidden'!U26="x","x",T$2-'Indicator Date hidden'!U26)</f>
        <v>0</v>
      </c>
      <c r="U25" s="318">
        <f>IF('Indicator Date hidden'!V26="x","x",U$2-'Indicator Date hidden'!V26)</f>
        <v>0</v>
      </c>
      <c r="V25" s="318">
        <f>IF('Indicator Date hidden'!W26="x","x",V$2-'Indicator Date hidden'!W26)</f>
        <v>0</v>
      </c>
      <c r="W25" s="318">
        <f>IF('Indicator Date hidden'!X26="x","x",W$2-'Indicator Date hidden'!X26)</f>
        <v>0</v>
      </c>
      <c r="X25" s="318">
        <f>IF('Indicator Date hidden'!Y26="x","x",X$2-'Indicator Date hidden'!Y26)</f>
        <v>0</v>
      </c>
      <c r="Y25" s="318">
        <f>IF('Indicator Date hidden'!Z26="x","x",Y$2-'Indicator Date hidden'!Z26)</f>
        <v>6</v>
      </c>
      <c r="Z25" s="318">
        <f>IF('Indicator Date hidden'!AA26="x","x",Z$2-'Indicator Date hidden'!AA26)</f>
        <v>0</v>
      </c>
      <c r="AA25" s="318">
        <f>IF('Indicator Date hidden'!AB26="x","x",AA$2-'Indicator Date hidden'!AB26)</f>
        <v>0</v>
      </c>
      <c r="AB25" s="318">
        <f>IF('Indicator Date hidden'!AC26="x","x",AB$2-'Indicator Date hidden'!AC26)</f>
        <v>0</v>
      </c>
      <c r="AC25" s="318">
        <f>IF('Indicator Date hidden'!AD26="x","x",AC$2-'Indicator Date hidden'!AD26)</f>
        <v>0</v>
      </c>
      <c r="AD25" s="318">
        <f>IF('Indicator Date hidden'!AE26="x","x",AD$2-'Indicator Date hidden'!AE26)</f>
        <v>0</v>
      </c>
      <c r="AE25" s="318">
        <f>IF('Indicator Date hidden'!AF26="x","x",AE$2-'Indicator Date hidden'!AF26)</f>
        <v>0</v>
      </c>
      <c r="AF25" s="318">
        <f>IF('Indicator Date hidden'!AG26="x","x",AF$2-'Indicator Date hidden'!AG26)</f>
        <v>0</v>
      </c>
      <c r="AG25" s="318">
        <f>IF('Indicator Date hidden'!AH26="x","x",AG$2-'Indicator Date hidden'!AH26)</f>
        <v>4</v>
      </c>
      <c r="AH25" s="318">
        <f>IF('Indicator Date hidden'!AI26="x","x",AH$2-'Indicator Date hidden'!AI26)</f>
        <v>1</v>
      </c>
      <c r="AI25" s="318">
        <f>IF('Indicator Date hidden'!AJ26="x","x",AI$2-'Indicator Date hidden'!AJ26)</f>
        <v>1</v>
      </c>
      <c r="AJ25" s="318">
        <f>IF('Indicator Date hidden'!AK26="x","x",AJ$2-'Indicator Date hidden'!AK26)</f>
        <v>1</v>
      </c>
      <c r="AK25" s="318">
        <f>IF('Indicator Date hidden'!AL26="x","x",AK$2-'Indicator Date hidden'!AL26)</f>
        <v>0</v>
      </c>
      <c r="AL25" s="318">
        <f>IF('Indicator Date hidden'!AM26="x","x",AL$2-'Indicator Date hidden'!AM26)</f>
        <v>1</v>
      </c>
      <c r="AM25" s="318">
        <f>IF('Indicator Date hidden'!AN26="x","x",AM$2-'Indicator Date hidden'!AN26)</f>
        <v>1</v>
      </c>
      <c r="AN25" s="318">
        <f>IF('Indicator Date hidden'!AO26="x","x",AN$2-'Indicator Date hidden'!AO26)</f>
        <v>0</v>
      </c>
      <c r="AO25" s="318">
        <f>IF('Indicator Date hidden'!AP26="x","x",AO$2-'Indicator Date hidden'!AP26)</f>
        <v>4</v>
      </c>
      <c r="AP25" s="318">
        <f>IF('Indicator Date hidden'!AQ26="x","x",AP$2-'Indicator Date hidden'!AQ26)</f>
        <v>1</v>
      </c>
      <c r="AQ25" s="318">
        <f>IF('Indicator Date hidden'!AR26="x","x",AQ$2-'Indicator Date hidden'!AR26)</f>
        <v>0</v>
      </c>
      <c r="AR25" s="318">
        <f>IF('Indicator Date hidden'!AS26="x","x",AR$2-'Indicator Date hidden'!AS26)</f>
        <v>0</v>
      </c>
      <c r="AS25" s="318">
        <f>IF('Indicator Date hidden'!AT26="x","x",AS$2-'Indicator Date hidden'!AT26)</f>
        <v>0</v>
      </c>
      <c r="AT25" s="318">
        <f>IF('Indicator Date hidden'!AU26="x","x",AT$2-'Indicator Date hidden'!AU26)</f>
        <v>0</v>
      </c>
      <c r="AU25" s="318">
        <f>IF('Indicator Date hidden'!AV26="x","x",AU$2-'Indicator Date hidden'!AV26)</f>
        <v>0</v>
      </c>
      <c r="AV25" s="318">
        <f>IF('Indicator Date hidden'!AW26="x","x",AV$2-'Indicator Date hidden'!AW26)</f>
        <v>0</v>
      </c>
      <c r="AW25" s="318">
        <f>IF('Indicator Date hidden'!AX26="x","x",AW$2-'Indicator Date hidden'!AX26)</f>
        <v>0</v>
      </c>
      <c r="AX25" s="318">
        <f>IF('Indicator Date hidden'!AY26="x","x",AX$2-'Indicator Date hidden'!AY26)</f>
        <v>1</v>
      </c>
      <c r="AY25" s="318">
        <f>IF('Indicator Date hidden'!AZ26="x","x",AY$2-'Indicator Date hidden'!AZ26)</f>
        <v>1</v>
      </c>
      <c r="AZ25" s="318">
        <f>IF('Indicator Date hidden'!BA26="x","x",AZ$2-'Indicator Date hidden'!BA26)</f>
        <v>1</v>
      </c>
      <c r="BA25" s="318">
        <f>IF('Indicator Date hidden'!BB26="x","x",BA$2-'Indicator Date hidden'!BB26)</f>
        <v>0</v>
      </c>
      <c r="BB25" s="318">
        <f>IF('Indicator Date hidden'!BC26="x","x",BB$2-'Indicator Date hidden'!BC26)</f>
        <v>0</v>
      </c>
      <c r="BC25" s="318">
        <f>IF('Indicator Date hidden'!BD26="x","x",BC$2-'Indicator Date hidden'!BD26)</f>
        <v>0</v>
      </c>
      <c r="BD25" s="318">
        <f>IF('Indicator Date hidden'!BE26="x","x",BD$2-'Indicator Date hidden'!BE26)</f>
        <v>0</v>
      </c>
      <c r="BE25" s="318">
        <f>IF('Indicator Date hidden'!BF26="x","x",BE$2-'Indicator Date hidden'!BF26)</f>
        <v>0</v>
      </c>
      <c r="BF25" s="318">
        <f>IF('Indicator Date hidden'!BG26="x","x",BF$2-'Indicator Date hidden'!BG26)</f>
        <v>1</v>
      </c>
      <c r="BG25" s="318">
        <f>IF('Indicator Date hidden'!BH26="x","x",BG$2-'Indicator Date hidden'!BH26)</f>
        <v>1</v>
      </c>
      <c r="BH25" s="318">
        <f>IF('Indicator Date hidden'!BI26="x","x",BH$2-'Indicator Date hidden'!BI26)</f>
        <v>0</v>
      </c>
      <c r="BI25" s="318">
        <f>IF('Indicator Date hidden'!BJ26="x","x",BI$2-'Indicator Date hidden'!BJ26)</f>
        <v>0</v>
      </c>
      <c r="BJ25" s="318">
        <f>IF('Indicator Date hidden'!BK26="x","x",BJ$2-'Indicator Date hidden'!BK26)</f>
        <v>0</v>
      </c>
      <c r="BK25" s="318">
        <f>IF('Indicator Date hidden'!BL26="x","x",BK$2-'Indicator Date hidden'!BL26)</f>
        <v>0</v>
      </c>
      <c r="BL25" s="318">
        <f>IF('Indicator Date hidden'!BM26="x","x",BL$2-'Indicator Date hidden'!BM26)</f>
        <v>0</v>
      </c>
      <c r="BM25" s="318">
        <f>IF('Indicator Date hidden'!BN26="x","x",BM$2-'Indicator Date hidden'!BN26)</f>
        <v>0</v>
      </c>
      <c r="BN25" s="318">
        <f>IF('Indicator Date hidden'!BO26="x","x",BN$2-'Indicator Date hidden'!BO26)</f>
        <v>0</v>
      </c>
      <c r="BO25" s="318">
        <f>IF('Indicator Date hidden'!BP26="x","x",BO$2-'Indicator Date hidden'!BP26)</f>
        <v>5</v>
      </c>
      <c r="BP25" s="318">
        <f>IF('Indicator Date hidden'!BQ26="x","x",BP$2-'Indicator Date hidden'!BQ26)</f>
        <v>0</v>
      </c>
      <c r="BQ25" s="318">
        <f>IF('Indicator Date hidden'!BR26="x","x",BQ$2-'Indicator Date hidden'!BR26)</f>
        <v>6</v>
      </c>
      <c r="BR25" s="318">
        <f>IF('Indicator Date hidden'!BS26="x","x",BR$2-'Indicator Date hidden'!BS26)</f>
        <v>6</v>
      </c>
      <c r="BS25" s="318">
        <f>IF('Indicator Date hidden'!BT26="x","x",BS$2-'Indicator Date hidden'!BT26)</f>
        <v>6</v>
      </c>
      <c r="BT25" s="318">
        <f>IF('Indicator Date hidden'!BU26="x","x",BT$2-'Indicator Date hidden'!BU26)</f>
        <v>0</v>
      </c>
      <c r="BU25" s="318">
        <f>IF('Indicator Date hidden'!BV26="x","x",BU$2-'Indicator Date hidden'!BV26)</f>
        <v>0</v>
      </c>
      <c r="BV25" s="318">
        <f>IF('Indicator Date hidden'!BW26="x","x",BV$2-'Indicator Date hidden'!BW26)</f>
        <v>0</v>
      </c>
      <c r="BW25" s="318">
        <f>IF('Indicator Date hidden'!BX26="x","x",BW$2-'Indicator Date hidden'!BX26)</f>
        <v>6</v>
      </c>
      <c r="BX25" s="318">
        <f>IF('Indicator Date hidden'!BY26="x","x",BX$2-'Indicator Date hidden'!BY26)</f>
        <v>1</v>
      </c>
      <c r="BY25" s="318">
        <f>IF('Indicator Date hidden'!BZ26="x","x",BY$2-'Indicator Date hidden'!BZ26)</f>
        <v>1</v>
      </c>
      <c r="BZ25" s="318">
        <f>IF('Indicator Date hidden'!CA26="x","x",BZ$2-'Indicator Date hidden'!CA26)</f>
        <v>1</v>
      </c>
      <c r="CA25" s="318">
        <f>IF('Indicator Date hidden'!CB26="x","x",CA$2-'Indicator Date hidden'!CB26)</f>
        <v>1</v>
      </c>
      <c r="CB25" s="318">
        <f>IF('Indicator Date hidden'!CC26="x","x",CB$2-'Indicator Date hidden'!CC26)</f>
        <v>1</v>
      </c>
      <c r="CC25" s="318">
        <f>IF('Indicator Date hidden'!CD26="x","x",CC$2-'Indicator Date hidden'!CD26)</f>
        <v>1</v>
      </c>
      <c r="CD25" s="318">
        <f>IF('Indicator Date hidden'!CE26="x","x",CD$2-'Indicator Date hidden'!CE26)</f>
        <v>1</v>
      </c>
      <c r="CE25" s="318">
        <f>IF('Indicator Date hidden'!CF26="x","x",CE$2-'Indicator Date hidden'!CF26)</f>
        <v>0</v>
      </c>
      <c r="CF25" s="318">
        <f>IF('Indicator Date hidden'!CG26="x","x",CF$2-'Indicator Date hidden'!CG26)</f>
        <v>0</v>
      </c>
      <c r="CG25" s="318">
        <f>IF('Indicator Date hidden'!CH26="x","x",CG$2-'Indicator Date hidden'!CH26)</f>
        <v>0</v>
      </c>
      <c r="CH25" s="318">
        <f>IF('Indicator Date hidden'!CI26="x","x",CH$2-'Indicator Date hidden'!CI26)</f>
        <v>0</v>
      </c>
      <c r="CI25" s="318">
        <f>IF('Indicator Date hidden'!CJ26="x","x",CI$2-'Indicator Date hidden'!CJ26)</f>
        <v>0</v>
      </c>
      <c r="CJ25" s="318">
        <f>IF('Indicator Date hidden'!CK26="x","x",CJ$2-'Indicator Date hidden'!CK26)</f>
        <v>0</v>
      </c>
      <c r="CK25" s="318">
        <f>IF('Indicator Date hidden'!CL26="x","x",CK$2-'Indicator Date hidden'!CL26)</f>
        <v>0</v>
      </c>
      <c r="CL25" s="318">
        <f>IF('Indicator Date hidden'!CM26="x","x",CL$2-'Indicator Date hidden'!CM26)</f>
        <v>6</v>
      </c>
      <c r="CM25" s="317">
        <f t="shared" si="0"/>
        <v>67</v>
      </c>
      <c r="CN25" s="319">
        <f t="shared" si="1"/>
        <v>0.7528089887640449</v>
      </c>
      <c r="CO25" s="317">
        <f t="shared" si="2"/>
        <v>27</v>
      </c>
      <c r="CP25" s="319">
        <f t="shared" si="3"/>
        <v>1.6440625133444198</v>
      </c>
      <c r="CQ25" s="320">
        <f t="shared" si="4"/>
        <v>0</v>
      </c>
    </row>
    <row r="26" spans="1:95" x14ac:dyDescent="0.3">
      <c r="A26" s="317" t="str">
        <f>'Indicator Data'!C37</f>
        <v>Manikganj</v>
      </c>
      <c r="B26" s="318">
        <f>IF('Indicator Date hidden'!C27="x","x",B$2-'Indicator Date hidden'!C27)</f>
        <v>0</v>
      </c>
      <c r="C26" s="318">
        <f>IF('Indicator Date hidden'!D27="x","x",C$2-'Indicator Date hidden'!D27)</f>
        <v>0</v>
      </c>
      <c r="D26" s="318">
        <f>IF('Indicator Date hidden'!E27="x","x",D$2-'Indicator Date hidden'!E27)</f>
        <v>0</v>
      </c>
      <c r="E26" s="318">
        <f>IF('Indicator Date hidden'!F27="x","x",E$2-'Indicator Date hidden'!F27)</f>
        <v>0</v>
      </c>
      <c r="F26" s="318">
        <f>IF('Indicator Date hidden'!G27="x","x",F$2-'Indicator Date hidden'!G27)</f>
        <v>0</v>
      </c>
      <c r="G26" s="318">
        <f>IF('Indicator Date hidden'!H27="x","x",G$2-'Indicator Date hidden'!H27)</f>
        <v>0</v>
      </c>
      <c r="H26" s="318">
        <f>IF('Indicator Date hidden'!I27="x","x",H$2-'Indicator Date hidden'!I27)</f>
        <v>0</v>
      </c>
      <c r="I26" s="318">
        <f>IF('Indicator Date hidden'!J27="x","x",I$2-'Indicator Date hidden'!J27)</f>
        <v>0</v>
      </c>
      <c r="J26" s="318">
        <f>IF('Indicator Date hidden'!K27="x","x",J$2-'Indicator Date hidden'!K27)</f>
        <v>0</v>
      </c>
      <c r="K26" s="318">
        <f>IF('Indicator Date hidden'!L27="x","x",K$2-'Indicator Date hidden'!L27)</f>
        <v>0</v>
      </c>
      <c r="L26" s="318">
        <f>IF('Indicator Date hidden'!M27="x","x",L$2-'Indicator Date hidden'!M27)</f>
        <v>0</v>
      </c>
      <c r="M26" s="318">
        <f>IF('Indicator Date hidden'!N27="x","x",M$2-'Indicator Date hidden'!N27)</f>
        <v>0</v>
      </c>
      <c r="N26" s="318">
        <f>IF('Indicator Date hidden'!O27="x","x",N$2-'Indicator Date hidden'!O27)</f>
        <v>0</v>
      </c>
      <c r="O26" s="318">
        <f>IF('Indicator Date hidden'!P27="x","x",O$2-'Indicator Date hidden'!P27)</f>
        <v>0</v>
      </c>
      <c r="P26" s="318">
        <f>IF('Indicator Date hidden'!Q27="x","x",P$2-'Indicator Date hidden'!Q27)</f>
        <v>0</v>
      </c>
      <c r="Q26" s="318">
        <f>IF('Indicator Date hidden'!R27="x","x",Q$2-'Indicator Date hidden'!R27)</f>
        <v>0</v>
      </c>
      <c r="R26" s="318">
        <f>IF('Indicator Date hidden'!S27="x","x",R$2-'Indicator Date hidden'!S27)</f>
        <v>0</v>
      </c>
      <c r="S26" s="318">
        <f>IF('Indicator Date hidden'!T27="x","x",S$2-'Indicator Date hidden'!T27)</f>
        <v>0</v>
      </c>
      <c r="T26" s="318">
        <f>IF('Indicator Date hidden'!U27="x","x",T$2-'Indicator Date hidden'!U27)</f>
        <v>0</v>
      </c>
      <c r="U26" s="318">
        <f>IF('Indicator Date hidden'!V27="x","x",U$2-'Indicator Date hidden'!V27)</f>
        <v>0</v>
      </c>
      <c r="V26" s="318">
        <f>IF('Indicator Date hidden'!W27="x","x",V$2-'Indicator Date hidden'!W27)</f>
        <v>0</v>
      </c>
      <c r="W26" s="318">
        <f>IF('Indicator Date hidden'!X27="x","x",W$2-'Indicator Date hidden'!X27)</f>
        <v>0</v>
      </c>
      <c r="X26" s="318">
        <f>IF('Indicator Date hidden'!Y27="x","x",X$2-'Indicator Date hidden'!Y27)</f>
        <v>0</v>
      </c>
      <c r="Y26" s="318">
        <f>IF('Indicator Date hidden'!Z27="x","x",Y$2-'Indicator Date hidden'!Z27)</f>
        <v>6</v>
      </c>
      <c r="Z26" s="318">
        <f>IF('Indicator Date hidden'!AA27="x","x",Z$2-'Indicator Date hidden'!AA27)</f>
        <v>0</v>
      </c>
      <c r="AA26" s="318">
        <f>IF('Indicator Date hidden'!AB27="x","x",AA$2-'Indicator Date hidden'!AB27)</f>
        <v>0</v>
      </c>
      <c r="AB26" s="318">
        <f>IF('Indicator Date hidden'!AC27="x","x",AB$2-'Indicator Date hidden'!AC27)</f>
        <v>0</v>
      </c>
      <c r="AC26" s="318">
        <f>IF('Indicator Date hidden'!AD27="x","x",AC$2-'Indicator Date hidden'!AD27)</f>
        <v>0</v>
      </c>
      <c r="AD26" s="318">
        <f>IF('Indicator Date hidden'!AE27="x","x",AD$2-'Indicator Date hidden'!AE27)</f>
        <v>0</v>
      </c>
      <c r="AE26" s="318">
        <f>IF('Indicator Date hidden'!AF27="x","x",AE$2-'Indicator Date hidden'!AF27)</f>
        <v>0</v>
      </c>
      <c r="AF26" s="318">
        <f>IF('Indicator Date hidden'!AG27="x","x",AF$2-'Indicator Date hidden'!AG27)</f>
        <v>0</v>
      </c>
      <c r="AG26" s="318">
        <f>IF('Indicator Date hidden'!AH27="x","x",AG$2-'Indicator Date hidden'!AH27)</f>
        <v>4</v>
      </c>
      <c r="AH26" s="318">
        <f>IF('Indicator Date hidden'!AI27="x","x",AH$2-'Indicator Date hidden'!AI27)</f>
        <v>1</v>
      </c>
      <c r="AI26" s="318">
        <f>IF('Indicator Date hidden'!AJ27="x","x",AI$2-'Indicator Date hidden'!AJ27)</f>
        <v>1</v>
      </c>
      <c r="AJ26" s="318">
        <f>IF('Indicator Date hidden'!AK27="x","x",AJ$2-'Indicator Date hidden'!AK27)</f>
        <v>1</v>
      </c>
      <c r="AK26" s="318">
        <f>IF('Indicator Date hidden'!AL27="x","x",AK$2-'Indicator Date hidden'!AL27)</f>
        <v>0</v>
      </c>
      <c r="AL26" s="318">
        <f>IF('Indicator Date hidden'!AM27="x","x",AL$2-'Indicator Date hidden'!AM27)</f>
        <v>1</v>
      </c>
      <c r="AM26" s="318">
        <f>IF('Indicator Date hidden'!AN27="x","x",AM$2-'Indicator Date hidden'!AN27)</f>
        <v>1</v>
      </c>
      <c r="AN26" s="318">
        <f>IF('Indicator Date hidden'!AO27="x","x",AN$2-'Indicator Date hidden'!AO27)</f>
        <v>0</v>
      </c>
      <c r="AO26" s="318">
        <f>IF('Indicator Date hidden'!AP27="x","x",AO$2-'Indicator Date hidden'!AP27)</f>
        <v>4</v>
      </c>
      <c r="AP26" s="318">
        <f>IF('Indicator Date hidden'!AQ27="x","x",AP$2-'Indicator Date hidden'!AQ27)</f>
        <v>1</v>
      </c>
      <c r="AQ26" s="318">
        <f>IF('Indicator Date hidden'!AR27="x","x",AQ$2-'Indicator Date hidden'!AR27)</f>
        <v>0</v>
      </c>
      <c r="AR26" s="318">
        <f>IF('Indicator Date hidden'!AS27="x","x",AR$2-'Indicator Date hidden'!AS27)</f>
        <v>0</v>
      </c>
      <c r="AS26" s="318">
        <f>IF('Indicator Date hidden'!AT27="x","x",AS$2-'Indicator Date hidden'!AT27)</f>
        <v>0</v>
      </c>
      <c r="AT26" s="318">
        <f>IF('Indicator Date hidden'!AU27="x","x",AT$2-'Indicator Date hidden'!AU27)</f>
        <v>0</v>
      </c>
      <c r="AU26" s="318">
        <f>IF('Indicator Date hidden'!AV27="x","x",AU$2-'Indicator Date hidden'!AV27)</f>
        <v>0</v>
      </c>
      <c r="AV26" s="318">
        <f>IF('Indicator Date hidden'!AW27="x","x",AV$2-'Indicator Date hidden'!AW27)</f>
        <v>0</v>
      </c>
      <c r="AW26" s="318">
        <f>IF('Indicator Date hidden'!AX27="x","x",AW$2-'Indicator Date hidden'!AX27)</f>
        <v>0</v>
      </c>
      <c r="AX26" s="318">
        <f>IF('Indicator Date hidden'!AY27="x","x",AX$2-'Indicator Date hidden'!AY27)</f>
        <v>1</v>
      </c>
      <c r="AY26" s="318">
        <f>IF('Indicator Date hidden'!AZ27="x","x",AY$2-'Indicator Date hidden'!AZ27)</f>
        <v>1</v>
      </c>
      <c r="AZ26" s="318">
        <f>IF('Indicator Date hidden'!BA27="x","x",AZ$2-'Indicator Date hidden'!BA27)</f>
        <v>1</v>
      </c>
      <c r="BA26" s="318">
        <f>IF('Indicator Date hidden'!BB27="x","x",BA$2-'Indicator Date hidden'!BB27)</f>
        <v>0</v>
      </c>
      <c r="BB26" s="318">
        <f>IF('Indicator Date hidden'!BC27="x","x",BB$2-'Indicator Date hidden'!BC27)</f>
        <v>0</v>
      </c>
      <c r="BC26" s="318">
        <f>IF('Indicator Date hidden'!BD27="x","x",BC$2-'Indicator Date hidden'!BD27)</f>
        <v>0</v>
      </c>
      <c r="BD26" s="318">
        <f>IF('Indicator Date hidden'!BE27="x","x",BD$2-'Indicator Date hidden'!BE27)</f>
        <v>0</v>
      </c>
      <c r="BE26" s="318">
        <f>IF('Indicator Date hidden'!BF27="x","x",BE$2-'Indicator Date hidden'!BF27)</f>
        <v>0</v>
      </c>
      <c r="BF26" s="318">
        <f>IF('Indicator Date hidden'!BG27="x","x",BF$2-'Indicator Date hidden'!BG27)</f>
        <v>1</v>
      </c>
      <c r="BG26" s="318">
        <f>IF('Indicator Date hidden'!BH27="x","x",BG$2-'Indicator Date hidden'!BH27)</f>
        <v>1</v>
      </c>
      <c r="BH26" s="318">
        <f>IF('Indicator Date hidden'!BI27="x","x",BH$2-'Indicator Date hidden'!BI27)</f>
        <v>0</v>
      </c>
      <c r="BI26" s="318">
        <f>IF('Indicator Date hidden'!BJ27="x","x",BI$2-'Indicator Date hidden'!BJ27)</f>
        <v>0</v>
      </c>
      <c r="BJ26" s="318">
        <f>IF('Indicator Date hidden'!BK27="x","x",BJ$2-'Indicator Date hidden'!BK27)</f>
        <v>0</v>
      </c>
      <c r="BK26" s="318">
        <f>IF('Indicator Date hidden'!BL27="x","x",BK$2-'Indicator Date hidden'!BL27)</f>
        <v>0</v>
      </c>
      <c r="BL26" s="318">
        <f>IF('Indicator Date hidden'!BM27="x","x",BL$2-'Indicator Date hidden'!BM27)</f>
        <v>0</v>
      </c>
      <c r="BM26" s="318">
        <f>IF('Indicator Date hidden'!BN27="x","x",BM$2-'Indicator Date hidden'!BN27)</f>
        <v>0</v>
      </c>
      <c r="BN26" s="318">
        <f>IF('Indicator Date hidden'!BO27="x","x",BN$2-'Indicator Date hidden'!BO27)</f>
        <v>0</v>
      </c>
      <c r="BO26" s="318">
        <f>IF('Indicator Date hidden'!BP27="x","x",BO$2-'Indicator Date hidden'!BP27)</f>
        <v>5</v>
      </c>
      <c r="BP26" s="318">
        <f>IF('Indicator Date hidden'!BQ27="x","x",BP$2-'Indicator Date hidden'!BQ27)</f>
        <v>0</v>
      </c>
      <c r="BQ26" s="318">
        <f>IF('Indicator Date hidden'!BR27="x","x",BQ$2-'Indicator Date hidden'!BR27)</f>
        <v>6</v>
      </c>
      <c r="BR26" s="318">
        <f>IF('Indicator Date hidden'!BS27="x","x",BR$2-'Indicator Date hidden'!BS27)</f>
        <v>6</v>
      </c>
      <c r="BS26" s="318">
        <f>IF('Indicator Date hidden'!BT27="x","x",BS$2-'Indicator Date hidden'!BT27)</f>
        <v>6</v>
      </c>
      <c r="BT26" s="318">
        <f>IF('Indicator Date hidden'!BU27="x","x",BT$2-'Indicator Date hidden'!BU27)</f>
        <v>0</v>
      </c>
      <c r="BU26" s="318">
        <f>IF('Indicator Date hidden'!BV27="x","x",BU$2-'Indicator Date hidden'!BV27)</f>
        <v>0</v>
      </c>
      <c r="BV26" s="318">
        <f>IF('Indicator Date hidden'!BW27="x","x",BV$2-'Indicator Date hidden'!BW27)</f>
        <v>0</v>
      </c>
      <c r="BW26" s="318">
        <f>IF('Indicator Date hidden'!BX27="x","x",BW$2-'Indicator Date hidden'!BX27)</f>
        <v>6</v>
      </c>
      <c r="BX26" s="318">
        <f>IF('Indicator Date hidden'!BY27="x","x",BX$2-'Indicator Date hidden'!BY27)</f>
        <v>1</v>
      </c>
      <c r="BY26" s="318">
        <f>IF('Indicator Date hidden'!BZ27="x","x",BY$2-'Indicator Date hidden'!BZ27)</f>
        <v>1</v>
      </c>
      <c r="BZ26" s="318">
        <f>IF('Indicator Date hidden'!CA27="x","x",BZ$2-'Indicator Date hidden'!CA27)</f>
        <v>1</v>
      </c>
      <c r="CA26" s="318">
        <f>IF('Indicator Date hidden'!CB27="x","x",CA$2-'Indicator Date hidden'!CB27)</f>
        <v>1</v>
      </c>
      <c r="CB26" s="318">
        <f>IF('Indicator Date hidden'!CC27="x","x",CB$2-'Indicator Date hidden'!CC27)</f>
        <v>1</v>
      </c>
      <c r="CC26" s="318">
        <f>IF('Indicator Date hidden'!CD27="x","x",CC$2-'Indicator Date hidden'!CD27)</f>
        <v>1</v>
      </c>
      <c r="CD26" s="318">
        <f>IF('Indicator Date hidden'!CE27="x","x",CD$2-'Indicator Date hidden'!CE27)</f>
        <v>1</v>
      </c>
      <c r="CE26" s="318">
        <f>IF('Indicator Date hidden'!CF27="x","x",CE$2-'Indicator Date hidden'!CF27)</f>
        <v>0</v>
      </c>
      <c r="CF26" s="318">
        <f>IF('Indicator Date hidden'!CG27="x","x",CF$2-'Indicator Date hidden'!CG27)</f>
        <v>0</v>
      </c>
      <c r="CG26" s="318">
        <f>IF('Indicator Date hidden'!CH27="x","x",CG$2-'Indicator Date hidden'!CH27)</f>
        <v>0</v>
      </c>
      <c r="CH26" s="318">
        <f>IF('Indicator Date hidden'!CI27="x","x",CH$2-'Indicator Date hidden'!CI27)</f>
        <v>0</v>
      </c>
      <c r="CI26" s="318">
        <f>IF('Indicator Date hidden'!CJ27="x","x",CI$2-'Indicator Date hidden'!CJ27)</f>
        <v>0</v>
      </c>
      <c r="CJ26" s="318">
        <f>IF('Indicator Date hidden'!CK27="x","x",CJ$2-'Indicator Date hidden'!CK27)</f>
        <v>0</v>
      </c>
      <c r="CK26" s="318">
        <f>IF('Indicator Date hidden'!CL27="x","x",CK$2-'Indicator Date hidden'!CL27)</f>
        <v>0</v>
      </c>
      <c r="CL26" s="318">
        <f>IF('Indicator Date hidden'!CM27="x","x",CL$2-'Indicator Date hidden'!CM27)</f>
        <v>6</v>
      </c>
      <c r="CM26" s="317">
        <f t="shared" si="0"/>
        <v>67</v>
      </c>
      <c r="CN26" s="319">
        <f t="shared" si="1"/>
        <v>0.7528089887640449</v>
      </c>
      <c r="CO26" s="317">
        <f t="shared" si="2"/>
        <v>27</v>
      </c>
      <c r="CP26" s="319">
        <f t="shared" si="3"/>
        <v>1.6440625133444198</v>
      </c>
      <c r="CQ26" s="320">
        <f t="shared" si="4"/>
        <v>0</v>
      </c>
    </row>
    <row r="27" spans="1:95" x14ac:dyDescent="0.3">
      <c r="A27" s="317" t="str">
        <f>'Indicator Data'!C38</f>
        <v>Munshiganj</v>
      </c>
      <c r="B27" s="318">
        <f>IF('Indicator Date hidden'!C28="x","x",B$2-'Indicator Date hidden'!C28)</f>
        <v>0</v>
      </c>
      <c r="C27" s="318">
        <f>IF('Indicator Date hidden'!D28="x","x",C$2-'Indicator Date hidden'!D28)</f>
        <v>0</v>
      </c>
      <c r="D27" s="318">
        <f>IF('Indicator Date hidden'!E28="x","x",D$2-'Indicator Date hidden'!E28)</f>
        <v>0</v>
      </c>
      <c r="E27" s="318">
        <f>IF('Indicator Date hidden'!F28="x","x",E$2-'Indicator Date hidden'!F28)</f>
        <v>0</v>
      </c>
      <c r="F27" s="318">
        <f>IF('Indicator Date hidden'!G28="x","x",F$2-'Indicator Date hidden'!G28)</f>
        <v>0</v>
      </c>
      <c r="G27" s="318">
        <f>IF('Indicator Date hidden'!H28="x","x",G$2-'Indicator Date hidden'!H28)</f>
        <v>0</v>
      </c>
      <c r="H27" s="318">
        <f>IF('Indicator Date hidden'!I28="x","x",H$2-'Indicator Date hidden'!I28)</f>
        <v>0</v>
      </c>
      <c r="I27" s="318">
        <f>IF('Indicator Date hidden'!J28="x","x",I$2-'Indicator Date hidden'!J28)</f>
        <v>0</v>
      </c>
      <c r="J27" s="318">
        <f>IF('Indicator Date hidden'!K28="x","x",J$2-'Indicator Date hidden'!K28)</f>
        <v>0</v>
      </c>
      <c r="K27" s="318">
        <f>IF('Indicator Date hidden'!L28="x","x",K$2-'Indicator Date hidden'!L28)</f>
        <v>0</v>
      </c>
      <c r="L27" s="318">
        <f>IF('Indicator Date hidden'!M28="x","x",L$2-'Indicator Date hidden'!M28)</f>
        <v>0</v>
      </c>
      <c r="M27" s="318">
        <f>IF('Indicator Date hidden'!N28="x","x",M$2-'Indicator Date hidden'!N28)</f>
        <v>0</v>
      </c>
      <c r="N27" s="318">
        <f>IF('Indicator Date hidden'!O28="x","x",N$2-'Indicator Date hidden'!O28)</f>
        <v>0</v>
      </c>
      <c r="O27" s="318">
        <f>IF('Indicator Date hidden'!P28="x","x",O$2-'Indicator Date hidden'!P28)</f>
        <v>0</v>
      </c>
      <c r="P27" s="318">
        <f>IF('Indicator Date hidden'!Q28="x","x",P$2-'Indicator Date hidden'!Q28)</f>
        <v>0</v>
      </c>
      <c r="Q27" s="318">
        <f>IF('Indicator Date hidden'!R28="x","x",Q$2-'Indicator Date hidden'!R28)</f>
        <v>0</v>
      </c>
      <c r="R27" s="318">
        <f>IF('Indicator Date hidden'!S28="x","x",R$2-'Indicator Date hidden'!S28)</f>
        <v>0</v>
      </c>
      <c r="S27" s="318">
        <f>IF('Indicator Date hidden'!T28="x","x",S$2-'Indicator Date hidden'!T28)</f>
        <v>0</v>
      </c>
      <c r="T27" s="318">
        <f>IF('Indicator Date hidden'!U28="x","x",T$2-'Indicator Date hidden'!U28)</f>
        <v>0</v>
      </c>
      <c r="U27" s="318">
        <f>IF('Indicator Date hidden'!V28="x","x",U$2-'Indicator Date hidden'!V28)</f>
        <v>0</v>
      </c>
      <c r="V27" s="318">
        <f>IF('Indicator Date hidden'!W28="x","x",V$2-'Indicator Date hidden'!W28)</f>
        <v>0</v>
      </c>
      <c r="W27" s="318">
        <f>IF('Indicator Date hidden'!X28="x","x",W$2-'Indicator Date hidden'!X28)</f>
        <v>0</v>
      </c>
      <c r="X27" s="318">
        <f>IF('Indicator Date hidden'!Y28="x","x",X$2-'Indicator Date hidden'!Y28)</f>
        <v>0</v>
      </c>
      <c r="Y27" s="318">
        <f>IF('Indicator Date hidden'!Z28="x","x",Y$2-'Indicator Date hidden'!Z28)</f>
        <v>6</v>
      </c>
      <c r="Z27" s="318">
        <f>IF('Indicator Date hidden'!AA28="x","x",Z$2-'Indicator Date hidden'!AA28)</f>
        <v>0</v>
      </c>
      <c r="AA27" s="318">
        <f>IF('Indicator Date hidden'!AB28="x","x",AA$2-'Indicator Date hidden'!AB28)</f>
        <v>0</v>
      </c>
      <c r="AB27" s="318">
        <f>IF('Indicator Date hidden'!AC28="x","x",AB$2-'Indicator Date hidden'!AC28)</f>
        <v>0</v>
      </c>
      <c r="AC27" s="318">
        <f>IF('Indicator Date hidden'!AD28="x","x",AC$2-'Indicator Date hidden'!AD28)</f>
        <v>0</v>
      </c>
      <c r="AD27" s="318">
        <f>IF('Indicator Date hidden'!AE28="x","x",AD$2-'Indicator Date hidden'!AE28)</f>
        <v>0</v>
      </c>
      <c r="AE27" s="318">
        <f>IF('Indicator Date hidden'!AF28="x","x",AE$2-'Indicator Date hidden'!AF28)</f>
        <v>0</v>
      </c>
      <c r="AF27" s="318">
        <f>IF('Indicator Date hidden'!AG28="x","x",AF$2-'Indicator Date hidden'!AG28)</f>
        <v>0</v>
      </c>
      <c r="AG27" s="318">
        <f>IF('Indicator Date hidden'!AH28="x","x",AG$2-'Indicator Date hidden'!AH28)</f>
        <v>4</v>
      </c>
      <c r="AH27" s="318">
        <f>IF('Indicator Date hidden'!AI28="x","x",AH$2-'Indicator Date hidden'!AI28)</f>
        <v>1</v>
      </c>
      <c r="AI27" s="318">
        <f>IF('Indicator Date hidden'!AJ28="x","x",AI$2-'Indicator Date hidden'!AJ28)</f>
        <v>1</v>
      </c>
      <c r="AJ27" s="318">
        <f>IF('Indicator Date hidden'!AK28="x","x",AJ$2-'Indicator Date hidden'!AK28)</f>
        <v>1</v>
      </c>
      <c r="AK27" s="318">
        <f>IF('Indicator Date hidden'!AL28="x","x",AK$2-'Indicator Date hidden'!AL28)</f>
        <v>0</v>
      </c>
      <c r="AL27" s="318">
        <f>IF('Indicator Date hidden'!AM28="x","x",AL$2-'Indicator Date hidden'!AM28)</f>
        <v>1</v>
      </c>
      <c r="AM27" s="318">
        <f>IF('Indicator Date hidden'!AN28="x","x",AM$2-'Indicator Date hidden'!AN28)</f>
        <v>1</v>
      </c>
      <c r="AN27" s="318">
        <f>IF('Indicator Date hidden'!AO28="x","x",AN$2-'Indicator Date hidden'!AO28)</f>
        <v>0</v>
      </c>
      <c r="AO27" s="318">
        <f>IF('Indicator Date hidden'!AP28="x","x",AO$2-'Indicator Date hidden'!AP28)</f>
        <v>4</v>
      </c>
      <c r="AP27" s="318">
        <f>IF('Indicator Date hidden'!AQ28="x","x",AP$2-'Indicator Date hidden'!AQ28)</f>
        <v>1</v>
      </c>
      <c r="AQ27" s="318">
        <f>IF('Indicator Date hidden'!AR28="x","x",AQ$2-'Indicator Date hidden'!AR28)</f>
        <v>0</v>
      </c>
      <c r="AR27" s="318">
        <f>IF('Indicator Date hidden'!AS28="x","x",AR$2-'Indicator Date hidden'!AS28)</f>
        <v>0</v>
      </c>
      <c r="AS27" s="318">
        <f>IF('Indicator Date hidden'!AT28="x","x",AS$2-'Indicator Date hidden'!AT28)</f>
        <v>0</v>
      </c>
      <c r="AT27" s="318">
        <f>IF('Indicator Date hidden'!AU28="x","x",AT$2-'Indicator Date hidden'!AU28)</f>
        <v>0</v>
      </c>
      <c r="AU27" s="318">
        <f>IF('Indicator Date hidden'!AV28="x","x",AU$2-'Indicator Date hidden'!AV28)</f>
        <v>0</v>
      </c>
      <c r="AV27" s="318">
        <f>IF('Indicator Date hidden'!AW28="x","x",AV$2-'Indicator Date hidden'!AW28)</f>
        <v>0</v>
      </c>
      <c r="AW27" s="318">
        <f>IF('Indicator Date hidden'!AX28="x","x",AW$2-'Indicator Date hidden'!AX28)</f>
        <v>0</v>
      </c>
      <c r="AX27" s="318">
        <f>IF('Indicator Date hidden'!AY28="x","x",AX$2-'Indicator Date hidden'!AY28)</f>
        <v>1</v>
      </c>
      <c r="AY27" s="318">
        <f>IF('Indicator Date hidden'!AZ28="x","x",AY$2-'Indicator Date hidden'!AZ28)</f>
        <v>1</v>
      </c>
      <c r="AZ27" s="318">
        <f>IF('Indicator Date hidden'!BA28="x","x",AZ$2-'Indicator Date hidden'!BA28)</f>
        <v>1</v>
      </c>
      <c r="BA27" s="318">
        <f>IF('Indicator Date hidden'!BB28="x","x",BA$2-'Indicator Date hidden'!BB28)</f>
        <v>0</v>
      </c>
      <c r="BB27" s="318">
        <f>IF('Indicator Date hidden'!BC28="x","x",BB$2-'Indicator Date hidden'!BC28)</f>
        <v>0</v>
      </c>
      <c r="BC27" s="318">
        <f>IF('Indicator Date hidden'!BD28="x","x",BC$2-'Indicator Date hidden'!BD28)</f>
        <v>0</v>
      </c>
      <c r="BD27" s="318">
        <f>IF('Indicator Date hidden'!BE28="x","x",BD$2-'Indicator Date hidden'!BE28)</f>
        <v>0</v>
      </c>
      <c r="BE27" s="318">
        <f>IF('Indicator Date hidden'!BF28="x","x",BE$2-'Indicator Date hidden'!BF28)</f>
        <v>0</v>
      </c>
      <c r="BF27" s="318">
        <f>IF('Indicator Date hidden'!BG28="x","x",BF$2-'Indicator Date hidden'!BG28)</f>
        <v>1</v>
      </c>
      <c r="BG27" s="318">
        <f>IF('Indicator Date hidden'!BH28="x","x",BG$2-'Indicator Date hidden'!BH28)</f>
        <v>1</v>
      </c>
      <c r="BH27" s="318">
        <f>IF('Indicator Date hidden'!BI28="x","x",BH$2-'Indicator Date hidden'!BI28)</f>
        <v>0</v>
      </c>
      <c r="BI27" s="318">
        <f>IF('Indicator Date hidden'!BJ28="x","x",BI$2-'Indicator Date hidden'!BJ28)</f>
        <v>0</v>
      </c>
      <c r="BJ27" s="318">
        <f>IF('Indicator Date hidden'!BK28="x","x",BJ$2-'Indicator Date hidden'!BK28)</f>
        <v>0</v>
      </c>
      <c r="BK27" s="318">
        <f>IF('Indicator Date hidden'!BL28="x","x",BK$2-'Indicator Date hidden'!BL28)</f>
        <v>0</v>
      </c>
      <c r="BL27" s="318">
        <f>IF('Indicator Date hidden'!BM28="x","x",BL$2-'Indicator Date hidden'!BM28)</f>
        <v>0</v>
      </c>
      <c r="BM27" s="318">
        <f>IF('Indicator Date hidden'!BN28="x","x",BM$2-'Indicator Date hidden'!BN28)</f>
        <v>0</v>
      </c>
      <c r="BN27" s="318">
        <f>IF('Indicator Date hidden'!BO28="x","x",BN$2-'Indicator Date hidden'!BO28)</f>
        <v>0</v>
      </c>
      <c r="BO27" s="318">
        <f>IF('Indicator Date hidden'!BP28="x","x",BO$2-'Indicator Date hidden'!BP28)</f>
        <v>5</v>
      </c>
      <c r="BP27" s="318">
        <f>IF('Indicator Date hidden'!BQ28="x","x",BP$2-'Indicator Date hidden'!BQ28)</f>
        <v>0</v>
      </c>
      <c r="BQ27" s="318">
        <f>IF('Indicator Date hidden'!BR28="x","x",BQ$2-'Indicator Date hidden'!BR28)</f>
        <v>6</v>
      </c>
      <c r="BR27" s="318">
        <f>IF('Indicator Date hidden'!BS28="x","x",BR$2-'Indicator Date hidden'!BS28)</f>
        <v>6</v>
      </c>
      <c r="BS27" s="318">
        <f>IF('Indicator Date hidden'!BT28="x","x",BS$2-'Indicator Date hidden'!BT28)</f>
        <v>6</v>
      </c>
      <c r="BT27" s="318">
        <f>IF('Indicator Date hidden'!BU28="x","x",BT$2-'Indicator Date hidden'!BU28)</f>
        <v>0</v>
      </c>
      <c r="BU27" s="318">
        <f>IF('Indicator Date hidden'!BV28="x","x",BU$2-'Indicator Date hidden'!BV28)</f>
        <v>0</v>
      </c>
      <c r="BV27" s="318">
        <f>IF('Indicator Date hidden'!BW28="x","x",BV$2-'Indicator Date hidden'!BW28)</f>
        <v>0</v>
      </c>
      <c r="BW27" s="318">
        <f>IF('Indicator Date hidden'!BX28="x","x",BW$2-'Indicator Date hidden'!BX28)</f>
        <v>6</v>
      </c>
      <c r="BX27" s="318">
        <f>IF('Indicator Date hidden'!BY28="x","x",BX$2-'Indicator Date hidden'!BY28)</f>
        <v>1</v>
      </c>
      <c r="BY27" s="318">
        <f>IF('Indicator Date hidden'!BZ28="x","x",BY$2-'Indicator Date hidden'!BZ28)</f>
        <v>1</v>
      </c>
      <c r="BZ27" s="318">
        <f>IF('Indicator Date hidden'!CA28="x","x",BZ$2-'Indicator Date hidden'!CA28)</f>
        <v>1</v>
      </c>
      <c r="CA27" s="318">
        <f>IF('Indicator Date hidden'!CB28="x","x",CA$2-'Indicator Date hidden'!CB28)</f>
        <v>1</v>
      </c>
      <c r="CB27" s="318">
        <f>IF('Indicator Date hidden'!CC28="x","x",CB$2-'Indicator Date hidden'!CC28)</f>
        <v>1</v>
      </c>
      <c r="CC27" s="318">
        <f>IF('Indicator Date hidden'!CD28="x","x",CC$2-'Indicator Date hidden'!CD28)</f>
        <v>1</v>
      </c>
      <c r="CD27" s="318">
        <f>IF('Indicator Date hidden'!CE28="x","x",CD$2-'Indicator Date hidden'!CE28)</f>
        <v>1</v>
      </c>
      <c r="CE27" s="318">
        <f>IF('Indicator Date hidden'!CF28="x","x",CE$2-'Indicator Date hidden'!CF28)</f>
        <v>0</v>
      </c>
      <c r="CF27" s="318">
        <f>IF('Indicator Date hidden'!CG28="x","x",CF$2-'Indicator Date hidden'!CG28)</f>
        <v>0</v>
      </c>
      <c r="CG27" s="318">
        <f>IF('Indicator Date hidden'!CH28="x","x",CG$2-'Indicator Date hidden'!CH28)</f>
        <v>0</v>
      </c>
      <c r="CH27" s="318">
        <f>IF('Indicator Date hidden'!CI28="x","x",CH$2-'Indicator Date hidden'!CI28)</f>
        <v>0</v>
      </c>
      <c r="CI27" s="318">
        <f>IF('Indicator Date hidden'!CJ28="x","x",CI$2-'Indicator Date hidden'!CJ28)</f>
        <v>0</v>
      </c>
      <c r="CJ27" s="318">
        <f>IF('Indicator Date hidden'!CK28="x","x",CJ$2-'Indicator Date hidden'!CK28)</f>
        <v>0</v>
      </c>
      <c r="CK27" s="318">
        <f>IF('Indicator Date hidden'!CL28="x","x",CK$2-'Indicator Date hidden'!CL28)</f>
        <v>0</v>
      </c>
      <c r="CL27" s="318">
        <f>IF('Indicator Date hidden'!CM28="x","x",CL$2-'Indicator Date hidden'!CM28)</f>
        <v>6</v>
      </c>
      <c r="CM27" s="317">
        <f t="shared" si="0"/>
        <v>67</v>
      </c>
      <c r="CN27" s="319">
        <f t="shared" si="1"/>
        <v>0.7528089887640449</v>
      </c>
      <c r="CO27" s="317">
        <f t="shared" si="2"/>
        <v>27</v>
      </c>
      <c r="CP27" s="319">
        <f t="shared" si="3"/>
        <v>1.6440625133444198</v>
      </c>
      <c r="CQ27" s="320">
        <f t="shared" si="4"/>
        <v>0</v>
      </c>
    </row>
    <row r="28" spans="1:95" x14ac:dyDescent="0.3">
      <c r="A28" s="317" t="str">
        <f>'Indicator Data'!C39</f>
        <v>Narayanganj</v>
      </c>
      <c r="B28" s="318">
        <f>IF('Indicator Date hidden'!C29="x","x",B$2-'Indicator Date hidden'!C29)</f>
        <v>0</v>
      </c>
      <c r="C28" s="318">
        <f>IF('Indicator Date hidden'!D29="x","x",C$2-'Indicator Date hidden'!D29)</f>
        <v>0</v>
      </c>
      <c r="D28" s="318">
        <f>IF('Indicator Date hidden'!E29="x","x",D$2-'Indicator Date hidden'!E29)</f>
        <v>0</v>
      </c>
      <c r="E28" s="318">
        <f>IF('Indicator Date hidden'!F29="x","x",E$2-'Indicator Date hidden'!F29)</f>
        <v>0</v>
      </c>
      <c r="F28" s="318">
        <f>IF('Indicator Date hidden'!G29="x","x",F$2-'Indicator Date hidden'!G29)</f>
        <v>0</v>
      </c>
      <c r="G28" s="318">
        <f>IF('Indicator Date hidden'!H29="x","x",G$2-'Indicator Date hidden'!H29)</f>
        <v>0</v>
      </c>
      <c r="H28" s="318">
        <f>IF('Indicator Date hidden'!I29="x","x",H$2-'Indicator Date hidden'!I29)</f>
        <v>0</v>
      </c>
      <c r="I28" s="318">
        <f>IF('Indicator Date hidden'!J29="x","x",I$2-'Indicator Date hidden'!J29)</f>
        <v>0</v>
      </c>
      <c r="J28" s="318">
        <f>IF('Indicator Date hidden'!K29="x","x",J$2-'Indicator Date hidden'!K29)</f>
        <v>0</v>
      </c>
      <c r="K28" s="318">
        <f>IF('Indicator Date hidden'!L29="x","x",K$2-'Indicator Date hidden'!L29)</f>
        <v>0</v>
      </c>
      <c r="L28" s="318">
        <f>IF('Indicator Date hidden'!M29="x","x",L$2-'Indicator Date hidden'!M29)</f>
        <v>0</v>
      </c>
      <c r="M28" s="318">
        <f>IF('Indicator Date hidden'!N29="x","x",M$2-'Indicator Date hidden'!N29)</f>
        <v>0</v>
      </c>
      <c r="N28" s="318">
        <f>IF('Indicator Date hidden'!O29="x","x",N$2-'Indicator Date hidden'!O29)</f>
        <v>0</v>
      </c>
      <c r="O28" s="318">
        <f>IF('Indicator Date hidden'!P29="x","x",O$2-'Indicator Date hidden'!P29)</f>
        <v>0</v>
      </c>
      <c r="P28" s="318">
        <f>IF('Indicator Date hidden'!Q29="x","x",P$2-'Indicator Date hidden'!Q29)</f>
        <v>0</v>
      </c>
      <c r="Q28" s="318">
        <f>IF('Indicator Date hidden'!R29="x","x",Q$2-'Indicator Date hidden'!R29)</f>
        <v>0</v>
      </c>
      <c r="R28" s="318">
        <f>IF('Indicator Date hidden'!S29="x","x",R$2-'Indicator Date hidden'!S29)</f>
        <v>0</v>
      </c>
      <c r="S28" s="318">
        <f>IF('Indicator Date hidden'!T29="x","x",S$2-'Indicator Date hidden'!T29)</f>
        <v>0</v>
      </c>
      <c r="T28" s="318">
        <f>IF('Indicator Date hidden'!U29="x","x",T$2-'Indicator Date hidden'!U29)</f>
        <v>0</v>
      </c>
      <c r="U28" s="318">
        <f>IF('Indicator Date hidden'!V29="x","x",U$2-'Indicator Date hidden'!V29)</f>
        <v>0</v>
      </c>
      <c r="V28" s="318">
        <f>IF('Indicator Date hidden'!W29="x","x",V$2-'Indicator Date hidden'!W29)</f>
        <v>0</v>
      </c>
      <c r="W28" s="318">
        <f>IF('Indicator Date hidden'!X29="x","x",W$2-'Indicator Date hidden'!X29)</f>
        <v>0</v>
      </c>
      <c r="X28" s="318">
        <f>IF('Indicator Date hidden'!Y29="x","x",X$2-'Indicator Date hidden'!Y29)</f>
        <v>0</v>
      </c>
      <c r="Y28" s="318">
        <f>IF('Indicator Date hidden'!Z29="x","x",Y$2-'Indicator Date hidden'!Z29)</f>
        <v>6</v>
      </c>
      <c r="Z28" s="318">
        <f>IF('Indicator Date hidden'!AA29="x","x",Z$2-'Indicator Date hidden'!AA29)</f>
        <v>0</v>
      </c>
      <c r="AA28" s="318">
        <f>IF('Indicator Date hidden'!AB29="x","x",AA$2-'Indicator Date hidden'!AB29)</f>
        <v>0</v>
      </c>
      <c r="AB28" s="318">
        <f>IF('Indicator Date hidden'!AC29="x","x",AB$2-'Indicator Date hidden'!AC29)</f>
        <v>0</v>
      </c>
      <c r="AC28" s="318">
        <f>IF('Indicator Date hidden'!AD29="x","x",AC$2-'Indicator Date hidden'!AD29)</f>
        <v>0</v>
      </c>
      <c r="AD28" s="318">
        <f>IF('Indicator Date hidden'!AE29="x","x",AD$2-'Indicator Date hidden'!AE29)</f>
        <v>0</v>
      </c>
      <c r="AE28" s="318">
        <f>IF('Indicator Date hidden'!AF29="x","x",AE$2-'Indicator Date hidden'!AF29)</f>
        <v>0</v>
      </c>
      <c r="AF28" s="318">
        <f>IF('Indicator Date hidden'!AG29="x","x",AF$2-'Indicator Date hidden'!AG29)</f>
        <v>0</v>
      </c>
      <c r="AG28" s="318">
        <f>IF('Indicator Date hidden'!AH29="x","x",AG$2-'Indicator Date hidden'!AH29)</f>
        <v>4</v>
      </c>
      <c r="AH28" s="318">
        <f>IF('Indicator Date hidden'!AI29="x","x",AH$2-'Indicator Date hidden'!AI29)</f>
        <v>1</v>
      </c>
      <c r="AI28" s="318">
        <f>IF('Indicator Date hidden'!AJ29="x","x",AI$2-'Indicator Date hidden'!AJ29)</f>
        <v>1</v>
      </c>
      <c r="AJ28" s="318">
        <f>IF('Indicator Date hidden'!AK29="x","x",AJ$2-'Indicator Date hidden'!AK29)</f>
        <v>1</v>
      </c>
      <c r="AK28" s="318">
        <f>IF('Indicator Date hidden'!AL29="x","x",AK$2-'Indicator Date hidden'!AL29)</f>
        <v>0</v>
      </c>
      <c r="AL28" s="318">
        <f>IF('Indicator Date hidden'!AM29="x","x",AL$2-'Indicator Date hidden'!AM29)</f>
        <v>1</v>
      </c>
      <c r="AM28" s="318">
        <f>IF('Indicator Date hidden'!AN29="x","x",AM$2-'Indicator Date hidden'!AN29)</f>
        <v>1</v>
      </c>
      <c r="AN28" s="318">
        <f>IF('Indicator Date hidden'!AO29="x","x",AN$2-'Indicator Date hidden'!AO29)</f>
        <v>0</v>
      </c>
      <c r="AO28" s="318">
        <f>IF('Indicator Date hidden'!AP29="x","x",AO$2-'Indicator Date hidden'!AP29)</f>
        <v>4</v>
      </c>
      <c r="AP28" s="318">
        <f>IF('Indicator Date hidden'!AQ29="x","x",AP$2-'Indicator Date hidden'!AQ29)</f>
        <v>1</v>
      </c>
      <c r="AQ28" s="318">
        <f>IF('Indicator Date hidden'!AR29="x","x",AQ$2-'Indicator Date hidden'!AR29)</f>
        <v>0</v>
      </c>
      <c r="AR28" s="318">
        <f>IF('Indicator Date hidden'!AS29="x","x",AR$2-'Indicator Date hidden'!AS29)</f>
        <v>0</v>
      </c>
      <c r="AS28" s="318">
        <f>IF('Indicator Date hidden'!AT29="x","x",AS$2-'Indicator Date hidden'!AT29)</f>
        <v>0</v>
      </c>
      <c r="AT28" s="318">
        <f>IF('Indicator Date hidden'!AU29="x","x",AT$2-'Indicator Date hidden'!AU29)</f>
        <v>0</v>
      </c>
      <c r="AU28" s="318">
        <f>IF('Indicator Date hidden'!AV29="x","x",AU$2-'Indicator Date hidden'!AV29)</f>
        <v>0</v>
      </c>
      <c r="AV28" s="318">
        <f>IF('Indicator Date hidden'!AW29="x","x",AV$2-'Indicator Date hidden'!AW29)</f>
        <v>0</v>
      </c>
      <c r="AW28" s="318">
        <f>IF('Indicator Date hidden'!AX29="x","x",AW$2-'Indicator Date hidden'!AX29)</f>
        <v>0</v>
      </c>
      <c r="AX28" s="318">
        <f>IF('Indicator Date hidden'!AY29="x","x",AX$2-'Indicator Date hidden'!AY29)</f>
        <v>1</v>
      </c>
      <c r="AY28" s="318">
        <f>IF('Indicator Date hidden'!AZ29="x","x",AY$2-'Indicator Date hidden'!AZ29)</f>
        <v>1</v>
      </c>
      <c r="AZ28" s="318">
        <f>IF('Indicator Date hidden'!BA29="x","x",AZ$2-'Indicator Date hidden'!BA29)</f>
        <v>1</v>
      </c>
      <c r="BA28" s="318">
        <f>IF('Indicator Date hidden'!BB29="x","x",BA$2-'Indicator Date hidden'!BB29)</f>
        <v>0</v>
      </c>
      <c r="BB28" s="318">
        <f>IF('Indicator Date hidden'!BC29="x","x",BB$2-'Indicator Date hidden'!BC29)</f>
        <v>0</v>
      </c>
      <c r="BC28" s="318">
        <f>IF('Indicator Date hidden'!BD29="x","x",BC$2-'Indicator Date hidden'!BD29)</f>
        <v>0</v>
      </c>
      <c r="BD28" s="318">
        <f>IF('Indicator Date hidden'!BE29="x","x",BD$2-'Indicator Date hidden'!BE29)</f>
        <v>0</v>
      </c>
      <c r="BE28" s="318">
        <f>IF('Indicator Date hidden'!BF29="x","x",BE$2-'Indicator Date hidden'!BF29)</f>
        <v>0</v>
      </c>
      <c r="BF28" s="318">
        <f>IF('Indicator Date hidden'!BG29="x","x",BF$2-'Indicator Date hidden'!BG29)</f>
        <v>1</v>
      </c>
      <c r="BG28" s="318">
        <f>IF('Indicator Date hidden'!BH29="x","x",BG$2-'Indicator Date hidden'!BH29)</f>
        <v>1</v>
      </c>
      <c r="BH28" s="318">
        <f>IF('Indicator Date hidden'!BI29="x","x",BH$2-'Indicator Date hidden'!BI29)</f>
        <v>0</v>
      </c>
      <c r="BI28" s="318">
        <f>IF('Indicator Date hidden'!BJ29="x","x",BI$2-'Indicator Date hidden'!BJ29)</f>
        <v>0</v>
      </c>
      <c r="BJ28" s="318">
        <f>IF('Indicator Date hidden'!BK29="x","x",BJ$2-'Indicator Date hidden'!BK29)</f>
        <v>0</v>
      </c>
      <c r="BK28" s="318">
        <f>IF('Indicator Date hidden'!BL29="x","x",BK$2-'Indicator Date hidden'!BL29)</f>
        <v>0</v>
      </c>
      <c r="BL28" s="318">
        <f>IF('Indicator Date hidden'!BM29="x","x",BL$2-'Indicator Date hidden'!BM29)</f>
        <v>0</v>
      </c>
      <c r="BM28" s="318">
        <f>IF('Indicator Date hidden'!BN29="x","x",BM$2-'Indicator Date hidden'!BN29)</f>
        <v>0</v>
      </c>
      <c r="BN28" s="318">
        <f>IF('Indicator Date hidden'!BO29="x","x",BN$2-'Indicator Date hidden'!BO29)</f>
        <v>0</v>
      </c>
      <c r="BO28" s="318">
        <f>IF('Indicator Date hidden'!BP29="x","x",BO$2-'Indicator Date hidden'!BP29)</f>
        <v>5</v>
      </c>
      <c r="BP28" s="318">
        <f>IF('Indicator Date hidden'!BQ29="x","x",BP$2-'Indicator Date hidden'!BQ29)</f>
        <v>0</v>
      </c>
      <c r="BQ28" s="318">
        <f>IF('Indicator Date hidden'!BR29="x","x",BQ$2-'Indicator Date hidden'!BR29)</f>
        <v>6</v>
      </c>
      <c r="BR28" s="318">
        <f>IF('Indicator Date hidden'!BS29="x","x",BR$2-'Indicator Date hidden'!BS29)</f>
        <v>6</v>
      </c>
      <c r="BS28" s="318">
        <f>IF('Indicator Date hidden'!BT29="x","x",BS$2-'Indicator Date hidden'!BT29)</f>
        <v>6</v>
      </c>
      <c r="BT28" s="318">
        <f>IF('Indicator Date hidden'!BU29="x","x",BT$2-'Indicator Date hidden'!BU29)</f>
        <v>0</v>
      </c>
      <c r="BU28" s="318">
        <f>IF('Indicator Date hidden'!BV29="x","x",BU$2-'Indicator Date hidden'!BV29)</f>
        <v>0</v>
      </c>
      <c r="BV28" s="318">
        <f>IF('Indicator Date hidden'!BW29="x","x",BV$2-'Indicator Date hidden'!BW29)</f>
        <v>0</v>
      </c>
      <c r="BW28" s="318">
        <f>IF('Indicator Date hidden'!BX29="x","x",BW$2-'Indicator Date hidden'!BX29)</f>
        <v>6</v>
      </c>
      <c r="BX28" s="318">
        <f>IF('Indicator Date hidden'!BY29="x","x",BX$2-'Indicator Date hidden'!BY29)</f>
        <v>1</v>
      </c>
      <c r="BY28" s="318">
        <f>IF('Indicator Date hidden'!BZ29="x","x",BY$2-'Indicator Date hidden'!BZ29)</f>
        <v>1</v>
      </c>
      <c r="BZ28" s="318">
        <f>IF('Indicator Date hidden'!CA29="x","x",BZ$2-'Indicator Date hidden'!CA29)</f>
        <v>1</v>
      </c>
      <c r="CA28" s="318">
        <f>IF('Indicator Date hidden'!CB29="x","x",CA$2-'Indicator Date hidden'!CB29)</f>
        <v>1</v>
      </c>
      <c r="CB28" s="318">
        <f>IF('Indicator Date hidden'!CC29="x","x",CB$2-'Indicator Date hidden'!CC29)</f>
        <v>1</v>
      </c>
      <c r="CC28" s="318">
        <f>IF('Indicator Date hidden'!CD29="x","x",CC$2-'Indicator Date hidden'!CD29)</f>
        <v>1</v>
      </c>
      <c r="CD28" s="318">
        <f>IF('Indicator Date hidden'!CE29="x","x",CD$2-'Indicator Date hidden'!CE29)</f>
        <v>1</v>
      </c>
      <c r="CE28" s="318">
        <f>IF('Indicator Date hidden'!CF29="x","x",CE$2-'Indicator Date hidden'!CF29)</f>
        <v>0</v>
      </c>
      <c r="CF28" s="318">
        <f>IF('Indicator Date hidden'!CG29="x","x",CF$2-'Indicator Date hidden'!CG29)</f>
        <v>0</v>
      </c>
      <c r="CG28" s="318">
        <f>IF('Indicator Date hidden'!CH29="x","x",CG$2-'Indicator Date hidden'!CH29)</f>
        <v>0</v>
      </c>
      <c r="CH28" s="318">
        <f>IF('Indicator Date hidden'!CI29="x","x",CH$2-'Indicator Date hidden'!CI29)</f>
        <v>0</v>
      </c>
      <c r="CI28" s="318">
        <f>IF('Indicator Date hidden'!CJ29="x","x",CI$2-'Indicator Date hidden'!CJ29)</f>
        <v>0</v>
      </c>
      <c r="CJ28" s="318">
        <f>IF('Indicator Date hidden'!CK29="x","x",CJ$2-'Indicator Date hidden'!CK29)</f>
        <v>0</v>
      </c>
      <c r="CK28" s="318">
        <f>IF('Indicator Date hidden'!CL29="x","x",CK$2-'Indicator Date hidden'!CL29)</f>
        <v>0</v>
      </c>
      <c r="CL28" s="318">
        <f>IF('Indicator Date hidden'!CM29="x","x",CL$2-'Indicator Date hidden'!CM29)</f>
        <v>6</v>
      </c>
      <c r="CM28" s="317">
        <f t="shared" si="0"/>
        <v>67</v>
      </c>
      <c r="CN28" s="319">
        <f t="shared" si="1"/>
        <v>0.7528089887640449</v>
      </c>
      <c r="CO28" s="317">
        <f t="shared" si="2"/>
        <v>27</v>
      </c>
      <c r="CP28" s="319">
        <f t="shared" si="3"/>
        <v>1.6440625133444198</v>
      </c>
      <c r="CQ28" s="320">
        <f t="shared" si="4"/>
        <v>0</v>
      </c>
    </row>
    <row r="29" spans="1:95" x14ac:dyDescent="0.3">
      <c r="A29" s="317" t="str">
        <f>'Indicator Data'!C40</f>
        <v>Narsingdi</v>
      </c>
      <c r="B29" s="318">
        <f>IF('Indicator Date hidden'!C30="x","x",B$2-'Indicator Date hidden'!C30)</f>
        <v>0</v>
      </c>
      <c r="C29" s="318">
        <f>IF('Indicator Date hidden'!D30="x","x",C$2-'Indicator Date hidden'!D30)</f>
        <v>0</v>
      </c>
      <c r="D29" s="318">
        <f>IF('Indicator Date hidden'!E30="x","x",D$2-'Indicator Date hidden'!E30)</f>
        <v>0</v>
      </c>
      <c r="E29" s="318">
        <f>IF('Indicator Date hidden'!F30="x","x",E$2-'Indicator Date hidden'!F30)</f>
        <v>0</v>
      </c>
      <c r="F29" s="318">
        <f>IF('Indicator Date hidden'!G30="x","x",F$2-'Indicator Date hidden'!G30)</f>
        <v>0</v>
      </c>
      <c r="G29" s="318">
        <f>IF('Indicator Date hidden'!H30="x","x",G$2-'Indicator Date hidden'!H30)</f>
        <v>0</v>
      </c>
      <c r="H29" s="318">
        <f>IF('Indicator Date hidden'!I30="x","x",H$2-'Indicator Date hidden'!I30)</f>
        <v>0</v>
      </c>
      <c r="I29" s="318">
        <f>IF('Indicator Date hidden'!J30="x","x",I$2-'Indicator Date hidden'!J30)</f>
        <v>0</v>
      </c>
      <c r="J29" s="318">
        <f>IF('Indicator Date hidden'!K30="x","x",J$2-'Indicator Date hidden'!K30)</f>
        <v>0</v>
      </c>
      <c r="K29" s="318">
        <f>IF('Indicator Date hidden'!L30="x","x",K$2-'Indicator Date hidden'!L30)</f>
        <v>0</v>
      </c>
      <c r="L29" s="318">
        <f>IF('Indicator Date hidden'!M30="x","x",L$2-'Indicator Date hidden'!M30)</f>
        <v>0</v>
      </c>
      <c r="M29" s="318">
        <f>IF('Indicator Date hidden'!N30="x","x",M$2-'Indicator Date hidden'!N30)</f>
        <v>0</v>
      </c>
      <c r="N29" s="318">
        <f>IF('Indicator Date hidden'!O30="x","x",N$2-'Indicator Date hidden'!O30)</f>
        <v>0</v>
      </c>
      <c r="O29" s="318">
        <f>IF('Indicator Date hidden'!P30="x","x",O$2-'Indicator Date hidden'!P30)</f>
        <v>0</v>
      </c>
      <c r="P29" s="318">
        <f>IF('Indicator Date hidden'!Q30="x","x",P$2-'Indicator Date hidden'!Q30)</f>
        <v>0</v>
      </c>
      <c r="Q29" s="318">
        <f>IF('Indicator Date hidden'!R30="x","x",Q$2-'Indicator Date hidden'!R30)</f>
        <v>0</v>
      </c>
      <c r="R29" s="318">
        <f>IF('Indicator Date hidden'!S30="x","x",R$2-'Indicator Date hidden'!S30)</f>
        <v>0</v>
      </c>
      <c r="S29" s="318">
        <f>IF('Indicator Date hidden'!T30="x","x",S$2-'Indicator Date hidden'!T30)</f>
        <v>0</v>
      </c>
      <c r="T29" s="318">
        <f>IF('Indicator Date hidden'!U30="x","x",T$2-'Indicator Date hidden'!U30)</f>
        <v>0</v>
      </c>
      <c r="U29" s="318">
        <f>IF('Indicator Date hidden'!V30="x","x",U$2-'Indicator Date hidden'!V30)</f>
        <v>0</v>
      </c>
      <c r="V29" s="318">
        <f>IF('Indicator Date hidden'!W30="x","x",V$2-'Indicator Date hidden'!W30)</f>
        <v>0</v>
      </c>
      <c r="W29" s="318">
        <f>IF('Indicator Date hidden'!X30="x","x",W$2-'Indicator Date hidden'!X30)</f>
        <v>0</v>
      </c>
      <c r="X29" s="318">
        <f>IF('Indicator Date hidden'!Y30="x","x",X$2-'Indicator Date hidden'!Y30)</f>
        <v>0</v>
      </c>
      <c r="Y29" s="318">
        <f>IF('Indicator Date hidden'!Z30="x","x",Y$2-'Indicator Date hidden'!Z30)</f>
        <v>6</v>
      </c>
      <c r="Z29" s="318">
        <f>IF('Indicator Date hidden'!AA30="x","x",Z$2-'Indicator Date hidden'!AA30)</f>
        <v>0</v>
      </c>
      <c r="AA29" s="318">
        <f>IF('Indicator Date hidden'!AB30="x","x",AA$2-'Indicator Date hidden'!AB30)</f>
        <v>0</v>
      </c>
      <c r="AB29" s="318">
        <f>IF('Indicator Date hidden'!AC30="x","x",AB$2-'Indicator Date hidden'!AC30)</f>
        <v>0</v>
      </c>
      <c r="AC29" s="318">
        <f>IF('Indicator Date hidden'!AD30="x","x",AC$2-'Indicator Date hidden'!AD30)</f>
        <v>0</v>
      </c>
      <c r="AD29" s="318">
        <f>IF('Indicator Date hidden'!AE30="x","x",AD$2-'Indicator Date hidden'!AE30)</f>
        <v>0</v>
      </c>
      <c r="AE29" s="318">
        <f>IF('Indicator Date hidden'!AF30="x","x",AE$2-'Indicator Date hidden'!AF30)</f>
        <v>0</v>
      </c>
      <c r="AF29" s="318">
        <f>IF('Indicator Date hidden'!AG30="x","x",AF$2-'Indicator Date hidden'!AG30)</f>
        <v>0</v>
      </c>
      <c r="AG29" s="318">
        <f>IF('Indicator Date hidden'!AH30="x","x",AG$2-'Indicator Date hidden'!AH30)</f>
        <v>4</v>
      </c>
      <c r="AH29" s="318">
        <f>IF('Indicator Date hidden'!AI30="x","x",AH$2-'Indicator Date hidden'!AI30)</f>
        <v>1</v>
      </c>
      <c r="AI29" s="318">
        <f>IF('Indicator Date hidden'!AJ30="x","x",AI$2-'Indicator Date hidden'!AJ30)</f>
        <v>1</v>
      </c>
      <c r="AJ29" s="318">
        <f>IF('Indicator Date hidden'!AK30="x","x",AJ$2-'Indicator Date hidden'!AK30)</f>
        <v>1</v>
      </c>
      <c r="AK29" s="318">
        <f>IF('Indicator Date hidden'!AL30="x","x",AK$2-'Indicator Date hidden'!AL30)</f>
        <v>0</v>
      </c>
      <c r="AL29" s="318">
        <f>IF('Indicator Date hidden'!AM30="x","x",AL$2-'Indicator Date hidden'!AM30)</f>
        <v>1</v>
      </c>
      <c r="AM29" s="318">
        <f>IF('Indicator Date hidden'!AN30="x","x",AM$2-'Indicator Date hidden'!AN30)</f>
        <v>1</v>
      </c>
      <c r="AN29" s="318">
        <f>IF('Indicator Date hidden'!AO30="x","x",AN$2-'Indicator Date hidden'!AO30)</f>
        <v>0</v>
      </c>
      <c r="AO29" s="318">
        <f>IF('Indicator Date hidden'!AP30="x","x",AO$2-'Indicator Date hidden'!AP30)</f>
        <v>4</v>
      </c>
      <c r="AP29" s="318">
        <f>IF('Indicator Date hidden'!AQ30="x","x",AP$2-'Indicator Date hidden'!AQ30)</f>
        <v>1</v>
      </c>
      <c r="AQ29" s="318">
        <f>IF('Indicator Date hidden'!AR30="x","x",AQ$2-'Indicator Date hidden'!AR30)</f>
        <v>0</v>
      </c>
      <c r="AR29" s="318">
        <f>IF('Indicator Date hidden'!AS30="x","x",AR$2-'Indicator Date hidden'!AS30)</f>
        <v>0</v>
      </c>
      <c r="AS29" s="318">
        <f>IF('Indicator Date hidden'!AT30="x","x",AS$2-'Indicator Date hidden'!AT30)</f>
        <v>0</v>
      </c>
      <c r="AT29" s="318">
        <f>IF('Indicator Date hidden'!AU30="x","x",AT$2-'Indicator Date hidden'!AU30)</f>
        <v>0</v>
      </c>
      <c r="AU29" s="318">
        <f>IF('Indicator Date hidden'!AV30="x","x",AU$2-'Indicator Date hidden'!AV30)</f>
        <v>0</v>
      </c>
      <c r="AV29" s="318">
        <f>IF('Indicator Date hidden'!AW30="x","x",AV$2-'Indicator Date hidden'!AW30)</f>
        <v>0</v>
      </c>
      <c r="AW29" s="318">
        <f>IF('Indicator Date hidden'!AX30="x","x",AW$2-'Indicator Date hidden'!AX30)</f>
        <v>0</v>
      </c>
      <c r="AX29" s="318">
        <f>IF('Indicator Date hidden'!AY30="x","x",AX$2-'Indicator Date hidden'!AY30)</f>
        <v>1</v>
      </c>
      <c r="AY29" s="318">
        <f>IF('Indicator Date hidden'!AZ30="x","x",AY$2-'Indicator Date hidden'!AZ30)</f>
        <v>1</v>
      </c>
      <c r="AZ29" s="318">
        <f>IF('Indicator Date hidden'!BA30="x","x",AZ$2-'Indicator Date hidden'!BA30)</f>
        <v>1</v>
      </c>
      <c r="BA29" s="318">
        <f>IF('Indicator Date hidden'!BB30="x","x",BA$2-'Indicator Date hidden'!BB30)</f>
        <v>0</v>
      </c>
      <c r="BB29" s="318">
        <f>IF('Indicator Date hidden'!BC30="x","x",BB$2-'Indicator Date hidden'!BC30)</f>
        <v>0</v>
      </c>
      <c r="BC29" s="318">
        <f>IF('Indicator Date hidden'!BD30="x","x",BC$2-'Indicator Date hidden'!BD30)</f>
        <v>0</v>
      </c>
      <c r="BD29" s="318">
        <f>IF('Indicator Date hidden'!BE30="x","x",BD$2-'Indicator Date hidden'!BE30)</f>
        <v>0</v>
      </c>
      <c r="BE29" s="318">
        <f>IF('Indicator Date hidden'!BF30="x","x",BE$2-'Indicator Date hidden'!BF30)</f>
        <v>0</v>
      </c>
      <c r="BF29" s="318">
        <f>IF('Indicator Date hidden'!BG30="x","x",BF$2-'Indicator Date hidden'!BG30)</f>
        <v>1</v>
      </c>
      <c r="BG29" s="318">
        <f>IF('Indicator Date hidden'!BH30="x","x",BG$2-'Indicator Date hidden'!BH30)</f>
        <v>1</v>
      </c>
      <c r="BH29" s="318">
        <f>IF('Indicator Date hidden'!BI30="x","x",BH$2-'Indicator Date hidden'!BI30)</f>
        <v>0</v>
      </c>
      <c r="BI29" s="318">
        <f>IF('Indicator Date hidden'!BJ30="x","x",BI$2-'Indicator Date hidden'!BJ30)</f>
        <v>0</v>
      </c>
      <c r="BJ29" s="318">
        <f>IF('Indicator Date hidden'!BK30="x","x",BJ$2-'Indicator Date hidden'!BK30)</f>
        <v>0</v>
      </c>
      <c r="BK29" s="318">
        <f>IF('Indicator Date hidden'!BL30="x","x",BK$2-'Indicator Date hidden'!BL30)</f>
        <v>0</v>
      </c>
      <c r="BL29" s="318">
        <f>IF('Indicator Date hidden'!BM30="x","x",BL$2-'Indicator Date hidden'!BM30)</f>
        <v>0</v>
      </c>
      <c r="BM29" s="318">
        <f>IF('Indicator Date hidden'!BN30="x","x",BM$2-'Indicator Date hidden'!BN30)</f>
        <v>0</v>
      </c>
      <c r="BN29" s="318">
        <f>IF('Indicator Date hidden'!BO30="x","x",BN$2-'Indicator Date hidden'!BO30)</f>
        <v>0</v>
      </c>
      <c r="BO29" s="318">
        <f>IF('Indicator Date hidden'!BP30="x","x",BO$2-'Indicator Date hidden'!BP30)</f>
        <v>5</v>
      </c>
      <c r="BP29" s="318">
        <f>IF('Indicator Date hidden'!BQ30="x","x",BP$2-'Indicator Date hidden'!BQ30)</f>
        <v>0</v>
      </c>
      <c r="BQ29" s="318">
        <f>IF('Indicator Date hidden'!BR30="x","x",BQ$2-'Indicator Date hidden'!BR30)</f>
        <v>6</v>
      </c>
      <c r="BR29" s="318">
        <f>IF('Indicator Date hidden'!BS30="x","x",BR$2-'Indicator Date hidden'!BS30)</f>
        <v>6</v>
      </c>
      <c r="BS29" s="318">
        <f>IF('Indicator Date hidden'!BT30="x","x",BS$2-'Indicator Date hidden'!BT30)</f>
        <v>6</v>
      </c>
      <c r="BT29" s="318">
        <f>IF('Indicator Date hidden'!BU30="x","x",BT$2-'Indicator Date hidden'!BU30)</f>
        <v>0</v>
      </c>
      <c r="BU29" s="318">
        <f>IF('Indicator Date hidden'!BV30="x","x",BU$2-'Indicator Date hidden'!BV30)</f>
        <v>0</v>
      </c>
      <c r="BV29" s="318">
        <f>IF('Indicator Date hidden'!BW30="x","x",BV$2-'Indicator Date hidden'!BW30)</f>
        <v>0</v>
      </c>
      <c r="BW29" s="318">
        <f>IF('Indicator Date hidden'!BX30="x","x",BW$2-'Indicator Date hidden'!BX30)</f>
        <v>6</v>
      </c>
      <c r="BX29" s="318">
        <f>IF('Indicator Date hidden'!BY30="x","x",BX$2-'Indicator Date hidden'!BY30)</f>
        <v>1</v>
      </c>
      <c r="BY29" s="318">
        <f>IF('Indicator Date hidden'!BZ30="x","x",BY$2-'Indicator Date hidden'!BZ30)</f>
        <v>1</v>
      </c>
      <c r="BZ29" s="318">
        <f>IF('Indicator Date hidden'!CA30="x","x",BZ$2-'Indicator Date hidden'!CA30)</f>
        <v>1</v>
      </c>
      <c r="CA29" s="318">
        <f>IF('Indicator Date hidden'!CB30="x","x",CA$2-'Indicator Date hidden'!CB30)</f>
        <v>1</v>
      </c>
      <c r="CB29" s="318">
        <f>IF('Indicator Date hidden'!CC30="x","x",CB$2-'Indicator Date hidden'!CC30)</f>
        <v>1</v>
      </c>
      <c r="CC29" s="318">
        <f>IF('Indicator Date hidden'!CD30="x","x",CC$2-'Indicator Date hidden'!CD30)</f>
        <v>1</v>
      </c>
      <c r="CD29" s="318">
        <f>IF('Indicator Date hidden'!CE30="x","x",CD$2-'Indicator Date hidden'!CE30)</f>
        <v>1</v>
      </c>
      <c r="CE29" s="318">
        <f>IF('Indicator Date hidden'!CF30="x","x",CE$2-'Indicator Date hidden'!CF30)</f>
        <v>0</v>
      </c>
      <c r="CF29" s="318">
        <f>IF('Indicator Date hidden'!CG30="x","x",CF$2-'Indicator Date hidden'!CG30)</f>
        <v>0</v>
      </c>
      <c r="CG29" s="318">
        <f>IF('Indicator Date hidden'!CH30="x","x",CG$2-'Indicator Date hidden'!CH30)</f>
        <v>0</v>
      </c>
      <c r="CH29" s="318">
        <f>IF('Indicator Date hidden'!CI30="x","x",CH$2-'Indicator Date hidden'!CI30)</f>
        <v>0</v>
      </c>
      <c r="CI29" s="318">
        <f>IF('Indicator Date hidden'!CJ30="x","x",CI$2-'Indicator Date hidden'!CJ30)</f>
        <v>0</v>
      </c>
      <c r="CJ29" s="318">
        <f>IF('Indicator Date hidden'!CK30="x","x",CJ$2-'Indicator Date hidden'!CK30)</f>
        <v>0</v>
      </c>
      <c r="CK29" s="318">
        <f>IF('Indicator Date hidden'!CL30="x","x",CK$2-'Indicator Date hidden'!CL30)</f>
        <v>0</v>
      </c>
      <c r="CL29" s="318">
        <f>IF('Indicator Date hidden'!CM30="x","x",CL$2-'Indicator Date hidden'!CM30)</f>
        <v>6</v>
      </c>
      <c r="CM29" s="317">
        <f t="shared" si="0"/>
        <v>67</v>
      </c>
      <c r="CN29" s="319">
        <f t="shared" si="1"/>
        <v>0.7528089887640449</v>
      </c>
      <c r="CO29" s="317">
        <f t="shared" si="2"/>
        <v>27</v>
      </c>
      <c r="CP29" s="319">
        <f t="shared" si="3"/>
        <v>1.6440625133444198</v>
      </c>
      <c r="CQ29" s="320">
        <f t="shared" si="4"/>
        <v>0</v>
      </c>
    </row>
    <row r="30" spans="1:95" x14ac:dyDescent="0.3">
      <c r="A30" s="317" t="str">
        <f>'Indicator Data'!C41</f>
        <v>Rajbari</v>
      </c>
      <c r="B30" s="318">
        <f>IF('Indicator Date hidden'!C31="x","x",B$2-'Indicator Date hidden'!C31)</f>
        <v>0</v>
      </c>
      <c r="C30" s="318">
        <f>IF('Indicator Date hidden'!D31="x","x",C$2-'Indicator Date hidden'!D31)</f>
        <v>0</v>
      </c>
      <c r="D30" s="318">
        <f>IF('Indicator Date hidden'!E31="x","x",D$2-'Indicator Date hidden'!E31)</f>
        <v>0</v>
      </c>
      <c r="E30" s="318">
        <f>IF('Indicator Date hidden'!F31="x","x",E$2-'Indicator Date hidden'!F31)</f>
        <v>0</v>
      </c>
      <c r="F30" s="318">
        <f>IF('Indicator Date hidden'!G31="x","x",F$2-'Indicator Date hidden'!G31)</f>
        <v>0</v>
      </c>
      <c r="G30" s="318">
        <f>IF('Indicator Date hidden'!H31="x","x",G$2-'Indicator Date hidden'!H31)</f>
        <v>0</v>
      </c>
      <c r="H30" s="318">
        <f>IF('Indicator Date hidden'!I31="x","x",H$2-'Indicator Date hidden'!I31)</f>
        <v>0</v>
      </c>
      <c r="I30" s="318">
        <f>IF('Indicator Date hidden'!J31="x","x",I$2-'Indicator Date hidden'!J31)</f>
        <v>0</v>
      </c>
      <c r="J30" s="318">
        <f>IF('Indicator Date hidden'!K31="x","x",J$2-'Indicator Date hidden'!K31)</f>
        <v>0</v>
      </c>
      <c r="K30" s="318">
        <f>IF('Indicator Date hidden'!L31="x","x",K$2-'Indicator Date hidden'!L31)</f>
        <v>0</v>
      </c>
      <c r="L30" s="318">
        <f>IF('Indicator Date hidden'!M31="x","x",L$2-'Indicator Date hidden'!M31)</f>
        <v>0</v>
      </c>
      <c r="M30" s="318">
        <f>IF('Indicator Date hidden'!N31="x","x",M$2-'Indicator Date hidden'!N31)</f>
        <v>0</v>
      </c>
      <c r="N30" s="318">
        <f>IF('Indicator Date hidden'!O31="x","x",N$2-'Indicator Date hidden'!O31)</f>
        <v>0</v>
      </c>
      <c r="O30" s="318">
        <f>IF('Indicator Date hidden'!P31="x","x",O$2-'Indicator Date hidden'!P31)</f>
        <v>0</v>
      </c>
      <c r="P30" s="318">
        <f>IF('Indicator Date hidden'!Q31="x","x",P$2-'Indicator Date hidden'!Q31)</f>
        <v>0</v>
      </c>
      <c r="Q30" s="318">
        <f>IF('Indicator Date hidden'!R31="x","x",Q$2-'Indicator Date hidden'!R31)</f>
        <v>0</v>
      </c>
      <c r="R30" s="318">
        <f>IF('Indicator Date hidden'!S31="x","x",R$2-'Indicator Date hidden'!S31)</f>
        <v>0</v>
      </c>
      <c r="S30" s="318">
        <f>IF('Indicator Date hidden'!T31="x","x",S$2-'Indicator Date hidden'!T31)</f>
        <v>0</v>
      </c>
      <c r="T30" s="318">
        <f>IF('Indicator Date hidden'!U31="x","x",T$2-'Indicator Date hidden'!U31)</f>
        <v>0</v>
      </c>
      <c r="U30" s="318">
        <f>IF('Indicator Date hidden'!V31="x","x",U$2-'Indicator Date hidden'!V31)</f>
        <v>0</v>
      </c>
      <c r="V30" s="318">
        <f>IF('Indicator Date hidden'!W31="x","x",V$2-'Indicator Date hidden'!W31)</f>
        <v>0</v>
      </c>
      <c r="W30" s="318">
        <f>IF('Indicator Date hidden'!X31="x","x",W$2-'Indicator Date hidden'!X31)</f>
        <v>0</v>
      </c>
      <c r="X30" s="318">
        <f>IF('Indicator Date hidden'!Y31="x","x",X$2-'Indicator Date hidden'!Y31)</f>
        <v>0</v>
      </c>
      <c r="Y30" s="318">
        <f>IF('Indicator Date hidden'!Z31="x","x",Y$2-'Indicator Date hidden'!Z31)</f>
        <v>6</v>
      </c>
      <c r="Z30" s="318">
        <f>IF('Indicator Date hidden'!AA31="x","x",Z$2-'Indicator Date hidden'!AA31)</f>
        <v>0</v>
      </c>
      <c r="AA30" s="318">
        <f>IF('Indicator Date hidden'!AB31="x","x",AA$2-'Indicator Date hidden'!AB31)</f>
        <v>0</v>
      </c>
      <c r="AB30" s="318">
        <f>IF('Indicator Date hidden'!AC31="x","x",AB$2-'Indicator Date hidden'!AC31)</f>
        <v>0</v>
      </c>
      <c r="AC30" s="318">
        <f>IF('Indicator Date hidden'!AD31="x","x",AC$2-'Indicator Date hidden'!AD31)</f>
        <v>0</v>
      </c>
      <c r="AD30" s="318">
        <f>IF('Indicator Date hidden'!AE31="x","x",AD$2-'Indicator Date hidden'!AE31)</f>
        <v>0</v>
      </c>
      <c r="AE30" s="318">
        <f>IF('Indicator Date hidden'!AF31="x","x",AE$2-'Indicator Date hidden'!AF31)</f>
        <v>0</v>
      </c>
      <c r="AF30" s="318">
        <f>IF('Indicator Date hidden'!AG31="x","x",AF$2-'Indicator Date hidden'!AG31)</f>
        <v>0</v>
      </c>
      <c r="AG30" s="318">
        <f>IF('Indicator Date hidden'!AH31="x","x",AG$2-'Indicator Date hidden'!AH31)</f>
        <v>4</v>
      </c>
      <c r="AH30" s="318">
        <f>IF('Indicator Date hidden'!AI31="x","x",AH$2-'Indicator Date hidden'!AI31)</f>
        <v>1</v>
      </c>
      <c r="AI30" s="318">
        <f>IF('Indicator Date hidden'!AJ31="x","x",AI$2-'Indicator Date hidden'!AJ31)</f>
        <v>1</v>
      </c>
      <c r="AJ30" s="318">
        <f>IF('Indicator Date hidden'!AK31="x","x",AJ$2-'Indicator Date hidden'!AK31)</f>
        <v>1</v>
      </c>
      <c r="AK30" s="318">
        <f>IF('Indicator Date hidden'!AL31="x","x",AK$2-'Indicator Date hidden'!AL31)</f>
        <v>0</v>
      </c>
      <c r="AL30" s="318">
        <f>IF('Indicator Date hidden'!AM31="x","x",AL$2-'Indicator Date hidden'!AM31)</f>
        <v>1</v>
      </c>
      <c r="AM30" s="318">
        <f>IF('Indicator Date hidden'!AN31="x","x",AM$2-'Indicator Date hidden'!AN31)</f>
        <v>1</v>
      </c>
      <c r="AN30" s="318">
        <f>IF('Indicator Date hidden'!AO31="x","x",AN$2-'Indicator Date hidden'!AO31)</f>
        <v>0</v>
      </c>
      <c r="AO30" s="318">
        <f>IF('Indicator Date hidden'!AP31="x","x",AO$2-'Indicator Date hidden'!AP31)</f>
        <v>4</v>
      </c>
      <c r="AP30" s="318">
        <f>IF('Indicator Date hidden'!AQ31="x","x",AP$2-'Indicator Date hidden'!AQ31)</f>
        <v>1</v>
      </c>
      <c r="AQ30" s="318">
        <f>IF('Indicator Date hidden'!AR31="x","x",AQ$2-'Indicator Date hidden'!AR31)</f>
        <v>0</v>
      </c>
      <c r="AR30" s="318">
        <f>IF('Indicator Date hidden'!AS31="x","x",AR$2-'Indicator Date hidden'!AS31)</f>
        <v>0</v>
      </c>
      <c r="AS30" s="318">
        <f>IF('Indicator Date hidden'!AT31="x","x",AS$2-'Indicator Date hidden'!AT31)</f>
        <v>0</v>
      </c>
      <c r="AT30" s="318">
        <f>IF('Indicator Date hidden'!AU31="x","x",AT$2-'Indicator Date hidden'!AU31)</f>
        <v>0</v>
      </c>
      <c r="AU30" s="318">
        <f>IF('Indicator Date hidden'!AV31="x","x",AU$2-'Indicator Date hidden'!AV31)</f>
        <v>0</v>
      </c>
      <c r="AV30" s="318">
        <f>IF('Indicator Date hidden'!AW31="x","x",AV$2-'Indicator Date hidden'!AW31)</f>
        <v>0</v>
      </c>
      <c r="AW30" s="318">
        <f>IF('Indicator Date hidden'!AX31="x","x",AW$2-'Indicator Date hidden'!AX31)</f>
        <v>0</v>
      </c>
      <c r="AX30" s="318">
        <f>IF('Indicator Date hidden'!AY31="x","x",AX$2-'Indicator Date hidden'!AY31)</f>
        <v>1</v>
      </c>
      <c r="AY30" s="318">
        <f>IF('Indicator Date hidden'!AZ31="x","x",AY$2-'Indicator Date hidden'!AZ31)</f>
        <v>1</v>
      </c>
      <c r="AZ30" s="318">
        <f>IF('Indicator Date hidden'!BA31="x","x",AZ$2-'Indicator Date hidden'!BA31)</f>
        <v>1</v>
      </c>
      <c r="BA30" s="318">
        <f>IF('Indicator Date hidden'!BB31="x","x",BA$2-'Indicator Date hidden'!BB31)</f>
        <v>0</v>
      </c>
      <c r="BB30" s="318">
        <f>IF('Indicator Date hidden'!BC31="x","x",BB$2-'Indicator Date hidden'!BC31)</f>
        <v>0</v>
      </c>
      <c r="BC30" s="318">
        <f>IF('Indicator Date hidden'!BD31="x","x",BC$2-'Indicator Date hidden'!BD31)</f>
        <v>0</v>
      </c>
      <c r="BD30" s="318">
        <f>IF('Indicator Date hidden'!BE31="x","x",BD$2-'Indicator Date hidden'!BE31)</f>
        <v>0</v>
      </c>
      <c r="BE30" s="318">
        <f>IF('Indicator Date hidden'!BF31="x","x",BE$2-'Indicator Date hidden'!BF31)</f>
        <v>0</v>
      </c>
      <c r="BF30" s="318">
        <f>IF('Indicator Date hidden'!BG31="x","x",BF$2-'Indicator Date hidden'!BG31)</f>
        <v>1</v>
      </c>
      <c r="BG30" s="318">
        <f>IF('Indicator Date hidden'!BH31="x","x",BG$2-'Indicator Date hidden'!BH31)</f>
        <v>1</v>
      </c>
      <c r="BH30" s="318">
        <f>IF('Indicator Date hidden'!BI31="x","x",BH$2-'Indicator Date hidden'!BI31)</f>
        <v>0</v>
      </c>
      <c r="BI30" s="318">
        <f>IF('Indicator Date hidden'!BJ31="x","x",BI$2-'Indicator Date hidden'!BJ31)</f>
        <v>0</v>
      </c>
      <c r="BJ30" s="318">
        <f>IF('Indicator Date hidden'!BK31="x","x",BJ$2-'Indicator Date hidden'!BK31)</f>
        <v>0</v>
      </c>
      <c r="BK30" s="318">
        <f>IF('Indicator Date hidden'!BL31="x","x",BK$2-'Indicator Date hidden'!BL31)</f>
        <v>0</v>
      </c>
      <c r="BL30" s="318">
        <f>IF('Indicator Date hidden'!BM31="x","x",BL$2-'Indicator Date hidden'!BM31)</f>
        <v>0</v>
      </c>
      <c r="BM30" s="318">
        <f>IF('Indicator Date hidden'!BN31="x","x",BM$2-'Indicator Date hidden'!BN31)</f>
        <v>0</v>
      </c>
      <c r="BN30" s="318">
        <f>IF('Indicator Date hidden'!BO31="x","x",BN$2-'Indicator Date hidden'!BO31)</f>
        <v>0</v>
      </c>
      <c r="BO30" s="318">
        <f>IF('Indicator Date hidden'!BP31="x","x",BO$2-'Indicator Date hidden'!BP31)</f>
        <v>5</v>
      </c>
      <c r="BP30" s="318">
        <f>IF('Indicator Date hidden'!BQ31="x","x",BP$2-'Indicator Date hidden'!BQ31)</f>
        <v>0</v>
      </c>
      <c r="BQ30" s="318">
        <f>IF('Indicator Date hidden'!BR31="x","x",BQ$2-'Indicator Date hidden'!BR31)</f>
        <v>6</v>
      </c>
      <c r="BR30" s="318">
        <f>IF('Indicator Date hidden'!BS31="x","x",BR$2-'Indicator Date hidden'!BS31)</f>
        <v>6</v>
      </c>
      <c r="BS30" s="318">
        <f>IF('Indicator Date hidden'!BT31="x","x",BS$2-'Indicator Date hidden'!BT31)</f>
        <v>6</v>
      </c>
      <c r="BT30" s="318">
        <f>IF('Indicator Date hidden'!BU31="x","x",BT$2-'Indicator Date hidden'!BU31)</f>
        <v>0</v>
      </c>
      <c r="BU30" s="318">
        <f>IF('Indicator Date hidden'!BV31="x","x",BU$2-'Indicator Date hidden'!BV31)</f>
        <v>0</v>
      </c>
      <c r="BV30" s="318">
        <f>IF('Indicator Date hidden'!BW31="x","x",BV$2-'Indicator Date hidden'!BW31)</f>
        <v>0</v>
      </c>
      <c r="BW30" s="318">
        <f>IF('Indicator Date hidden'!BX31="x","x",BW$2-'Indicator Date hidden'!BX31)</f>
        <v>6</v>
      </c>
      <c r="BX30" s="318">
        <f>IF('Indicator Date hidden'!BY31="x","x",BX$2-'Indicator Date hidden'!BY31)</f>
        <v>1</v>
      </c>
      <c r="BY30" s="318">
        <f>IF('Indicator Date hidden'!BZ31="x","x",BY$2-'Indicator Date hidden'!BZ31)</f>
        <v>1</v>
      </c>
      <c r="BZ30" s="318">
        <f>IF('Indicator Date hidden'!CA31="x","x",BZ$2-'Indicator Date hidden'!CA31)</f>
        <v>1</v>
      </c>
      <c r="CA30" s="318">
        <f>IF('Indicator Date hidden'!CB31="x","x",CA$2-'Indicator Date hidden'!CB31)</f>
        <v>1</v>
      </c>
      <c r="CB30" s="318">
        <f>IF('Indicator Date hidden'!CC31="x","x",CB$2-'Indicator Date hidden'!CC31)</f>
        <v>1</v>
      </c>
      <c r="CC30" s="318">
        <f>IF('Indicator Date hidden'!CD31="x","x",CC$2-'Indicator Date hidden'!CD31)</f>
        <v>1</v>
      </c>
      <c r="CD30" s="318">
        <f>IF('Indicator Date hidden'!CE31="x","x",CD$2-'Indicator Date hidden'!CE31)</f>
        <v>1</v>
      </c>
      <c r="CE30" s="318">
        <f>IF('Indicator Date hidden'!CF31="x","x",CE$2-'Indicator Date hidden'!CF31)</f>
        <v>0</v>
      </c>
      <c r="CF30" s="318">
        <f>IF('Indicator Date hidden'!CG31="x","x",CF$2-'Indicator Date hidden'!CG31)</f>
        <v>0</v>
      </c>
      <c r="CG30" s="318">
        <f>IF('Indicator Date hidden'!CH31="x","x",CG$2-'Indicator Date hidden'!CH31)</f>
        <v>0</v>
      </c>
      <c r="CH30" s="318">
        <f>IF('Indicator Date hidden'!CI31="x","x",CH$2-'Indicator Date hidden'!CI31)</f>
        <v>0</v>
      </c>
      <c r="CI30" s="318">
        <f>IF('Indicator Date hidden'!CJ31="x","x",CI$2-'Indicator Date hidden'!CJ31)</f>
        <v>0</v>
      </c>
      <c r="CJ30" s="318">
        <f>IF('Indicator Date hidden'!CK31="x","x",CJ$2-'Indicator Date hidden'!CK31)</f>
        <v>0</v>
      </c>
      <c r="CK30" s="318">
        <f>IF('Indicator Date hidden'!CL31="x","x",CK$2-'Indicator Date hidden'!CL31)</f>
        <v>0</v>
      </c>
      <c r="CL30" s="318">
        <f>IF('Indicator Date hidden'!CM31="x","x",CL$2-'Indicator Date hidden'!CM31)</f>
        <v>6</v>
      </c>
      <c r="CM30" s="317">
        <f t="shared" si="0"/>
        <v>67</v>
      </c>
      <c r="CN30" s="319">
        <f t="shared" si="1"/>
        <v>0.7528089887640449</v>
      </c>
      <c r="CO30" s="317">
        <f t="shared" si="2"/>
        <v>27</v>
      </c>
      <c r="CP30" s="319">
        <f t="shared" si="3"/>
        <v>1.6440625133444198</v>
      </c>
      <c r="CQ30" s="320">
        <f t="shared" si="4"/>
        <v>0</v>
      </c>
    </row>
    <row r="31" spans="1:95" x14ac:dyDescent="0.3">
      <c r="A31" s="317" t="str">
        <f>'Indicator Data'!C42</f>
        <v>Shariatpur</v>
      </c>
      <c r="B31" s="318">
        <f>IF('Indicator Date hidden'!C32="x","x",B$2-'Indicator Date hidden'!C32)</f>
        <v>0</v>
      </c>
      <c r="C31" s="318">
        <f>IF('Indicator Date hidden'!D32="x","x",C$2-'Indicator Date hidden'!D32)</f>
        <v>0</v>
      </c>
      <c r="D31" s="318">
        <f>IF('Indicator Date hidden'!E32="x","x",D$2-'Indicator Date hidden'!E32)</f>
        <v>0</v>
      </c>
      <c r="E31" s="318">
        <f>IF('Indicator Date hidden'!F32="x","x",E$2-'Indicator Date hidden'!F32)</f>
        <v>0</v>
      </c>
      <c r="F31" s="318">
        <f>IF('Indicator Date hidden'!G32="x","x",F$2-'Indicator Date hidden'!G32)</f>
        <v>0</v>
      </c>
      <c r="G31" s="318">
        <f>IF('Indicator Date hidden'!H32="x","x",G$2-'Indicator Date hidden'!H32)</f>
        <v>0</v>
      </c>
      <c r="H31" s="318">
        <f>IF('Indicator Date hidden'!I32="x","x",H$2-'Indicator Date hidden'!I32)</f>
        <v>0</v>
      </c>
      <c r="I31" s="318">
        <f>IF('Indicator Date hidden'!J32="x","x",I$2-'Indicator Date hidden'!J32)</f>
        <v>0</v>
      </c>
      <c r="J31" s="318">
        <f>IF('Indicator Date hidden'!K32="x","x",J$2-'Indicator Date hidden'!K32)</f>
        <v>0</v>
      </c>
      <c r="K31" s="318">
        <f>IF('Indicator Date hidden'!L32="x","x",K$2-'Indicator Date hidden'!L32)</f>
        <v>0</v>
      </c>
      <c r="L31" s="318">
        <f>IF('Indicator Date hidden'!M32="x","x",L$2-'Indicator Date hidden'!M32)</f>
        <v>0</v>
      </c>
      <c r="M31" s="318">
        <f>IF('Indicator Date hidden'!N32="x","x",M$2-'Indicator Date hidden'!N32)</f>
        <v>0</v>
      </c>
      <c r="N31" s="318">
        <f>IF('Indicator Date hidden'!O32="x","x",N$2-'Indicator Date hidden'!O32)</f>
        <v>0</v>
      </c>
      <c r="O31" s="318">
        <f>IF('Indicator Date hidden'!P32="x","x",O$2-'Indicator Date hidden'!P32)</f>
        <v>0</v>
      </c>
      <c r="P31" s="318">
        <f>IF('Indicator Date hidden'!Q32="x","x",P$2-'Indicator Date hidden'!Q32)</f>
        <v>0</v>
      </c>
      <c r="Q31" s="318">
        <f>IF('Indicator Date hidden'!R32="x","x",Q$2-'Indicator Date hidden'!R32)</f>
        <v>0</v>
      </c>
      <c r="R31" s="318">
        <f>IF('Indicator Date hidden'!S32="x","x",R$2-'Indicator Date hidden'!S32)</f>
        <v>0</v>
      </c>
      <c r="S31" s="318">
        <f>IF('Indicator Date hidden'!T32="x","x",S$2-'Indicator Date hidden'!T32)</f>
        <v>0</v>
      </c>
      <c r="T31" s="318">
        <f>IF('Indicator Date hidden'!U32="x","x",T$2-'Indicator Date hidden'!U32)</f>
        <v>0</v>
      </c>
      <c r="U31" s="318">
        <f>IF('Indicator Date hidden'!V32="x","x",U$2-'Indicator Date hidden'!V32)</f>
        <v>0</v>
      </c>
      <c r="V31" s="318">
        <f>IF('Indicator Date hidden'!W32="x","x",V$2-'Indicator Date hidden'!W32)</f>
        <v>0</v>
      </c>
      <c r="W31" s="318">
        <f>IF('Indicator Date hidden'!X32="x","x",W$2-'Indicator Date hidden'!X32)</f>
        <v>0</v>
      </c>
      <c r="X31" s="318">
        <f>IF('Indicator Date hidden'!Y32="x","x",X$2-'Indicator Date hidden'!Y32)</f>
        <v>0</v>
      </c>
      <c r="Y31" s="318">
        <f>IF('Indicator Date hidden'!Z32="x","x",Y$2-'Indicator Date hidden'!Z32)</f>
        <v>6</v>
      </c>
      <c r="Z31" s="318">
        <f>IF('Indicator Date hidden'!AA32="x","x",Z$2-'Indicator Date hidden'!AA32)</f>
        <v>0</v>
      </c>
      <c r="AA31" s="318">
        <f>IF('Indicator Date hidden'!AB32="x","x",AA$2-'Indicator Date hidden'!AB32)</f>
        <v>0</v>
      </c>
      <c r="AB31" s="318">
        <f>IF('Indicator Date hidden'!AC32="x","x",AB$2-'Indicator Date hidden'!AC32)</f>
        <v>0</v>
      </c>
      <c r="AC31" s="318">
        <f>IF('Indicator Date hidden'!AD32="x","x",AC$2-'Indicator Date hidden'!AD32)</f>
        <v>0</v>
      </c>
      <c r="AD31" s="318">
        <f>IF('Indicator Date hidden'!AE32="x","x",AD$2-'Indicator Date hidden'!AE32)</f>
        <v>0</v>
      </c>
      <c r="AE31" s="318">
        <f>IF('Indicator Date hidden'!AF32="x","x",AE$2-'Indicator Date hidden'!AF32)</f>
        <v>0</v>
      </c>
      <c r="AF31" s="318">
        <f>IF('Indicator Date hidden'!AG32="x","x",AF$2-'Indicator Date hidden'!AG32)</f>
        <v>0</v>
      </c>
      <c r="AG31" s="318">
        <f>IF('Indicator Date hidden'!AH32="x","x",AG$2-'Indicator Date hidden'!AH32)</f>
        <v>4</v>
      </c>
      <c r="AH31" s="318">
        <f>IF('Indicator Date hidden'!AI32="x","x",AH$2-'Indicator Date hidden'!AI32)</f>
        <v>1</v>
      </c>
      <c r="AI31" s="318">
        <f>IF('Indicator Date hidden'!AJ32="x","x",AI$2-'Indicator Date hidden'!AJ32)</f>
        <v>1</v>
      </c>
      <c r="AJ31" s="318">
        <f>IF('Indicator Date hidden'!AK32="x","x",AJ$2-'Indicator Date hidden'!AK32)</f>
        <v>1</v>
      </c>
      <c r="AK31" s="318">
        <f>IF('Indicator Date hidden'!AL32="x","x",AK$2-'Indicator Date hidden'!AL32)</f>
        <v>0</v>
      </c>
      <c r="AL31" s="318">
        <f>IF('Indicator Date hidden'!AM32="x","x",AL$2-'Indicator Date hidden'!AM32)</f>
        <v>1</v>
      </c>
      <c r="AM31" s="318">
        <f>IF('Indicator Date hidden'!AN32="x","x",AM$2-'Indicator Date hidden'!AN32)</f>
        <v>1</v>
      </c>
      <c r="AN31" s="318">
        <f>IF('Indicator Date hidden'!AO32="x","x",AN$2-'Indicator Date hidden'!AO32)</f>
        <v>0</v>
      </c>
      <c r="AO31" s="318">
        <f>IF('Indicator Date hidden'!AP32="x","x",AO$2-'Indicator Date hidden'!AP32)</f>
        <v>4</v>
      </c>
      <c r="AP31" s="318">
        <f>IF('Indicator Date hidden'!AQ32="x","x",AP$2-'Indicator Date hidden'!AQ32)</f>
        <v>1</v>
      </c>
      <c r="AQ31" s="318">
        <f>IF('Indicator Date hidden'!AR32="x","x",AQ$2-'Indicator Date hidden'!AR32)</f>
        <v>0</v>
      </c>
      <c r="AR31" s="318">
        <f>IF('Indicator Date hidden'!AS32="x","x",AR$2-'Indicator Date hidden'!AS32)</f>
        <v>0</v>
      </c>
      <c r="AS31" s="318">
        <f>IF('Indicator Date hidden'!AT32="x","x",AS$2-'Indicator Date hidden'!AT32)</f>
        <v>0</v>
      </c>
      <c r="AT31" s="318">
        <f>IF('Indicator Date hidden'!AU32="x","x",AT$2-'Indicator Date hidden'!AU32)</f>
        <v>0</v>
      </c>
      <c r="AU31" s="318">
        <f>IF('Indicator Date hidden'!AV32="x","x",AU$2-'Indicator Date hidden'!AV32)</f>
        <v>0</v>
      </c>
      <c r="AV31" s="318">
        <f>IF('Indicator Date hidden'!AW32="x","x",AV$2-'Indicator Date hidden'!AW32)</f>
        <v>0</v>
      </c>
      <c r="AW31" s="318">
        <f>IF('Indicator Date hidden'!AX32="x","x",AW$2-'Indicator Date hidden'!AX32)</f>
        <v>0</v>
      </c>
      <c r="AX31" s="318">
        <f>IF('Indicator Date hidden'!AY32="x","x",AX$2-'Indicator Date hidden'!AY32)</f>
        <v>1</v>
      </c>
      <c r="AY31" s="318">
        <f>IF('Indicator Date hidden'!AZ32="x","x",AY$2-'Indicator Date hidden'!AZ32)</f>
        <v>1</v>
      </c>
      <c r="AZ31" s="318">
        <f>IF('Indicator Date hidden'!BA32="x","x",AZ$2-'Indicator Date hidden'!BA32)</f>
        <v>1</v>
      </c>
      <c r="BA31" s="318">
        <f>IF('Indicator Date hidden'!BB32="x","x",BA$2-'Indicator Date hidden'!BB32)</f>
        <v>0</v>
      </c>
      <c r="BB31" s="318">
        <f>IF('Indicator Date hidden'!BC32="x","x",BB$2-'Indicator Date hidden'!BC32)</f>
        <v>0</v>
      </c>
      <c r="BC31" s="318">
        <f>IF('Indicator Date hidden'!BD32="x","x",BC$2-'Indicator Date hidden'!BD32)</f>
        <v>0</v>
      </c>
      <c r="BD31" s="318">
        <f>IF('Indicator Date hidden'!BE32="x","x",BD$2-'Indicator Date hidden'!BE32)</f>
        <v>0</v>
      </c>
      <c r="BE31" s="318">
        <f>IF('Indicator Date hidden'!BF32="x","x",BE$2-'Indicator Date hidden'!BF32)</f>
        <v>0</v>
      </c>
      <c r="BF31" s="318">
        <f>IF('Indicator Date hidden'!BG32="x","x",BF$2-'Indicator Date hidden'!BG32)</f>
        <v>1</v>
      </c>
      <c r="BG31" s="318">
        <f>IF('Indicator Date hidden'!BH32="x","x",BG$2-'Indicator Date hidden'!BH32)</f>
        <v>1</v>
      </c>
      <c r="BH31" s="318">
        <f>IF('Indicator Date hidden'!BI32="x","x",BH$2-'Indicator Date hidden'!BI32)</f>
        <v>0</v>
      </c>
      <c r="BI31" s="318">
        <f>IF('Indicator Date hidden'!BJ32="x","x",BI$2-'Indicator Date hidden'!BJ32)</f>
        <v>0</v>
      </c>
      <c r="BJ31" s="318">
        <f>IF('Indicator Date hidden'!BK32="x","x",BJ$2-'Indicator Date hidden'!BK32)</f>
        <v>0</v>
      </c>
      <c r="BK31" s="318">
        <f>IF('Indicator Date hidden'!BL32="x","x",BK$2-'Indicator Date hidden'!BL32)</f>
        <v>0</v>
      </c>
      <c r="BL31" s="318">
        <f>IF('Indicator Date hidden'!BM32="x","x",BL$2-'Indicator Date hidden'!BM32)</f>
        <v>0</v>
      </c>
      <c r="BM31" s="318">
        <f>IF('Indicator Date hidden'!BN32="x","x",BM$2-'Indicator Date hidden'!BN32)</f>
        <v>0</v>
      </c>
      <c r="BN31" s="318">
        <f>IF('Indicator Date hidden'!BO32="x","x",BN$2-'Indicator Date hidden'!BO32)</f>
        <v>0</v>
      </c>
      <c r="BO31" s="318">
        <f>IF('Indicator Date hidden'!BP32="x","x",BO$2-'Indicator Date hidden'!BP32)</f>
        <v>5</v>
      </c>
      <c r="BP31" s="318">
        <f>IF('Indicator Date hidden'!BQ32="x","x",BP$2-'Indicator Date hidden'!BQ32)</f>
        <v>0</v>
      </c>
      <c r="BQ31" s="318">
        <f>IF('Indicator Date hidden'!BR32="x","x",BQ$2-'Indicator Date hidden'!BR32)</f>
        <v>6</v>
      </c>
      <c r="BR31" s="318">
        <f>IF('Indicator Date hidden'!BS32="x","x",BR$2-'Indicator Date hidden'!BS32)</f>
        <v>6</v>
      </c>
      <c r="BS31" s="318">
        <f>IF('Indicator Date hidden'!BT32="x","x",BS$2-'Indicator Date hidden'!BT32)</f>
        <v>6</v>
      </c>
      <c r="BT31" s="318">
        <f>IF('Indicator Date hidden'!BU32="x","x",BT$2-'Indicator Date hidden'!BU32)</f>
        <v>0</v>
      </c>
      <c r="BU31" s="318">
        <f>IF('Indicator Date hidden'!BV32="x","x",BU$2-'Indicator Date hidden'!BV32)</f>
        <v>0</v>
      </c>
      <c r="BV31" s="318">
        <f>IF('Indicator Date hidden'!BW32="x","x",BV$2-'Indicator Date hidden'!BW32)</f>
        <v>0</v>
      </c>
      <c r="BW31" s="318">
        <f>IF('Indicator Date hidden'!BX32="x","x",BW$2-'Indicator Date hidden'!BX32)</f>
        <v>6</v>
      </c>
      <c r="BX31" s="318">
        <f>IF('Indicator Date hidden'!BY32="x","x",BX$2-'Indicator Date hidden'!BY32)</f>
        <v>1</v>
      </c>
      <c r="BY31" s="318">
        <f>IF('Indicator Date hidden'!BZ32="x","x",BY$2-'Indicator Date hidden'!BZ32)</f>
        <v>1</v>
      </c>
      <c r="BZ31" s="318">
        <f>IF('Indicator Date hidden'!CA32="x","x",BZ$2-'Indicator Date hidden'!CA32)</f>
        <v>1</v>
      </c>
      <c r="CA31" s="318">
        <f>IF('Indicator Date hidden'!CB32="x","x",CA$2-'Indicator Date hidden'!CB32)</f>
        <v>1</v>
      </c>
      <c r="CB31" s="318">
        <f>IF('Indicator Date hidden'!CC32="x","x",CB$2-'Indicator Date hidden'!CC32)</f>
        <v>1</v>
      </c>
      <c r="CC31" s="318">
        <f>IF('Indicator Date hidden'!CD32="x","x",CC$2-'Indicator Date hidden'!CD32)</f>
        <v>1</v>
      </c>
      <c r="CD31" s="318">
        <f>IF('Indicator Date hidden'!CE32="x","x",CD$2-'Indicator Date hidden'!CE32)</f>
        <v>1</v>
      </c>
      <c r="CE31" s="318">
        <f>IF('Indicator Date hidden'!CF32="x","x",CE$2-'Indicator Date hidden'!CF32)</f>
        <v>0</v>
      </c>
      <c r="CF31" s="318">
        <f>IF('Indicator Date hidden'!CG32="x","x",CF$2-'Indicator Date hidden'!CG32)</f>
        <v>0</v>
      </c>
      <c r="CG31" s="318">
        <f>IF('Indicator Date hidden'!CH32="x","x",CG$2-'Indicator Date hidden'!CH32)</f>
        <v>0</v>
      </c>
      <c r="CH31" s="318">
        <f>IF('Indicator Date hidden'!CI32="x","x",CH$2-'Indicator Date hidden'!CI32)</f>
        <v>0</v>
      </c>
      <c r="CI31" s="318">
        <f>IF('Indicator Date hidden'!CJ32="x","x",CI$2-'Indicator Date hidden'!CJ32)</f>
        <v>0</v>
      </c>
      <c r="CJ31" s="318">
        <f>IF('Indicator Date hidden'!CK32="x","x",CJ$2-'Indicator Date hidden'!CK32)</f>
        <v>0</v>
      </c>
      <c r="CK31" s="318">
        <f>IF('Indicator Date hidden'!CL32="x","x",CK$2-'Indicator Date hidden'!CL32)</f>
        <v>0</v>
      </c>
      <c r="CL31" s="318">
        <f>IF('Indicator Date hidden'!CM32="x","x",CL$2-'Indicator Date hidden'!CM32)</f>
        <v>6</v>
      </c>
      <c r="CM31" s="317">
        <f t="shared" si="0"/>
        <v>67</v>
      </c>
      <c r="CN31" s="319">
        <f t="shared" si="1"/>
        <v>0.7528089887640449</v>
      </c>
      <c r="CO31" s="317">
        <f t="shared" si="2"/>
        <v>27</v>
      </c>
      <c r="CP31" s="319">
        <f t="shared" si="3"/>
        <v>1.6440625133444198</v>
      </c>
      <c r="CQ31" s="320">
        <f t="shared" si="4"/>
        <v>0</v>
      </c>
    </row>
    <row r="32" spans="1:95" x14ac:dyDescent="0.3">
      <c r="A32" s="317" t="str">
        <f>'Indicator Data'!C43</f>
        <v>Tangail</v>
      </c>
      <c r="B32" s="318">
        <f>IF('Indicator Date hidden'!C33="x","x",B$2-'Indicator Date hidden'!C33)</f>
        <v>0</v>
      </c>
      <c r="C32" s="318">
        <f>IF('Indicator Date hidden'!D33="x","x",C$2-'Indicator Date hidden'!D33)</f>
        <v>0</v>
      </c>
      <c r="D32" s="318">
        <f>IF('Indicator Date hidden'!E33="x","x",D$2-'Indicator Date hidden'!E33)</f>
        <v>0</v>
      </c>
      <c r="E32" s="318">
        <f>IF('Indicator Date hidden'!F33="x","x",E$2-'Indicator Date hidden'!F33)</f>
        <v>0</v>
      </c>
      <c r="F32" s="318">
        <f>IF('Indicator Date hidden'!G33="x","x",F$2-'Indicator Date hidden'!G33)</f>
        <v>0</v>
      </c>
      <c r="G32" s="318">
        <f>IF('Indicator Date hidden'!H33="x","x",G$2-'Indicator Date hidden'!H33)</f>
        <v>0</v>
      </c>
      <c r="H32" s="318">
        <f>IF('Indicator Date hidden'!I33="x","x",H$2-'Indicator Date hidden'!I33)</f>
        <v>0</v>
      </c>
      <c r="I32" s="318">
        <f>IF('Indicator Date hidden'!J33="x","x",I$2-'Indicator Date hidden'!J33)</f>
        <v>0</v>
      </c>
      <c r="J32" s="318">
        <f>IF('Indicator Date hidden'!K33="x","x",J$2-'Indicator Date hidden'!K33)</f>
        <v>0</v>
      </c>
      <c r="K32" s="318">
        <f>IF('Indicator Date hidden'!L33="x","x",K$2-'Indicator Date hidden'!L33)</f>
        <v>0</v>
      </c>
      <c r="L32" s="318">
        <f>IF('Indicator Date hidden'!M33="x","x",L$2-'Indicator Date hidden'!M33)</f>
        <v>0</v>
      </c>
      <c r="M32" s="318">
        <f>IF('Indicator Date hidden'!N33="x","x",M$2-'Indicator Date hidden'!N33)</f>
        <v>0</v>
      </c>
      <c r="N32" s="318">
        <f>IF('Indicator Date hidden'!O33="x","x",N$2-'Indicator Date hidden'!O33)</f>
        <v>0</v>
      </c>
      <c r="O32" s="318">
        <f>IF('Indicator Date hidden'!P33="x","x",O$2-'Indicator Date hidden'!P33)</f>
        <v>0</v>
      </c>
      <c r="P32" s="318">
        <f>IF('Indicator Date hidden'!Q33="x","x",P$2-'Indicator Date hidden'!Q33)</f>
        <v>0</v>
      </c>
      <c r="Q32" s="318">
        <f>IF('Indicator Date hidden'!R33="x","x",Q$2-'Indicator Date hidden'!R33)</f>
        <v>0</v>
      </c>
      <c r="R32" s="318">
        <f>IF('Indicator Date hidden'!S33="x","x",R$2-'Indicator Date hidden'!S33)</f>
        <v>0</v>
      </c>
      <c r="S32" s="318">
        <f>IF('Indicator Date hidden'!T33="x","x",S$2-'Indicator Date hidden'!T33)</f>
        <v>0</v>
      </c>
      <c r="T32" s="318">
        <f>IF('Indicator Date hidden'!U33="x","x",T$2-'Indicator Date hidden'!U33)</f>
        <v>0</v>
      </c>
      <c r="U32" s="318">
        <f>IF('Indicator Date hidden'!V33="x","x",U$2-'Indicator Date hidden'!V33)</f>
        <v>0</v>
      </c>
      <c r="V32" s="318">
        <f>IF('Indicator Date hidden'!W33="x","x",V$2-'Indicator Date hidden'!W33)</f>
        <v>0</v>
      </c>
      <c r="W32" s="318">
        <f>IF('Indicator Date hidden'!X33="x","x",W$2-'Indicator Date hidden'!X33)</f>
        <v>0</v>
      </c>
      <c r="X32" s="318">
        <f>IF('Indicator Date hidden'!Y33="x","x",X$2-'Indicator Date hidden'!Y33)</f>
        <v>0</v>
      </c>
      <c r="Y32" s="318">
        <f>IF('Indicator Date hidden'!Z33="x","x",Y$2-'Indicator Date hidden'!Z33)</f>
        <v>6</v>
      </c>
      <c r="Z32" s="318">
        <f>IF('Indicator Date hidden'!AA33="x","x",Z$2-'Indicator Date hidden'!AA33)</f>
        <v>0</v>
      </c>
      <c r="AA32" s="318">
        <f>IF('Indicator Date hidden'!AB33="x","x",AA$2-'Indicator Date hidden'!AB33)</f>
        <v>0</v>
      </c>
      <c r="AB32" s="318">
        <f>IF('Indicator Date hidden'!AC33="x","x",AB$2-'Indicator Date hidden'!AC33)</f>
        <v>0</v>
      </c>
      <c r="AC32" s="318">
        <f>IF('Indicator Date hidden'!AD33="x","x",AC$2-'Indicator Date hidden'!AD33)</f>
        <v>0</v>
      </c>
      <c r="AD32" s="318">
        <f>IF('Indicator Date hidden'!AE33="x","x",AD$2-'Indicator Date hidden'!AE33)</f>
        <v>0</v>
      </c>
      <c r="AE32" s="318">
        <f>IF('Indicator Date hidden'!AF33="x","x",AE$2-'Indicator Date hidden'!AF33)</f>
        <v>0</v>
      </c>
      <c r="AF32" s="318">
        <f>IF('Indicator Date hidden'!AG33="x","x",AF$2-'Indicator Date hidden'!AG33)</f>
        <v>0</v>
      </c>
      <c r="AG32" s="318">
        <f>IF('Indicator Date hidden'!AH33="x","x",AG$2-'Indicator Date hidden'!AH33)</f>
        <v>4</v>
      </c>
      <c r="AH32" s="318">
        <f>IF('Indicator Date hidden'!AI33="x","x",AH$2-'Indicator Date hidden'!AI33)</f>
        <v>1</v>
      </c>
      <c r="AI32" s="318">
        <f>IF('Indicator Date hidden'!AJ33="x","x",AI$2-'Indicator Date hidden'!AJ33)</f>
        <v>1</v>
      </c>
      <c r="AJ32" s="318">
        <f>IF('Indicator Date hidden'!AK33="x","x",AJ$2-'Indicator Date hidden'!AK33)</f>
        <v>1</v>
      </c>
      <c r="AK32" s="318">
        <f>IF('Indicator Date hidden'!AL33="x","x",AK$2-'Indicator Date hidden'!AL33)</f>
        <v>0</v>
      </c>
      <c r="AL32" s="318">
        <f>IF('Indicator Date hidden'!AM33="x","x",AL$2-'Indicator Date hidden'!AM33)</f>
        <v>1</v>
      </c>
      <c r="AM32" s="318">
        <f>IF('Indicator Date hidden'!AN33="x","x",AM$2-'Indicator Date hidden'!AN33)</f>
        <v>1</v>
      </c>
      <c r="AN32" s="318">
        <f>IF('Indicator Date hidden'!AO33="x","x",AN$2-'Indicator Date hidden'!AO33)</f>
        <v>0</v>
      </c>
      <c r="AO32" s="318">
        <f>IF('Indicator Date hidden'!AP33="x","x",AO$2-'Indicator Date hidden'!AP33)</f>
        <v>4</v>
      </c>
      <c r="AP32" s="318">
        <f>IF('Indicator Date hidden'!AQ33="x","x",AP$2-'Indicator Date hidden'!AQ33)</f>
        <v>1</v>
      </c>
      <c r="AQ32" s="318">
        <f>IF('Indicator Date hidden'!AR33="x","x",AQ$2-'Indicator Date hidden'!AR33)</f>
        <v>0</v>
      </c>
      <c r="AR32" s="318">
        <f>IF('Indicator Date hidden'!AS33="x","x",AR$2-'Indicator Date hidden'!AS33)</f>
        <v>0</v>
      </c>
      <c r="AS32" s="318">
        <f>IF('Indicator Date hidden'!AT33="x","x",AS$2-'Indicator Date hidden'!AT33)</f>
        <v>0</v>
      </c>
      <c r="AT32" s="318">
        <f>IF('Indicator Date hidden'!AU33="x","x",AT$2-'Indicator Date hidden'!AU33)</f>
        <v>0</v>
      </c>
      <c r="AU32" s="318">
        <f>IF('Indicator Date hidden'!AV33="x","x",AU$2-'Indicator Date hidden'!AV33)</f>
        <v>0</v>
      </c>
      <c r="AV32" s="318">
        <f>IF('Indicator Date hidden'!AW33="x","x",AV$2-'Indicator Date hidden'!AW33)</f>
        <v>0</v>
      </c>
      <c r="AW32" s="318">
        <f>IF('Indicator Date hidden'!AX33="x","x",AW$2-'Indicator Date hidden'!AX33)</f>
        <v>0</v>
      </c>
      <c r="AX32" s="318">
        <f>IF('Indicator Date hidden'!AY33="x","x",AX$2-'Indicator Date hidden'!AY33)</f>
        <v>1</v>
      </c>
      <c r="AY32" s="318">
        <f>IF('Indicator Date hidden'!AZ33="x","x",AY$2-'Indicator Date hidden'!AZ33)</f>
        <v>1</v>
      </c>
      <c r="AZ32" s="318">
        <f>IF('Indicator Date hidden'!BA33="x","x",AZ$2-'Indicator Date hidden'!BA33)</f>
        <v>1</v>
      </c>
      <c r="BA32" s="318">
        <f>IF('Indicator Date hidden'!BB33="x","x",BA$2-'Indicator Date hidden'!BB33)</f>
        <v>0</v>
      </c>
      <c r="BB32" s="318">
        <f>IF('Indicator Date hidden'!BC33="x","x",BB$2-'Indicator Date hidden'!BC33)</f>
        <v>0</v>
      </c>
      <c r="BC32" s="318">
        <f>IF('Indicator Date hidden'!BD33="x","x",BC$2-'Indicator Date hidden'!BD33)</f>
        <v>0</v>
      </c>
      <c r="BD32" s="318">
        <f>IF('Indicator Date hidden'!BE33="x","x",BD$2-'Indicator Date hidden'!BE33)</f>
        <v>0</v>
      </c>
      <c r="BE32" s="318">
        <f>IF('Indicator Date hidden'!BF33="x","x",BE$2-'Indicator Date hidden'!BF33)</f>
        <v>0</v>
      </c>
      <c r="BF32" s="318">
        <f>IF('Indicator Date hidden'!BG33="x","x",BF$2-'Indicator Date hidden'!BG33)</f>
        <v>1</v>
      </c>
      <c r="BG32" s="318">
        <f>IF('Indicator Date hidden'!BH33="x","x",BG$2-'Indicator Date hidden'!BH33)</f>
        <v>1</v>
      </c>
      <c r="BH32" s="318">
        <f>IF('Indicator Date hidden'!BI33="x","x",BH$2-'Indicator Date hidden'!BI33)</f>
        <v>0</v>
      </c>
      <c r="BI32" s="318">
        <f>IF('Indicator Date hidden'!BJ33="x","x",BI$2-'Indicator Date hidden'!BJ33)</f>
        <v>0</v>
      </c>
      <c r="BJ32" s="318">
        <f>IF('Indicator Date hidden'!BK33="x","x",BJ$2-'Indicator Date hidden'!BK33)</f>
        <v>0</v>
      </c>
      <c r="BK32" s="318">
        <f>IF('Indicator Date hidden'!BL33="x","x",BK$2-'Indicator Date hidden'!BL33)</f>
        <v>0</v>
      </c>
      <c r="BL32" s="318">
        <f>IF('Indicator Date hidden'!BM33="x","x",BL$2-'Indicator Date hidden'!BM33)</f>
        <v>0</v>
      </c>
      <c r="BM32" s="318">
        <f>IF('Indicator Date hidden'!BN33="x","x",BM$2-'Indicator Date hidden'!BN33)</f>
        <v>0</v>
      </c>
      <c r="BN32" s="318">
        <f>IF('Indicator Date hidden'!BO33="x","x",BN$2-'Indicator Date hidden'!BO33)</f>
        <v>0</v>
      </c>
      <c r="BO32" s="318">
        <f>IF('Indicator Date hidden'!BP33="x","x",BO$2-'Indicator Date hidden'!BP33)</f>
        <v>5</v>
      </c>
      <c r="BP32" s="318">
        <f>IF('Indicator Date hidden'!BQ33="x","x",BP$2-'Indicator Date hidden'!BQ33)</f>
        <v>0</v>
      </c>
      <c r="BQ32" s="318">
        <f>IF('Indicator Date hidden'!BR33="x","x",BQ$2-'Indicator Date hidden'!BR33)</f>
        <v>6</v>
      </c>
      <c r="BR32" s="318">
        <f>IF('Indicator Date hidden'!BS33="x","x",BR$2-'Indicator Date hidden'!BS33)</f>
        <v>6</v>
      </c>
      <c r="BS32" s="318">
        <f>IF('Indicator Date hidden'!BT33="x","x",BS$2-'Indicator Date hidden'!BT33)</f>
        <v>6</v>
      </c>
      <c r="BT32" s="318">
        <f>IF('Indicator Date hidden'!BU33="x","x",BT$2-'Indicator Date hidden'!BU33)</f>
        <v>0</v>
      </c>
      <c r="BU32" s="318">
        <f>IF('Indicator Date hidden'!BV33="x","x",BU$2-'Indicator Date hidden'!BV33)</f>
        <v>0</v>
      </c>
      <c r="BV32" s="318">
        <f>IF('Indicator Date hidden'!BW33="x","x",BV$2-'Indicator Date hidden'!BW33)</f>
        <v>0</v>
      </c>
      <c r="BW32" s="318">
        <f>IF('Indicator Date hidden'!BX33="x","x",BW$2-'Indicator Date hidden'!BX33)</f>
        <v>6</v>
      </c>
      <c r="BX32" s="318">
        <f>IF('Indicator Date hidden'!BY33="x","x",BX$2-'Indicator Date hidden'!BY33)</f>
        <v>1</v>
      </c>
      <c r="BY32" s="318">
        <f>IF('Indicator Date hidden'!BZ33="x","x",BY$2-'Indicator Date hidden'!BZ33)</f>
        <v>1</v>
      </c>
      <c r="BZ32" s="318">
        <f>IF('Indicator Date hidden'!CA33="x","x",BZ$2-'Indicator Date hidden'!CA33)</f>
        <v>1</v>
      </c>
      <c r="CA32" s="318">
        <f>IF('Indicator Date hidden'!CB33="x","x",CA$2-'Indicator Date hidden'!CB33)</f>
        <v>1</v>
      </c>
      <c r="CB32" s="318">
        <f>IF('Indicator Date hidden'!CC33="x","x",CB$2-'Indicator Date hidden'!CC33)</f>
        <v>1</v>
      </c>
      <c r="CC32" s="318">
        <f>IF('Indicator Date hidden'!CD33="x","x",CC$2-'Indicator Date hidden'!CD33)</f>
        <v>1</v>
      </c>
      <c r="CD32" s="318">
        <f>IF('Indicator Date hidden'!CE33="x","x",CD$2-'Indicator Date hidden'!CE33)</f>
        <v>1</v>
      </c>
      <c r="CE32" s="318">
        <f>IF('Indicator Date hidden'!CF33="x","x",CE$2-'Indicator Date hidden'!CF33)</f>
        <v>0</v>
      </c>
      <c r="CF32" s="318">
        <f>IF('Indicator Date hidden'!CG33="x","x",CF$2-'Indicator Date hidden'!CG33)</f>
        <v>0</v>
      </c>
      <c r="CG32" s="318">
        <f>IF('Indicator Date hidden'!CH33="x","x",CG$2-'Indicator Date hidden'!CH33)</f>
        <v>0</v>
      </c>
      <c r="CH32" s="318">
        <f>IF('Indicator Date hidden'!CI33="x","x",CH$2-'Indicator Date hidden'!CI33)</f>
        <v>0</v>
      </c>
      <c r="CI32" s="318">
        <f>IF('Indicator Date hidden'!CJ33="x","x",CI$2-'Indicator Date hidden'!CJ33)</f>
        <v>0</v>
      </c>
      <c r="CJ32" s="318">
        <f>IF('Indicator Date hidden'!CK33="x","x",CJ$2-'Indicator Date hidden'!CK33)</f>
        <v>0</v>
      </c>
      <c r="CK32" s="318">
        <f>IF('Indicator Date hidden'!CL33="x","x",CK$2-'Indicator Date hidden'!CL33)</f>
        <v>0</v>
      </c>
      <c r="CL32" s="318">
        <f>IF('Indicator Date hidden'!CM33="x","x",CL$2-'Indicator Date hidden'!CM33)</f>
        <v>6</v>
      </c>
      <c r="CM32" s="317">
        <f t="shared" si="0"/>
        <v>67</v>
      </c>
      <c r="CN32" s="319">
        <f t="shared" si="1"/>
        <v>0.7528089887640449</v>
      </c>
      <c r="CO32" s="317">
        <f t="shared" si="2"/>
        <v>27</v>
      </c>
      <c r="CP32" s="319">
        <f t="shared" si="3"/>
        <v>1.6440625133444198</v>
      </c>
      <c r="CQ32" s="320">
        <f t="shared" si="4"/>
        <v>0</v>
      </c>
    </row>
    <row r="33" spans="1:95" x14ac:dyDescent="0.3">
      <c r="A33" s="317" t="str">
        <f>'Indicator Data'!C44</f>
        <v>Bagerhat</v>
      </c>
      <c r="B33" s="318">
        <f>IF('Indicator Date hidden'!C34="x","x",B$2-'Indicator Date hidden'!C34)</f>
        <v>0</v>
      </c>
      <c r="C33" s="318">
        <f>IF('Indicator Date hidden'!D34="x","x",C$2-'Indicator Date hidden'!D34)</f>
        <v>0</v>
      </c>
      <c r="D33" s="318">
        <f>IF('Indicator Date hidden'!E34="x","x",D$2-'Indicator Date hidden'!E34)</f>
        <v>0</v>
      </c>
      <c r="E33" s="318">
        <f>IF('Indicator Date hidden'!F34="x","x",E$2-'Indicator Date hidden'!F34)</f>
        <v>0</v>
      </c>
      <c r="F33" s="318">
        <f>IF('Indicator Date hidden'!G34="x","x",F$2-'Indicator Date hidden'!G34)</f>
        <v>0</v>
      </c>
      <c r="G33" s="318">
        <f>IF('Indicator Date hidden'!H34="x","x",G$2-'Indicator Date hidden'!H34)</f>
        <v>0</v>
      </c>
      <c r="H33" s="318">
        <f>IF('Indicator Date hidden'!I34="x","x",H$2-'Indicator Date hidden'!I34)</f>
        <v>0</v>
      </c>
      <c r="I33" s="318">
        <f>IF('Indicator Date hidden'!J34="x","x",I$2-'Indicator Date hidden'!J34)</f>
        <v>0</v>
      </c>
      <c r="J33" s="318">
        <f>IF('Indicator Date hidden'!K34="x","x",J$2-'Indicator Date hidden'!K34)</f>
        <v>0</v>
      </c>
      <c r="K33" s="318">
        <f>IF('Indicator Date hidden'!L34="x","x",K$2-'Indicator Date hidden'!L34)</f>
        <v>0</v>
      </c>
      <c r="L33" s="318">
        <f>IF('Indicator Date hidden'!M34="x","x",L$2-'Indicator Date hidden'!M34)</f>
        <v>0</v>
      </c>
      <c r="M33" s="318">
        <f>IF('Indicator Date hidden'!N34="x","x",M$2-'Indicator Date hidden'!N34)</f>
        <v>0</v>
      </c>
      <c r="N33" s="318">
        <f>IF('Indicator Date hidden'!O34="x","x",N$2-'Indicator Date hidden'!O34)</f>
        <v>0</v>
      </c>
      <c r="O33" s="318">
        <f>IF('Indicator Date hidden'!P34="x","x",O$2-'Indicator Date hidden'!P34)</f>
        <v>0</v>
      </c>
      <c r="P33" s="318">
        <f>IF('Indicator Date hidden'!Q34="x","x",P$2-'Indicator Date hidden'!Q34)</f>
        <v>0</v>
      </c>
      <c r="Q33" s="318">
        <f>IF('Indicator Date hidden'!R34="x","x",Q$2-'Indicator Date hidden'!R34)</f>
        <v>0</v>
      </c>
      <c r="R33" s="318">
        <f>IF('Indicator Date hidden'!S34="x","x",R$2-'Indicator Date hidden'!S34)</f>
        <v>0</v>
      </c>
      <c r="S33" s="318">
        <f>IF('Indicator Date hidden'!T34="x","x",S$2-'Indicator Date hidden'!T34)</f>
        <v>0</v>
      </c>
      <c r="T33" s="318">
        <f>IF('Indicator Date hidden'!U34="x","x",T$2-'Indicator Date hidden'!U34)</f>
        <v>0</v>
      </c>
      <c r="U33" s="318">
        <f>IF('Indicator Date hidden'!V34="x","x",U$2-'Indicator Date hidden'!V34)</f>
        <v>0</v>
      </c>
      <c r="V33" s="318">
        <f>IF('Indicator Date hidden'!W34="x","x",V$2-'Indicator Date hidden'!W34)</f>
        <v>0</v>
      </c>
      <c r="W33" s="318">
        <f>IF('Indicator Date hidden'!X34="x","x",W$2-'Indicator Date hidden'!X34)</f>
        <v>0</v>
      </c>
      <c r="X33" s="318">
        <f>IF('Indicator Date hidden'!Y34="x","x",X$2-'Indicator Date hidden'!Y34)</f>
        <v>0</v>
      </c>
      <c r="Y33" s="318">
        <f>IF('Indicator Date hidden'!Z34="x","x",Y$2-'Indicator Date hidden'!Z34)</f>
        <v>6</v>
      </c>
      <c r="Z33" s="318">
        <f>IF('Indicator Date hidden'!AA34="x","x",Z$2-'Indicator Date hidden'!AA34)</f>
        <v>0</v>
      </c>
      <c r="AA33" s="318">
        <f>IF('Indicator Date hidden'!AB34="x","x",AA$2-'Indicator Date hidden'!AB34)</f>
        <v>0</v>
      </c>
      <c r="AB33" s="318">
        <f>IF('Indicator Date hidden'!AC34="x","x",AB$2-'Indicator Date hidden'!AC34)</f>
        <v>0</v>
      </c>
      <c r="AC33" s="318">
        <f>IF('Indicator Date hidden'!AD34="x","x",AC$2-'Indicator Date hidden'!AD34)</f>
        <v>0</v>
      </c>
      <c r="AD33" s="318">
        <f>IF('Indicator Date hidden'!AE34="x","x",AD$2-'Indicator Date hidden'!AE34)</f>
        <v>0</v>
      </c>
      <c r="AE33" s="318">
        <f>IF('Indicator Date hidden'!AF34="x","x",AE$2-'Indicator Date hidden'!AF34)</f>
        <v>0</v>
      </c>
      <c r="AF33" s="318">
        <f>IF('Indicator Date hidden'!AG34="x","x",AF$2-'Indicator Date hidden'!AG34)</f>
        <v>0</v>
      </c>
      <c r="AG33" s="318">
        <f>IF('Indicator Date hidden'!AH34="x","x",AG$2-'Indicator Date hidden'!AH34)</f>
        <v>4</v>
      </c>
      <c r="AH33" s="318">
        <f>IF('Indicator Date hidden'!AI34="x","x",AH$2-'Indicator Date hidden'!AI34)</f>
        <v>1</v>
      </c>
      <c r="AI33" s="318">
        <f>IF('Indicator Date hidden'!AJ34="x","x",AI$2-'Indicator Date hidden'!AJ34)</f>
        <v>1</v>
      </c>
      <c r="AJ33" s="318">
        <f>IF('Indicator Date hidden'!AK34="x","x",AJ$2-'Indicator Date hidden'!AK34)</f>
        <v>1</v>
      </c>
      <c r="AK33" s="318">
        <f>IF('Indicator Date hidden'!AL34="x","x",AK$2-'Indicator Date hidden'!AL34)</f>
        <v>0</v>
      </c>
      <c r="AL33" s="318">
        <f>IF('Indicator Date hidden'!AM34="x","x",AL$2-'Indicator Date hidden'!AM34)</f>
        <v>1</v>
      </c>
      <c r="AM33" s="318">
        <f>IF('Indicator Date hidden'!AN34="x","x",AM$2-'Indicator Date hidden'!AN34)</f>
        <v>1</v>
      </c>
      <c r="AN33" s="318">
        <f>IF('Indicator Date hidden'!AO34="x","x",AN$2-'Indicator Date hidden'!AO34)</f>
        <v>0</v>
      </c>
      <c r="AO33" s="318">
        <f>IF('Indicator Date hidden'!AP34="x","x",AO$2-'Indicator Date hidden'!AP34)</f>
        <v>4</v>
      </c>
      <c r="AP33" s="318">
        <f>IF('Indicator Date hidden'!AQ34="x","x",AP$2-'Indicator Date hidden'!AQ34)</f>
        <v>1</v>
      </c>
      <c r="AQ33" s="318">
        <f>IF('Indicator Date hidden'!AR34="x","x",AQ$2-'Indicator Date hidden'!AR34)</f>
        <v>0</v>
      </c>
      <c r="AR33" s="318">
        <f>IF('Indicator Date hidden'!AS34="x","x",AR$2-'Indicator Date hidden'!AS34)</f>
        <v>0</v>
      </c>
      <c r="AS33" s="318">
        <f>IF('Indicator Date hidden'!AT34="x","x",AS$2-'Indicator Date hidden'!AT34)</f>
        <v>0</v>
      </c>
      <c r="AT33" s="318">
        <f>IF('Indicator Date hidden'!AU34="x","x",AT$2-'Indicator Date hidden'!AU34)</f>
        <v>0</v>
      </c>
      <c r="AU33" s="318">
        <f>IF('Indicator Date hidden'!AV34="x","x",AU$2-'Indicator Date hidden'!AV34)</f>
        <v>0</v>
      </c>
      <c r="AV33" s="318">
        <f>IF('Indicator Date hidden'!AW34="x","x",AV$2-'Indicator Date hidden'!AW34)</f>
        <v>0</v>
      </c>
      <c r="AW33" s="318">
        <f>IF('Indicator Date hidden'!AX34="x","x",AW$2-'Indicator Date hidden'!AX34)</f>
        <v>0</v>
      </c>
      <c r="AX33" s="318">
        <f>IF('Indicator Date hidden'!AY34="x","x",AX$2-'Indicator Date hidden'!AY34)</f>
        <v>1</v>
      </c>
      <c r="AY33" s="318">
        <f>IF('Indicator Date hidden'!AZ34="x","x",AY$2-'Indicator Date hidden'!AZ34)</f>
        <v>1</v>
      </c>
      <c r="AZ33" s="318">
        <f>IF('Indicator Date hidden'!BA34="x","x",AZ$2-'Indicator Date hidden'!BA34)</f>
        <v>1</v>
      </c>
      <c r="BA33" s="318">
        <f>IF('Indicator Date hidden'!BB34="x","x",BA$2-'Indicator Date hidden'!BB34)</f>
        <v>0</v>
      </c>
      <c r="BB33" s="318">
        <f>IF('Indicator Date hidden'!BC34="x","x",BB$2-'Indicator Date hidden'!BC34)</f>
        <v>0</v>
      </c>
      <c r="BC33" s="318">
        <f>IF('Indicator Date hidden'!BD34="x","x",BC$2-'Indicator Date hidden'!BD34)</f>
        <v>0</v>
      </c>
      <c r="BD33" s="318">
        <f>IF('Indicator Date hidden'!BE34="x","x",BD$2-'Indicator Date hidden'!BE34)</f>
        <v>0</v>
      </c>
      <c r="BE33" s="318">
        <f>IF('Indicator Date hidden'!BF34="x","x",BE$2-'Indicator Date hidden'!BF34)</f>
        <v>0</v>
      </c>
      <c r="BF33" s="318">
        <f>IF('Indicator Date hidden'!BG34="x","x",BF$2-'Indicator Date hidden'!BG34)</f>
        <v>1</v>
      </c>
      <c r="BG33" s="318">
        <f>IF('Indicator Date hidden'!BH34="x","x",BG$2-'Indicator Date hidden'!BH34)</f>
        <v>1</v>
      </c>
      <c r="BH33" s="318">
        <f>IF('Indicator Date hidden'!BI34="x","x",BH$2-'Indicator Date hidden'!BI34)</f>
        <v>0</v>
      </c>
      <c r="BI33" s="318">
        <f>IF('Indicator Date hidden'!BJ34="x","x",BI$2-'Indicator Date hidden'!BJ34)</f>
        <v>0</v>
      </c>
      <c r="BJ33" s="318">
        <f>IF('Indicator Date hidden'!BK34="x","x",BJ$2-'Indicator Date hidden'!BK34)</f>
        <v>0</v>
      </c>
      <c r="BK33" s="318">
        <f>IF('Indicator Date hidden'!BL34="x","x",BK$2-'Indicator Date hidden'!BL34)</f>
        <v>0</v>
      </c>
      <c r="BL33" s="318">
        <f>IF('Indicator Date hidden'!BM34="x","x",BL$2-'Indicator Date hidden'!BM34)</f>
        <v>0</v>
      </c>
      <c r="BM33" s="318">
        <f>IF('Indicator Date hidden'!BN34="x","x",BM$2-'Indicator Date hidden'!BN34)</f>
        <v>0</v>
      </c>
      <c r="BN33" s="318">
        <f>IF('Indicator Date hidden'!BO34="x","x",BN$2-'Indicator Date hidden'!BO34)</f>
        <v>0</v>
      </c>
      <c r="BO33" s="318">
        <f>IF('Indicator Date hidden'!BP34="x","x",BO$2-'Indicator Date hidden'!BP34)</f>
        <v>5</v>
      </c>
      <c r="BP33" s="318">
        <f>IF('Indicator Date hidden'!BQ34="x","x",BP$2-'Indicator Date hidden'!BQ34)</f>
        <v>0</v>
      </c>
      <c r="BQ33" s="318">
        <f>IF('Indicator Date hidden'!BR34="x","x",BQ$2-'Indicator Date hidden'!BR34)</f>
        <v>6</v>
      </c>
      <c r="BR33" s="318">
        <f>IF('Indicator Date hidden'!BS34="x","x",BR$2-'Indicator Date hidden'!BS34)</f>
        <v>6</v>
      </c>
      <c r="BS33" s="318">
        <f>IF('Indicator Date hidden'!BT34="x","x",BS$2-'Indicator Date hidden'!BT34)</f>
        <v>6</v>
      </c>
      <c r="BT33" s="318">
        <f>IF('Indicator Date hidden'!BU34="x","x",BT$2-'Indicator Date hidden'!BU34)</f>
        <v>0</v>
      </c>
      <c r="BU33" s="318">
        <f>IF('Indicator Date hidden'!BV34="x","x",BU$2-'Indicator Date hidden'!BV34)</f>
        <v>0</v>
      </c>
      <c r="BV33" s="318">
        <f>IF('Indicator Date hidden'!BW34="x","x",BV$2-'Indicator Date hidden'!BW34)</f>
        <v>0</v>
      </c>
      <c r="BW33" s="318">
        <f>IF('Indicator Date hidden'!BX34="x","x",BW$2-'Indicator Date hidden'!BX34)</f>
        <v>6</v>
      </c>
      <c r="BX33" s="318">
        <f>IF('Indicator Date hidden'!BY34="x","x",BX$2-'Indicator Date hidden'!BY34)</f>
        <v>1</v>
      </c>
      <c r="BY33" s="318">
        <f>IF('Indicator Date hidden'!BZ34="x","x",BY$2-'Indicator Date hidden'!BZ34)</f>
        <v>1</v>
      </c>
      <c r="BZ33" s="318">
        <f>IF('Indicator Date hidden'!CA34="x","x",BZ$2-'Indicator Date hidden'!CA34)</f>
        <v>1</v>
      </c>
      <c r="CA33" s="318">
        <f>IF('Indicator Date hidden'!CB34="x","x",CA$2-'Indicator Date hidden'!CB34)</f>
        <v>1</v>
      </c>
      <c r="CB33" s="318">
        <f>IF('Indicator Date hidden'!CC34="x","x",CB$2-'Indicator Date hidden'!CC34)</f>
        <v>1</v>
      </c>
      <c r="CC33" s="318">
        <f>IF('Indicator Date hidden'!CD34="x","x",CC$2-'Indicator Date hidden'!CD34)</f>
        <v>1</v>
      </c>
      <c r="CD33" s="318">
        <f>IF('Indicator Date hidden'!CE34="x","x",CD$2-'Indicator Date hidden'!CE34)</f>
        <v>1</v>
      </c>
      <c r="CE33" s="318">
        <f>IF('Indicator Date hidden'!CF34="x","x",CE$2-'Indicator Date hidden'!CF34)</f>
        <v>0</v>
      </c>
      <c r="CF33" s="318">
        <f>IF('Indicator Date hidden'!CG34="x","x",CF$2-'Indicator Date hidden'!CG34)</f>
        <v>0</v>
      </c>
      <c r="CG33" s="318">
        <f>IF('Indicator Date hidden'!CH34="x","x",CG$2-'Indicator Date hidden'!CH34)</f>
        <v>0</v>
      </c>
      <c r="CH33" s="318">
        <f>IF('Indicator Date hidden'!CI34="x","x",CH$2-'Indicator Date hidden'!CI34)</f>
        <v>0</v>
      </c>
      <c r="CI33" s="318">
        <f>IF('Indicator Date hidden'!CJ34="x","x",CI$2-'Indicator Date hidden'!CJ34)</f>
        <v>0</v>
      </c>
      <c r="CJ33" s="318">
        <f>IF('Indicator Date hidden'!CK34="x","x",CJ$2-'Indicator Date hidden'!CK34)</f>
        <v>0</v>
      </c>
      <c r="CK33" s="318">
        <f>IF('Indicator Date hidden'!CL34="x","x",CK$2-'Indicator Date hidden'!CL34)</f>
        <v>0</v>
      </c>
      <c r="CL33" s="318">
        <f>IF('Indicator Date hidden'!CM34="x","x",CL$2-'Indicator Date hidden'!CM34)</f>
        <v>6</v>
      </c>
      <c r="CM33" s="317">
        <f t="shared" si="0"/>
        <v>67</v>
      </c>
      <c r="CN33" s="319">
        <f t="shared" si="1"/>
        <v>0.7528089887640449</v>
      </c>
      <c r="CO33" s="317">
        <f t="shared" si="2"/>
        <v>27</v>
      </c>
      <c r="CP33" s="319">
        <f t="shared" si="3"/>
        <v>1.6440625133444198</v>
      </c>
      <c r="CQ33" s="320">
        <f t="shared" si="4"/>
        <v>0</v>
      </c>
    </row>
    <row r="34" spans="1:95" x14ac:dyDescent="0.3">
      <c r="A34" s="317" t="str">
        <f>'Indicator Data'!C45</f>
        <v>Chuadanga</v>
      </c>
      <c r="B34" s="318">
        <f>IF('Indicator Date hidden'!C35="x","x",B$2-'Indicator Date hidden'!C35)</f>
        <v>0</v>
      </c>
      <c r="C34" s="318">
        <f>IF('Indicator Date hidden'!D35="x","x",C$2-'Indicator Date hidden'!D35)</f>
        <v>0</v>
      </c>
      <c r="D34" s="318">
        <f>IF('Indicator Date hidden'!E35="x","x",D$2-'Indicator Date hidden'!E35)</f>
        <v>0</v>
      </c>
      <c r="E34" s="318">
        <f>IF('Indicator Date hidden'!F35="x","x",E$2-'Indicator Date hidden'!F35)</f>
        <v>0</v>
      </c>
      <c r="F34" s="318">
        <f>IF('Indicator Date hidden'!G35="x","x",F$2-'Indicator Date hidden'!G35)</f>
        <v>0</v>
      </c>
      <c r="G34" s="318">
        <f>IF('Indicator Date hidden'!H35="x","x",G$2-'Indicator Date hidden'!H35)</f>
        <v>0</v>
      </c>
      <c r="H34" s="318">
        <f>IF('Indicator Date hidden'!I35="x","x",H$2-'Indicator Date hidden'!I35)</f>
        <v>0</v>
      </c>
      <c r="I34" s="318">
        <f>IF('Indicator Date hidden'!J35="x","x",I$2-'Indicator Date hidden'!J35)</f>
        <v>0</v>
      </c>
      <c r="J34" s="318">
        <f>IF('Indicator Date hidden'!K35="x","x",J$2-'Indicator Date hidden'!K35)</f>
        <v>0</v>
      </c>
      <c r="K34" s="318">
        <f>IF('Indicator Date hidden'!L35="x","x",K$2-'Indicator Date hidden'!L35)</f>
        <v>0</v>
      </c>
      <c r="L34" s="318">
        <f>IF('Indicator Date hidden'!M35="x","x",L$2-'Indicator Date hidden'!M35)</f>
        <v>0</v>
      </c>
      <c r="M34" s="318">
        <f>IF('Indicator Date hidden'!N35="x","x",M$2-'Indicator Date hidden'!N35)</f>
        <v>0</v>
      </c>
      <c r="N34" s="318">
        <f>IF('Indicator Date hidden'!O35="x","x",N$2-'Indicator Date hidden'!O35)</f>
        <v>0</v>
      </c>
      <c r="O34" s="318">
        <f>IF('Indicator Date hidden'!P35="x","x",O$2-'Indicator Date hidden'!P35)</f>
        <v>0</v>
      </c>
      <c r="P34" s="318">
        <f>IF('Indicator Date hidden'!Q35="x","x",P$2-'Indicator Date hidden'!Q35)</f>
        <v>0</v>
      </c>
      <c r="Q34" s="318">
        <f>IF('Indicator Date hidden'!R35="x","x",Q$2-'Indicator Date hidden'!R35)</f>
        <v>0</v>
      </c>
      <c r="R34" s="318">
        <f>IF('Indicator Date hidden'!S35="x","x",R$2-'Indicator Date hidden'!S35)</f>
        <v>0</v>
      </c>
      <c r="S34" s="318">
        <f>IF('Indicator Date hidden'!T35="x","x",S$2-'Indicator Date hidden'!T35)</f>
        <v>0</v>
      </c>
      <c r="T34" s="318">
        <f>IF('Indicator Date hidden'!U35="x","x",T$2-'Indicator Date hidden'!U35)</f>
        <v>0</v>
      </c>
      <c r="U34" s="318">
        <f>IF('Indicator Date hidden'!V35="x","x",U$2-'Indicator Date hidden'!V35)</f>
        <v>0</v>
      </c>
      <c r="V34" s="318">
        <f>IF('Indicator Date hidden'!W35="x","x",V$2-'Indicator Date hidden'!W35)</f>
        <v>0</v>
      </c>
      <c r="W34" s="318">
        <f>IF('Indicator Date hidden'!X35="x","x",W$2-'Indicator Date hidden'!X35)</f>
        <v>0</v>
      </c>
      <c r="X34" s="318">
        <f>IF('Indicator Date hidden'!Y35="x","x",X$2-'Indicator Date hidden'!Y35)</f>
        <v>0</v>
      </c>
      <c r="Y34" s="318">
        <f>IF('Indicator Date hidden'!Z35="x","x",Y$2-'Indicator Date hidden'!Z35)</f>
        <v>6</v>
      </c>
      <c r="Z34" s="318">
        <f>IF('Indicator Date hidden'!AA35="x","x",Z$2-'Indicator Date hidden'!AA35)</f>
        <v>0</v>
      </c>
      <c r="AA34" s="318">
        <f>IF('Indicator Date hidden'!AB35="x","x",AA$2-'Indicator Date hidden'!AB35)</f>
        <v>0</v>
      </c>
      <c r="AB34" s="318">
        <f>IF('Indicator Date hidden'!AC35="x","x",AB$2-'Indicator Date hidden'!AC35)</f>
        <v>0</v>
      </c>
      <c r="AC34" s="318">
        <f>IF('Indicator Date hidden'!AD35="x","x",AC$2-'Indicator Date hidden'!AD35)</f>
        <v>0</v>
      </c>
      <c r="AD34" s="318">
        <f>IF('Indicator Date hidden'!AE35="x","x",AD$2-'Indicator Date hidden'!AE35)</f>
        <v>0</v>
      </c>
      <c r="AE34" s="318">
        <f>IF('Indicator Date hidden'!AF35="x","x",AE$2-'Indicator Date hidden'!AF35)</f>
        <v>0</v>
      </c>
      <c r="AF34" s="318">
        <f>IF('Indicator Date hidden'!AG35="x","x",AF$2-'Indicator Date hidden'!AG35)</f>
        <v>0</v>
      </c>
      <c r="AG34" s="318">
        <f>IF('Indicator Date hidden'!AH35="x","x",AG$2-'Indicator Date hidden'!AH35)</f>
        <v>4</v>
      </c>
      <c r="AH34" s="318">
        <f>IF('Indicator Date hidden'!AI35="x","x",AH$2-'Indicator Date hidden'!AI35)</f>
        <v>1</v>
      </c>
      <c r="AI34" s="318">
        <f>IF('Indicator Date hidden'!AJ35="x","x",AI$2-'Indicator Date hidden'!AJ35)</f>
        <v>1</v>
      </c>
      <c r="AJ34" s="318">
        <f>IF('Indicator Date hidden'!AK35="x","x",AJ$2-'Indicator Date hidden'!AK35)</f>
        <v>1</v>
      </c>
      <c r="AK34" s="318">
        <f>IF('Indicator Date hidden'!AL35="x","x",AK$2-'Indicator Date hidden'!AL35)</f>
        <v>0</v>
      </c>
      <c r="AL34" s="318">
        <f>IF('Indicator Date hidden'!AM35="x","x",AL$2-'Indicator Date hidden'!AM35)</f>
        <v>1</v>
      </c>
      <c r="AM34" s="318">
        <f>IF('Indicator Date hidden'!AN35="x","x",AM$2-'Indicator Date hidden'!AN35)</f>
        <v>1</v>
      </c>
      <c r="AN34" s="318">
        <f>IF('Indicator Date hidden'!AO35="x","x",AN$2-'Indicator Date hidden'!AO35)</f>
        <v>0</v>
      </c>
      <c r="AO34" s="318">
        <f>IF('Indicator Date hidden'!AP35="x","x",AO$2-'Indicator Date hidden'!AP35)</f>
        <v>4</v>
      </c>
      <c r="AP34" s="318">
        <f>IF('Indicator Date hidden'!AQ35="x","x",AP$2-'Indicator Date hidden'!AQ35)</f>
        <v>1</v>
      </c>
      <c r="AQ34" s="318">
        <f>IF('Indicator Date hidden'!AR35="x","x",AQ$2-'Indicator Date hidden'!AR35)</f>
        <v>0</v>
      </c>
      <c r="AR34" s="318">
        <f>IF('Indicator Date hidden'!AS35="x","x",AR$2-'Indicator Date hidden'!AS35)</f>
        <v>0</v>
      </c>
      <c r="AS34" s="318">
        <f>IF('Indicator Date hidden'!AT35="x","x",AS$2-'Indicator Date hidden'!AT35)</f>
        <v>0</v>
      </c>
      <c r="AT34" s="318">
        <f>IF('Indicator Date hidden'!AU35="x","x",AT$2-'Indicator Date hidden'!AU35)</f>
        <v>0</v>
      </c>
      <c r="AU34" s="318">
        <f>IF('Indicator Date hidden'!AV35="x","x",AU$2-'Indicator Date hidden'!AV35)</f>
        <v>0</v>
      </c>
      <c r="AV34" s="318">
        <f>IF('Indicator Date hidden'!AW35="x","x",AV$2-'Indicator Date hidden'!AW35)</f>
        <v>0</v>
      </c>
      <c r="AW34" s="318">
        <f>IF('Indicator Date hidden'!AX35="x","x",AW$2-'Indicator Date hidden'!AX35)</f>
        <v>0</v>
      </c>
      <c r="AX34" s="318">
        <f>IF('Indicator Date hidden'!AY35="x","x",AX$2-'Indicator Date hidden'!AY35)</f>
        <v>1</v>
      </c>
      <c r="AY34" s="318">
        <f>IF('Indicator Date hidden'!AZ35="x","x",AY$2-'Indicator Date hidden'!AZ35)</f>
        <v>1</v>
      </c>
      <c r="AZ34" s="318">
        <f>IF('Indicator Date hidden'!BA35="x","x",AZ$2-'Indicator Date hidden'!BA35)</f>
        <v>1</v>
      </c>
      <c r="BA34" s="318">
        <f>IF('Indicator Date hidden'!BB35="x","x",BA$2-'Indicator Date hidden'!BB35)</f>
        <v>0</v>
      </c>
      <c r="BB34" s="318">
        <f>IF('Indicator Date hidden'!BC35="x","x",BB$2-'Indicator Date hidden'!BC35)</f>
        <v>0</v>
      </c>
      <c r="BC34" s="318">
        <f>IF('Indicator Date hidden'!BD35="x","x",BC$2-'Indicator Date hidden'!BD35)</f>
        <v>0</v>
      </c>
      <c r="BD34" s="318">
        <f>IF('Indicator Date hidden'!BE35="x","x",BD$2-'Indicator Date hidden'!BE35)</f>
        <v>0</v>
      </c>
      <c r="BE34" s="318">
        <f>IF('Indicator Date hidden'!BF35="x","x",BE$2-'Indicator Date hidden'!BF35)</f>
        <v>0</v>
      </c>
      <c r="BF34" s="318">
        <f>IF('Indicator Date hidden'!BG35="x","x",BF$2-'Indicator Date hidden'!BG35)</f>
        <v>1</v>
      </c>
      <c r="BG34" s="318">
        <f>IF('Indicator Date hidden'!BH35="x","x",BG$2-'Indicator Date hidden'!BH35)</f>
        <v>1</v>
      </c>
      <c r="BH34" s="318">
        <f>IF('Indicator Date hidden'!BI35="x","x",BH$2-'Indicator Date hidden'!BI35)</f>
        <v>0</v>
      </c>
      <c r="BI34" s="318">
        <f>IF('Indicator Date hidden'!BJ35="x","x",BI$2-'Indicator Date hidden'!BJ35)</f>
        <v>0</v>
      </c>
      <c r="BJ34" s="318">
        <f>IF('Indicator Date hidden'!BK35="x","x",BJ$2-'Indicator Date hidden'!BK35)</f>
        <v>0</v>
      </c>
      <c r="BK34" s="318">
        <f>IF('Indicator Date hidden'!BL35="x","x",BK$2-'Indicator Date hidden'!BL35)</f>
        <v>0</v>
      </c>
      <c r="BL34" s="318">
        <f>IF('Indicator Date hidden'!BM35="x","x",BL$2-'Indicator Date hidden'!BM35)</f>
        <v>0</v>
      </c>
      <c r="BM34" s="318">
        <f>IF('Indicator Date hidden'!BN35="x","x",BM$2-'Indicator Date hidden'!BN35)</f>
        <v>0</v>
      </c>
      <c r="BN34" s="318">
        <f>IF('Indicator Date hidden'!BO35="x","x",BN$2-'Indicator Date hidden'!BO35)</f>
        <v>0</v>
      </c>
      <c r="BO34" s="318">
        <f>IF('Indicator Date hidden'!BP35="x","x",BO$2-'Indicator Date hidden'!BP35)</f>
        <v>5</v>
      </c>
      <c r="BP34" s="318">
        <f>IF('Indicator Date hidden'!BQ35="x","x",BP$2-'Indicator Date hidden'!BQ35)</f>
        <v>0</v>
      </c>
      <c r="BQ34" s="318">
        <f>IF('Indicator Date hidden'!BR35="x","x",BQ$2-'Indicator Date hidden'!BR35)</f>
        <v>6</v>
      </c>
      <c r="BR34" s="318">
        <f>IF('Indicator Date hidden'!BS35="x","x",BR$2-'Indicator Date hidden'!BS35)</f>
        <v>6</v>
      </c>
      <c r="BS34" s="318">
        <f>IF('Indicator Date hidden'!BT35="x","x",BS$2-'Indicator Date hidden'!BT35)</f>
        <v>6</v>
      </c>
      <c r="BT34" s="318">
        <f>IF('Indicator Date hidden'!BU35="x","x",BT$2-'Indicator Date hidden'!BU35)</f>
        <v>0</v>
      </c>
      <c r="BU34" s="318">
        <f>IF('Indicator Date hidden'!BV35="x","x",BU$2-'Indicator Date hidden'!BV35)</f>
        <v>0</v>
      </c>
      <c r="BV34" s="318">
        <f>IF('Indicator Date hidden'!BW35="x","x",BV$2-'Indicator Date hidden'!BW35)</f>
        <v>0</v>
      </c>
      <c r="BW34" s="318">
        <f>IF('Indicator Date hidden'!BX35="x","x",BW$2-'Indicator Date hidden'!BX35)</f>
        <v>6</v>
      </c>
      <c r="BX34" s="318">
        <f>IF('Indicator Date hidden'!BY35="x","x",BX$2-'Indicator Date hidden'!BY35)</f>
        <v>1</v>
      </c>
      <c r="BY34" s="318">
        <f>IF('Indicator Date hidden'!BZ35="x","x",BY$2-'Indicator Date hidden'!BZ35)</f>
        <v>1</v>
      </c>
      <c r="BZ34" s="318">
        <f>IF('Indicator Date hidden'!CA35="x","x",BZ$2-'Indicator Date hidden'!CA35)</f>
        <v>1</v>
      </c>
      <c r="CA34" s="318">
        <f>IF('Indicator Date hidden'!CB35="x","x",CA$2-'Indicator Date hidden'!CB35)</f>
        <v>1</v>
      </c>
      <c r="CB34" s="318">
        <f>IF('Indicator Date hidden'!CC35="x","x",CB$2-'Indicator Date hidden'!CC35)</f>
        <v>1</v>
      </c>
      <c r="CC34" s="318">
        <f>IF('Indicator Date hidden'!CD35="x","x",CC$2-'Indicator Date hidden'!CD35)</f>
        <v>1</v>
      </c>
      <c r="CD34" s="318">
        <f>IF('Indicator Date hidden'!CE35="x","x",CD$2-'Indicator Date hidden'!CE35)</f>
        <v>1</v>
      </c>
      <c r="CE34" s="318">
        <f>IF('Indicator Date hidden'!CF35="x","x",CE$2-'Indicator Date hidden'!CF35)</f>
        <v>0</v>
      </c>
      <c r="CF34" s="318">
        <f>IF('Indicator Date hidden'!CG35="x","x",CF$2-'Indicator Date hidden'!CG35)</f>
        <v>0</v>
      </c>
      <c r="CG34" s="318">
        <f>IF('Indicator Date hidden'!CH35="x","x",CG$2-'Indicator Date hidden'!CH35)</f>
        <v>0</v>
      </c>
      <c r="CH34" s="318">
        <f>IF('Indicator Date hidden'!CI35="x","x",CH$2-'Indicator Date hidden'!CI35)</f>
        <v>0</v>
      </c>
      <c r="CI34" s="318">
        <f>IF('Indicator Date hidden'!CJ35="x","x",CI$2-'Indicator Date hidden'!CJ35)</f>
        <v>0</v>
      </c>
      <c r="CJ34" s="318">
        <f>IF('Indicator Date hidden'!CK35="x","x",CJ$2-'Indicator Date hidden'!CK35)</f>
        <v>0</v>
      </c>
      <c r="CK34" s="318">
        <f>IF('Indicator Date hidden'!CL35="x","x",CK$2-'Indicator Date hidden'!CL35)</f>
        <v>0</v>
      </c>
      <c r="CL34" s="318">
        <f>IF('Indicator Date hidden'!CM35="x","x",CL$2-'Indicator Date hidden'!CM35)</f>
        <v>6</v>
      </c>
      <c r="CM34" s="317">
        <f t="shared" si="0"/>
        <v>67</v>
      </c>
      <c r="CN34" s="319">
        <f t="shared" si="1"/>
        <v>0.7528089887640449</v>
      </c>
      <c r="CO34" s="317">
        <f t="shared" si="2"/>
        <v>27</v>
      </c>
      <c r="CP34" s="319">
        <f t="shared" si="3"/>
        <v>1.6440625133444198</v>
      </c>
      <c r="CQ34" s="320">
        <f t="shared" si="4"/>
        <v>0</v>
      </c>
    </row>
    <row r="35" spans="1:95" x14ac:dyDescent="0.3">
      <c r="A35" s="317" t="str">
        <f>'Indicator Data'!C46</f>
        <v>Jashore</v>
      </c>
      <c r="B35" s="318">
        <f>IF('Indicator Date hidden'!C36="x","x",B$2-'Indicator Date hidden'!C36)</f>
        <v>0</v>
      </c>
      <c r="C35" s="318">
        <f>IF('Indicator Date hidden'!D36="x","x",C$2-'Indicator Date hidden'!D36)</f>
        <v>0</v>
      </c>
      <c r="D35" s="318">
        <f>IF('Indicator Date hidden'!E36="x","x",D$2-'Indicator Date hidden'!E36)</f>
        <v>0</v>
      </c>
      <c r="E35" s="318">
        <f>IF('Indicator Date hidden'!F36="x","x",E$2-'Indicator Date hidden'!F36)</f>
        <v>0</v>
      </c>
      <c r="F35" s="318">
        <f>IF('Indicator Date hidden'!G36="x","x",F$2-'Indicator Date hidden'!G36)</f>
        <v>0</v>
      </c>
      <c r="G35" s="318">
        <f>IF('Indicator Date hidden'!H36="x","x",G$2-'Indicator Date hidden'!H36)</f>
        <v>0</v>
      </c>
      <c r="H35" s="318">
        <f>IF('Indicator Date hidden'!I36="x","x",H$2-'Indicator Date hidden'!I36)</f>
        <v>0</v>
      </c>
      <c r="I35" s="318">
        <f>IF('Indicator Date hidden'!J36="x","x",I$2-'Indicator Date hidden'!J36)</f>
        <v>0</v>
      </c>
      <c r="J35" s="318">
        <f>IF('Indicator Date hidden'!K36="x","x",J$2-'Indicator Date hidden'!K36)</f>
        <v>0</v>
      </c>
      <c r="K35" s="318">
        <f>IF('Indicator Date hidden'!L36="x","x",K$2-'Indicator Date hidden'!L36)</f>
        <v>0</v>
      </c>
      <c r="L35" s="318">
        <f>IF('Indicator Date hidden'!M36="x","x",L$2-'Indicator Date hidden'!M36)</f>
        <v>0</v>
      </c>
      <c r="M35" s="318">
        <f>IF('Indicator Date hidden'!N36="x","x",M$2-'Indicator Date hidden'!N36)</f>
        <v>0</v>
      </c>
      <c r="N35" s="318">
        <f>IF('Indicator Date hidden'!O36="x","x",N$2-'Indicator Date hidden'!O36)</f>
        <v>0</v>
      </c>
      <c r="O35" s="318">
        <f>IF('Indicator Date hidden'!P36="x","x",O$2-'Indicator Date hidden'!P36)</f>
        <v>0</v>
      </c>
      <c r="P35" s="318">
        <f>IF('Indicator Date hidden'!Q36="x","x",P$2-'Indicator Date hidden'!Q36)</f>
        <v>0</v>
      </c>
      <c r="Q35" s="318">
        <f>IF('Indicator Date hidden'!R36="x","x",Q$2-'Indicator Date hidden'!R36)</f>
        <v>0</v>
      </c>
      <c r="R35" s="318">
        <f>IF('Indicator Date hidden'!S36="x","x",R$2-'Indicator Date hidden'!S36)</f>
        <v>0</v>
      </c>
      <c r="S35" s="318">
        <f>IF('Indicator Date hidden'!T36="x","x",S$2-'Indicator Date hidden'!T36)</f>
        <v>0</v>
      </c>
      <c r="T35" s="318">
        <f>IF('Indicator Date hidden'!U36="x","x",T$2-'Indicator Date hidden'!U36)</f>
        <v>0</v>
      </c>
      <c r="U35" s="318">
        <f>IF('Indicator Date hidden'!V36="x","x",U$2-'Indicator Date hidden'!V36)</f>
        <v>0</v>
      </c>
      <c r="V35" s="318">
        <f>IF('Indicator Date hidden'!W36="x","x",V$2-'Indicator Date hidden'!W36)</f>
        <v>0</v>
      </c>
      <c r="W35" s="318">
        <f>IF('Indicator Date hidden'!X36="x","x",W$2-'Indicator Date hidden'!X36)</f>
        <v>0</v>
      </c>
      <c r="X35" s="318">
        <f>IF('Indicator Date hidden'!Y36="x","x",X$2-'Indicator Date hidden'!Y36)</f>
        <v>0</v>
      </c>
      <c r="Y35" s="318">
        <f>IF('Indicator Date hidden'!Z36="x","x",Y$2-'Indicator Date hidden'!Z36)</f>
        <v>6</v>
      </c>
      <c r="Z35" s="318">
        <f>IF('Indicator Date hidden'!AA36="x","x",Z$2-'Indicator Date hidden'!AA36)</f>
        <v>0</v>
      </c>
      <c r="AA35" s="318">
        <f>IF('Indicator Date hidden'!AB36="x","x",AA$2-'Indicator Date hidden'!AB36)</f>
        <v>0</v>
      </c>
      <c r="AB35" s="318">
        <f>IF('Indicator Date hidden'!AC36="x","x",AB$2-'Indicator Date hidden'!AC36)</f>
        <v>0</v>
      </c>
      <c r="AC35" s="318">
        <f>IF('Indicator Date hidden'!AD36="x","x",AC$2-'Indicator Date hidden'!AD36)</f>
        <v>0</v>
      </c>
      <c r="AD35" s="318">
        <f>IF('Indicator Date hidden'!AE36="x","x",AD$2-'Indicator Date hidden'!AE36)</f>
        <v>0</v>
      </c>
      <c r="AE35" s="318">
        <f>IF('Indicator Date hidden'!AF36="x","x",AE$2-'Indicator Date hidden'!AF36)</f>
        <v>0</v>
      </c>
      <c r="AF35" s="318">
        <f>IF('Indicator Date hidden'!AG36="x","x",AF$2-'Indicator Date hidden'!AG36)</f>
        <v>0</v>
      </c>
      <c r="AG35" s="318">
        <f>IF('Indicator Date hidden'!AH36="x","x",AG$2-'Indicator Date hidden'!AH36)</f>
        <v>4</v>
      </c>
      <c r="AH35" s="318">
        <f>IF('Indicator Date hidden'!AI36="x","x",AH$2-'Indicator Date hidden'!AI36)</f>
        <v>1</v>
      </c>
      <c r="AI35" s="318">
        <f>IF('Indicator Date hidden'!AJ36="x","x",AI$2-'Indicator Date hidden'!AJ36)</f>
        <v>1</v>
      </c>
      <c r="AJ35" s="318">
        <f>IF('Indicator Date hidden'!AK36="x","x",AJ$2-'Indicator Date hidden'!AK36)</f>
        <v>1</v>
      </c>
      <c r="AK35" s="318">
        <f>IF('Indicator Date hidden'!AL36="x","x",AK$2-'Indicator Date hidden'!AL36)</f>
        <v>0</v>
      </c>
      <c r="AL35" s="318">
        <f>IF('Indicator Date hidden'!AM36="x","x",AL$2-'Indicator Date hidden'!AM36)</f>
        <v>1</v>
      </c>
      <c r="AM35" s="318">
        <f>IF('Indicator Date hidden'!AN36="x","x",AM$2-'Indicator Date hidden'!AN36)</f>
        <v>1</v>
      </c>
      <c r="AN35" s="318">
        <f>IF('Indicator Date hidden'!AO36="x","x",AN$2-'Indicator Date hidden'!AO36)</f>
        <v>0</v>
      </c>
      <c r="AO35" s="318">
        <f>IF('Indicator Date hidden'!AP36="x","x",AO$2-'Indicator Date hidden'!AP36)</f>
        <v>4</v>
      </c>
      <c r="AP35" s="318">
        <f>IF('Indicator Date hidden'!AQ36="x","x",AP$2-'Indicator Date hidden'!AQ36)</f>
        <v>1</v>
      </c>
      <c r="AQ35" s="318">
        <f>IF('Indicator Date hidden'!AR36="x","x",AQ$2-'Indicator Date hidden'!AR36)</f>
        <v>0</v>
      </c>
      <c r="AR35" s="318">
        <f>IF('Indicator Date hidden'!AS36="x","x",AR$2-'Indicator Date hidden'!AS36)</f>
        <v>0</v>
      </c>
      <c r="AS35" s="318">
        <f>IF('Indicator Date hidden'!AT36="x","x",AS$2-'Indicator Date hidden'!AT36)</f>
        <v>0</v>
      </c>
      <c r="AT35" s="318">
        <f>IF('Indicator Date hidden'!AU36="x","x",AT$2-'Indicator Date hidden'!AU36)</f>
        <v>0</v>
      </c>
      <c r="AU35" s="318">
        <f>IF('Indicator Date hidden'!AV36="x","x",AU$2-'Indicator Date hidden'!AV36)</f>
        <v>0</v>
      </c>
      <c r="AV35" s="318">
        <f>IF('Indicator Date hidden'!AW36="x","x",AV$2-'Indicator Date hidden'!AW36)</f>
        <v>0</v>
      </c>
      <c r="AW35" s="318">
        <f>IF('Indicator Date hidden'!AX36="x","x",AW$2-'Indicator Date hidden'!AX36)</f>
        <v>0</v>
      </c>
      <c r="AX35" s="318">
        <f>IF('Indicator Date hidden'!AY36="x","x",AX$2-'Indicator Date hidden'!AY36)</f>
        <v>1</v>
      </c>
      <c r="AY35" s="318">
        <f>IF('Indicator Date hidden'!AZ36="x","x",AY$2-'Indicator Date hidden'!AZ36)</f>
        <v>1</v>
      </c>
      <c r="AZ35" s="318">
        <f>IF('Indicator Date hidden'!BA36="x","x",AZ$2-'Indicator Date hidden'!BA36)</f>
        <v>1</v>
      </c>
      <c r="BA35" s="318">
        <f>IF('Indicator Date hidden'!BB36="x","x",BA$2-'Indicator Date hidden'!BB36)</f>
        <v>0</v>
      </c>
      <c r="BB35" s="318">
        <f>IF('Indicator Date hidden'!BC36="x","x",BB$2-'Indicator Date hidden'!BC36)</f>
        <v>0</v>
      </c>
      <c r="BC35" s="318">
        <f>IF('Indicator Date hidden'!BD36="x","x",BC$2-'Indicator Date hidden'!BD36)</f>
        <v>0</v>
      </c>
      <c r="BD35" s="318">
        <f>IF('Indicator Date hidden'!BE36="x","x",BD$2-'Indicator Date hidden'!BE36)</f>
        <v>0</v>
      </c>
      <c r="BE35" s="318">
        <f>IF('Indicator Date hidden'!BF36="x","x",BE$2-'Indicator Date hidden'!BF36)</f>
        <v>0</v>
      </c>
      <c r="BF35" s="318">
        <f>IF('Indicator Date hidden'!BG36="x","x",BF$2-'Indicator Date hidden'!BG36)</f>
        <v>1</v>
      </c>
      <c r="BG35" s="318">
        <f>IF('Indicator Date hidden'!BH36="x","x",BG$2-'Indicator Date hidden'!BH36)</f>
        <v>1</v>
      </c>
      <c r="BH35" s="318">
        <f>IF('Indicator Date hidden'!BI36="x","x",BH$2-'Indicator Date hidden'!BI36)</f>
        <v>0</v>
      </c>
      <c r="BI35" s="318">
        <f>IF('Indicator Date hidden'!BJ36="x","x",BI$2-'Indicator Date hidden'!BJ36)</f>
        <v>0</v>
      </c>
      <c r="BJ35" s="318">
        <f>IF('Indicator Date hidden'!BK36="x","x",BJ$2-'Indicator Date hidden'!BK36)</f>
        <v>0</v>
      </c>
      <c r="BK35" s="318">
        <f>IF('Indicator Date hidden'!BL36="x","x",BK$2-'Indicator Date hidden'!BL36)</f>
        <v>0</v>
      </c>
      <c r="BL35" s="318">
        <f>IF('Indicator Date hidden'!BM36="x","x",BL$2-'Indicator Date hidden'!BM36)</f>
        <v>0</v>
      </c>
      <c r="BM35" s="318">
        <f>IF('Indicator Date hidden'!BN36="x","x",BM$2-'Indicator Date hidden'!BN36)</f>
        <v>0</v>
      </c>
      <c r="BN35" s="318">
        <f>IF('Indicator Date hidden'!BO36="x","x",BN$2-'Indicator Date hidden'!BO36)</f>
        <v>0</v>
      </c>
      <c r="BO35" s="318">
        <f>IF('Indicator Date hidden'!BP36="x","x",BO$2-'Indicator Date hidden'!BP36)</f>
        <v>5</v>
      </c>
      <c r="BP35" s="318">
        <f>IF('Indicator Date hidden'!BQ36="x","x",BP$2-'Indicator Date hidden'!BQ36)</f>
        <v>0</v>
      </c>
      <c r="BQ35" s="318">
        <f>IF('Indicator Date hidden'!BR36="x","x",BQ$2-'Indicator Date hidden'!BR36)</f>
        <v>6</v>
      </c>
      <c r="BR35" s="318">
        <f>IF('Indicator Date hidden'!BS36="x","x",BR$2-'Indicator Date hidden'!BS36)</f>
        <v>6</v>
      </c>
      <c r="BS35" s="318">
        <f>IF('Indicator Date hidden'!BT36="x","x",BS$2-'Indicator Date hidden'!BT36)</f>
        <v>6</v>
      </c>
      <c r="BT35" s="318">
        <f>IF('Indicator Date hidden'!BU36="x","x",BT$2-'Indicator Date hidden'!BU36)</f>
        <v>0</v>
      </c>
      <c r="BU35" s="318">
        <f>IF('Indicator Date hidden'!BV36="x","x",BU$2-'Indicator Date hidden'!BV36)</f>
        <v>0</v>
      </c>
      <c r="BV35" s="318">
        <f>IF('Indicator Date hidden'!BW36="x","x",BV$2-'Indicator Date hidden'!BW36)</f>
        <v>0</v>
      </c>
      <c r="BW35" s="318">
        <f>IF('Indicator Date hidden'!BX36="x","x",BW$2-'Indicator Date hidden'!BX36)</f>
        <v>6</v>
      </c>
      <c r="BX35" s="318">
        <f>IF('Indicator Date hidden'!BY36="x","x",BX$2-'Indicator Date hidden'!BY36)</f>
        <v>1</v>
      </c>
      <c r="BY35" s="318">
        <f>IF('Indicator Date hidden'!BZ36="x","x",BY$2-'Indicator Date hidden'!BZ36)</f>
        <v>1</v>
      </c>
      <c r="BZ35" s="318">
        <f>IF('Indicator Date hidden'!CA36="x","x",BZ$2-'Indicator Date hidden'!CA36)</f>
        <v>1</v>
      </c>
      <c r="CA35" s="318">
        <f>IF('Indicator Date hidden'!CB36="x","x",CA$2-'Indicator Date hidden'!CB36)</f>
        <v>1</v>
      </c>
      <c r="CB35" s="318">
        <f>IF('Indicator Date hidden'!CC36="x","x",CB$2-'Indicator Date hidden'!CC36)</f>
        <v>1</v>
      </c>
      <c r="CC35" s="318">
        <f>IF('Indicator Date hidden'!CD36="x","x",CC$2-'Indicator Date hidden'!CD36)</f>
        <v>1</v>
      </c>
      <c r="CD35" s="318">
        <f>IF('Indicator Date hidden'!CE36="x","x",CD$2-'Indicator Date hidden'!CE36)</f>
        <v>1</v>
      </c>
      <c r="CE35" s="318">
        <f>IF('Indicator Date hidden'!CF36="x","x",CE$2-'Indicator Date hidden'!CF36)</f>
        <v>0</v>
      </c>
      <c r="CF35" s="318">
        <f>IF('Indicator Date hidden'!CG36="x","x",CF$2-'Indicator Date hidden'!CG36)</f>
        <v>0</v>
      </c>
      <c r="CG35" s="318">
        <f>IF('Indicator Date hidden'!CH36="x","x",CG$2-'Indicator Date hidden'!CH36)</f>
        <v>0</v>
      </c>
      <c r="CH35" s="318">
        <f>IF('Indicator Date hidden'!CI36="x","x",CH$2-'Indicator Date hidden'!CI36)</f>
        <v>0</v>
      </c>
      <c r="CI35" s="318">
        <f>IF('Indicator Date hidden'!CJ36="x","x",CI$2-'Indicator Date hidden'!CJ36)</f>
        <v>0</v>
      </c>
      <c r="CJ35" s="318">
        <f>IF('Indicator Date hidden'!CK36="x","x",CJ$2-'Indicator Date hidden'!CK36)</f>
        <v>0</v>
      </c>
      <c r="CK35" s="318">
        <f>IF('Indicator Date hidden'!CL36="x","x",CK$2-'Indicator Date hidden'!CL36)</f>
        <v>0</v>
      </c>
      <c r="CL35" s="318">
        <f>IF('Indicator Date hidden'!CM36="x","x",CL$2-'Indicator Date hidden'!CM36)</f>
        <v>6</v>
      </c>
      <c r="CM35" s="317">
        <f t="shared" si="0"/>
        <v>67</v>
      </c>
      <c r="CN35" s="319">
        <f t="shared" si="1"/>
        <v>0.7528089887640449</v>
      </c>
      <c r="CO35" s="317">
        <f t="shared" si="2"/>
        <v>27</v>
      </c>
      <c r="CP35" s="319">
        <f t="shared" si="3"/>
        <v>1.6440625133444198</v>
      </c>
      <c r="CQ35" s="320">
        <f t="shared" si="4"/>
        <v>0</v>
      </c>
    </row>
    <row r="36" spans="1:95" x14ac:dyDescent="0.3">
      <c r="A36" s="317" t="str">
        <f>'Indicator Data'!C47</f>
        <v>Jhenaidah</v>
      </c>
      <c r="B36" s="318">
        <f>IF('Indicator Date hidden'!C37="x","x",B$2-'Indicator Date hidden'!C37)</f>
        <v>0</v>
      </c>
      <c r="C36" s="318">
        <f>IF('Indicator Date hidden'!D37="x","x",C$2-'Indicator Date hidden'!D37)</f>
        <v>0</v>
      </c>
      <c r="D36" s="318">
        <f>IF('Indicator Date hidden'!E37="x","x",D$2-'Indicator Date hidden'!E37)</f>
        <v>0</v>
      </c>
      <c r="E36" s="318">
        <f>IF('Indicator Date hidden'!F37="x","x",E$2-'Indicator Date hidden'!F37)</f>
        <v>0</v>
      </c>
      <c r="F36" s="318">
        <f>IF('Indicator Date hidden'!G37="x","x",F$2-'Indicator Date hidden'!G37)</f>
        <v>0</v>
      </c>
      <c r="G36" s="318">
        <f>IF('Indicator Date hidden'!H37="x","x",G$2-'Indicator Date hidden'!H37)</f>
        <v>0</v>
      </c>
      <c r="H36" s="318">
        <f>IF('Indicator Date hidden'!I37="x","x",H$2-'Indicator Date hidden'!I37)</f>
        <v>0</v>
      </c>
      <c r="I36" s="318">
        <f>IF('Indicator Date hidden'!J37="x","x",I$2-'Indicator Date hidden'!J37)</f>
        <v>0</v>
      </c>
      <c r="J36" s="318">
        <f>IF('Indicator Date hidden'!K37="x","x",J$2-'Indicator Date hidden'!K37)</f>
        <v>0</v>
      </c>
      <c r="K36" s="318">
        <f>IF('Indicator Date hidden'!L37="x","x",K$2-'Indicator Date hidden'!L37)</f>
        <v>0</v>
      </c>
      <c r="L36" s="318">
        <f>IF('Indicator Date hidden'!M37="x","x",L$2-'Indicator Date hidden'!M37)</f>
        <v>0</v>
      </c>
      <c r="M36" s="318">
        <f>IF('Indicator Date hidden'!N37="x","x",M$2-'Indicator Date hidden'!N37)</f>
        <v>0</v>
      </c>
      <c r="N36" s="318">
        <f>IF('Indicator Date hidden'!O37="x","x",N$2-'Indicator Date hidden'!O37)</f>
        <v>0</v>
      </c>
      <c r="O36" s="318">
        <f>IF('Indicator Date hidden'!P37="x","x",O$2-'Indicator Date hidden'!P37)</f>
        <v>0</v>
      </c>
      <c r="P36" s="318">
        <f>IF('Indicator Date hidden'!Q37="x","x",P$2-'Indicator Date hidden'!Q37)</f>
        <v>0</v>
      </c>
      <c r="Q36" s="318">
        <f>IF('Indicator Date hidden'!R37="x","x",Q$2-'Indicator Date hidden'!R37)</f>
        <v>0</v>
      </c>
      <c r="R36" s="318">
        <f>IF('Indicator Date hidden'!S37="x","x",R$2-'Indicator Date hidden'!S37)</f>
        <v>0</v>
      </c>
      <c r="S36" s="318">
        <f>IF('Indicator Date hidden'!T37="x","x",S$2-'Indicator Date hidden'!T37)</f>
        <v>0</v>
      </c>
      <c r="T36" s="318">
        <f>IF('Indicator Date hidden'!U37="x","x",T$2-'Indicator Date hidden'!U37)</f>
        <v>0</v>
      </c>
      <c r="U36" s="318">
        <f>IF('Indicator Date hidden'!V37="x","x",U$2-'Indicator Date hidden'!V37)</f>
        <v>0</v>
      </c>
      <c r="V36" s="318">
        <f>IF('Indicator Date hidden'!W37="x","x",V$2-'Indicator Date hidden'!W37)</f>
        <v>0</v>
      </c>
      <c r="W36" s="318">
        <f>IF('Indicator Date hidden'!X37="x","x",W$2-'Indicator Date hidden'!X37)</f>
        <v>0</v>
      </c>
      <c r="X36" s="318">
        <f>IF('Indicator Date hidden'!Y37="x","x",X$2-'Indicator Date hidden'!Y37)</f>
        <v>0</v>
      </c>
      <c r="Y36" s="318">
        <f>IF('Indicator Date hidden'!Z37="x","x",Y$2-'Indicator Date hidden'!Z37)</f>
        <v>6</v>
      </c>
      <c r="Z36" s="318">
        <f>IF('Indicator Date hidden'!AA37="x","x",Z$2-'Indicator Date hidden'!AA37)</f>
        <v>0</v>
      </c>
      <c r="AA36" s="318">
        <f>IF('Indicator Date hidden'!AB37="x","x",AA$2-'Indicator Date hidden'!AB37)</f>
        <v>0</v>
      </c>
      <c r="AB36" s="318">
        <f>IF('Indicator Date hidden'!AC37="x","x",AB$2-'Indicator Date hidden'!AC37)</f>
        <v>0</v>
      </c>
      <c r="AC36" s="318">
        <f>IF('Indicator Date hidden'!AD37="x","x",AC$2-'Indicator Date hidden'!AD37)</f>
        <v>0</v>
      </c>
      <c r="AD36" s="318">
        <f>IF('Indicator Date hidden'!AE37="x","x",AD$2-'Indicator Date hidden'!AE37)</f>
        <v>0</v>
      </c>
      <c r="AE36" s="318">
        <f>IF('Indicator Date hidden'!AF37="x","x",AE$2-'Indicator Date hidden'!AF37)</f>
        <v>0</v>
      </c>
      <c r="AF36" s="318">
        <f>IF('Indicator Date hidden'!AG37="x","x",AF$2-'Indicator Date hidden'!AG37)</f>
        <v>0</v>
      </c>
      <c r="AG36" s="318">
        <f>IF('Indicator Date hidden'!AH37="x","x",AG$2-'Indicator Date hidden'!AH37)</f>
        <v>4</v>
      </c>
      <c r="AH36" s="318">
        <f>IF('Indicator Date hidden'!AI37="x","x",AH$2-'Indicator Date hidden'!AI37)</f>
        <v>1</v>
      </c>
      <c r="AI36" s="318">
        <f>IF('Indicator Date hidden'!AJ37="x","x",AI$2-'Indicator Date hidden'!AJ37)</f>
        <v>1</v>
      </c>
      <c r="AJ36" s="318">
        <f>IF('Indicator Date hidden'!AK37="x","x",AJ$2-'Indicator Date hidden'!AK37)</f>
        <v>1</v>
      </c>
      <c r="AK36" s="318">
        <f>IF('Indicator Date hidden'!AL37="x","x",AK$2-'Indicator Date hidden'!AL37)</f>
        <v>0</v>
      </c>
      <c r="AL36" s="318">
        <f>IF('Indicator Date hidden'!AM37="x","x",AL$2-'Indicator Date hidden'!AM37)</f>
        <v>1</v>
      </c>
      <c r="AM36" s="318">
        <f>IF('Indicator Date hidden'!AN37="x","x",AM$2-'Indicator Date hidden'!AN37)</f>
        <v>1</v>
      </c>
      <c r="AN36" s="318">
        <f>IF('Indicator Date hidden'!AO37="x","x",AN$2-'Indicator Date hidden'!AO37)</f>
        <v>0</v>
      </c>
      <c r="AO36" s="318">
        <f>IF('Indicator Date hidden'!AP37="x","x",AO$2-'Indicator Date hidden'!AP37)</f>
        <v>4</v>
      </c>
      <c r="AP36" s="318">
        <f>IF('Indicator Date hidden'!AQ37="x","x",AP$2-'Indicator Date hidden'!AQ37)</f>
        <v>1</v>
      </c>
      <c r="AQ36" s="318">
        <f>IF('Indicator Date hidden'!AR37="x","x",AQ$2-'Indicator Date hidden'!AR37)</f>
        <v>0</v>
      </c>
      <c r="AR36" s="318">
        <f>IF('Indicator Date hidden'!AS37="x","x",AR$2-'Indicator Date hidden'!AS37)</f>
        <v>0</v>
      </c>
      <c r="AS36" s="318">
        <f>IF('Indicator Date hidden'!AT37="x","x",AS$2-'Indicator Date hidden'!AT37)</f>
        <v>0</v>
      </c>
      <c r="AT36" s="318">
        <f>IF('Indicator Date hidden'!AU37="x","x",AT$2-'Indicator Date hidden'!AU37)</f>
        <v>0</v>
      </c>
      <c r="AU36" s="318">
        <f>IF('Indicator Date hidden'!AV37="x","x",AU$2-'Indicator Date hidden'!AV37)</f>
        <v>0</v>
      </c>
      <c r="AV36" s="318">
        <f>IF('Indicator Date hidden'!AW37="x","x",AV$2-'Indicator Date hidden'!AW37)</f>
        <v>0</v>
      </c>
      <c r="AW36" s="318">
        <f>IF('Indicator Date hidden'!AX37="x","x",AW$2-'Indicator Date hidden'!AX37)</f>
        <v>0</v>
      </c>
      <c r="AX36" s="318">
        <f>IF('Indicator Date hidden'!AY37="x","x",AX$2-'Indicator Date hidden'!AY37)</f>
        <v>1</v>
      </c>
      <c r="AY36" s="318">
        <f>IF('Indicator Date hidden'!AZ37="x","x",AY$2-'Indicator Date hidden'!AZ37)</f>
        <v>1</v>
      </c>
      <c r="AZ36" s="318">
        <f>IF('Indicator Date hidden'!BA37="x","x",AZ$2-'Indicator Date hidden'!BA37)</f>
        <v>1</v>
      </c>
      <c r="BA36" s="318">
        <f>IF('Indicator Date hidden'!BB37="x","x",BA$2-'Indicator Date hidden'!BB37)</f>
        <v>0</v>
      </c>
      <c r="BB36" s="318">
        <f>IF('Indicator Date hidden'!BC37="x","x",BB$2-'Indicator Date hidden'!BC37)</f>
        <v>0</v>
      </c>
      <c r="BC36" s="318">
        <f>IF('Indicator Date hidden'!BD37="x","x",BC$2-'Indicator Date hidden'!BD37)</f>
        <v>0</v>
      </c>
      <c r="BD36" s="318">
        <f>IF('Indicator Date hidden'!BE37="x","x",BD$2-'Indicator Date hidden'!BE37)</f>
        <v>0</v>
      </c>
      <c r="BE36" s="318">
        <f>IF('Indicator Date hidden'!BF37="x","x",BE$2-'Indicator Date hidden'!BF37)</f>
        <v>0</v>
      </c>
      <c r="BF36" s="318">
        <f>IF('Indicator Date hidden'!BG37="x","x",BF$2-'Indicator Date hidden'!BG37)</f>
        <v>1</v>
      </c>
      <c r="BG36" s="318">
        <f>IF('Indicator Date hidden'!BH37="x","x",BG$2-'Indicator Date hidden'!BH37)</f>
        <v>1</v>
      </c>
      <c r="BH36" s="318">
        <f>IF('Indicator Date hidden'!BI37="x","x",BH$2-'Indicator Date hidden'!BI37)</f>
        <v>0</v>
      </c>
      <c r="BI36" s="318">
        <f>IF('Indicator Date hidden'!BJ37="x","x",BI$2-'Indicator Date hidden'!BJ37)</f>
        <v>0</v>
      </c>
      <c r="BJ36" s="318">
        <f>IF('Indicator Date hidden'!BK37="x","x",BJ$2-'Indicator Date hidden'!BK37)</f>
        <v>0</v>
      </c>
      <c r="BK36" s="318">
        <f>IF('Indicator Date hidden'!BL37="x","x",BK$2-'Indicator Date hidden'!BL37)</f>
        <v>0</v>
      </c>
      <c r="BL36" s="318">
        <f>IF('Indicator Date hidden'!BM37="x","x",BL$2-'Indicator Date hidden'!BM37)</f>
        <v>0</v>
      </c>
      <c r="BM36" s="318">
        <f>IF('Indicator Date hidden'!BN37="x","x",BM$2-'Indicator Date hidden'!BN37)</f>
        <v>0</v>
      </c>
      <c r="BN36" s="318">
        <f>IF('Indicator Date hidden'!BO37="x","x",BN$2-'Indicator Date hidden'!BO37)</f>
        <v>0</v>
      </c>
      <c r="BO36" s="318">
        <f>IF('Indicator Date hidden'!BP37="x","x",BO$2-'Indicator Date hidden'!BP37)</f>
        <v>5</v>
      </c>
      <c r="BP36" s="318">
        <f>IF('Indicator Date hidden'!BQ37="x","x",BP$2-'Indicator Date hidden'!BQ37)</f>
        <v>0</v>
      </c>
      <c r="BQ36" s="318">
        <f>IF('Indicator Date hidden'!BR37="x","x",BQ$2-'Indicator Date hidden'!BR37)</f>
        <v>6</v>
      </c>
      <c r="BR36" s="318">
        <f>IF('Indicator Date hidden'!BS37="x","x",BR$2-'Indicator Date hidden'!BS37)</f>
        <v>6</v>
      </c>
      <c r="BS36" s="318">
        <f>IF('Indicator Date hidden'!BT37="x","x",BS$2-'Indicator Date hidden'!BT37)</f>
        <v>6</v>
      </c>
      <c r="BT36" s="318">
        <f>IF('Indicator Date hidden'!BU37="x","x",BT$2-'Indicator Date hidden'!BU37)</f>
        <v>0</v>
      </c>
      <c r="BU36" s="318">
        <f>IF('Indicator Date hidden'!BV37="x","x",BU$2-'Indicator Date hidden'!BV37)</f>
        <v>0</v>
      </c>
      <c r="BV36" s="318">
        <f>IF('Indicator Date hidden'!BW37="x","x",BV$2-'Indicator Date hidden'!BW37)</f>
        <v>0</v>
      </c>
      <c r="BW36" s="318">
        <f>IF('Indicator Date hidden'!BX37="x","x",BW$2-'Indicator Date hidden'!BX37)</f>
        <v>6</v>
      </c>
      <c r="BX36" s="318">
        <f>IF('Indicator Date hidden'!BY37="x","x",BX$2-'Indicator Date hidden'!BY37)</f>
        <v>1</v>
      </c>
      <c r="BY36" s="318">
        <f>IF('Indicator Date hidden'!BZ37="x","x",BY$2-'Indicator Date hidden'!BZ37)</f>
        <v>1</v>
      </c>
      <c r="BZ36" s="318">
        <f>IF('Indicator Date hidden'!CA37="x","x",BZ$2-'Indicator Date hidden'!CA37)</f>
        <v>1</v>
      </c>
      <c r="CA36" s="318">
        <f>IF('Indicator Date hidden'!CB37="x","x",CA$2-'Indicator Date hidden'!CB37)</f>
        <v>1</v>
      </c>
      <c r="CB36" s="318">
        <f>IF('Indicator Date hidden'!CC37="x","x",CB$2-'Indicator Date hidden'!CC37)</f>
        <v>1</v>
      </c>
      <c r="CC36" s="318">
        <f>IF('Indicator Date hidden'!CD37="x","x",CC$2-'Indicator Date hidden'!CD37)</f>
        <v>1</v>
      </c>
      <c r="CD36" s="318">
        <f>IF('Indicator Date hidden'!CE37="x","x",CD$2-'Indicator Date hidden'!CE37)</f>
        <v>1</v>
      </c>
      <c r="CE36" s="318">
        <f>IF('Indicator Date hidden'!CF37="x","x",CE$2-'Indicator Date hidden'!CF37)</f>
        <v>0</v>
      </c>
      <c r="CF36" s="318">
        <f>IF('Indicator Date hidden'!CG37="x","x",CF$2-'Indicator Date hidden'!CG37)</f>
        <v>0</v>
      </c>
      <c r="CG36" s="318">
        <f>IF('Indicator Date hidden'!CH37="x","x",CG$2-'Indicator Date hidden'!CH37)</f>
        <v>0</v>
      </c>
      <c r="CH36" s="318">
        <f>IF('Indicator Date hidden'!CI37="x","x",CH$2-'Indicator Date hidden'!CI37)</f>
        <v>0</v>
      </c>
      <c r="CI36" s="318">
        <f>IF('Indicator Date hidden'!CJ37="x","x",CI$2-'Indicator Date hidden'!CJ37)</f>
        <v>0</v>
      </c>
      <c r="CJ36" s="318">
        <f>IF('Indicator Date hidden'!CK37="x","x",CJ$2-'Indicator Date hidden'!CK37)</f>
        <v>0</v>
      </c>
      <c r="CK36" s="318">
        <f>IF('Indicator Date hidden'!CL37="x","x",CK$2-'Indicator Date hidden'!CL37)</f>
        <v>0</v>
      </c>
      <c r="CL36" s="318">
        <f>IF('Indicator Date hidden'!CM37="x","x",CL$2-'Indicator Date hidden'!CM37)</f>
        <v>6</v>
      </c>
      <c r="CM36" s="317">
        <f t="shared" si="0"/>
        <v>67</v>
      </c>
      <c r="CN36" s="319">
        <f t="shared" si="1"/>
        <v>0.7528089887640449</v>
      </c>
      <c r="CO36" s="317">
        <f t="shared" si="2"/>
        <v>27</v>
      </c>
      <c r="CP36" s="319">
        <f t="shared" si="3"/>
        <v>1.6440625133444198</v>
      </c>
      <c r="CQ36" s="320">
        <f t="shared" si="4"/>
        <v>0</v>
      </c>
    </row>
    <row r="37" spans="1:95" x14ac:dyDescent="0.3">
      <c r="A37" s="317" t="str">
        <f>'Indicator Data'!C48</f>
        <v>Khulna</v>
      </c>
      <c r="B37" s="318">
        <f>IF('Indicator Date hidden'!C38="x","x",B$2-'Indicator Date hidden'!C38)</f>
        <v>0</v>
      </c>
      <c r="C37" s="318">
        <f>IF('Indicator Date hidden'!D38="x","x",C$2-'Indicator Date hidden'!D38)</f>
        <v>0</v>
      </c>
      <c r="D37" s="318">
        <f>IF('Indicator Date hidden'!E38="x","x",D$2-'Indicator Date hidden'!E38)</f>
        <v>0</v>
      </c>
      <c r="E37" s="318">
        <f>IF('Indicator Date hidden'!F38="x","x",E$2-'Indicator Date hidden'!F38)</f>
        <v>0</v>
      </c>
      <c r="F37" s="318">
        <f>IF('Indicator Date hidden'!G38="x","x",F$2-'Indicator Date hidden'!G38)</f>
        <v>0</v>
      </c>
      <c r="G37" s="318">
        <f>IF('Indicator Date hidden'!H38="x","x",G$2-'Indicator Date hidden'!H38)</f>
        <v>0</v>
      </c>
      <c r="H37" s="318">
        <f>IF('Indicator Date hidden'!I38="x","x",H$2-'Indicator Date hidden'!I38)</f>
        <v>0</v>
      </c>
      <c r="I37" s="318">
        <f>IF('Indicator Date hidden'!J38="x","x",I$2-'Indicator Date hidden'!J38)</f>
        <v>0</v>
      </c>
      <c r="J37" s="318">
        <f>IF('Indicator Date hidden'!K38="x","x",J$2-'Indicator Date hidden'!K38)</f>
        <v>0</v>
      </c>
      <c r="K37" s="318">
        <f>IF('Indicator Date hidden'!L38="x","x",K$2-'Indicator Date hidden'!L38)</f>
        <v>0</v>
      </c>
      <c r="L37" s="318">
        <f>IF('Indicator Date hidden'!M38="x","x",L$2-'Indicator Date hidden'!M38)</f>
        <v>0</v>
      </c>
      <c r="M37" s="318">
        <f>IF('Indicator Date hidden'!N38="x","x",M$2-'Indicator Date hidden'!N38)</f>
        <v>0</v>
      </c>
      <c r="N37" s="318">
        <f>IF('Indicator Date hidden'!O38="x","x",N$2-'Indicator Date hidden'!O38)</f>
        <v>0</v>
      </c>
      <c r="O37" s="318">
        <f>IF('Indicator Date hidden'!P38="x","x",O$2-'Indicator Date hidden'!P38)</f>
        <v>0</v>
      </c>
      <c r="P37" s="318">
        <f>IF('Indicator Date hidden'!Q38="x","x",P$2-'Indicator Date hidden'!Q38)</f>
        <v>0</v>
      </c>
      <c r="Q37" s="318">
        <f>IF('Indicator Date hidden'!R38="x","x",Q$2-'Indicator Date hidden'!R38)</f>
        <v>0</v>
      </c>
      <c r="R37" s="318">
        <f>IF('Indicator Date hidden'!S38="x","x",R$2-'Indicator Date hidden'!S38)</f>
        <v>0</v>
      </c>
      <c r="S37" s="318">
        <f>IF('Indicator Date hidden'!T38="x","x",S$2-'Indicator Date hidden'!T38)</f>
        <v>0</v>
      </c>
      <c r="T37" s="318">
        <f>IF('Indicator Date hidden'!U38="x","x",T$2-'Indicator Date hidden'!U38)</f>
        <v>0</v>
      </c>
      <c r="U37" s="318">
        <f>IF('Indicator Date hidden'!V38="x","x",U$2-'Indicator Date hidden'!V38)</f>
        <v>0</v>
      </c>
      <c r="V37" s="318">
        <f>IF('Indicator Date hidden'!W38="x","x",V$2-'Indicator Date hidden'!W38)</f>
        <v>0</v>
      </c>
      <c r="W37" s="318">
        <f>IF('Indicator Date hidden'!X38="x","x",W$2-'Indicator Date hidden'!X38)</f>
        <v>0</v>
      </c>
      <c r="X37" s="318">
        <f>IF('Indicator Date hidden'!Y38="x","x",X$2-'Indicator Date hidden'!Y38)</f>
        <v>0</v>
      </c>
      <c r="Y37" s="318">
        <f>IF('Indicator Date hidden'!Z38="x","x",Y$2-'Indicator Date hidden'!Z38)</f>
        <v>6</v>
      </c>
      <c r="Z37" s="318">
        <f>IF('Indicator Date hidden'!AA38="x","x",Z$2-'Indicator Date hidden'!AA38)</f>
        <v>0</v>
      </c>
      <c r="AA37" s="318">
        <f>IF('Indicator Date hidden'!AB38="x","x",AA$2-'Indicator Date hidden'!AB38)</f>
        <v>0</v>
      </c>
      <c r="AB37" s="318">
        <f>IF('Indicator Date hidden'!AC38="x","x",AB$2-'Indicator Date hidden'!AC38)</f>
        <v>0</v>
      </c>
      <c r="AC37" s="318">
        <f>IF('Indicator Date hidden'!AD38="x","x",AC$2-'Indicator Date hidden'!AD38)</f>
        <v>0</v>
      </c>
      <c r="AD37" s="318">
        <f>IF('Indicator Date hidden'!AE38="x","x",AD$2-'Indicator Date hidden'!AE38)</f>
        <v>0</v>
      </c>
      <c r="AE37" s="318">
        <f>IF('Indicator Date hidden'!AF38="x","x",AE$2-'Indicator Date hidden'!AF38)</f>
        <v>0</v>
      </c>
      <c r="AF37" s="318">
        <f>IF('Indicator Date hidden'!AG38="x","x",AF$2-'Indicator Date hidden'!AG38)</f>
        <v>0</v>
      </c>
      <c r="AG37" s="318">
        <f>IF('Indicator Date hidden'!AH38="x","x",AG$2-'Indicator Date hidden'!AH38)</f>
        <v>4</v>
      </c>
      <c r="AH37" s="318">
        <f>IF('Indicator Date hidden'!AI38="x","x",AH$2-'Indicator Date hidden'!AI38)</f>
        <v>1</v>
      </c>
      <c r="AI37" s="318">
        <f>IF('Indicator Date hidden'!AJ38="x","x",AI$2-'Indicator Date hidden'!AJ38)</f>
        <v>1</v>
      </c>
      <c r="AJ37" s="318">
        <f>IF('Indicator Date hidden'!AK38="x","x",AJ$2-'Indicator Date hidden'!AK38)</f>
        <v>1</v>
      </c>
      <c r="AK37" s="318">
        <f>IF('Indicator Date hidden'!AL38="x","x",AK$2-'Indicator Date hidden'!AL38)</f>
        <v>0</v>
      </c>
      <c r="AL37" s="318">
        <f>IF('Indicator Date hidden'!AM38="x","x",AL$2-'Indicator Date hidden'!AM38)</f>
        <v>1</v>
      </c>
      <c r="AM37" s="318">
        <f>IF('Indicator Date hidden'!AN38="x","x",AM$2-'Indicator Date hidden'!AN38)</f>
        <v>1</v>
      </c>
      <c r="AN37" s="318">
        <f>IF('Indicator Date hidden'!AO38="x","x",AN$2-'Indicator Date hidden'!AO38)</f>
        <v>0</v>
      </c>
      <c r="AO37" s="318">
        <f>IF('Indicator Date hidden'!AP38="x","x",AO$2-'Indicator Date hidden'!AP38)</f>
        <v>4</v>
      </c>
      <c r="AP37" s="318">
        <f>IF('Indicator Date hidden'!AQ38="x","x",AP$2-'Indicator Date hidden'!AQ38)</f>
        <v>1</v>
      </c>
      <c r="AQ37" s="318">
        <f>IF('Indicator Date hidden'!AR38="x","x",AQ$2-'Indicator Date hidden'!AR38)</f>
        <v>0</v>
      </c>
      <c r="AR37" s="318">
        <f>IF('Indicator Date hidden'!AS38="x","x",AR$2-'Indicator Date hidden'!AS38)</f>
        <v>0</v>
      </c>
      <c r="AS37" s="318">
        <f>IF('Indicator Date hidden'!AT38="x","x",AS$2-'Indicator Date hidden'!AT38)</f>
        <v>0</v>
      </c>
      <c r="AT37" s="318">
        <f>IF('Indicator Date hidden'!AU38="x","x",AT$2-'Indicator Date hidden'!AU38)</f>
        <v>0</v>
      </c>
      <c r="AU37" s="318">
        <f>IF('Indicator Date hidden'!AV38="x","x",AU$2-'Indicator Date hidden'!AV38)</f>
        <v>0</v>
      </c>
      <c r="AV37" s="318">
        <f>IF('Indicator Date hidden'!AW38="x","x",AV$2-'Indicator Date hidden'!AW38)</f>
        <v>0</v>
      </c>
      <c r="AW37" s="318">
        <f>IF('Indicator Date hidden'!AX38="x","x",AW$2-'Indicator Date hidden'!AX38)</f>
        <v>0</v>
      </c>
      <c r="AX37" s="318">
        <f>IF('Indicator Date hidden'!AY38="x","x",AX$2-'Indicator Date hidden'!AY38)</f>
        <v>1</v>
      </c>
      <c r="AY37" s="318">
        <f>IF('Indicator Date hidden'!AZ38="x","x",AY$2-'Indicator Date hidden'!AZ38)</f>
        <v>1</v>
      </c>
      <c r="AZ37" s="318">
        <f>IF('Indicator Date hidden'!BA38="x","x",AZ$2-'Indicator Date hidden'!BA38)</f>
        <v>1</v>
      </c>
      <c r="BA37" s="318">
        <f>IF('Indicator Date hidden'!BB38="x","x",BA$2-'Indicator Date hidden'!BB38)</f>
        <v>0</v>
      </c>
      <c r="BB37" s="318">
        <f>IF('Indicator Date hidden'!BC38="x","x",BB$2-'Indicator Date hidden'!BC38)</f>
        <v>0</v>
      </c>
      <c r="BC37" s="318">
        <f>IF('Indicator Date hidden'!BD38="x","x",BC$2-'Indicator Date hidden'!BD38)</f>
        <v>0</v>
      </c>
      <c r="BD37" s="318">
        <f>IF('Indicator Date hidden'!BE38="x","x",BD$2-'Indicator Date hidden'!BE38)</f>
        <v>0</v>
      </c>
      <c r="BE37" s="318">
        <f>IF('Indicator Date hidden'!BF38="x","x",BE$2-'Indicator Date hidden'!BF38)</f>
        <v>0</v>
      </c>
      <c r="BF37" s="318">
        <f>IF('Indicator Date hidden'!BG38="x","x",BF$2-'Indicator Date hidden'!BG38)</f>
        <v>1</v>
      </c>
      <c r="BG37" s="318">
        <f>IF('Indicator Date hidden'!BH38="x","x",BG$2-'Indicator Date hidden'!BH38)</f>
        <v>1</v>
      </c>
      <c r="BH37" s="318">
        <f>IF('Indicator Date hidden'!BI38="x","x",BH$2-'Indicator Date hidden'!BI38)</f>
        <v>0</v>
      </c>
      <c r="BI37" s="318">
        <f>IF('Indicator Date hidden'!BJ38="x","x",BI$2-'Indicator Date hidden'!BJ38)</f>
        <v>0</v>
      </c>
      <c r="BJ37" s="318">
        <f>IF('Indicator Date hidden'!BK38="x","x",BJ$2-'Indicator Date hidden'!BK38)</f>
        <v>0</v>
      </c>
      <c r="BK37" s="318">
        <f>IF('Indicator Date hidden'!BL38="x","x",BK$2-'Indicator Date hidden'!BL38)</f>
        <v>0</v>
      </c>
      <c r="BL37" s="318">
        <f>IF('Indicator Date hidden'!BM38="x","x",BL$2-'Indicator Date hidden'!BM38)</f>
        <v>0</v>
      </c>
      <c r="BM37" s="318">
        <f>IF('Indicator Date hidden'!BN38="x","x",BM$2-'Indicator Date hidden'!BN38)</f>
        <v>0</v>
      </c>
      <c r="BN37" s="318">
        <f>IF('Indicator Date hidden'!BO38="x","x",BN$2-'Indicator Date hidden'!BO38)</f>
        <v>0</v>
      </c>
      <c r="BO37" s="318">
        <f>IF('Indicator Date hidden'!BP38="x","x",BO$2-'Indicator Date hidden'!BP38)</f>
        <v>5</v>
      </c>
      <c r="BP37" s="318">
        <f>IF('Indicator Date hidden'!BQ38="x","x",BP$2-'Indicator Date hidden'!BQ38)</f>
        <v>0</v>
      </c>
      <c r="BQ37" s="318">
        <f>IF('Indicator Date hidden'!BR38="x","x",BQ$2-'Indicator Date hidden'!BR38)</f>
        <v>6</v>
      </c>
      <c r="BR37" s="318">
        <f>IF('Indicator Date hidden'!BS38="x","x",BR$2-'Indicator Date hidden'!BS38)</f>
        <v>6</v>
      </c>
      <c r="BS37" s="318">
        <f>IF('Indicator Date hidden'!BT38="x","x",BS$2-'Indicator Date hidden'!BT38)</f>
        <v>6</v>
      </c>
      <c r="BT37" s="318">
        <f>IF('Indicator Date hidden'!BU38="x","x",BT$2-'Indicator Date hidden'!BU38)</f>
        <v>0</v>
      </c>
      <c r="BU37" s="318">
        <f>IF('Indicator Date hidden'!BV38="x","x",BU$2-'Indicator Date hidden'!BV38)</f>
        <v>0</v>
      </c>
      <c r="BV37" s="318">
        <f>IF('Indicator Date hidden'!BW38="x","x",BV$2-'Indicator Date hidden'!BW38)</f>
        <v>0</v>
      </c>
      <c r="BW37" s="318">
        <f>IF('Indicator Date hidden'!BX38="x","x",BW$2-'Indicator Date hidden'!BX38)</f>
        <v>6</v>
      </c>
      <c r="BX37" s="318">
        <f>IF('Indicator Date hidden'!BY38="x","x",BX$2-'Indicator Date hidden'!BY38)</f>
        <v>1</v>
      </c>
      <c r="BY37" s="318">
        <f>IF('Indicator Date hidden'!BZ38="x","x",BY$2-'Indicator Date hidden'!BZ38)</f>
        <v>1</v>
      </c>
      <c r="BZ37" s="318">
        <f>IF('Indicator Date hidden'!CA38="x","x",BZ$2-'Indicator Date hidden'!CA38)</f>
        <v>1</v>
      </c>
      <c r="CA37" s="318">
        <f>IF('Indicator Date hidden'!CB38="x","x",CA$2-'Indicator Date hidden'!CB38)</f>
        <v>1</v>
      </c>
      <c r="CB37" s="318">
        <f>IF('Indicator Date hidden'!CC38="x","x",CB$2-'Indicator Date hidden'!CC38)</f>
        <v>1</v>
      </c>
      <c r="CC37" s="318">
        <f>IF('Indicator Date hidden'!CD38="x","x",CC$2-'Indicator Date hidden'!CD38)</f>
        <v>1</v>
      </c>
      <c r="CD37" s="318">
        <f>IF('Indicator Date hidden'!CE38="x","x",CD$2-'Indicator Date hidden'!CE38)</f>
        <v>1</v>
      </c>
      <c r="CE37" s="318">
        <f>IF('Indicator Date hidden'!CF38="x","x",CE$2-'Indicator Date hidden'!CF38)</f>
        <v>0</v>
      </c>
      <c r="CF37" s="318">
        <f>IF('Indicator Date hidden'!CG38="x","x",CF$2-'Indicator Date hidden'!CG38)</f>
        <v>0</v>
      </c>
      <c r="CG37" s="318">
        <f>IF('Indicator Date hidden'!CH38="x","x",CG$2-'Indicator Date hidden'!CH38)</f>
        <v>0</v>
      </c>
      <c r="CH37" s="318">
        <f>IF('Indicator Date hidden'!CI38="x","x",CH$2-'Indicator Date hidden'!CI38)</f>
        <v>0</v>
      </c>
      <c r="CI37" s="318">
        <f>IF('Indicator Date hidden'!CJ38="x","x",CI$2-'Indicator Date hidden'!CJ38)</f>
        <v>0</v>
      </c>
      <c r="CJ37" s="318">
        <f>IF('Indicator Date hidden'!CK38="x","x",CJ$2-'Indicator Date hidden'!CK38)</f>
        <v>0</v>
      </c>
      <c r="CK37" s="318">
        <f>IF('Indicator Date hidden'!CL38="x","x",CK$2-'Indicator Date hidden'!CL38)</f>
        <v>0</v>
      </c>
      <c r="CL37" s="318">
        <f>IF('Indicator Date hidden'!CM38="x","x",CL$2-'Indicator Date hidden'!CM38)</f>
        <v>6</v>
      </c>
      <c r="CM37" s="317">
        <f t="shared" si="0"/>
        <v>67</v>
      </c>
      <c r="CN37" s="319">
        <f t="shared" si="1"/>
        <v>0.7528089887640449</v>
      </c>
      <c r="CO37" s="317">
        <f t="shared" si="2"/>
        <v>27</v>
      </c>
      <c r="CP37" s="319">
        <f t="shared" si="3"/>
        <v>1.6440625133444198</v>
      </c>
      <c r="CQ37" s="320">
        <f t="shared" si="4"/>
        <v>0</v>
      </c>
    </row>
    <row r="38" spans="1:95" x14ac:dyDescent="0.3">
      <c r="A38" s="317" t="str">
        <f>'Indicator Data'!C49</f>
        <v>Kushtia</v>
      </c>
      <c r="B38" s="318">
        <f>IF('Indicator Date hidden'!C39="x","x",B$2-'Indicator Date hidden'!C39)</f>
        <v>0</v>
      </c>
      <c r="C38" s="318">
        <f>IF('Indicator Date hidden'!D39="x","x",C$2-'Indicator Date hidden'!D39)</f>
        <v>0</v>
      </c>
      <c r="D38" s="318">
        <f>IF('Indicator Date hidden'!E39="x","x",D$2-'Indicator Date hidden'!E39)</f>
        <v>0</v>
      </c>
      <c r="E38" s="318">
        <f>IF('Indicator Date hidden'!F39="x","x",E$2-'Indicator Date hidden'!F39)</f>
        <v>0</v>
      </c>
      <c r="F38" s="318">
        <f>IF('Indicator Date hidden'!G39="x","x",F$2-'Indicator Date hidden'!G39)</f>
        <v>0</v>
      </c>
      <c r="G38" s="318">
        <f>IF('Indicator Date hidden'!H39="x","x",G$2-'Indicator Date hidden'!H39)</f>
        <v>0</v>
      </c>
      <c r="H38" s="318">
        <f>IF('Indicator Date hidden'!I39="x","x",H$2-'Indicator Date hidden'!I39)</f>
        <v>0</v>
      </c>
      <c r="I38" s="318">
        <f>IF('Indicator Date hidden'!J39="x","x",I$2-'Indicator Date hidden'!J39)</f>
        <v>0</v>
      </c>
      <c r="J38" s="318">
        <f>IF('Indicator Date hidden'!K39="x","x",J$2-'Indicator Date hidden'!K39)</f>
        <v>0</v>
      </c>
      <c r="K38" s="318">
        <f>IF('Indicator Date hidden'!L39="x","x",K$2-'Indicator Date hidden'!L39)</f>
        <v>0</v>
      </c>
      <c r="L38" s="318">
        <f>IF('Indicator Date hidden'!M39="x","x",L$2-'Indicator Date hidden'!M39)</f>
        <v>0</v>
      </c>
      <c r="M38" s="318">
        <f>IF('Indicator Date hidden'!N39="x","x",M$2-'Indicator Date hidden'!N39)</f>
        <v>0</v>
      </c>
      <c r="N38" s="318">
        <f>IF('Indicator Date hidden'!O39="x","x",N$2-'Indicator Date hidden'!O39)</f>
        <v>0</v>
      </c>
      <c r="O38" s="318">
        <f>IF('Indicator Date hidden'!P39="x","x",O$2-'Indicator Date hidden'!P39)</f>
        <v>0</v>
      </c>
      <c r="P38" s="318">
        <f>IF('Indicator Date hidden'!Q39="x","x",P$2-'Indicator Date hidden'!Q39)</f>
        <v>0</v>
      </c>
      <c r="Q38" s="318">
        <f>IF('Indicator Date hidden'!R39="x","x",Q$2-'Indicator Date hidden'!R39)</f>
        <v>0</v>
      </c>
      <c r="R38" s="318">
        <f>IF('Indicator Date hidden'!S39="x","x",R$2-'Indicator Date hidden'!S39)</f>
        <v>0</v>
      </c>
      <c r="S38" s="318">
        <f>IF('Indicator Date hidden'!T39="x","x",S$2-'Indicator Date hidden'!T39)</f>
        <v>0</v>
      </c>
      <c r="T38" s="318">
        <f>IF('Indicator Date hidden'!U39="x","x",T$2-'Indicator Date hidden'!U39)</f>
        <v>0</v>
      </c>
      <c r="U38" s="318">
        <f>IF('Indicator Date hidden'!V39="x","x",U$2-'Indicator Date hidden'!V39)</f>
        <v>0</v>
      </c>
      <c r="V38" s="318">
        <f>IF('Indicator Date hidden'!W39="x","x",V$2-'Indicator Date hidden'!W39)</f>
        <v>0</v>
      </c>
      <c r="W38" s="318">
        <f>IF('Indicator Date hidden'!X39="x","x",W$2-'Indicator Date hidden'!X39)</f>
        <v>0</v>
      </c>
      <c r="X38" s="318">
        <f>IF('Indicator Date hidden'!Y39="x","x",X$2-'Indicator Date hidden'!Y39)</f>
        <v>0</v>
      </c>
      <c r="Y38" s="318">
        <f>IF('Indicator Date hidden'!Z39="x","x",Y$2-'Indicator Date hidden'!Z39)</f>
        <v>6</v>
      </c>
      <c r="Z38" s="318">
        <f>IF('Indicator Date hidden'!AA39="x","x",Z$2-'Indicator Date hidden'!AA39)</f>
        <v>0</v>
      </c>
      <c r="AA38" s="318">
        <f>IF('Indicator Date hidden'!AB39="x","x",AA$2-'Indicator Date hidden'!AB39)</f>
        <v>0</v>
      </c>
      <c r="AB38" s="318">
        <f>IF('Indicator Date hidden'!AC39="x","x",AB$2-'Indicator Date hidden'!AC39)</f>
        <v>0</v>
      </c>
      <c r="AC38" s="318">
        <f>IF('Indicator Date hidden'!AD39="x","x",AC$2-'Indicator Date hidden'!AD39)</f>
        <v>0</v>
      </c>
      <c r="AD38" s="318">
        <f>IF('Indicator Date hidden'!AE39="x","x",AD$2-'Indicator Date hidden'!AE39)</f>
        <v>0</v>
      </c>
      <c r="AE38" s="318">
        <f>IF('Indicator Date hidden'!AF39="x","x",AE$2-'Indicator Date hidden'!AF39)</f>
        <v>0</v>
      </c>
      <c r="AF38" s="318">
        <f>IF('Indicator Date hidden'!AG39="x","x",AF$2-'Indicator Date hidden'!AG39)</f>
        <v>0</v>
      </c>
      <c r="AG38" s="318">
        <f>IF('Indicator Date hidden'!AH39="x","x",AG$2-'Indicator Date hidden'!AH39)</f>
        <v>4</v>
      </c>
      <c r="AH38" s="318">
        <f>IF('Indicator Date hidden'!AI39="x","x",AH$2-'Indicator Date hidden'!AI39)</f>
        <v>1</v>
      </c>
      <c r="AI38" s="318">
        <f>IF('Indicator Date hidden'!AJ39="x","x",AI$2-'Indicator Date hidden'!AJ39)</f>
        <v>1</v>
      </c>
      <c r="AJ38" s="318">
        <f>IF('Indicator Date hidden'!AK39="x","x",AJ$2-'Indicator Date hidden'!AK39)</f>
        <v>1</v>
      </c>
      <c r="AK38" s="318">
        <f>IF('Indicator Date hidden'!AL39="x","x",AK$2-'Indicator Date hidden'!AL39)</f>
        <v>0</v>
      </c>
      <c r="AL38" s="318">
        <f>IF('Indicator Date hidden'!AM39="x","x",AL$2-'Indicator Date hidden'!AM39)</f>
        <v>1</v>
      </c>
      <c r="AM38" s="318">
        <f>IF('Indicator Date hidden'!AN39="x","x",AM$2-'Indicator Date hidden'!AN39)</f>
        <v>1</v>
      </c>
      <c r="AN38" s="318">
        <f>IF('Indicator Date hidden'!AO39="x","x",AN$2-'Indicator Date hidden'!AO39)</f>
        <v>0</v>
      </c>
      <c r="AO38" s="318">
        <f>IF('Indicator Date hidden'!AP39="x","x",AO$2-'Indicator Date hidden'!AP39)</f>
        <v>4</v>
      </c>
      <c r="AP38" s="318">
        <f>IF('Indicator Date hidden'!AQ39="x","x",AP$2-'Indicator Date hidden'!AQ39)</f>
        <v>1</v>
      </c>
      <c r="AQ38" s="318">
        <f>IF('Indicator Date hidden'!AR39="x","x",AQ$2-'Indicator Date hidden'!AR39)</f>
        <v>0</v>
      </c>
      <c r="AR38" s="318">
        <f>IF('Indicator Date hidden'!AS39="x","x",AR$2-'Indicator Date hidden'!AS39)</f>
        <v>0</v>
      </c>
      <c r="AS38" s="318">
        <f>IF('Indicator Date hidden'!AT39="x","x",AS$2-'Indicator Date hidden'!AT39)</f>
        <v>0</v>
      </c>
      <c r="AT38" s="318">
        <f>IF('Indicator Date hidden'!AU39="x","x",AT$2-'Indicator Date hidden'!AU39)</f>
        <v>0</v>
      </c>
      <c r="AU38" s="318">
        <f>IF('Indicator Date hidden'!AV39="x","x",AU$2-'Indicator Date hidden'!AV39)</f>
        <v>0</v>
      </c>
      <c r="AV38" s="318">
        <f>IF('Indicator Date hidden'!AW39="x","x",AV$2-'Indicator Date hidden'!AW39)</f>
        <v>0</v>
      </c>
      <c r="AW38" s="318">
        <f>IF('Indicator Date hidden'!AX39="x","x",AW$2-'Indicator Date hidden'!AX39)</f>
        <v>0</v>
      </c>
      <c r="AX38" s="318">
        <f>IF('Indicator Date hidden'!AY39="x","x",AX$2-'Indicator Date hidden'!AY39)</f>
        <v>1</v>
      </c>
      <c r="AY38" s="318">
        <f>IF('Indicator Date hidden'!AZ39="x","x",AY$2-'Indicator Date hidden'!AZ39)</f>
        <v>1</v>
      </c>
      <c r="AZ38" s="318">
        <f>IF('Indicator Date hidden'!BA39="x","x",AZ$2-'Indicator Date hidden'!BA39)</f>
        <v>1</v>
      </c>
      <c r="BA38" s="318">
        <f>IF('Indicator Date hidden'!BB39="x","x",BA$2-'Indicator Date hidden'!BB39)</f>
        <v>0</v>
      </c>
      <c r="BB38" s="318">
        <f>IF('Indicator Date hidden'!BC39="x","x",BB$2-'Indicator Date hidden'!BC39)</f>
        <v>0</v>
      </c>
      <c r="BC38" s="318">
        <f>IF('Indicator Date hidden'!BD39="x","x",BC$2-'Indicator Date hidden'!BD39)</f>
        <v>0</v>
      </c>
      <c r="BD38" s="318">
        <f>IF('Indicator Date hidden'!BE39="x","x",BD$2-'Indicator Date hidden'!BE39)</f>
        <v>0</v>
      </c>
      <c r="BE38" s="318">
        <f>IF('Indicator Date hidden'!BF39="x","x",BE$2-'Indicator Date hidden'!BF39)</f>
        <v>0</v>
      </c>
      <c r="BF38" s="318">
        <f>IF('Indicator Date hidden'!BG39="x","x",BF$2-'Indicator Date hidden'!BG39)</f>
        <v>1</v>
      </c>
      <c r="BG38" s="318">
        <f>IF('Indicator Date hidden'!BH39="x","x",BG$2-'Indicator Date hidden'!BH39)</f>
        <v>1</v>
      </c>
      <c r="BH38" s="318">
        <f>IF('Indicator Date hidden'!BI39="x","x",BH$2-'Indicator Date hidden'!BI39)</f>
        <v>0</v>
      </c>
      <c r="BI38" s="318">
        <f>IF('Indicator Date hidden'!BJ39="x","x",BI$2-'Indicator Date hidden'!BJ39)</f>
        <v>0</v>
      </c>
      <c r="BJ38" s="318">
        <f>IF('Indicator Date hidden'!BK39="x","x",BJ$2-'Indicator Date hidden'!BK39)</f>
        <v>0</v>
      </c>
      <c r="BK38" s="318">
        <f>IF('Indicator Date hidden'!BL39="x","x",BK$2-'Indicator Date hidden'!BL39)</f>
        <v>0</v>
      </c>
      <c r="BL38" s="318">
        <f>IF('Indicator Date hidden'!BM39="x","x",BL$2-'Indicator Date hidden'!BM39)</f>
        <v>0</v>
      </c>
      <c r="BM38" s="318">
        <f>IF('Indicator Date hidden'!BN39="x","x",BM$2-'Indicator Date hidden'!BN39)</f>
        <v>0</v>
      </c>
      <c r="BN38" s="318">
        <f>IF('Indicator Date hidden'!BO39="x","x",BN$2-'Indicator Date hidden'!BO39)</f>
        <v>0</v>
      </c>
      <c r="BO38" s="318">
        <f>IF('Indicator Date hidden'!BP39="x","x",BO$2-'Indicator Date hidden'!BP39)</f>
        <v>5</v>
      </c>
      <c r="BP38" s="318">
        <f>IF('Indicator Date hidden'!BQ39="x","x",BP$2-'Indicator Date hidden'!BQ39)</f>
        <v>0</v>
      </c>
      <c r="BQ38" s="318">
        <f>IF('Indicator Date hidden'!BR39="x","x",BQ$2-'Indicator Date hidden'!BR39)</f>
        <v>6</v>
      </c>
      <c r="BR38" s="318">
        <f>IF('Indicator Date hidden'!BS39="x","x",BR$2-'Indicator Date hidden'!BS39)</f>
        <v>6</v>
      </c>
      <c r="BS38" s="318">
        <f>IF('Indicator Date hidden'!BT39="x","x",BS$2-'Indicator Date hidden'!BT39)</f>
        <v>6</v>
      </c>
      <c r="BT38" s="318">
        <f>IF('Indicator Date hidden'!BU39="x","x",BT$2-'Indicator Date hidden'!BU39)</f>
        <v>0</v>
      </c>
      <c r="BU38" s="318">
        <f>IF('Indicator Date hidden'!BV39="x","x",BU$2-'Indicator Date hidden'!BV39)</f>
        <v>0</v>
      </c>
      <c r="BV38" s="318">
        <f>IF('Indicator Date hidden'!BW39="x","x",BV$2-'Indicator Date hidden'!BW39)</f>
        <v>0</v>
      </c>
      <c r="BW38" s="318">
        <f>IF('Indicator Date hidden'!BX39="x","x",BW$2-'Indicator Date hidden'!BX39)</f>
        <v>6</v>
      </c>
      <c r="BX38" s="318">
        <f>IF('Indicator Date hidden'!BY39="x","x",BX$2-'Indicator Date hidden'!BY39)</f>
        <v>1</v>
      </c>
      <c r="BY38" s="318">
        <f>IF('Indicator Date hidden'!BZ39="x","x",BY$2-'Indicator Date hidden'!BZ39)</f>
        <v>1</v>
      </c>
      <c r="BZ38" s="318">
        <f>IF('Indicator Date hidden'!CA39="x","x",BZ$2-'Indicator Date hidden'!CA39)</f>
        <v>1</v>
      </c>
      <c r="CA38" s="318">
        <f>IF('Indicator Date hidden'!CB39="x","x",CA$2-'Indicator Date hidden'!CB39)</f>
        <v>1</v>
      </c>
      <c r="CB38" s="318">
        <f>IF('Indicator Date hidden'!CC39="x","x",CB$2-'Indicator Date hidden'!CC39)</f>
        <v>1</v>
      </c>
      <c r="CC38" s="318">
        <f>IF('Indicator Date hidden'!CD39="x","x",CC$2-'Indicator Date hidden'!CD39)</f>
        <v>1</v>
      </c>
      <c r="CD38" s="318">
        <f>IF('Indicator Date hidden'!CE39="x","x",CD$2-'Indicator Date hidden'!CE39)</f>
        <v>1</v>
      </c>
      <c r="CE38" s="318">
        <f>IF('Indicator Date hidden'!CF39="x","x",CE$2-'Indicator Date hidden'!CF39)</f>
        <v>0</v>
      </c>
      <c r="CF38" s="318">
        <f>IF('Indicator Date hidden'!CG39="x","x",CF$2-'Indicator Date hidden'!CG39)</f>
        <v>0</v>
      </c>
      <c r="CG38" s="318">
        <f>IF('Indicator Date hidden'!CH39="x","x",CG$2-'Indicator Date hidden'!CH39)</f>
        <v>0</v>
      </c>
      <c r="CH38" s="318">
        <f>IF('Indicator Date hidden'!CI39="x","x",CH$2-'Indicator Date hidden'!CI39)</f>
        <v>0</v>
      </c>
      <c r="CI38" s="318">
        <f>IF('Indicator Date hidden'!CJ39="x","x",CI$2-'Indicator Date hidden'!CJ39)</f>
        <v>0</v>
      </c>
      <c r="CJ38" s="318">
        <f>IF('Indicator Date hidden'!CK39="x","x",CJ$2-'Indicator Date hidden'!CK39)</f>
        <v>0</v>
      </c>
      <c r="CK38" s="318">
        <f>IF('Indicator Date hidden'!CL39="x","x",CK$2-'Indicator Date hidden'!CL39)</f>
        <v>0</v>
      </c>
      <c r="CL38" s="318">
        <f>IF('Indicator Date hidden'!CM39="x","x",CL$2-'Indicator Date hidden'!CM39)</f>
        <v>6</v>
      </c>
      <c r="CM38" s="317">
        <f t="shared" si="0"/>
        <v>67</v>
      </c>
      <c r="CN38" s="319">
        <f t="shared" si="1"/>
        <v>0.7528089887640449</v>
      </c>
      <c r="CO38" s="317">
        <f t="shared" si="2"/>
        <v>27</v>
      </c>
      <c r="CP38" s="319">
        <f t="shared" si="3"/>
        <v>1.6440625133444198</v>
      </c>
      <c r="CQ38" s="320">
        <f t="shared" si="4"/>
        <v>0</v>
      </c>
    </row>
    <row r="39" spans="1:95" x14ac:dyDescent="0.3">
      <c r="A39" s="317" t="str">
        <f>'Indicator Data'!C50</f>
        <v>Magura</v>
      </c>
      <c r="B39" s="318">
        <f>IF('Indicator Date hidden'!C40="x","x",B$2-'Indicator Date hidden'!C40)</f>
        <v>0</v>
      </c>
      <c r="C39" s="318">
        <f>IF('Indicator Date hidden'!D40="x","x",C$2-'Indicator Date hidden'!D40)</f>
        <v>0</v>
      </c>
      <c r="D39" s="318">
        <f>IF('Indicator Date hidden'!E40="x","x",D$2-'Indicator Date hidden'!E40)</f>
        <v>0</v>
      </c>
      <c r="E39" s="318">
        <f>IF('Indicator Date hidden'!F40="x","x",E$2-'Indicator Date hidden'!F40)</f>
        <v>0</v>
      </c>
      <c r="F39" s="318">
        <f>IF('Indicator Date hidden'!G40="x","x",F$2-'Indicator Date hidden'!G40)</f>
        <v>0</v>
      </c>
      <c r="G39" s="318">
        <f>IF('Indicator Date hidden'!H40="x","x",G$2-'Indicator Date hidden'!H40)</f>
        <v>0</v>
      </c>
      <c r="H39" s="318">
        <f>IF('Indicator Date hidden'!I40="x","x",H$2-'Indicator Date hidden'!I40)</f>
        <v>0</v>
      </c>
      <c r="I39" s="318">
        <f>IF('Indicator Date hidden'!J40="x","x",I$2-'Indicator Date hidden'!J40)</f>
        <v>0</v>
      </c>
      <c r="J39" s="318">
        <f>IF('Indicator Date hidden'!K40="x","x",J$2-'Indicator Date hidden'!K40)</f>
        <v>0</v>
      </c>
      <c r="K39" s="318">
        <f>IF('Indicator Date hidden'!L40="x","x",K$2-'Indicator Date hidden'!L40)</f>
        <v>0</v>
      </c>
      <c r="L39" s="318">
        <f>IF('Indicator Date hidden'!M40="x","x",L$2-'Indicator Date hidden'!M40)</f>
        <v>0</v>
      </c>
      <c r="M39" s="318">
        <f>IF('Indicator Date hidden'!N40="x","x",M$2-'Indicator Date hidden'!N40)</f>
        <v>0</v>
      </c>
      <c r="N39" s="318">
        <f>IF('Indicator Date hidden'!O40="x","x",N$2-'Indicator Date hidden'!O40)</f>
        <v>0</v>
      </c>
      <c r="O39" s="318">
        <f>IF('Indicator Date hidden'!P40="x","x",O$2-'Indicator Date hidden'!P40)</f>
        <v>0</v>
      </c>
      <c r="P39" s="318">
        <f>IF('Indicator Date hidden'!Q40="x","x",P$2-'Indicator Date hidden'!Q40)</f>
        <v>0</v>
      </c>
      <c r="Q39" s="318">
        <f>IF('Indicator Date hidden'!R40="x","x",Q$2-'Indicator Date hidden'!R40)</f>
        <v>0</v>
      </c>
      <c r="R39" s="318">
        <f>IF('Indicator Date hidden'!S40="x","x",R$2-'Indicator Date hidden'!S40)</f>
        <v>0</v>
      </c>
      <c r="S39" s="318">
        <f>IF('Indicator Date hidden'!T40="x","x",S$2-'Indicator Date hidden'!T40)</f>
        <v>0</v>
      </c>
      <c r="T39" s="318">
        <f>IF('Indicator Date hidden'!U40="x","x",T$2-'Indicator Date hidden'!U40)</f>
        <v>0</v>
      </c>
      <c r="U39" s="318">
        <f>IF('Indicator Date hidden'!V40="x","x",U$2-'Indicator Date hidden'!V40)</f>
        <v>0</v>
      </c>
      <c r="V39" s="318">
        <f>IF('Indicator Date hidden'!W40="x","x",V$2-'Indicator Date hidden'!W40)</f>
        <v>0</v>
      </c>
      <c r="W39" s="318">
        <f>IF('Indicator Date hidden'!X40="x","x",W$2-'Indicator Date hidden'!X40)</f>
        <v>0</v>
      </c>
      <c r="X39" s="318">
        <f>IF('Indicator Date hidden'!Y40="x","x",X$2-'Indicator Date hidden'!Y40)</f>
        <v>0</v>
      </c>
      <c r="Y39" s="318">
        <f>IF('Indicator Date hidden'!Z40="x","x",Y$2-'Indicator Date hidden'!Z40)</f>
        <v>6</v>
      </c>
      <c r="Z39" s="318">
        <f>IF('Indicator Date hidden'!AA40="x","x",Z$2-'Indicator Date hidden'!AA40)</f>
        <v>0</v>
      </c>
      <c r="AA39" s="318">
        <f>IF('Indicator Date hidden'!AB40="x","x",AA$2-'Indicator Date hidden'!AB40)</f>
        <v>0</v>
      </c>
      <c r="AB39" s="318">
        <f>IF('Indicator Date hidden'!AC40="x","x",AB$2-'Indicator Date hidden'!AC40)</f>
        <v>0</v>
      </c>
      <c r="AC39" s="318">
        <f>IF('Indicator Date hidden'!AD40="x","x",AC$2-'Indicator Date hidden'!AD40)</f>
        <v>0</v>
      </c>
      <c r="AD39" s="318">
        <f>IF('Indicator Date hidden'!AE40="x","x",AD$2-'Indicator Date hidden'!AE40)</f>
        <v>0</v>
      </c>
      <c r="AE39" s="318">
        <f>IF('Indicator Date hidden'!AF40="x","x",AE$2-'Indicator Date hidden'!AF40)</f>
        <v>0</v>
      </c>
      <c r="AF39" s="318">
        <f>IF('Indicator Date hidden'!AG40="x","x",AF$2-'Indicator Date hidden'!AG40)</f>
        <v>0</v>
      </c>
      <c r="AG39" s="318">
        <f>IF('Indicator Date hidden'!AH40="x","x",AG$2-'Indicator Date hidden'!AH40)</f>
        <v>4</v>
      </c>
      <c r="AH39" s="318">
        <f>IF('Indicator Date hidden'!AI40="x","x",AH$2-'Indicator Date hidden'!AI40)</f>
        <v>1</v>
      </c>
      <c r="AI39" s="318">
        <f>IF('Indicator Date hidden'!AJ40="x","x",AI$2-'Indicator Date hidden'!AJ40)</f>
        <v>1</v>
      </c>
      <c r="AJ39" s="318">
        <f>IF('Indicator Date hidden'!AK40="x","x",AJ$2-'Indicator Date hidden'!AK40)</f>
        <v>1</v>
      </c>
      <c r="AK39" s="318">
        <f>IF('Indicator Date hidden'!AL40="x","x",AK$2-'Indicator Date hidden'!AL40)</f>
        <v>0</v>
      </c>
      <c r="AL39" s="318">
        <f>IF('Indicator Date hidden'!AM40="x","x",AL$2-'Indicator Date hidden'!AM40)</f>
        <v>1</v>
      </c>
      <c r="AM39" s="318">
        <f>IF('Indicator Date hidden'!AN40="x","x",AM$2-'Indicator Date hidden'!AN40)</f>
        <v>1</v>
      </c>
      <c r="AN39" s="318">
        <f>IF('Indicator Date hidden'!AO40="x","x",AN$2-'Indicator Date hidden'!AO40)</f>
        <v>0</v>
      </c>
      <c r="AO39" s="318">
        <f>IF('Indicator Date hidden'!AP40="x","x",AO$2-'Indicator Date hidden'!AP40)</f>
        <v>4</v>
      </c>
      <c r="AP39" s="318">
        <f>IF('Indicator Date hidden'!AQ40="x","x",AP$2-'Indicator Date hidden'!AQ40)</f>
        <v>1</v>
      </c>
      <c r="AQ39" s="318">
        <f>IF('Indicator Date hidden'!AR40="x","x",AQ$2-'Indicator Date hidden'!AR40)</f>
        <v>0</v>
      </c>
      <c r="AR39" s="318">
        <f>IF('Indicator Date hidden'!AS40="x","x",AR$2-'Indicator Date hidden'!AS40)</f>
        <v>0</v>
      </c>
      <c r="AS39" s="318">
        <f>IF('Indicator Date hidden'!AT40="x","x",AS$2-'Indicator Date hidden'!AT40)</f>
        <v>0</v>
      </c>
      <c r="AT39" s="318">
        <f>IF('Indicator Date hidden'!AU40="x","x",AT$2-'Indicator Date hidden'!AU40)</f>
        <v>0</v>
      </c>
      <c r="AU39" s="318">
        <f>IF('Indicator Date hidden'!AV40="x","x",AU$2-'Indicator Date hidden'!AV40)</f>
        <v>0</v>
      </c>
      <c r="AV39" s="318">
        <f>IF('Indicator Date hidden'!AW40="x","x",AV$2-'Indicator Date hidden'!AW40)</f>
        <v>0</v>
      </c>
      <c r="AW39" s="318">
        <f>IF('Indicator Date hidden'!AX40="x","x",AW$2-'Indicator Date hidden'!AX40)</f>
        <v>0</v>
      </c>
      <c r="AX39" s="318">
        <f>IF('Indicator Date hidden'!AY40="x","x",AX$2-'Indicator Date hidden'!AY40)</f>
        <v>1</v>
      </c>
      <c r="AY39" s="318">
        <f>IF('Indicator Date hidden'!AZ40="x","x",AY$2-'Indicator Date hidden'!AZ40)</f>
        <v>1</v>
      </c>
      <c r="AZ39" s="318">
        <f>IF('Indicator Date hidden'!BA40="x","x",AZ$2-'Indicator Date hidden'!BA40)</f>
        <v>1</v>
      </c>
      <c r="BA39" s="318">
        <f>IF('Indicator Date hidden'!BB40="x","x",BA$2-'Indicator Date hidden'!BB40)</f>
        <v>0</v>
      </c>
      <c r="BB39" s="318">
        <f>IF('Indicator Date hidden'!BC40="x","x",BB$2-'Indicator Date hidden'!BC40)</f>
        <v>0</v>
      </c>
      <c r="BC39" s="318">
        <f>IF('Indicator Date hidden'!BD40="x","x",BC$2-'Indicator Date hidden'!BD40)</f>
        <v>0</v>
      </c>
      <c r="BD39" s="318">
        <f>IF('Indicator Date hidden'!BE40="x","x",BD$2-'Indicator Date hidden'!BE40)</f>
        <v>0</v>
      </c>
      <c r="BE39" s="318">
        <f>IF('Indicator Date hidden'!BF40="x","x",BE$2-'Indicator Date hidden'!BF40)</f>
        <v>0</v>
      </c>
      <c r="BF39" s="318">
        <f>IF('Indicator Date hidden'!BG40="x","x",BF$2-'Indicator Date hidden'!BG40)</f>
        <v>1</v>
      </c>
      <c r="BG39" s="318">
        <f>IF('Indicator Date hidden'!BH40="x","x",BG$2-'Indicator Date hidden'!BH40)</f>
        <v>1</v>
      </c>
      <c r="BH39" s="318">
        <f>IF('Indicator Date hidden'!BI40="x","x",BH$2-'Indicator Date hidden'!BI40)</f>
        <v>0</v>
      </c>
      <c r="BI39" s="318">
        <f>IF('Indicator Date hidden'!BJ40="x","x",BI$2-'Indicator Date hidden'!BJ40)</f>
        <v>0</v>
      </c>
      <c r="BJ39" s="318">
        <f>IF('Indicator Date hidden'!BK40="x","x",BJ$2-'Indicator Date hidden'!BK40)</f>
        <v>0</v>
      </c>
      <c r="BK39" s="318">
        <f>IF('Indicator Date hidden'!BL40="x","x",BK$2-'Indicator Date hidden'!BL40)</f>
        <v>0</v>
      </c>
      <c r="BL39" s="318">
        <f>IF('Indicator Date hidden'!BM40="x","x",BL$2-'Indicator Date hidden'!BM40)</f>
        <v>0</v>
      </c>
      <c r="BM39" s="318">
        <f>IF('Indicator Date hidden'!BN40="x","x",BM$2-'Indicator Date hidden'!BN40)</f>
        <v>0</v>
      </c>
      <c r="BN39" s="318">
        <f>IF('Indicator Date hidden'!BO40="x","x",BN$2-'Indicator Date hidden'!BO40)</f>
        <v>0</v>
      </c>
      <c r="BO39" s="318">
        <f>IF('Indicator Date hidden'!BP40="x","x",BO$2-'Indicator Date hidden'!BP40)</f>
        <v>5</v>
      </c>
      <c r="BP39" s="318">
        <f>IF('Indicator Date hidden'!BQ40="x","x",BP$2-'Indicator Date hidden'!BQ40)</f>
        <v>0</v>
      </c>
      <c r="BQ39" s="318">
        <f>IF('Indicator Date hidden'!BR40="x","x",BQ$2-'Indicator Date hidden'!BR40)</f>
        <v>6</v>
      </c>
      <c r="BR39" s="318">
        <f>IF('Indicator Date hidden'!BS40="x","x",BR$2-'Indicator Date hidden'!BS40)</f>
        <v>6</v>
      </c>
      <c r="BS39" s="318">
        <f>IF('Indicator Date hidden'!BT40="x","x",BS$2-'Indicator Date hidden'!BT40)</f>
        <v>6</v>
      </c>
      <c r="BT39" s="318">
        <f>IF('Indicator Date hidden'!BU40="x","x",BT$2-'Indicator Date hidden'!BU40)</f>
        <v>0</v>
      </c>
      <c r="BU39" s="318">
        <f>IF('Indicator Date hidden'!BV40="x","x",BU$2-'Indicator Date hidden'!BV40)</f>
        <v>0</v>
      </c>
      <c r="BV39" s="318">
        <f>IF('Indicator Date hidden'!BW40="x","x",BV$2-'Indicator Date hidden'!BW40)</f>
        <v>0</v>
      </c>
      <c r="BW39" s="318">
        <f>IF('Indicator Date hidden'!BX40="x","x",BW$2-'Indicator Date hidden'!BX40)</f>
        <v>6</v>
      </c>
      <c r="BX39" s="318">
        <f>IF('Indicator Date hidden'!BY40="x","x",BX$2-'Indicator Date hidden'!BY40)</f>
        <v>1</v>
      </c>
      <c r="BY39" s="318">
        <f>IF('Indicator Date hidden'!BZ40="x","x",BY$2-'Indicator Date hidden'!BZ40)</f>
        <v>1</v>
      </c>
      <c r="BZ39" s="318">
        <f>IF('Indicator Date hidden'!CA40="x","x",BZ$2-'Indicator Date hidden'!CA40)</f>
        <v>1</v>
      </c>
      <c r="CA39" s="318">
        <f>IF('Indicator Date hidden'!CB40="x","x",CA$2-'Indicator Date hidden'!CB40)</f>
        <v>1</v>
      </c>
      <c r="CB39" s="318">
        <f>IF('Indicator Date hidden'!CC40="x","x",CB$2-'Indicator Date hidden'!CC40)</f>
        <v>1</v>
      </c>
      <c r="CC39" s="318">
        <f>IF('Indicator Date hidden'!CD40="x","x",CC$2-'Indicator Date hidden'!CD40)</f>
        <v>1</v>
      </c>
      <c r="CD39" s="318">
        <f>IF('Indicator Date hidden'!CE40="x","x",CD$2-'Indicator Date hidden'!CE40)</f>
        <v>1</v>
      </c>
      <c r="CE39" s="318">
        <f>IF('Indicator Date hidden'!CF40="x","x",CE$2-'Indicator Date hidden'!CF40)</f>
        <v>0</v>
      </c>
      <c r="CF39" s="318">
        <f>IF('Indicator Date hidden'!CG40="x","x",CF$2-'Indicator Date hidden'!CG40)</f>
        <v>0</v>
      </c>
      <c r="CG39" s="318">
        <f>IF('Indicator Date hidden'!CH40="x","x",CG$2-'Indicator Date hidden'!CH40)</f>
        <v>0</v>
      </c>
      <c r="CH39" s="318">
        <f>IF('Indicator Date hidden'!CI40="x","x",CH$2-'Indicator Date hidden'!CI40)</f>
        <v>0</v>
      </c>
      <c r="CI39" s="318">
        <f>IF('Indicator Date hidden'!CJ40="x","x",CI$2-'Indicator Date hidden'!CJ40)</f>
        <v>0</v>
      </c>
      <c r="CJ39" s="318">
        <f>IF('Indicator Date hidden'!CK40="x","x",CJ$2-'Indicator Date hidden'!CK40)</f>
        <v>0</v>
      </c>
      <c r="CK39" s="318">
        <f>IF('Indicator Date hidden'!CL40="x","x",CK$2-'Indicator Date hidden'!CL40)</f>
        <v>0</v>
      </c>
      <c r="CL39" s="318">
        <f>IF('Indicator Date hidden'!CM40="x","x",CL$2-'Indicator Date hidden'!CM40)</f>
        <v>6</v>
      </c>
      <c r="CM39" s="317">
        <f t="shared" si="0"/>
        <v>67</v>
      </c>
      <c r="CN39" s="319">
        <f t="shared" si="1"/>
        <v>0.7528089887640449</v>
      </c>
      <c r="CO39" s="317">
        <f t="shared" si="2"/>
        <v>27</v>
      </c>
      <c r="CP39" s="319">
        <f t="shared" si="3"/>
        <v>1.6440625133444198</v>
      </c>
      <c r="CQ39" s="320">
        <f t="shared" si="4"/>
        <v>0</v>
      </c>
    </row>
    <row r="40" spans="1:95" x14ac:dyDescent="0.3">
      <c r="A40" s="317" t="str">
        <f>'Indicator Data'!C51</f>
        <v>Meherpur</v>
      </c>
      <c r="B40" s="318">
        <f>IF('Indicator Date hidden'!C41="x","x",B$2-'Indicator Date hidden'!C41)</f>
        <v>0</v>
      </c>
      <c r="C40" s="318">
        <f>IF('Indicator Date hidden'!D41="x","x",C$2-'Indicator Date hidden'!D41)</f>
        <v>0</v>
      </c>
      <c r="D40" s="318">
        <f>IF('Indicator Date hidden'!E41="x","x",D$2-'Indicator Date hidden'!E41)</f>
        <v>0</v>
      </c>
      <c r="E40" s="318">
        <f>IF('Indicator Date hidden'!F41="x","x",E$2-'Indicator Date hidden'!F41)</f>
        <v>0</v>
      </c>
      <c r="F40" s="318">
        <f>IF('Indicator Date hidden'!G41="x","x",F$2-'Indicator Date hidden'!G41)</f>
        <v>0</v>
      </c>
      <c r="G40" s="318">
        <f>IF('Indicator Date hidden'!H41="x","x",G$2-'Indicator Date hidden'!H41)</f>
        <v>0</v>
      </c>
      <c r="H40" s="318">
        <f>IF('Indicator Date hidden'!I41="x","x",H$2-'Indicator Date hidden'!I41)</f>
        <v>0</v>
      </c>
      <c r="I40" s="318">
        <f>IF('Indicator Date hidden'!J41="x","x",I$2-'Indicator Date hidden'!J41)</f>
        <v>0</v>
      </c>
      <c r="J40" s="318">
        <f>IF('Indicator Date hidden'!K41="x","x",J$2-'Indicator Date hidden'!K41)</f>
        <v>0</v>
      </c>
      <c r="K40" s="318">
        <f>IF('Indicator Date hidden'!L41="x","x",K$2-'Indicator Date hidden'!L41)</f>
        <v>0</v>
      </c>
      <c r="L40" s="318">
        <f>IF('Indicator Date hidden'!M41="x","x",L$2-'Indicator Date hidden'!M41)</f>
        <v>0</v>
      </c>
      <c r="M40" s="318">
        <f>IF('Indicator Date hidden'!N41="x","x",M$2-'Indicator Date hidden'!N41)</f>
        <v>0</v>
      </c>
      <c r="N40" s="318">
        <f>IF('Indicator Date hidden'!O41="x","x",N$2-'Indicator Date hidden'!O41)</f>
        <v>0</v>
      </c>
      <c r="O40" s="318">
        <f>IF('Indicator Date hidden'!P41="x","x",O$2-'Indicator Date hidden'!P41)</f>
        <v>0</v>
      </c>
      <c r="P40" s="318">
        <f>IF('Indicator Date hidden'!Q41="x","x",P$2-'Indicator Date hidden'!Q41)</f>
        <v>0</v>
      </c>
      <c r="Q40" s="318">
        <f>IF('Indicator Date hidden'!R41="x","x",Q$2-'Indicator Date hidden'!R41)</f>
        <v>0</v>
      </c>
      <c r="R40" s="318">
        <f>IF('Indicator Date hidden'!S41="x","x",R$2-'Indicator Date hidden'!S41)</f>
        <v>0</v>
      </c>
      <c r="S40" s="318">
        <f>IF('Indicator Date hidden'!T41="x","x",S$2-'Indicator Date hidden'!T41)</f>
        <v>0</v>
      </c>
      <c r="T40" s="318">
        <f>IF('Indicator Date hidden'!U41="x","x",T$2-'Indicator Date hidden'!U41)</f>
        <v>0</v>
      </c>
      <c r="U40" s="318">
        <f>IF('Indicator Date hidden'!V41="x","x",U$2-'Indicator Date hidden'!V41)</f>
        <v>0</v>
      </c>
      <c r="V40" s="318">
        <f>IF('Indicator Date hidden'!W41="x","x",V$2-'Indicator Date hidden'!W41)</f>
        <v>0</v>
      </c>
      <c r="W40" s="318">
        <f>IF('Indicator Date hidden'!X41="x","x",W$2-'Indicator Date hidden'!X41)</f>
        <v>0</v>
      </c>
      <c r="X40" s="318">
        <f>IF('Indicator Date hidden'!Y41="x","x",X$2-'Indicator Date hidden'!Y41)</f>
        <v>0</v>
      </c>
      <c r="Y40" s="318">
        <f>IF('Indicator Date hidden'!Z41="x","x",Y$2-'Indicator Date hidden'!Z41)</f>
        <v>6</v>
      </c>
      <c r="Z40" s="318">
        <f>IF('Indicator Date hidden'!AA41="x","x",Z$2-'Indicator Date hidden'!AA41)</f>
        <v>0</v>
      </c>
      <c r="AA40" s="318">
        <f>IF('Indicator Date hidden'!AB41="x","x",AA$2-'Indicator Date hidden'!AB41)</f>
        <v>0</v>
      </c>
      <c r="AB40" s="318">
        <f>IF('Indicator Date hidden'!AC41="x","x",AB$2-'Indicator Date hidden'!AC41)</f>
        <v>0</v>
      </c>
      <c r="AC40" s="318">
        <f>IF('Indicator Date hidden'!AD41="x","x",AC$2-'Indicator Date hidden'!AD41)</f>
        <v>0</v>
      </c>
      <c r="AD40" s="318">
        <f>IF('Indicator Date hidden'!AE41="x","x",AD$2-'Indicator Date hidden'!AE41)</f>
        <v>0</v>
      </c>
      <c r="AE40" s="318">
        <f>IF('Indicator Date hidden'!AF41="x","x",AE$2-'Indicator Date hidden'!AF41)</f>
        <v>0</v>
      </c>
      <c r="AF40" s="318">
        <f>IF('Indicator Date hidden'!AG41="x","x",AF$2-'Indicator Date hidden'!AG41)</f>
        <v>0</v>
      </c>
      <c r="AG40" s="318">
        <f>IF('Indicator Date hidden'!AH41="x","x",AG$2-'Indicator Date hidden'!AH41)</f>
        <v>4</v>
      </c>
      <c r="AH40" s="318">
        <f>IF('Indicator Date hidden'!AI41="x","x",AH$2-'Indicator Date hidden'!AI41)</f>
        <v>1</v>
      </c>
      <c r="AI40" s="318">
        <f>IF('Indicator Date hidden'!AJ41="x","x",AI$2-'Indicator Date hidden'!AJ41)</f>
        <v>1</v>
      </c>
      <c r="AJ40" s="318">
        <f>IF('Indicator Date hidden'!AK41="x","x",AJ$2-'Indicator Date hidden'!AK41)</f>
        <v>1</v>
      </c>
      <c r="AK40" s="318">
        <f>IF('Indicator Date hidden'!AL41="x","x",AK$2-'Indicator Date hidden'!AL41)</f>
        <v>0</v>
      </c>
      <c r="AL40" s="318">
        <f>IF('Indicator Date hidden'!AM41="x","x",AL$2-'Indicator Date hidden'!AM41)</f>
        <v>1</v>
      </c>
      <c r="AM40" s="318">
        <f>IF('Indicator Date hidden'!AN41="x","x",AM$2-'Indicator Date hidden'!AN41)</f>
        <v>1</v>
      </c>
      <c r="AN40" s="318">
        <f>IF('Indicator Date hidden'!AO41="x","x",AN$2-'Indicator Date hidden'!AO41)</f>
        <v>0</v>
      </c>
      <c r="AO40" s="318">
        <f>IF('Indicator Date hidden'!AP41="x","x",AO$2-'Indicator Date hidden'!AP41)</f>
        <v>4</v>
      </c>
      <c r="AP40" s="318">
        <f>IF('Indicator Date hidden'!AQ41="x","x",AP$2-'Indicator Date hidden'!AQ41)</f>
        <v>1</v>
      </c>
      <c r="AQ40" s="318">
        <f>IF('Indicator Date hidden'!AR41="x","x",AQ$2-'Indicator Date hidden'!AR41)</f>
        <v>0</v>
      </c>
      <c r="AR40" s="318">
        <f>IF('Indicator Date hidden'!AS41="x","x",AR$2-'Indicator Date hidden'!AS41)</f>
        <v>0</v>
      </c>
      <c r="AS40" s="318">
        <f>IF('Indicator Date hidden'!AT41="x","x",AS$2-'Indicator Date hidden'!AT41)</f>
        <v>0</v>
      </c>
      <c r="AT40" s="318">
        <f>IF('Indicator Date hidden'!AU41="x","x",AT$2-'Indicator Date hidden'!AU41)</f>
        <v>0</v>
      </c>
      <c r="AU40" s="318">
        <f>IF('Indicator Date hidden'!AV41="x","x",AU$2-'Indicator Date hidden'!AV41)</f>
        <v>0</v>
      </c>
      <c r="AV40" s="318">
        <f>IF('Indicator Date hidden'!AW41="x","x",AV$2-'Indicator Date hidden'!AW41)</f>
        <v>0</v>
      </c>
      <c r="AW40" s="318">
        <f>IF('Indicator Date hidden'!AX41="x","x",AW$2-'Indicator Date hidden'!AX41)</f>
        <v>0</v>
      </c>
      <c r="AX40" s="318">
        <f>IF('Indicator Date hidden'!AY41="x","x",AX$2-'Indicator Date hidden'!AY41)</f>
        <v>1</v>
      </c>
      <c r="AY40" s="318">
        <f>IF('Indicator Date hidden'!AZ41="x","x",AY$2-'Indicator Date hidden'!AZ41)</f>
        <v>1</v>
      </c>
      <c r="AZ40" s="318">
        <f>IF('Indicator Date hidden'!BA41="x","x",AZ$2-'Indicator Date hidden'!BA41)</f>
        <v>1</v>
      </c>
      <c r="BA40" s="318">
        <f>IF('Indicator Date hidden'!BB41="x","x",BA$2-'Indicator Date hidden'!BB41)</f>
        <v>0</v>
      </c>
      <c r="BB40" s="318">
        <f>IF('Indicator Date hidden'!BC41="x","x",BB$2-'Indicator Date hidden'!BC41)</f>
        <v>0</v>
      </c>
      <c r="BC40" s="318">
        <f>IF('Indicator Date hidden'!BD41="x","x",BC$2-'Indicator Date hidden'!BD41)</f>
        <v>0</v>
      </c>
      <c r="BD40" s="318">
        <f>IF('Indicator Date hidden'!BE41="x","x",BD$2-'Indicator Date hidden'!BE41)</f>
        <v>0</v>
      </c>
      <c r="BE40" s="318">
        <f>IF('Indicator Date hidden'!BF41="x","x",BE$2-'Indicator Date hidden'!BF41)</f>
        <v>0</v>
      </c>
      <c r="BF40" s="318">
        <f>IF('Indicator Date hidden'!BG41="x","x",BF$2-'Indicator Date hidden'!BG41)</f>
        <v>1</v>
      </c>
      <c r="BG40" s="318">
        <f>IF('Indicator Date hidden'!BH41="x","x",BG$2-'Indicator Date hidden'!BH41)</f>
        <v>1</v>
      </c>
      <c r="BH40" s="318">
        <f>IF('Indicator Date hidden'!BI41="x","x",BH$2-'Indicator Date hidden'!BI41)</f>
        <v>0</v>
      </c>
      <c r="BI40" s="318">
        <f>IF('Indicator Date hidden'!BJ41="x","x",BI$2-'Indicator Date hidden'!BJ41)</f>
        <v>0</v>
      </c>
      <c r="BJ40" s="318">
        <f>IF('Indicator Date hidden'!BK41="x","x",BJ$2-'Indicator Date hidden'!BK41)</f>
        <v>0</v>
      </c>
      <c r="BK40" s="318">
        <f>IF('Indicator Date hidden'!BL41="x","x",BK$2-'Indicator Date hidden'!BL41)</f>
        <v>0</v>
      </c>
      <c r="BL40" s="318">
        <f>IF('Indicator Date hidden'!BM41="x","x",BL$2-'Indicator Date hidden'!BM41)</f>
        <v>0</v>
      </c>
      <c r="BM40" s="318">
        <f>IF('Indicator Date hidden'!BN41="x","x",BM$2-'Indicator Date hidden'!BN41)</f>
        <v>0</v>
      </c>
      <c r="BN40" s="318">
        <f>IF('Indicator Date hidden'!BO41="x","x",BN$2-'Indicator Date hidden'!BO41)</f>
        <v>0</v>
      </c>
      <c r="BO40" s="318">
        <f>IF('Indicator Date hidden'!BP41="x","x",BO$2-'Indicator Date hidden'!BP41)</f>
        <v>5</v>
      </c>
      <c r="BP40" s="318">
        <f>IF('Indicator Date hidden'!BQ41="x","x",BP$2-'Indicator Date hidden'!BQ41)</f>
        <v>0</v>
      </c>
      <c r="BQ40" s="318">
        <f>IF('Indicator Date hidden'!BR41="x","x",BQ$2-'Indicator Date hidden'!BR41)</f>
        <v>6</v>
      </c>
      <c r="BR40" s="318">
        <f>IF('Indicator Date hidden'!BS41="x","x",BR$2-'Indicator Date hidden'!BS41)</f>
        <v>6</v>
      </c>
      <c r="BS40" s="318">
        <f>IF('Indicator Date hidden'!BT41="x","x",BS$2-'Indicator Date hidden'!BT41)</f>
        <v>6</v>
      </c>
      <c r="BT40" s="318">
        <f>IF('Indicator Date hidden'!BU41="x","x",BT$2-'Indicator Date hidden'!BU41)</f>
        <v>0</v>
      </c>
      <c r="BU40" s="318">
        <f>IF('Indicator Date hidden'!BV41="x","x",BU$2-'Indicator Date hidden'!BV41)</f>
        <v>0</v>
      </c>
      <c r="BV40" s="318">
        <f>IF('Indicator Date hidden'!BW41="x","x",BV$2-'Indicator Date hidden'!BW41)</f>
        <v>0</v>
      </c>
      <c r="BW40" s="318">
        <f>IF('Indicator Date hidden'!BX41="x","x",BW$2-'Indicator Date hidden'!BX41)</f>
        <v>6</v>
      </c>
      <c r="BX40" s="318">
        <f>IF('Indicator Date hidden'!BY41="x","x",BX$2-'Indicator Date hidden'!BY41)</f>
        <v>1</v>
      </c>
      <c r="BY40" s="318">
        <f>IF('Indicator Date hidden'!BZ41="x","x",BY$2-'Indicator Date hidden'!BZ41)</f>
        <v>1</v>
      </c>
      <c r="BZ40" s="318">
        <f>IF('Indicator Date hidden'!CA41="x","x",BZ$2-'Indicator Date hidden'!CA41)</f>
        <v>1</v>
      </c>
      <c r="CA40" s="318">
        <f>IF('Indicator Date hidden'!CB41="x","x",CA$2-'Indicator Date hidden'!CB41)</f>
        <v>1</v>
      </c>
      <c r="CB40" s="318">
        <f>IF('Indicator Date hidden'!CC41="x","x",CB$2-'Indicator Date hidden'!CC41)</f>
        <v>1</v>
      </c>
      <c r="CC40" s="318">
        <f>IF('Indicator Date hidden'!CD41="x","x",CC$2-'Indicator Date hidden'!CD41)</f>
        <v>1</v>
      </c>
      <c r="CD40" s="318">
        <f>IF('Indicator Date hidden'!CE41="x","x",CD$2-'Indicator Date hidden'!CE41)</f>
        <v>1</v>
      </c>
      <c r="CE40" s="318">
        <f>IF('Indicator Date hidden'!CF41="x","x",CE$2-'Indicator Date hidden'!CF41)</f>
        <v>0</v>
      </c>
      <c r="CF40" s="318">
        <f>IF('Indicator Date hidden'!CG41="x","x",CF$2-'Indicator Date hidden'!CG41)</f>
        <v>0</v>
      </c>
      <c r="CG40" s="318">
        <f>IF('Indicator Date hidden'!CH41="x","x",CG$2-'Indicator Date hidden'!CH41)</f>
        <v>0</v>
      </c>
      <c r="CH40" s="318">
        <f>IF('Indicator Date hidden'!CI41="x","x",CH$2-'Indicator Date hidden'!CI41)</f>
        <v>0</v>
      </c>
      <c r="CI40" s="318">
        <f>IF('Indicator Date hidden'!CJ41="x","x",CI$2-'Indicator Date hidden'!CJ41)</f>
        <v>0</v>
      </c>
      <c r="CJ40" s="318">
        <f>IF('Indicator Date hidden'!CK41="x","x",CJ$2-'Indicator Date hidden'!CK41)</f>
        <v>0</v>
      </c>
      <c r="CK40" s="318">
        <f>IF('Indicator Date hidden'!CL41="x","x",CK$2-'Indicator Date hidden'!CL41)</f>
        <v>0</v>
      </c>
      <c r="CL40" s="318">
        <f>IF('Indicator Date hidden'!CM41="x","x",CL$2-'Indicator Date hidden'!CM41)</f>
        <v>6</v>
      </c>
      <c r="CM40" s="317">
        <f t="shared" si="0"/>
        <v>67</v>
      </c>
      <c r="CN40" s="319">
        <f t="shared" si="1"/>
        <v>0.7528089887640449</v>
      </c>
      <c r="CO40" s="317">
        <f t="shared" si="2"/>
        <v>27</v>
      </c>
      <c r="CP40" s="319">
        <f t="shared" si="3"/>
        <v>1.6440625133444198</v>
      </c>
      <c r="CQ40" s="320">
        <f t="shared" si="4"/>
        <v>0</v>
      </c>
    </row>
    <row r="41" spans="1:95" x14ac:dyDescent="0.3">
      <c r="A41" s="317" t="str">
        <f>'Indicator Data'!C52</f>
        <v>Narail</v>
      </c>
      <c r="B41" s="318">
        <f>IF('Indicator Date hidden'!C42="x","x",B$2-'Indicator Date hidden'!C42)</f>
        <v>0</v>
      </c>
      <c r="C41" s="318">
        <f>IF('Indicator Date hidden'!D42="x","x",C$2-'Indicator Date hidden'!D42)</f>
        <v>0</v>
      </c>
      <c r="D41" s="318">
        <f>IF('Indicator Date hidden'!E42="x","x",D$2-'Indicator Date hidden'!E42)</f>
        <v>0</v>
      </c>
      <c r="E41" s="318">
        <f>IF('Indicator Date hidden'!F42="x","x",E$2-'Indicator Date hidden'!F42)</f>
        <v>0</v>
      </c>
      <c r="F41" s="318">
        <f>IF('Indicator Date hidden'!G42="x","x",F$2-'Indicator Date hidden'!G42)</f>
        <v>0</v>
      </c>
      <c r="G41" s="318">
        <f>IF('Indicator Date hidden'!H42="x","x",G$2-'Indicator Date hidden'!H42)</f>
        <v>0</v>
      </c>
      <c r="H41" s="318">
        <f>IF('Indicator Date hidden'!I42="x","x",H$2-'Indicator Date hidden'!I42)</f>
        <v>0</v>
      </c>
      <c r="I41" s="318">
        <f>IF('Indicator Date hidden'!J42="x","x",I$2-'Indicator Date hidden'!J42)</f>
        <v>0</v>
      </c>
      <c r="J41" s="318">
        <f>IF('Indicator Date hidden'!K42="x","x",J$2-'Indicator Date hidden'!K42)</f>
        <v>0</v>
      </c>
      <c r="K41" s="318">
        <f>IF('Indicator Date hidden'!L42="x","x",K$2-'Indicator Date hidden'!L42)</f>
        <v>0</v>
      </c>
      <c r="L41" s="318">
        <f>IF('Indicator Date hidden'!M42="x","x",L$2-'Indicator Date hidden'!M42)</f>
        <v>0</v>
      </c>
      <c r="M41" s="318">
        <f>IF('Indicator Date hidden'!N42="x","x",M$2-'Indicator Date hidden'!N42)</f>
        <v>0</v>
      </c>
      <c r="N41" s="318">
        <f>IF('Indicator Date hidden'!O42="x","x",N$2-'Indicator Date hidden'!O42)</f>
        <v>0</v>
      </c>
      <c r="O41" s="318">
        <f>IF('Indicator Date hidden'!P42="x","x",O$2-'Indicator Date hidden'!P42)</f>
        <v>0</v>
      </c>
      <c r="P41" s="318">
        <f>IF('Indicator Date hidden'!Q42="x","x",P$2-'Indicator Date hidden'!Q42)</f>
        <v>0</v>
      </c>
      <c r="Q41" s="318">
        <f>IF('Indicator Date hidden'!R42="x","x",Q$2-'Indicator Date hidden'!R42)</f>
        <v>0</v>
      </c>
      <c r="R41" s="318">
        <f>IF('Indicator Date hidden'!S42="x","x",R$2-'Indicator Date hidden'!S42)</f>
        <v>0</v>
      </c>
      <c r="S41" s="318">
        <f>IF('Indicator Date hidden'!T42="x","x",S$2-'Indicator Date hidden'!T42)</f>
        <v>0</v>
      </c>
      <c r="T41" s="318">
        <f>IF('Indicator Date hidden'!U42="x","x",T$2-'Indicator Date hidden'!U42)</f>
        <v>0</v>
      </c>
      <c r="U41" s="318">
        <f>IF('Indicator Date hidden'!V42="x","x",U$2-'Indicator Date hidden'!V42)</f>
        <v>0</v>
      </c>
      <c r="V41" s="318">
        <f>IF('Indicator Date hidden'!W42="x","x",V$2-'Indicator Date hidden'!W42)</f>
        <v>0</v>
      </c>
      <c r="W41" s="318">
        <f>IF('Indicator Date hidden'!X42="x","x",W$2-'Indicator Date hidden'!X42)</f>
        <v>0</v>
      </c>
      <c r="X41" s="318">
        <f>IF('Indicator Date hidden'!Y42="x","x",X$2-'Indicator Date hidden'!Y42)</f>
        <v>0</v>
      </c>
      <c r="Y41" s="318">
        <f>IF('Indicator Date hidden'!Z42="x","x",Y$2-'Indicator Date hidden'!Z42)</f>
        <v>6</v>
      </c>
      <c r="Z41" s="318">
        <f>IF('Indicator Date hidden'!AA42="x","x",Z$2-'Indicator Date hidden'!AA42)</f>
        <v>0</v>
      </c>
      <c r="AA41" s="318">
        <f>IF('Indicator Date hidden'!AB42="x","x",AA$2-'Indicator Date hidden'!AB42)</f>
        <v>0</v>
      </c>
      <c r="AB41" s="318">
        <f>IF('Indicator Date hidden'!AC42="x","x",AB$2-'Indicator Date hidden'!AC42)</f>
        <v>0</v>
      </c>
      <c r="AC41" s="318">
        <f>IF('Indicator Date hidden'!AD42="x","x",AC$2-'Indicator Date hidden'!AD42)</f>
        <v>0</v>
      </c>
      <c r="AD41" s="318">
        <f>IF('Indicator Date hidden'!AE42="x","x",AD$2-'Indicator Date hidden'!AE42)</f>
        <v>0</v>
      </c>
      <c r="AE41" s="318">
        <f>IF('Indicator Date hidden'!AF42="x","x",AE$2-'Indicator Date hidden'!AF42)</f>
        <v>0</v>
      </c>
      <c r="AF41" s="318">
        <f>IF('Indicator Date hidden'!AG42="x","x",AF$2-'Indicator Date hidden'!AG42)</f>
        <v>0</v>
      </c>
      <c r="AG41" s="318">
        <f>IF('Indicator Date hidden'!AH42="x","x",AG$2-'Indicator Date hidden'!AH42)</f>
        <v>4</v>
      </c>
      <c r="AH41" s="318">
        <f>IF('Indicator Date hidden'!AI42="x","x",AH$2-'Indicator Date hidden'!AI42)</f>
        <v>1</v>
      </c>
      <c r="AI41" s="318">
        <f>IF('Indicator Date hidden'!AJ42="x","x",AI$2-'Indicator Date hidden'!AJ42)</f>
        <v>1</v>
      </c>
      <c r="AJ41" s="318">
        <f>IF('Indicator Date hidden'!AK42="x","x",AJ$2-'Indicator Date hidden'!AK42)</f>
        <v>1</v>
      </c>
      <c r="AK41" s="318">
        <f>IF('Indicator Date hidden'!AL42="x","x",AK$2-'Indicator Date hidden'!AL42)</f>
        <v>0</v>
      </c>
      <c r="AL41" s="318">
        <f>IF('Indicator Date hidden'!AM42="x","x",AL$2-'Indicator Date hidden'!AM42)</f>
        <v>1</v>
      </c>
      <c r="AM41" s="318">
        <f>IF('Indicator Date hidden'!AN42="x","x",AM$2-'Indicator Date hidden'!AN42)</f>
        <v>1</v>
      </c>
      <c r="AN41" s="318">
        <f>IF('Indicator Date hidden'!AO42="x","x",AN$2-'Indicator Date hidden'!AO42)</f>
        <v>0</v>
      </c>
      <c r="AO41" s="318">
        <f>IF('Indicator Date hidden'!AP42="x","x",AO$2-'Indicator Date hidden'!AP42)</f>
        <v>4</v>
      </c>
      <c r="AP41" s="318">
        <f>IF('Indicator Date hidden'!AQ42="x","x",AP$2-'Indicator Date hidden'!AQ42)</f>
        <v>1</v>
      </c>
      <c r="AQ41" s="318">
        <f>IF('Indicator Date hidden'!AR42="x","x",AQ$2-'Indicator Date hidden'!AR42)</f>
        <v>0</v>
      </c>
      <c r="AR41" s="318">
        <f>IF('Indicator Date hidden'!AS42="x","x",AR$2-'Indicator Date hidden'!AS42)</f>
        <v>0</v>
      </c>
      <c r="AS41" s="318">
        <f>IF('Indicator Date hidden'!AT42="x","x",AS$2-'Indicator Date hidden'!AT42)</f>
        <v>0</v>
      </c>
      <c r="AT41" s="318">
        <f>IF('Indicator Date hidden'!AU42="x","x",AT$2-'Indicator Date hidden'!AU42)</f>
        <v>0</v>
      </c>
      <c r="AU41" s="318">
        <f>IF('Indicator Date hidden'!AV42="x","x",AU$2-'Indicator Date hidden'!AV42)</f>
        <v>0</v>
      </c>
      <c r="AV41" s="318">
        <f>IF('Indicator Date hidden'!AW42="x","x",AV$2-'Indicator Date hidden'!AW42)</f>
        <v>0</v>
      </c>
      <c r="AW41" s="318">
        <f>IF('Indicator Date hidden'!AX42="x","x",AW$2-'Indicator Date hidden'!AX42)</f>
        <v>0</v>
      </c>
      <c r="AX41" s="318">
        <f>IF('Indicator Date hidden'!AY42="x","x",AX$2-'Indicator Date hidden'!AY42)</f>
        <v>1</v>
      </c>
      <c r="AY41" s="318">
        <f>IF('Indicator Date hidden'!AZ42="x","x",AY$2-'Indicator Date hidden'!AZ42)</f>
        <v>1</v>
      </c>
      <c r="AZ41" s="318">
        <f>IF('Indicator Date hidden'!BA42="x","x",AZ$2-'Indicator Date hidden'!BA42)</f>
        <v>1</v>
      </c>
      <c r="BA41" s="318">
        <f>IF('Indicator Date hidden'!BB42="x","x",BA$2-'Indicator Date hidden'!BB42)</f>
        <v>0</v>
      </c>
      <c r="BB41" s="318">
        <f>IF('Indicator Date hidden'!BC42="x","x",BB$2-'Indicator Date hidden'!BC42)</f>
        <v>0</v>
      </c>
      <c r="BC41" s="318">
        <f>IF('Indicator Date hidden'!BD42="x","x",BC$2-'Indicator Date hidden'!BD42)</f>
        <v>0</v>
      </c>
      <c r="BD41" s="318">
        <f>IF('Indicator Date hidden'!BE42="x","x",BD$2-'Indicator Date hidden'!BE42)</f>
        <v>0</v>
      </c>
      <c r="BE41" s="318">
        <f>IF('Indicator Date hidden'!BF42="x","x",BE$2-'Indicator Date hidden'!BF42)</f>
        <v>0</v>
      </c>
      <c r="BF41" s="318">
        <f>IF('Indicator Date hidden'!BG42="x","x",BF$2-'Indicator Date hidden'!BG42)</f>
        <v>1</v>
      </c>
      <c r="BG41" s="318">
        <f>IF('Indicator Date hidden'!BH42="x","x",BG$2-'Indicator Date hidden'!BH42)</f>
        <v>1</v>
      </c>
      <c r="BH41" s="318">
        <f>IF('Indicator Date hidden'!BI42="x","x",BH$2-'Indicator Date hidden'!BI42)</f>
        <v>0</v>
      </c>
      <c r="BI41" s="318">
        <f>IF('Indicator Date hidden'!BJ42="x","x",BI$2-'Indicator Date hidden'!BJ42)</f>
        <v>0</v>
      </c>
      <c r="BJ41" s="318">
        <f>IF('Indicator Date hidden'!BK42="x","x",BJ$2-'Indicator Date hidden'!BK42)</f>
        <v>0</v>
      </c>
      <c r="BK41" s="318">
        <f>IF('Indicator Date hidden'!BL42="x","x",BK$2-'Indicator Date hidden'!BL42)</f>
        <v>0</v>
      </c>
      <c r="BL41" s="318">
        <f>IF('Indicator Date hidden'!BM42="x","x",BL$2-'Indicator Date hidden'!BM42)</f>
        <v>0</v>
      </c>
      <c r="BM41" s="318">
        <f>IF('Indicator Date hidden'!BN42="x","x",BM$2-'Indicator Date hidden'!BN42)</f>
        <v>0</v>
      </c>
      <c r="BN41" s="318">
        <f>IF('Indicator Date hidden'!BO42="x","x",BN$2-'Indicator Date hidden'!BO42)</f>
        <v>0</v>
      </c>
      <c r="BO41" s="318">
        <f>IF('Indicator Date hidden'!BP42="x","x",BO$2-'Indicator Date hidden'!BP42)</f>
        <v>5</v>
      </c>
      <c r="BP41" s="318">
        <f>IF('Indicator Date hidden'!BQ42="x","x",BP$2-'Indicator Date hidden'!BQ42)</f>
        <v>0</v>
      </c>
      <c r="BQ41" s="318">
        <f>IF('Indicator Date hidden'!BR42="x","x",BQ$2-'Indicator Date hidden'!BR42)</f>
        <v>6</v>
      </c>
      <c r="BR41" s="318">
        <f>IF('Indicator Date hidden'!BS42="x","x",BR$2-'Indicator Date hidden'!BS42)</f>
        <v>6</v>
      </c>
      <c r="BS41" s="318">
        <f>IF('Indicator Date hidden'!BT42="x","x",BS$2-'Indicator Date hidden'!BT42)</f>
        <v>6</v>
      </c>
      <c r="BT41" s="318">
        <f>IF('Indicator Date hidden'!BU42="x","x",BT$2-'Indicator Date hidden'!BU42)</f>
        <v>0</v>
      </c>
      <c r="BU41" s="318">
        <f>IF('Indicator Date hidden'!BV42="x","x",BU$2-'Indicator Date hidden'!BV42)</f>
        <v>0</v>
      </c>
      <c r="BV41" s="318">
        <f>IF('Indicator Date hidden'!BW42="x","x",BV$2-'Indicator Date hidden'!BW42)</f>
        <v>0</v>
      </c>
      <c r="BW41" s="318">
        <f>IF('Indicator Date hidden'!BX42="x","x",BW$2-'Indicator Date hidden'!BX42)</f>
        <v>6</v>
      </c>
      <c r="BX41" s="318">
        <f>IF('Indicator Date hidden'!BY42="x","x",BX$2-'Indicator Date hidden'!BY42)</f>
        <v>1</v>
      </c>
      <c r="BY41" s="318">
        <f>IF('Indicator Date hidden'!BZ42="x","x",BY$2-'Indicator Date hidden'!BZ42)</f>
        <v>1</v>
      </c>
      <c r="BZ41" s="318">
        <f>IF('Indicator Date hidden'!CA42="x","x",BZ$2-'Indicator Date hidden'!CA42)</f>
        <v>1</v>
      </c>
      <c r="CA41" s="318">
        <f>IF('Indicator Date hidden'!CB42="x","x",CA$2-'Indicator Date hidden'!CB42)</f>
        <v>1</v>
      </c>
      <c r="CB41" s="318">
        <f>IF('Indicator Date hidden'!CC42="x","x",CB$2-'Indicator Date hidden'!CC42)</f>
        <v>1</v>
      </c>
      <c r="CC41" s="318">
        <f>IF('Indicator Date hidden'!CD42="x","x",CC$2-'Indicator Date hidden'!CD42)</f>
        <v>1</v>
      </c>
      <c r="CD41" s="318">
        <f>IF('Indicator Date hidden'!CE42="x","x",CD$2-'Indicator Date hidden'!CE42)</f>
        <v>1</v>
      </c>
      <c r="CE41" s="318">
        <f>IF('Indicator Date hidden'!CF42="x","x",CE$2-'Indicator Date hidden'!CF42)</f>
        <v>0</v>
      </c>
      <c r="CF41" s="318">
        <f>IF('Indicator Date hidden'!CG42="x","x",CF$2-'Indicator Date hidden'!CG42)</f>
        <v>0</v>
      </c>
      <c r="CG41" s="318">
        <f>IF('Indicator Date hidden'!CH42="x","x",CG$2-'Indicator Date hidden'!CH42)</f>
        <v>0</v>
      </c>
      <c r="CH41" s="318">
        <f>IF('Indicator Date hidden'!CI42="x","x",CH$2-'Indicator Date hidden'!CI42)</f>
        <v>0</v>
      </c>
      <c r="CI41" s="318">
        <f>IF('Indicator Date hidden'!CJ42="x","x",CI$2-'Indicator Date hidden'!CJ42)</f>
        <v>0</v>
      </c>
      <c r="CJ41" s="318">
        <f>IF('Indicator Date hidden'!CK42="x","x",CJ$2-'Indicator Date hidden'!CK42)</f>
        <v>0</v>
      </c>
      <c r="CK41" s="318">
        <f>IF('Indicator Date hidden'!CL42="x","x",CK$2-'Indicator Date hidden'!CL42)</f>
        <v>0</v>
      </c>
      <c r="CL41" s="318">
        <f>IF('Indicator Date hidden'!CM42="x","x",CL$2-'Indicator Date hidden'!CM42)</f>
        <v>6</v>
      </c>
      <c r="CM41" s="317">
        <f t="shared" si="0"/>
        <v>67</v>
      </c>
      <c r="CN41" s="319">
        <f t="shared" si="1"/>
        <v>0.7528089887640449</v>
      </c>
      <c r="CO41" s="317">
        <f t="shared" si="2"/>
        <v>27</v>
      </c>
      <c r="CP41" s="319">
        <f t="shared" si="3"/>
        <v>1.6440625133444198</v>
      </c>
      <c r="CQ41" s="320">
        <f t="shared" si="4"/>
        <v>0</v>
      </c>
    </row>
    <row r="42" spans="1:95" x14ac:dyDescent="0.3">
      <c r="A42" s="317" t="str">
        <f>'Indicator Data'!C53</f>
        <v>Satkhira</v>
      </c>
      <c r="B42" s="318">
        <f>IF('Indicator Date hidden'!C43="x","x",B$2-'Indicator Date hidden'!C43)</f>
        <v>0</v>
      </c>
      <c r="C42" s="318">
        <f>IF('Indicator Date hidden'!D43="x","x",C$2-'Indicator Date hidden'!D43)</f>
        <v>0</v>
      </c>
      <c r="D42" s="318">
        <f>IF('Indicator Date hidden'!E43="x","x",D$2-'Indicator Date hidden'!E43)</f>
        <v>0</v>
      </c>
      <c r="E42" s="318">
        <f>IF('Indicator Date hidden'!F43="x","x",E$2-'Indicator Date hidden'!F43)</f>
        <v>0</v>
      </c>
      <c r="F42" s="318">
        <f>IF('Indicator Date hidden'!G43="x","x",F$2-'Indicator Date hidden'!G43)</f>
        <v>0</v>
      </c>
      <c r="G42" s="318">
        <f>IF('Indicator Date hidden'!H43="x","x",G$2-'Indicator Date hidden'!H43)</f>
        <v>0</v>
      </c>
      <c r="H42" s="318">
        <f>IF('Indicator Date hidden'!I43="x","x",H$2-'Indicator Date hidden'!I43)</f>
        <v>0</v>
      </c>
      <c r="I42" s="318">
        <f>IF('Indicator Date hidden'!J43="x","x",I$2-'Indicator Date hidden'!J43)</f>
        <v>0</v>
      </c>
      <c r="J42" s="318">
        <f>IF('Indicator Date hidden'!K43="x","x",J$2-'Indicator Date hidden'!K43)</f>
        <v>0</v>
      </c>
      <c r="K42" s="318">
        <f>IF('Indicator Date hidden'!L43="x","x",K$2-'Indicator Date hidden'!L43)</f>
        <v>0</v>
      </c>
      <c r="L42" s="318">
        <f>IF('Indicator Date hidden'!M43="x","x",L$2-'Indicator Date hidden'!M43)</f>
        <v>0</v>
      </c>
      <c r="M42" s="318">
        <f>IF('Indicator Date hidden'!N43="x","x",M$2-'Indicator Date hidden'!N43)</f>
        <v>0</v>
      </c>
      <c r="N42" s="318">
        <f>IF('Indicator Date hidden'!O43="x","x",N$2-'Indicator Date hidden'!O43)</f>
        <v>0</v>
      </c>
      <c r="O42" s="318">
        <f>IF('Indicator Date hidden'!P43="x","x",O$2-'Indicator Date hidden'!P43)</f>
        <v>0</v>
      </c>
      <c r="P42" s="318">
        <f>IF('Indicator Date hidden'!Q43="x","x",P$2-'Indicator Date hidden'!Q43)</f>
        <v>0</v>
      </c>
      <c r="Q42" s="318">
        <f>IF('Indicator Date hidden'!R43="x","x",Q$2-'Indicator Date hidden'!R43)</f>
        <v>0</v>
      </c>
      <c r="R42" s="318">
        <f>IF('Indicator Date hidden'!S43="x","x",R$2-'Indicator Date hidden'!S43)</f>
        <v>0</v>
      </c>
      <c r="S42" s="318">
        <f>IF('Indicator Date hidden'!T43="x","x",S$2-'Indicator Date hidden'!T43)</f>
        <v>0</v>
      </c>
      <c r="T42" s="318">
        <f>IF('Indicator Date hidden'!U43="x","x",T$2-'Indicator Date hidden'!U43)</f>
        <v>0</v>
      </c>
      <c r="U42" s="318">
        <f>IF('Indicator Date hidden'!V43="x","x",U$2-'Indicator Date hidden'!V43)</f>
        <v>0</v>
      </c>
      <c r="V42" s="318">
        <f>IF('Indicator Date hidden'!W43="x","x",V$2-'Indicator Date hidden'!W43)</f>
        <v>0</v>
      </c>
      <c r="W42" s="318">
        <f>IF('Indicator Date hidden'!X43="x","x",W$2-'Indicator Date hidden'!X43)</f>
        <v>0</v>
      </c>
      <c r="X42" s="318">
        <f>IF('Indicator Date hidden'!Y43="x","x",X$2-'Indicator Date hidden'!Y43)</f>
        <v>0</v>
      </c>
      <c r="Y42" s="318">
        <f>IF('Indicator Date hidden'!Z43="x","x",Y$2-'Indicator Date hidden'!Z43)</f>
        <v>6</v>
      </c>
      <c r="Z42" s="318">
        <f>IF('Indicator Date hidden'!AA43="x","x",Z$2-'Indicator Date hidden'!AA43)</f>
        <v>0</v>
      </c>
      <c r="AA42" s="318">
        <f>IF('Indicator Date hidden'!AB43="x","x",AA$2-'Indicator Date hidden'!AB43)</f>
        <v>0</v>
      </c>
      <c r="AB42" s="318">
        <f>IF('Indicator Date hidden'!AC43="x","x",AB$2-'Indicator Date hidden'!AC43)</f>
        <v>0</v>
      </c>
      <c r="AC42" s="318">
        <f>IF('Indicator Date hidden'!AD43="x","x",AC$2-'Indicator Date hidden'!AD43)</f>
        <v>0</v>
      </c>
      <c r="AD42" s="318">
        <f>IF('Indicator Date hidden'!AE43="x","x",AD$2-'Indicator Date hidden'!AE43)</f>
        <v>0</v>
      </c>
      <c r="AE42" s="318">
        <f>IF('Indicator Date hidden'!AF43="x","x",AE$2-'Indicator Date hidden'!AF43)</f>
        <v>0</v>
      </c>
      <c r="AF42" s="318">
        <f>IF('Indicator Date hidden'!AG43="x","x",AF$2-'Indicator Date hidden'!AG43)</f>
        <v>0</v>
      </c>
      <c r="AG42" s="318">
        <f>IF('Indicator Date hidden'!AH43="x","x",AG$2-'Indicator Date hidden'!AH43)</f>
        <v>4</v>
      </c>
      <c r="AH42" s="318">
        <f>IF('Indicator Date hidden'!AI43="x","x",AH$2-'Indicator Date hidden'!AI43)</f>
        <v>1</v>
      </c>
      <c r="AI42" s="318">
        <f>IF('Indicator Date hidden'!AJ43="x","x",AI$2-'Indicator Date hidden'!AJ43)</f>
        <v>1</v>
      </c>
      <c r="AJ42" s="318">
        <f>IF('Indicator Date hidden'!AK43="x","x",AJ$2-'Indicator Date hidden'!AK43)</f>
        <v>1</v>
      </c>
      <c r="AK42" s="318">
        <f>IF('Indicator Date hidden'!AL43="x","x",AK$2-'Indicator Date hidden'!AL43)</f>
        <v>0</v>
      </c>
      <c r="AL42" s="318">
        <f>IF('Indicator Date hidden'!AM43="x","x",AL$2-'Indicator Date hidden'!AM43)</f>
        <v>1</v>
      </c>
      <c r="AM42" s="318">
        <f>IF('Indicator Date hidden'!AN43="x","x",AM$2-'Indicator Date hidden'!AN43)</f>
        <v>1</v>
      </c>
      <c r="AN42" s="318">
        <f>IF('Indicator Date hidden'!AO43="x","x",AN$2-'Indicator Date hidden'!AO43)</f>
        <v>0</v>
      </c>
      <c r="AO42" s="318">
        <f>IF('Indicator Date hidden'!AP43="x","x",AO$2-'Indicator Date hidden'!AP43)</f>
        <v>4</v>
      </c>
      <c r="AP42" s="318">
        <f>IF('Indicator Date hidden'!AQ43="x","x",AP$2-'Indicator Date hidden'!AQ43)</f>
        <v>1</v>
      </c>
      <c r="AQ42" s="318">
        <f>IF('Indicator Date hidden'!AR43="x","x",AQ$2-'Indicator Date hidden'!AR43)</f>
        <v>0</v>
      </c>
      <c r="AR42" s="318">
        <f>IF('Indicator Date hidden'!AS43="x","x",AR$2-'Indicator Date hidden'!AS43)</f>
        <v>0</v>
      </c>
      <c r="AS42" s="318">
        <f>IF('Indicator Date hidden'!AT43="x","x",AS$2-'Indicator Date hidden'!AT43)</f>
        <v>0</v>
      </c>
      <c r="AT42" s="318">
        <f>IF('Indicator Date hidden'!AU43="x","x",AT$2-'Indicator Date hidden'!AU43)</f>
        <v>0</v>
      </c>
      <c r="AU42" s="318">
        <f>IF('Indicator Date hidden'!AV43="x","x",AU$2-'Indicator Date hidden'!AV43)</f>
        <v>0</v>
      </c>
      <c r="AV42" s="318">
        <f>IF('Indicator Date hidden'!AW43="x","x",AV$2-'Indicator Date hidden'!AW43)</f>
        <v>0</v>
      </c>
      <c r="AW42" s="318">
        <f>IF('Indicator Date hidden'!AX43="x","x",AW$2-'Indicator Date hidden'!AX43)</f>
        <v>0</v>
      </c>
      <c r="AX42" s="318">
        <f>IF('Indicator Date hidden'!AY43="x","x",AX$2-'Indicator Date hidden'!AY43)</f>
        <v>1</v>
      </c>
      <c r="AY42" s="318">
        <f>IF('Indicator Date hidden'!AZ43="x","x",AY$2-'Indicator Date hidden'!AZ43)</f>
        <v>1</v>
      </c>
      <c r="AZ42" s="318">
        <f>IF('Indicator Date hidden'!BA43="x","x",AZ$2-'Indicator Date hidden'!BA43)</f>
        <v>1</v>
      </c>
      <c r="BA42" s="318">
        <f>IF('Indicator Date hidden'!BB43="x","x",BA$2-'Indicator Date hidden'!BB43)</f>
        <v>0</v>
      </c>
      <c r="BB42" s="318">
        <f>IF('Indicator Date hidden'!BC43="x","x",BB$2-'Indicator Date hidden'!BC43)</f>
        <v>0</v>
      </c>
      <c r="BC42" s="318">
        <f>IF('Indicator Date hidden'!BD43="x","x",BC$2-'Indicator Date hidden'!BD43)</f>
        <v>0</v>
      </c>
      <c r="BD42" s="318">
        <f>IF('Indicator Date hidden'!BE43="x","x",BD$2-'Indicator Date hidden'!BE43)</f>
        <v>0</v>
      </c>
      <c r="BE42" s="318">
        <f>IF('Indicator Date hidden'!BF43="x","x",BE$2-'Indicator Date hidden'!BF43)</f>
        <v>0</v>
      </c>
      <c r="BF42" s="318">
        <f>IF('Indicator Date hidden'!BG43="x","x",BF$2-'Indicator Date hidden'!BG43)</f>
        <v>1</v>
      </c>
      <c r="BG42" s="318">
        <f>IF('Indicator Date hidden'!BH43="x","x",BG$2-'Indicator Date hidden'!BH43)</f>
        <v>1</v>
      </c>
      <c r="BH42" s="318">
        <f>IF('Indicator Date hidden'!BI43="x","x",BH$2-'Indicator Date hidden'!BI43)</f>
        <v>0</v>
      </c>
      <c r="BI42" s="318">
        <f>IF('Indicator Date hidden'!BJ43="x","x",BI$2-'Indicator Date hidden'!BJ43)</f>
        <v>0</v>
      </c>
      <c r="BJ42" s="318">
        <f>IF('Indicator Date hidden'!BK43="x","x",BJ$2-'Indicator Date hidden'!BK43)</f>
        <v>0</v>
      </c>
      <c r="BK42" s="318">
        <f>IF('Indicator Date hidden'!BL43="x","x",BK$2-'Indicator Date hidden'!BL43)</f>
        <v>0</v>
      </c>
      <c r="BL42" s="318">
        <f>IF('Indicator Date hidden'!BM43="x","x",BL$2-'Indicator Date hidden'!BM43)</f>
        <v>0</v>
      </c>
      <c r="BM42" s="318">
        <f>IF('Indicator Date hidden'!BN43="x","x",BM$2-'Indicator Date hidden'!BN43)</f>
        <v>0</v>
      </c>
      <c r="BN42" s="318">
        <f>IF('Indicator Date hidden'!BO43="x","x",BN$2-'Indicator Date hidden'!BO43)</f>
        <v>0</v>
      </c>
      <c r="BO42" s="318">
        <f>IF('Indicator Date hidden'!BP43="x","x",BO$2-'Indicator Date hidden'!BP43)</f>
        <v>5</v>
      </c>
      <c r="BP42" s="318">
        <f>IF('Indicator Date hidden'!BQ43="x","x",BP$2-'Indicator Date hidden'!BQ43)</f>
        <v>0</v>
      </c>
      <c r="BQ42" s="318">
        <f>IF('Indicator Date hidden'!BR43="x","x",BQ$2-'Indicator Date hidden'!BR43)</f>
        <v>6</v>
      </c>
      <c r="BR42" s="318">
        <f>IF('Indicator Date hidden'!BS43="x","x",BR$2-'Indicator Date hidden'!BS43)</f>
        <v>6</v>
      </c>
      <c r="BS42" s="318">
        <f>IF('Indicator Date hidden'!BT43="x","x",BS$2-'Indicator Date hidden'!BT43)</f>
        <v>6</v>
      </c>
      <c r="BT42" s="318">
        <f>IF('Indicator Date hidden'!BU43="x","x",BT$2-'Indicator Date hidden'!BU43)</f>
        <v>0</v>
      </c>
      <c r="BU42" s="318">
        <f>IF('Indicator Date hidden'!BV43="x","x",BU$2-'Indicator Date hidden'!BV43)</f>
        <v>0</v>
      </c>
      <c r="BV42" s="318">
        <f>IF('Indicator Date hidden'!BW43="x","x",BV$2-'Indicator Date hidden'!BW43)</f>
        <v>0</v>
      </c>
      <c r="BW42" s="318">
        <f>IF('Indicator Date hidden'!BX43="x","x",BW$2-'Indicator Date hidden'!BX43)</f>
        <v>6</v>
      </c>
      <c r="BX42" s="318">
        <f>IF('Indicator Date hidden'!BY43="x","x",BX$2-'Indicator Date hidden'!BY43)</f>
        <v>1</v>
      </c>
      <c r="BY42" s="318">
        <f>IF('Indicator Date hidden'!BZ43="x","x",BY$2-'Indicator Date hidden'!BZ43)</f>
        <v>1</v>
      </c>
      <c r="BZ42" s="318">
        <f>IF('Indicator Date hidden'!CA43="x","x",BZ$2-'Indicator Date hidden'!CA43)</f>
        <v>1</v>
      </c>
      <c r="CA42" s="318">
        <f>IF('Indicator Date hidden'!CB43="x","x",CA$2-'Indicator Date hidden'!CB43)</f>
        <v>1</v>
      </c>
      <c r="CB42" s="318">
        <f>IF('Indicator Date hidden'!CC43="x","x",CB$2-'Indicator Date hidden'!CC43)</f>
        <v>1</v>
      </c>
      <c r="CC42" s="318">
        <f>IF('Indicator Date hidden'!CD43="x","x",CC$2-'Indicator Date hidden'!CD43)</f>
        <v>1</v>
      </c>
      <c r="CD42" s="318">
        <f>IF('Indicator Date hidden'!CE43="x","x",CD$2-'Indicator Date hidden'!CE43)</f>
        <v>1</v>
      </c>
      <c r="CE42" s="318">
        <f>IF('Indicator Date hidden'!CF43="x","x",CE$2-'Indicator Date hidden'!CF43)</f>
        <v>0</v>
      </c>
      <c r="CF42" s="318">
        <f>IF('Indicator Date hidden'!CG43="x","x",CF$2-'Indicator Date hidden'!CG43)</f>
        <v>0</v>
      </c>
      <c r="CG42" s="318">
        <f>IF('Indicator Date hidden'!CH43="x","x",CG$2-'Indicator Date hidden'!CH43)</f>
        <v>0</v>
      </c>
      <c r="CH42" s="318">
        <f>IF('Indicator Date hidden'!CI43="x","x",CH$2-'Indicator Date hidden'!CI43)</f>
        <v>0</v>
      </c>
      <c r="CI42" s="318">
        <f>IF('Indicator Date hidden'!CJ43="x","x",CI$2-'Indicator Date hidden'!CJ43)</f>
        <v>0</v>
      </c>
      <c r="CJ42" s="318">
        <f>IF('Indicator Date hidden'!CK43="x","x",CJ$2-'Indicator Date hidden'!CK43)</f>
        <v>0</v>
      </c>
      <c r="CK42" s="318">
        <f>IF('Indicator Date hidden'!CL43="x","x",CK$2-'Indicator Date hidden'!CL43)</f>
        <v>0</v>
      </c>
      <c r="CL42" s="318">
        <f>IF('Indicator Date hidden'!CM43="x","x",CL$2-'Indicator Date hidden'!CM43)</f>
        <v>6</v>
      </c>
      <c r="CM42" s="317">
        <f t="shared" si="0"/>
        <v>67</v>
      </c>
      <c r="CN42" s="319">
        <f t="shared" si="1"/>
        <v>0.7528089887640449</v>
      </c>
      <c r="CO42" s="317">
        <f t="shared" si="2"/>
        <v>27</v>
      </c>
      <c r="CP42" s="319">
        <f t="shared" si="3"/>
        <v>1.6440625133444198</v>
      </c>
      <c r="CQ42" s="320">
        <f t="shared" si="4"/>
        <v>0</v>
      </c>
    </row>
    <row r="43" spans="1:95" x14ac:dyDescent="0.3">
      <c r="A43" s="317" t="str">
        <f>'Indicator Data'!C54</f>
        <v>Jamalpur</v>
      </c>
      <c r="B43" s="318">
        <f>IF('Indicator Date hidden'!C44="x","x",B$2-'Indicator Date hidden'!C44)</f>
        <v>0</v>
      </c>
      <c r="C43" s="318">
        <f>IF('Indicator Date hidden'!D44="x","x",C$2-'Indicator Date hidden'!D44)</f>
        <v>0</v>
      </c>
      <c r="D43" s="318">
        <f>IF('Indicator Date hidden'!E44="x","x",D$2-'Indicator Date hidden'!E44)</f>
        <v>0</v>
      </c>
      <c r="E43" s="318">
        <f>IF('Indicator Date hidden'!F44="x","x",E$2-'Indicator Date hidden'!F44)</f>
        <v>0</v>
      </c>
      <c r="F43" s="318">
        <f>IF('Indicator Date hidden'!G44="x","x",F$2-'Indicator Date hidden'!G44)</f>
        <v>0</v>
      </c>
      <c r="G43" s="318">
        <f>IF('Indicator Date hidden'!H44="x","x",G$2-'Indicator Date hidden'!H44)</f>
        <v>0</v>
      </c>
      <c r="H43" s="318">
        <f>IF('Indicator Date hidden'!I44="x","x",H$2-'Indicator Date hidden'!I44)</f>
        <v>0</v>
      </c>
      <c r="I43" s="318">
        <f>IF('Indicator Date hidden'!J44="x","x",I$2-'Indicator Date hidden'!J44)</f>
        <v>0</v>
      </c>
      <c r="J43" s="318">
        <f>IF('Indicator Date hidden'!K44="x","x",J$2-'Indicator Date hidden'!K44)</f>
        <v>0</v>
      </c>
      <c r="K43" s="318">
        <f>IF('Indicator Date hidden'!L44="x","x",K$2-'Indicator Date hidden'!L44)</f>
        <v>0</v>
      </c>
      <c r="L43" s="318">
        <f>IF('Indicator Date hidden'!M44="x","x",L$2-'Indicator Date hidden'!M44)</f>
        <v>0</v>
      </c>
      <c r="M43" s="318">
        <f>IF('Indicator Date hidden'!N44="x","x",M$2-'Indicator Date hidden'!N44)</f>
        <v>0</v>
      </c>
      <c r="N43" s="318">
        <f>IF('Indicator Date hidden'!O44="x","x",N$2-'Indicator Date hidden'!O44)</f>
        <v>0</v>
      </c>
      <c r="O43" s="318">
        <f>IF('Indicator Date hidden'!P44="x","x",O$2-'Indicator Date hidden'!P44)</f>
        <v>0</v>
      </c>
      <c r="P43" s="318">
        <f>IF('Indicator Date hidden'!Q44="x","x",P$2-'Indicator Date hidden'!Q44)</f>
        <v>0</v>
      </c>
      <c r="Q43" s="318">
        <f>IF('Indicator Date hidden'!R44="x","x",Q$2-'Indicator Date hidden'!R44)</f>
        <v>0</v>
      </c>
      <c r="R43" s="318">
        <f>IF('Indicator Date hidden'!S44="x","x",R$2-'Indicator Date hidden'!S44)</f>
        <v>0</v>
      </c>
      <c r="S43" s="318">
        <f>IF('Indicator Date hidden'!T44="x","x",S$2-'Indicator Date hidden'!T44)</f>
        <v>0</v>
      </c>
      <c r="T43" s="318">
        <f>IF('Indicator Date hidden'!U44="x","x",T$2-'Indicator Date hidden'!U44)</f>
        <v>0</v>
      </c>
      <c r="U43" s="318">
        <f>IF('Indicator Date hidden'!V44="x","x",U$2-'Indicator Date hidden'!V44)</f>
        <v>0</v>
      </c>
      <c r="V43" s="318">
        <f>IF('Indicator Date hidden'!W44="x","x",V$2-'Indicator Date hidden'!W44)</f>
        <v>0</v>
      </c>
      <c r="W43" s="318">
        <f>IF('Indicator Date hidden'!X44="x","x",W$2-'Indicator Date hidden'!X44)</f>
        <v>0</v>
      </c>
      <c r="X43" s="318">
        <f>IF('Indicator Date hidden'!Y44="x","x",X$2-'Indicator Date hidden'!Y44)</f>
        <v>0</v>
      </c>
      <c r="Y43" s="318">
        <f>IF('Indicator Date hidden'!Z44="x","x",Y$2-'Indicator Date hidden'!Z44)</f>
        <v>6</v>
      </c>
      <c r="Z43" s="318">
        <f>IF('Indicator Date hidden'!AA44="x","x",Z$2-'Indicator Date hidden'!AA44)</f>
        <v>0</v>
      </c>
      <c r="AA43" s="318">
        <f>IF('Indicator Date hidden'!AB44="x","x",AA$2-'Indicator Date hidden'!AB44)</f>
        <v>0</v>
      </c>
      <c r="AB43" s="318">
        <f>IF('Indicator Date hidden'!AC44="x","x",AB$2-'Indicator Date hidden'!AC44)</f>
        <v>0</v>
      </c>
      <c r="AC43" s="318">
        <f>IF('Indicator Date hidden'!AD44="x","x",AC$2-'Indicator Date hidden'!AD44)</f>
        <v>0</v>
      </c>
      <c r="AD43" s="318">
        <f>IF('Indicator Date hidden'!AE44="x","x",AD$2-'Indicator Date hidden'!AE44)</f>
        <v>0</v>
      </c>
      <c r="AE43" s="318">
        <f>IF('Indicator Date hidden'!AF44="x","x",AE$2-'Indicator Date hidden'!AF44)</f>
        <v>0</v>
      </c>
      <c r="AF43" s="318">
        <f>IF('Indicator Date hidden'!AG44="x","x",AF$2-'Indicator Date hidden'!AG44)</f>
        <v>0</v>
      </c>
      <c r="AG43" s="318">
        <f>IF('Indicator Date hidden'!AH44="x","x",AG$2-'Indicator Date hidden'!AH44)</f>
        <v>4</v>
      </c>
      <c r="AH43" s="318">
        <f>IF('Indicator Date hidden'!AI44="x","x",AH$2-'Indicator Date hidden'!AI44)</f>
        <v>1</v>
      </c>
      <c r="AI43" s="318">
        <f>IF('Indicator Date hidden'!AJ44="x","x",AI$2-'Indicator Date hidden'!AJ44)</f>
        <v>1</v>
      </c>
      <c r="AJ43" s="318">
        <f>IF('Indicator Date hidden'!AK44="x","x",AJ$2-'Indicator Date hidden'!AK44)</f>
        <v>1</v>
      </c>
      <c r="AK43" s="318">
        <f>IF('Indicator Date hidden'!AL44="x","x",AK$2-'Indicator Date hidden'!AL44)</f>
        <v>0</v>
      </c>
      <c r="AL43" s="318">
        <f>IF('Indicator Date hidden'!AM44="x","x",AL$2-'Indicator Date hidden'!AM44)</f>
        <v>1</v>
      </c>
      <c r="AM43" s="318">
        <f>IF('Indicator Date hidden'!AN44="x","x",AM$2-'Indicator Date hidden'!AN44)</f>
        <v>1</v>
      </c>
      <c r="AN43" s="318">
        <f>IF('Indicator Date hidden'!AO44="x","x",AN$2-'Indicator Date hidden'!AO44)</f>
        <v>0</v>
      </c>
      <c r="AO43" s="318">
        <f>IF('Indicator Date hidden'!AP44="x","x",AO$2-'Indicator Date hidden'!AP44)</f>
        <v>4</v>
      </c>
      <c r="AP43" s="318">
        <f>IF('Indicator Date hidden'!AQ44="x","x",AP$2-'Indicator Date hidden'!AQ44)</f>
        <v>1</v>
      </c>
      <c r="AQ43" s="318">
        <f>IF('Indicator Date hidden'!AR44="x","x",AQ$2-'Indicator Date hidden'!AR44)</f>
        <v>0</v>
      </c>
      <c r="AR43" s="318">
        <f>IF('Indicator Date hidden'!AS44="x","x",AR$2-'Indicator Date hidden'!AS44)</f>
        <v>0</v>
      </c>
      <c r="AS43" s="318">
        <f>IF('Indicator Date hidden'!AT44="x","x",AS$2-'Indicator Date hidden'!AT44)</f>
        <v>0</v>
      </c>
      <c r="AT43" s="318">
        <f>IF('Indicator Date hidden'!AU44="x","x",AT$2-'Indicator Date hidden'!AU44)</f>
        <v>0</v>
      </c>
      <c r="AU43" s="318">
        <f>IF('Indicator Date hidden'!AV44="x","x",AU$2-'Indicator Date hidden'!AV44)</f>
        <v>0</v>
      </c>
      <c r="AV43" s="318">
        <f>IF('Indicator Date hidden'!AW44="x","x",AV$2-'Indicator Date hidden'!AW44)</f>
        <v>0</v>
      </c>
      <c r="AW43" s="318">
        <f>IF('Indicator Date hidden'!AX44="x","x",AW$2-'Indicator Date hidden'!AX44)</f>
        <v>0</v>
      </c>
      <c r="AX43" s="318">
        <f>IF('Indicator Date hidden'!AY44="x","x",AX$2-'Indicator Date hidden'!AY44)</f>
        <v>1</v>
      </c>
      <c r="AY43" s="318">
        <f>IF('Indicator Date hidden'!AZ44="x","x",AY$2-'Indicator Date hidden'!AZ44)</f>
        <v>1</v>
      </c>
      <c r="AZ43" s="318">
        <f>IF('Indicator Date hidden'!BA44="x","x",AZ$2-'Indicator Date hidden'!BA44)</f>
        <v>1</v>
      </c>
      <c r="BA43" s="318">
        <f>IF('Indicator Date hidden'!BB44="x","x",BA$2-'Indicator Date hidden'!BB44)</f>
        <v>0</v>
      </c>
      <c r="BB43" s="318">
        <f>IF('Indicator Date hidden'!BC44="x","x",BB$2-'Indicator Date hidden'!BC44)</f>
        <v>0</v>
      </c>
      <c r="BC43" s="318">
        <f>IF('Indicator Date hidden'!BD44="x","x",BC$2-'Indicator Date hidden'!BD44)</f>
        <v>0</v>
      </c>
      <c r="BD43" s="318">
        <f>IF('Indicator Date hidden'!BE44="x","x",BD$2-'Indicator Date hidden'!BE44)</f>
        <v>0</v>
      </c>
      <c r="BE43" s="318">
        <f>IF('Indicator Date hidden'!BF44="x","x",BE$2-'Indicator Date hidden'!BF44)</f>
        <v>0</v>
      </c>
      <c r="BF43" s="318">
        <f>IF('Indicator Date hidden'!BG44="x","x",BF$2-'Indicator Date hidden'!BG44)</f>
        <v>1</v>
      </c>
      <c r="BG43" s="318">
        <f>IF('Indicator Date hidden'!BH44="x","x",BG$2-'Indicator Date hidden'!BH44)</f>
        <v>1</v>
      </c>
      <c r="BH43" s="318">
        <f>IF('Indicator Date hidden'!BI44="x","x",BH$2-'Indicator Date hidden'!BI44)</f>
        <v>0</v>
      </c>
      <c r="BI43" s="318">
        <f>IF('Indicator Date hidden'!BJ44="x","x",BI$2-'Indicator Date hidden'!BJ44)</f>
        <v>0</v>
      </c>
      <c r="BJ43" s="318">
        <f>IF('Indicator Date hidden'!BK44="x","x",BJ$2-'Indicator Date hidden'!BK44)</f>
        <v>0</v>
      </c>
      <c r="BK43" s="318">
        <f>IF('Indicator Date hidden'!BL44="x","x",BK$2-'Indicator Date hidden'!BL44)</f>
        <v>0</v>
      </c>
      <c r="BL43" s="318">
        <f>IF('Indicator Date hidden'!BM44="x","x",BL$2-'Indicator Date hidden'!BM44)</f>
        <v>0</v>
      </c>
      <c r="BM43" s="318">
        <f>IF('Indicator Date hidden'!BN44="x","x",BM$2-'Indicator Date hidden'!BN44)</f>
        <v>0</v>
      </c>
      <c r="BN43" s="318">
        <f>IF('Indicator Date hidden'!BO44="x","x",BN$2-'Indicator Date hidden'!BO44)</f>
        <v>0</v>
      </c>
      <c r="BO43" s="318">
        <f>IF('Indicator Date hidden'!BP44="x","x",BO$2-'Indicator Date hidden'!BP44)</f>
        <v>5</v>
      </c>
      <c r="BP43" s="318">
        <f>IF('Indicator Date hidden'!BQ44="x","x",BP$2-'Indicator Date hidden'!BQ44)</f>
        <v>0</v>
      </c>
      <c r="BQ43" s="318">
        <f>IF('Indicator Date hidden'!BR44="x","x",BQ$2-'Indicator Date hidden'!BR44)</f>
        <v>6</v>
      </c>
      <c r="BR43" s="318">
        <f>IF('Indicator Date hidden'!BS44="x","x",BR$2-'Indicator Date hidden'!BS44)</f>
        <v>6</v>
      </c>
      <c r="BS43" s="318">
        <f>IF('Indicator Date hidden'!BT44="x","x",BS$2-'Indicator Date hidden'!BT44)</f>
        <v>6</v>
      </c>
      <c r="BT43" s="318">
        <f>IF('Indicator Date hidden'!BU44="x","x",BT$2-'Indicator Date hidden'!BU44)</f>
        <v>0</v>
      </c>
      <c r="BU43" s="318">
        <f>IF('Indicator Date hidden'!BV44="x","x",BU$2-'Indicator Date hidden'!BV44)</f>
        <v>0</v>
      </c>
      <c r="BV43" s="318">
        <f>IF('Indicator Date hidden'!BW44="x","x",BV$2-'Indicator Date hidden'!BW44)</f>
        <v>0</v>
      </c>
      <c r="BW43" s="318">
        <f>IF('Indicator Date hidden'!BX44="x","x",BW$2-'Indicator Date hidden'!BX44)</f>
        <v>6</v>
      </c>
      <c r="BX43" s="318">
        <f>IF('Indicator Date hidden'!BY44="x","x",BX$2-'Indicator Date hidden'!BY44)</f>
        <v>1</v>
      </c>
      <c r="BY43" s="318">
        <f>IF('Indicator Date hidden'!BZ44="x","x",BY$2-'Indicator Date hidden'!BZ44)</f>
        <v>1</v>
      </c>
      <c r="BZ43" s="318">
        <f>IF('Indicator Date hidden'!CA44="x","x",BZ$2-'Indicator Date hidden'!CA44)</f>
        <v>1</v>
      </c>
      <c r="CA43" s="318">
        <f>IF('Indicator Date hidden'!CB44="x","x",CA$2-'Indicator Date hidden'!CB44)</f>
        <v>1</v>
      </c>
      <c r="CB43" s="318">
        <f>IF('Indicator Date hidden'!CC44="x","x",CB$2-'Indicator Date hidden'!CC44)</f>
        <v>1</v>
      </c>
      <c r="CC43" s="318">
        <f>IF('Indicator Date hidden'!CD44="x","x",CC$2-'Indicator Date hidden'!CD44)</f>
        <v>1</v>
      </c>
      <c r="CD43" s="318">
        <f>IF('Indicator Date hidden'!CE44="x","x",CD$2-'Indicator Date hidden'!CE44)</f>
        <v>1</v>
      </c>
      <c r="CE43" s="318">
        <f>IF('Indicator Date hidden'!CF44="x","x",CE$2-'Indicator Date hidden'!CF44)</f>
        <v>0</v>
      </c>
      <c r="CF43" s="318">
        <f>IF('Indicator Date hidden'!CG44="x","x",CF$2-'Indicator Date hidden'!CG44)</f>
        <v>0</v>
      </c>
      <c r="CG43" s="318">
        <f>IF('Indicator Date hidden'!CH44="x","x",CG$2-'Indicator Date hidden'!CH44)</f>
        <v>0</v>
      </c>
      <c r="CH43" s="318">
        <f>IF('Indicator Date hidden'!CI44="x","x",CH$2-'Indicator Date hidden'!CI44)</f>
        <v>0</v>
      </c>
      <c r="CI43" s="318">
        <f>IF('Indicator Date hidden'!CJ44="x","x",CI$2-'Indicator Date hidden'!CJ44)</f>
        <v>0</v>
      </c>
      <c r="CJ43" s="318">
        <f>IF('Indicator Date hidden'!CK44="x","x",CJ$2-'Indicator Date hidden'!CK44)</f>
        <v>0</v>
      </c>
      <c r="CK43" s="318">
        <f>IF('Indicator Date hidden'!CL44="x","x",CK$2-'Indicator Date hidden'!CL44)</f>
        <v>0</v>
      </c>
      <c r="CL43" s="318">
        <f>IF('Indicator Date hidden'!CM44="x","x",CL$2-'Indicator Date hidden'!CM44)</f>
        <v>6</v>
      </c>
      <c r="CM43" s="317">
        <f t="shared" si="0"/>
        <v>67</v>
      </c>
      <c r="CN43" s="319">
        <f t="shared" si="1"/>
        <v>0.7528089887640449</v>
      </c>
      <c r="CO43" s="317">
        <f t="shared" si="2"/>
        <v>27</v>
      </c>
      <c r="CP43" s="319">
        <f t="shared" si="3"/>
        <v>1.6440625133444198</v>
      </c>
      <c r="CQ43" s="320">
        <f t="shared" si="4"/>
        <v>0</v>
      </c>
    </row>
    <row r="44" spans="1:95" x14ac:dyDescent="0.3">
      <c r="A44" s="317" t="str">
        <f>'Indicator Data'!C55</f>
        <v>Mymensingh</v>
      </c>
      <c r="B44" s="318">
        <f>IF('Indicator Date hidden'!C45="x","x",B$2-'Indicator Date hidden'!C45)</f>
        <v>0</v>
      </c>
      <c r="C44" s="318">
        <f>IF('Indicator Date hidden'!D45="x","x",C$2-'Indicator Date hidden'!D45)</f>
        <v>0</v>
      </c>
      <c r="D44" s="318">
        <f>IF('Indicator Date hidden'!E45="x","x",D$2-'Indicator Date hidden'!E45)</f>
        <v>0</v>
      </c>
      <c r="E44" s="318">
        <f>IF('Indicator Date hidden'!F45="x","x",E$2-'Indicator Date hidden'!F45)</f>
        <v>0</v>
      </c>
      <c r="F44" s="318">
        <f>IF('Indicator Date hidden'!G45="x","x",F$2-'Indicator Date hidden'!G45)</f>
        <v>0</v>
      </c>
      <c r="G44" s="318">
        <f>IF('Indicator Date hidden'!H45="x","x",G$2-'Indicator Date hidden'!H45)</f>
        <v>0</v>
      </c>
      <c r="H44" s="318">
        <f>IF('Indicator Date hidden'!I45="x","x",H$2-'Indicator Date hidden'!I45)</f>
        <v>0</v>
      </c>
      <c r="I44" s="318">
        <f>IF('Indicator Date hidden'!J45="x","x",I$2-'Indicator Date hidden'!J45)</f>
        <v>0</v>
      </c>
      <c r="J44" s="318">
        <f>IF('Indicator Date hidden'!K45="x","x",J$2-'Indicator Date hidden'!K45)</f>
        <v>0</v>
      </c>
      <c r="K44" s="318">
        <f>IF('Indicator Date hidden'!L45="x","x",K$2-'Indicator Date hidden'!L45)</f>
        <v>0</v>
      </c>
      <c r="L44" s="318">
        <f>IF('Indicator Date hidden'!M45="x","x",L$2-'Indicator Date hidden'!M45)</f>
        <v>0</v>
      </c>
      <c r="M44" s="318">
        <f>IF('Indicator Date hidden'!N45="x","x",M$2-'Indicator Date hidden'!N45)</f>
        <v>0</v>
      </c>
      <c r="N44" s="318">
        <f>IF('Indicator Date hidden'!O45="x","x",N$2-'Indicator Date hidden'!O45)</f>
        <v>0</v>
      </c>
      <c r="O44" s="318">
        <f>IF('Indicator Date hidden'!P45="x","x",O$2-'Indicator Date hidden'!P45)</f>
        <v>0</v>
      </c>
      <c r="P44" s="318">
        <f>IF('Indicator Date hidden'!Q45="x","x",P$2-'Indicator Date hidden'!Q45)</f>
        <v>0</v>
      </c>
      <c r="Q44" s="318">
        <f>IF('Indicator Date hidden'!R45="x","x",Q$2-'Indicator Date hidden'!R45)</f>
        <v>0</v>
      </c>
      <c r="R44" s="318">
        <f>IF('Indicator Date hidden'!S45="x","x",R$2-'Indicator Date hidden'!S45)</f>
        <v>0</v>
      </c>
      <c r="S44" s="318">
        <f>IF('Indicator Date hidden'!T45="x","x",S$2-'Indicator Date hidden'!T45)</f>
        <v>0</v>
      </c>
      <c r="T44" s="318">
        <f>IF('Indicator Date hidden'!U45="x","x",T$2-'Indicator Date hidden'!U45)</f>
        <v>0</v>
      </c>
      <c r="U44" s="318">
        <f>IF('Indicator Date hidden'!V45="x","x",U$2-'Indicator Date hidden'!V45)</f>
        <v>0</v>
      </c>
      <c r="V44" s="318">
        <f>IF('Indicator Date hidden'!W45="x","x",V$2-'Indicator Date hidden'!W45)</f>
        <v>0</v>
      </c>
      <c r="W44" s="318">
        <f>IF('Indicator Date hidden'!X45="x","x",W$2-'Indicator Date hidden'!X45)</f>
        <v>0</v>
      </c>
      <c r="X44" s="318">
        <f>IF('Indicator Date hidden'!Y45="x","x",X$2-'Indicator Date hidden'!Y45)</f>
        <v>0</v>
      </c>
      <c r="Y44" s="318">
        <f>IF('Indicator Date hidden'!Z45="x","x",Y$2-'Indicator Date hidden'!Z45)</f>
        <v>6</v>
      </c>
      <c r="Z44" s="318">
        <f>IF('Indicator Date hidden'!AA45="x","x",Z$2-'Indicator Date hidden'!AA45)</f>
        <v>0</v>
      </c>
      <c r="AA44" s="318">
        <f>IF('Indicator Date hidden'!AB45="x","x",AA$2-'Indicator Date hidden'!AB45)</f>
        <v>0</v>
      </c>
      <c r="AB44" s="318">
        <f>IF('Indicator Date hidden'!AC45="x","x",AB$2-'Indicator Date hidden'!AC45)</f>
        <v>0</v>
      </c>
      <c r="AC44" s="318">
        <f>IF('Indicator Date hidden'!AD45="x","x",AC$2-'Indicator Date hidden'!AD45)</f>
        <v>0</v>
      </c>
      <c r="AD44" s="318">
        <f>IF('Indicator Date hidden'!AE45="x","x",AD$2-'Indicator Date hidden'!AE45)</f>
        <v>0</v>
      </c>
      <c r="AE44" s="318">
        <f>IF('Indicator Date hidden'!AF45="x","x",AE$2-'Indicator Date hidden'!AF45)</f>
        <v>0</v>
      </c>
      <c r="AF44" s="318">
        <f>IF('Indicator Date hidden'!AG45="x","x",AF$2-'Indicator Date hidden'!AG45)</f>
        <v>0</v>
      </c>
      <c r="AG44" s="318">
        <f>IF('Indicator Date hidden'!AH45="x","x",AG$2-'Indicator Date hidden'!AH45)</f>
        <v>4</v>
      </c>
      <c r="AH44" s="318">
        <f>IF('Indicator Date hidden'!AI45="x","x",AH$2-'Indicator Date hidden'!AI45)</f>
        <v>1</v>
      </c>
      <c r="AI44" s="318">
        <f>IF('Indicator Date hidden'!AJ45="x","x",AI$2-'Indicator Date hidden'!AJ45)</f>
        <v>1</v>
      </c>
      <c r="AJ44" s="318">
        <f>IF('Indicator Date hidden'!AK45="x","x",AJ$2-'Indicator Date hidden'!AK45)</f>
        <v>1</v>
      </c>
      <c r="AK44" s="318">
        <f>IF('Indicator Date hidden'!AL45="x","x",AK$2-'Indicator Date hidden'!AL45)</f>
        <v>0</v>
      </c>
      <c r="AL44" s="318">
        <f>IF('Indicator Date hidden'!AM45="x","x",AL$2-'Indicator Date hidden'!AM45)</f>
        <v>1</v>
      </c>
      <c r="AM44" s="318">
        <f>IF('Indicator Date hidden'!AN45="x","x",AM$2-'Indicator Date hidden'!AN45)</f>
        <v>1</v>
      </c>
      <c r="AN44" s="318">
        <f>IF('Indicator Date hidden'!AO45="x","x",AN$2-'Indicator Date hidden'!AO45)</f>
        <v>0</v>
      </c>
      <c r="AO44" s="318">
        <f>IF('Indicator Date hidden'!AP45="x","x",AO$2-'Indicator Date hidden'!AP45)</f>
        <v>4</v>
      </c>
      <c r="AP44" s="318">
        <f>IF('Indicator Date hidden'!AQ45="x","x",AP$2-'Indicator Date hidden'!AQ45)</f>
        <v>1</v>
      </c>
      <c r="AQ44" s="318">
        <f>IF('Indicator Date hidden'!AR45="x","x",AQ$2-'Indicator Date hidden'!AR45)</f>
        <v>0</v>
      </c>
      <c r="AR44" s="318">
        <f>IF('Indicator Date hidden'!AS45="x","x",AR$2-'Indicator Date hidden'!AS45)</f>
        <v>0</v>
      </c>
      <c r="AS44" s="318">
        <f>IF('Indicator Date hidden'!AT45="x","x",AS$2-'Indicator Date hidden'!AT45)</f>
        <v>0</v>
      </c>
      <c r="AT44" s="318">
        <f>IF('Indicator Date hidden'!AU45="x","x",AT$2-'Indicator Date hidden'!AU45)</f>
        <v>0</v>
      </c>
      <c r="AU44" s="318">
        <f>IF('Indicator Date hidden'!AV45="x","x",AU$2-'Indicator Date hidden'!AV45)</f>
        <v>0</v>
      </c>
      <c r="AV44" s="318">
        <f>IF('Indicator Date hidden'!AW45="x","x",AV$2-'Indicator Date hidden'!AW45)</f>
        <v>0</v>
      </c>
      <c r="AW44" s="318">
        <f>IF('Indicator Date hidden'!AX45="x","x",AW$2-'Indicator Date hidden'!AX45)</f>
        <v>0</v>
      </c>
      <c r="AX44" s="318">
        <f>IF('Indicator Date hidden'!AY45="x","x",AX$2-'Indicator Date hidden'!AY45)</f>
        <v>1</v>
      </c>
      <c r="AY44" s="318">
        <f>IF('Indicator Date hidden'!AZ45="x","x",AY$2-'Indicator Date hidden'!AZ45)</f>
        <v>1</v>
      </c>
      <c r="AZ44" s="318">
        <f>IF('Indicator Date hidden'!BA45="x","x",AZ$2-'Indicator Date hidden'!BA45)</f>
        <v>1</v>
      </c>
      <c r="BA44" s="318">
        <f>IF('Indicator Date hidden'!BB45="x","x",BA$2-'Indicator Date hidden'!BB45)</f>
        <v>0</v>
      </c>
      <c r="BB44" s="318">
        <f>IF('Indicator Date hidden'!BC45="x","x",BB$2-'Indicator Date hidden'!BC45)</f>
        <v>0</v>
      </c>
      <c r="BC44" s="318">
        <f>IF('Indicator Date hidden'!BD45="x","x",BC$2-'Indicator Date hidden'!BD45)</f>
        <v>0</v>
      </c>
      <c r="BD44" s="318">
        <f>IF('Indicator Date hidden'!BE45="x","x",BD$2-'Indicator Date hidden'!BE45)</f>
        <v>0</v>
      </c>
      <c r="BE44" s="318">
        <f>IF('Indicator Date hidden'!BF45="x","x",BE$2-'Indicator Date hidden'!BF45)</f>
        <v>0</v>
      </c>
      <c r="BF44" s="318">
        <f>IF('Indicator Date hidden'!BG45="x","x",BF$2-'Indicator Date hidden'!BG45)</f>
        <v>1</v>
      </c>
      <c r="BG44" s="318">
        <f>IF('Indicator Date hidden'!BH45="x","x",BG$2-'Indicator Date hidden'!BH45)</f>
        <v>1</v>
      </c>
      <c r="BH44" s="318">
        <f>IF('Indicator Date hidden'!BI45="x","x",BH$2-'Indicator Date hidden'!BI45)</f>
        <v>0</v>
      </c>
      <c r="BI44" s="318">
        <f>IF('Indicator Date hidden'!BJ45="x","x",BI$2-'Indicator Date hidden'!BJ45)</f>
        <v>0</v>
      </c>
      <c r="BJ44" s="318">
        <f>IF('Indicator Date hidden'!BK45="x","x",BJ$2-'Indicator Date hidden'!BK45)</f>
        <v>0</v>
      </c>
      <c r="BK44" s="318">
        <f>IF('Indicator Date hidden'!BL45="x","x",BK$2-'Indicator Date hidden'!BL45)</f>
        <v>0</v>
      </c>
      <c r="BL44" s="318">
        <f>IF('Indicator Date hidden'!BM45="x","x",BL$2-'Indicator Date hidden'!BM45)</f>
        <v>0</v>
      </c>
      <c r="BM44" s="318">
        <f>IF('Indicator Date hidden'!BN45="x","x",BM$2-'Indicator Date hidden'!BN45)</f>
        <v>0</v>
      </c>
      <c r="BN44" s="318">
        <f>IF('Indicator Date hidden'!BO45="x","x",BN$2-'Indicator Date hidden'!BO45)</f>
        <v>0</v>
      </c>
      <c r="BO44" s="318">
        <f>IF('Indicator Date hidden'!BP45="x","x",BO$2-'Indicator Date hidden'!BP45)</f>
        <v>5</v>
      </c>
      <c r="BP44" s="318">
        <f>IF('Indicator Date hidden'!BQ45="x","x",BP$2-'Indicator Date hidden'!BQ45)</f>
        <v>0</v>
      </c>
      <c r="BQ44" s="318">
        <f>IF('Indicator Date hidden'!BR45="x","x",BQ$2-'Indicator Date hidden'!BR45)</f>
        <v>6</v>
      </c>
      <c r="BR44" s="318">
        <f>IF('Indicator Date hidden'!BS45="x","x",BR$2-'Indicator Date hidden'!BS45)</f>
        <v>6</v>
      </c>
      <c r="BS44" s="318">
        <f>IF('Indicator Date hidden'!BT45="x","x",BS$2-'Indicator Date hidden'!BT45)</f>
        <v>6</v>
      </c>
      <c r="BT44" s="318">
        <f>IF('Indicator Date hidden'!BU45="x","x",BT$2-'Indicator Date hidden'!BU45)</f>
        <v>0</v>
      </c>
      <c r="BU44" s="318">
        <f>IF('Indicator Date hidden'!BV45="x","x",BU$2-'Indicator Date hidden'!BV45)</f>
        <v>0</v>
      </c>
      <c r="BV44" s="318">
        <f>IF('Indicator Date hidden'!BW45="x","x",BV$2-'Indicator Date hidden'!BW45)</f>
        <v>0</v>
      </c>
      <c r="BW44" s="318">
        <f>IF('Indicator Date hidden'!BX45="x","x",BW$2-'Indicator Date hidden'!BX45)</f>
        <v>6</v>
      </c>
      <c r="BX44" s="318">
        <f>IF('Indicator Date hidden'!BY45="x","x",BX$2-'Indicator Date hidden'!BY45)</f>
        <v>1</v>
      </c>
      <c r="BY44" s="318">
        <f>IF('Indicator Date hidden'!BZ45="x","x",BY$2-'Indicator Date hidden'!BZ45)</f>
        <v>1</v>
      </c>
      <c r="BZ44" s="318">
        <f>IF('Indicator Date hidden'!CA45="x","x",BZ$2-'Indicator Date hidden'!CA45)</f>
        <v>1</v>
      </c>
      <c r="CA44" s="318">
        <f>IF('Indicator Date hidden'!CB45="x","x",CA$2-'Indicator Date hidden'!CB45)</f>
        <v>1</v>
      </c>
      <c r="CB44" s="318">
        <f>IF('Indicator Date hidden'!CC45="x","x",CB$2-'Indicator Date hidden'!CC45)</f>
        <v>1</v>
      </c>
      <c r="CC44" s="318">
        <f>IF('Indicator Date hidden'!CD45="x","x",CC$2-'Indicator Date hidden'!CD45)</f>
        <v>1</v>
      </c>
      <c r="CD44" s="318">
        <f>IF('Indicator Date hidden'!CE45="x","x",CD$2-'Indicator Date hidden'!CE45)</f>
        <v>1</v>
      </c>
      <c r="CE44" s="318">
        <f>IF('Indicator Date hidden'!CF45="x","x",CE$2-'Indicator Date hidden'!CF45)</f>
        <v>0</v>
      </c>
      <c r="CF44" s="318">
        <f>IF('Indicator Date hidden'!CG45="x","x",CF$2-'Indicator Date hidden'!CG45)</f>
        <v>0</v>
      </c>
      <c r="CG44" s="318">
        <f>IF('Indicator Date hidden'!CH45="x","x",CG$2-'Indicator Date hidden'!CH45)</f>
        <v>0</v>
      </c>
      <c r="CH44" s="318">
        <f>IF('Indicator Date hidden'!CI45="x","x",CH$2-'Indicator Date hidden'!CI45)</f>
        <v>0</v>
      </c>
      <c r="CI44" s="318">
        <f>IF('Indicator Date hidden'!CJ45="x","x",CI$2-'Indicator Date hidden'!CJ45)</f>
        <v>0</v>
      </c>
      <c r="CJ44" s="318">
        <f>IF('Indicator Date hidden'!CK45="x","x",CJ$2-'Indicator Date hidden'!CK45)</f>
        <v>0</v>
      </c>
      <c r="CK44" s="318">
        <f>IF('Indicator Date hidden'!CL45="x","x",CK$2-'Indicator Date hidden'!CL45)</f>
        <v>0</v>
      </c>
      <c r="CL44" s="318">
        <f>IF('Indicator Date hidden'!CM45="x","x",CL$2-'Indicator Date hidden'!CM45)</f>
        <v>6</v>
      </c>
      <c r="CM44" s="317">
        <f t="shared" si="0"/>
        <v>67</v>
      </c>
      <c r="CN44" s="319">
        <f t="shared" si="1"/>
        <v>0.7528089887640449</v>
      </c>
      <c r="CO44" s="317">
        <f t="shared" si="2"/>
        <v>27</v>
      </c>
      <c r="CP44" s="319">
        <f t="shared" si="3"/>
        <v>1.6440625133444198</v>
      </c>
      <c r="CQ44" s="320">
        <f t="shared" si="4"/>
        <v>0</v>
      </c>
    </row>
    <row r="45" spans="1:95" x14ac:dyDescent="0.3">
      <c r="A45" s="317" t="str">
        <f>'Indicator Data'!C56</f>
        <v>Netrakona</v>
      </c>
      <c r="B45" s="318">
        <f>IF('Indicator Date hidden'!C46="x","x",B$2-'Indicator Date hidden'!C46)</f>
        <v>0</v>
      </c>
      <c r="C45" s="318">
        <f>IF('Indicator Date hidden'!D46="x","x",C$2-'Indicator Date hidden'!D46)</f>
        <v>0</v>
      </c>
      <c r="D45" s="318">
        <f>IF('Indicator Date hidden'!E46="x","x",D$2-'Indicator Date hidden'!E46)</f>
        <v>0</v>
      </c>
      <c r="E45" s="318">
        <f>IF('Indicator Date hidden'!F46="x","x",E$2-'Indicator Date hidden'!F46)</f>
        <v>0</v>
      </c>
      <c r="F45" s="318">
        <f>IF('Indicator Date hidden'!G46="x","x",F$2-'Indicator Date hidden'!G46)</f>
        <v>0</v>
      </c>
      <c r="G45" s="318">
        <f>IF('Indicator Date hidden'!H46="x","x",G$2-'Indicator Date hidden'!H46)</f>
        <v>0</v>
      </c>
      <c r="H45" s="318">
        <f>IF('Indicator Date hidden'!I46="x","x",H$2-'Indicator Date hidden'!I46)</f>
        <v>0</v>
      </c>
      <c r="I45" s="318">
        <f>IF('Indicator Date hidden'!J46="x","x",I$2-'Indicator Date hidden'!J46)</f>
        <v>0</v>
      </c>
      <c r="J45" s="318">
        <f>IF('Indicator Date hidden'!K46="x","x",J$2-'Indicator Date hidden'!K46)</f>
        <v>0</v>
      </c>
      <c r="K45" s="318">
        <f>IF('Indicator Date hidden'!L46="x","x",K$2-'Indicator Date hidden'!L46)</f>
        <v>0</v>
      </c>
      <c r="L45" s="318">
        <f>IF('Indicator Date hidden'!M46="x","x",L$2-'Indicator Date hidden'!M46)</f>
        <v>0</v>
      </c>
      <c r="M45" s="318">
        <f>IF('Indicator Date hidden'!N46="x","x",M$2-'Indicator Date hidden'!N46)</f>
        <v>0</v>
      </c>
      <c r="N45" s="318">
        <f>IF('Indicator Date hidden'!O46="x","x",N$2-'Indicator Date hidden'!O46)</f>
        <v>0</v>
      </c>
      <c r="O45" s="318">
        <f>IF('Indicator Date hidden'!P46="x","x",O$2-'Indicator Date hidden'!P46)</f>
        <v>0</v>
      </c>
      <c r="P45" s="318">
        <f>IF('Indicator Date hidden'!Q46="x","x",P$2-'Indicator Date hidden'!Q46)</f>
        <v>0</v>
      </c>
      <c r="Q45" s="318">
        <f>IF('Indicator Date hidden'!R46="x","x",Q$2-'Indicator Date hidden'!R46)</f>
        <v>0</v>
      </c>
      <c r="R45" s="318">
        <f>IF('Indicator Date hidden'!S46="x","x",R$2-'Indicator Date hidden'!S46)</f>
        <v>0</v>
      </c>
      <c r="S45" s="318">
        <f>IF('Indicator Date hidden'!T46="x","x",S$2-'Indicator Date hidden'!T46)</f>
        <v>0</v>
      </c>
      <c r="T45" s="318">
        <f>IF('Indicator Date hidden'!U46="x","x",T$2-'Indicator Date hidden'!U46)</f>
        <v>0</v>
      </c>
      <c r="U45" s="318">
        <f>IF('Indicator Date hidden'!V46="x","x",U$2-'Indicator Date hidden'!V46)</f>
        <v>0</v>
      </c>
      <c r="V45" s="318">
        <f>IF('Indicator Date hidden'!W46="x","x",V$2-'Indicator Date hidden'!W46)</f>
        <v>0</v>
      </c>
      <c r="W45" s="318">
        <f>IF('Indicator Date hidden'!X46="x","x",W$2-'Indicator Date hidden'!X46)</f>
        <v>0</v>
      </c>
      <c r="X45" s="318">
        <f>IF('Indicator Date hidden'!Y46="x","x",X$2-'Indicator Date hidden'!Y46)</f>
        <v>0</v>
      </c>
      <c r="Y45" s="318">
        <f>IF('Indicator Date hidden'!Z46="x","x",Y$2-'Indicator Date hidden'!Z46)</f>
        <v>6</v>
      </c>
      <c r="Z45" s="318">
        <f>IF('Indicator Date hidden'!AA46="x","x",Z$2-'Indicator Date hidden'!AA46)</f>
        <v>0</v>
      </c>
      <c r="AA45" s="318">
        <f>IF('Indicator Date hidden'!AB46="x","x",AA$2-'Indicator Date hidden'!AB46)</f>
        <v>0</v>
      </c>
      <c r="AB45" s="318">
        <f>IF('Indicator Date hidden'!AC46="x","x",AB$2-'Indicator Date hidden'!AC46)</f>
        <v>0</v>
      </c>
      <c r="AC45" s="318">
        <f>IF('Indicator Date hidden'!AD46="x","x",AC$2-'Indicator Date hidden'!AD46)</f>
        <v>0</v>
      </c>
      <c r="AD45" s="318">
        <f>IF('Indicator Date hidden'!AE46="x","x",AD$2-'Indicator Date hidden'!AE46)</f>
        <v>0</v>
      </c>
      <c r="AE45" s="318">
        <f>IF('Indicator Date hidden'!AF46="x","x",AE$2-'Indicator Date hidden'!AF46)</f>
        <v>0</v>
      </c>
      <c r="AF45" s="318">
        <f>IF('Indicator Date hidden'!AG46="x","x",AF$2-'Indicator Date hidden'!AG46)</f>
        <v>0</v>
      </c>
      <c r="AG45" s="318">
        <f>IF('Indicator Date hidden'!AH46="x","x",AG$2-'Indicator Date hidden'!AH46)</f>
        <v>4</v>
      </c>
      <c r="AH45" s="318">
        <f>IF('Indicator Date hidden'!AI46="x","x",AH$2-'Indicator Date hidden'!AI46)</f>
        <v>1</v>
      </c>
      <c r="AI45" s="318">
        <f>IF('Indicator Date hidden'!AJ46="x","x",AI$2-'Indicator Date hidden'!AJ46)</f>
        <v>1</v>
      </c>
      <c r="AJ45" s="318">
        <f>IF('Indicator Date hidden'!AK46="x","x",AJ$2-'Indicator Date hidden'!AK46)</f>
        <v>1</v>
      </c>
      <c r="AK45" s="318">
        <f>IF('Indicator Date hidden'!AL46="x","x",AK$2-'Indicator Date hidden'!AL46)</f>
        <v>0</v>
      </c>
      <c r="AL45" s="318">
        <f>IF('Indicator Date hidden'!AM46="x","x",AL$2-'Indicator Date hidden'!AM46)</f>
        <v>1</v>
      </c>
      <c r="AM45" s="318">
        <f>IF('Indicator Date hidden'!AN46="x","x",AM$2-'Indicator Date hidden'!AN46)</f>
        <v>1</v>
      </c>
      <c r="AN45" s="318">
        <f>IF('Indicator Date hidden'!AO46="x","x",AN$2-'Indicator Date hidden'!AO46)</f>
        <v>0</v>
      </c>
      <c r="AO45" s="318">
        <f>IF('Indicator Date hidden'!AP46="x","x",AO$2-'Indicator Date hidden'!AP46)</f>
        <v>4</v>
      </c>
      <c r="AP45" s="318">
        <f>IF('Indicator Date hidden'!AQ46="x","x",AP$2-'Indicator Date hidden'!AQ46)</f>
        <v>1</v>
      </c>
      <c r="AQ45" s="318">
        <f>IF('Indicator Date hidden'!AR46="x","x",AQ$2-'Indicator Date hidden'!AR46)</f>
        <v>0</v>
      </c>
      <c r="AR45" s="318">
        <f>IF('Indicator Date hidden'!AS46="x","x",AR$2-'Indicator Date hidden'!AS46)</f>
        <v>0</v>
      </c>
      <c r="AS45" s="318">
        <f>IF('Indicator Date hidden'!AT46="x","x",AS$2-'Indicator Date hidden'!AT46)</f>
        <v>0</v>
      </c>
      <c r="AT45" s="318">
        <f>IF('Indicator Date hidden'!AU46="x","x",AT$2-'Indicator Date hidden'!AU46)</f>
        <v>0</v>
      </c>
      <c r="AU45" s="318">
        <f>IF('Indicator Date hidden'!AV46="x","x",AU$2-'Indicator Date hidden'!AV46)</f>
        <v>0</v>
      </c>
      <c r="AV45" s="318">
        <f>IF('Indicator Date hidden'!AW46="x","x",AV$2-'Indicator Date hidden'!AW46)</f>
        <v>0</v>
      </c>
      <c r="AW45" s="318">
        <f>IF('Indicator Date hidden'!AX46="x","x",AW$2-'Indicator Date hidden'!AX46)</f>
        <v>0</v>
      </c>
      <c r="AX45" s="318">
        <f>IF('Indicator Date hidden'!AY46="x","x",AX$2-'Indicator Date hidden'!AY46)</f>
        <v>1</v>
      </c>
      <c r="AY45" s="318">
        <f>IF('Indicator Date hidden'!AZ46="x","x",AY$2-'Indicator Date hidden'!AZ46)</f>
        <v>1</v>
      </c>
      <c r="AZ45" s="318">
        <f>IF('Indicator Date hidden'!BA46="x","x",AZ$2-'Indicator Date hidden'!BA46)</f>
        <v>1</v>
      </c>
      <c r="BA45" s="318">
        <f>IF('Indicator Date hidden'!BB46="x","x",BA$2-'Indicator Date hidden'!BB46)</f>
        <v>0</v>
      </c>
      <c r="BB45" s="318">
        <f>IF('Indicator Date hidden'!BC46="x","x",BB$2-'Indicator Date hidden'!BC46)</f>
        <v>0</v>
      </c>
      <c r="BC45" s="318">
        <f>IF('Indicator Date hidden'!BD46="x","x",BC$2-'Indicator Date hidden'!BD46)</f>
        <v>0</v>
      </c>
      <c r="BD45" s="318">
        <f>IF('Indicator Date hidden'!BE46="x","x",BD$2-'Indicator Date hidden'!BE46)</f>
        <v>0</v>
      </c>
      <c r="BE45" s="318">
        <f>IF('Indicator Date hidden'!BF46="x","x",BE$2-'Indicator Date hidden'!BF46)</f>
        <v>0</v>
      </c>
      <c r="BF45" s="318">
        <f>IF('Indicator Date hidden'!BG46="x","x",BF$2-'Indicator Date hidden'!BG46)</f>
        <v>1</v>
      </c>
      <c r="BG45" s="318">
        <f>IF('Indicator Date hidden'!BH46="x","x",BG$2-'Indicator Date hidden'!BH46)</f>
        <v>1</v>
      </c>
      <c r="BH45" s="318">
        <f>IF('Indicator Date hidden'!BI46="x","x",BH$2-'Indicator Date hidden'!BI46)</f>
        <v>0</v>
      </c>
      <c r="BI45" s="318">
        <f>IF('Indicator Date hidden'!BJ46="x","x",BI$2-'Indicator Date hidden'!BJ46)</f>
        <v>0</v>
      </c>
      <c r="BJ45" s="318">
        <f>IF('Indicator Date hidden'!BK46="x","x",BJ$2-'Indicator Date hidden'!BK46)</f>
        <v>0</v>
      </c>
      <c r="BK45" s="318">
        <f>IF('Indicator Date hidden'!BL46="x","x",BK$2-'Indicator Date hidden'!BL46)</f>
        <v>0</v>
      </c>
      <c r="BL45" s="318">
        <f>IF('Indicator Date hidden'!BM46="x","x",BL$2-'Indicator Date hidden'!BM46)</f>
        <v>0</v>
      </c>
      <c r="BM45" s="318">
        <f>IF('Indicator Date hidden'!BN46="x","x",BM$2-'Indicator Date hidden'!BN46)</f>
        <v>0</v>
      </c>
      <c r="BN45" s="318">
        <f>IF('Indicator Date hidden'!BO46="x","x",BN$2-'Indicator Date hidden'!BO46)</f>
        <v>0</v>
      </c>
      <c r="BO45" s="318">
        <f>IF('Indicator Date hidden'!BP46="x","x",BO$2-'Indicator Date hidden'!BP46)</f>
        <v>5</v>
      </c>
      <c r="BP45" s="318">
        <f>IF('Indicator Date hidden'!BQ46="x","x",BP$2-'Indicator Date hidden'!BQ46)</f>
        <v>0</v>
      </c>
      <c r="BQ45" s="318">
        <f>IF('Indicator Date hidden'!BR46="x","x",BQ$2-'Indicator Date hidden'!BR46)</f>
        <v>6</v>
      </c>
      <c r="BR45" s="318">
        <f>IF('Indicator Date hidden'!BS46="x","x",BR$2-'Indicator Date hidden'!BS46)</f>
        <v>6</v>
      </c>
      <c r="BS45" s="318">
        <f>IF('Indicator Date hidden'!BT46="x","x",BS$2-'Indicator Date hidden'!BT46)</f>
        <v>6</v>
      </c>
      <c r="BT45" s="318">
        <f>IF('Indicator Date hidden'!BU46="x","x",BT$2-'Indicator Date hidden'!BU46)</f>
        <v>0</v>
      </c>
      <c r="BU45" s="318">
        <f>IF('Indicator Date hidden'!BV46="x","x",BU$2-'Indicator Date hidden'!BV46)</f>
        <v>0</v>
      </c>
      <c r="BV45" s="318">
        <f>IF('Indicator Date hidden'!BW46="x","x",BV$2-'Indicator Date hidden'!BW46)</f>
        <v>0</v>
      </c>
      <c r="BW45" s="318">
        <f>IF('Indicator Date hidden'!BX46="x","x",BW$2-'Indicator Date hidden'!BX46)</f>
        <v>6</v>
      </c>
      <c r="BX45" s="318">
        <f>IF('Indicator Date hidden'!BY46="x","x",BX$2-'Indicator Date hidden'!BY46)</f>
        <v>1</v>
      </c>
      <c r="BY45" s="318">
        <f>IF('Indicator Date hidden'!BZ46="x","x",BY$2-'Indicator Date hidden'!BZ46)</f>
        <v>1</v>
      </c>
      <c r="BZ45" s="318">
        <f>IF('Indicator Date hidden'!CA46="x","x",BZ$2-'Indicator Date hidden'!CA46)</f>
        <v>1</v>
      </c>
      <c r="CA45" s="318">
        <f>IF('Indicator Date hidden'!CB46="x","x",CA$2-'Indicator Date hidden'!CB46)</f>
        <v>1</v>
      </c>
      <c r="CB45" s="318">
        <f>IF('Indicator Date hidden'!CC46="x","x",CB$2-'Indicator Date hidden'!CC46)</f>
        <v>1</v>
      </c>
      <c r="CC45" s="318">
        <f>IF('Indicator Date hidden'!CD46="x","x",CC$2-'Indicator Date hidden'!CD46)</f>
        <v>1</v>
      </c>
      <c r="CD45" s="318">
        <f>IF('Indicator Date hidden'!CE46="x","x",CD$2-'Indicator Date hidden'!CE46)</f>
        <v>1</v>
      </c>
      <c r="CE45" s="318">
        <f>IF('Indicator Date hidden'!CF46="x","x",CE$2-'Indicator Date hidden'!CF46)</f>
        <v>0</v>
      </c>
      <c r="CF45" s="318">
        <f>IF('Indicator Date hidden'!CG46="x","x",CF$2-'Indicator Date hidden'!CG46)</f>
        <v>0</v>
      </c>
      <c r="CG45" s="318">
        <f>IF('Indicator Date hidden'!CH46="x","x",CG$2-'Indicator Date hidden'!CH46)</f>
        <v>0</v>
      </c>
      <c r="CH45" s="318">
        <f>IF('Indicator Date hidden'!CI46="x","x",CH$2-'Indicator Date hidden'!CI46)</f>
        <v>0</v>
      </c>
      <c r="CI45" s="318">
        <f>IF('Indicator Date hidden'!CJ46="x","x",CI$2-'Indicator Date hidden'!CJ46)</f>
        <v>0</v>
      </c>
      <c r="CJ45" s="318">
        <f>IF('Indicator Date hidden'!CK46="x","x",CJ$2-'Indicator Date hidden'!CK46)</f>
        <v>0</v>
      </c>
      <c r="CK45" s="318">
        <f>IF('Indicator Date hidden'!CL46="x","x",CK$2-'Indicator Date hidden'!CL46)</f>
        <v>0</v>
      </c>
      <c r="CL45" s="318">
        <f>IF('Indicator Date hidden'!CM46="x","x",CL$2-'Indicator Date hidden'!CM46)</f>
        <v>6</v>
      </c>
      <c r="CM45" s="317">
        <f t="shared" si="0"/>
        <v>67</v>
      </c>
      <c r="CN45" s="319">
        <f t="shared" si="1"/>
        <v>0.7528089887640449</v>
      </c>
      <c r="CO45" s="317">
        <f t="shared" si="2"/>
        <v>27</v>
      </c>
      <c r="CP45" s="319">
        <f t="shared" si="3"/>
        <v>1.6440625133444198</v>
      </c>
      <c r="CQ45" s="320">
        <f t="shared" si="4"/>
        <v>0</v>
      </c>
    </row>
    <row r="46" spans="1:95" x14ac:dyDescent="0.3">
      <c r="A46" s="317" t="str">
        <f>'Indicator Data'!C57</f>
        <v>Sherpur</v>
      </c>
      <c r="B46" s="318">
        <f>IF('Indicator Date hidden'!C47="x","x",B$2-'Indicator Date hidden'!C47)</f>
        <v>0</v>
      </c>
      <c r="C46" s="318">
        <f>IF('Indicator Date hidden'!D47="x","x",C$2-'Indicator Date hidden'!D47)</f>
        <v>0</v>
      </c>
      <c r="D46" s="318">
        <f>IF('Indicator Date hidden'!E47="x","x",D$2-'Indicator Date hidden'!E47)</f>
        <v>0</v>
      </c>
      <c r="E46" s="318">
        <f>IF('Indicator Date hidden'!F47="x","x",E$2-'Indicator Date hidden'!F47)</f>
        <v>0</v>
      </c>
      <c r="F46" s="318">
        <f>IF('Indicator Date hidden'!G47="x","x",F$2-'Indicator Date hidden'!G47)</f>
        <v>0</v>
      </c>
      <c r="G46" s="318">
        <f>IF('Indicator Date hidden'!H47="x","x",G$2-'Indicator Date hidden'!H47)</f>
        <v>0</v>
      </c>
      <c r="H46" s="318">
        <f>IF('Indicator Date hidden'!I47="x","x",H$2-'Indicator Date hidden'!I47)</f>
        <v>0</v>
      </c>
      <c r="I46" s="318">
        <f>IF('Indicator Date hidden'!J47="x","x",I$2-'Indicator Date hidden'!J47)</f>
        <v>0</v>
      </c>
      <c r="J46" s="318">
        <f>IF('Indicator Date hidden'!K47="x","x",J$2-'Indicator Date hidden'!K47)</f>
        <v>0</v>
      </c>
      <c r="K46" s="318">
        <f>IF('Indicator Date hidden'!L47="x","x",K$2-'Indicator Date hidden'!L47)</f>
        <v>0</v>
      </c>
      <c r="L46" s="318">
        <f>IF('Indicator Date hidden'!M47="x","x",L$2-'Indicator Date hidden'!M47)</f>
        <v>0</v>
      </c>
      <c r="M46" s="318">
        <f>IF('Indicator Date hidden'!N47="x","x",M$2-'Indicator Date hidden'!N47)</f>
        <v>0</v>
      </c>
      <c r="N46" s="318">
        <f>IF('Indicator Date hidden'!O47="x","x",N$2-'Indicator Date hidden'!O47)</f>
        <v>0</v>
      </c>
      <c r="O46" s="318">
        <f>IF('Indicator Date hidden'!P47="x","x",O$2-'Indicator Date hidden'!P47)</f>
        <v>0</v>
      </c>
      <c r="P46" s="318">
        <f>IF('Indicator Date hidden'!Q47="x","x",P$2-'Indicator Date hidden'!Q47)</f>
        <v>0</v>
      </c>
      <c r="Q46" s="318">
        <f>IF('Indicator Date hidden'!R47="x","x",Q$2-'Indicator Date hidden'!R47)</f>
        <v>0</v>
      </c>
      <c r="R46" s="318">
        <f>IF('Indicator Date hidden'!S47="x","x",R$2-'Indicator Date hidden'!S47)</f>
        <v>0</v>
      </c>
      <c r="S46" s="318">
        <f>IF('Indicator Date hidden'!T47="x","x",S$2-'Indicator Date hidden'!T47)</f>
        <v>0</v>
      </c>
      <c r="T46" s="318">
        <f>IF('Indicator Date hidden'!U47="x","x",T$2-'Indicator Date hidden'!U47)</f>
        <v>0</v>
      </c>
      <c r="U46" s="318">
        <f>IF('Indicator Date hidden'!V47="x","x",U$2-'Indicator Date hidden'!V47)</f>
        <v>0</v>
      </c>
      <c r="V46" s="318">
        <f>IF('Indicator Date hidden'!W47="x","x",V$2-'Indicator Date hidden'!W47)</f>
        <v>0</v>
      </c>
      <c r="W46" s="318">
        <f>IF('Indicator Date hidden'!X47="x","x",W$2-'Indicator Date hidden'!X47)</f>
        <v>0</v>
      </c>
      <c r="X46" s="318">
        <f>IF('Indicator Date hidden'!Y47="x","x",X$2-'Indicator Date hidden'!Y47)</f>
        <v>0</v>
      </c>
      <c r="Y46" s="318">
        <f>IF('Indicator Date hidden'!Z47="x","x",Y$2-'Indicator Date hidden'!Z47)</f>
        <v>6</v>
      </c>
      <c r="Z46" s="318">
        <f>IF('Indicator Date hidden'!AA47="x","x",Z$2-'Indicator Date hidden'!AA47)</f>
        <v>0</v>
      </c>
      <c r="AA46" s="318">
        <f>IF('Indicator Date hidden'!AB47="x","x",AA$2-'Indicator Date hidden'!AB47)</f>
        <v>0</v>
      </c>
      <c r="AB46" s="318">
        <f>IF('Indicator Date hidden'!AC47="x","x",AB$2-'Indicator Date hidden'!AC47)</f>
        <v>0</v>
      </c>
      <c r="AC46" s="318">
        <f>IF('Indicator Date hidden'!AD47="x","x",AC$2-'Indicator Date hidden'!AD47)</f>
        <v>0</v>
      </c>
      <c r="AD46" s="318">
        <f>IF('Indicator Date hidden'!AE47="x","x",AD$2-'Indicator Date hidden'!AE47)</f>
        <v>0</v>
      </c>
      <c r="AE46" s="318">
        <f>IF('Indicator Date hidden'!AF47="x","x",AE$2-'Indicator Date hidden'!AF47)</f>
        <v>0</v>
      </c>
      <c r="AF46" s="318">
        <f>IF('Indicator Date hidden'!AG47="x","x",AF$2-'Indicator Date hidden'!AG47)</f>
        <v>0</v>
      </c>
      <c r="AG46" s="318">
        <f>IF('Indicator Date hidden'!AH47="x","x",AG$2-'Indicator Date hidden'!AH47)</f>
        <v>4</v>
      </c>
      <c r="AH46" s="318">
        <f>IF('Indicator Date hidden'!AI47="x","x",AH$2-'Indicator Date hidden'!AI47)</f>
        <v>1</v>
      </c>
      <c r="AI46" s="318">
        <f>IF('Indicator Date hidden'!AJ47="x","x",AI$2-'Indicator Date hidden'!AJ47)</f>
        <v>1</v>
      </c>
      <c r="AJ46" s="318">
        <f>IF('Indicator Date hidden'!AK47="x","x",AJ$2-'Indicator Date hidden'!AK47)</f>
        <v>1</v>
      </c>
      <c r="AK46" s="318">
        <f>IF('Indicator Date hidden'!AL47="x","x",AK$2-'Indicator Date hidden'!AL47)</f>
        <v>0</v>
      </c>
      <c r="AL46" s="318">
        <f>IF('Indicator Date hidden'!AM47="x","x",AL$2-'Indicator Date hidden'!AM47)</f>
        <v>1</v>
      </c>
      <c r="AM46" s="318">
        <f>IF('Indicator Date hidden'!AN47="x","x",AM$2-'Indicator Date hidden'!AN47)</f>
        <v>1</v>
      </c>
      <c r="AN46" s="318">
        <f>IF('Indicator Date hidden'!AO47="x","x",AN$2-'Indicator Date hidden'!AO47)</f>
        <v>0</v>
      </c>
      <c r="AO46" s="318">
        <f>IF('Indicator Date hidden'!AP47="x","x",AO$2-'Indicator Date hidden'!AP47)</f>
        <v>4</v>
      </c>
      <c r="AP46" s="318">
        <f>IF('Indicator Date hidden'!AQ47="x","x",AP$2-'Indicator Date hidden'!AQ47)</f>
        <v>1</v>
      </c>
      <c r="AQ46" s="318">
        <f>IF('Indicator Date hidden'!AR47="x","x",AQ$2-'Indicator Date hidden'!AR47)</f>
        <v>0</v>
      </c>
      <c r="AR46" s="318">
        <f>IF('Indicator Date hidden'!AS47="x","x",AR$2-'Indicator Date hidden'!AS47)</f>
        <v>0</v>
      </c>
      <c r="AS46" s="318">
        <f>IF('Indicator Date hidden'!AT47="x","x",AS$2-'Indicator Date hidden'!AT47)</f>
        <v>0</v>
      </c>
      <c r="AT46" s="318">
        <f>IF('Indicator Date hidden'!AU47="x","x",AT$2-'Indicator Date hidden'!AU47)</f>
        <v>0</v>
      </c>
      <c r="AU46" s="318">
        <f>IF('Indicator Date hidden'!AV47="x","x",AU$2-'Indicator Date hidden'!AV47)</f>
        <v>0</v>
      </c>
      <c r="AV46" s="318">
        <f>IF('Indicator Date hidden'!AW47="x","x",AV$2-'Indicator Date hidden'!AW47)</f>
        <v>0</v>
      </c>
      <c r="AW46" s="318">
        <f>IF('Indicator Date hidden'!AX47="x","x",AW$2-'Indicator Date hidden'!AX47)</f>
        <v>0</v>
      </c>
      <c r="AX46" s="318">
        <f>IF('Indicator Date hidden'!AY47="x","x",AX$2-'Indicator Date hidden'!AY47)</f>
        <v>1</v>
      </c>
      <c r="AY46" s="318">
        <f>IF('Indicator Date hidden'!AZ47="x","x",AY$2-'Indicator Date hidden'!AZ47)</f>
        <v>1</v>
      </c>
      <c r="AZ46" s="318">
        <f>IF('Indicator Date hidden'!BA47="x","x",AZ$2-'Indicator Date hidden'!BA47)</f>
        <v>1</v>
      </c>
      <c r="BA46" s="318">
        <f>IF('Indicator Date hidden'!BB47="x","x",BA$2-'Indicator Date hidden'!BB47)</f>
        <v>0</v>
      </c>
      <c r="BB46" s="318">
        <f>IF('Indicator Date hidden'!BC47="x","x",BB$2-'Indicator Date hidden'!BC47)</f>
        <v>0</v>
      </c>
      <c r="BC46" s="318">
        <f>IF('Indicator Date hidden'!BD47="x","x",BC$2-'Indicator Date hidden'!BD47)</f>
        <v>0</v>
      </c>
      <c r="BD46" s="318">
        <f>IF('Indicator Date hidden'!BE47="x","x",BD$2-'Indicator Date hidden'!BE47)</f>
        <v>0</v>
      </c>
      <c r="BE46" s="318">
        <f>IF('Indicator Date hidden'!BF47="x","x",BE$2-'Indicator Date hidden'!BF47)</f>
        <v>0</v>
      </c>
      <c r="BF46" s="318">
        <f>IF('Indicator Date hidden'!BG47="x","x",BF$2-'Indicator Date hidden'!BG47)</f>
        <v>1</v>
      </c>
      <c r="BG46" s="318">
        <f>IF('Indicator Date hidden'!BH47="x","x",BG$2-'Indicator Date hidden'!BH47)</f>
        <v>1</v>
      </c>
      <c r="BH46" s="318">
        <f>IF('Indicator Date hidden'!BI47="x","x",BH$2-'Indicator Date hidden'!BI47)</f>
        <v>0</v>
      </c>
      <c r="BI46" s="318">
        <f>IF('Indicator Date hidden'!BJ47="x","x",BI$2-'Indicator Date hidden'!BJ47)</f>
        <v>0</v>
      </c>
      <c r="BJ46" s="318">
        <f>IF('Indicator Date hidden'!BK47="x","x",BJ$2-'Indicator Date hidden'!BK47)</f>
        <v>0</v>
      </c>
      <c r="BK46" s="318">
        <f>IF('Indicator Date hidden'!BL47="x","x",BK$2-'Indicator Date hidden'!BL47)</f>
        <v>0</v>
      </c>
      <c r="BL46" s="318">
        <f>IF('Indicator Date hidden'!BM47="x","x",BL$2-'Indicator Date hidden'!BM47)</f>
        <v>0</v>
      </c>
      <c r="BM46" s="318">
        <f>IF('Indicator Date hidden'!BN47="x","x",BM$2-'Indicator Date hidden'!BN47)</f>
        <v>0</v>
      </c>
      <c r="BN46" s="318">
        <f>IF('Indicator Date hidden'!BO47="x","x",BN$2-'Indicator Date hidden'!BO47)</f>
        <v>0</v>
      </c>
      <c r="BO46" s="318">
        <f>IF('Indicator Date hidden'!BP47="x","x",BO$2-'Indicator Date hidden'!BP47)</f>
        <v>5</v>
      </c>
      <c r="BP46" s="318">
        <f>IF('Indicator Date hidden'!BQ47="x","x",BP$2-'Indicator Date hidden'!BQ47)</f>
        <v>0</v>
      </c>
      <c r="BQ46" s="318">
        <f>IF('Indicator Date hidden'!BR47="x","x",BQ$2-'Indicator Date hidden'!BR47)</f>
        <v>6</v>
      </c>
      <c r="BR46" s="318">
        <f>IF('Indicator Date hidden'!BS47="x","x",BR$2-'Indicator Date hidden'!BS47)</f>
        <v>6</v>
      </c>
      <c r="BS46" s="318">
        <f>IF('Indicator Date hidden'!BT47="x","x",BS$2-'Indicator Date hidden'!BT47)</f>
        <v>6</v>
      </c>
      <c r="BT46" s="318">
        <f>IF('Indicator Date hidden'!BU47="x","x",BT$2-'Indicator Date hidden'!BU47)</f>
        <v>0</v>
      </c>
      <c r="BU46" s="318">
        <f>IF('Indicator Date hidden'!BV47="x","x",BU$2-'Indicator Date hidden'!BV47)</f>
        <v>0</v>
      </c>
      <c r="BV46" s="318">
        <f>IF('Indicator Date hidden'!BW47="x","x",BV$2-'Indicator Date hidden'!BW47)</f>
        <v>0</v>
      </c>
      <c r="BW46" s="318">
        <f>IF('Indicator Date hidden'!BX47="x","x",BW$2-'Indicator Date hidden'!BX47)</f>
        <v>6</v>
      </c>
      <c r="BX46" s="318">
        <f>IF('Indicator Date hidden'!BY47="x","x",BX$2-'Indicator Date hidden'!BY47)</f>
        <v>1</v>
      </c>
      <c r="BY46" s="318">
        <f>IF('Indicator Date hidden'!BZ47="x","x",BY$2-'Indicator Date hidden'!BZ47)</f>
        <v>1</v>
      </c>
      <c r="BZ46" s="318">
        <f>IF('Indicator Date hidden'!CA47="x","x",BZ$2-'Indicator Date hidden'!CA47)</f>
        <v>1</v>
      </c>
      <c r="CA46" s="318">
        <f>IF('Indicator Date hidden'!CB47="x","x",CA$2-'Indicator Date hidden'!CB47)</f>
        <v>1</v>
      </c>
      <c r="CB46" s="318">
        <f>IF('Indicator Date hidden'!CC47="x","x",CB$2-'Indicator Date hidden'!CC47)</f>
        <v>1</v>
      </c>
      <c r="CC46" s="318">
        <f>IF('Indicator Date hidden'!CD47="x","x",CC$2-'Indicator Date hidden'!CD47)</f>
        <v>1</v>
      </c>
      <c r="CD46" s="318">
        <f>IF('Indicator Date hidden'!CE47="x","x",CD$2-'Indicator Date hidden'!CE47)</f>
        <v>1</v>
      </c>
      <c r="CE46" s="318">
        <f>IF('Indicator Date hidden'!CF47="x","x",CE$2-'Indicator Date hidden'!CF47)</f>
        <v>0</v>
      </c>
      <c r="CF46" s="318">
        <f>IF('Indicator Date hidden'!CG47="x","x",CF$2-'Indicator Date hidden'!CG47)</f>
        <v>0</v>
      </c>
      <c r="CG46" s="318">
        <f>IF('Indicator Date hidden'!CH47="x","x",CG$2-'Indicator Date hidden'!CH47)</f>
        <v>0</v>
      </c>
      <c r="CH46" s="318">
        <f>IF('Indicator Date hidden'!CI47="x","x",CH$2-'Indicator Date hidden'!CI47)</f>
        <v>0</v>
      </c>
      <c r="CI46" s="318">
        <f>IF('Indicator Date hidden'!CJ47="x","x",CI$2-'Indicator Date hidden'!CJ47)</f>
        <v>0</v>
      </c>
      <c r="CJ46" s="318">
        <f>IF('Indicator Date hidden'!CK47="x","x",CJ$2-'Indicator Date hidden'!CK47)</f>
        <v>0</v>
      </c>
      <c r="CK46" s="318">
        <f>IF('Indicator Date hidden'!CL47="x","x",CK$2-'Indicator Date hidden'!CL47)</f>
        <v>0</v>
      </c>
      <c r="CL46" s="318">
        <f>IF('Indicator Date hidden'!CM47="x","x",CL$2-'Indicator Date hidden'!CM47)</f>
        <v>6</v>
      </c>
      <c r="CM46" s="317">
        <f t="shared" si="0"/>
        <v>67</v>
      </c>
      <c r="CN46" s="319">
        <f t="shared" si="1"/>
        <v>0.7528089887640449</v>
      </c>
      <c r="CO46" s="317">
        <f t="shared" si="2"/>
        <v>27</v>
      </c>
      <c r="CP46" s="319">
        <f t="shared" si="3"/>
        <v>1.6440625133444198</v>
      </c>
      <c r="CQ46" s="320">
        <f t="shared" si="4"/>
        <v>0</v>
      </c>
    </row>
    <row r="47" spans="1:95" x14ac:dyDescent="0.3">
      <c r="A47" s="317" t="str">
        <f>'Indicator Data'!C58</f>
        <v>Bogura</v>
      </c>
      <c r="B47" s="318">
        <f>IF('Indicator Date hidden'!C48="x","x",B$2-'Indicator Date hidden'!C48)</f>
        <v>0</v>
      </c>
      <c r="C47" s="318">
        <f>IF('Indicator Date hidden'!D48="x","x",C$2-'Indicator Date hidden'!D48)</f>
        <v>0</v>
      </c>
      <c r="D47" s="318">
        <f>IF('Indicator Date hidden'!E48="x","x",D$2-'Indicator Date hidden'!E48)</f>
        <v>0</v>
      </c>
      <c r="E47" s="318">
        <f>IF('Indicator Date hidden'!F48="x","x",E$2-'Indicator Date hidden'!F48)</f>
        <v>0</v>
      </c>
      <c r="F47" s="318">
        <f>IF('Indicator Date hidden'!G48="x","x",F$2-'Indicator Date hidden'!G48)</f>
        <v>0</v>
      </c>
      <c r="G47" s="318">
        <f>IF('Indicator Date hidden'!H48="x","x",G$2-'Indicator Date hidden'!H48)</f>
        <v>0</v>
      </c>
      <c r="H47" s="318">
        <f>IF('Indicator Date hidden'!I48="x","x",H$2-'Indicator Date hidden'!I48)</f>
        <v>0</v>
      </c>
      <c r="I47" s="318">
        <f>IF('Indicator Date hidden'!J48="x","x",I$2-'Indicator Date hidden'!J48)</f>
        <v>0</v>
      </c>
      <c r="J47" s="318">
        <f>IF('Indicator Date hidden'!K48="x","x",J$2-'Indicator Date hidden'!K48)</f>
        <v>0</v>
      </c>
      <c r="K47" s="318">
        <f>IF('Indicator Date hidden'!L48="x","x",K$2-'Indicator Date hidden'!L48)</f>
        <v>0</v>
      </c>
      <c r="L47" s="318">
        <f>IF('Indicator Date hidden'!M48="x","x",L$2-'Indicator Date hidden'!M48)</f>
        <v>0</v>
      </c>
      <c r="M47" s="318">
        <f>IF('Indicator Date hidden'!N48="x","x",M$2-'Indicator Date hidden'!N48)</f>
        <v>0</v>
      </c>
      <c r="N47" s="318">
        <f>IF('Indicator Date hidden'!O48="x","x",N$2-'Indicator Date hidden'!O48)</f>
        <v>0</v>
      </c>
      <c r="O47" s="318">
        <f>IF('Indicator Date hidden'!P48="x","x",O$2-'Indicator Date hidden'!P48)</f>
        <v>0</v>
      </c>
      <c r="P47" s="318">
        <f>IF('Indicator Date hidden'!Q48="x","x",P$2-'Indicator Date hidden'!Q48)</f>
        <v>0</v>
      </c>
      <c r="Q47" s="318">
        <f>IF('Indicator Date hidden'!R48="x","x",Q$2-'Indicator Date hidden'!R48)</f>
        <v>0</v>
      </c>
      <c r="R47" s="318">
        <f>IF('Indicator Date hidden'!S48="x","x",R$2-'Indicator Date hidden'!S48)</f>
        <v>0</v>
      </c>
      <c r="S47" s="318">
        <f>IF('Indicator Date hidden'!T48="x","x",S$2-'Indicator Date hidden'!T48)</f>
        <v>0</v>
      </c>
      <c r="T47" s="318">
        <f>IF('Indicator Date hidden'!U48="x","x",T$2-'Indicator Date hidden'!U48)</f>
        <v>0</v>
      </c>
      <c r="U47" s="318">
        <f>IF('Indicator Date hidden'!V48="x","x",U$2-'Indicator Date hidden'!V48)</f>
        <v>0</v>
      </c>
      <c r="V47" s="318">
        <f>IF('Indicator Date hidden'!W48="x","x",V$2-'Indicator Date hidden'!W48)</f>
        <v>0</v>
      </c>
      <c r="W47" s="318">
        <f>IF('Indicator Date hidden'!X48="x","x",W$2-'Indicator Date hidden'!X48)</f>
        <v>0</v>
      </c>
      <c r="X47" s="318">
        <f>IF('Indicator Date hidden'!Y48="x","x",X$2-'Indicator Date hidden'!Y48)</f>
        <v>0</v>
      </c>
      <c r="Y47" s="318">
        <f>IF('Indicator Date hidden'!Z48="x","x",Y$2-'Indicator Date hidden'!Z48)</f>
        <v>6</v>
      </c>
      <c r="Z47" s="318">
        <f>IF('Indicator Date hidden'!AA48="x","x",Z$2-'Indicator Date hidden'!AA48)</f>
        <v>0</v>
      </c>
      <c r="AA47" s="318">
        <f>IF('Indicator Date hidden'!AB48="x","x",AA$2-'Indicator Date hidden'!AB48)</f>
        <v>0</v>
      </c>
      <c r="AB47" s="318">
        <f>IF('Indicator Date hidden'!AC48="x","x",AB$2-'Indicator Date hidden'!AC48)</f>
        <v>0</v>
      </c>
      <c r="AC47" s="318">
        <f>IF('Indicator Date hidden'!AD48="x","x",AC$2-'Indicator Date hidden'!AD48)</f>
        <v>0</v>
      </c>
      <c r="AD47" s="318">
        <f>IF('Indicator Date hidden'!AE48="x","x",AD$2-'Indicator Date hidden'!AE48)</f>
        <v>0</v>
      </c>
      <c r="AE47" s="318">
        <f>IF('Indicator Date hidden'!AF48="x","x",AE$2-'Indicator Date hidden'!AF48)</f>
        <v>0</v>
      </c>
      <c r="AF47" s="318">
        <f>IF('Indicator Date hidden'!AG48="x","x",AF$2-'Indicator Date hidden'!AG48)</f>
        <v>0</v>
      </c>
      <c r="AG47" s="318">
        <f>IF('Indicator Date hidden'!AH48="x","x",AG$2-'Indicator Date hidden'!AH48)</f>
        <v>4</v>
      </c>
      <c r="AH47" s="318">
        <f>IF('Indicator Date hidden'!AI48="x","x",AH$2-'Indicator Date hidden'!AI48)</f>
        <v>1</v>
      </c>
      <c r="AI47" s="318">
        <f>IF('Indicator Date hidden'!AJ48="x","x",AI$2-'Indicator Date hidden'!AJ48)</f>
        <v>1</v>
      </c>
      <c r="AJ47" s="318">
        <f>IF('Indicator Date hidden'!AK48="x","x",AJ$2-'Indicator Date hidden'!AK48)</f>
        <v>1</v>
      </c>
      <c r="AK47" s="318">
        <f>IF('Indicator Date hidden'!AL48="x","x",AK$2-'Indicator Date hidden'!AL48)</f>
        <v>0</v>
      </c>
      <c r="AL47" s="318">
        <f>IF('Indicator Date hidden'!AM48="x","x",AL$2-'Indicator Date hidden'!AM48)</f>
        <v>1</v>
      </c>
      <c r="AM47" s="318">
        <f>IF('Indicator Date hidden'!AN48="x","x",AM$2-'Indicator Date hidden'!AN48)</f>
        <v>1</v>
      </c>
      <c r="AN47" s="318">
        <f>IF('Indicator Date hidden'!AO48="x","x",AN$2-'Indicator Date hidden'!AO48)</f>
        <v>0</v>
      </c>
      <c r="AO47" s="318">
        <f>IF('Indicator Date hidden'!AP48="x","x",AO$2-'Indicator Date hidden'!AP48)</f>
        <v>4</v>
      </c>
      <c r="AP47" s="318">
        <f>IF('Indicator Date hidden'!AQ48="x","x",AP$2-'Indicator Date hidden'!AQ48)</f>
        <v>1</v>
      </c>
      <c r="AQ47" s="318">
        <f>IF('Indicator Date hidden'!AR48="x","x",AQ$2-'Indicator Date hidden'!AR48)</f>
        <v>0</v>
      </c>
      <c r="AR47" s="318">
        <f>IF('Indicator Date hidden'!AS48="x","x",AR$2-'Indicator Date hidden'!AS48)</f>
        <v>0</v>
      </c>
      <c r="AS47" s="318">
        <f>IF('Indicator Date hidden'!AT48="x","x",AS$2-'Indicator Date hidden'!AT48)</f>
        <v>0</v>
      </c>
      <c r="AT47" s="318">
        <f>IF('Indicator Date hidden'!AU48="x","x",AT$2-'Indicator Date hidden'!AU48)</f>
        <v>0</v>
      </c>
      <c r="AU47" s="318">
        <f>IF('Indicator Date hidden'!AV48="x","x",AU$2-'Indicator Date hidden'!AV48)</f>
        <v>0</v>
      </c>
      <c r="AV47" s="318">
        <f>IF('Indicator Date hidden'!AW48="x","x",AV$2-'Indicator Date hidden'!AW48)</f>
        <v>0</v>
      </c>
      <c r="AW47" s="318">
        <f>IF('Indicator Date hidden'!AX48="x","x",AW$2-'Indicator Date hidden'!AX48)</f>
        <v>0</v>
      </c>
      <c r="AX47" s="318">
        <f>IF('Indicator Date hidden'!AY48="x","x",AX$2-'Indicator Date hidden'!AY48)</f>
        <v>1</v>
      </c>
      <c r="AY47" s="318">
        <f>IF('Indicator Date hidden'!AZ48="x","x",AY$2-'Indicator Date hidden'!AZ48)</f>
        <v>1</v>
      </c>
      <c r="AZ47" s="318">
        <f>IF('Indicator Date hidden'!BA48="x","x",AZ$2-'Indicator Date hidden'!BA48)</f>
        <v>1</v>
      </c>
      <c r="BA47" s="318">
        <f>IF('Indicator Date hidden'!BB48="x","x",BA$2-'Indicator Date hidden'!BB48)</f>
        <v>0</v>
      </c>
      <c r="BB47" s="318">
        <f>IF('Indicator Date hidden'!BC48="x","x",BB$2-'Indicator Date hidden'!BC48)</f>
        <v>0</v>
      </c>
      <c r="BC47" s="318">
        <f>IF('Indicator Date hidden'!BD48="x","x",BC$2-'Indicator Date hidden'!BD48)</f>
        <v>0</v>
      </c>
      <c r="BD47" s="318">
        <f>IF('Indicator Date hidden'!BE48="x","x",BD$2-'Indicator Date hidden'!BE48)</f>
        <v>0</v>
      </c>
      <c r="BE47" s="318">
        <f>IF('Indicator Date hidden'!BF48="x","x",BE$2-'Indicator Date hidden'!BF48)</f>
        <v>0</v>
      </c>
      <c r="BF47" s="318">
        <f>IF('Indicator Date hidden'!BG48="x","x",BF$2-'Indicator Date hidden'!BG48)</f>
        <v>1</v>
      </c>
      <c r="BG47" s="318">
        <f>IF('Indicator Date hidden'!BH48="x","x",BG$2-'Indicator Date hidden'!BH48)</f>
        <v>1</v>
      </c>
      <c r="BH47" s="318">
        <f>IF('Indicator Date hidden'!BI48="x","x",BH$2-'Indicator Date hidden'!BI48)</f>
        <v>0</v>
      </c>
      <c r="BI47" s="318">
        <f>IF('Indicator Date hidden'!BJ48="x","x",BI$2-'Indicator Date hidden'!BJ48)</f>
        <v>0</v>
      </c>
      <c r="BJ47" s="318">
        <f>IF('Indicator Date hidden'!BK48="x","x",BJ$2-'Indicator Date hidden'!BK48)</f>
        <v>0</v>
      </c>
      <c r="BK47" s="318">
        <f>IF('Indicator Date hidden'!BL48="x","x",BK$2-'Indicator Date hidden'!BL48)</f>
        <v>0</v>
      </c>
      <c r="BL47" s="318">
        <f>IF('Indicator Date hidden'!BM48="x","x",BL$2-'Indicator Date hidden'!BM48)</f>
        <v>0</v>
      </c>
      <c r="BM47" s="318">
        <f>IF('Indicator Date hidden'!BN48="x","x",BM$2-'Indicator Date hidden'!BN48)</f>
        <v>0</v>
      </c>
      <c r="BN47" s="318">
        <f>IF('Indicator Date hidden'!BO48="x","x",BN$2-'Indicator Date hidden'!BO48)</f>
        <v>0</v>
      </c>
      <c r="BO47" s="318">
        <f>IF('Indicator Date hidden'!BP48="x","x",BO$2-'Indicator Date hidden'!BP48)</f>
        <v>5</v>
      </c>
      <c r="BP47" s="318">
        <f>IF('Indicator Date hidden'!BQ48="x","x",BP$2-'Indicator Date hidden'!BQ48)</f>
        <v>0</v>
      </c>
      <c r="BQ47" s="318">
        <f>IF('Indicator Date hidden'!BR48="x","x",BQ$2-'Indicator Date hidden'!BR48)</f>
        <v>6</v>
      </c>
      <c r="BR47" s="318">
        <f>IF('Indicator Date hidden'!BS48="x","x",BR$2-'Indicator Date hidden'!BS48)</f>
        <v>6</v>
      </c>
      <c r="BS47" s="318">
        <f>IF('Indicator Date hidden'!BT48="x","x",BS$2-'Indicator Date hidden'!BT48)</f>
        <v>6</v>
      </c>
      <c r="BT47" s="318">
        <f>IF('Indicator Date hidden'!BU48="x","x",BT$2-'Indicator Date hidden'!BU48)</f>
        <v>0</v>
      </c>
      <c r="BU47" s="318">
        <f>IF('Indicator Date hidden'!BV48="x","x",BU$2-'Indicator Date hidden'!BV48)</f>
        <v>0</v>
      </c>
      <c r="BV47" s="318">
        <f>IF('Indicator Date hidden'!BW48="x","x",BV$2-'Indicator Date hidden'!BW48)</f>
        <v>0</v>
      </c>
      <c r="BW47" s="318">
        <f>IF('Indicator Date hidden'!BX48="x","x",BW$2-'Indicator Date hidden'!BX48)</f>
        <v>6</v>
      </c>
      <c r="BX47" s="318">
        <f>IF('Indicator Date hidden'!BY48="x","x",BX$2-'Indicator Date hidden'!BY48)</f>
        <v>1</v>
      </c>
      <c r="BY47" s="318">
        <f>IF('Indicator Date hidden'!BZ48="x","x",BY$2-'Indicator Date hidden'!BZ48)</f>
        <v>1</v>
      </c>
      <c r="BZ47" s="318">
        <f>IF('Indicator Date hidden'!CA48="x","x",BZ$2-'Indicator Date hidden'!CA48)</f>
        <v>1</v>
      </c>
      <c r="CA47" s="318">
        <f>IF('Indicator Date hidden'!CB48="x","x",CA$2-'Indicator Date hidden'!CB48)</f>
        <v>1</v>
      </c>
      <c r="CB47" s="318">
        <f>IF('Indicator Date hidden'!CC48="x","x",CB$2-'Indicator Date hidden'!CC48)</f>
        <v>1</v>
      </c>
      <c r="CC47" s="318">
        <f>IF('Indicator Date hidden'!CD48="x","x",CC$2-'Indicator Date hidden'!CD48)</f>
        <v>1</v>
      </c>
      <c r="CD47" s="318">
        <f>IF('Indicator Date hidden'!CE48="x","x",CD$2-'Indicator Date hidden'!CE48)</f>
        <v>1</v>
      </c>
      <c r="CE47" s="318">
        <f>IF('Indicator Date hidden'!CF48="x","x",CE$2-'Indicator Date hidden'!CF48)</f>
        <v>0</v>
      </c>
      <c r="CF47" s="318">
        <f>IF('Indicator Date hidden'!CG48="x","x",CF$2-'Indicator Date hidden'!CG48)</f>
        <v>0</v>
      </c>
      <c r="CG47" s="318">
        <f>IF('Indicator Date hidden'!CH48="x","x",CG$2-'Indicator Date hidden'!CH48)</f>
        <v>0</v>
      </c>
      <c r="CH47" s="318">
        <f>IF('Indicator Date hidden'!CI48="x","x",CH$2-'Indicator Date hidden'!CI48)</f>
        <v>0</v>
      </c>
      <c r="CI47" s="318">
        <f>IF('Indicator Date hidden'!CJ48="x","x",CI$2-'Indicator Date hidden'!CJ48)</f>
        <v>0</v>
      </c>
      <c r="CJ47" s="318">
        <f>IF('Indicator Date hidden'!CK48="x","x",CJ$2-'Indicator Date hidden'!CK48)</f>
        <v>0</v>
      </c>
      <c r="CK47" s="318">
        <f>IF('Indicator Date hidden'!CL48="x","x",CK$2-'Indicator Date hidden'!CL48)</f>
        <v>0</v>
      </c>
      <c r="CL47" s="318">
        <f>IF('Indicator Date hidden'!CM48="x","x",CL$2-'Indicator Date hidden'!CM48)</f>
        <v>6</v>
      </c>
      <c r="CM47" s="317">
        <f t="shared" si="0"/>
        <v>67</v>
      </c>
      <c r="CN47" s="319">
        <f t="shared" si="1"/>
        <v>0.7528089887640449</v>
      </c>
      <c r="CO47" s="317">
        <f t="shared" si="2"/>
        <v>27</v>
      </c>
      <c r="CP47" s="319">
        <f t="shared" si="3"/>
        <v>1.6440625133444198</v>
      </c>
      <c r="CQ47" s="320">
        <f t="shared" si="4"/>
        <v>0</v>
      </c>
    </row>
    <row r="48" spans="1:95" x14ac:dyDescent="0.3">
      <c r="A48" s="317" t="str">
        <f>'Indicator Data'!C59</f>
        <v>Joypurhat</v>
      </c>
      <c r="B48" s="318">
        <f>IF('Indicator Date hidden'!C49="x","x",B$2-'Indicator Date hidden'!C49)</f>
        <v>0</v>
      </c>
      <c r="C48" s="318">
        <f>IF('Indicator Date hidden'!D49="x","x",C$2-'Indicator Date hidden'!D49)</f>
        <v>0</v>
      </c>
      <c r="D48" s="318">
        <f>IF('Indicator Date hidden'!E49="x","x",D$2-'Indicator Date hidden'!E49)</f>
        <v>0</v>
      </c>
      <c r="E48" s="318">
        <f>IF('Indicator Date hidden'!F49="x","x",E$2-'Indicator Date hidden'!F49)</f>
        <v>0</v>
      </c>
      <c r="F48" s="318">
        <f>IF('Indicator Date hidden'!G49="x","x",F$2-'Indicator Date hidden'!G49)</f>
        <v>0</v>
      </c>
      <c r="G48" s="318">
        <f>IF('Indicator Date hidden'!H49="x","x",G$2-'Indicator Date hidden'!H49)</f>
        <v>0</v>
      </c>
      <c r="H48" s="318">
        <f>IF('Indicator Date hidden'!I49="x","x",H$2-'Indicator Date hidden'!I49)</f>
        <v>0</v>
      </c>
      <c r="I48" s="318">
        <f>IF('Indicator Date hidden'!J49="x","x",I$2-'Indicator Date hidden'!J49)</f>
        <v>0</v>
      </c>
      <c r="J48" s="318">
        <f>IF('Indicator Date hidden'!K49="x","x",J$2-'Indicator Date hidden'!K49)</f>
        <v>0</v>
      </c>
      <c r="K48" s="318">
        <f>IF('Indicator Date hidden'!L49="x","x",K$2-'Indicator Date hidden'!L49)</f>
        <v>0</v>
      </c>
      <c r="L48" s="318">
        <f>IF('Indicator Date hidden'!M49="x","x",L$2-'Indicator Date hidden'!M49)</f>
        <v>0</v>
      </c>
      <c r="M48" s="318">
        <f>IF('Indicator Date hidden'!N49="x","x",M$2-'Indicator Date hidden'!N49)</f>
        <v>0</v>
      </c>
      <c r="N48" s="318">
        <f>IF('Indicator Date hidden'!O49="x","x",N$2-'Indicator Date hidden'!O49)</f>
        <v>0</v>
      </c>
      <c r="O48" s="318">
        <f>IF('Indicator Date hidden'!P49="x","x",O$2-'Indicator Date hidden'!P49)</f>
        <v>0</v>
      </c>
      <c r="P48" s="318">
        <f>IF('Indicator Date hidden'!Q49="x","x",P$2-'Indicator Date hidden'!Q49)</f>
        <v>0</v>
      </c>
      <c r="Q48" s="318">
        <f>IF('Indicator Date hidden'!R49="x","x",Q$2-'Indicator Date hidden'!R49)</f>
        <v>0</v>
      </c>
      <c r="R48" s="318">
        <f>IF('Indicator Date hidden'!S49="x","x",R$2-'Indicator Date hidden'!S49)</f>
        <v>0</v>
      </c>
      <c r="S48" s="318">
        <f>IF('Indicator Date hidden'!T49="x","x",S$2-'Indicator Date hidden'!T49)</f>
        <v>0</v>
      </c>
      <c r="T48" s="318">
        <f>IF('Indicator Date hidden'!U49="x","x",T$2-'Indicator Date hidden'!U49)</f>
        <v>0</v>
      </c>
      <c r="U48" s="318">
        <f>IF('Indicator Date hidden'!V49="x","x",U$2-'Indicator Date hidden'!V49)</f>
        <v>0</v>
      </c>
      <c r="V48" s="318">
        <f>IF('Indicator Date hidden'!W49="x","x",V$2-'Indicator Date hidden'!W49)</f>
        <v>0</v>
      </c>
      <c r="W48" s="318">
        <f>IF('Indicator Date hidden'!X49="x","x",W$2-'Indicator Date hidden'!X49)</f>
        <v>0</v>
      </c>
      <c r="X48" s="318">
        <f>IF('Indicator Date hidden'!Y49="x","x",X$2-'Indicator Date hidden'!Y49)</f>
        <v>0</v>
      </c>
      <c r="Y48" s="318">
        <f>IF('Indicator Date hidden'!Z49="x","x",Y$2-'Indicator Date hidden'!Z49)</f>
        <v>6</v>
      </c>
      <c r="Z48" s="318">
        <f>IF('Indicator Date hidden'!AA49="x","x",Z$2-'Indicator Date hidden'!AA49)</f>
        <v>0</v>
      </c>
      <c r="AA48" s="318">
        <f>IF('Indicator Date hidden'!AB49="x","x",AA$2-'Indicator Date hidden'!AB49)</f>
        <v>0</v>
      </c>
      <c r="AB48" s="318">
        <f>IF('Indicator Date hidden'!AC49="x","x",AB$2-'Indicator Date hidden'!AC49)</f>
        <v>0</v>
      </c>
      <c r="AC48" s="318">
        <f>IF('Indicator Date hidden'!AD49="x","x",AC$2-'Indicator Date hidden'!AD49)</f>
        <v>0</v>
      </c>
      <c r="AD48" s="318">
        <f>IF('Indicator Date hidden'!AE49="x","x",AD$2-'Indicator Date hidden'!AE49)</f>
        <v>0</v>
      </c>
      <c r="AE48" s="318">
        <f>IF('Indicator Date hidden'!AF49="x","x",AE$2-'Indicator Date hidden'!AF49)</f>
        <v>0</v>
      </c>
      <c r="AF48" s="318">
        <f>IF('Indicator Date hidden'!AG49="x","x",AF$2-'Indicator Date hidden'!AG49)</f>
        <v>0</v>
      </c>
      <c r="AG48" s="318">
        <f>IF('Indicator Date hidden'!AH49="x","x",AG$2-'Indicator Date hidden'!AH49)</f>
        <v>4</v>
      </c>
      <c r="AH48" s="318">
        <f>IF('Indicator Date hidden'!AI49="x","x",AH$2-'Indicator Date hidden'!AI49)</f>
        <v>1</v>
      </c>
      <c r="AI48" s="318">
        <f>IF('Indicator Date hidden'!AJ49="x","x",AI$2-'Indicator Date hidden'!AJ49)</f>
        <v>1</v>
      </c>
      <c r="AJ48" s="318">
        <f>IF('Indicator Date hidden'!AK49="x","x",AJ$2-'Indicator Date hidden'!AK49)</f>
        <v>1</v>
      </c>
      <c r="AK48" s="318">
        <f>IF('Indicator Date hidden'!AL49="x","x",AK$2-'Indicator Date hidden'!AL49)</f>
        <v>0</v>
      </c>
      <c r="AL48" s="318">
        <f>IF('Indicator Date hidden'!AM49="x","x",AL$2-'Indicator Date hidden'!AM49)</f>
        <v>1</v>
      </c>
      <c r="AM48" s="318">
        <f>IF('Indicator Date hidden'!AN49="x","x",AM$2-'Indicator Date hidden'!AN49)</f>
        <v>1</v>
      </c>
      <c r="AN48" s="318">
        <f>IF('Indicator Date hidden'!AO49="x","x",AN$2-'Indicator Date hidden'!AO49)</f>
        <v>0</v>
      </c>
      <c r="AO48" s="318">
        <f>IF('Indicator Date hidden'!AP49="x","x",AO$2-'Indicator Date hidden'!AP49)</f>
        <v>4</v>
      </c>
      <c r="AP48" s="318">
        <f>IF('Indicator Date hidden'!AQ49="x","x",AP$2-'Indicator Date hidden'!AQ49)</f>
        <v>1</v>
      </c>
      <c r="AQ48" s="318">
        <f>IF('Indicator Date hidden'!AR49="x","x",AQ$2-'Indicator Date hidden'!AR49)</f>
        <v>0</v>
      </c>
      <c r="AR48" s="318">
        <f>IF('Indicator Date hidden'!AS49="x","x",AR$2-'Indicator Date hidden'!AS49)</f>
        <v>0</v>
      </c>
      <c r="AS48" s="318">
        <f>IF('Indicator Date hidden'!AT49="x","x",AS$2-'Indicator Date hidden'!AT49)</f>
        <v>0</v>
      </c>
      <c r="AT48" s="318">
        <f>IF('Indicator Date hidden'!AU49="x","x",AT$2-'Indicator Date hidden'!AU49)</f>
        <v>0</v>
      </c>
      <c r="AU48" s="318">
        <f>IF('Indicator Date hidden'!AV49="x","x",AU$2-'Indicator Date hidden'!AV49)</f>
        <v>0</v>
      </c>
      <c r="AV48" s="318">
        <f>IF('Indicator Date hidden'!AW49="x","x",AV$2-'Indicator Date hidden'!AW49)</f>
        <v>0</v>
      </c>
      <c r="AW48" s="318">
        <f>IF('Indicator Date hidden'!AX49="x","x",AW$2-'Indicator Date hidden'!AX49)</f>
        <v>0</v>
      </c>
      <c r="AX48" s="318">
        <f>IF('Indicator Date hidden'!AY49="x","x",AX$2-'Indicator Date hidden'!AY49)</f>
        <v>1</v>
      </c>
      <c r="AY48" s="318">
        <f>IF('Indicator Date hidden'!AZ49="x","x",AY$2-'Indicator Date hidden'!AZ49)</f>
        <v>1</v>
      </c>
      <c r="AZ48" s="318">
        <f>IF('Indicator Date hidden'!BA49="x","x",AZ$2-'Indicator Date hidden'!BA49)</f>
        <v>1</v>
      </c>
      <c r="BA48" s="318">
        <f>IF('Indicator Date hidden'!BB49="x","x",BA$2-'Indicator Date hidden'!BB49)</f>
        <v>0</v>
      </c>
      <c r="BB48" s="318">
        <f>IF('Indicator Date hidden'!BC49="x","x",BB$2-'Indicator Date hidden'!BC49)</f>
        <v>0</v>
      </c>
      <c r="BC48" s="318">
        <f>IF('Indicator Date hidden'!BD49="x","x",BC$2-'Indicator Date hidden'!BD49)</f>
        <v>0</v>
      </c>
      <c r="BD48" s="318">
        <f>IF('Indicator Date hidden'!BE49="x","x",BD$2-'Indicator Date hidden'!BE49)</f>
        <v>0</v>
      </c>
      <c r="BE48" s="318">
        <f>IF('Indicator Date hidden'!BF49="x","x",BE$2-'Indicator Date hidden'!BF49)</f>
        <v>0</v>
      </c>
      <c r="BF48" s="318">
        <f>IF('Indicator Date hidden'!BG49="x","x",BF$2-'Indicator Date hidden'!BG49)</f>
        <v>1</v>
      </c>
      <c r="BG48" s="318">
        <f>IF('Indicator Date hidden'!BH49="x","x",BG$2-'Indicator Date hidden'!BH49)</f>
        <v>1</v>
      </c>
      <c r="BH48" s="318">
        <f>IF('Indicator Date hidden'!BI49="x","x",BH$2-'Indicator Date hidden'!BI49)</f>
        <v>0</v>
      </c>
      <c r="BI48" s="318">
        <f>IF('Indicator Date hidden'!BJ49="x","x",BI$2-'Indicator Date hidden'!BJ49)</f>
        <v>0</v>
      </c>
      <c r="BJ48" s="318">
        <f>IF('Indicator Date hidden'!BK49="x","x",BJ$2-'Indicator Date hidden'!BK49)</f>
        <v>0</v>
      </c>
      <c r="BK48" s="318">
        <f>IF('Indicator Date hidden'!BL49="x","x",BK$2-'Indicator Date hidden'!BL49)</f>
        <v>0</v>
      </c>
      <c r="BL48" s="318">
        <f>IF('Indicator Date hidden'!BM49="x","x",BL$2-'Indicator Date hidden'!BM49)</f>
        <v>0</v>
      </c>
      <c r="BM48" s="318">
        <f>IF('Indicator Date hidden'!BN49="x","x",BM$2-'Indicator Date hidden'!BN49)</f>
        <v>0</v>
      </c>
      <c r="BN48" s="318">
        <f>IF('Indicator Date hidden'!BO49="x","x",BN$2-'Indicator Date hidden'!BO49)</f>
        <v>0</v>
      </c>
      <c r="BO48" s="318">
        <f>IF('Indicator Date hidden'!BP49="x","x",BO$2-'Indicator Date hidden'!BP49)</f>
        <v>5</v>
      </c>
      <c r="BP48" s="318">
        <f>IF('Indicator Date hidden'!BQ49="x","x",BP$2-'Indicator Date hidden'!BQ49)</f>
        <v>0</v>
      </c>
      <c r="BQ48" s="318">
        <f>IF('Indicator Date hidden'!BR49="x","x",BQ$2-'Indicator Date hidden'!BR49)</f>
        <v>6</v>
      </c>
      <c r="BR48" s="318">
        <f>IF('Indicator Date hidden'!BS49="x","x",BR$2-'Indicator Date hidden'!BS49)</f>
        <v>6</v>
      </c>
      <c r="BS48" s="318">
        <f>IF('Indicator Date hidden'!BT49="x","x",BS$2-'Indicator Date hidden'!BT49)</f>
        <v>6</v>
      </c>
      <c r="BT48" s="318">
        <f>IF('Indicator Date hidden'!BU49="x","x",BT$2-'Indicator Date hidden'!BU49)</f>
        <v>0</v>
      </c>
      <c r="BU48" s="318">
        <f>IF('Indicator Date hidden'!BV49="x","x",BU$2-'Indicator Date hidden'!BV49)</f>
        <v>0</v>
      </c>
      <c r="BV48" s="318">
        <f>IF('Indicator Date hidden'!BW49="x","x",BV$2-'Indicator Date hidden'!BW49)</f>
        <v>0</v>
      </c>
      <c r="BW48" s="318">
        <f>IF('Indicator Date hidden'!BX49="x","x",BW$2-'Indicator Date hidden'!BX49)</f>
        <v>6</v>
      </c>
      <c r="BX48" s="318">
        <f>IF('Indicator Date hidden'!BY49="x","x",BX$2-'Indicator Date hidden'!BY49)</f>
        <v>1</v>
      </c>
      <c r="BY48" s="318">
        <f>IF('Indicator Date hidden'!BZ49="x","x",BY$2-'Indicator Date hidden'!BZ49)</f>
        <v>1</v>
      </c>
      <c r="BZ48" s="318">
        <f>IF('Indicator Date hidden'!CA49="x","x",BZ$2-'Indicator Date hidden'!CA49)</f>
        <v>1</v>
      </c>
      <c r="CA48" s="318">
        <f>IF('Indicator Date hidden'!CB49="x","x",CA$2-'Indicator Date hidden'!CB49)</f>
        <v>1</v>
      </c>
      <c r="CB48" s="318">
        <f>IF('Indicator Date hidden'!CC49="x","x",CB$2-'Indicator Date hidden'!CC49)</f>
        <v>1</v>
      </c>
      <c r="CC48" s="318">
        <f>IF('Indicator Date hidden'!CD49="x","x",CC$2-'Indicator Date hidden'!CD49)</f>
        <v>1</v>
      </c>
      <c r="CD48" s="318">
        <f>IF('Indicator Date hidden'!CE49="x","x",CD$2-'Indicator Date hidden'!CE49)</f>
        <v>1</v>
      </c>
      <c r="CE48" s="318">
        <f>IF('Indicator Date hidden'!CF49="x","x",CE$2-'Indicator Date hidden'!CF49)</f>
        <v>0</v>
      </c>
      <c r="CF48" s="318">
        <f>IF('Indicator Date hidden'!CG49="x","x",CF$2-'Indicator Date hidden'!CG49)</f>
        <v>0</v>
      </c>
      <c r="CG48" s="318">
        <f>IF('Indicator Date hidden'!CH49="x","x",CG$2-'Indicator Date hidden'!CH49)</f>
        <v>0</v>
      </c>
      <c r="CH48" s="318">
        <f>IF('Indicator Date hidden'!CI49="x","x",CH$2-'Indicator Date hidden'!CI49)</f>
        <v>0</v>
      </c>
      <c r="CI48" s="318">
        <f>IF('Indicator Date hidden'!CJ49="x","x",CI$2-'Indicator Date hidden'!CJ49)</f>
        <v>0</v>
      </c>
      <c r="CJ48" s="318">
        <f>IF('Indicator Date hidden'!CK49="x","x",CJ$2-'Indicator Date hidden'!CK49)</f>
        <v>0</v>
      </c>
      <c r="CK48" s="318">
        <f>IF('Indicator Date hidden'!CL49="x","x",CK$2-'Indicator Date hidden'!CL49)</f>
        <v>0</v>
      </c>
      <c r="CL48" s="318">
        <f>IF('Indicator Date hidden'!CM49="x","x",CL$2-'Indicator Date hidden'!CM49)</f>
        <v>6</v>
      </c>
      <c r="CM48" s="317">
        <f t="shared" si="0"/>
        <v>67</v>
      </c>
      <c r="CN48" s="319">
        <f t="shared" si="1"/>
        <v>0.7528089887640449</v>
      </c>
      <c r="CO48" s="317">
        <f t="shared" si="2"/>
        <v>27</v>
      </c>
      <c r="CP48" s="319">
        <f t="shared" si="3"/>
        <v>1.6440625133444198</v>
      </c>
      <c r="CQ48" s="320">
        <f t="shared" si="4"/>
        <v>0</v>
      </c>
    </row>
    <row r="49" spans="1:95" x14ac:dyDescent="0.3">
      <c r="A49" s="317" t="str">
        <f>'Indicator Data'!C60</f>
        <v>Naogaon</v>
      </c>
      <c r="B49" s="318">
        <f>IF('Indicator Date hidden'!C50="x","x",B$2-'Indicator Date hidden'!C50)</f>
        <v>0</v>
      </c>
      <c r="C49" s="318">
        <f>IF('Indicator Date hidden'!D50="x","x",C$2-'Indicator Date hidden'!D50)</f>
        <v>0</v>
      </c>
      <c r="D49" s="318">
        <f>IF('Indicator Date hidden'!E50="x","x",D$2-'Indicator Date hidden'!E50)</f>
        <v>0</v>
      </c>
      <c r="E49" s="318">
        <f>IF('Indicator Date hidden'!F50="x","x",E$2-'Indicator Date hidden'!F50)</f>
        <v>0</v>
      </c>
      <c r="F49" s="318">
        <f>IF('Indicator Date hidden'!G50="x","x",F$2-'Indicator Date hidden'!G50)</f>
        <v>0</v>
      </c>
      <c r="G49" s="318">
        <f>IF('Indicator Date hidden'!H50="x","x",G$2-'Indicator Date hidden'!H50)</f>
        <v>0</v>
      </c>
      <c r="H49" s="318">
        <f>IF('Indicator Date hidden'!I50="x","x",H$2-'Indicator Date hidden'!I50)</f>
        <v>0</v>
      </c>
      <c r="I49" s="318">
        <f>IF('Indicator Date hidden'!J50="x","x",I$2-'Indicator Date hidden'!J50)</f>
        <v>0</v>
      </c>
      <c r="J49" s="318">
        <f>IF('Indicator Date hidden'!K50="x","x",J$2-'Indicator Date hidden'!K50)</f>
        <v>0</v>
      </c>
      <c r="K49" s="318">
        <f>IF('Indicator Date hidden'!L50="x","x",K$2-'Indicator Date hidden'!L50)</f>
        <v>0</v>
      </c>
      <c r="L49" s="318">
        <f>IF('Indicator Date hidden'!M50="x","x",L$2-'Indicator Date hidden'!M50)</f>
        <v>0</v>
      </c>
      <c r="M49" s="318">
        <f>IF('Indicator Date hidden'!N50="x","x",M$2-'Indicator Date hidden'!N50)</f>
        <v>0</v>
      </c>
      <c r="N49" s="318">
        <f>IF('Indicator Date hidden'!O50="x","x",N$2-'Indicator Date hidden'!O50)</f>
        <v>0</v>
      </c>
      <c r="O49" s="318">
        <f>IF('Indicator Date hidden'!P50="x","x",O$2-'Indicator Date hidden'!P50)</f>
        <v>0</v>
      </c>
      <c r="P49" s="318">
        <f>IF('Indicator Date hidden'!Q50="x","x",P$2-'Indicator Date hidden'!Q50)</f>
        <v>0</v>
      </c>
      <c r="Q49" s="318">
        <f>IF('Indicator Date hidden'!R50="x","x",Q$2-'Indicator Date hidden'!R50)</f>
        <v>0</v>
      </c>
      <c r="R49" s="318">
        <f>IF('Indicator Date hidden'!S50="x","x",R$2-'Indicator Date hidden'!S50)</f>
        <v>0</v>
      </c>
      <c r="S49" s="318">
        <f>IF('Indicator Date hidden'!T50="x","x",S$2-'Indicator Date hidden'!T50)</f>
        <v>0</v>
      </c>
      <c r="T49" s="318">
        <f>IF('Indicator Date hidden'!U50="x","x",T$2-'Indicator Date hidden'!U50)</f>
        <v>0</v>
      </c>
      <c r="U49" s="318">
        <f>IF('Indicator Date hidden'!V50="x","x",U$2-'Indicator Date hidden'!V50)</f>
        <v>0</v>
      </c>
      <c r="V49" s="318">
        <f>IF('Indicator Date hidden'!W50="x","x",V$2-'Indicator Date hidden'!W50)</f>
        <v>0</v>
      </c>
      <c r="W49" s="318">
        <f>IF('Indicator Date hidden'!X50="x","x",W$2-'Indicator Date hidden'!X50)</f>
        <v>0</v>
      </c>
      <c r="X49" s="318">
        <f>IF('Indicator Date hidden'!Y50="x","x",X$2-'Indicator Date hidden'!Y50)</f>
        <v>0</v>
      </c>
      <c r="Y49" s="318">
        <f>IF('Indicator Date hidden'!Z50="x","x",Y$2-'Indicator Date hidden'!Z50)</f>
        <v>6</v>
      </c>
      <c r="Z49" s="318">
        <f>IF('Indicator Date hidden'!AA50="x","x",Z$2-'Indicator Date hidden'!AA50)</f>
        <v>0</v>
      </c>
      <c r="AA49" s="318">
        <f>IF('Indicator Date hidden'!AB50="x","x",AA$2-'Indicator Date hidden'!AB50)</f>
        <v>0</v>
      </c>
      <c r="AB49" s="318">
        <f>IF('Indicator Date hidden'!AC50="x","x",AB$2-'Indicator Date hidden'!AC50)</f>
        <v>0</v>
      </c>
      <c r="AC49" s="318">
        <f>IF('Indicator Date hidden'!AD50="x","x",AC$2-'Indicator Date hidden'!AD50)</f>
        <v>0</v>
      </c>
      <c r="AD49" s="318">
        <f>IF('Indicator Date hidden'!AE50="x","x",AD$2-'Indicator Date hidden'!AE50)</f>
        <v>0</v>
      </c>
      <c r="AE49" s="318">
        <f>IF('Indicator Date hidden'!AF50="x","x",AE$2-'Indicator Date hidden'!AF50)</f>
        <v>0</v>
      </c>
      <c r="AF49" s="318">
        <f>IF('Indicator Date hidden'!AG50="x","x",AF$2-'Indicator Date hidden'!AG50)</f>
        <v>0</v>
      </c>
      <c r="AG49" s="318">
        <f>IF('Indicator Date hidden'!AH50="x","x",AG$2-'Indicator Date hidden'!AH50)</f>
        <v>4</v>
      </c>
      <c r="AH49" s="318">
        <f>IF('Indicator Date hidden'!AI50="x","x",AH$2-'Indicator Date hidden'!AI50)</f>
        <v>1</v>
      </c>
      <c r="AI49" s="318">
        <f>IF('Indicator Date hidden'!AJ50="x","x",AI$2-'Indicator Date hidden'!AJ50)</f>
        <v>1</v>
      </c>
      <c r="AJ49" s="318">
        <f>IF('Indicator Date hidden'!AK50="x","x",AJ$2-'Indicator Date hidden'!AK50)</f>
        <v>1</v>
      </c>
      <c r="AK49" s="318">
        <f>IF('Indicator Date hidden'!AL50="x","x",AK$2-'Indicator Date hidden'!AL50)</f>
        <v>0</v>
      </c>
      <c r="AL49" s="318">
        <f>IF('Indicator Date hidden'!AM50="x","x",AL$2-'Indicator Date hidden'!AM50)</f>
        <v>1</v>
      </c>
      <c r="AM49" s="318">
        <f>IF('Indicator Date hidden'!AN50="x","x",AM$2-'Indicator Date hidden'!AN50)</f>
        <v>1</v>
      </c>
      <c r="AN49" s="318">
        <f>IF('Indicator Date hidden'!AO50="x","x",AN$2-'Indicator Date hidden'!AO50)</f>
        <v>0</v>
      </c>
      <c r="AO49" s="318">
        <f>IF('Indicator Date hidden'!AP50="x","x",AO$2-'Indicator Date hidden'!AP50)</f>
        <v>4</v>
      </c>
      <c r="AP49" s="318">
        <f>IF('Indicator Date hidden'!AQ50="x","x",AP$2-'Indicator Date hidden'!AQ50)</f>
        <v>1</v>
      </c>
      <c r="AQ49" s="318">
        <f>IF('Indicator Date hidden'!AR50="x","x",AQ$2-'Indicator Date hidden'!AR50)</f>
        <v>0</v>
      </c>
      <c r="AR49" s="318">
        <f>IF('Indicator Date hidden'!AS50="x","x",AR$2-'Indicator Date hidden'!AS50)</f>
        <v>0</v>
      </c>
      <c r="AS49" s="318">
        <f>IF('Indicator Date hidden'!AT50="x","x",AS$2-'Indicator Date hidden'!AT50)</f>
        <v>0</v>
      </c>
      <c r="AT49" s="318">
        <f>IF('Indicator Date hidden'!AU50="x","x",AT$2-'Indicator Date hidden'!AU50)</f>
        <v>0</v>
      </c>
      <c r="AU49" s="318">
        <f>IF('Indicator Date hidden'!AV50="x","x",AU$2-'Indicator Date hidden'!AV50)</f>
        <v>0</v>
      </c>
      <c r="AV49" s="318">
        <f>IF('Indicator Date hidden'!AW50="x","x",AV$2-'Indicator Date hidden'!AW50)</f>
        <v>0</v>
      </c>
      <c r="AW49" s="318">
        <f>IF('Indicator Date hidden'!AX50="x","x",AW$2-'Indicator Date hidden'!AX50)</f>
        <v>0</v>
      </c>
      <c r="AX49" s="318">
        <f>IF('Indicator Date hidden'!AY50="x","x",AX$2-'Indicator Date hidden'!AY50)</f>
        <v>1</v>
      </c>
      <c r="AY49" s="318">
        <f>IF('Indicator Date hidden'!AZ50="x","x",AY$2-'Indicator Date hidden'!AZ50)</f>
        <v>1</v>
      </c>
      <c r="AZ49" s="318">
        <f>IF('Indicator Date hidden'!BA50="x","x",AZ$2-'Indicator Date hidden'!BA50)</f>
        <v>1</v>
      </c>
      <c r="BA49" s="318">
        <f>IF('Indicator Date hidden'!BB50="x","x",BA$2-'Indicator Date hidden'!BB50)</f>
        <v>0</v>
      </c>
      <c r="BB49" s="318">
        <f>IF('Indicator Date hidden'!BC50="x","x",BB$2-'Indicator Date hidden'!BC50)</f>
        <v>0</v>
      </c>
      <c r="BC49" s="318">
        <f>IF('Indicator Date hidden'!BD50="x","x",BC$2-'Indicator Date hidden'!BD50)</f>
        <v>0</v>
      </c>
      <c r="BD49" s="318">
        <f>IF('Indicator Date hidden'!BE50="x","x",BD$2-'Indicator Date hidden'!BE50)</f>
        <v>0</v>
      </c>
      <c r="BE49" s="318">
        <f>IF('Indicator Date hidden'!BF50="x","x",BE$2-'Indicator Date hidden'!BF50)</f>
        <v>0</v>
      </c>
      <c r="BF49" s="318">
        <f>IF('Indicator Date hidden'!BG50="x","x",BF$2-'Indicator Date hidden'!BG50)</f>
        <v>1</v>
      </c>
      <c r="BG49" s="318">
        <f>IF('Indicator Date hidden'!BH50="x","x",BG$2-'Indicator Date hidden'!BH50)</f>
        <v>1</v>
      </c>
      <c r="BH49" s="318">
        <f>IF('Indicator Date hidden'!BI50="x","x",BH$2-'Indicator Date hidden'!BI50)</f>
        <v>0</v>
      </c>
      <c r="BI49" s="318">
        <f>IF('Indicator Date hidden'!BJ50="x","x",BI$2-'Indicator Date hidden'!BJ50)</f>
        <v>0</v>
      </c>
      <c r="BJ49" s="318">
        <f>IF('Indicator Date hidden'!BK50="x","x",BJ$2-'Indicator Date hidden'!BK50)</f>
        <v>0</v>
      </c>
      <c r="BK49" s="318">
        <f>IF('Indicator Date hidden'!BL50="x","x",BK$2-'Indicator Date hidden'!BL50)</f>
        <v>0</v>
      </c>
      <c r="BL49" s="318">
        <f>IF('Indicator Date hidden'!BM50="x","x",BL$2-'Indicator Date hidden'!BM50)</f>
        <v>0</v>
      </c>
      <c r="BM49" s="318">
        <f>IF('Indicator Date hidden'!BN50="x","x",BM$2-'Indicator Date hidden'!BN50)</f>
        <v>0</v>
      </c>
      <c r="BN49" s="318">
        <f>IF('Indicator Date hidden'!BO50="x","x",BN$2-'Indicator Date hidden'!BO50)</f>
        <v>0</v>
      </c>
      <c r="BO49" s="318">
        <f>IF('Indicator Date hidden'!BP50="x","x",BO$2-'Indicator Date hidden'!BP50)</f>
        <v>5</v>
      </c>
      <c r="BP49" s="318">
        <f>IF('Indicator Date hidden'!BQ50="x","x",BP$2-'Indicator Date hidden'!BQ50)</f>
        <v>0</v>
      </c>
      <c r="BQ49" s="318">
        <f>IF('Indicator Date hidden'!BR50="x","x",BQ$2-'Indicator Date hidden'!BR50)</f>
        <v>6</v>
      </c>
      <c r="BR49" s="318">
        <f>IF('Indicator Date hidden'!BS50="x","x",BR$2-'Indicator Date hidden'!BS50)</f>
        <v>6</v>
      </c>
      <c r="BS49" s="318">
        <f>IF('Indicator Date hidden'!BT50="x","x",BS$2-'Indicator Date hidden'!BT50)</f>
        <v>6</v>
      </c>
      <c r="BT49" s="318">
        <f>IF('Indicator Date hidden'!BU50="x","x",BT$2-'Indicator Date hidden'!BU50)</f>
        <v>0</v>
      </c>
      <c r="BU49" s="318">
        <f>IF('Indicator Date hidden'!BV50="x","x",BU$2-'Indicator Date hidden'!BV50)</f>
        <v>0</v>
      </c>
      <c r="BV49" s="318">
        <f>IF('Indicator Date hidden'!BW50="x","x",BV$2-'Indicator Date hidden'!BW50)</f>
        <v>0</v>
      </c>
      <c r="BW49" s="318">
        <f>IF('Indicator Date hidden'!BX50="x","x",BW$2-'Indicator Date hidden'!BX50)</f>
        <v>6</v>
      </c>
      <c r="BX49" s="318">
        <f>IF('Indicator Date hidden'!BY50="x","x",BX$2-'Indicator Date hidden'!BY50)</f>
        <v>1</v>
      </c>
      <c r="BY49" s="318">
        <f>IF('Indicator Date hidden'!BZ50="x","x",BY$2-'Indicator Date hidden'!BZ50)</f>
        <v>1</v>
      </c>
      <c r="BZ49" s="318">
        <f>IF('Indicator Date hidden'!CA50="x","x",BZ$2-'Indicator Date hidden'!CA50)</f>
        <v>1</v>
      </c>
      <c r="CA49" s="318">
        <f>IF('Indicator Date hidden'!CB50="x","x",CA$2-'Indicator Date hidden'!CB50)</f>
        <v>1</v>
      </c>
      <c r="CB49" s="318">
        <f>IF('Indicator Date hidden'!CC50="x","x",CB$2-'Indicator Date hidden'!CC50)</f>
        <v>1</v>
      </c>
      <c r="CC49" s="318">
        <f>IF('Indicator Date hidden'!CD50="x","x",CC$2-'Indicator Date hidden'!CD50)</f>
        <v>1</v>
      </c>
      <c r="CD49" s="318">
        <f>IF('Indicator Date hidden'!CE50="x","x",CD$2-'Indicator Date hidden'!CE50)</f>
        <v>1</v>
      </c>
      <c r="CE49" s="318">
        <f>IF('Indicator Date hidden'!CF50="x","x",CE$2-'Indicator Date hidden'!CF50)</f>
        <v>0</v>
      </c>
      <c r="CF49" s="318">
        <f>IF('Indicator Date hidden'!CG50="x","x",CF$2-'Indicator Date hidden'!CG50)</f>
        <v>0</v>
      </c>
      <c r="CG49" s="318">
        <f>IF('Indicator Date hidden'!CH50="x","x",CG$2-'Indicator Date hidden'!CH50)</f>
        <v>0</v>
      </c>
      <c r="CH49" s="318">
        <f>IF('Indicator Date hidden'!CI50="x","x",CH$2-'Indicator Date hidden'!CI50)</f>
        <v>0</v>
      </c>
      <c r="CI49" s="318">
        <f>IF('Indicator Date hidden'!CJ50="x","x",CI$2-'Indicator Date hidden'!CJ50)</f>
        <v>0</v>
      </c>
      <c r="CJ49" s="318">
        <f>IF('Indicator Date hidden'!CK50="x","x",CJ$2-'Indicator Date hidden'!CK50)</f>
        <v>0</v>
      </c>
      <c r="CK49" s="318">
        <f>IF('Indicator Date hidden'!CL50="x","x",CK$2-'Indicator Date hidden'!CL50)</f>
        <v>0</v>
      </c>
      <c r="CL49" s="318">
        <f>IF('Indicator Date hidden'!CM50="x","x",CL$2-'Indicator Date hidden'!CM50)</f>
        <v>6</v>
      </c>
      <c r="CM49" s="317">
        <f t="shared" si="0"/>
        <v>67</v>
      </c>
      <c r="CN49" s="319">
        <f t="shared" si="1"/>
        <v>0.7528089887640449</v>
      </c>
      <c r="CO49" s="317">
        <f t="shared" si="2"/>
        <v>27</v>
      </c>
      <c r="CP49" s="319">
        <f t="shared" si="3"/>
        <v>1.6440625133444198</v>
      </c>
      <c r="CQ49" s="320">
        <f t="shared" si="4"/>
        <v>0</v>
      </c>
    </row>
    <row r="50" spans="1:95" x14ac:dyDescent="0.3">
      <c r="A50" s="317" t="str">
        <f>'Indicator Data'!C61</f>
        <v>Natore</v>
      </c>
      <c r="B50" s="318">
        <f>IF('Indicator Date hidden'!C51="x","x",B$2-'Indicator Date hidden'!C51)</f>
        <v>0</v>
      </c>
      <c r="C50" s="318">
        <f>IF('Indicator Date hidden'!D51="x","x",C$2-'Indicator Date hidden'!D51)</f>
        <v>0</v>
      </c>
      <c r="D50" s="318">
        <f>IF('Indicator Date hidden'!E51="x","x",D$2-'Indicator Date hidden'!E51)</f>
        <v>0</v>
      </c>
      <c r="E50" s="318">
        <f>IF('Indicator Date hidden'!F51="x","x",E$2-'Indicator Date hidden'!F51)</f>
        <v>0</v>
      </c>
      <c r="F50" s="318">
        <f>IF('Indicator Date hidden'!G51="x","x",F$2-'Indicator Date hidden'!G51)</f>
        <v>0</v>
      </c>
      <c r="G50" s="318">
        <f>IF('Indicator Date hidden'!H51="x","x",G$2-'Indicator Date hidden'!H51)</f>
        <v>0</v>
      </c>
      <c r="H50" s="318">
        <f>IF('Indicator Date hidden'!I51="x","x",H$2-'Indicator Date hidden'!I51)</f>
        <v>0</v>
      </c>
      <c r="I50" s="318">
        <f>IF('Indicator Date hidden'!J51="x","x",I$2-'Indicator Date hidden'!J51)</f>
        <v>0</v>
      </c>
      <c r="J50" s="318">
        <f>IF('Indicator Date hidden'!K51="x","x",J$2-'Indicator Date hidden'!K51)</f>
        <v>0</v>
      </c>
      <c r="K50" s="318">
        <f>IF('Indicator Date hidden'!L51="x","x",K$2-'Indicator Date hidden'!L51)</f>
        <v>0</v>
      </c>
      <c r="L50" s="318">
        <f>IF('Indicator Date hidden'!M51="x","x",L$2-'Indicator Date hidden'!M51)</f>
        <v>0</v>
      </c>
      <c r="M50" s="318">
        <f>IF('Indicator Date hidden'!N51="x","x",M$2-'Indicator Date hidden'!N51)</f>
        <v>0</v>
      </c>
      <c r="N50" s="318">
        <f>IF('Indicator Date hidden'!O51="x","x",N$2-'Indicator Date hidden'!O51)</f>
        <v>0</v>
      </c>
      <c r="O50" s="318">
        <f>IF('Indicator Date hidden'!P51="x","x",O$2-'Indicator Date hidden'!P51)</f>
        <v>0</v>
      </c>
      <c r="P50" s="318">
        <f>IF('Indicator Date hidden'!Q51="x","x",P$2-'Indicator Date hidden'!Q51)</f>
        <v>0</v>
      </c>
      <c r="Q50" s="318">
        <f>IF('Indicator Date hidden'!R51="x","x",Q$2-'Indicator Date hidden'!R51)</f>
        <v>0</v>
      </c>
      <c r="R50" s="318">
        <f>IF('Indicator Date hidden'!S51="x","x",R$2-'Indicator Date hidden'!S51)</f>
        <v>0</v>
      </c>
      <c r="S50" s="318">
        <f>IF('Indicator Date hidden'!T51="x","x",S$2-'Indicator Date hidden'!T51)</f>
        <v>0</v>
      </c>
      <c r="T50" s="318">
        <f>IF('Indicator Date hidden'!U51="x","x",T$2-'Indicator Date hidden'!U51)</f>
        <v>0</v>
      </c>
      <c r="U50" s="318">
        <f>IF('Indicator Date hidden'!V51="x","x",U$2-'Indicator Date hidden'!V51)</f>
        <v>0</v>
      </c>
      <c r="V50" s="318">
        <f>IF('Indicator Date hidden'!W51="x","x",V$2-'Indicator Date hidden'!W51)</f>
        <v>0</v>
      </c>
      <c r="W50" s="318">
        <f>IF('Indicator Date hidden'!X51="x","x",W$2-'Indicator Date hidden'!X51)</f>
        <v>0</v>
      </c>
      <c r="X50" s="318">
        <f>IF('Indicator Date hidden'!Y51="x","x",X$2-'Indicator Date hidden'!Y51)</f>
        <v>0</v>
      </c>
      <c r="Y50" s="318">
        <f>IF('Indicator Date hidden'!Z51="x","x",Y$2-'Indicator Date hidden'!Z51)</f>
        <v>6</v>
      </c>
      <c r="Z50" s="318">
        <f>IF('Indicator Date hidden'!AA51="x","x",Z$2-'Indicator Date hidden'!AA51)</f>
        <v>0</v>
      </c>
      <c r="AA50" s="318">
        <f>IF('Indicator Date hidden'!AB51="x","x",AA$2-'Indicator Date hidden'!AB51)</f>
        <v>0</v>
      </c>
      <c r="AB50" s="318">
        <f>IF('Indicator Date hidden'!AC51="x","x",AB$2-'Indicator Date hidden'!AC51)</f>
        <v>0</v>
      </c>
      <c r="AC50" s="318">
        <f>IF('Indicator Date hidden'!AD51="x","x",AC$2-'Indicator Date hidden'!AD51)</f>
        <v>0</v>
      </c>
      <c r="AD50" s="318">
        <f>IF('Indicator Date hidden'!AE51="x","x",AD$2-'Indicator Date hidden'!AE51)</f>
        <v>0</v>
      </c>
      <c r="AE50" s="318">
        <f>IF('Indicator Date hidden'!AF51="x","x",AE$2-'Indicator Date hidden'!AF51)</f>
        <v>0</v>
      </c>
      <c r="AF50" s="318">
        <f>IF('Indicator Date hidden'!AG51="x","x",AF$2-'Indicator Date hidden'!AG51)</f>
        <v>0</v>
      </c>
      <c r="AG50" s="318">
        <f>IF('Indicator Date hidden'!AH51="x","x",AG$2-'Indicator Date hidden'!AH51)</f>
        <v>4</v>
      </c>
      <c r="AH50" s="318">
        <f>IF('Indicator Date hidden'!AI51="x","x",AH$2-'Indicator Date hidden'!AI51)</f>
        <v>1</v>
      </c>
      <c r="AI50" s="318">
        <f>IF('Indicator Date hidden'!AJ51="x","x",AI$2-'Indicator Date hidden'!AJ51)</f>
        <v>1</v>
      </c>
      <c r="AJ50" s="318">
        <f>IF('Indicator Date hidden'!AK51="x","x",AJ$2-'Indicator Date hidden'!AK51)</f>
        <v>1</v>
      </c>
      <c r="AK50" s="318">
        <f>IF('Indicator Date hidden'!AL51="x","x",AK$2-'Indicator Date hidden'!AL51)</f>
        <v>0</v>
      </c>
      <c r="AL50" s="318">
        <f>IF('Indicator Date hidden'!AM51="x","x",AL$2-'Indicator Date hidden'!AM51)</f>
        <v>1</v>
      </c>
      <c r="AM50" s="318">
        <f>IF('Indicator Date hidden'!AN51="x","x",AM$2-'Indicator Date hidden'!AN51)</f>
        <v>1</v>
      </c>
      <c r="AN50" s="318">
        <f>IF('Indicator Date hidden'!AO51="x","x",AN$2-'Indicator Date hidden'!AO51)</f>
        <v>0</v>
      </c>
      <c r="AO50" s="318">
        <f>IF('Indicator Date hidden'!AP51="x","x",AO$2-'Indicator Date hidden'!AP51)</f>
        <v>4</v>
      </c>
      <c r="AP50" s="318">
        <f>IF('Indicator Date hidden'!AQ51="x","x",AP$2-'Indicator Date hidden'!AQ51)</f>
        <v>1</v>
      </c>
      <c r="AQ50" s="318">
        <f>IF('Indicator Date hidden'!AR51="x","x",AQ$2-'Indicator Date hidden'!AR51)</f>
        <v>0</v>
      </c>
      <c r="AR50" s="318">
        <f>IF('Indicator Date hidden'!AS51="x","x",AR$2-'Indicator Date hidden'!AS51)</f>
        <v>0</v>
      </c>
      <c r="AS50" s="318">
        <f>IF('Indicator Date hidden'!AT51="x","x",AS$2-'Indicator Date hidden'!AT51)</f>
        <v>0</v>
      </c>
      <c r="AT50" s="318">
        <f>IF('Indicator Date hidden'!AU51="x","x",AT$2-'Indicator Date hidden'!AU51)</f>
        <v>0</v>
      </c>
      <c r="AU50" s="318">
        <f>IF('Indicator Date hidden'!AV51="x","x",AU$2-'Indicator Date hidden'!AV51)</f>
        <v>0</v>
      </c>
      <c r="AV50" s="318">
        <f>IF('Indicator Date hidden'!AW51="x","x",AV$2-'Indicator Date hidden'!AW51)</f>
        <v>0</v>
      </c>
      <c r="AW50" s="318">
        <f>IF('Indicator Date hidden'!AX51="x","x",AW$2-'Indicator Date hidden'!AX51)</f>
        <v>0</v>
      </c>
      <c r="AX50" s="318">
        <f>IF('Indicator Date hidden'!AY51="x","x",AX$2-'Indicator Date hidden'!AY51)</f>
        <v>1</v>
      </c>
      <c r="AY50" s="318">
        <f>IF('Indicator Date hidden'!AZ51="x","x",AY$2-'Indicator Date hidden'!AZ51)</f>
        <v>1</v>
      </c>
      <c r="AZ50" s="318">
        <f>IF('Indicator Date hidden'!BA51="x","x",AZ$2-'Indicator Date hidden'!BA51)</f>
        <v>1</v>
      </c>
      <c r="BA50" s="318">
        <f>IF('Indicator Date hidden'!BB51="x","x",BA$2-'Indicator Date hidden'!BB51)</f>
        <v>0</v>
      </c>
      <c r="BB50" s="318">
        <f>IF('Indicator Date hidden'!BC51="x","x",BB$2-'Indicator Date hidden'!BC51)</f>
        <v>0</v>
      </c>
      <c r="BC50" s="318">
        <f>IF('Indicator Date hidden'!BD51="x","x",BC$2-'Indicator Date hidden'!BD51)</f>
        <v>0</v>
      </c>
      <c r="BD50" s="318">
        <f>IF('Indicator Date hidden'!BE51="x","x",BD$2-'Indicator Date hidden'!BE51)</f>
        <v>0</v>
      </c>
      <c r="BE50" s="318">
        <f>IF('Indicator Date hidden'!BF51="x","x",BE$2-'Indicator Date hidden'!BF51)</f>
        <v>0</v>
      </c>
      <c r="BF50" s="318">
        <f>IF('Indicator Date hidden'!BG51="x","x",BF$2-'Indicator Date hidden'!BG51)</f>
        <v>1</v>
      </c>
      <c r="BG50" s="318">
        <f>IF('Indicator Date hidden'!BH51="x","x",BG$2-'Indicator Date hidden'!BH51)</f>
        <v>1</v>
      </c>
      <c r="BH50" s="318">
        <f>IF('Indicator Date hidden'!BI51="x","x",BH$2-'Indicator Date hidden'!BI51)</f>
        <v>0</v>
      </c>
      <c r="BI50" s="318">
        <f>IF('Indicator Date hidden'!BJ51="x","x",BI$2-'Indicator Date hidden'!BJ51)</f>
        <v>0</v>
      </c>
      <c r="BJ50" s="318">
        <f>IF('Indicator Date hidden'!BK51="x","x",BJ$2-'Indicator Date hidden'!BK51)</f>
        <v>0</v>
      </c>
      <c r="BK50" s="318">
        <f>IF('Indicator Date hidden'!BL51="x","x",BK$2-'Indicator Date hidden'!BL51)</f>
        <v>0</v>
      </c>
      <c r="BL50" s="318">
        <f>IF('Indicator Date hidden'!BM51="x","x",BL$2-'Indicator Date hidden'!BM51)</f>
        <v>0</v>
      </c>
      <c r="BM50" s="318">
        <f>IF('Indicator Date hidden'!BN51="x","x",BM$2-'Indicator Date hidden'!BN51)</f>
        <v>0</v>
      </c>
      <c r="BN50" s="318">
        <f>IF('Indicator Date hidden'!BO51="x","x",BN$2-'Indicator Date hidden'!BO51)</f>
        <v>0</v>
      </c>
      <c r="BO50" s="318">
        <f>IF('Indicator Date hidden'!BP51="x","x",BO$2-'Indicator Date hidden'!BP51)</f>
        <v>5</v>
      </c>
      <c r="BP50" s="318">
        <f>IF('Indicator Date hidden'!BQ51="x","x",BP$2-'Indicator Date hidden'!BQ51)</f>
        <v>0</v>
      </c>
      <c r="BQ50" s="318">
        <f>IF('Indicator Date hidden'!BR51="x","x",BQ$2-'Indicator Date hidden'!BR51)</f>
        <v>6</v>
      </c>
      <c r="BR50" s="318">
        <f>IF('Indicator Date hidden'!BS51="x","x",BR$2-'Indicator Date hidden'!BS51)</f>
        <v>6</v>
      </c>
      <c r="BS50" s="318">
        <f>IF('Indicator Date hidden'!BT51="x","x",BS$2-'Indicator Date hidden'!BT51)</f>
        <v>6</v>
      </c>
      <c r="BT50" s="318">
        <f>IF('Indicator Date hidden'!BU51="x","x",BT$2-'Indicator Date hidden'!BU51)</f>
        <v>0</v>
      </c>
      <c r="BU50" s="318">
        <f>IF('Indicator Date hidden'!BV51="x","x",BU$2-'Indicator Date hidden'!BV51)</f>
        <v>0</v>
      </c>
      <c r="BV50" s="318">
        <f>IF('Indicator Date hidden'!BW51="x","x",BV$2-'Indicator Date hidden'!BW51)</f>
        <v>0</v>
      </c>
      <c r="BW50" s="318">
        <f>IF('Indicator Date hidden'!BX51="x","x",BW$2-'Indicator Date hidden'!BX51)</f>
        <v>6</v>
      </c>
      <c r="BX50" s="318">
        <f>IF('Indicator Date hidden'!BY51="x","x",BX$2-'Indicator Date hidden'!BY51)</f>
        <v>1</v>
      </c>
      <c r="BY50" s="318">
        <f>IF('Indicator Date hidden'!BZ51="x","x",BY$2-'Indicator Date hidden'!BZ51)</f>
        <v>1</v>
      </c>
      <c r="BZ50" s="318">
        <f>IF('Indicator Date hidden'!CA51="x","x",BZ$2-'Indicator Date hidden'!CA51)</f>
        <v>1</v>
      </c>
      <c r="CA50" s="318">
        <f>IF('Indicator Date hidden'!CB51="x","x",CA$2-'Indicator Date hidden'!CB51)</f>
        <v>1</v>
      </c>
      <c r="CB50" s="318">
        <f>IF('Indicator Date hidden'!CC51="x","x",CB$2-'Indicator Date hidden'!CC51)</f>
        <v>1</v>
      </c>
      <c r="CC50" s="318">
        <f>IF('Indicator Date hidden'!CD51="x","x",CC$2-'Indicator Date hidden'!CD51)</f>
        <v>1</v>
      </c>
      <c r="CD50" s="318">
        <f>IF('Indicator Date hidden'!CE51="x","x",CD$2-'Indicator Date hidden'!CE51)</f>
        <v>1</v>
      </c>
      <c r="CE50" s="318">
        <f>IF('Indicator Date hidden'!CF51="x","x",CE$2-'Indicator Date hidden'!CF51)</f>
        <v>0</v>
      </c>
      <c r="CF50" s="318">
        <f>IF('Indicator Date hidden'!CG51="x","x",CF$2-'Indicator Date hidden'!CG51)</f>
        <v>0</v>
      </c>
      <c r="CG50" s="318">
        <f>IF('Indicator Date hidden'!CH51="x","x",CG$2-'Indicator Date hidden'!CH51)</f>
        <v>0</v>
      </c>
      <c r="CH50" s="318">
        <f>IF('Indicator Date hidden'!CI51="x","x",CH$2-'Indicator Date hidden'!CI51)</f>
        <v>0</v>
      </c>
      <c r="CI50" s="318">
        <f>IF('Indicator Date hidden'!CJ51="x","x",CI$2-'Indicator Date hidden'!CJ51)</f>
        <v>0</v>
      </c>
      <c r="CJ50" s="318">
        <f>IF('Indicator Date hidden'!CK51="x","x",CJ$2-'Indicator Date hidden'!CK51)</f>
        <v>0</v>
      </c>
      <c r="CK50" s="318">
        <f>IF('Indicator Date hidden'!CL51="x","x",CK$2-'Indicator Date hidden'!CL51)</f>
        <v>0</v>
      </c>
      <c r="CL50" s="318">
        <f>IF('Indicator Date hidden'!CM51="x","x",CL$2-'Indicator Date hidden'!CM51)</f>
        <v>6</v>
      </c>
      <c r="CM50" s="317">
        <f t="shared" si="0"/>
        <v>67</v>
      </c>
      <c r="CN50" s="319">
        <f t="shared" si="1"/>
        <v>0.7528089887640449</v>
      </c>
      <c r="CO50" s="317">
        <f t="shared" si="2"/>
        <v>27</v>
      </c>
      <c r="CP50" s="319">
        <f t="shared" si="3"/>
        <v>1.6440625133444198</v>
      </c>
      <c r="CQ50" s="320">
        <f t="shared" si="4"/>
        <v>0</v>
      </c>
    </row>
    <row r="51" spans="1:95" x14ac:dyDescent="0.3">
      <c r="A51" s="317" t="str">
        <f>'Indicator Data'!C62</f>
        <v>Nawabganj</v>
      </c>
      <c r="B51" s="318">
        <f>IF('Indicator Date hidden'!C52="x","x",B$2-'Indicator Date hidden'!C52)</f>
        <v>0</v>
      </c>
      <c r="C51" s="318">
        <f>IF('Indicator Date hidden'!D52="x","x",C$2-'Indicator Date hidden'!D52)</f>
        <v>0</v>
      </c>
      <c r="D51" s="318">
        <f>IF('Indicator Date hidden'!E52="x","x",D$2-'Indicator Date hidden'!E52)</f>
        <v>0</v>
      </c>
      <c r="E51" s="318">
        <f>IF('Indicator Date hidden'!F52="x","x",E$2-'Indicator Date hidden'!F52)</f>
        <v>0</v>
      </c>
      <c r="F51" s="318">
        <f>IF('Indicator Date hidden'!G52="x","x",F$2-'Indicator Date hidden'!G52)</f>
        <v>0</v>
      </c>
      <c r="G51" s="318">
        <f>IF('Indicator Date hidden'!H52="x","x",G$2-'Indicator Date hidden'!H52)</f>
        <v>0</v>
      </c>
      <c r="H51" s="318">
        <f>IF('Indicator Date hidden'!I52="x","x",H$2-'Indicator Date hidden'!I52)</f>
        <v>0</v>
      </c>
      <c r="I51" s="318">
        <f>IF('Indicator Date hidden'!J52="x","x",I$2-'Indicator Date hidden'!J52)</f>
        <v>0</v>
      </c>
      <c r="J51" s="318">
        <f>IF('Indicator Date hidden'!K52="x","x",J$2-'Indicator Date hidden'!K52)</f>
        <v>0</v>
      </c>
      <c r="K51" s="318">
        <f>IF('Indicator Date hidden'!L52="x","x",K$2-'Indicator Date hidden'!L52)</f>
        <v>0</v>
      </c>
      <c r="L51" s="318">
        <f>IF('Indicator Date hidden'!M52="x","x",L$2-'Indicator Date hidden'!M52)</f>
        <v>0</v>
      </c>
      <c r="M51" s="318">
        <f>IF('Indicator Date hidden'!N52="x","x",M$2-'Indicator Date hidden'!N52)</f>
        <v>0</v>
      </c>
      <c r="N51" s="318">
        <f>IF('Indicator Date hidden'!O52="x","x",N$2-'Indicator Date hidden'!O52)</f>
        <v>0</v>
      </c>
      <c r="O51" s="318">
        <f>IF('Indicator Date hidden'!P52="x","x",O$2-'Indicator Date hidden'!P52)</f>
        <v>0</v>
      </c>
      <c r="P51" s="318">
        <f>IF('Indicator Date hidden'!Q52="x","x",P$2-'Indicator Date hidden'!Q52)</f>
        <v>0</v>
      </c>
      <c r="Q51" s="318">
        <f>IF('Indicator Date hidden'!R52="x","x",Q$2-'Indicator Date hidden'!R52)</f>
        <v>0</v>
      </c>
      <c r="R51" s="318">
        <f>IF('Indicator Date hidden'!S52="x","x",R$2-'Indicator Date hidden'!S52)</f>
        <v>0</v>
      </c>
      <c r="S51" s="318">
        <f>IF('Indicator Date hidden'!T52="x","x",S$2-'Indicator Date hidden'!T52)</f>
        <v>0</v>
      </c>
      <c r="T51" s="318">
        <f>IF('Indicator Date hidden'!U52="x","x",T$2-'Indicator Date hidden'!U52)</f>
        <v>0</v>
      </c>
      <c r="U51" s="318">
        <f>IF('Indicator Date hidden'!V52="x","x",U$2-'Indicator Date hidden'!V52)</f>
        <v>0</v>
      </c>
      <c r="V51" s="318">
        <f>IF('Indicator Date hidden'!W52="x","x",V$2-'Indicator Date hidden'!W52)</f>
        <v>0</v>
      </c>
      <c r="W51" s="318">
        <f>IF('Indicator Date hidden'!X52="x","x",W$2-'Indicator Date hidden'!X52)</f>
        <v>0</v>
      </c>
      <c r="X51" s="318">
        <f>IF('Indicator Date hidden'!Y52="x","x",X$2-'Indicator Date hidden'!Y52)</f>
        <v>0</v>
      </c>
      <c r="Y51" s="318">
        <f>IF('Indicator Date hidden'!Z52="x","x",Y$2-'Indicator Date hidden'!Z52)</f>
        <v>6</v>
      </c>
      <c r="Z51" s="318">
        <f>IF('Indicator Date hidden'!AA52="x","x",Z$2-'Indicator Date hidden'!AA52)</f>
        <v>0</v>
      </c>
      <c r="AA51" s="318">
        <f>IF('Indicator Date hidden'!AB52="x","x",AA$2-'Indicator Date hidden'!AB52)</f>
        <v>0</v>
      </c>
      <c r="AB51" s="318">
        <f>IF('Indicator Date hidden'!AC52="x","x",AB$2-'Indicator Date hidden'!AC52)</f>
        <v>0</v>
      </c>
      <c r="AC51" s="318">
        <f>IF('Indicator Date hidden'!AD52="x","x",AC$2-'Indicator Date hidden'!AD52)</f>
        <v>0</v>
      </c>
      <c r="AD51" s="318">
        <f>IF('Indicator Date hidden'!AE52="x","x",AD$2-'Indicator Date hidden'!AE52)</f>
        <v>0</v>
      </c>
      <c r="AE51" s="318">
        <f>IF('Indicator Date hidden'!AF52="x","x",AE$2-'Indicator Date hidden'!AF52)</f>
        <v>0</v>
      </c>
      <c r="AF51" s="318">
        <f>IF('Indicator Date hidden'!AG52="x","x",AF$2-'Indicator Date hidden'!AG52)</f>
        <v>0</v>
      </c>
      <c r="AG51" s="318">
        <f>IF('Indicator Date hidden'!AH52="x","x",AG$2-'Indicator Date hidden'!AH52)</f>
        <v>4</v>
      </c>
      <c r="AH51" s="318">
        <f>IF('Indicator Date hidden'!AI52="x","x",AH$2-'Indicator Date hidden'!AI52)</f>
        <v>1</v>
      </c>
      <c r="AI51" s="318">
        <f>IF('Indicator Date hidden'!AJ52="x","x",AI$2-'Indicator Date hidden'!AJ52)</f>
        <v>1</v>
      </c>
      <c r="AJ51" s="318">
        <f>IF('Indicator Date hidden'!AK52="x","x",AJ$2-'Indicator Date hidden'!AK52)</f>
        <v>1</v>
      </c>
      <c r="AK51" s="318">
        <f>IF('Indicator Date hidden'!AL52="x","x",AK$2-'Indicator Date hidden'!AL52)</f>
        <v>0</v>
      </c>
      <c r="AL51" s="318">
        <f>IF('Indicator Date hidden'!AM52="x","x",AL$2-'Indicator Date hidden'!AM52)</f>
        <v>1</v>
      </c>
      <c r="AM51" s="318">
        <f>IF('Indicator Date hidden'!AN52="x","x",AM$2-'Indicator Date hidden'!AN52)</f>
        <v>1</v>
      </c>
      <c r="AN51" s="318">
        <f>IF('Indicator Date hidden'!AO52="x","x",AN$2-'Indicator Date hidden'!AO52)</f>
        <v>0</v>
      </c>
      <c r="AO51" s="318">
        <f>IF('Indicator Date hidden'!AP52="x","x",AO$2-'Indicator Date hidden'!AP52)</f>
        <v>4</v>
      </c>
      <c r="AP51" s="318">
        <f>IF('Indicator Date hidden'!AQ52="x","x",AP$2-'Indicator Date hidden'!AQ52)</f>
        <v>1</v>
      </c>
      <c r="AQ51" s="318">
        <f>IF('Indicator Date hidden'!AR52="x","x",AQ$2-'Indicator Date hidden'!AR52)</f>
        <v>0</v>
      </c>
      <c r="AR51" s="318">
        <f>IF('Indicator Date hidden'!AS52="x","x",AR$2-'Indicator Date hidden'!AS52)</f>
        <v>0</v>
      </c>
      <c r="AS51" s="318">
        <f>IF('Indicator Date hidden'!AT52="x","x",AS$2-'Indicator Date hidden'!AT52)</f>
        <v>0</v>
      </c>
      <c r="AT51" s="318">
        <f>IF('Indicator Date hidden'!AU52="x","x",AT$2-'Indicator Date hidden'!AU52)</f>
        <v>0</v>
      </c>
      <c r="AU51" s="318">
        <f>IF('Indicator Date hidden'!AV52="x","x",AU$2-'Indicator Date hidden'!AV52)</f>
        <v>0</v>
      </c>
      <c r="AV51" s="318">
        <f>IF('Indicator Date hidden'!AW52="x","x",AV$2-'Indicator Date hidden'!AW52)</f>
        <v>0</v>
      </c>
      <c r="AW51" s="318">
        <f>IF('Indicator Date hidden'!AX52="x","x",AW$2-'Indicator Date hidden'!AX52)</f>
        <v>0</v>
      </c>
      <c r="AX51" s="318">
        <f>IF('Indicator Date hidden'!AY52="x","x",AX$2-'Indicator Date hidden'!AY52)</f>
        <v>1</v>
      </c>
      <c r="AY51" s="318">
        <f>IF('Indicator Date hidden'!AZ52="x","x",AY$2-'Indicator Date hidden'!AZ52)</f>
        <v>1</v>
      </c>
      <c r="AZ51" s="318">
        <f>IF('Indicator Date hidden'!BA52="x","x",AZ$2-'Indicator Date hidden'!BA52)</f>
        <v>1</v>
      </c>
      <c r="BA51" s="318">
        <f>IF('Indicator Date hidden'!BB52="x","x",BA$2-'Indicator Date hidden'!BB52)</f>
        <v>0</v>
      </c>
      <c r="BB51" s="318">
        <f>IF('Indicator Date hidden'!BC52="x","x",BB$2-'Indicator Date hidden'!BC52)</f>
        <v>0</v>
      </c>
      <c r="BC51" s="318">
        <f>IF('Indicator Date hidden'!BD52="x","x",BC$2-'Indicator Date hidden'!BD52)</f>
        <v>0</v>
      </c>
      <c r="BD51" s="318">
        <f>IF('Indicator Date hidden'!BE52="x","x",BD$2-'Indicator Date hidden'!BE52)</f>
        <v>0</v>
      </c>
      <c r="BE51" s="318">
        <f>IF('Indicator Date hidden'!BF52="x","x",BE$2-'Indicator Date hidden'!BF52)</f>
        <v>0</v>
      </c>
      <c r="BF51" s="318">
        <f>IF('Indicator Date hidden'!BG52="x","x",BF$2-'Indicator Date hidden'!BG52)</f>
        <v>1</v>
      </c>
      <c r="BG51" s="318">
        <f>IF('Indicator Date hidden'!BH52="x","x",BG$2-'Indicator Date hidden'!BH52)</f>
        <v>1</v>
      </c>
      <c r="BH51" s="318">
        <f>IF('Indicator Date hidden'!BI52="x","x",BH$2-'Indicator Date hidden'!BI52)</f>
        <v>0</v>
      </c>
      <c r="BI51" s="318">
        <f>IF('Indicator Date hidden'!BJ52="x","x",BI$2-'Indicator Date hidden'!BJ52)</f>
        <v>0</v>
      </c>
      <c r="BJ51" s="318">
        <f>IF('Indicator Date hidden'!BK52="x","x",BJ$2-'Indicator Date hidden'!BK52)</f>
        <v>0</v>
      </c>
      <c r="BK51" s="318">
        <f>IF('Indicator Date hidden'!BL52="x","x",BK$2-'Indicator Date hidden'!BL52)</f>
        <v>0</v>
      </c>
      <c r="BL51" s="318">
        <f>IF('Indicator Date hidden'!BM52="x","x",BL$2-'Indicator Date hidden'!BM52)</f>
        <v>0</v>
      </c>
      <c r="BM51" s="318">
        <f>IF('Indicator Date hidden'!BN52="x","x",BM$2-'Indicator Date hidden'!BN52)</f>
        <v>0</v>
      </c>
      <c r="BN51" s="318">
        <f>IF('Indicator Date hidden'!BO52="x","x",BN$2-'Indicator Date hidden'!BO52)</f>
        <v>0</v>
      </c>
      <c r="BO51" s="318">
        <f>IF('Indicator Date hidden'!BP52="x","x",BO$2-'Indicator Date hidden'!BP52)</f>
        <v>5</v>
      </c>
      <c r="BP51" s="318">
        <f>IF('Indicator Date hidden'!BQ52="x","x",BP$2-'Indicator Date hidden'!BQ52)</f>
        <v>0</v>
      </c>
      <c r="BQ51" s="318">
        <f>IF('Indicator Date hidden'!BR52="x","x",BQ$2-'Indicator Date hidden'!BR52)</f>
        <v>6</v>
      </c>
      <c r="BR51" s="318">
        <f>IF('Indicator Date hidden'!BS52="x","x",BR$2-'Indicator Date hidden'!BS52)</f>
        <v>6</v>
      </c>
      <c r="BS51" s="318">
        <f>IF('Indicator Date hidden'!BT52="x","x",BS$2-'Indicator Date hidden'!BT52)</f>
        <v>6</v>
      </c>
      <c r="BT51" s="318">
        <f>IF('Indicator Date hidden'!BU52="x","x",BT$2-'Indicator Date hidden'!BU52)</f>
        <v>0</v>
      </c>
      <c r="BU51" s="318">
        <f>IF('Indicator Date hidden'!BV52="x","x",BU$2-'Indicator Date hidden'!BV52)</f>
        <v>0</v>
      </c>
      <c r="BV51" s="318">
        <f>IF('Indicator Date hidden'!BW52="x","x",BV$2-'Indicator Date hidden'!BW52)</f>
        <v>0</v>
      </c>
      <c r="BW51" s="318">
        <f>IF('Indicator Date hidden'!BX52="x","x",BW$2-'Indicator Date hidden'!BX52)</f>
        <v>6</v>
      </c>
      <c r="BX51" s="318">
        <f>IF('Indicator Date hidden'!BY52="x","x",BX$2-'Indicator Date hidden'!BY52)</f>
        <v>1</v>
      </c>
      <c r="BY51" s="318">
        <f>IF('Indicator Date hidden'!BZ52="x","x",BY$2-'Indicator Date hidden'!BZ52)</f>
        <v>1</v>
      </c>
      <c r="BZ51" s="318">
        <f>IF('Indicator Date hidden'!CA52="x","x",BZ$2-'Indicator Date hidden'!CA52)</f>
        <v>1</v>
      </c>
      <c r="CA51" s="318">
        <f>IF('Indicator Date hidden'!CB52="x","x",CA$2-'Indicator Date hidden'!CB52)</f>
        <v>1</v>
      </c>
      <c r="CB51" s="318">
        <f>IF('Indicator Date hidden'!CC52="x","x",CB$2-'Indicator Date hidden'!CC52)</f>
        <v>1</v>
      </c>
      <c r="CC51" s="318">
        <f>IF('Indicator Date hidden'!CD52="x","x",CC$2-'Indicator Date hidden'!CD52)</f>
        <v>1</v>
      </c>
      <c r="CD51" s="318">
        <f>IF('Indicator Date hidden'!CE52="x","x",CD$2-'Indicator Date hidden'!CE52)</f>
        <v>1</v>
      </c>
      <c r="CE51" s="318">
        <f>IF('Indicator Date hidden'!CF52="x","x",CE$2-'Indicator Date hidden'!CF52)</f>
        <v>0</v>
      </c>
      <c r="CF51" s="318">
        <f>IF('Indicator Date hidden'!CG52="x","x",CF$2-'Indicator Date hidden'!CG52)</f>
        <v>0</v>
      </c>
      <c r="CG51" s="318">
        <f>IF('Indicator Date hidden'!CH52="x","x",CG$2-'Indicator Date hidden'!CH52)</f>
        <v>0</v>
      </c>
      <c r="CH51" s="318">
        <f>IF('Indicator Date hidden'!CI52="x","x",CH$2-'Indicator Date hidden'!CI52)</f>
        <v>0</v>
      </c>
      <c r="CI51" s="318">
        <f>IF('Indicator Date hidden'!CJ52="x","x",CI$2-'Indicator Date hidden'!CJ52)</f>
        <v>0</v>
      </c>
      <c r="CJ51" s="318">
        <f>IF('Indicator Date hidden'!CK52="x","x",CJ$2-'Indicator Date hidden'!CK52)</f>
        <v>0</v>
      </c>
      <c r="CK51" s="318">
        <f>IF('Indicator Date hidden'!CL52="x","x",CK$2-'Indicator Date hidden'!CL52)</f>
        <v>0</v>
      </c>
      <c r="CL51" s="318">
        <f>IF('Indicator Date hidden'!CM52="x","x",CL$2-'Indicator Date hidden'!CM52)</f>
        <v>6</v>
      </c>
      <c r="CM51" s="317">
        <f t="shared" si="0"/>
        <v>67</v>
      </c>
      <c r="CN51" s="319">
        <f t="shared" si="1"/>
        <v>0.7528089887640449</v>
      </c>
      <c r="CO51" s="317">
        <f t="shared" si="2"/>
        <v>27</v>
      </c>
      <c r="CP51" s="319">
        <f t="shared" si="3"/>
        <v>1.6440625133444198</v>
      </c>
      <c r="CQ51" s="320">
        <f t="shared" si="4"/>
        <v>0</v>
      </c>
    </row>
    <row r="52" spans="1:95" x14ac:dyDescent="0.3">
      <c r="A52" s="317" t="str">
        <f>'Indicator Data'!C63</f>
        <v>Pabna</v>
      </c>
      <c r="B52" s="318">
        <f>IF('Indicator Date hidden'!C53="x","x",B$2-'Indicator Date hidden'!C53)</f>
        <v>0</v>
      </c>
      <c r="C52" s="318">
        <f>IF('Indicator Date hidden'!D53="x","x",C$2-'Indicator Date hidden'!D53)</f>
        <v>0</v>
      </c>
      <c r="D52" s="318">
        <f>IF('Indicator Date hidden'!E53="x","x",D$2-'Indicator Date hidden'!E53)</f>
        <v>0</v>
      </c>
      <c r="E52" s="318">
        <f>IF('Indicator Date hidden'!F53="x","x",E$2-'Indicator Date hidden'!F53)</f>
        <v>0</v>
      </c>
      <c r="F52" s="318">
        <f>IF('Indicator Date hidden'!G53="x","x",F$2-'Indicator Date hidden'!G53)</f>
        <v>0</v>
      </c>
      <c r="G52" s="318">
        <f>IF('Indicator Date hidden'!H53="x","x",G$2-'Indicator Date hidden'!H53)</f>
        <v>0</v>
      </c>
      <c r="H52" s="318">
        <f>IF('Indicator Date hidden'!I53="x","x",H$2-'Indicator Date hidden'!I53)</f>
        <v>0</v>
      </c>
      <c r="I52" s="318">
        <f>IF('Indicator Date hidden'!J53="x","x",I$2-'Indicator Date hidden'!J53)</f>
        <v>0</v>
      </c>
      <c r="J52" s="318">
        <f>IF('Indicator Date hidden'!K53="x","x",J$2-'Indicator Date hidden'!K53)</f>
        <v>0</v>
      </c>
      <c r="K52" s="318">
        <f>IF('Indicator Date hidden'!L53="x","x",K$2-'Indicator Date hidden'!L53)</f>
        <v>0</v>
      </c>
      <c r="L52" s="318">
        <f>IF('Indicator Date hidden'!M53="x","x",L$2-'Indicator Date hidden'!M53)</f>
        <v>0</v>
      </c>
      <c r="M52" s="318">
        <f>IF('Indicator Date hidden'!N53="x","x",M$2-'Indicator Date hidden'!N53)</f>
        <v>0</v>
      </c>
      <c r="N52" s="318">
        <f>IF('Indicator Date hidden'!O53="x","x",N$2-'Indicator Date hidden'!O53)</f>
        <v>0</v>
      </c>
      <c r="O52" s="318">
        <f>IF('Indicator Date hidden'!P53="x","x",O$2-'Indicator Date hidden'!P53)</f>
        <v>0</v>
      </c>
      <c r="P52" s="318">
        <f>IF('Indicator Date hidden'!Q53="x","x",P$2-'Indicator Date hidden'!Q53)</f>
        <v>0</v>
      </c>
      <c r="Q52" s="318">
        <f>IF('Indicator Date hidden'!R53="x","x",Q$2-'Indicator Date hidden'!R53)</f>
        <v>0</v>
      </c>
      <c r="R52" s="318">
        <f>IF('Indicator Date hidden'!S53="x","x",R$2-'Indicator Date hidden'!S53)</f>
        <v>0</v>
      </c>
      <c r="S52" s="318">
        <f>IF('Indicator Date hidden'!T53="x","x",S$2-'Indicator Date hidden'!T53)</f>
        <v>0</v>
      </c>
      <c r="T52" s="318">
        <f>IF('Indicator Date hidden'!U53="x","x",T$2-'Indicator Date hidden'!U53)</f>
        <v>0</v>
      </c>
      <c r="U52" s="318">
        <f>IF('Indicator Date hidden'!V53="x","x",U$2-'Indicator Date hidden'!V53)</f>
        <v>0</v>
      </c>
      <c r="V52" s="318">
        <f>IF('Indicator Date hidden'!W53="x","x",V$2-'Indicator Date hidden'!W53)</f>
        <v>0</v>
      </c>
      <c r="W52" s="318">
        <f>IF('Indicator Date hidden'!X53="x","x",W$2-'Indicator Date hidden'!X53)</f>
        <v>0</v>
      </c>
      <c r="X52" s="318">
        <f>IF('Indicator Date hidden'!Y53="x","x",X$2-'Indicator Date hidden'!Y53)</f>
        <v>0</v>
      </c>
      <c r="Y52" s="318">
        <f>IF('Indicator Date hidden'!Z53="x","x",Y$2-'Indicator Date hidden'!Z53)</f>
        <v>6</v>
      </c>
      <c r="Z52" s="318">
        <f>IF('Indicator Date hidden'!AA53="x","x",Z$2-'Indicator Date hidden'!AA53)</f>
        <v>0</v>
      </c>
      <c r="AA52" s="318">
        <f>IF('Indicator Date hidden'!AB53="x","x",AA$2-'Indicator Date hidden'!AB53)</f>
        <v>0</v>
      </c>
      <c r="AB52" s="318">
        <f>IF('Indicator Date hidden'!AC53="x","x",AB$2-'Indicator Date hidden'!AC53)</f>
        <v>0</v>
      </c>
      <c r="AC52" s="318">
        <f>IF('Indicator Date hidden'!AD53="x","x",AC$2-'Indicator Date hidden'!AD53)</f>
        <v>0</v>
      </c>
      <c r="AD52" s="318">
        <f>IF('Indicator Date hidden'!AE53="x","x",AD$2-'Indicator Date hidden'!AE53)</f>
        <v>0</v>
      </c>
      <c r="AE52" s="318">
        <f>IF('Indicator Date hidden'!AF53="x","x",AE$2-'Indicator Date hidden'!AF53)</f>
        <v>0</v>
      </c>
      <c r="AF52" s="318">
        <f>IF('Indicator Date hidden'!AG53="x","x",AF$2-'Indicator Date hidden'!AG53)</f>
        <v>0</v>
      </c>
      <c r="AG52" s="318">
        <f>IF('Indicator Date hidden'!AH53="x","x",AG$2-'Indicator Date hidden'!AH53)</f>
        <v>4</v>
      </c>
      <c r="AH52" s="318">
        <f>IF('Indicator Date hidden'!AI53="x","x",AH$2-'Indicator Date hidden'!AI53)</f>
        <v>1</v>
      </c>
      <c r="AI52" s="318">
        <f>IF('Indicator Date hidden'!AJ53="x","x",AI$2-'Indicator Date hidden'!AJ53)</f>
        <v>1</v>
      </c>
      <c r="AJ52" s="318">
        <f>IF('Indicator Date hidden'!AK53="x","x",AJ$2-'Indicator Date hidden'!AK53)</f>
        <v>1</v>
      </c>
      <c r="AK52" s="318">
        <f>IF('Indicator Date hidden'!AL53="x","x",AK$2-'Indicator Date hidden'!AL53)</f>
        <v>0</v>
      </c>
      <c r="AL52" s="318">
        <f>IF('Indicator Date hidden'!AM53="x","x",AL$2-'Indicator Date hidden'!AM53)</f>
        <v>1</v>
      </c>
      <c r="AM52" s="318">
        <f>IF('Indicator Date hidden'!AN53="x","x",AM$2-'Indicator Date hidden'!AN53)</f>
        <v>1</v>
      </c>
      <c r="AN52" s="318">
        <f>IF('Indicator Date hidden'!AO53="x","x",AN$2-'Indicator Date hidden'!AO53)</f>
        <v>0</v>
      </c>
      <c r="AO52" s="318">
        <f>IF('Indicator Date hidden'!AP53="x","x",AO$2-'Indicator Date hidden'!AP53)</f>
        <v>4</v>
      </c>
      <c r="AP52" s="318">
        <f>IF('Indicator Date hidden'!AQ53="x","x",AP$2-'Indicator Date hidden'!AQ53)</f>
        <v>1</v>
      </c>
      <c r="AQ52" s="318">
        <f>IF('Indicator Date hidden'!AR53="x","x",AQ$2-'Indicator Date hidden'!AR53)</f>
        <v>0</v>
      </c>
      <c r="AR52" s="318">
        <f>IF('Indicator Date hidden'!AS53="x","x",AR$2-'Indicator Date hidden'!AS53)</f>
        <v>0</v>
      </c>
      <c r="AS52" s="318">
        <f>IF('Indicator Date hidden'!AT53="x","x",AS$2-'Indicator Date hidden'!AT53)</f>
        <v>0</v>
      </c>
      <c r="AT52" s="318">
        <f>IF('Indicator Date hidden'!AU53="x","x",AT$2-'Indicator Date hidden'!AU53)</f>
        <v>0</v>
      </c>
      <c r="AU52" s="318">
        <f>IF('Indicator Date hidden'!AV53="x","x",AU$2-'Indicator Date hidden'!AV53)</f>
        <v>0</v>
      </c>
      <c r="AV52" s="318">
        <f>IF('Indicator Date hidden'!AW53="x","x",AV$2-'Indicator Date hidden'!AW53)</f>
        <v>0</v>
      </c>
      <c r="AW52" s="318">
        <f>IF('Indicator Date hidden'!AX53="x","x",AW$2-'Indicator Date hidden'!AX53)</f>
        <v>0</v>
      </c>
      <c r="AX52" s="318">
        <f>IF('Indicator Date hidden'!AY53="x","x",AX$2-'Indicator Date hidden'!AY53)</f>
        <v>1</v>
      </c>
      <c r="AY52" s="318">
        <f>IF('Indicator Date hidden'!AZ53="x","x",AY$2-'Indicator Date hidden'!AZ53)</f>
        <v>1</v>
      </c>
      <c r="AZ52" s="318">
        <f>IF('Indicator Date hidden'!BA53="x","x",AZ$2-'Indicator Date hidden'!BA53)</f>
        <v>1</v>
      </c>
      <c r="BA52" s="318">
        <f>IF('Indicator Date hidden'!BB53="x","x",BA$2-'Indicator Date hidden'!BB53)</f>
        <v>0</v>
      </c>
      <c r="BB52" s="318">
        <f>IF('Indicator Date hidden'!BC53="x","x",BB$2-'Indicator Date hidden'!BC53)</f>
        <v>0</v>
      </c>
      <c r="BC52" s="318">
        <f>IF('Indicator Date hidden'!BD53="x","x",BC$2-'Indicator Date hidden'!BD53)</f>
        <v>0</v>
      </c>
      <c r="BD52" s="318">
        <f>IF('Indicator Date hidden'!BE53="x","x",BD$2-'Indicator Date hidden'!BE53)</f>
        <v>0</v>
      </c>
      <c r="BE52" s="318">
        <f>IF('Indicator Date hidden'!BF53="x","x",BE$2-'Indicator Date hidden'!BF53)</f>
        <v>0</v>
      </c>
      <c r="BF52" s="318">
        <f>IF('Indicator Date hidden'!BG53="x","x",BF$2-'Indicator Date hidden'!BG53)</f>
        <v>1</v>
      </c>
      <c r="BG52" s="318">
        <f>IF('Indicator Date hidden'!BH53="x","x",BG$2-'Indicator Date hidden'!BH53)</f>
        <v>1</v>
      </c>
      <c r="BH52" s="318">
        <f>IF('Indicator Date hidden'!BI53="x","x",BH$2-'Indicator Date hidden'!BI53)</f>
        <v>0</v>
      </c>
      <c r="BI52" s="318">
        <f>IF('Indicator Date hidden'!BJ53="x","x",BI$2-'Indicator Date hidden'!BJ53)</f>
        <v>0</v>
      </c>
      <c r="BJ52" s="318">
        <f>IF('Indicator Date hidden'!BK53="x","x",BJ$2-'Indicator Date hidden'!BK53)</f>
        <v>0</v>
      </c>
      <c r="BK52" s="318">
        <f>IF('Indicator Date hidden'!BL53="x","x",BK$2-'Indicator Date hidden'!BL53)</f>
        <v>0</v>
      </c>
      <c r="BL52" s="318">
        <f>IF('Indicator Date hidden'!BM53="x","x",BL$2-'Indicator Date hidden'!BM53)</f>
        <v>0</v>
      </c>
      <c r="BM52" s="318">
        <f>IF('Indicator Date hidden'!BN53="x","x",BM$2-'Indicator Date hidden'!BN53)</f>
        <v>0</v>
      </c>
      <c r="BN52" s="318">
        <f>IF('Indicator Date hidden'!BO53="x","x",BN$2-'Indicator Date hidden'!BO53)</f>
        <v>0</v>
      </c>
      <c r="BO52" s="318">
        <f>IF('Indicator Date hidden'!BP53="x","x",BO$2-'Indicator Date hidden'!BP53)</f>
        <v>5</v>
      </c>
      <c r="BP52" s="318">
        <f>IF('Indicator Date hidden'!BQ53="x","x",BP$2-'Indicator Date hidden'!BQ53)</f>
        <v>0</v>
      </c>
      <c r="BQ52" s="318">
        <f>IF('Indicator Date hidden'!BR53="x","x",BQ$2-'Indicator Date hidden'!BR53)</f>
        <v>6</v>
      </c>
      <c r="BR52" s="318">
        <f>IF('Indicator Date hidden'!BS53="x","x",BR$2-'Indicator Date hidden'!BS53)</f>
        <v>6</v>
      </c>
      <c r="BS52" s="318">
        <f>IF('Indicator Date hidden'!BT53="x","x",BS$2-'Indicator Date hidden'!BT53)</f>
        <v>6</v>
      </c>
      <c r="BT52" s="318">
        <f>IF('Indicator Date hidden'!BU53="x","x",BT$2-'Indicator Date hidden'!BU53)</f>
        <v>0</v>
      </c>
      <c r="BU52" s="318">
        <f>IF('Indicator Date hidden'!BV53="x","x",BU$2-'Indicator Date hidden'!BV53)</f>
        <v>0</v>
      </c>
      <c r="BV52" s="318">
        <f>IF('Indicator Date hidden'!BW53="x","x",BV$2-'Indicator Date hidden'!BW53)</f>
        <v>0</v>
      </c>
      <c r="BW52" s="318">
        <f>IF('Indicator Date hidden'!BX53="x","x",BW$2-'Indicator Date hidden'!BX53)</f>
        <v>6</v>
      </c>
      <c r="BX52" s="318">
        <f>IF('Indicator Date hidden'!BY53="x","x",BX$2-'Indicator Date hidden'!BY53)</f>
        <v>1</v>
      </c>
      <c r="BY52" s="318">
        <f>IF('Indicator Date hidden'!BZ53="x","x",BY$2-'Indicator Date hidden'!BZ53)</f>
        <v>1</v>
      </c>
      <c r="BZ52" s="318">
        <f>IF('Indicator Date hidden'!CA53="x","x",BZ$2-'Indicator Date hidden'!CA53)</f>
        <v>1</v>
      </c>
      <c r="CA52" s="318">
        <f>IF('Indicator Date hidden'!CB53="x","x",CA$2-'Indicator Date hidden'!CB53)</f>
        <v>1</v>
      </c>
      <c r="CB52" s="318">
        <f>IF('Indicator Date hidden'!CC53="x","x",CB$2-'Indicator Date hidden'!CC53)</f>
        <v>1</v>
      </c>
      <c r="CC52" s="318">
        <f>IF('Indicator Date hidden'!CD53="x","x",CC$2-'Indicator Date hidden'!CD53)</f>
        <v>1</v>
      </c>
      <c r="CD52" s="318">
        <f>IF('Indicator Date hidden'!CE53="x","x",CD$2-'Indicator Date hidden'!CE53)</f>
        <v>1</v>
      </c>
      <c r="CE52" s="318">
        <f>IF('Indicator Date hidden'!CF53="x","x",CE$2-'Indicator Date hidden'!CF53)</f>
        <v>0</v>
      </c>
      <c r="CF52" s="318">
        <f>IF('Indicator Date hidden'!CG53="x","x",CF$2-'Indicator Date hidden'!CG53)</f>
        <v>0</v>
      </c>
      <c r="CG52" s="318">
        <f>IF('Indicator Date hidden'!CH53="x","x",CG$2-'Indicator Date hidden'!CH53)</f>
        <v>0</v>
      </c>
      <c r="CH52" s="318">
        <f>IF('Indicator Date hidden'!CI53="x","x",CH$2-'Indicator Date hidden'!CI53)</f>
        <v>0</v>
      </c>
      <c r="CI52" s="318">
        <f>IF('Indicator Date hidden'!CJ53="x","x",CI$2-'Indicator Date hidden'!CJ53)</f>
        <v>0</v>
      </c>
      <c r="CJ52" s="318">
        <f>IF('Indicator Date hidden'!CK53="x","x",CJ$2-'Indicator Date hidden'!CK53)</f>
        <v>0</v>
      </c>
      <c r="CK52" s="318">
        <f>IF('Indicator Date hidden'!CL53="x","x",CK$2-'Indicator Date hidden'!CL53)</f>
        <v>0</v>
      </c>
      <c r="CL52" s="318">
        <f>IF('Indicator Date hidden'!CM53="x","x",CL$2-'Indicator Date hidden'!CM53)</f>
        <v>6</v>
      </c>
      <c r="CM52" s="317">
        <f t="shared" si="0"/>
        <v>67</v>
      </c>
      <c r="CN52" s="319">
        <f t="shared" si="1"/>
        <v>0.7528089887640449</v>
      </c>
      <c r="CO52" s="317">
        <f t="shared" si="2"/>
        <v>27</v>
      </c>
      <c r="CP52" s="319">
        <f t="shared" si="3"/>
        <v>1.6440625133444198</v>
      </c>
      <c r="CQ52" s="320">
        <f t="shared" si="4"/>
        <v>0</v>
      </c>
    </row>
    <row r="53" spans="1:95" x14ac:dyDescent="0.3">
      <c r="A53" s="317" t="str">
        <f>'Indicator Data'!C64</f>
        <v>Rajshahi</v>
      </c>
      <c r="B53" s="318">
        <f>IF('Indicator Date hidden'!C54="x","x",B$2-'Indicator Date hidden'!C54)</f>
        <v>0</v>
      </c>
      <c r="C53" s="318">
        <f>IF('Indicator Date hidden'!D54="x","x",C$2-'Indicator Date hidden'!D54)</f>
        <v>0</v>
      </c>
      <c r="D53" s="318">
        <f>IF('Indicator Date hidden'!E54="x","x",D$2-'Indicator Date hidden'!E54)</f>
        <v>0</v>
      </c>
      <c r="E53" s="318">
        <f>IF('Indicator Date hidden'!F54="x","x",E$2-'Indicator Date hidden'!F54)</f>
        <v>0</v>
      </c>
      <c r="F53" s="318">
        <f>IF('Indicator Date hidden'!G54="x","x",F$2-'Indicator Date hidden'!G54)</f>
        <v>0</v>
      </c>
      <c r="G53" s="318">
        <f>IF('Indicator Date hidden'!H54="x","x",G$2-'Indicator Date hidden'!H54)</f>
        <v>0</v>
      </c>
      <c r="H53" s="318">
        <f>IF('Indicator Date hidden'!I54="x","x",H$2-'Indicator Date hidden'!I54)</f>
        <v>0</v>
      </c>
      <c r="I53" s="318">
        <f>IF('Indicator Date hidden'!J54="x","x",I$2-'Indicator Date hidden'!J54)</f>
        <v>0</v>
      </c>
      <c r="J53" s="318">
        <f>IF('Indicator Date hidden'!K54="x","x",J$2-'Indicator Date hidden'!K54)</f>
        <v>0</v>
      </c>
      <c r="K53" s="318">
        <f>IF('Indicator Date hidden'!L54="x","x",K$2-'Indicator Date hidden'!L54)</f>
        <v>0</v>
      </c>
      <c r="L53" s="318">
        <f>IF('Indicator Date hidden'!M54="x","x",L$2-'Indicator Date hidden'!M54)</f>
        <v>0</v>
      </c>
      <c r="M53" s="318">
        <f>IF('Indicator Date hidden'!N54="x","x",M$2-'Indicator Date hidden'!N54)</f>
        <v>0</v>
      </c>
      <c r="N53" s="318">
        <f>IF('Indicator Date hidden'!O54="x","x",N$2-'Indicator Date hidden'!O54)</f>
        <v>0</v>
      </c>
      <c r="O53" s="318">
        <f>IF('Indicator Date hidden'!P54="x","x",O$2-'Indicator Date hidden'!P54)</f>
        <v>0</v>
      </c>
      <c r="P53" s="318">
        <f>IF('Indicator Date hidden'!Q54="x","x",P$2-'Indicator Date hidden'!Q54)</f>
        <v>0</v>
      </c>
      <c r="Q53" s="318">
        <f>IF('Indicator Date hidden'!R54="x","x",Q$2-'Indicator Date hidden'!R54)</f>
        <v>0</v>
      </c>
      <c r="R53" s="318">
        <f>IF('Indicator Date hidden'!S54="x","x",R$2-'Indicator Date hidden'!S54)</f>
        <v>0</v>
      </c>
      <c r="S53" s="318">
        <f>IF('Indicator Date hidden'!T54="x","x",S$2-'Indicator Date hidden'!T54)</f>
        <v>0</v>
      </c>
      <c r="T53" s="318">
        <f>IF('Indicator Date hidden'!U54="x","x",T$2-'Indicator Date hidden'!U54)</f>
        <v>0</v>
      </c>
      <c r="U53" s="318">
        <f>IF('Indicator Date hidden'!V54="x","x",U$2-'Indicator Date hidden'!V54)</f>
        <v>0</v>
      </c>
      <c r="V53" s="318">
        <f>IF('Indicator Date hidden'!W54="x","x",V$2-'Indicator Date hidden'!W54)</f>
        <v>0</v>
      </c>
      <c r="W53" s="318">
        <f>IF('Indicator Date hidden'!X54="x","x",W$2-'Indicator Date hidden'!X54)</f>
        <v>0</v>
      </c>
      <c r="X53" s="318">
        <f>IF('Indicator Date hidden'!Y54="x","x",X$2-'Indicator Date hidden'!Y54)</f>
        <v>0</v>
      </c>
      <c r="Y53" s="318">
        <f>IF('Indicator Date hidden'!Z54="x","x",Y$2-'Indicator Date hidden'!Z54)</f>
        <v>6</v>
      </c>
      <c r="Z53" s="318">
        <f>IF('Indicator Date hidden'!AA54="x","x",Z$2-'Indicator Date hidden'!AA54)</f>
        <v>0</v>
      </c>
      <c r="AA53" s="318">
        <f>IF('Indicator Date hidden'!AB54="x","x",AA$2-'Indicator Date hidden'!AB54)</f>
        <v>0</v>
      </c>
      <c r="AB53" s="318">
        <f>IF('Indicator Date hidden'!AC54="x","x",AB$2-'Indicator Date hidden'!AC54)</f>
        <v>0</v>
      </c>
      <c r="AC53" s="318">
        <f>IF('Indicator Date hidden'!AD54="x","x",AC$2-'Indicator Date hidden'!AD54)</f>
        <v>0</v>
      </c>
      <c r="AD53" s="318">
        <f>IF('Indicator Date hidden'!AE54="x","x",AD$2-'Indicator Date hidden'!AE54)</f>
        <v>0</v>
      </c>
      <c r="AE53" s="318">
        <f>IF('Indicator Date hidden'!AF54="x","x",AE$2-'Indicator Date hidden'!AF54)</f>
        <v>0</v>
      </c>
      <c r="AF53" s="318">
        <f>IF('Indicator Date hidden'!AG54="x","x",AF$2-'Indicator Date hidden'!AG54)</f>
        <v>0</v>
      </c>
      <c r="AG53" s="318">
        <f>IF('Indicator Date hidden'!AH54="x","x",AG$2-'Indicator Date hidden'!AH54)</f>
        <v>4</v>
      </c>
      <c r="AH53" s="318">
        <f>IF('Indicator Date hidden'!AI54="x","x",AH$2-'Indicator Date hidden'!AI54)</f>
        <v>1</v>
      </c>
      <c r="AI53" s="318">
        <f>IF('Indicator Date hidden'!AJ54="x","x",AI$2-'Indicator Date hidden'!AJ54)</f>
        <v>1</v>
      </c>
      <c r="AJ53" s="318">
        <f>IF('Indicator Date hidden'!AK54="x","x",AJ$2-'Indicator Date hidden'!AK54)</f>
        <v>1</v>
      </c>
      <c r="AK53" s="318">
        <f>IF('Indicator Date hidden'!AL54="x","x",AK$2-'Indicator Date hidden'!AL54)</f>
        <v>0</v>
      </c>
      <c r="AL53" s="318">
        <f>IF('Indicator Date hidden'!AM54="x","x",AL$2-'Indicator Date hidden'!AM54)</f>
        <v>1</v>
      </c>
      <c r="AM53" s="318">
        <f>IF('Indicator Date hidden'!AN54="x","x",AM$2-'Indicator Date hidden'!AN54)</f>
        <v>1</v>
      </c>
      <c r="AN53" s="318">
        <f>IF('Indicator Date hidden'!AO54="x","x",AN$2-'Indicator Date hidden'!AO54)</f>
        <v>0</v>
      </c>
      <c r="AO53" s="318">
        <f>IF('Indicator Date hidden'!AP54="x","x",AO$2-'Indicator Date hidden'!AP54)</f>
        <v>4</v>
      </c>
      <c r="AP53" s="318">
        <f>IF('Indicator Date hidden'!AQ54="x","x",AP$2-'Indicator Date hidden'!AQ54)</f>
        <v>1</v>
      </c>
      <c r="AQ53" s="318">
        <f>IF('Indicator Date hidden'!AR54="x","x",AQ$2-'Indicator Date hidden'!AR54)</f>
        <v>0</v>
      </c>
      <c r="AR53" s="318">
        <f>IF('Indicator Date hidden'!AS54="x","x",AR$2-'Indicator Date hidden'!AS54)</f>
        <v>0</v>
      </c>
      <c r="AS53" s="318">
        <f>IF('Indicator Date hidden'!AT54="x","x",AS$2-'Indicator Date hidden'!AT54)</f>
        <v>0</v>
      </c>
      <c r="AT53" s="318">
        <f>IF('Indicator Date hidden'!AU54="x","x",AT$2-'Indicator Date hidden'!AU54)</f>
        <v>0</v>
      </c>
      <c r="AU53" s="318">
        <f>IF('Indicator Date hidden'!AV54="x","x",AU$2-'Indicator Date hidden'!AV54)</f>
        <v>0</v>
      </c>
      <c r="AV53" s="318">
        <f>IF('Indicator Date hidden'!AW54="x","x",AV$2-'Indicator Date hidden'!AW54)</f>
        <v>0</v>
      </c>
      <c r="AW53" s="318">
        <f>IF('Indicator Date hidden'!AX54="x","x",AW$2-'Indicator Date hidden'!AX54)</f>
        <v>0</v>
      </c>
      <c r="AX53" s="318">
        <f>IF('Indicator Date hidden'!AY54="x","x",AX$2-'Indicator Date hidden'!AY54)</f>
        <v>1</v>
      </c>
      <c r="AY53" s="318">
        <f>IF('Indicator Date hidden'!AZ54="x","x",AY$2-'Indicator Date hidden'!AZ54)</f>
        <v>1</v>
      </c>
      <c r="AZ53" s="318">
        <f>IF('Indicator Date hidden'!BA54="x","x",AZ$2-'Indicator Date hidden'!BA54)</f>
        <v>1</v>
      </c>
      <c r="BA53" s="318">
        <f>IF('Indicator Date hidden'!BB54="x","x",BA$2-'Indicator Date hidden'!BB54)</f>
        <v>0</v>
      </c>
      <c r="BB53" s="318">
        <f>IF('Indicator Date hidden'!BC54="x","x",BB$2-'Indicator Date hidden'!BC54)</f>
        <v>0</v>
      </c>
      <c r="BC53" s="318">
        <f>IF('Indicator Date hidden'!BD54="x","x",BC$2-'Indicator Date hidden'!BD54)</f>
        <v>0</v>
      </c>
      <c r="BD53" s="318">
        <f>IF('Indicator Date hidden'!BE54="x","x",BD$2-'Indicator Date hidden'!BE54)</f>
        <v>0</v>
      </c>
      <c r="BE53" s="318">
        <f>IF('Indicator Date hidden'!BF54="x","x",BE$2-'Indicator Date hidden'!BF54)</f>
        <v>0</v>
      </c>
      <c r="BF53" s="318">
        <f>IF('Indicator Date hidden'!BG54="x","x",BF$2-'Indicator Date hidden'!BG54)</f>
        <v>1</v>
      </c>
      <c r="BG53" s="318">
        <f>IF('Indicator Date hidden'!BH54="x","x",BG$2-'Indicator Date hidden'!BH54)</f>
        <v>1</v>
      </c>
      <c r="BH53" s="318">
        <f>IF('Indicator Date hidden'!BI54="x","x",BH$2-'Indicator Date hidden'!BI54)</f>
        <v>0</v>
      </c>
      <c r="BI53" s="318">
        <f>IF('Indicator Date hidden'!BJ54="x","x",BI$2-'Indicator Date hidden'!BJ54)</f>
        <v>0</v>
      </c>
      <c r="BJ53" s="318">
        <f>IF('Indicator Date hidden'!BK54="x","x",BJ$2-'Indicator Date hidden'!BK54)</f>
        <v>0</v>
      </c>
      <c r="BK53" s="318">
        <f>IF('Indicator Date hidden'!BL54="x","x",BK$2-'Indicator Date hidden'!BL54)</f>
        <v>0</v>
      </c>
      <c r="BL53" s="318">
        <f>IF('Indicator Date hidden'!BM54="x","x",BL$2-'Indicator Date hidden'!BM54)</f>
        <v>0</v>
      </c>
      <c r="BM53" s="318">
        <f>IF('Indicator Date hidden'!BN54="x","x",BM$2-'Indicator Date hidden'!BN54)</f>
        <v>0</v>
      </c>
      <c r="BN53" s="318">
        <f>IF('Indicator Date hidden'!BO54="x","x",BN$2-'Indicator Date hidden'!BO54)</f>
        <v>0</v>
      </c>
      <c r="BO53" s="318">
        <f>IF('Indicator Date hidden'!BP54="x","x",BO$2-'Indicator Date hidden'!BP54)</f>
        <v>5</v>
      </c>
      <c r="BP53" s="318">
        <f>IF('Indicator Date hidden'!BQ54="x","x",BP$2-'Indicator Date hidden'!BQ54)</f>
        <v>0</v>
      </c>
      <c r="BQ53" s="318">
        <f>IF('Indicator Date hidden'!BR54="x","x",BQ$2-'Indicator Date hidden'!BR54)</f>
        <v>6</v>
      </c>
      <c r="BR53" s="318">
        <f>IF('Indicator Date hidden'!BS54="x","x",BR$2-'Indicator Date hidden'!BS54)</f>
        <v>6</v>
      </c>
      <c r="BS53" s="318">
        <f>IF('Indicator Date hidden'!BT54="x","x",BS$2-'Indicator Date hidden'!BT54)</f>
        <v>6</v>
      </c>
      <c r="BT53" s="318">
        <f>IF('Indicator Date hidden'!BU54="x","x",BT$2-'Indicator Date hidden'!BU54)</f>
        <v>0</v>
      </c>
      <c r="BU53" s="318">
        <f>IF('Indicator Date hidden'!BV54="x","x",BU$2-'Indicator Date hidden'!BV54)</f>
        <v>0</v>
      </c>
      <c r="BV53" s="318">
        <f>IF('Indicator Date hidden'!BW54="x","x",BV$2-'Indicator Date hidden'!BW54)</f>
        <v>0</v>
      </c>
      <c r="BW53" s="318">
        <f>IF('Indicator Date hidden'!BX54="x","x",BW$2-'Indicator Date hidden'!BX54)</f>
        <v>6</v>
      </c>
      <c r="BX53" s="318">
        <f>IF('Indicator Date hidden'!BY54="x","x",BX$2-'Indicator Date hidden'!BY54)</f>
        <v>1</v>
      </c>
      <c r="BY53" s="318">
        <f>IF('Indicator Date hidden'!BZ54="x","x",BY$2-'Indicator Date hidden'!BZ54)</f>
        <v>1</v>
      </c>
      <c r="BZ53" s="318">
        <f>IF('Indicator Date hidden'!CA54="x","x",BZ$2-'Indicator Date hidden'!CA54)</f>
        <v>1</v>
      </c>
      <c r="CA53" s="318">
        <f>IF('Indicator Date hidden'!CB54="x","x",CA$2-'Indicator Date hidden'!CB54)</f>
        <v>1</v>
      </c>
      <c r="CB53" s="318">
        <f>IF('Indicator Date hidden'!CC54="x","x",CB$2-'Indicator Date hidden'!CC54)</f>
        <v>1</v>
      </c>
      <c r="CC53" s="318">
        <f>IF('Indicator Date hidden'!CD54="x","x",CC$2-'Indicator Date hidden'!CD54)</f>
        <v>1</v>
      </c>
      <c r="CD53" s="318">
        <f>IF('Indicator Date hidden'!CE54="x","x",CD$2-'Indicator Date hidden'!CE54)</f>
        <v>1</v>
      </c>
      <c r="CE53" s="318">
        <f>IF('Indicator Date hidden'!CF54="x","x",CE$2-'Indicator Date hidden'!CF54)</f>
        <v>0</v>
      </c>
      <c r="CF53" s="318">
        <f>IF('Indicator Date hidden'!CG54="x","x",CF$2-'Indicator Date hidden'!CG54)</f>
        <v>0</v>
      </c>
      <c r="CG53" s="318">
        <f>IF('Indicator Date hidden'!CH54="x","x",CG$2-'Indicator Date hidden'!CH54)</f>
        <v>0</v>
      </c>
      <c r="CH53" s="318">
        <f>IF('Indicator Date hidden'!CI54="x","x",CH$2-'Indicator Date hidden'!CI54)</f>
        <v>0</v>
      </c>
      <c r="CI53" s="318">
        <f>IF('Indicator Date hidden'!CJ54="x","x",CI$2-'Indicator Date hidden'!CJ54)</f>
        <v>0</v>
      </c>
      <c r="CJ53" s="318">
        <f>IF('Indicator Date hidden'!CK54="x","x",CJ$2-'Indicator Date hidden'!CK54)</f>
        <v>0</v>
      </c>
      <c r="CK53" s="318">
        <f>IF('Indicator Date hidden'!CL54="x","x",CK$2-'Indicator Date hidden'!CL54)</f>
        <v>0</v>
      </c>
      <c r="CL53" s="318">
        <f>IF('Indicator Date hidden'!CM54="x","x",CL$2-'Indicator Date hidden'!CM54)</f>
        <v>6</v>
      </c>
      <c r="CM53" s="317">
        <f t="shared" si="0"/>
        <v>67</v>
      </c>
      <c r="CN53" s="319">
        <f t="shared" si="1"/>
        <v>0.7528089887640449</v>
      </c>
      <c r="CO53" s="317">
        <f t="shared" si="2"/>
        <v>27</v>
      </c>
      <c r="CP53" s="319">
        <f t="shared" si="3"/>
        <v>1.6440625133444198</v>
      </c>
      <c r="CQ53" s="320">
        <f t="shared" si="4"/>
        <v>0</v>
      </c>
    </row>
    <row r="54" spans="1:95" x14ac:dyDescent="0.3">
      <c r="A54" s="317" t="str">
        <f>'Indicator Data'!C65</f>
        <v>Sirajganj</v>
      </c>
      <c r="B54" s="318">
        <f>IF('Indicator Date hidden'!C55="x","x",B$2-'Indicator Date hidden'!C55)</f>
        <v>0</v>
      </c>
      <c r="C54" s="318">
        <f>IF('Indicator Date hidden'!D55="x","x",C$2-'Indicator Date hidden'!D55)</f>
        <v>0</v>
      </c>
      <c r="D54" s="318">
        <f>IF('Indicator Date hidden'!E55="x","x",D$2-'Indicator Date hidden'!E55)</f>
        <v>0</v>
      </c>
      <c r="E54" s="318">
        <f>IF('Indicator Date hidden'!F55="x","x",E$2-'Indicator Date hidden'!F55)</f>
        <v>0</v>
      </c>
      <c r="F54" s="318">
        <f>IF('Indicator Date hidden'!G55="x","x",F$2-'Indicator Date hidden'!G55)</f>
        <v>0</v>
      </c>
      <c r="G54" s="318">
        <f>IF('Indicator Date hidden'!H55="x","x",G$2-'Indicator Date hidden'!H55)</f>
        <v>0</v>
      </c>
      <c r="H54" s="318">
        <f>IF('Indicator Date hidden'!I55="x","x",H$2-'Indicator Date hidden'!I55)</f>
        <v>0</v>
      </c>
      <c r="I54" s="318">
        <f>IF('Indicator Date hidden'!J55="x","x",I$2-'Indicator Date hidden'!J55)</f>
        <v>0</v>
      </c>
      <c r="J54" s="318">
        <f>IF('Indicator Date hidden'!K55="x","x",J$2-'Indicator Date hidden'!K55)</f>
        <v>0</v>
      </c>
      <c r="K54" s="318">
        <f>IF('Indicator Date hidden'!L55="x","x",K$2-'Indicator Date hidden'!L55)</f>
        <v>0</v>
      </c>
      <c r="L54" s="318">
        <f>IF('Indicator Date hidden'!M55="x","x",L$2-'Indicator Date hidden'!M55)</f>
        <v>0</v>
      </c>
      <c r="M54" s="318">
        <f>IF('Indicator Date hidden'!N55="x","x",M$2-'Indicator Date hidden'!N55)</f>
        <v>0</v>
      </c>
      <c r="N54" s="318">
        <f>IF('Indicator Date hidden'!O55="x","x",N$2-'Indicator Date hidden'!O55)</f>
        <v>0</v>
      </c>
      <c r="O54" s="318">
        <f>IF('Indicator Date hidden'!P55="x","x",O$2-'Indicator Date hidden'!P55)</f>
        <v>0</v>
      </c>
      <c r="P54" s="318">
        <f>IF('Indicator Date hidden'!Q55="x","x",P$2-'Indicator Date hidden'!Q55)</f>
        <v>0</v>
      </c>
      <c r="Q54" s="318">
        <f>IF('Indicator Date hidden'!R55="x","x",Q$2-'Indicator Date hidden'!R55)</f>
        <v>0</v>
      </c>
      <c r="R54" s="318">
        <f>IF('Indicator Date hidden'!S55="x","x",R$2-'Indicator Date hidden'!S55)</f>
        <v>0</v>
      </c>
      <c r="S54" s="318">
        <f>IF('Indicator Date hidden'!T55="x","x",S$2-'Indicator Date hidden'!T55)</f>
        <v>0</v>
      </c>
      <c r="T54" s="318">
        <f>IF('Indicator Date hidden'!U55="x","x",T$2-'Indicator Date hidden'!U55)</f>
        <v>0</v>
      </c>
      <c r="U54" s="318">
        <f>IF('Indicator Date hidden'!V55="x","x",U$2-'Indicator Date hidden'!V55)</f>
        <v>0</v>
      </c>
      <c r="V54" s="318">
        <f>IF('Indicator Date hidden'!W55="x","x",V$2-'Indicator Date hidden'!W55)</f>
        <v>0</v>
      </c>
      <c r="W54" s="318">
        <f>IF('Indicator Date hidden'!X55="x","x",W$2-'Indicator Date hidden'!X55)</f>
        <v>0</v>
      </c>
      <c r="X54" s="318">
        <f>IF('Indicator Date hidden'!Y55="x","x",X$2-'Indicator Date hidden'!Y55)</f>
        <v>0</v>
      </c>
      <c r="Y54" s="318">
        <f>IF('Indicator Date hidden'!Z55="x","x",Y$2-'Indicator Date hidden'!Z55)</f>
        <v>6</v>
      </c>
      <c r="Z54" s="318">
        <f>IF('Indicator Date hidden'!AA55="x","x",Z$2-'Indicator Date hidden'!AA55)</f>
        <v>0</v>
      </c>
      <c r="AA54" s="318">
        <f>IF('Indicator Date hidden'!AB55="x","x",AA$2-'Indicator Date hidden'!AB55)</f>
        <v>0</v>
      </c>
      <c r="AB54" s="318">
        <f>IF('Indicator Date hidden'!AC55="x","x",AB$2-'Indicator Date hidden'!AC55)</f>
        <v>0</v>
      </c>
      <c r="AC54" s="318">
        <f>IF('Indicator Date hidden'!AD55="x","x",AC$2-'Indicator Date hidden'!AD55)</f>
        <v>0</v>
      </c>
      <c r="AD54" s="318">
        <f>IF('Indicator Date hidden'!AE55="x","x",AD$2-'Indicator Date hidden'!AE55)</f>
        <v>0</v>
      </c>
      <c r="AE54" s="318">
        <f>IF('Indicator Date hidden'!AF55="x","x",AE$2-'Indicator Date hidden'!AF55)</f>
        <v>0</v>
      </c>
      <c r="AF54" s="318">
        <f>IF('Indicator Date hidden'!AG55="x","x",AF$2-'Indicator Date hidden'!AG55)</f>
        <v>0</v>
      </c>
      <c r="AG54" s="318">
        <f>IF('Indicator Date hidden'!AH55="x","x",AG$2-'Indicator Date hidden'!AH55)</f>
        <v>4</v>
      </c>
      <c r="AH54" s="318">
        <f>IF('Indicator Date hidden'!AI55="x","x",AH$2-'Indicator Date hidden'!AI55)</f>
        <v>1</v>
      </c>
      <c r="AI54" s="318">
        <f>IF('Indicator Date hidden'!AJ55="x","x",AI$2-'Indicator Date hidden'!AJ55)</f>
        <v>1</v>
      </c>
      <c r="AJ54" s="318">
        <f>IF('Indicator Date hidden'!AK55="x","x",AJ$2-'Indicator Date hidden'!AK55)</f>
        <v>1</v>
      </c>
      <c r="AK54" s="318">
        <f>IF('Indicator Date hidden'!AL55="x","x",AK$2-'Indicator Date hidden'!AL55)</f>
        <v>0</v>
      </c>
      <c r="AL54" s="318">
        <f>IF('Indicator Date hidden'!AM55="x","x",AL$2-'Indicator Date hidden'!AM55)</f>
        <v>1</v>
      </c>
      <c r="AM54" s="318">
        <f>IF('Indicator Date hidden'!AN55="x","x",AM$2-'Indicator Date hidden'!AN55)</f>
        <v>1</v>
      </c>
      <c r="AN54" s="318">
        <f>IF('Indicator Date hidden'!AO55="x","x",AN$2-'Indicator Date hidden'!AO55)</f>
        <v>0</v>
      </c>
      <c r="AO54" s="318">
        <f>IF('Indicator Date hidden'!AP55="x","x",AO$2-'Indicator Date hidden'!AP55)</f>
        <v>4</v>
      </c>
      <c r="AP54" s="318">
        <f>IF('Indicator Date hidden'!AQ55="x","x",AP$2-'Indicator Date hidden'!AQ55)</f>
        <v>1</v>
      </c>
      <c r="AQ54" s="318">
        <f>IF('Indicator Date hidden'!AR55="x","x",AQ$2-'Indicator Date hidden'!AR55)</f>
        <v>0</v>
      </c>
      <c r="AR54" s="318">
        <f>IF('Indicator Date hidden'!AS55="x","x",AR$2-'Indicator Date hidden'!AS55)</f>
        <v>0</v>
      </c>
      <c r="AS54" s="318">
        <f>IF('Indicator Date hidden'!AT55="x","x",AS$2-'Indicator Date hidden'!AT55)</f>
        <v>0</v>
      </c>
      <c r="AT54" s="318">
        <f>IF('Indicator Date hidden'!AU55="x","x",AT$2-'Indicator Date hidden'!AU55)</f>
        <v>0</v>
      </c>
      <c r="AU54" s="318">
        <f>IF('Indicator Date hidden'!AV55="x","x",AU$2-'Indicator Date hidden'!AV55)</f>
        <v>0</v>
      </c>
      <c r="AV54" s="318">
        <f>IF('Indicator Date hidden'!AW55="x","x",AV$2-'Indicator Date hidden'!AW55)</f>
        <v>0</v>
      </c>
      <c r="AW54" s="318">
        <f>IF('Indicator Date hidden'!AX55="x","x",AW$2-'Indicator Date hidden'!AX55)</f>
        <v>0</v>
      </c>
      <c r="AX54" s="318">
        <f>IF('Indicator Date hidden'!AY55="x","x",AX$2-'Indicator Date hidden'!AY55)</f>
        <v>1</v>
      </c>
      <c r="AY54" s="318">
        <f>IF('Indicator Date hidden'!AZ55="x","x",AY$2-'Indicator Date hidden'!AZ55)</f>
        <v>1</v>
      </c>
      <c r="AZ54" s="318">
        <f>IF('Indicator Date hidden'!BA55="x","x",AZ$2-'Indicator Date hidden'!BA55)</f>
        <v>1</v>
      </c>
      <c r="BA54" s="318">
        <f>IF('Indicator Date hidden'!BB55="x","x",BA$2-'Indicator Date hidden'!BB55)</f>
        <v>0</v>
      </c>
      <c r="BB54" s="318">
        <f>IF('Indicator Date hidden'!BC55="x","x",BB$2-'Indicator Date hidden'!BC55)</f>
        <v>0</v>
      </c>
      <c r="BC54" s="318">
        <f>IF('Indicator Date hidden'!BD55="x","x",BC$2-'Indicator Date hidden'!BD55)</f>
        <v>0</v>
      </c>
      <c r="BD54" s="318">
        <f>IF('Indicator Date hidden'!BE55="x","x",BD$2-'Indicator Date hidden'!BE55)</f>
        <v>0</v>
      </c>
      <c r="BE54" s="318">
        <f>IF('Indicator Date hidden'!BF55="x","x",BE$2-'Indicator Date hidden'!BF55)</f>
        <v>0</v>
      </c>
      <c r="BF54" s="318">
        <f>IF('Indicator Date hidden'!BG55="x","x",BF$2-'Indicator Date hidden'!BG55)</f>
        <v>1</v>
      </c>
      <c r="BG54" s="318">
        <f>IF('Indicator Date hidden'!BH55="x","x",BG$2-'Indicator Date hidden'!BH55)</f>
        <v>1</v>
      </c>
      <c r="BH54" s="318">
        <f>IF('Indicator Date hidden'!BI55="x","x",BH$2-'Indicator Date hidden'!BI55)</f>
        <v>0</v>
      </c>
      <c r="BI54" s="318">
        <f>IF('Indicator Date hidden'!BJ55="x","x",BI$2-'Indicator Date hidden'!BJ55)</f>
        <v>0</v>
      </c>
      <c r="BJ54" s="318">
        <f>IF('Indicator Date hidden'!BK55="x","x",BJ$2-'Indicator Date hidden'!BK55)</f>
        <v>0</v>
      </c>
      <c r="BK54" s="318">
        <f>IF('Indicator Date hidden'!BL55="x","x",BK$2-'Indicator Date hidden'!BL55)</f>
        <v>0</v>
      </c>
      <c r="BL54" s="318">
        <f>IF('Indicator Date hidden'!BM55="x","x",BL$2-'Indicator Date hidden'!BM55)</f>
        <v>0</v>
      </c>
      <c r="BM54" s="318">
        <f>IF('Indicator Date hidden'!BN55="x","x",BM$2-'Indicator Date hidden'!BN55)</f>
        <v>0</v>
      </c>
      <c r="BN54" s="318">
        <f>IF('Indicator Date hidden'!BO55="x","x",BN$2-'Indicator Date hidden'!BO55)</f>
        <v>0</v>
      </c>
      <c r="BO54" s="318">
        <f>IF('Indicator Date hidden'!BP55="x","x",BO$2-'Indicator Date hidden'!BP55)</f>
        <v>5</v>
      </c>
      <c r="BP54" s="318">
        <f>IF('Indicator Date hidden'!BQ55="x","x",BP$2-'Indicator Date hidden'!BQ55)</f>
        <v>0</v>
      </c>
      <c r="BQ54" s="318">
        <f>IF('Indicator Date hidden'!BR55="x","x",BQ$2-'Indicator Date hidden'!BR55)</f>
        <v>6</v>
      </c>
      <c r="BR54" s="318">
        <f>IF('Indicator Date hidden'!BS55="x","x",BR$2-'Indicator Date hidden'!BS55)</f>
        <v>6</v>
      </c>
      <c r="BS54" s="318">
        <f>IF('Indicator Date hidden'!BT55="x","x",BS$2-'Indicator Date hidden'!BT55)</f>
        <v>6</v>
      </c>
      <c r="BT54" s="318">
        <f>IF('Indicator Date hidden'!BU55="x","x",BT$2-'Indicator Date hidden'!BU55)</f>
        <v>0</v>
      </c>
      <c r="BU54" s="318">
        <f>IF('Indicator Date hidden'!BV55="x","x",BU$2-'Indicator Date hidden'!BV55)</f>
        <v>0</v>
      </c>
      <c r="BV54" s="318">
        <f>IF('Indicator Date hidden'!BW55="x","x",BV$2-'Indicator Date hidden'!BW55)</f>
        <v>0</v>
      </c>
      <c r="BW54" s="318">
        <f>IF('Indicator Date hidden'!BX55="x","x",BW$2-'Indicator Date hidden'!BX55)</f>
        <v>6</v>
      </c>
      <c r="BX54" s="318">
        <f>IF('Indicator Date hidden'!BY55="x","x",BX$2-'Indicator Date hidden'!BY55)</f>
        <v>1</v>
      </c>
      <c r="BY54" s="318">
        <f>IF('Indicator Date hidden'!BZ55="x","x",BY$2-'Indicator Date hidden'!BZ55)</f>
        <v>1</v>
      </c>
      <c r="BZ54" s="318">
        <f>IF('Indicator Date hidden'!CA55="x","x",BZ$2-'Indicator Date hidden'!CA55)</f>
        <v>1</v>
      </c>
      <c r="CA54" s="318">
        <f>IF('Indicator Date hidden'!CB55="x","x",CA$2-'Indicator Date hidden'!CB55)</f>
        <v>1</v>
      </c>
      <c r="CB54" s="318">
        <f>IF('Indicator Date hidden'!CC55="x","x",CB$2-'Indicator Date hidden'!CC55)</f>
        <v>1</v>
      </c>
      <c r="CC54" s="318">
        <f>IF('Indicator Date hidden'!CD55="x","x",CC$2-'Indicator Date hidden'!CD55)</f>
        <v>1</v>
      </c>
      <c r="CD54" s="318">
        <f>IF('Indicator Date hidden'!CE55="x","x",CD$2-'Indicator Date hidden'!CE55)</f>
        <v>1</v>
      </c>
      <c r="CE54" s="318">
        <f>IF('Indicator Date hidden'!CF55="x","x",CE$2-'Indicator Date hidden'!CF55)</f>
        <v>0</v>
      </c>
      <c r="CF54" s="318">
        <f>IF('Indicator Date hidden'!CG55="x","x",CF$2-'Indicator Date hidden'!CG55)</f>
        <v>0</v>
      </c>
      <c r="CG54" s="318">
        <f>IF('Indicator Date hidden'!CH55="x","x",CG$2-'Indicator Date hidden'!CH55)</f>
        <v>0</v>
      </c>
      <c r="CH54" s="318">
        <f>IF('Indicator Date hidden'!CI55="x","x",CH$2-'Indicator Date hidden'!CI55)</f>
        <v>0</v>
      </c>
      <c r="CI54" s="318">
        <f>IF('Indicator Date hidden'!CJ55="x","x",CI$2-'Indicator Date hidden'!CJ55)</f>
        <v>0</v>
      </c>
      <c r="CJ54" s="318">
        <f>IF('Indicator Date hidden'!CK55="x","x",CJ$2-'Indicator Date hidden'!CK55)</f>
        <v>0</v>
      </c>
      <c r="CK54" s="318">
        <f>IF('Indicator Date hidden'!CL55="x","x",CK$2-'Indicator Date hidden'!CL55)</f>
        <v>0</v>
      </c>
      <c r="CL54" s="318">
        <f>IF('Indicator Date hidden'!CM55="x","x",CL$2-'Indicator Date hidden'!CM55)</f>
        <v>6</v>
      </c>
      <c r="CM54" s="317">
        <f t="shared" si="0"/>
        <v>67</v>
      </c>
      <c r="CN54" s="319">
        <f t="shared" si="1"/>
        <v>0.7528089887640449</v>
      </c>
      <c r="CO54" s="317">
        <f t="shared" si="2"/>
        <v>27</v>
      </c>
      <c r="CP54" s="319">
        <f t="shared" si="3"/>
        <v>1.6440625133444198</v>
      </c>
      <c r="CQ54" s="320">
        <f t="shared" si="4"/>
        <v>0</v>
      </c>
    </row>
    <row r="55" spans="1:95" x14ac:dyDescent="0.3">
      <c r="A55" s="317" t="str">
        <f>'Indicator Data'!C66</f>
        <v>Dinajpur</v>
      </c>
      <c r="B55" s="318">
        <f>IF('Indicator Date hidden'!C56="x","x",B$2-'Indicator Date hidden'!C56)</f>
        <v>0</v>
      </c>
      <c r="C55" s="318">
        <f>IF('Indicator Date hidden'!D56="x","x",C$2-'Indicator Date hidden'!D56)</f>
        <v>0</v>
      </c>
      <c r="D55" s="318">
        <f>IF('Indicator Date hidden'!E56="x","x",D$2-'Indicator Date hidden'!E56)</f>
        <v>0</v>
      </c>
      <c r="E55" s="318">
        <f>IF('Indicator Date hidden'!F56="x","x",E$2-'Indicator Date hidden'!F56)</f>
        <v>0</v>
      </c>
      <c r="F55" s="318">
        <f>IF('Indicator Date hidden'!G56="x","x",F$2-'Indicator Date hidden'!G56)</f>
        <v>0</v>
      </c>
      <c r="G55" s="318">
        <f>IF('Indicator Date hidden'!H56="x","x",G$2-'Indicator Date hidden'!H56)</f>
        <v>0</v>
      </c>
      <c r="H55" s="318">
        <f>IF('Indicator Date hidden'!I56="x","x",H$2-'Indicator Date hidden'!I56)</f>
        <v>0</v>
      </c>
      <c r="I55" s="318">
        <f>IF('Indicator Date hidden'!J56="x","x",I$2-'Indicator Date hidden'!J56)</f>
        <v>0</v>
      </c>
      <c r="J55" s="318">
        <f>IF('Indicator Date hidden'!K56="x","x",J$2-'Indicator Date hidden'!K56)</f>
        <v>0</v>
      </c>
      <c r="K55" s="318">
        <f>IF('Indicator Date hidden'!L56="x","x",K$2-'Indicator Date hidden'!L56)</f>
        <v>0</v>
      </c>
      <c r="L55" s="318">
        <f>IF('Indicator Date hidden'!M56="x","x",L$2-'Indicator Date hidden'!M56)</f>
        <v>0</v>
      </c>
      <c r="M55" s="318">
        <f>IF('Indicator Date hidden'!N56="x","x",M$2-'Indicator Date hidden'!N56)</f>
        <v>0</v>
      </c>
      <c r="N55" s="318">
        <f>IF('Indicator Date hidden'!O56="x","x",N$2-'Indicator Date hidden'!O56)</f>
        <v>0</v>
      </c>
      <c r="O55" s="318">
        <f>IF('Indicator Date hidden'!P56="x","x",O$2-'Indicator Date hidden'!P56)</f>
        <v>0</v>
      </c>
      <c r="P55" s="318">
        <f>IF('Indicator Date hidden'!Q56="x","x",P$2-'Indicator Date hidden'!Q56)</f>
        <v>0</v>
      </c>
      <c r="Q55" s="318">
        <f>IF('Indicator Date hidden'!R56="x","x",Q$2-'Indicator Date hidden'!R56)</f>
        <v>0</v>
      </c>
      <c r="R55" s="318">
        <f>IF('Indicator Date hidden'!S56="x","x",R$2-'Indicator Date hidden'!S56)</f>
        <v>0</v>
      </c>
      <c r="S55" s="318">
        <f>IF('Indicator Date hidden'!T56="x","x",S$2-'Indicator Date hidden'!T56)</f>
        <v>0</v>
      </c>
      <c r="T55" s="318">
        <f>IF('Indicator Date hidden'!U56="x","x",T$2-'Indicator Date hidden'!U56)</f>
        <v>0</v>
      </c>
      <c r="U55" s="318">
        <f>IF('Indicator Date hidden'!V56="x","x",U$2-'Indicator Date hidden'!V56)</f>
        <v>0</v>
      </c>
      <c r="V55" s="318">
        <f>IF('Indicator Date hidden'!W56="x","x",V$2-'Indicator Date hidden'!W56)</f>
        <v>0</v>
      </c>
      <c r="W55" s="318">
        <f>IF('Indicator Date hidden'!X56="x","x",W$2-'Indicator Date hidden'!X56)</f>
        <v>0</v>
      </c>
      <c r="X55" s="318">
        <f>IF('Indicator Date hidden'!Y56="x","x",X$2-'Indicator Date hidden'!Y56)</f>
        <v>0</v>
      </c>
      <c r="Y55" s="318">
        <f>IF('Indicator Date hidden'!Z56="x","x",Y$2-'Indicator Date hidden'!Z56)</f>
        <v>6</v>
      </c>
      <c r="Z55" s="318">
        <f>IF('Indicator Date hidden'!AA56="x","x",Z$2-'Indicator Date hidden'!AA56)</f>
        <v>0</v>
      </c>
      <c r="AA55" s="318">
        <f>IF('Indicator Date hidden'!AB56="x","x",AA$2-'Indicator Date hidden'!AB56)</f>
        <v>0</v>
      </c>
      <c r="AB55" s="318">
        <f>IF('Indicator Date hidden'!AC56="x","x",AB$2-'Indicator Date hidden'!AC56)</f>
        <v>0</v>
      </c>
      <c r="AC55" s="318">
        <f>IF('Indicator Date hidden'!AD56="x","x",AC$2-'Indicator Date hidden'!AD56)</f>
        <v>0</v>
      </c>
      <c r="AD55" s="318">
        <f>IF('Indicator Date hidden'!AE56="x","x",AD$2-'Indicator Date hidden'!AE56)</f>
        <v>0</v>
      </c>
      <c r="AE55" s="318">
        <f>IF('Indicator Date hidden'!AF56="x","x",AE$2-'Indicator Date hidden'!AF56)</f>
        <v>0</v>
      </c>
      <c r="AF55" s="318">
        <f>IF('Indicator Date hidden'!AG56="x","x",AF$2-'Indicator Date hidden'!AG56)</f>
        <v>0</v>
      </c>
      <c r="AG55" s="318">
        <f>IF('Indicator Date hidden'!AH56="x","x",AG$2-'Indicator Date hidden'!AH56)</f>
        <v>4</v>
      </c>
      <c r="AH55" s="318">
        <f>IF('Indicator Date hidden'!AI56="x","x",AH$2-'Indicator Date hidden'!AI56)</f>
        <v>1</v>
      </c>
      <c r="AI55" s="318">
        <f>IF('Indicator Date hidden'!AJ56="x","x",AI$2-'Indicator Date hidden'!AJ56)</f>
        <v>1</v>
      </c>
      <c r="AJ55" s="318">
        <f>IF('Indicator Date hidden'!AK56="x","x",AJ$2-'Indicator Date hidden'!AK56)</f>
        <v>1</v>
      </c>
      <c r="AK55" s="318">
        <f>IF('Indicator Date hidden'!AL56="x","x",AK$2-'Indicator Date hidden'!AL56)</f>
        <v>0</v>
      </c>
      <c r="AL55" s="318">
        <f>IF('Indicator Date hidden'!AM56="x","x",AL$2-'Indicator Date hidden'!AM56)</f>
        <v>1</v>
      </c>
      <c r="AM55" s="318">
        <f>IF('Indicator Date hidden'!AN56="x","x",AM$2-'Indicator Date hidden'!AN56)</f>
        <v>1</v>
      </c>
      <c r="AN55" s="318">
        <f>IF('Indicator Date hidden'!AO56="x","x",AN$2-'Indicator Date hidden'!AO56)</f>
        <v>0</v>
      </c>
      <c r="AO55" s="318">
        <f>IF('Indicator Date hidden'!AP56="x","x",AO$2-'Indicator Date hidden'!AP56)</f>
        <v>4</v>
      </c>
      <c r="AP55" s="318">
        <f>IF('Indicator Date hidden'!AQ56="x","x",AP$2-'Indicator Date hidden'!AQ56)</f>
        <v>1</v>
      </c>
      <c r="AQ55" s="318">
        <f>IF('Indicator Date hidden'!AR56="x","x",AQ$2-'Indicator Date hidden'!AR56)</f>
        <v>0</v>
      </c>
      <c r="AR55" s="318">
        <f>IF('Indicator Date hidden'!AS56="x","x",AR$2-'Indicator Date hidden'!AS56)</f>
        <v>0</v>
      </c>
      <c r="AS55" s="318">
        <f>IF('Indicator Date hidden'!AT56="x","x",AS$2-'Indicator Date hidden'!AT56)</f>
        <v>0</v>
      </c>
      <c r="AT55" s="318">
        <f>IF('Indicator Date hidden'!AU56="x","x",AT$2-'Indicator Date hidden'!AU56)</f>
        <v>0</v>
      </c>
      <c r="AU55" s="318">
        <f>IF('Indicator Date hidden'!AV56="x","x",AU$2-'Indicator Date hidden'!AV56)</f>
        <v>0</v>
      </c>
      <c r="AV55" s="318">
        <f>IF('Indicator Date hidden'!AW56="x","x",AV$2-'Indicator Date hidden'!AW56)</f>
        <v>0</v>
      </c>
      <c r="AW55" s="318">
        <f>IF('Indicator Date hidden'!AX56="x","x",AW$2-'Indicator Date hidden'!AX56)</f>
        <v>0</v>
      </c>
      <c r="AX55" s="318">
        <f>IF('Indicator Date hidden'!AY56="x","x",AX$2-'Indicator Date hidden'!AY56)</f>
        <v>1</v>
      </c>
      <c r="AY55" s="318">
        <f>IF('Indicator Date hidden'!AZ56="x","x",AY$2-'Indicator Date hidden'!AZ56)</f>
        <v>1</v>
      </c>
      <c r="AZ55" s="318">
        <f>IF('Indicator Date hidden'!BA56="x","x",AZ$2-'Indicator Date hidden'!BA56)</f>
        <v>1</v>
      </c>
      <c r="BA55" s="318">
        <f>IF('Indicator Date hidden'!BB56="x","x",BA$2-'Indicator Date hidden'!BB56)</f>
        <v>0</v>
      </c>
      <c r="BB55" s="318">
        <f>IF('Indicator Date hidden'!BC56="x","x",BB$2-'Indicator Date hidden'!BC56)</f>
        <v>0</v>
      </c>
      <c r="BC55" s="318">
        <f>IF('Indicator Date hidden'!BD56="x","x",BC$2-'Indicator Date hidden'!BD56)</f>
        <v>0</v>
      </c>
      <c r="BD55" s="318">
        <f>IF('Indicator Date hidden'!BE56="x","x",BD$2-'Indicator Date hidden'!BE56)</f>
        <v>0</v>
      </c>
      <c r="BE55" s="318">
        <f>IF('Indicator Date hidden'!BF56="x","x",BE$2-'Indicator Date hidden'!BF56)</f>
        <v>0</v>
      </c>
      <c r="BF55" s="318">
        <f>IF('Indicator Date hidden'!BG56="x","x",BF$2-'Indicator Date hidden'!BG56)</f>
        <v>1</v>
      </c>
      <c r="BG55" s="318">
        <f>IF('Indicator Date hidden'!BH56="x","x",BG$2-'Indicator Date hidden'!BH56)</f>
        <v>1</v>
      </c>
      <c r="BH55" s="318">
        <f>IF('Indicator Date hidden'!BI56="x","x",BH$2-'Indicator Date hidden'!BI56)</f>
        <v>0</v>
      </c>
      <c r="BI55" s="318">
        <f>IF('Indicator Date hidden'!BJ56="x","x",BI$2-'Indicator Date hidden'!BJ56)</f>
        <v>0</v>
      </c>
      <c r="BJ55" s="318">
        <f>IF('Indicator Date hidden'!BK56="x","x",BJ$2-'Indicator Date hidden'!BK56)</f>
        <v>0</v>
      </c>
      <c r="BK55" s="318">
        <f>IF('Indicator Date hidden'!BL56="x","x",BK$2-'Indicator Date hidden'!BL56)</f>
        <v>0</v>
      </c>
      <c r="BL55" s="318">
        <f>IF('Indicator Date hidden'!BM56="x","x",BL$2-'Indicator Date hidden'!BM56)</f>
        <v>0</v>
      </c>
      <c r="BM55" s="318">
        <f>IF('Indicator Date hidden'!BN56="x","x",BM$2-'Indicator Date hidden'!BN56)</f>
        <v>0</v>
      </c>
      <c r="BN55" s="318">
        <f>IF('Indicator Date hidden'!BO56="x","x",BN$2-'Indicator Date hidden'!BO56)</f>
        <v>0</v>
      </c>
      <c r="BO55" s="318">
        <f>IF('Indicator Date hidden'!BP56="x","x",BO$2-'Indicator Date hidden'!BP56)</f>
        <v>5</v>
      </c>
      <c r="BP55" s="318">
        <f>IF('Indicator Date hidden'!BQ56="x","x",BP$2-'Indicator Date hidden'!BQ56)</f>
        <v>0</v>
      </c>
      <c r="BQ55" s="318">
        <f>IF('Indicator Date hidden'!BR56="x","x",BQ$2-'Indicator Date hidden'!BR56)</f>
        <v>6</v>
      </c>
      <c r="BR55" s="318">
        <f>IF('Indicator Date hidden'!BS56="x","x",BR$2-'Indicator Date hidden'!BS56)</f>
        <v>6</v>
      </c>
      <c r="BS55" s="318">
        <f>IF('Indicator Date hidden'!BT56="x","x",BS$2-'Indicator Date hidden'!BT56)</f>
        <v>6</v>
      </c>
      <c r="BT55" s="318">
        <f>IF('Indicator Date hidden'!BU56="x","x",BT$2-'Indicator Date hidden'!BU56)</f>
        <v>0</v>
      </c>
      <c r="BU55" s="318">
        <f>IF('Indicator Date hidden'!BV56="x","x",BU$2-'Indicator Date hidden'!BV56)</f>
        <v>0</v>
      </c>
      <c r="BV55" s="318">
        <f>IF('Indicator Date hidden'!BW56="x","x",BV$2-'Indicator Date hidden'!BW56)</f>
        <v>0</v>
      </c>
      <c r="BW55" s="318">
        <f>IF('Indicator Date hidden'!BX56="x","x",BW$2-'Indicator Date hidden'!BX56)</f>
        <v>6</v>
      </c>
      <c r="BX55" s="318">
        <f>IF('Indicator Date hidden'!BY56="x","x",BX$2-'Indicator Date hidden'!BY56)</f>
        <v>1</v>
      </c>
      <c r="BY55" s="318">
        <f>IF('Indicator Date hidden'!BZ56="x","x",BY$2-'Indicator Date hidden'!BZ56)</f>
        <v>1</v>
      </c>
      <c r="BZ55" s="318">
        <f>IF('Indicator Date hidden'!CA56="x","x",BZ$2-'Indicator Date hidden'!CA56)</f>
        <v>1</v>
      </c>
      <c r="CA55" s="318">
        <f>IF('Indicator Date hidden'!CB56="x","x",CA$2-'Indicator Date hidden'!CB56)</f>
        <v>1</v>
      </c>
      <c r="CB55" s="318">
        <f>IF('Indicator Date hidden'!CC56="x","x",CB$2-'Indicator Date hidden'!CC56)</f>
        <v>1</v>
      </c>
      <c r="CC55" s="318">
        <f>IF('Indicator Date hidden'!CD56="x","x",CC$2-'Indicator Date hidden'!CD56)</f>
        <v>1</v>
      </c>
      <c r="CD55" s="318">
        <f>IF('Indicator Date hidden'!CE56="x","x",CD$2-'Indicator Date hidden'!CE56)</f>
        <v>1</v>
      </c>
      <c r="CE55" s="318">
        <f>IF('Indicator Date hidden'!CF56="x","x",CE$2-'Indicator Date hidden'!CF56)</f>
        <v>0</v>
      </c>
      <c r="CF55" s="318">
        <f>IF('Indicator Date hidden'!CG56="x","x",CF$2-'Indicator Date hidden'!CG56)</f>
        <v>0</v>
      </c>
      <c r="CG55" s="318">
        <f>IF('Indicator Date hidden'!CH56="x","x",CG$2-'Indicator Date hidden'!CH56)</f>
        <v>0</v>
      </c>
      <c r="CH55" s="318">
        <f>IF('Indicator Date hidden'!CI56="x","x",CH$2-'Indicator Date hidden'!CI56)</f>
        <v>0</v>
      </c>
      <c r="CI55" s="318">
        <f>IF('Indicator Date hidden'!CJ56="x","x",CI$2-'Indicator Date hidden'!CJ56)</f>
        <v>0</v>
      </c>
      <c r="CJ55" s="318">
        <f>IF('Indicator Date hidden'!CK56="x","x",CJ$2-'Indicator Date hidden'!CK56)</f>
        <v>0</v>
      </c>
      <c r="CK55" s="318">
        <f>IF('Indicator Date hidden'!CL56="x","x",CK$2-'Indicator Date hidden'!CL56)</f>
        <v>0</v>
      </c>
      <c r="CL55" s="318">
        <f>IF('Indicator Date hidden'!CM56="x","x",CL$2-'Indicator Date hidden'!CM56)</f>
        <v>6</v>
      </c>
      <c r="CM55" s="317">
        <f t="shared" si="0"/>
        <v>67</v>
      </c>
      <c r="CN55" s="319">
        <f t="shared" si="1"/>
        <v>0.7528089887640449</v>
      </c>
      <c r="CO55" s="317">
        <f t="shared" si="2"/>
        <v>27</v>
      </c>
      <c r="CP55" s="319">
        <f t="shared" si="3"/>
        <v>1.6440625133444198</v>
      </c>
      <c r="CQ55" s="320">
        <f t="shared" si="4"/>
        <v>0</v>
      </c>
    </row>
    <row r="56" spans="1:95" x14ac:dyDescent="0.3">
      <c r="A56" s="317" t="str">
        <f>'Indicator Data'!C67</f>
        <v>Gaibandha</v>
      </c>
      <c r="B56" s="318">
        <f>IF('Indicator Date hidden'!C57="x","x",B$2-'Indicator Date hidden'!C57)</f>
        <v>0</v>
      </c>
      <c r="C56" s="318">
        <f>IF('Indicator Date hidden'!D57="x","x",C$2-'Indicator Date hidden'!D57)</f>
        <v>0</v>
      </c>
      <c r="D56" s="318">
        <f>IF('Indicator Date hidden'!E57="x","x",D$2-'Indicator Date hidden'!E57)</f>
        <v>0</v>
      </c>
      <c r="E56" s="318">
        <f>IF('Indicator Date hidden'!F57="x","x",E$2-'Indicator Date hidden'!F57)</f>
        <v>0</v>
      </c>
      <c r="F56" s="318">
        <f>IF('Indicator Date hidden'!G57="x","x",F$2-'Indicator Date hidden'!G57)</f>
        <v>0</v>
      </c>
      <c r="G56" s="318">
        <f>IF('Indicator Date hidden'!H57="x","x",G$2-'Indicator Date hidden'!H57)</f>
        <v>0</v>
      </c>
      <c r="H56" s="318">
        <f>IF('Indicator Date hidden'!I57="x","x",H$2-'Indicator Date hidden'!I57)</f>
        <v>0</v>
      </c>
      <c r="I56" s="318">
        <f>IF('Indicator Date hidden'!J57="x","x",I$2-'Indicator Date hidden'!J57)</f>
        <v>0</v>
      </c>
      <c r="J56" s="318">
        <f>IF('Indicator Date hidden'!K57="x","x",J$2-'Indicator Date hidden'!K57)</f>
        <v>0</v>
      </c>
      <c r="K56" s="318">
        <f>IF('Indicator Date hidden'!L57="x","x",K$2-'Indicator Date hidden'!L57)</f>
        <v>0</v>
      </c>
      <c r="L56" s="318">
        <f>IF('Indicator Date hidden'!M57="x","x",L$2-'Indicator Date hidden'!M57)</f>
        <v>0</v>
      </c>
      <c r="M56" s="318">
        <f>IF('Indicator Date hidden'!N57="x","x",M$2-'Indicator Date hidden'!N57)</f>
        <v>0</v>
      </c>
      <c r="N56" s="318">
        <f>IF('Indicator Date hidden'!O57="x","x",N$2-'Indicator Date hidden'!O57)</f>
        <v>0</v>
      </c>
      <c r="O56" s="318">
        <f>IF('Indicator Date hidden'!P57="x","x",O$2-'Indicator Date hidden'!P57)</f>
        <v>0</v>
      </c>
      <c r="P56" s="318">
        <f>IF('Indicator Date hidden'!Q57="x","x",P$2-'Indicator Date hidden'!Q57)</f>
        <v>0</v>
      </c>
      <c r="Q56" s="318">
        <f>IF('Indicator Date hidden'!R57="x","x",Q$2-'Indicator Date hidden'!R57)</f>
        <v>0</v>
      </c>
      <c r="R56" s="318">
        <f>IF('Indicator Date hidden'!S57="x","x",R$2-'Indicator Date hidden'!S57)</f>
        <v>0</v>
      </c>
      <c r="S56" s="318">
        <f>IF('Indicator Date hidden'!T57="x","x",S$2-'Indicator Date hidden'!T57)</f>
        <v>0</v>
      </c>
      <c r="T56" s="318">
        <f>IF('Indicator Date hidden'!U57="x","x",T$2-'Indicator Date hidden'!U57)</f>
        <v>0</v>
      </c>
      <c r="U56" s="318">
        <f>IF('Indicator Date hidden'!V57="x","x",U$2-'Indicator Date hidden'!V57)</f>
        <v>0</v>
      </c>
      <c r="V56" s="318">
        <f>IF('Indicator Date hidden'!W57="x","x",V$2-'Indicator Date hidden'!W57)</f>
        <v>0</v>
      </c>
      <c r="W56" s="318">
        <f>IF('Indicator Date hidden'!X57="x","x",W$2-'Indicator Date hidden'!X57)</f>
        <v>0</v>
      </c>
      <c r="X56" s="318">
        <f>IF('Indicator Date hidden'!Y57="x","x",X$2-'Indicator Date hidden'!Y57)</f>
        <v>0</v>
      </c>
      <c r="Y56" s="318">
        <f>IF('Indicator Date hidden'!Z57="x","x",Y$2-'Indicator Date hidden'!Z57)</f>
        <v>6</v>
      </c>
      <c r="Z56" s="318">
        <f>IF('Indicator Date hidden'!AA57="x","x",Z$2-'Indicator Date hidden'!AA57)</f>
        <v>0</v>
      </c>
      <c r="AA56" s="318">
        <f>IF('Indicator Date hidden'!AB57="x","x",AA$2-'Indicator Date hidden'!AB57)</f>
        <v>0</v>
      </c>
      <c r="AB56" s="318">
        <f>IF('Indicator Date hidden'!AC57="x","x",AB$2-'Indicator Date hidden'!AC57)</f>
        <v>0</v>
      </c>
      <c r="AC56" s="318">
        <f>IF('Indicator Date hidden'!AD57="x","x",AC$2-'Indicator Date hidden'!AD57)</f>
        <v>0</v>
      </c>
      <c r="AD56" s="318">
        <f>IF('Indicator Date hidden'!AE57="x","x",AD$2-'Indicator Date hidden'!AE57)</f>
        <v>0</v>
      </c>
      <c r="AE56" s="318">
        <f>IF('Indicator Date hidden'!AF57="x","x",AE$2-'Indicator Date hidden'!AF57)</f>
        <v>0</v>
      </c>
      <c r="AF56" s="318">
        <f>IF('Indicator Date hidden'!AG57="x","x",AF$2-'Indicator Date hidden'!AG57)</f>
        <v>0</v>
      </c>
      <c r="AG56" s="318">
        <f>IF('Indicator Date hidden'!AH57="x","x",AG$2-'Indicator Date hidden'!AH57)</f>
        <v>4</v>
      </c>
      <c r="AH56" s="318">
        <f>IF('Indicator Date hidden'!AI57="x","x",AH$2-'Indicator Date hidden'!AI57)</f>
        <v>1</v>
      </c>
      <c r="AI56" s="318">
        <f>IF('Indicator Date hidden'!AJ57="x","x",AI$2-'Indicator Date hidden'!AJ57)</f>
        <v>1</v>
      </c>
      <c r="AJ56" s="318">
        <f>IF('Indicator Date hidden'!AK57="x","x",AJ$2-'Indicator Date hidden'!AK57)</f>
        <v>1</v>
      </c>
      <c r="AK56" s="318">
        <f>IF('Indicator Date hidden'!AL57="x","x",AK$2-'Indicator Date hidden'!AL57)</f>
        <v>0</v>
      </c>
      <c r="AL56" s="318">
        <f>IF('Indicator Date hidden'!AM57="x","x",AL$2-'Indicator Date hidden'!AM57)</f>
        <v>1</v>
      </c>
      <c r="AM56" s="318">
        <f>IF('Indicator Date hidden'!AN57="x","x",AM$2-'Indicator Date hidden'!AN57)</f>
        <v>1</v>
      </c>
      <c r="AN56" s="318">
        <f>IF('Indicator Date hidden'!AO57="x","x",AN$2-'Indicator Date hidden'!AO57)</f>
        <v>0</v>
      </c>
      <c r="AO56" s="318">
        <f>IF('Indicator Date hidden'!AP57="x","x",AO$2-'Indicator Date hidden'!AP57)</f>
        <v>4</v>
      </c>
      <c r="AP56" s="318">
        <f>IF('Indicator Date hidden'!AQ57="x","x",AP$2-'Indicator Date hidden'!AQ57)</f>
        <v>1</v>
      </c>
      <c r="AQ56" s="318">
        <f>IF('Indicator Date hidden'!AR57="x","x",AQ$2-'Indicator Date hidden'!AR57)</f>
        <v>0</v>
      </c>
      <c r="AR56" s="318">
        <f>IF('Indicator Date hidden'!AS57="x","x",AR$2-'Indicator Date hidden'!AS57)</f>
        <v>0</v>
      </c>
      <c r="AS56" s="318">
        <f>IF('Indicator Date hidden'!AT57="x","x",AS$2-'Indicator Date hidden'!AT57)</f>
        <v>0</v>
      </c>
      <c r="AT56" s="318">
        <f>IF('Indicator Date hidden'!AU57="x","x",AT$2-'Indicator Date hidden'!AU57)</f>
        <v>0</v>
      </c>
      <c r="AU56" s="318">
        <f>IF('Indicator Date hidden'!AV57="x","x",AU$2-'Indicator Date hidden'!AV57)</f>
        <v>0</v>
      </c>
      <c r="AV56" s="318">
        <f>IF('Indicator Date hidden'!AW57="x","x",AV$2-'Indicator Date hidden'!AW57)</f>
        <v>0</v>
      </c>
      <c r="AW56" s="318">
        <f>IF('Indicator Date hidden'!AX57="x","x",AW$2-'Indicator Date hidden'!AX57)</f>
        <v>0</v>
      </c>
      <c r="AX56" s="318">
        <f>IF('Indicator Date hidden'!AY57="x","x",AX$2-'Indicator Date hidden'!AY57)</f>
        <v>1</v>
      </c>
      <c r="AY56" s="318">
        <f>IF('Indicator Date hidden'!AZ57="x","x",AY$2-'Indicator Date hidden'!AZ57)</f>
        <v>1</v>
      </c>
      <c r="AZ56" s="318">
        <f>IF('Indicator Date hidden'!BA57="x","x",AZ$2-'Indicator Date hidden'!BA57)</f>
        <v>1</v>
      </c>
      <c r="BA56" s="318">
        <f>IF('Indicator Date hidden'!BB57="x","x",BA$2-'Indicator Date hidden'!BB57)</f>
        <v>0</v>
      </c>
      <c r="BB56" s="318">
        <f>IF('Indicator Date hidden'!BC57="x","x",BB$2-'Indicator Date hidden'!BC57)</f>
        <v>0</v>
      </c>
      <c r="BC56" s="318">
        <f>IF('Indicator Date hidden'!BD57="x","x",BC$2-'Indicator Date hidden'!BD57)</f>
        <v>0</v>
      </c>
      <c r="BD56" s="318">
        <f>IF('Indicator Date hidden'!BE57="x","x",BD$2-'Indicator Date hidden'!BE57)</f>
        <v>0</v>
      </c>
      <c r="BE56" s="318">
        <f>IF('Indicator Date hidden'!BF57="x","x",BE$2-'Indicator Date hidden'!BF57)</f>
        <v>0</v>
      </c>
      <c r="BF56" s="318">
        <f>IF('Indicator Date hidden'!BG57="x","x",BF$2-'Indicator Date hidden'!BG57)</f>
        <v>1</v>
      </c>
      <c r="BG56" s="318">
        <f>IF('Indicator Date hidden'!BH57="x","x",BG$2-'Indicator Date hidden'!BH57)</f>
        <v>1</v>
      </c>
      <c r="BH56" s="318">
        <f>IF('Indicator Date hidden'!BI57="x","x",BH$2-'Indicator Date hidden'!BI57)</f>
        <v>0</v>
      </c>
      <c r="BI56" s="318">
        <f>IF('Indicator Date hidden'!BJ57="x","x",BI$2-'Indicator Date hidden'!BJ57)</f>
        <v>0</v>
      </c>
      <c r="BJ56" s="318">
        <f>IF('Indicator Date hidden'!BK57="x","x",BJ$2-'Indicator Date hidden'!BK57)</f>
        <v>0</v>
      </c>
      <c r="BK56" s="318">
        <f>IF('Indicator Date hidden'!BL57="x","x",BK$2-'Indicator Date hidden'!BL57)</f>
        <v>0</v>
      </c>
      <c r="BL56" s="318">
        <f>IF('Indicator Date hidden'!BM57="x","x",BL$2-'Indicator Date hidden'!BM57)</f>
        <v>0</v>
      </c>
      <c r="BM56" s="318">
        <f>IF('Indicator Date hidden'!BN57="x","x",BM$2-'Indicator Date hidden'!BN57)</f>
        <v>0</v>
      </c>
      <c r="BN56" s="318">
        <f>IF('Indicator Date hidden'!BO57="x","x",BN$2-'Indicator Date hidden'!BO57)</f>
        <v>0</v>
      </c>
      <c r="BO56" s="318">
        <f>IF('Indicator Date hidden'!BP57="x","x",BO$2-'Indicator Date hidden'!BP57)</f>
        <v>5</v>
      </c>
      <c r="BP56" s="318">
        <f>IF('Indicator Date hidden'!BQ57="x","x",BP$2-'Indicator Date hidden'!BQ57)</f>
        <v>0</v>
      </c>
      <c r="BQ56" s="318">
        <f>IF('Indicator Date hidden'!BR57="x","x",BQ$2-'Indicator Date hidden'!BR57)</f>
        <v>6</v>
      </c>
      <c r="BR56" s="318">
        <f>IF('Indicator Date hidden'!BS57="x","x",BR$2-'Indicator Date hidden'!BS57)</f>
        <v>6</v>
      </c>
      <c r="BS56" s="318">
        <f>IF('Indicator Date hidden'!BT57="x","x",BS$2-'Indicator Date hidden'!BT57)</f>
        <v>6</v>
      </c>
      <c r="BT56" s="318">
        <f>IF('Indicator Date hidden'!BU57="x","x",BT$2-'Indicator Date hidden'!BU57)</f>
        <v>0</v>
      </c>
      <c r="BU56" s="318">
        <f>IF('Indicator Date hidden'!BV57="x","x",BU$2-'Indicator Date hidden'!BV57)</f>
        <v>0</v>
      </c>
      <c r="BV56" s="318">
        <f>IF('Indicator Date hidden'!BW57="x","x",BV$2-'Indicator Date hidden'!BW57)</f>
        <v>0</v>
      </c>
      <c r="BW56" s="318">
        <f>IF('Indicator Date hidden'!BX57="x","x",BW$2-'Indicator Date hidden'!BX57)</f>
        <v>6</v>
      </c>
      <c r="BX56" s="318">
        <f>IF('Indicator Date hidden'!BY57="x","x",BX$2-'Indicator Date hidden'!BY57)</f>
        <v>1</v>
      </c>
      <c r="BY56" s="318">
        <f>IF('Indicator Date hidden'!BZ57="x","x",BY$2-'Indicator Date hidden'!BZ57)</f>
        <v>1</v>
      </c>
      <c r="BZ56" s="318">
        <f>IF('Indicator Date hidden'!CA57="x","x",BZ$2-'Indicator Date hidden'!CA57)</f>
        <v>1</v>
      </c>
      <c r="CA56" s="318">
        <f>IF('Indicator Date hidden'!CB57="x","x",CA$2-'Indicator Date hidden'!CB57)</f>
        <v>1</v>
      </c>
      <c r="CB56" s="318">
        <f>IF('Indicator Date hidden'!CC57="x","x",CB$2-'Indicator Date hidden'!CC57)</f>
        <v>1</v>
      </c>
      <c r="CC56" s="318">
        <f>IF('Indicator Date hidden'!CD57="x","x",CC$2-'Indicator Date hidden'!CD57)</f>
        <v>1</v>
      </c>
      <c r="CD56" s="318">
        <f>IF('Indicator Date hidden'!CE57="x","x",CD$2-'Indicator Date hidden'!CE57)</f>
        <v>1</v>
      </c>
      <c r="CE56" s="318">
        <f>IF('Indicator Date hidden'!CF57="x","x",CE$2-'Indicator Date hidden'!CF57)</f>
        <v>0</v>
      </c>
      <c r="CF56" s="318">
        <f>IF('Indicator Date hidden'!CG57="x","x",CF$2-'Indicator Date hidden'!CG57)</f>
        <v>0</v>
      </c>
      <c r="CG56" s="318">
        <f>IF('Indicator Date hidden'!CH57="x","x",CG$2-'Indicator Date hidden'!CH57)</f>
        <v>0</v>
      </c>
      <c r="CH56" s="318">
        <f>IF('Indicator Date hidden'!CI57="x","x",CH$2-'Indicator Date hidden'!CI57)</f>
        <v>0</v>
      </c>
      <c r="CI56" s="318">
        <f>IF('Indicator Date hidden'!CJ57="x","x",CI$2-'Indicator Date hidden'!CJ57)</f>
        <v>0</v>
      </c>
      <c r="CJ56" s="318">
        <f>IF('Indicator Date hidden'!CK57="x","x",CJ$2-'Indicator Date hidden'!CK57)</f>
        <v>0</v>
      </c>
      <c r="CK56" s="318">
        <f>IF('Indicator Date hidden'!CL57="x","x",CK$2-'Indicator Date hidden'!CL57)</f>
        <v>0</v>
      </c>
      <c r="CL56" s="318">
        <f>IF('Indicator Date hidden'!CM57="x","x",CL$2-'Indicator Date hidden'!CM57)</f>
        <v>6</v>
      </c>
      <c r="CM56" s="317">
        <f t="shared" si="0"/>
        <v>67</v>
      </c>
      <c r="CN56" s="319">
        <f t="shared" si="1"/>
        <v>0.7528089887640449</v>
      </c>
      <c r="CO56" s="317">
        <f t="shared" si="2"/>
        <v>27</v>
      </c>
      <c r="CP56" s="319">
        <f t="shared" si="3"/>
        <v>1.6440625133444198</v>
      </c>
      <c r="CQ56" s="320">
        <f t="shared" si="4"/>
        <v>0</v>
      </c>
    </row>
    <row r="57" spans="1:95" x14ac:dyDescent="0.3">
      <c r="A57" s="317" t="str">
        <f>'Indicator Data'!C68</f>
        <v>Kurigram</v>
      </c>
      <c r="B57" s="318">
        <f>IF('Indicator Date hidden'!C58="x","x",B$2-'Indicator Date hidden'!C58)</f>
        <v>0</v>
      </c>
      <c r="C57" s="318">
        <f>IF('Indicator Date hidden'!D58="x","x",C$2-'Indicator Date hidden'!D58)</f>
        <v>0</v>
      </c>
      <c r="D57" s="318">
        <f>IF('Indicator Date hidden'!E58="x","x",D$2-'Indicator Date hidden'!E58)</f>
        <v>0</v>
      </c>
      <c r="E57" s="318">
        <f>IF('Indicator Date hidden'!F58="x","x",E$2-'Indicator Date hidden'!F58)</f>
        <v>0</v>
      </c>
      <c r="F57" s="318">
        <f>IF('Indicator Date hidden'!G58="x","x",F$2-'Indicator Date hidden'!G58)</f>
        <v>0</v>
      </c>
      <c r="G57" s="318">
        <f>IF('Indicator Date hidden'!H58="x","x",G$2-'Indicator Date hidden'!H58)</f>
        <v>0</v>
      </c>
      <c r="H57" s="318">
        <f>IF('Indicator Date hidden'!I58="x","x",H$2-'Indicator Date hidden'!I58)</f>
        <v>0</v>
      </c>
      <c r="I57" s="318">
        <f>IF('Indicator Date hidden'!J58="x","x",I$2-'Indicator Date hidden'!J58)</f>
        <v>0</v>
      </c>
      <c r="J57" s="318">
        <f>IF('Indicator Date hidden'!K58="x","x",J$2-'Indicator Date hidden'!K58)</f>
        <v>0</v>
      </c>
      <c r="K57" s="318">
        <f>IF('Indicator Date hidden'!L58="x","x",K$2-'Indicator Date hidden'!L58)</f>
        <v>0</v>
      </c>
      <c r="L57" s="318">
        <f>IF('Indicator Date hidden'!M58="x","x",L$2-'Indicator Date hidden'!M58)</f>
        <v>0</v>
      </c>
      <c r="M57" s="318">
        <f>IF('Indicator Date hidden'!N58="x","x",M$2-'Indicator Date hidden'!N58)</f>
        <v>0</v>
      </c>
      <c r="N57" s="318">
        <f>IF('Indicator Date hidden'!O58="x","x",N$2-'Indicator Date hidden'!O58)</f>
        <v>0</v>
      </c>
      <c r="O57" s="318">
        <f>IF('Indicator Date hidden'!P58="x","x",O$2-'Indicator Date hidden'!P58)</f>
        <v>0</v>
      </c>
      <c r="P57" s="318">
        <f>IF('Indicator Date hidden'!Q58="x","x",P$2-'Indicator Date hidden'!Q58)</f>
        <v>0</v>
      </c>
      <c r="Q57" s="318">
        <f>IF('Indicator Date hidden'!R58="x","x",Q$2-'Indicator Date hidden'!R58)</f>
        <v>0</v>
      </c>
      <c r="R57" s="318">
        <f>IF('Indicator Date hidden'!S58="x","x",R$2-'Indicator Date hidden'!S58)</f>
        <v>0</v>
      </c>
      <c r="S57" s="318">
        <f>IF('Indicator Date hidden'!T58="x","x",S$2-'Indicator Date hidden'!T58)</f>
        <v>0</v>
      </c>
      <c r="T57" s="318">
        <f>IF('Indicator Date hidden'!U58="x","x",T$2-'Indicator Date hidden'!U58)</f>
        <v>0</v>
      </c>
      <c r="U57" s="318">
        <f>IF('Indicator Date hidden'!V58="x","x",U$2-'Indicator Date hidden'!V58)</f>
        <v>0</v>
      </c>
      <c r="V57" s="318">
        <f>IF('Indicator Date hidden'!W58="x","x",V$2-'Indicator Date hidden'!W58)</f>
        <v>0</v>
      </c>
      <c r="W57" s="318">
        <f>IF('Indicator Date hidden'!X58="x","x",W$2-'Indicator Date hidden'!X58)</f>
        <v>0</v>
      </c>
      <c r="X57" s="318">
        <f>IF('Indicator Date hidden'!Y58="x","x",X$2-'Indicator Date hidden'!Y58)</f>
        <v>0</v>
      </c>
      <c r="Y57" s="318">
        <f>IF('Indicator Date hidden'!Z58="x","x",Y$2-'Indicator Date hidden'!Z58)</f>
        <v>6</v>
      </c>
      <c r="Z57" s="318">
        <f>IF('Indicator Date hidden'!AA58="x","x",Z$2-'Indicator Date hidden'!AA58)</f>
        <v>0</v>
      </c>
      <c r="AA57" s="318">
        <f>IF('Indicator Date hidden'!AB58="x","x",AA$2-'Indicator Date hidden'!AB58)</f>
        <v>0</v>
      </c>
      <c r="AB57" s="318">
        <f>IF('Indicator Date hidden'!AC58="x","x",AB$2-'Indicator Date hidden'!AC58)</f>
        <v>0</v>
      </c>
      <c r="AC57" s="318">
        <f>IF('Indicator Date hidden'!AD58="x","x",AC$2-'Indicator Date hidden'!AD58)</f>
        <v>0</v>
      </c>
      <c r="AD57" s="318">
        <f>IF('Indicator Date hidden'!AE58="x","x",AD$2-'Indicator Date hidden'!AE58)</f>
        <v>0</v>
      </c>
      <c r="AE57" s="318">
        <f>IF('Indicator Date hidden'!AF58="x","x",AE$2-'Indicator Date hidden'!AF58)</f>
        <v>0</v>
      </c>
      <c r="AF57" s="318">
        <f>IF('Indicator Date hidden'!AG58="x","x",AF$2-'Indicator Date hidden'!AG58)</f>
        <v>0</v>
      </c>
      <c r="AG57" s="318">
        <f>IF('Indicator Date hidden'!AH58="x","x",AG$2-'Indicator Date hidden'!AH58)</f>
        <v>4</v>
      </c>
      <c r="AH57" s="318">
        <f>IF('Indicator Date hidden'!AI58="x","x",AH$2-'Indicator Date hidden'!AI58)</f>
        <v>1</v>
      </c>
      <c r="AI57" s="318">
        <f>IF('Indicator Date hidden'!AJ58="x","x",AI$2-'Indicator Date hidden'!AJ58)</f>
        <v>1</v>
      </c>
      <c r="AJ57" s="318">
        <f>IF('Indicator Date hidden'!AK58="x","x",AJ$2-'Indicator Date hidden'!AK58)</f>
        <v>1</v>
      </c>
      <c r="AK57" s="318">
        <f>IF('Indicator Date hidden'!AL58="x","x",AK$2-'Indicator Date hidden'!AL58)</f>
        <v>0</v>
      </c>
      <c r="AL57" s="318">
        <f>IF('Indicator Date hidden'!AM58="x","x",AL$2-'Indicator Date hidden'!AM58)</f>
        <v>1</v>
      </c>
      <c r="AM57" s="318">
        <f>IF('Indicator Date hidden'!AN58="x","x",AM$2-'Indicator Date hidden'!AN58)</f>
        <v>1</v>
      </c>
      <c r="AN57" s="318">
        <f>IF('Indicator Date hidden'!AO58="x","x",AN$2-'Indicator Date hidden'!AO58)</f>
        <v>0</v>
      </c>
      <c r="AO57" s="318">
        <f>IF('Indicator Date hidden'!AP58="x","x",AO$2-'Indicator Date hidden'!AP58)</f>
        <v>4</v>
      </c>
      <c r="AP57" s="318">
        <f>IF('Indicator Date hidden'!AQ58="x","x",AP$2-'Indicator Date hidden'!AQ58)</f>
        <v>1</v>
      </c>
      <c r="AQ57" s="318">
        <f>IF('Indicator Date hidden'!AR58="x","x",AQ$2-'Indicator Date hidden'!AR58)</f>
        <v>0</v>
      </c>
      <c r="AR57" s="318">
        <f>IF('Indicator Date hidden'!AS58="x","x",AR$2-'Indicator Date hidden'!AS58)</f>
        <v>0</v>
      </c>
      <c r="AS57" s="318">
        <f>IF('Indicator Date hidden'!AT58="x","x",AS$2-'Indicator Date hidden'!AT58)</f>
        <v>0</v>
      </c>
      <c r="AT57" s="318">
        <f>IF('Indicator Date hidden'!AU58="x","x",AT$2-'Indicator Date hidden'!AU58)</f>
        <v>0</v>
      </c>
      <c r="AU57" s="318">
        <f>IF('Indicator Date hidden'!AV58="x","x",AU$2-'Indicator Date hidden'!AV58)</f>
        <v>0</v>
      </c>
      <c r="AV57" s="318">
        <f>IF('Indicator Date hidden'!AW58="x","x",AV$2-'Indicator Date hidden'!AW58)</f>
        <v>0</v>
      </c>
      <c r="AW57" s="318">
        <f>IF('Indicator Date hidden'!AX58="x","x",AW$2-'Indicator Date hidden'!AX58)</f>
        <v>0</v>
      </c>
      <c r="AX57" s="318">
        <f>IF('Indicator Date hidden'!AY58="x","x",AX$2-'Indicator Date hidden'!AY58)</f>
        <v>1</v>
      </c>
      <c r="AY57" s="318">
        <f>IF('Indicator Date hidden'!AZ58="x","x",AY$2-'Indicator Date hidden'!AZ58)</f>
        <v>1</v>
      </c>
      <c r="AZ57" s="318">
        <f>IF('Indicator Date hidden'!BA58="x","x",AZ$2-'Indicator Date hidden'!BA58)</f>
        <v>1</v>
      </c>
      <c r="BA57" s="318">
        <f>IF('Indicator Date hidden'!BB58="x","x",BA$2-'Indicator Date hidden'!BB58)</f>
        <v>0</v>
      </c>
      <c r="BB57" s="318">
        <f>IF('Indicator Date hidden'!BC58="x","x",BB$2-'Indicator Date hidden'!BC58)</f>
        <v>0</v>
      </c>
      <c r="BC57" s="318">
        <f>IF('Indicator Date hidden'!BD58="x","x",BC$2-'Indicator Date hidden'!BD58)</f>
        <v>0</v>
      </c>
      <c r="BD57" s="318">
        <f>IF('Indicator Date hidden'!BE58="x","x",BD$2-'Indicator Date hidden'!BE58)</f>
        <v>0</v>
      </c>
      <c r="BE57" s="318">
        <f>IF('Indicator Date hidden'!BF58="x","x",BE$2-'Indicator Date hidden'!BF58)</f>
        <v>0</v>
      </c>
      <c r="BF57" s="318">
        <f>IF('Indicator Date hidden'!BG58="x","x",BF$2-'Indicator Date hidden'!BG58)</f>
        <v>1</v>
      </c>
      <c r="BG57" s="318">
        <f>IF('Indicator Date hidden'!BH58="x","x",BG$2-'Indicator Date hidden'!BH58)</f>
        <v>1</v>
      </c>
      <c r="BH57" s="318">
        <f>IF('Indicator Date hidden'!BI58="x","x",BH$2-'Indicator Date hidden'!BI58)</f>
        <v>0</v>
      </c>
      <c r="BI57" s="318">
        <f>IF('Indicator Date hidden'!BJ58="x","x",BI$2-'Indicator Date hidden'!BJ58)</f>
        <v>0</v>
      </c>
      <c r="BJ57" s="318">
        <f>IF('Indicator Date hidden'!BK58="x","x",BJ$2-'Indicator Date hidden'!BK58)</f>
        <v>0</v>
      </c>
      <c r="BK57" s="318">
        <f>IF('Indicator Date hidden'!BL58="x","x",BK$2-'Indicator Date hidden'!BL58)</f>
        <v>0</v>
      </c>
      <c r="BL57" s="318">
        <f>IF('Indicator Date hidden'!BM58="x","x",BL$2-'Indicator Date hidden'!BM58)</f>
        <v>0</v>
      </c>
      <c r="BM57" s="318">
        <f>IF('Indicator Date hidden'!BN58="x","x",BM$2-'Indicator Date hidden'!BN58)</f>
        <v>0</v>
      </c>
      <c r="BN57" s="318">
        <f>IF('Indicator Date hidden'!BO58="x","x",BN$2-'Indicator Date hidden'!BO58)</f>
        <v>0</v>
      </c>
      <c r="BO57" s="318">
        <f>IF('Indicator Date hidden'!BP58="x","x",BO$2-'Indicator Date hidden'!BP58)</f>
        <v>5</v>
      </c>
      <c r="BP57" s="318">
        <f>IF('Indicator Date hidden'!BQ58="x","x",BP$2-'Indicator Date hidden'!BQ58)</f>
        <v>0</v>
      </c>
      <c r="BQ57" s="318">
        <f>IF('Indicator Date hidden'!BR58="x","x",BQ$2-'Indicator Date hidden'!BR58)</f>
        <v>6</v>
      </c>
      <c r="BR57" s="318">
        <f>IF('Indicator Date hidden'!BS58="x","x",BR$2-'Indicator Date hidden'!BS58)</f>
        <v>6</v>
      </c>
      <c r="BS57" s="318">
        <f>IF('Indicator Date hidden'!BT58="x","x",BS$2-'Indicator Date hidden'!BT58)</f>
        <v>6</v>
      </c>
      <c r="BT57" s="318">
        <f>IF('Indicator Date hidden'!BU58="x","x",BT$2-'Indicator Date hidden'!BU58)</f>
        <v>0</v>
      </c>
      <c r="BU57" s="318">
        <f>IF('Indicator Date hidden'!BV58="x","x",BU$2-'Indicator Date hidden'!BV58)</f>
        <v>0</v>
      </c>
      <c r="BV57" s="318">
        <f>IF('Indicator Date hidden'!BW58="x","x",BV$2-'Indicator Date hidden'!BW58)</f>
        <v>0</v>
      </c>
      <c r="BW57" s="318">
        <f>IF('Indicator Date hidden'!BX58="x","x",BW$2-'Indicator Date hidden'!BX58)</f>
        <v>6</v>
      </c>
      <c r="BX57" s="318">
        <f>IF('Indicator Date hidden'!BY58="x","x",BX$2-'Indicator Date hidden'!BY58)</f>
        <v>1</v>
      </c>
      <c r="BY57" s="318">
        <f>IF('Indicator Date hidden'!BZ58="x","x",BY$2-'Indicator Date hidden'!BZ58)</f>
        <v>1</v>
      </c>
      <c r="BZ57" s="318">
        <f>IF('Indicator Date hidden'!CA58="x","x",BZ$2-'Indicator Date hidden'!CA58)</f>
        <v>1</v>
      </c>
      <c r="CA57" s="318">
        <f>IF('Indicator Date hidden'!CB58="x","x",CA$2-'Indicator Date hidden'!CB58)</f>
        <v>1</v>
      </c>
      <c r="CB57" s="318">
        <f>IF('Indicator Date hidden'!CC58="x","x",CB$2-'Indicator Date hidden'!CC58)</f>
        <v>1</v>
      </c>
      <c r="CC57" s="318">
        <f>IF('Indicator Date hidden'!CD58="x","x",CC$2-'Indicator Date hidden'!CD58)</f>
        <v>1</v>
      </c>
      <c r="CD57" s="318">
        <f>IF('Indicator Date hidden'!CE58="x","x",CD$2-'Indicator Date hidden'!CE58)</f>
        <v>1</v>
      </c>
      <c r="CE57" s="318">
        <f>IF('Indicator Date hidden'!CF58="x","x",CE$2-'Indicator Date hidden'!CF58)</f>
        <v>0</v>
      </c>
      <c r="CF57" s="318">
        <f>IF('Indicator Date hidden'!CG58="x","x",CF$2-'Indicator Date hidden'!CG58)</f>
        <v>0</v>
      </c>
      <c r="CG57" s="318">
        <f>IF('Indicator Date hidden'!CH58="x","x",CG$2-'Indicator Date hidden'!CH58)</f>
        <v>0</v>
      </c>
      <c r="CH57" s="318">
        <f>IF('Indicator Date hidden'!CI58="x","x",CH$2-'Indicator Date hidden'!CI58)</f>
        <v>0</v>
      </c>
      <c r="CI57" s="318">
        <f>IF('Indicator Date hidden'!CJ58="x","x",CI$2-'Indicator Date hidden'!CJ58)</f>
        <v>0</v>
      </c>
      <c r="CJ57" s="318">
        <f>IF('Indicator Date hidden'!CK58="x","x",CJ$2-'Indicator Date hidden'!CK58)</f>
        <v>0</v>
      </c>
      <c r="CK57" s="318">
        <f>IF('Indicator Date hidden'!CL58="x","x",CK$2-'Indicator Date hidden'!CL58)</f>
        <v>0</v>
      </c>
      <c r="CL57" s="318">
        <f>IF('Indicator Date hidden'!CM58="x","x",CL$2-'Indicator Date hidden'!CM58)</f>
        <v>6</v>
      </c>
      <c r="CM57" s="317">
        <f t="shared" si="0"/>
        <v>67</v>
      </c>
      <c r="CN57" s="319">
        <f t="shared" si="1"/>
        <v>0.7528089887640449</v>
      </c>
      <c r="CO57" s="317">
        <f t="shared" si="2"/>
        <v>27</v>
      </c>
      <c r="CP57" s="319">
        <f t="shared" si="3"/>
        <v>1.6440625133444198</v>
      </c>
      <c r="CQ57" s="320">
        <f t="shared" si="4"/>
        <v>0</v>
      </c>
    </row>
    <row r="58" spans="1:95" x14ac:dyDescent="0.3">
      <c r="A58" s="317" t="str">
        <f>'Indicator Data'!C69</f>
        <v>Lalmonirhat</v>
      </c>
      <c r="B58" s="318">
        <f>IF('Indicator Date hidden'!C59="x","x",B$2-'Indicator Date hidden'!C59)</f>
        <v>0</v>
      </c>
      <c r="C58" s="318">
        <f>IF('Indicator Date hidden'!D59="x","x",C$2-'Indicator Date hidden'!D59)</f>
        <v>0</v>
      </c>
      <c r="D58" s="318">
        <f>IF('Indicator Date hidden'!E59="x","x",D$2-'Indicator Date hidden'!E59)</f>
        <v>0</v>
      </c>
      <c r="E58" s="318">
        <f>IF('Indicator Date hidden'!F59="x","x",E$2-'Indicator Date hidden'!F59)</f>
        <v>0</v>
      </c>
      <c r="F58" s="318">
        <f>IF('Indicator Date hidden'!G59="x","x",F$2-'Indicator Date hidden'!G59)</f>
        <v>0</v>
      </c>
      <c r="G58" s="318">
        <f>IF('Indicator Date hidden'!H59="x","x",G$2-'Indicator Date hidden'!H59)</f>
        <v>0</v>
      </c>
      <c r="H58" s="318">
        <f>IF('Indicator Date hidden'!I59="x","x",H$2-'Indicator Date hidden'!I59)</f>
        <v>0</v>
      </c>
      <c r="I58" s="318">
        <f>IF('Indicator Date hidden'!J59="x","x",I$2-'Indicator Date hidden'!J59)</f>
        <v>0</v>
      </c>
      <c r="J58" s="318">
        <f>IF('Indicator Date hidden'!K59="x","x",J$2-'Indicator Date hidden'!K59)</f>
        <v>0</v>
      </c>
      <c r="K58" s="318">
        <f>IF('Indicator Date hidden'!L59="x","x",K$2-'Indicator Date hidden'!L59)</f>
        <v>0</v>
      </c>
      <c r="L58" s="318">
        <f>IF('Indicator Date hidden'!M59="x","x",L$2-'Indicator Date hidden'!M59)</f>
        <v>0</v>
      </c>
      <c r="M58" s="318">
        <f>IF('Indicator Date hidden'!N59="x","x",M$2-'Indicator Date hidden'!N59)</f>
        <v>0</v>
      </c>
      <c r="N58" s="318">
        <f>IF('Indicator Date hidden'!O59="x","x",N$2-'Indicator Date hidden'!O59)</f>
        <v>0</v>
      </c>
      <c r="O58" s="318">
        <f>IF('Indicator Date hidden'!P59="x","x",O$2-'Indicator Date hidden'!P59)</f>
        <v>0</v>
      </c>
      <c r="P58" s="318">
        <f>IF('Indicator Date hidden'!Q59="x","x",P$2-'Indicator Date hidden'!Q59)</f>
        <v>0</v>
      </c>
      <c r="Q58" s="318">
        <f>IF('Indicator Date hidden'!R59="x","x",Q$2-'Indicator Date hidden'!R59)</f>
        <v>0</v>
      </c>
      <c r="R58" s="318">
        <f>IF('Indicator Date hidden'!S59="x","x",R$2-'Indicator Date hidden'!S59)</f>
        <v>0</v>
      </c>
      <c r="S58" s="318">
        <f>IF('Indicator Date hidden'!T59="x","x",S$2-'Indicator Date hidden'!T59)</f>
        <v>0</v>
      </c>
      <c r="T58" s="318">
        <f>IF('Indicator Date hidden'!U59="x","x",T$2-'Indicator Date hidden'!U59)</f>
        <v>0</v>
      </c>
      <c r="U58" s="318">
        <f>IF('Indicator Date hidden'!V59="x","x",U$2-'Indicator Date hidden'!V59)</f>
        <v>0</v>
      </c>
      <c r="V58" s="318">
        <f>IF('Indicator Date hidden'!W59="x","x",V$2-'Indicator Date hidden'!W59)</f>
        <v>0</v>
      </c>
      <c r="W58" s="318">
        <f>IF('Indicator Date hidden'!X59="x","x",W$2-'Indicator Date hidden'!X59)</f>
        <v>0</v>
      </c>
      <c r="X58" s="318">
        <f>IF('Indicator Date hidden'!Y59="x","x",X$2-'Indicator Date hidden'!Y59)</f>
        <v>0</v>
      </c>
      <c r="Y58" s="318">
        <f>IF('Indicator Date hidden'!Z59="x","x",Y$2-'Indicator Date hidden'!Z59)</f>
        <v>6</v>
      </c>
      <c r="Z58" s="318">
        <f>IF('Indicator Date hidden'!AA59="x","x",Z$2-'Indicator Date hidden'!AA59)</f>
        <v>0</v>
      </c>
      <c r="AA58" s="318">
        <f>IF('Indicator Date hidden'!AB59="x","x",AA$2-'Indicator Date hidden'!AB59)</f>
        <v>0</v>
      </c>
      <c r="AB58" s="318">
        <f>IF('Indicator Date hidden'!AC59="x","x",AB$2-'Indicator Date hidden'!AC59)</f>
        <v>0</v>
      </c>
      <c r="AC58" s="318">
        <f>IF('Indicator Date hidden'!AD59="x","x",AC$2-'Indicator Date hidden'!AD59)</f>
        <v>0</v>
      </c>
      <c r="AD58" s="318">
        <f>IF('Indicator Date hidden'!AE59="x","x",AD$2-'Indicator Date hidden'!AE59)</f>
        <v>0</v>
      </c>
      <c r="AE58" s="318">
        <f>IF('Indicator Date hidden'!AF59="x","x",AE$2-'Indicator Date hidden'!AF59)</f>
        <v>0</v>
      </c>
      <c r="AF58" s="318">
        <f>IF('Indicator Date hidden'!AG59="x","x",AF$2-'Indicator Date hidden'!AG59)</f>
        <v>0</v>
      </c>
      <c r="AG58" s="318">
        <f>IF('Indicator Date hidden'!AH59="x","x",AG$2-'Indicator Date hidden'!AH59)</f>
        <v>4</v>
      </c>
      <c r="AH58" s="318">
        <f>IF('Indicator Date hidden'!AI59="x","x",AH$2-'Indicator Date hidden'!AI59)</f>
        <v>1</v>
      </c>
      <c r="AI58" s="318">
        <f>IF('Indicator Date hidden'!AJ59="x","x",AI$2-'Indicator Date hidden'!AJ59)</f>
        <v>1</v>
      </c>
      <c r="AJ58" s="318">
        <f>IF('Indicator Date hidden'!AK59="x","x",AJ$2-'Indicator Date hidden'!AK59)</f>
        <v>1</v>
      </c>
      <c r="AK58" s="318">
        <f>IF('Indicator Date hidden'!AL59="x","x",AK$2-'Indicator Date hidden'!AL59)</f>
        <v>0</v>
      </c>
      <c r="AL58" s="318">
        <f>IF('Indicator Date hidden'!AM59="x","x",AL$2-'Indicator Date hidden'!AM59)</f>
        <v>1</v>
      </c>
      <c r="AM58" s="318">
        <f>IF('Indicator Date hidden'!AN59="x","x",AM$2-'Indicator Date hidden'!AN59)</f>
        <v>1</v>
      </c>
      <c r="AN58" s="318">
        <f>IF('Indicator Date hidden'!AO59="x","x",AN$2-'Indicator Date hidden'!AO59)</f>
        <v>0</v>
      </c>
      <c r="AO58" s="318">
        <f>IF('Indicator Date hidden'!AP59="x","x",AO$2-'Indicator Date hidden'!AP59)</f>
        <v>4</v>
      </c>
      <c r="AP58" s="318">
        <f>IF('Indicator Date hidden'!AQ59="x","x",AP$2-'Indicator Date hidden'!AQ59)</f>
        <v>1</v>
      </c>
      <c r="AQ58" s="318">
        <f>IF('Indicator Date hidden'!AR59="x","x",AQ$2-'Indicator Date hidden'!AR59)</f>
        <v>0</v>
      </c>
      <c r="AR58" s="318">
        <f>IF('Indicator Date hidden'!AS59="x","x",AR$2-'Indicator Date hidden'!AS59)</f>
        <v>0</v>
      </c>
      <c r="AS58" s="318">
        <f>IF('Indicator Date hidden'!AT59="x","x",AS$2-'Indicator Date hidden'!AT59)</f>
        <v>0</v>
      </c>
      <c r="AT58" s="318">
        <f>IF('Indicator Date hidden'!AU59="x","x",AT$2-'Indicator Date hidden'!AU59)</f>
        <v>0</v>
      </c>
      <c r="AU58" s="318">
        <f>IF('Indicator Date hidden'!AV59="x","x",AU$2-'Indicator Date hidden'!AV59)</f>
        <v>0</v>
      </c>
      <c r="AV58" s="318">
        <f>IF('Indicator Date hidden'!AW59="x","x",AV$2-'Indicator Date hidden'!AW59)</f>
        <v>0</v>
      </c>
      <c r="AW58" s="318">
        <f>IF('Indicator Date hidden'!AX59="x","x",AW$2-'Indicator Date hidden'!AX59)</f>
        <v>0</v>
      </c>
      <c r="AX58" s="318">
        <f>IF('Indicator Date hidden'!AY59="x","x",AX$2-'Indicator Date hidden'!AY59)</f>
        <v>1</v>
      </c>
      <c r="AY58" s="318">
        <f>IF('Indicator Date hidden'!AZ59="x","x",AY$2-'Indicator Date hidden'!AZ59)</f>
        <v>1</v>
      </c>
      <c r="AZ58" s="318">
        <f>IF('Indicator Date hidden'!BA59="x","x",AZ$2-'Indicator Date hidden'!BA59)</f>
        <v>1</v>
      </c>
      <c r="BA58" s="318">
        <f>IF('Indicator Date hidden'!BB59="x","x",BA$2-'Indicator Date hidden'!BB59)</f>
        <v>0</v>
      </c>
      <c r="BB58" s="318">
        <f>IF('Indicator Date hidden'!BC59="x","x",BB$2-'Indicator Date hidden'!BC59)</f>
        <v>0</v>
      </c>
      <c r="BC58" s="318">
        <f>IF('Indicator Date hidden'!BD59="x","x",BC$2-'Indicator Date hidden'!BD59)</f>
        <v>0</v>
      </c>
      <c r="BD58" s="318">
        <f>IF('Indicator Date hidden'!BE59="x","x",BD$2-'Indicator Date hidden'!BE59)</f>
        <v>0</v>
      </c>
      <c r="BE58" s="318">
        <f>IF('Indicator Date hidden'!BF59="x","x",BE$2-'Indicator Date hidden'!BF59)</f>
        <v>0</v>
      </c>
      <c r="BF58" s="318">
        <f>IF('Indicator Date hidden'!BG59="x","x",BF$2-'Indicator Date hidden'!BG59)</f>
        <v>1</v>
      </c>
      <c r="BG58" s="318">
        <f>IF('Indicator Date hidden'!BH59="x","x",BG$2-'Indicator Date hidden'!BH59)</f>
        <v>1</v>
      </c>
      <c r="BH58" s="318">
        <f>IF('Indicator Date hidden'!BI59="x","x",BH$2-'Indicator Date hidden'!BI59)</f>
        <v>0</v>
      </c>
      <c r="BI58" s="318">
        <f>IF('Indicator Date hidden'!BJ59="x","x",BI$2-'Indicator Date hidden'!BJ59)</f>
        <v>0</v>
      </c>
      <c r="BJ58" s="318">
        <f>IF('Indicator Date hidden'!BK59="x","x",BJ$2-'Indicator Date hidden'!BK59)</f>
        <v>0</v>
      </c>
      <c r="BK58" s="318">
        <f>IF('Indicator Date hidden'!BL59="x","x",BK$2-'Indicator Date hidden'!BL59)</f>
        <v>0</v>
      </c>
      <c r="BL58" s="318">
        <f>IF('Indicator Date hidden'!BM59="x","x",BL$2-'Indicator Date hidden'!BM59)</f>
        <v>0</v>
      </c>
      <c r="BM58" s="318">
        <f>IF('Indicator Date hidden'!BN59="x","x",BM$2-'Indicator Date hidden'!BN59)</f>
        <v>0</v>
      </c>
      <c r="BN58" s="318">
        <f>IF('Indicator Date hidden'!BO59="x","x",BN$2-'Indicator Date hidden'!BO59)</f>
        <v>0</v>
      </c>
      <c r="BO58" s="318">
        <f>IF('Indicator Date hidden'!BP59="x","x",BO$2-'Indicator Date hidden'!BP59)</f>
        <v>5</v>
      </c>
      <c r="BP58" s="318">
        <f>IF('Indicator Date hidden'!BQ59="x","x",BP$2-'Indicator Date hidden'!BQ59)</f>
        <v>0</v>
      </c>
      <c r="BQ58" s="318">
        <f>IF('Indicator Date hidden'!BR59="x","x",BQ$2-'Indicator Date hidden'!BR59)</f>
        <v>6</v>
      </c>
      <c r="BR58" s="318">
        <f>IF('Indicator Date hidden'!BS59="x","x",BR$2-'Indicator Date hidden'!BS59)</f>
        <v>6</v>
      </c>
      <c r="BS58" s="318">
        <f>IF('Indicator Date hidden'!BT59="x","x",BS$2-'Indicator Date hidden'!BT59)</f>
        <v>6</v>
      </c>
      <c r="BT58" s="318">
        <f>IF('Indicator Date hidden'!BU59="x","x",BT$2-'Indicator Date hidden'!BU59)</f>
        <v>0</v>
      </c>
      <c r="BU58" s="318">
        <f>IF('Indicator Date hidden'!BV59="x","x",BU$2-'Indicator Date hidden'!BV59)</f>
        <v>0</v>
      </c>
      <c r="BV58" s="318">
        <f>IF('Indicator Date hidden'!BW59="x","x",BV$2-'Indicator Date hidden'!BW59)</f>
        <v>0</v>
      </c>
      <c r="BW58" s="318">
        <f>IF('Indicator Date hidden'!BX59="x","x",BW$2-'Indicator Date hidden'!BX59)</f>
        <v>6</v>
      </c>
      <c r="BX58" s="318">
        <f>IF('Indicator Date hidden'!BY59="x","x",BX$2-'Indicator Date hidden'!BY59)</f>
        <v>1</v>
      </c>
      <c r="BY58" s="318">
        <f>IF('Indicator Date hidden'!BZ59="x","x",BY$2-'Indicator Date hidden'!BZ59)</f>
        <v>1</v>
      </c>
      <c r="BZ58" s="318">
        <f>IF('Indicator Date hidden'!CA59="x","x",BZ$2-'Indicator Date hidden'!CA59)</f>
        <v>1</v>
      </c>
      <c r="CA58" s="318">
        <f>IF('Indicator Date hidden'!CB59="x","x",CA$2-'Indicator Date hidden'!CB59)</f>
        <v>1</v>
      </c>
      <c r="CB58" s="318">
        <f>IF('Indicator Date hidden'!CC59="x","x",CB$2-'Indicator Date hidden'!CC59)</f>
        <v>1</v>
      </c>
      <c r="CC58" s="318">
        <f>IF('Indicator Date hidden'!CD59="x","x",CC$2-'Indicator Date hidden'!CD59)</f>
        <v>1</v>
      </c>
      <c r="CD58" s="318">
        <f>IF('Indicator Date hidden'!CE59="x","x",CD$2-'Indicator Date hidden'!CE59)</f>
        <v>1</v>
      </c>
      <c r="CE58" s="318">
        <f>IF('Indicator Date hidden'!CF59="x","x",CE$2-'Indicator Date hidden'!CF59)</f>
        <v>0</v>
      </c>
      <c r="CF58" s="318">
        <f>IF('Indicator Date hidden'!CG59="x","x",CF$2-'Indicator Date hidden'!CG59)</f>
        <v>0</v>
      </c>
      <c r="CG58" s="318">
        <f>IF('Indicator Date hidden'!CH59="x","x",CG$2-'Indicator Date hidden'!CH59)</f>
        <v>0</v>
      </c>
      <c r="CH58" s="318">
        <f>IF('Indicator Date hidden'!CI59="x","x",CH$2-'Indicator Date hidden'!CI59)</f>
        <v>0</v>
      </c>
      <c r="CI58" s="318">
        <f>IF('Indicator Date hidden'!CJ59="x","x",CI$2-'Indicator Date hidden'!CJ59)</f>
        <v>0</v>
      </c>
      <c r="CJ58" s="318">
        <f>IF('Indicator Date hidden'!CK59="x","x",CJ$2-'Indicator Date hidden'!CK59)</f>
        <v>0</v>
      </c>
      <c r="CK58" s="318">
        <f>IF('Indicator Date hidden'!CL59="x","x",CK$2-'Indicator Date hidden'!CL59)</f>
        <v>0</v>
      </c>
      <c r="CL58" s="318">
        <f>IF('Indicator Date hidden'!CM59="x","x",CL$2-'Indicator Date hidden'!CM59)</f>
        <v>6</v>
      </c>
      <c r="CM58" s="317">
        <f t="shared" si="0"/>
        <v>67</v>
      </c>
      <c r="CN58" s="319">
        <f t="shared" si="1"/>
        <v>0.7528089887640449</v>
      </c>
      <c r="CO58" s="317">
        <f t="shared" si="2"/>
        <v>27</v>
      </c>
      <c r="CP58" s="319">
        <f t="shared" si="3"/>
        <v>1.6440625133444198</v>
      </c>
      <c r="CQ58" s="320">
        <f t="shared" si="4"/>
        <v>0</v>
      </c>
    </row>
    <row r="59" spans="1:95" x14ac:dyDescent="0.3">
      <c r="A59" s="317" t="str">
        <f>'Indicator Data'!C70</f>
        <v>Nilphamari</v>
      </c>
      <c r="B59" s="318">
        <f>IF('Indicator Date hidden'!C60="x","x",B$2-'Indicator Date hidden'!C60)</f>
        <v>0</v>
      </c>
      <c r="C59" s="318">
        <f>IF('Indicator Date hidden'!D60="x","x",C$2-'Indicator Date hidden'!D60)</f>
        <v>0</v>
      </c>
      <c r="D59" s="318">
        <f>IF('Indicator Date hidden'!E60="x","x",D$2-'Indicator Date hidden'!E60)</f>
        <v>0</v>
      </c>
      <c r="E59" s="318">
        <f>IF('Indicator Date hidden'!F60="x","x",E$2-'Indicator Date hidden'!F60)</f>
        <v>0</v>
      </c>
      <c r="F59" s="318">
        <f>IF('Indicator Date hidden'!G60="x","x",F$2-'Indicator Date hidden'!G60)</f>
        <v>0</v>
      </c>
      <c r="G59" s="318">
        <f>IF('Indicator Date hidden'!H60="x","x",G$2-'Indicator Date hidden'!H60)</f>
        <v>0</v>
      </c>
      <c r="H59" s="318">
        <f>IF('Indicator Date hidden'!I60="x","x",H$2-'Indicator Date hidden'!I60)</f>
        <v>0</v>
      </c>
      <c r="I59" s="318">
        <f>IF('Indicator Date hidden'!J60="x","x",I$2-'Indicator Date hidden'!J60)</f>
        <v>0</v>
      </c>
      <c r="J59" s="318">
        <f>IF('Indicator Date hidden'!K60="x","x",J$2-'Indicator Date hidden'!K60)</f>
        <v>0</v>
      </c>
      <c r="K59" s="318">
        <f>IF('Indicator Date hidden'!L60="x","x",K$2-'Indicator Date hidden'!L60)</f>
        <v>0</v>
      </c>
      <c r="L59" s="318">
        <f>IF('Indicator Date hidden'!M60="x","x",L$2-'Indicator Date hidden'!M60)</f>
        <v>0</v>
      </c>
      <c r="M59" s="318">
        <f>IF('Indicator Date hidden'!N60="x","x",M$2-'Indicator Date hidden'!N60)</f>
        <v>0</v>
      </c>
      <c r="N59" s="318">
        <f>IF('Indicator Date hidden'!O60="x","x",N$2-'Indicator Date hidden'!O60)</f>
        <v>0</v>
      </c>
      <c r="O59" s="318">
        <f>IF('Indicator Date hidden'!P60="x","x",O$2-'Indicator Date hidden'!P60)</f>
        <v>0</v>
      </c>
      <c r="P59" s="318">
        <f>IF('Indicator Date hidden'!Q60="x","x",P$2-'Indicator Date hidden'!Q60)</f>
        <v>0</v>
      </c>
      <c r="Q59" s="318">
        <f>IF('Indicator Date hidden'!R60="x","x",Q$2-'Indicator Date hidden'!R60)</f>
        <v>0</v>
      </c>
      <c r="R59" s="318">
        <f>IF('Indicator Date hidden'!S60="x","x",R$2-'Indicator Date hidden'!S60)</f>
        <v>0</v>
      </c>
      <c r="S59" s="318">
        <f>IF('Indicator Date hidden'!T60="x","x",S$2-'Indicator Date hidden'!T60)</f>
        <v>0</v>
      </c>
      <c r="T59" s="318">
        <f>IF('Indicator Date hidden'!U60="x","x",T$2-'Indicator Date hidden'!U60)</f>
        <v>0</v>
      </c>
      <c r="U59" s="318">
        <f>IF('Indicator Date hidden'!V60="x","x",U$2-'Indicator Date hidden'!V60)</f>
        <v>0</v>
      </c>
      <c r="V59" s="318">
        <f>IF('Indicator Date hidden'!W60="x","x",V$2-'Indicator Date hidden'!W60)</f>
        <v>0</v>
      </c>
      <c r="W59" s="318">
        <f>IF('Indicator Date hidden'!X60="x","x",W$2-'Indicator Date hidden'!X60)</f>
        <v>0</v>
      </c>
      <c r="X59" s="318">
        <f>IF('Indicator Date hidden'!Y60="x","x",X$2-'Indicator Date hidden'!Y60)</f>
        <v>0</v>
      </c>
      <c r="Y59" s="318">
        <f>IF('Indicator Date hidden'!Z60="x","x",Y$2-'Indicator Date hidden'!Z60)</f>
        <v>6</v>
      </c>
      <c r="Z59" s="318">
        <f>IF('Indicator Date hidden'!AA60="x","x",Z$2-'Indicator Date hidden'!AA60)</f>
        <v>0</v>
      </c>
      <c r="AA59" s="318">
        <f>IF('Indicator Date hidden'!AB60="x","x",AA$2-'Indicator Date hidden'!AB60)</f>
        <v>0</v>
      </c>
      <c r="AB59" s="318">
        <f>IF('Indicator Date hidden'!AC60="x","x",AB$2-'Indicator Date hidden'!AC60)</f>
        <v>0</v>
      </c>
      <c r="AC59" s="318">
        <f>IF('Indicator Date hidden'!AD60="x","x",AC$2-'Indicator Date hidden'!AD60)</f>
        <v>0</v>
      </c>
      <c r="AD59" s="318">
        <f>IF('Indicator Date hidden'!AE60="x","x",AD$2-'Indicator Date hidden'!AE60)</f>
        <v>0</v>
      </c>
      <c r="AE59" s="318">
        <f>IF('Indicator Date hidden'!AF60="x","x",AE$2-'Indicator Date hidden'!AF60)</f>
        <v>0</v>
      </c>
      <c r="AF59" s="318">
        <f>IF('Indicator Date hidden'!AG60="x","x",AF$2-'Indicator Date hidden'!AG60)</f>
        <v>0</v>
      </c>
      <c r="AG59" s="318">
        <f>IF('Indicator Date hidden'!AH60="x","x",AG$2-'Indicator Date hidden'!AH60)</f>
        <v>4</v>
      </c>
      <c r="AH59" s="318">
        <f>IF('Indicator Date hidden'!AI60="x","x",AH$2-'Indicator Date hidden'!AI60)</f>
        <v>1</v>
      </c>
      <c r="AI59" s="318">
        <f>IF('Indicator Date hidden'!AJ60="x","x",AI$2-'Indicator Date hidden'!AJ60)</f>
        <v>1</v>
      </c>
      <c r="AJ59" s="318">
        <f>IF('Indicator Date hidden'!AK60="x","x",AJ$2-'Indicator Date hidden'!AK60)</f>
        <v>1</v>
      </c>
      <c r="AK59" s="318">
        <f>IF('Indicator Date hidden'!AL60="x","x",AK$2-'Indicator Date hidden'!AL60)</f>
        <v>0</v>
      </c>
      <c r="AL59" s="318">
        <f>IF('Indicator Date hidden'!AM60="x","x",AL$2-'Indicator Date hidden'!AM60)</f>
        <v>1</v>
      </c>
      <c r="AM59" s="318">
        <f>IF('Indicator Date hidden'!AN60="x","x",AM$2-'Indicator Date hidden'!AN60)</f>
        <v>1</v>
      </c>
      <c r="AN59" s="318">
        <f>IF('Indicator Date hidden'!AO60="x","x",AN$2-'Indicator Date hidden'!AO60)</f>
        <v>0</v>
      </c>
      <c r="AO59" s="318">
        <f>IF('Indicator Date hidden'!AP60="x","x",AO$2-'Indicator Date hidden'!AP60)</f>
        <v>4</v>
      </c>
      <c r="AP59" s="318">
        <f>IF('Indicator Date hidden'!AQ60="x","x",AP$2-'Indicator Date hidden'!AQ60)</f>
        <v>1</v>
      </c>
      <c r="AQ59" s="318">
        <f>IF('Indicator Date hidden'!AR60="x","x",AQ$2-'Indicator Date hidden'!AR60)</f>
        <v>0</v>
      </c>
      <c r="AR59" s="318">
        <f>IF('Indicator Date hidden'!AS60="x","x",AR$2-'Indicator Date hidden'!AS60)</f>
        <v>0</v>
      </c>
      <c r="AS59" s="318">
        <f>IF('Indicator Date hidden'!AT60="x","x",AS$2-'Indicator Date hidden'!AT60)</f>
        <v>0</v>
      </c>
      <c r="AT59" s="318">
        <f>IF('Indicator Date hidden'!AU60="x","x",AT$2-'Indicator Date hidden'!AU60)</f>
        <v>0</v>
      </c>
      <c r="AU59" s="318">
        <f>IF('Indicator Date hidden'!AV60="x","x",AU$2-'Indicator Date hidden'!AV60)</f>
        <v>0</v>
      </c>
      <c r="AV59" s="318">
        <f>IF('Indicator Date hidden'!AW60="x","x",AV$2-'Indicator Date hidden'!AW60)</f>
        <v>0</v>
      </c>
      <c r="AW59" s="318">
        <f>IF('Indicator Date hidden'!AX60="x","x",AW$2-'Indicator Date hidden'!AX60)</f>
        <v>0</v>
      </c>
      <c r="AX59" s="318">
        <f>IF('Indicator Date hidden'!AY60="x","x",AX$2-'Indicator Date hidden'!AY60)</f>
        <v>1</v>
      </c>
      <c r="AY59" s="318">
        <f>IF('Indicator Date hidden'!AZ60="x","x",AY$2-'Indicator Date hidden'!AZ60)</f>
        <v>1</v>
      </c>
      <c r="AZ59" s="318">
        <f>IF('Indicator Date hidden'!BA60="x","x",AZ$2-'Indicator Date hidden'!BA60)</f>
        <v>1</v>
      </c>
      <c r="BA59" s="318">
        <f>IF('Indicator Date hidden'!BB60="x","x",BA$2-'Indicator Date hidden'!BB60)</f>
        <v>0</v>
      </c>
      <c r="BB59" s="318">
        <f>IF('Indicator Date hidden'!BC60="x","x",BB$2-'Indicator Date hidden'!BC60)</f>
        <v>0</v>
      </c>
      <c r="BC59" s="318">
        <f>IF('Indicator Date hidden'!BD60="x","x",BC$2-'Indicator Date hidden'!BD60)</f>
        <v>0</v>
      </c>
      <c r="BD59" s="318">
        <f>IF('Indicator Date hidden'!BE60="x","x",BD$2-'Indicator Date hidden'!BE60)</f>
        <v>0</v>
      </c>
      <c r="BE59" s="318">
        <f>IF('Indicator Date hidden'!BF60="x","x",BE$2-'Indicator Date hidden'!BF60)</f>
        <v>0</v>
      </c>
      <c r="BF59" s="318">
        <f>IF('Indicator Date hidden'!BG60="x","x",BF$2-'Indicator Date hidden'!BG60)</f>
        <v>1</v>
      </c>
      <c r="BG59" s="318">
        <f>IF('Indicator Date hidden'!BH60="x","x",BG$2-'Indicator Date hidden'!BH60)</f>
        <v>1</v>
      </c>
      <c r="BH59" s="318">
        <f>IF('Indicator Date hidden'!BI60="x","x",BH$2-'Indicator Date hidden'!BI60)</f>
        <v>0</v>
      </c>
      <c r="BI59" s="318">
        <f>IF('Indicator Date hidden'!BJ60="x","x",BI$2-'Indicator Date hidden'!BJ60)</f>
        <v>0</v>
      </c>
      <c r="BJ59" s="318">
        <f>IF('Indicator Date hidden'!BK60="x","x",BJ$2-'Indicator Date hidden'!BK60)</f>
        <v>0</v>
      </c>
      <c r="BK59" s="318">
        <f>IF('Indicator Date hidden'!BL60="x","x",BK$2-'Indicator Date hidden'!BL60)</f>
        <v>0</v>
      </c>
      <c r="BL59" s="318">
        <f>IF('Indicator Date hidden'!BM60="x","x",BL$2-'Indicator Date hidden'!BM60)</f>
        <v>0</v>
      </c>
      <c r="BM59" s="318">
        <f>IF('Indicator Date hidden'!BN60="x","x",BM$2-'Indicator Date hidden'!BN60)</f>
        <v>0</v>
      </c>
      <c r="BN59" s="318">
        <f>IF('Indicator Date hidden'!BO60="x","x",BN$2-'Indicator Date hidden'!BO60)</f>
        <v>0</v>
      </c>
      <c r="BO59" s="318">
        <f>IF('Indicator Date hidden'!BP60="x","x",BO$2-'Indicator Date hidden'!BP60)</f>
        <v>5</v>
      </c>
      <c r="BP59" s="318">
        <f>IF('Indicator Date hidden'!BQ60="x","x",BP$2-'Indicator Date hidden'!BQ60)</f>
        <v>0</v>
      </c>
      <c r="BQ59" s="318">
        <f>IF('Indicator Date hidden'!BR60="x","x",BQ$2-'Indicator Date hidden'!BR60)</f>
        <v>6</v>
      </c>
      <c r="BR59" s="318">
        <f>IF('Indicator Date hidden'!BS60="x","x",BR$2-'Indicator Date hidden'!BS60)</f>
        <v>6</v>
      </c>
      <c r="BS59" s="318">
        <f>IF('Indicator Date hidden'!BT60="x","x",BS$2-'Indicator Date hidden'!BT60)</f>
        <v>6</v>
      </c>
      <c r="BT59" s="318">
        <f>IF('Indicator Date hidden'!BU60="x","x",BT$2-'Indicator Date hidden'!BU60)</f>
        <v>0</v>
      </c>
      <c r="BU59" s="318">
        <f>IF('Indicator Date hidden'!BV60="x","x",BU$2-'Indicator Date hidden'!BV60)</f>
        <v>0</v>
      </c>
      <c r="BV59" s="318">
        <f>IF('Indicator Date hidden'!BW60="x","x",BV$2-'Indicator Date hidden'!BW60)</f>
        <v>0</v>
      </c>
      <c r="BW59" s="318">
        <f>IF('Indicator Date hidden'!BX60="x","x",BW$2-'Indicator Date hidden'!BX60)</f>
        <v>6</v>
      </c>
      <c r="BX59" s="318">
        <f>IF('Indicator Date hidden'!BY60="x","x",BX$2-'Indicator Date hidden'!BY60)</f>
        <v>1</v>
      </c>
      <c r="BY59" s="318">
        <f>IF('Indicator Date hidden'!BZ60="x","x",BY$2-'Indicator Date hidden'!BZ60)</f>
        <v>1</v>
      </c>
      <c r="BZ59" s="318">
        <f>IF('Indicator Date hidden'!CA60="x","x",BZ$2-'Indicator Date hidden'!CA60)</f>
        <v>1</v>
      </c>
      <c r="CA59" s="318">
        <f>IF('Indicator Date hidden'!CB60="x","x",CA$2-'Indicator Date hidden'!CB60)</f>
        <v>1</v>
      </c>
      <c r="CB59" s="318">
        <f>IF('Indicator Date hidden'!CC60="x","x",CB$2-'Indicator Date hidden'!CC60)</f>
        <v>1</v>
      </c>
      <c r="CC59" s="318">
        <f>IF('Indicator Date hidden'!CD60="x","x",CC$2-'Indicator Date hidden'!CD60)</f>
        <v>1</v>
      </c>
      <c r="CD59" s="318">
        <f>IF('Indicator Date hidden'!CE60="x","x",CD$2-'Indicator Date hidden'!CE60)</f>
        <v>1</v>
      </c>
      <c r="CE59" s="318">
        <f>IF('Indicator Date hidden'!CF60="x","x",CE$2-'Indicator Date hidden'!CF60)</f>
        <v>0</v>
      </c>
      <c r="CF59" s="318">
        <f>IF('Indicator Date hidden'!CG60="x","x",CF$2-'Indicator Date hidden'!CG60)</f>
        <v>0</v>
      </c>
      <c r="CG59" s="318">
        <f>IF('Indicator Date hidden'!CH60="x","x",CG$2-'Indicator Date hidden'!CH60)</f>
        <v>0</v>
      </c>
      <c r="CH59" s="318">
        <f>IF('Indicator Date hidden'!CI60="x","x",CH$2-'Indicator Date hidden'!CI60)</f>
        <v>0</v>
      </c>
      <c r="CI59" s="318">
        <f>IF('Indicator Date hidden'!CJ60="x","x",CI$2-'Indicator Date hidden'!CJ60)</f>
        <v>0</v>
      </c>
      <c r="CJ59" s="318">
        <f>IF('Indicator Date hidden'!CK60="x","x",CJ$2-'Indicator Date hidden'!CK60)</f>
        <v>0</v>
      </c>
      <c r="CK59" s="318">
        <f>IF('Indicator Date hidden'!CL60="x","x",CK$2-'Indicator Date hidden'!CL60)</f>
        <v>0</v>
      </c>
      <c r="CL59" s="318">
        <f>IF('Indicator Date hidden'!CM60="x","x",CL$2-'Indicator Date hidden'!CM60)</f>
        <v>6</v>
      </c>
      <c r="CM59" s="317">
        <f t="shared" si="0"/>
        <v>67</v>
      </c>
      <c r="CN59" s="319">
        <f t="shared" si="1"/>
        <v>0.7528089887640449</v>
      </c>
      <c r="CO59" s="317">
        <f t="shared" si="2"/>
        <v>27</v>
      </c>
      <c r="CP59" s="319">
        <f t="shared" si="3"/>
        <v>1.6440625133444198</v>
      </c>
      <c r="CQ59" s="320">
        <f t="shared" si="4"/>
        <v>0</v>
      </c>
    </row>
    <row r="60" spans="1:95" x14ac:dyDescent="0.3">
      <c r="A60" s="317" t="str">
        <f>'Indicator Data'!C71</f>
        <v>Panchagarh</v>
      </c>
      <c r="B60" s="318">
        <f>IF('Indicator Date hidden'!C61="x","x",B$2-'Indicator Date hidden'!C61)</f>
        <v>0</v>
      </c>
      <c r="C60" s="318">
        <f>IF('Indicator Date hidden'!D61="x","x",C$2-'Indicator Date hidden'!D61)</f>
        <v>0</v>
      </c>
      <c r="D60" s="318">
        <f>IF('Indicator Date hidden'!E61="x","x",D$2-'Indicator Date hidden'!E61)</f>
        <v>0</v>
      </c>
      <c r="E60" s="318">
        <f>IF('Indicator Date hidden'!F61="x","x",E$2-'Indicator Date hidden'!F61)</f>
        <v>0</v>
      </c>
      <c r="F60" s="318">
        <f>IF('Indicator Date hidden'!G61="x","x",F$2-'Indicator Date hidden'!G61)</f>
        <v>0</v>
      </c>
      <c r="G60" s="318">
        <f>IF('Indicator Date hidden'!H61="x","x",G$2-'Indicator Date hidden'!H61)</f>
        <v>0</v>
      </c>
      <c r="H60" s="318">
        <f>IF('Indicator Date hidden'!I61="x","x",H$2-'Indicator Date hidden'!I61)</f>
        <v>0</v>
      </c>
      <c r="I60" s="318">
        <f>IF('Indicator Date hidden'!J61="x","x",I$2-'Indicator Date hidden'!J61)</f>
        <v>0</v>
      </c>
      <c r="J60" s="318">
        <f>IF('Indicator Date hidden'!K61="x","x",J$2-'Indicator Date hidden'!K61)</f>
        <v>0</v>
      </c>
      <c r="K60" s="318">
        <f>IF('Indicator Date hidden'!L61="x","x",K$2-'Indicator Date hidden'!L61)</f>
        <v>0</v>
      </c>
      <c r="L60" s="318">
        <f>IF('Indicator Date hidden'!M61="x","x",L$2-'Indicator Date hidden'!M61)</f>
        <v>0</v>
      </c>
      <c r="M60" s="318">
        <f>IF('Indicator Date hidden'!N61="x","x",M$2-'Indicator Date hidden'!N61)</f>
        <v>0</v>
      </c>
      <c r="N60" s="318">
        <f>IF('Indicator Date hidden'!O61="x","x",N$2-'Indicator Date hidden'!O61)</f>
        <v>0</v>
      </c>
      <c r="O60" s="318">
        <f>IF('Indicator Date hidden'!P61="x","x",O$2-'Indicator Date hidden'!P61)</f>
        <v>0</v>
      </c>
      <c r="P60" s="318">
        <f>IF('Indicator Date hidden'!Q61="x","x",P$2-'Indicator Date hidden'!Q61)</f>
        <v>0</v>
      </c>
      <c r="Q60" s="318">
        <f>IF('Indicator Date hidden'!R61="x","x",Q$2-'Indicator Date hidden'!R61)</f>
        <v>0</v>
      </c>
      <c r="R60" s="318">
        <f>IF('Indicator Date hidden'!S61="x","x",R$2-'Indicator Date hidden'!S61)</f>
        <v>0</v>
      </c>
      <c r="S60" s="318">
        <f>IF('Indicator Date hidden'!T61="x","x",S$2-'Indicator Date hidden'!T61)</f>
        <v>0</v>
      </c>
      <c r="T60" s="318">
        <f>IF('Indicator Date hidden'!U61="x","x",T$2-'Indicator Date hidden'!U61)</f>
        <v>0</v>
      </c>
      <c r="U60" s="318">
        <f>IF('Indicator Date hidden'!V61="x","x",U$2-'Indicator Date hidden'!V61)</f>
        <v>0</v>
      </c>
      <c r="V60" s="318">
        <f>IF('Indicator Date hidden'!W61="x","x",V$2-'Indicator Date hidden'!W61)</f>
        <v>0</v>
      </c>
      <c r="W60" s="318">
        <f>IF('Indicator Date hidden'!X61="x","x",W$2-'Indicator Date hidden'!X61)</f>
        <v>0</v>
      </c>
      <c r="X60" s="318">
        <f>IF('Indicator Date hidden'!Y61="x","x",X$2-'Indicator Date hidden'!Y61)</f>
        <v>0</v>
      </c>
      <c r="Y60" s="318">
        <f>IF('Indicator Date hidden'!Z61="x","x",Y$2-'Indicator Date hidden'!Z61)</f>
        <v>6</v>
      </c>
      <c r="Z60" s="318">
        <f>IF('Indicator Date hidden'!AA61="x","x",Z$2-'Indicator Date hidden'!AA61)</f>
        <v>0</v>
      </c>
      <c r="AA60" s="318">
        <f>IF('Indicator Date hidden'!AB61="x","x",AA$2-'Indicator Date hidden'!AB61)</f>
        <v>0</v>
      </c>
      <c r="AB60" s="318">
        <f>IF('Indicator Date hidden'!AC61="x","x",AB$2-'Indicator Date hidden'!AC61)</f>
        <v>0</v>
      </c>
      <c r="AC60" s="318">
        <f>IF('Indicator Date hidden'!AD61="x","x",AC$2-'Indicator Date hidden'!AD61)</f>
        <v>0</v>
      </c>
      <c r="AD60" s="318">
        <f>IF('Indicator Date hidden'!AE61="x","x",AD$2-'Indicator Date hidden'!AE61)</f>
        <v>0</v>
      </c>
      <c r="AE60" s="318">
        <f>IF('Indicator Date hidden'!AF61="x","x",AE$2-'Indicator Date hidden'!AF61)</f>
        <v>0</v>
      </c>
      <c r="AF60" s="318">
        <f>IF('Indicator Date hidden'!AG61="x","x",AF$2-'Indicator Date hidden'!AG61)</f>
        <v>0</v>
      </c>
      <c r="AG60" s="318">
        <f>IF('Indicator Date hidden'!AH61="x","x",AG$2-'Indicator Date hidden'!AH61)</f>
        <v>4</v>
      </c>
      <c r="AH60" s="318">
        <f>IF('Indicator Date hidden'!AI61="x","x",AH$2-'Indicator Date hidden'!AI61)</f>
        <v>1</v>
      </c>
      <c r="AI60" s="318">
        <f>IF('Indicator Date hidden'!AJ61="x","x",AI$2-'Indicator Date hidden'!AJ61)</f>
        <v>1</v>
      </c>
      <c r="AJ60" s="318">
        <f>IF('Indicator Date hidden'!AK61="x","x",AJ$2-'Indicator Date hidden'!AK61)</f>
        <v>1</v>
      </c>
      <c r="AK60" s="318">
        <f>IF('Indicator Date hidden'!AL61="x","x",AK$2-'Indicator Date hidden'!AL61)</f>
        <v>0</v>
      </c>
      <c r="AL60" s="318">
        <f>IF('Indicator Date hidden'!AM61="x","x",AL$2-'Indicator Date hidden'!AM61)</f>
        <v>1</v>
      </c>
      <c r="AM60" s="318">
        <f>IF('Indicator Date hidden'!AN61="x","x",AM$2-'Indicator Date hidden'!AN61)</f>
        <v>1</v>
      </c>
      <c r="AN60" s="318">
        <f>IF('Indicator Date hidden'!AO61="x","x",AN$2-'Indicator Date hidden'!AO61)</f>
        <v>0</v>
      </c>
      <c r="AO60" s="318">
        <f>IF('Indicator Date hidden'!AP61="x","x",AO$2-'Indicator Date hidden'!AP61)</f>
        <v>4</v>
      </c>
      <c r="AP60" s="318">
        <f>IF('Indicator Date hidden'!AQ61="x","x",AP$2-'Indicator Date hidden'!AQ61)</f>
        <v>1</v>
      </c>
      <c r="AQ60" s="318">
        <f>IF('Indicator Date hidden'!AR61="x","x",AQ$2-'Indicator Date hidden'!AR61)</f>
        <v>0</v>
      </c>
      <c r="AR60" s="318">
        <f>IF('Indicator Date hidden'!AS61="x","x",AR$2-'Indicator Date hidden'!AS61)</f>
        <v>0</v>
      </c>
      <c r="AS60" s="318">
        <f>IF('Indicator Date hidden'!AT61="x","x",AS$2-'Indicator Date hidden'!AT61)</f>
        <v>0</v>
      </c>
      <c r="AT60" s="318">
        <f>IF('Indicator Date hidden'!AU61="x","x",AT$2-'Indicator Date hidden'!AU61)</f>
        <v>0</v>
      </c>
      <c r="AU60" s="318">
        <f>IF('Indicator Date hidden'!AV61="x","x",AU$2-'Indicator Date hidden'!AV61)</f>
        <v>0</v>
      </c>
      <c r="AV60" s="318">
        <f>IF('Indicator Date hidden'!AW61="x","x",AV$2-'Indicator Date hidden'!AW61)</f>
        <v>0</v>
      </c>
      <c r="AW60" s="318">
        <f>IF('Indicator Date hidden'!AX61="x","x",AW$2-'Indicator Date hidden'!AX61)</f>
        <v>0</v>
      </c>
      <c r="AX60" s="318">
        <f>IF('Indicator Date hidden'!AY61="x","x",AX$2-'Indicator Date hidden'!AY61)</f>
        <v>1</v>
      </c>
      <c r="AY60" s="318">
        <f>IF('Indicator Date hidden'!AZ61="x","x",AY$2-'Indicator Date hidden'!AZ61)</f>
        <v>1</v>
      </c>
      <c r="AZ60" s="318">
        <f>IF('Indicator Date hidden'!BA61="x","x",AZ$2-'Indicator Date hidden'!BA61)</f>
        <v>1</v>
      </c>
      <c r="BA60" s="318">
        <f>IF('Indicator Date hidden'!BB61="x","x",BA$2-'Indicator Date hidden'!BB61)</f>
        <v>0</v>
      </c>
      <c r="BB60" s="318">
        <f>IF('Indicator Date hidden'!BC61="x","x",BB$2-'Indicator Date hidden'!BC61)</f>
        <v>0</v>
      </c>
      <c r="BC60" s="318">
        <f>IF('Indicator Date hidden'!BD61="x","x",BC$2-'Indicator Date hidden'!BD61)</f>
        <v>0</v>
      </c>
      <c r="BD60" s="318">
        <f>IF('Indicator Date hidden'!BE61="x","x",BD$2-'Indicator Date hidden'!BE61)</f>
        <v>0</v>
      </c>
      <c r="BE60" s="318">
        <f>IF('Indicator Date hidden'!BF61="x","x",BE$2-'Indicator Date hidden'!BF61)</f>
        <v>0</v>
      </c>
      <c r="BF60" s="318">
        <f>IF('Indicator Date hidden'!BG61="x","x",BF$2-'Indicator Date hidden'!BG61)</f>
        <v>1</v>
      </c>
      <c r="BG60" s="318">
        <f>IF('Indicator Date hidden'!BH61="x","x",BG$2-'Indicator Date hidden'!BH61)</f>
        <v>1</v>
      </c>
      <c r="BH60" s="318">
        <f>IF('Indicator Date hidden'!BI61="x","x",BH$2-'Indicator Date hidden'!BI61)</f>
        <v>0</v>
      </c>
      <c r="BI60" s="318">
        <f>IF('Indicator Date hidden'!BJ61="x","x",BI$2-'Indicator Date hidden'!BJ61)</f>
        <v>0</v>
      </c>
      <c r="BJ60" s="318">
        <f>IF('Indicator Date hidden'!BK61="x","x",BJ$2-'Indicator Date hidden'!BK61)</f>
        <v>0</v>
      </c>
      <c r="BK60" s="318">
        <f>IF('Indicator Date hidden'!BL61="x","x",BK$2-'Indicator Date hidden'!BL61)</f>
        <v>0</v>
      </c>
      <c r="BL60" s="318">
        <f>IF('Indicator Date hidden'!BM61="x","x",BL$2-'Indicator Date hidden'!BM61)</f>
        <v>0</v>
      </c>
      <c r="BM60" s="318">
        <f>IF('Indicator Date hidden'!BN61="x","x",BM$2-'Indicator Date hidden'!BN61)</f>
        <v>0</v>
      </c>
      <c r="BN60" s="318">
        <f>IF('Indicator Date hidden'!BO61="x","x",BN$2-'Indicator Date hidden'!BO61)</f>
        <v>0</v>
      </c>
      <c r="BO60" s="318">
        <f>IF('Indicator Date hidden'!BP61="x","x",BO$2-'Indicator Date hidden'!BP61)</f>
        <v>5</v>
      </c>
      <c r="BP60" s="318">
        <f>IF('Indicator Date hidden'!BQ61="x","x",BP$2-'Indicator Date hidden'!BQ61)</f>
        <v>0</v>
      </c>
      <c r="BQ60" s="318">
        <f>IF('Indicator Date hidden'!BR61="x","x",BQ$2-'Indicator Date hidden'!BR61)</f>
        <v>6</v>
      </c>
      <c r="BR60" s="318">
        <f>IF('Indicator Date hidden'!BS61="x","x",BR$2-'Indicator Date hidden'!BS61)</f>
        <v>6</v>
      </c>
      <c r="BS60" s="318">
        <f>IF('Indicator Date hidden'!BT61="x","x",BS$2-'Indicator Date hidden'!BT61)</f>
        <v>6</v>
      </c>
      <c r="BT60" s="318">
        <f>IF('Indicator Date hidden'!BU61="x","x",BT$2-'Indicator Date hidden'!BU61)</f>
        <v>0</v>
      </c>
      <c r="BU60" s="318">
        <f>IF('Indicator Date hidden'!BV61="x","x",BU$2-'Indicator Date hidden'!BV61)</f>
        <v>0</v>
      </c>
      <c r="BV60" s="318">
        <f>IF('Indicator Date hidden'!BW61="x","x",BV$2-'Indicator Date hidden'!BW61)</f>
        <v>0</v>
      </c>
      <c r="BW60" s="318">
        <f>IF('Indicator Date hidden'!BX61="x","x",BW$2-'Indicator Date hidden'!BX61)</f>
        <v>6</v>
      </c>
      <c r="BX60" s="318">
        <f>IF('Indicator Date hidden'!BY61="x","x",BX$2-'Indicator Date hidden'!BY61)</f>
        <v>1</v>
      </c>
      <c r="BY60" s="318">
        <f>IF('Indicator Date hidden'!BZ61="x","x",BY$2-'Indicator Date hidden'!BZ61)</f>
        <v>1</v>
      </c>
      <c r="BZ60" s="318">
        <f>IF('Indicator Date hidden'!CA61="x","x",BZ$2-'Indicator Date hidden'!CA61)</f>
        <v>1</v>
      </c>
      <c r="CA60" s="318">
        <f>IF('Indicator Date hidden'!CB61="x","x",CA$2-'Indicator Date hidden'!CB61)</f>
        <v>1</v>
      </c>
      <c r="CB60" s="318">
        <f>IF('Indicator Date hidden'!CC61="x","x",CB$2-'Indicator Date hidden'!CC61)</f>
        <v>1</v>
      </c>
      <c r="CC60" s="318">
        <f>IF('Indicator Date hidden'!CD61="x","x",CC$2-'Indicator Date hidden'!CD61)</f>
        <v>1</v>
      </c>
      <c r="CD60" s="318">
        <f>IF('Indicator Date hidden'!CE61="x","x",CD$2-'Indicator Date hidden'!CE61)</f>
        <v>1</v>
      </c>
      <c r="CE60" s="318">
        <f>IF('Indicator Date hidden'!CF61="x","x",CE$2-'Indicator Date hidden'!CF61)</f>
        <v>0</v>
      </c>
      <c r="CF60" s="318">
        <f>IF('Indicator Date hidden'!CG61="x","x",CF$2-'Indicator Date hidden'!CG61)</f>
        <v>0</v>
      </c>
      <c r="CG60" s="318">
        <f>IF('Indicator Date hidden'!CH61="x","x",CG$2-'Indicator Date hidden'!CH61)</f>
        <v>0</v>
      </c>
      <c r="CH60" s="318">
        <f>IF('Indicator Date hidden'!CI61="x","x",CH$2-'Indicator Date hidden'!CI61)</f>
        <v>0</v>
      </c>
      <c r="CI60" s="318">
        <f>IF('Indicator Date hidden'!CJ61="x","x",CI$2-'Indicator Date hidden'!CJ61)</f>
        <v>0</v>
      </c>
      <c r="CJ60" s="318">
        <f>IF('Indicator Date hidden'!CK61="x","x",CJ$2-'Indicator Date hidden'!CK61)</f>
        <v>0</v>
      </c>
      <c r="CK60" s="318">
        <f>IF('Indicator Date hidden'!CL61="x","x",CK$2-'Indicator Date hidden'!CL61)</f>
        <v>0</v>
      </c>
      <c r="CL60" s="318">
        <f>IF('Indicator Date hidden'!CM61="x","x",CL$2-'Indicator Date hidden'!CM61)</f>
        <v>6</v>
      </c>
      <c r="CM60" s="317">
        <f t="shared" si="0"/>
        <v>67</v>
      </c>
      <c r="CN60" s="319">
        <f t="shared" si="1"/>
        <v>0.7528089887640449</v>
      </c>
      <c r="CO60" s="317">
        <f t="shared" si="2"/>
        <v>27</v>
      </c>
      <c r="CP60" s="319">
        <f t="shared" si="3"/>
        <v>1.6440625133444198</v>
      </c>
      <c r="CQ60" s="320">
        <f t="shared" si="4"/>
        <v>0</v>
      </c>
    </row>
    <row r="61" spans="1:95" x14ac:dyDescent="0.3">
      <c r="A61" s="317" t="str">
        <f>'Indicator Data'!C72</f>
        <v>Rangpur</v>
      </c>
      <c r="B61" s="318">
        <f>IF('Indicator Date hidden'!C62="x","x",B$2-'Indicator Date hidden'!C62)</f>
        <v>0</v>
      </c>
      <c r="C61" s="318">
        <f>IF('Indicator Date hidden'!D62="x","x",C$2-'Indicator Date hidden'!D62)</f>
        <v>0</v>
      </c>
      <c r="D61" s="318">
        <f>IF('Indicator Date hidden'!E62="x","x",D$2-'Indicator Date hidden'!E62)</f>
        <v>0</v>
      </c>
      <c r="E61" s="318">
        <f>IF('Indicator Date hidden'!F62="x","x",E$2-'Indicator Date hidden'!F62)</f>
        <v>0</v>
      </c>
      <c r="F61" s="318">
        <f>IF('Indicator Date hidden'!G62="x","x",F$2-'Indicator Date hidden'!G62)</f>
        <v>0</v>
      </c>
      <c r="G61" s="318">
        <f>IF('Indicator Date hidden'!H62="x","x",G$2-'Indicator Date hidden'!H62)</f>
        <v>0</v>
      </c>
      <c r="H61" s="318">
        <f>IF('Indicator Date hidden'!I62="x","x",H$2-'Indicator Date hidden'!I62)</f>
        <v>0</v>
      </c>
      <c r="I61" s="318">
        <f>IF('Indicator Date hidden'!J62="x","x",I$2-'Indicator Date hidden'!J62)</f>
        <v>0</v>
      </c>
      <c r="J61" s="318">
        <f>IF('Indicator Date hidden'!K62="x","x",J$2-'Indicator Date hidden'!K62)</f>
        <v>0</v>
      </c>
      <c r="K61" s="318">
        <f>IF('Indicator Date hidden'!L62="x","x",K$2-'Indicator Date hidden'!L62)</f>
        <v>0</v>
      </c>
      <c r="L61" s="318">
        <f>IF('Indicator Date hidden'!M62="x","x",L$2-'Indicator Date hidden'!M62)</f>
        <v>0</v>
      </c>
      <c r="M61" s="318">
        <f>IF('Indicator Date hidden'!N62="x","x",M$2-'Indicator Date hidden'!N62)</f>
        <v>0</v>
      </c>
      <c r="N61" s="318">
        <f>IF('Indicator Date hidden'!O62="x","x",N$2-'Indicator Date hidden'!O62)</f>
        <v>0</v>
      </c>
      <c r="O61" s="318">
        <f>IF('Indicator Date hidden'!P62="x","x",O$2-'Indicator Date hidden'!P62)</f>
        <v>0</v>
      </c>
      <c r="P61" s="318">
        <f>IF('Indicator Date hidden'!Q62="x","x",P$2-'Indicator Date hidden'!Q62)</f>
        <v>0</v>
      </c>
      <c r="Q61" s="318">
        <f>IF('Indicator Date hidden'!R62="x","x",Q$2-'Indicator Date hidden'!R62)</f>
        <v>0</v>
      </c>
      <c r="R61" s="318">
        <f>IF('Indicator Date hidden'!S62="x","x",R$2-'Indicator Date hidden'!S62)</f>
        <v>0</v>
      </c>
      <c r="S61" s="318">
        <f>IF('Indicator Date hidden'!T62="x","x",S$2-'Indicator Date hidden'!T62)</f>
        <v>0</v>
      </c>
      <c r="T61" s="318">
        <f>IF('Indicator Date hidden'!U62="x","x",T$2-'Indicator Date hidden'!U62)</f>
        <v>0</v>
      </c>
      <c r="U61" s="318">
        <f>IF('Indicator Date hidden'!V62="x","x",U$2-'Indicator Date hidden'!V62)</f>
        <v>0</v>
      </c>
      <c r="V61" s="318">
        <f>IF('Indicator Date hidden'!W62="x","x",V$2-'Indicator Date hidden'!W62)</f>
        <v>0</v>
      </c>
      <c r="W61" s="318">
        <f>IF('Indicator Date hidden'!X62="x","x",W$2-'Indicator Date hidden'!X62)</f>
        <v>0</v>
      </c>
      <c r="X61" s="318">
        <f>IF('Indicator Date hidden'!Y62="x","x",X$2-'Indicator Date hidden'!Y62)</f>
        <v>0</v>
      </c>
      <c r="Y61" s="318">
        <f>IF('Indicator Date hidden'!Z62="x","x",Y$2-'Indicator Date hidden'!Z62)</f>
        <v>6</v>
      </c>
      <c r="Z61" s="318">
        <f>IF('Indicator Date hidden'!AA62="x","x",Z$2-'Indicator Date hidden'!AA62)</f>
        <v>0</v>
      </c>
      <c r="AA61" s="318">
        <f>IF('Indicator Date hidden'!AB62="x","x",AA$2-'Indicator Date hidden'!AB62)</f>
        <v>0</v>
      </c>
      <c r="AB61" s="318">
        <f>IF('Indicator Date hidden'!AC62="x","x",AB$2-'Indicator Date hidden'!AC62)</f>
        <v>0</v>
      </c>
      <c r="AC61" s="318">
        <f>IF('Indicator Date hidden'!AD62="x","x",AC$2-'Indicator Date hidden'!AD62)</f>
        <v>0</v>
      </c>
      <c r="AD61" s="318">
        <f>IF('Indicator Date hidden'!AE62="x","x",AD$2-'Indicator Date hidden'!AE62)</f>
        <v>0</v>
      </c>
      <c r="AE61" s="318">
        <f>IF('Indicator Date hidden'!AF62="x","x",AE$2-'Indicator Date hidden'!AF62)</f>
        <v>0</v>
      </c>
      <c r="AF61" s="318">
        <f>IF('Indicator Date hidden'!AG62="x","x",AF$2-'Indicator Date hidden'!AG62)</f>
        <v>0</v>
      </c>
      <c r="AG61" s="318">
        <f>IF('Indicator Date hidden'!AH62="x","x",AG$2-'Indicator Date hidden'!AH62)</f>
        <v>4</v>
      </c>
      <c r="AH61" s="318">
        <f>IF('Indicator Date hidden'!AI62="x","x",AH$2-'Indicator Date hidden'!AI62)</f>
        <v>1</v>
      </c>
      <c r="AI61" s="318">
        <f>IF('Indicator Date hidden'!AJ62="x","x",AI$2-'Indicator Date hidden'!AJ62)</f>
        <v>1</v>
      </c>
      <c r="AJ61" s="318">
        <f>IF('Indicator Date hidden'!AK62="x","x",AJ$2-'Indicator Date hidden'!AK62)</f>
        <v>1</v>
      </c>
      <c r="AK61" s="318">
        <f>IF('Indicator Date hidden'!AL62="x","x",AK$2-'Indicator Date hidden'!AL62)</f>
        <v>0</v>
      </c>
      <c r="AL61" s="318">
        <f>IF('Indicator Date hidden'!AM62="x","x",AL$2-'Indicator Date hidden'!AM62)</f>
        <v>1</v>
      </c>
      <c r="AM61" s="318">
        <f>IF('Indicator Date hidden'!AN62="x","x",AM$2-'Indicator Date hidden'!AN62)</f>
        <v>1</v>
      </c>
      <c r="AN61" s="318">
        <f>IF('Indicator Date hidden'!AO62="x","x",AN$2-'Indicator Date hidden'!AO62)</f>
        <v>0</v>
      </c>
      <c r="AO61" s="318">
        <f>IF('Indicator Date hidden'!AP62="x","x",AO$2-'Indicator Date hidden'!AP62)</f>
        <v>4</v>
      </c>
      <c r="AP61" s="318">
        <f>IF('Indicator Date hidden'!AQ62="x","x",AP$2-'Indicator Date hidden'!AQ62)</f>
        <v>1</v>
      </c>
      <c r="AQ61" s="318">
        <f>IF('Indicator Date hidden'!AR62="x","x",AQ$2-'Indicator Date hidden'!AR62)</f>
        <v>0</v>
      </c>
      <c r="AR61" s="318">
        <f>IF('Indicator Date hidden'!AS62="x","x",AR$2-'Indicator Date hidden'!AS62)</f>
        <v>0</v>
      </c>
      <c r="AS61" s="318">
        <f>IF('Indicator Date hidden'!AT62="x","x",AS$2-'Indicator Date hidden'!AT62)</f>
        <v>0</v>
      </c>
      <c r="AT61" s="318">
        <f>IF('Indicator Date hidden'!AU62="x","x",AT$2-'Indicator Date hidden'!AU62)</f>
        <v>0</v>
      </c>
      <c r="AU61" s="318">
        <f>IF('Indicator Date hidden'!AV62="x","x",AU$2-'Indicator Date hidden'!AV62)</f>
        <v>0</v>
      </c>
      <c r="AV61" s="318">
        <f>IF('Indicator Date hidden'!AW62="x","x",AV$2-'Indicator Date hidden'!AW62)</f>
        <v>0</v>
      </c>
      <c r="AW61" s="318">
        <f>IF('Indicator Date hidden'!AX62="x","x",AW$2-'Indicator Date hidden'!AX62)</f>
        <v>0</v>
      </c>
      <c r="AX61" s="318">
        <f>IF('Indicator Date hidden'!AY62="x","x",AX$2-'Indicator Date hidden'!AY62)</f>
        <v>1</v>
      </c>
      <c r="AY61" s="318">
        <f>IF('Indicator Date hidden'!AZ62="x","x",AY$2-'Indicator Date hidden'!AZ62)</f>
        <v>1</v>
      </c>
      <c r="AZ61" s="318">
        <f>IF('Indicator Date hidden'!BA62="x","x",AZ$2-'Indicator Date hidden'!BA62)</f>
        <v>1</v>
      </c>
      <c r="BA61" s="318">
        <f>IF('Indicator Date hidden'!BB62="x","x",BA$2-'Indicator Date hidden'!BB62)</f>
        <v>0</v>
      </c>
      <c r="BB61" s="318">
        <f>IF('Indicator Date hidden'!BC62="x","x",BB$2-'Indicator Date hidden'!BC62)</f>
        <v>0</v>
      </c>
      <c r="BC61" s="318">
        <f>IF('Indicator Date hidden'!BD62="x","x",BC$2-'Indicator Date hidden'!BD62)</f>
        <v>0</v>
      </c>
      <c r="BD61" s="318">
        <f>IF('Indicator Date hidden'!BE62="x","x",BD$2-'Indicator Date hidden'!BE62)</f>
        <v>0</v>
      </c>
      <c r="BE61" s="318">
        <f>IF('Indicator Date hidden'!BF62="x","x",BE$2-'Indicator Date hidden'!BF62)</f>
        <v>0</v>
      </c>
      <c r="BF61" s="318">
        <f>IF('Indicator Date hidden'!BG62="x","x",BF$2-'Indicator Date hidden'!BG62)</f>
        <v>1</v>
      </c>
      <c r="BG61" s="318">
        <f>IF('Indicator Date hidden'!BH62="x","x",BG$2-'Indicator Date hidden'!BH62)</f>
        <v>1</v>
      </c>
      <c r="BH61" s="318">
        <f>IF('Indicator Date hidden'!BI62="x","x",BH$2-'Indicator Date hidden'!BI62)</f>
        <v>0</v>
      </c>
      <c r="BI61" s="318">
        <f>IF('Indicator Date hidden'!BJ62="x","x",BI$2-'Indicator Date hidden'!BJ62)</f>
        <v>0</v>
      </c>
      <c r="BJ61" s="318">
        <f>IF('Indicator Date hidden'!BK62="x","x",BJ$2-'Indicator Date hidden'!BK62)</f>
        <v>0</v>
      </c>
      <c r="BK61" s="318">
        <f>IF('Indicator Date hidden'!BL62="x","x",BK$2-'Indicator Date hidden'!BL62)</f>
        <v>0</v>
      </c>
      <c r="BL61" s="318">
        <f>IF('Indicator Date hidden'!BM62="x","x",BL$2-'Indicator Date hidden'!BM62)</f>
        <v>0</v>
      </c>
      <c r="BM61" s="318">
        <f>IF('Indicator Date hidden'!BN62="x","x",BM$2-'Indicator Date hidden'!BN62)</f>
        <v>0</v>
      </c>
      <c r="BN61" s="318">
        <f>IF('Indicator Date hidden'!BO62="x","x",BN$2-'Indicator Date hidden'!BO62)</f>
        <v>0</v>
      </c>
      <c r="BO61" s="318">
        <f>IF('Indicator Date hidden'!BP62="x","x",BO$2-'Indicator Date hidden'!BP62)</f>
        <v>5</v>
      </c>
      <c r="BP61" s="318">
        <f>IF('Indicator Date hidden'!BQ62="x","x",BP$2-'Indicator Date hidden'!BQ62)</f>
        <v>0</v>
      </c>
      <c r="BQ61" s="318">
        <f>IF('Indicator Date hidden'!BR62="x","x",BQ$2-'Indicator Date hidden'!BR62)</f>
        <v>6</v>
      </c>
      <c r="BR61" s="318">
        <f>IF('Indicator Date hidden'!BS62="x","x",BR$2-'Indicator Date hidden'!BS62)</f>
        <v>6</v>
      </c>
      <c r="BS61" s="318">
        <f>IF('Indicator Date hidden'!BT62="x","x",BS$2-'Indicator Date hidden'!BT62)</f>
        <v>6</v>
      </c>
      <c r="BT61" s="318">
        <f>IF('Indicator Date hidden'!BU62="x","x",BT$2-'Indicator Date hidden'!BU62)</f>
        <v>0</v>
      </c>
      <c r="BU61" s="318">
        <f>IF('Indicator Date hidden'!BV62="x","x",BU$2-'Indicator Date hidden'!BV62)</f>
        <v>0</v>
      </c>
      <c r="BV61" s="318">
        <f>IF('Indicator Date hidden'!BW62="x","x",BV$2-'Indicator Date hidden'!BW62)</f>
        <v>0</v>
      </c>
      <c r="BW61" s="318">
        <f>IF('Indicator Date hidden'!BX62="x","x",BW$2-'Indicator Date hidden'!BX62)</f>
        <v>6</v>
      </c>
      <c r="BX61" s="318">
        <f>IF('Indicator Date hidden'!BY62="x","x",BX$2-'Indicator Date hidden'!BY62)</f>
        <v>1</v>
      </c>
      <c r="BY61" s="318">
        <f>IF('Indicator Date hidden'!BZ62="x","x",BY$2-'Indicator Date hidden'!BZ62)</f>
        <v>1</v>
      </c>
      <c r="BZ61" s="318">
        <f>IF('Indicator Date hidden'!CA62="x","x",BZ$2-'Indicator Date hidden'!CA62)</f>
        <v>1</v>
      </c>
      <c r="CA61" s="318">
        <f>IF('Indicator Date hidden'!CB62="x","x",CA$2-'Indicator Date hidden'!CB62)</f>
        <v>1</v>
      </c>
      <c r="CB61" s="318">
        <f>IF('Indicator Date hidden'!CC62="x","x",CB$2-'Indicator Date hidden'!CC62)</f>
        <v>1</v>
      </c>
      <c r="CC61" s="318">
        <f>IF('Indicator Date hidden'!CD62="x","x",CC$2-'Indicator Date hidden'!CD62)</f>
        <v>1</v>
      </c>
      <c r="CD61" s="318">
        <f>IF('Indicator Date hidden'!CE62="x","x",CD$2-'Indicator Date hidden'!CE62)</f>
        <v>1</v>
      </c>
      <c r="CE61" s="318">
        <f>IF('Indicator Date hidden'!CF62="x","x",CE$2-'Indicator Date hidden'!CF62)</f>
        <v>0</v>
      </c>
      <c r="CF61" s="318">
        <f>IF('Indicator Date hidden'!CG62="x","x",CF$2-'Indicator Date hidden'!CG62)</f>
        <v>0</v>
      </c>
      <c r="CG61" s="318">
        <f>IF('Indicator Date hidden'!CH62="x","x",CG$2-'Indicator Date hidden'!CH62)</f>
        <v>0</v>
      </c>
      <c r="CH61" s="318">
        <f>IF('Indicator Date hidden'!CI62="x","x",CH$2-'Indicator Date hidden'!CI62)</f>
        <v>0</v>
      </c>
      <c r="CI61" s="318">
        <f>IF('Indicator Date hidden'!CJ62="x","x",CI$2-'Indicator Date hidden'!CJ62)</f>
        <v>0</v>
      </c>
      <c r="CJ61" s="318">
        <f>IF('Indicator Date hidden'!CK62="x","x",CJ$2-'Indicator Date hidden'!CK62)</f>
        <v>0</v>
      </c>
      <c r="CK61" s="318">
        <f>IF('Indicator Date hidden'!CL62="x","x",CK$2-'Indicator Date hidden'!CL62)</f>
        <v>0</v>
      </c>
      <c r="CL61" s="318">
        <f>IF('Indicator Date hidden'!CM62="x","x",CL$2-'Indicator Date hidden'!CM62)</f>
        <v>6</v>
      </c>
      <c r="CM61" s="317">
        <f t="shared" si="0"/>
        <v>67</v>
      </c>
      <c r="CN61" s="319">
        <f t="shared" si="1"/>
        <v>0.7528089887640449</v>
      </c>
      <c r="CO61" s="317">
        <f t="shared" si="2"/>
        <v>27</v>
      </c>
      <c r="CP61" s="319">
        <f t="shared" si="3"/>
        <v>1.6440625133444198</v>
      </c>
      <c r="CQ61" s="320">
        <f t="shared" si="4"/>
        <v>0</v>
      </c>
    </row>
    <row r="62" spans="1:95" x14ac:dyDescent="0.3">
      <c r="A62" s="317" t="str">
        <f>'Indicator Data'!C73</f>
        <v>Thakurgaon</v>
      </c>
      <c r="B62" s="318">
        <f>IF('Indicator Date hidden'!C63="x","x",B$2-'Indicator Date hidden'!C63)</f>
        <v>0</v>
      </c>
      <c r="C62" s="318">
        <f>IF('Indicator Date hidden'!D63="x","x",C$2-'Indicator Date hidden'!D63)</f>
        <v>0</v>
      </c>
      <c r="D62" s="318">
        <f>IF('Indicator Date hidden'!E63="x","x",D$2-'Indicator Date hidden'!E63)</f>
        <v>0</v>
      </c>
      <c r="E62" s="318">
        <f>IF('Indicator Date hidden'!F63="x","x",E$2-'Indicator Date hidden'!F63)</f>
        <v>0</v>
      </c>
      <c r="F62" s="318">
        <f>IF('Indicator Date hidden'!G63="x","x",F$2-'Indicator Date hidden'!G63)</f>
        <v>0</v>
      </c>
      <c r="G62" s="318">
        <f>IF('Indicator Date hidden'!H63="x","x",G$2-'Indicator Date hidden'!H63)</f>
        <v>0</v>
      </c>
      <c r="H62" s="318">
        <f>IF('Indicator Date hidden'!I63="x","x",H$2-'Indicator Date hidden'!I63)</f>
        <v>0</v>
      </c>
      <c r="I62" s="318">
        <f>IF('Indicator Date hidden'!J63="x","x",I$2-'Indicator Date hidden'!J63)</f>
        <v>0</v>
      </c>
      <c r="J62" s="318">
        <f>IF('Indicator Date hidden'!K63="x","x",J$2-'Indicator Date hidden'!K63)</f>
        <v>0</v>
      </c>
      <c r="K62" s="318">
        <f>IF('Indicator Date hidden'!L63="x","x",K$2-'Indicator Date hidden'!L63)</f>
        <v>0</v>
      </c>
      <c r="L62" s="318">
        <f>IF('Indicator Date hidden'!M63="x","x",L$2-'Indicator Date hidden'!M63)</f>
        <v>0</v>
      </c>
      <c r="M62" s="318">
        <f>IF('Indicator Date hidden'!N63="x","x",M$2-'Indicator Date hidden'!N63)</f>
        <v>0</v>
      </c>
      <c r="N62" s="318">
        <f>IF('Indicator Date hidden'!O63="x","x",N$2-'Indicator Date hidden'!O63)</f>
        <v>0</v>
      </c>
      <c r="O62" s="318">
        <f>IF('Indicator Date hidden'!P63="x","x",O$2-'Indicator Date hidden'!P63)</f>
        <v>0</v>
      </c>
      <c r="P62" s="318">
        <f>IF('Indicator Date hidden'!Q63="x","x",P$2-'Indicator Date hidden'!Q63)</f>
        <v>0</v>
      </c>
      <c r="Q62" s="318">
        <f>IF('Indicator Date hidden'!R63="x","x",Q$2-'Indicator Date hidden'!R63)</f>
        <v>0</v>
      </c>
      <c r="R62" s="318">
        <f>IF('Indicator Date hidden'!S63="x","x",R$2-'Indicator Date hidden'!S63)</f>
        <v>0</v>
      </c>
      <c r="S62" s="318">
        <f>IF('Indicator Date hidden'!T63="x","x",S$2-'Indicator Date hidden'!T63)</f>
        <v>0</v>
      </c>
      <c r="T62" s="318">
        <f>IF('Indicator Date hidden'!U63="x","x",T$2-'Indicator Date hidden'!U63)</f>
        <v>0</v>
      </c>
      <c r="U62" s="318">
        <f>IF('Indicator Date hidden'!V63="x","x",U$2-'Indicator Date hidden'!V63)</f>
        <v>0</v>
      </c>
      <c r="V62" s="318">
        <f>IF('Indicator Date hidden'!W63="x","x",V$2-'Indicator Date hidden'!W63)</f>
        <v>0</v>
      </c>
      <c r="W62" s="318">
        <f>IF('Indicator Date hidden'!X63="x","x",W$2-'Indicator Date hidden'!X63)</f>
        <v>0</v>
      </c>
      <c r="X62" s="318">
        <f>IF('Indicator Date hidden'!Y63="x","x",X$2-'Indicator Date hidden'!Y63)</f>
        <v>0</v>
      </c>
      <c r="Y62" s="318">
        <f>IF('Indicator Date hidden'!Z63="x","x",Y$2-'Indicator Date hidden'!Z63)</f>
        <v>6</v>
      </c>
      <c r="Z62" s="318">
        <f>IF('Indicator Date hidden'!AA63="x","x",Z$2-'Indicator Date hidden'!AA63)</f>
        <v>0</v>
      </c>
      <c r="AA62" s="318">
        <f>IF('Indicator Date hidden'!AB63="x","x",AA$2-'Indicator Date hidden'!AB63)</f>
        <v>0</v>
      </c>
      <c r="AB62" s="318">
        <f>IF('Indicator Date hidden'!AC63="x","x",AB$2-'Indicator Date hidden'!AC63)</f>
        <v>0</v>
      </c>
      <c r="AC62" s="318">
        <f>IF('Indicator Date hidden'!AD63="x","x",AC$2-'Indicator Date hidden'!AD63)</f>
        <v>0</v>
      </c>
      <c r="AD62" s="318">
        <f>IF('Indicator Date hidden'!AE63="x","x",AD$2-'Indicator Date hidden'!AE63)</f>
        <v>0</v>
      </c>
      <c r="AE62" s="318">
        <f>IF('Indicator Date hidden'!AF63="x","x",AE$2-'Indicator Date hidden'!AF63)</f>
        <v>0</v>
      </c>
      <c r="AF62" s="318">
        <f>IF('Indicator Date hidden'!AG63="x","x",AF$2-'Indicator Date hidden'!AG63)</f>
        <v>0</v>
      </c>
      <c r="AG62" s="318">
        <f>IF('Indicator Date hidden'!AH63="x","x",AG$2-'Indicator Date hidden'!AH63)</f>
        <v>4</v>
      </c>
      <c r="AH62" s="318">
        <f>IF('Indicator Date hidden'!AI63="x","x",AH$2-'Indicator Date hidden'!AI63)</f>
        <v>1</v>
      </c>
      <c r="AI62" s="318">
        <f>IF('Indicator Date hidden'!AJ63="x","x",AI$2-'Indicator Date hidden'!AJ63)</f>
        <v>1</v>
      </c>
      <c r="AJ62" s="318">
        <f>IF('Indicator Date hidden'!AK63="x","x",AJ$2-'Indicator Date hidden'!AK63)</f>
        <v>1</v>
      </c>
      <c r="AK62" s="318">
        <f>IF('Indicator Date hidden'!AL63="x","x",AK$2-'Indicator Date hidden'!AL63)</f>
        <v>0</v>
      </c>
      <c r="AL62" s="318">
        <f>IF('Indicator Date hidden'!AM63="x","x",AL$2-'Indicator Date hidden'!AM63)</f>
        <v>1</v>
      </c>
      <c r="AM62" s="318">
        <f>IF('Indicator Date hidden'!AN63="x","x",AM$2-'Indicator Date hidden'!AN63)</f>
        <v>1</v>
      </c>
      <c r="AN62" s="318">
        <f>IF('Indicator Date hidden'!AO63="x","x",AN$2-'Indicator Date hidden'!AO63)</f>
        <v>0</v>
      </c>
      <c r="AO62" s="318">
        <f>IF('Indicator Date hidden'!AP63="x","x",AO$2-'Indicator Date hidden'!AP63)</f>
        <v>4</v>
      </c>
      <c r="AP62" s="318">
        <f>IF('Indicator Date hidden'!AQ63="x","x",AP$2-'Indicator Date hidden'!AQ63)</f>
        <v>1</v>
      </c>
      <c r="AQ62" s="318">
        <f>IF('Indicator Date hidden'!AR63="x","x",AQ$2-'Indicator Date hidden'!AR63)</f>
        <v>0</v>
      </c>
      <c r="AR62" s="318">
        <f>IF('Indicator Date hidden'!AS63="x","x",AR$2-'Indicator Date hidden'!AS63)</f>
        <v>0</v>
      </c>
      <c r="AS62" s="318">
        <f>IF('Indicator Date hidden'!AT63="x","x",AS$2-'Indicator Date hidden'!AT63)</f>
        <v>0</v>
      </c>
      <c r="AT62" s="318">
        <f>IF('Indicator Date hidden'!AU63="x","x",AT$2-'Indicator Date hidden'!AU63)</f>
        <v>0</v>
      </c>
      <c r="AU62" s="318">
        <f>IF('Indicator Date hidden'!AV63="x","x",AU$2-'Indicator Date hidden'!AV63)</f>
        <v>0</v>
      </c>
      <c r="AV62" s="318">
        <f>IF('Indicator Date hidden'!AW63="x","x",AV$2-'Indicator Date hidden'!AW63)</f>
        <v>0</v>
      </c>
      <c r="AW62" s="318">
        <f>IF('Indicator Date hidden'!AX63="x","x",AW$2-'Indicator Date hidden'!AX63)</f>
        <v>0</v>
      </c>
      <c r="AX62" s="318">
        <f>IF('Indicator Date hidden'!AY63="x","x",AX$2-'Indicator Date hidden'!AY63)</f>
        <v>1</v>
      </c>
      <c r="AY62" s="318">
        <f>IF('Indicator Date hidden'!AZ63="x","x",AY$2-'Indicator Date hidden'!AZ63)</f>
        <v>1</v>
      </c>
      <c r="AZ62" s="318">
        <f>IF('Indicator Date hidden'!BA63="x","x",AZ$2-'Indicator Date hidden'!BA63)</f>
        <v>1</v>
      </c>
      <c r="BA62" s="318">
        <f>IF('Indicator Date hidden'!BB63="x","x",BA$2-'Indicator Date hidden'!BB63)</f>
        <v>0</v>
      </c>
      <c r="BB62" s="318">
        <f>IF('Indicator Date hidden'!BC63="x","x",BB$2-'Indicator Date hidden'!BC63)</f>
        <v>0</v>
      </c>
      <c r="BC62" s="318">
        <f>IF('Indicator Date hidden'!BD63="x","x",BC$2-'Indicator Date hidden'!BD63)</f>
        <v>0</v>
      </c>
      <c r="BD62" s="318">
        <f>IF('Indicator Date hidden'!BE63="x","x",BD$2-'Indicator Date hidden'!BE63)</f>
        <v>0</v>
      </c>
      <c r="BE62" s="318">
        <f>IF('Indicator Date hidden'!BF63="x","x",BE$2-'Indicator Date hidden'!BF63)</f>
        <v>0</v>
      </c>
      <c r="BF62" s="318">
        <f>IF('Indicator Date hidden'!BG63="x","x",BF$2-'Indicator Date hidden'!BG63)</f>
        <v>1</v>
      </c>
      <c r="BG62" s="318">
        <f>IF('Indicator Date hidden'!BH63="x","x",BG$2-'Indicator Date hidden'!BH63)</f>
        <v>1</v>
      </c>
      <c r="BH62" s="318">
        <f>IF('Indicator Date hidden'!BI63="x","x",BH$2-'Indicator Date hidden'!BI63)</f>
        <v>0</v>
      </c>
      <c r="BI62" s="318">
        <f>IF('Indicator Date hidden'!BJ63="x","x",BI$2-'Indicator Date hidden'!BJ63)</f>
        <v>0</v>
      </c>
      <c r="BJ62" s="318">
        <f>IF('Indicator Date hidden'!BK63="x","x",BJ$2-'Indicator Date hidden'!BK63)</f>
        <v>0</v>
      </c>
      <c r="BK62" s="318">
        <f>IF('Indicator Date hidden'!BL63="x","x",BK$2-'Indicator Date hidden'!BL63)</f>
        <v>0</v>
      </c>
      <c r="BL62" s="318">
        <f>IF('Indicator Date hidden'!BM63="x","x",BL$2-'Indicator Date hidden'!BM63)</f>
        <v>0</v>
      </c>
      <c r="BM62" s="318">
        <f>IF('Indicator Date hidden'!BN63="x","x",BM$2-'Indicator Date hidden'!BN63)</f>
        <v>0</v>
      </c>
      <c r="BN62" s="318">
        <f>IF('Indicator Date hidden'!BO63="x","x",BN$2-'Indicator Date hidden'!BO63)</f>
        <v>0</v>
      </c>
      <c r="BO62" s="318">
        <f>IF('Indicator Date hidden'!BP63="x","x",BO$2-'Indicator Date hidden'!BP63)</f>
        <v>5</v>
      </c>
      <c r="BP62" s="318">
        <f>IF('Indicator Date hidden'!BQ63="x","x",BP$2-'Indicator Date hidden'!BQ63)</f>
        <v>0</v>
      </c>
      <c r="BQ62" s="318">
        <f>IF('Indicator Date hidden'!BR63="x","x",BQ$2-'Indicator Date hidden'!BR63)</f>
        <v>6</v>
      </c>
      <c r="BR62" s="318">
        <f>IF('Indicator Date hidden'!BS63="x","x",BR$2-'Indicator Date hidden'!BS63)</f>
        <v>6</v>
      </c>
      <c r="BS62" s="318">
        <f>IF('Indicator Date hidden'!BT63="x","x",BS$2-'Indicator Date hidden'!BT63)</f>
        <v>6</v>
      </c>
      <c r="BT62" s="318">
        <f>IF('Indicator Date hidden'!BU63="x","x",BT$2-'Indicator Date hidden'!BU63)</f>
        <v>0</v>
      </c>
      <c r="BU62" s="318">
        <f>IF('Indicator Date hidden'!BV63="x","x",BU$2-'Indicator Date hidden'!BV63)</f>
        <v>0</v>
      </c>
      <c r="BV62" s="318">
        <f>IF('Indicator Date hidden'!BW63="x","x",BV$2-'Indicator Date hidden'!BW63)</f>
        <v>0</v>
      </c>
      <c r="BW62" s="318">
        <f>IF('Indicator Date hidden'!BX63="x","x",BW$2-'Indicator Date hidden'!BX63)</f>
        <v>6</v>
      </c>
      <c r="BX62" s="318">
        <f>IF('Indicator Date hidden'!BY63="x","x",BX$2-'Indicator Date hidden'!BY63)</f>
        <v>1</v>
      </c>
      <c r="BY62" s="318">
        <f>IF('Indicator Date hidden'!BZ63="x","x",BY$2-'Indicator Date hidden'!BZ63)</f>
        <v>1</v>
      </c>
      <c r="BZ62" s="318">
        <f>IF('Indicator Date hidden'!CA63="x","x",BZ$2-'Indicator Date hidden'!CA63)</f>
        <v>1</v>
      </c>
      <c r="CA62" s="318">
        <f>IF('Indicator Date hidden'!CB63="x","x",CA$2-'Indicator Date hidden'!CB63)</f>
        <v>1</v>
      </c>
      <c r="CB62" s="318">
        <f>IF('Indicator Date hidden'!CC63="x","x",CB$2-'Indicator Date hidden'!CC63)</f>
        <v>1</v>
      </c>
      <c r="CC62" s="318">
        <f>IF('Indicator Date hidden'!CD63="x","x",CC$2-'Indicator Date hidden'!CD63)</f>
        <v>1</v>
      </c>
      <c r="CD62" s="318">
        <f>IF('Indicator Date hidden'!CE63="x","x",CD$2-'Indicator Date hidden'!CE63)</f>
        <v>1</v>
      </c>
      <c r="CE62" s="318">
        <f>IF('Indicator Date hidden'!CF63="x","x",CE$2-'Indicator Date hidden'!CF63)</f>
        <v>0</v>
      </c>
      <c r="CF62" s="318">
        <f>IF('Indicator Date hidden'!CG63="x","x",CF$2-'Indicator Date hidden'!CG63)</f>
        <v>0</v>
      </c>
      <c r="CG62" s="318">
        <f>IF('Indicator Date hidden'!CH63="x","x",CG$2-'Indicator Date hidden'!CH63)</f>
        <v>0</v>
      </c>
      <c r="CH62" s="318">
        <f>IF('Indicator Date hidden'!CI63="x","x",CH$2-'Indicator Date hidden'!CI63)</f>
        <v>0</v>
      </c>
      <c r="CI62" s="318">
        <f>IF('Indicator Date hidden'!CJ63="x","x",CI$2-'Indicator Date hidden'!CJ63)</f>
        <v>0</v>
      </c>
      <c r="CJ62" s="318">
        <f>IF('Indicator Date hidden'!CK63="x","x",CJ$2-'Indicator Date hidden'!CK63)</f>
        <v>0</v>
      </c>
      <c r="CK62" s="318">
        <f>IF('Indicator Date hidden'!CL63="x","x",CK$2-'Indicator Date hidden'!CL63)</f>
        <v>0</v>
      </c>
      <c r="CL62" s="318">
        <f>IF('Indicator Date hidden'!CM63="x","x",CL$2-'Indicator Date hidden'!CM63)</f>
        <v>6</v>
      </c>
      <c r="CM62" s="317">
        <f t="shared" si="0"/>
        <v>67</v>
      </c>
      <c r="CN62" s="319">
        <f t="shared" si="1"/>
        <v>0.7528089887640449</v>
      </c>
      <c r="CO62" s="317">
        <f t="shared" si="2"/>
        <v>27</v>
      </c>
      <c r="CP62" s="319">
        <f t="shared" si="3"/>
        <v>1.6440625133444198</v>
      </c>
      <c r="CQ62" s="320">
        <f t="shared" si="4"/>
        <v>0</v>
      </c>
    </row>
    <row r="63" spans="1:95" x14ac:dyDescent="0.3">
      <c r="A63" s="317" t="str">
        <f>'Indicator Data'!C74</f>
        <v>Habiganj</v>
      </c>
      <c r="B63" s="318">
        <f>IF('Indicator Date hidden'!C64="x","x",B$2-'Indicator Date hidden'!C64)</f>
        <v>0</v>
      </c>
      <c r="C63" s="318">
        <f>IF('Indicator Date hidden'!D64="x","x",C$2-'Indicator Date hidden'!D64)</f>
        <v>0</v>
      </c>
      <c r="D63" s="318">
        <f>IF('Indicator Date hidden'!E64="x","x",D$2-'Indicator Date hidden'!E64)</f>
        <v>0</v>
      </c>
      <c r="E63" s="318">
        <f>IF('Indicator Date hidden'!F64="x","x",E$2-'Indicator Date hidden'!F64)</f>
        <v>0</v>
      </c>
      <c r="F63" s="318">
        <f>IF('Indicator Date hidden'!G64="x","x",F$2-'Indicator Date hidden'!G64)</f>
        <v>0</v>
      </c>
      <c r="G63" s="318">
        <f>IF('Indicator Date hidden'!H64="x","x",G$2-'Indicator Date hidden'!H64)</f>
        <v>0</v>
      </c>
      <c r="H63" s="318">
        <f>IF('Indicator Date hidden'!I64="x","x",H$2-'Indicator Date hidden'!I64)</f>
        <v>0</v>
      </c>
      <c r="I63" s="318">
        <f>IF('Indicator Date hidden'!J64="x","x",I$2-'Indicator Date hidden'!J64)</f>
        <v>0</v>
      </c>
      <c r="J63" s="318">
        <f>IF('Indicator Date hidden'!K64="x","x",J$2-'Indicator Date hidden'!K64)</f>
        <v>0</v>
      </c>
      <c r="K63" s="318">
        <f>IF('Indicator Date hidden'!L64="x","x",K$2-'Indicator Date hidden'!L64)</f>
        <v>0</v>
      </c>
      <c r="L63" s="318">
        <f>IF('Indicator Date hidden'!M64="x","x",L$2-'Indicator Date hidden'!M64)</f>
        <v>0</v>
      </c>
      <c r="M63" s="318">
        <f>IF('Indicator Date hidden'!N64="x","x",M$2-'Indicator Date hidden'!N64)</f>
        <v>0</v>
      </c>
      <c r="N63" s="318">
        <f>IF('Indicator Date hidden'!O64="x","x",N$2-'Indicator Date hidden'!O64)</f>
        <v>0</v>
      </c>
      <c r="O63" s="318">
        <f>IF('Indicator Date hidden'!P64="x","x",O$2-'Indicator Date hidden'!P64)</f>
        <v>0</v>
      </c>
      <c r="P63" s="318">
        <f>IF('Indicator Date hidden'!Q64="x","x",P$2-'Indicator Date hidden'!Q64)</f>
        <v>0</v>
      </c>
      <c r="Q63" s="318">
        <f>IF('Indicator Date hidden'!R64="x","x",Q$2-'Indicator Date hidden'!R64)</f>
        <v>0</v>
      </c>
      <c r="R63" s="318">
        <f>IF('Indicator Date hidden'!S64="x","x",R$2-'Indicator Date hidden'!S64)</f>
        <v>0</v>
      </c>
      <c r="S63" s="318">
        <f>IF('Indicator Date hidden'!T64="x","x",S$2-'Indicator Date hidden'!T64)</f>
        <v>0</v>
      </c>
      <c r="T63" s="318">
        <f>IF('Indicator Date hidden'!U64="x","x",T$2-'Indicator Date hidden'!U64)</f>
        <v>0</v>
      </c>
      <c r="U63" s="318">
        <f>IF('Indicator Date hidden'!V64="x","x",U$2-'Indicator Date hidden'!V64)</f>
        <v>0</v>
      </c>
      <c r="V63" s="318">
        <f>IF('Indicator Date hidden'!W64="x","x",V$2-'Indicator Date hidden'!W64)</f>
        <v>0</v>
      </c>
      <c r="W63" s="318">
        <f>IF('Indicator Date hidden'!X64="x","x",W$2-'Indicator Date hidden'!X64)</f>
        <v>0</v>
      </c>
      <c r="X63" s="318">
        <f>IF('Indicator Date hidden'!Y64="x","x",X$2-'Indicator Date hidden'!Y64)</f>
        <v>0</v>
      </c>
      <c r="Y63" s="318">
        <f>IF('Indicator Date hidden'!Z64="x","x",Y$2-'Indicator Date hidden'!Z64)</f>
        <v>6</v>
      </c>
      <c r="Z63" s="318">
        <f>IF('Indicator Date hidden'!AA64="x","x",Z$2-'Indicator Date hidden'!AA64)</f>
        <v>0</v>
      </c>
      <c r="AA63" s="318">
        <f>IF('Indicator Date hidden'!AB64="x","x",AA$2-'Indicator Date hidden'!AB64)</f>
        <v>0</v>
      </c>
      <c r="AB63" s="318">
        <f>IF('Indicator Date hidden'!AC64="x","x",AB$2-'Indicator Date hidden'!AC64)</f>
        <v>0</v>
      </c>
      <c r="AC63" s="318">
        <f>IF('Indicator Date hidden'!AD64="x","x",AC$2-'Indicator Date hidden'!AD64)</f>
        <v>0</v>
      </c>
      <c r="AD63" s="318">
        <f>IF('Indicator Date hidden'!AE64="x","x",AD$2-'Indicator Date hidden'!AE64)</f>
        <v>0</v>
      </c>
      <c r="AE63" s="318">
        <f>IF('Indicator Date hidden'!AF64="x","x",AE$2-'Indicator Date hidden'!AF64)</f>
        <v>0</v>
      </c>
      <c r="AF63" s="318">
        <f>IF('Indicator Date hidden'!AG64="x","x",AF$2-'Indicator Date hidden'!AG64)</f>
        <v>0</v>
      </c>
      <c r="AG63" s="318">
        <f>IF('Indicator Date hidden'!AH64="x","x",AG$2-'Indicator Date hidden'!AH64)</f>
        <v>4</v>
      </c>
      <c r="AH63" s="318">
        <f>IF('Indicator Date hidden'!AI64="x","x",AH$2-'Indicator Date hidden'!AI64)</f>
        <v>1</v>
      </c>
      <c r="AI63" s="318">
        <f>IF('Indicator Date hidden'!AJ64="x","x",AI$2-'Indicator Date hidden'!AJ64)</f>
        <v>1</v>
      </c>
      <c r="AJ63" s="318">
        <f>IF('Indicator Date hidden'!AK64="x","x",AJ$2-'Indicator Date hidden'!AK64)</f>
        <v>1</v>
      </c>
      <c r="AK63" s="318">
        <f>IF('Indicator Date hidden'!AL64="x","x",AK$2-'Indicator Date hidden'!AL64)</f>
        <v>0</v>
      </c>
      <c r="AL63" s="318">
        <f>IF('Indicator Date hidden'!AM64="x","x",AL$2-'Indicator Date hidden'!AM64)</f>
        <v>1</v>
      </c>
      <c r="AM63" s="318">
        <f>IF('Indicator Date hidden'!AN64="x","x",AM$2-'Indicator Date hidden'!AN64)</f>
        <v>1</v>
      </c>
      <c r="AN63" s="318">
        <f>IF('Indicator Date hidden'!AO64="x","x",AN$2-'Indicator Date hidden'!AO64)</f>
        <v>0</v>
      </c>
      <c r="AO63" s="318">
        <f>IF('Indicator Date hidden'!AP64="x","x",AO$2-'Indicator Date hidden'!AP64)</f>
        <v>4</v>
      </c>
      <c r="AP63" s="318">
        <f>IF('Indicator Date hidden'!AQ64="x","x",AP$2-'Indicator Date hidden'!AQ64)</f>
        <v>1</v>
      </c>
      <c r="AQ63" s="318">
        <f>IF('Indicator Date hidden'!AR64="x","x",AQ$2-'Indicator Date hidden'!AR64)</f>
        <v>0</v>
      </c>
      <c r="AR63" s="318">
        <f>IF('Indicator Date hidden'!AS64="x","x",AR$2-'Indicator Date hidden'!AS64)</f>
        <v>0</v>
      </c>
      <c r="AS63" s="318">
        <f>IF('Indicator Date hidden'!AT64="x","x",AS$2-'Indicator Date hidden'!AT64)</f>
        <v>0</v>
      </c>
      <c r="AT63" s="318">
        <f>IF('Indicator Date hidden'!AU64="x","x",AT$2-'Indicator Date hidden'!AU64)</f>
        <v>0</v>
      </c>
      <c r="AU63" s="318">
        <f>IF('Indicator Date hidden'!AV64="x","x",AU$2-'Indicator Date hidden'!AV64)</f>
        <v>0</v>
      </c>
      <c r="AV63" s="318">
        <f>IF('Indicator Date hidden'!AW64="x","x",AV$2-'Indicator Date hidden'!AW64)</f>
        <v>0</v>
      </c>
      <c r="AW63" s="318">
        <f>IF('Indicator Date hidden'!AX64="x","x",AW$2-'Indicator Date hidden'!AX64)</f>
        <v>0</v>
      </c>
      <c r="AX63" s="318">
        <f>IF('Indicator Date hidden'!AY64="x","x",AX$2-'Indicator Date hidden'!AY64)</f>
        <v>1</v>
      </c>
      <c r="AY63" s="318">
        <f>IF('Indicator Date hidden'!AZ64="x","x",AY$2-'Indicator Date hidden'!AZ64)</f>
        <v>1</v>
      </c>
      <c r="AZ63" s="318">
        <f>IF('Indicator Date hidden'!BA64="x","x",AZ$2-'Indicator Date hidden'!BA64)</f>
        <v>1</v>
      </c>
      <c r="BA63" s="318">
        <f>IF('Indicator Date hidden'!BB64="x","x",BA$2-'Indicator Date hidden'!BB64)</f>
        <v>0</v>
      </c>
      <c r="BB63" s="318">
        <f>IF('Indicator Date hidden'!BC64="x","x",BB$2-'Indicator Date hidden'!BC64)</f>
        <v>0</v>
      </c>
      <c r="BC63" s="318">
        <f>IF('Indicator Date hidden'!BD64="x","x",BC$2-'Indicator Date hidden'!BD64)</f>
        <v>0</v>
      </c>
      <c r="BD63" s="318">
        <f>IF('Indicator Date hidden'!BE64="x","x",BD$2-'Indicator Date hidden'!BE64)</f>
        <v>0</v>
      </c>
      <c r="BE63" s="318">
        <f>IF('Indicator Date hidden'!BF64="x","x",BE$2-'Indicator Date hidden'!BF64)</f>
        <v>0</v>
      </c>
      <c r="BF63" s="318">
        <f>IF('Indicator Date hidden'!BG64="x","x",BF$2-'Indicator Date hidden'!BG64)</f>
        <v>1</v>
      </c>
      <c r="BG63" s="318">
        <f>IF('Indicator Date hidden'!BH64="x","x",BG$2-'Indicator Date hidden'!BH64)</f>
        <v>1</v>
      </c>
      <c r="BH63" s="318">
        <f>IF('Indicator Date hidden'!BI64="x","x",BH$2-'Indicator Date hidden'!BI64)</f>
        <v>0</v>
      </c>
      <c r="BI63" s="318">
        <f>IF('Indicator Date hidden'!BJ64="x","x",BI$2-'Indicator Date hidden'!BJ64)</f>
        <v>0</v>
      </c>
      <c r="BJ63" s="318">
        <f>IF('Indicator Date hidden'!BK64="x","x",BJ$2-'Indicator Date hidden'!BK64)</f>
        <v>0</v>
      </c>
      <c r="BK63" s="318">
        <f>IF('Indicator Date hidden'!BL64="x","x",BK$2-'Indicator Date hidden'!BL64)</f>
        <v>0</v>
      </c>
      <c r="BL63" s="318">
        <f>IF('Indicator Date hidden'!BM64="x","x",BL$2-'Indicator Date hidden'!BM64)</f>
        <v>0</v>
      </c>
      <c r="BM63" s="318">
        <f>IF('Indicator Date hidden'!BN64="x","x",BM$2-'Indicator Date hidden'!BN64)</f>
        <v>0</v>
      </c>
      <c r="BN63" s="318">
        <f>IF('Indicator Date hidden'!BO64="x","x",BN$2-'Indicator Date hidden'!BO64)</f>
        <v>0</v>
      </c>
      <c r="BO63" s="318">
        <f>IF('Indicator Date hidden'!BP64="x","x",BO$2-'Indicator Date hidden'!BP64)</f>
        <v>5</v>
      </c>
      <c r="BP63" s="318">
        <f>IF('Indicator Date hidden'!BQ64="x","x",BP$2-'Indicator Date hidden'!BQ64)</f>
        <v>0</v>
      </c>
      <c r="BQ63" s="318">
        <f>IF('Indicator Date hidden'!BR64="x","x",BQ$2-'Indicator Date hidden'!BR64)</f>
        <v>6</v>
      </c>
      <c r="BR63" s="318">
        <f>IF('Indicator Date hidden'!BS64="x","x",BR$2-'Indicator Date hidden'!BS64)</f>
        <v>6</v>
      </c>
      <c r="BS63" s="318">
        <f>IF('Indicator Date hidden'!BT64="x","x",BS$2-'Indicator Date hidden'!BT64)</f>
        <v>6</v>
      </c>
      <c r="BT63" s="318">
        <f>IF('Indicator Date hidden'!BU64="x","x",BT$2-'Indicator Date hidden'!BU64)</f>
        <v>0</v>
      </c>
      <c r="BU63" s="318">
        <f>IF('Indicator Date hidden'!BV64="x","x",BU$2-'Indicator Date hidden'!BV64)</f>
        <v>0</v>
      </c>
      <c r="BV63" s="318">
        <f>IF('Indicator Date hidden'!BW64="x","x",BV$2-'Indicator Date hidden'!BW64)</f>
        <v>0</v>
      </c>
      <c r="BW63" s="318">
        <f>IF('Indicator Date hidden'!BX64="x","x",BW$2-'Indicator Date hidden'!BX64)</f>
        <v>6</v>
      </c>
      <c r="BX63" s="318">
        <f>IF('Indicator Date hidden'!BY64="x","x",BX$2-'Indicator Date hidden'!BY64)</f>
        <v>1</v>
      </c>
      <c r="BY63" s="318">
        <f>IF('Indicator Date hidden'!BZ64="x","x",BY$2-'Indicator Date hidden'!BZ64)</f>
        <v>1</v>
      </c>
      <c r="BZ63" s="318">
        <f>IF('Indicator Date hidden'!CA64="x","x",BZ$2-'Indicator Date hidden'!CA64)</f>
        <v>1</v>
      </c>
      <c r="CA63" s="318">
        <f>IF('Indicator Date hidden'!CB64="x","x",CA$2-'Indicator Date hidden'!CB64)</f>
        <v>1</v>
      </c>
      <c r="CB63" s="318">
        <f>IF('Indicator Date hidden'!CC64="x","x",CB$2-'Indicator Date hidden'!CC64)</f>
        <v>1</v>
      </c>
      <c r="CC63" s="318">
        <f>IF('Indicator Date hidden'!CD64="x","x",CC$2-'Indicator Date hidden'!CD64)</f>
        <v>1</v>
      </c>
      <c r="CD63" s="318">
        <f>IF('Indicator Date hidden'!CE64="x","x",CD$2-'Indicator Date hidden'!CE64)</f>
        <v>1</v>
      </c>
      <c r="CE63" s="318">
        <f>IF('Indicator Date hidden'!CF64="x","x",CE$2-'Indicator Date hidden'!CF64)</f>
        <v>0</v>
      </c>
      <c r="CF63" s="318">
        <f>IF('Indicator Date hidden'!CG64="x","x",CF$2-'Indicator Date hidden'!CG64)</f>
        <v>0</v>
      </c>
      <c r="CG63" s="318">
        <f>IF('Indicator Date hidden'!CH64="x","x",CG$2-'Indicator Date hidden'!CH64)</f>
        <v>0</v>
      </c>
      <c r="CH63" s="318">
        <f>IF('Indicator Date hidden'!CI64="x","x",CH$2-'Indicator Date hidden'!CI64)</f>
        <v>0</v>
      </c>
      <c r="CI63" s="318">
        <f>IF('Indicator Date hidden'!CJ64="x","x",CI$2-'Indicator Date hidden'!CJ64)</f>
        <v>0</v>
      </c>
      <c r="CJ63" s="318">
        <f>IF('Indicator Date hidden'!CK64="x","x",CJ$2-'Indicator Date hidden'!CK64)</f>
        <v>0</v>
      </c>
      <c r="CK63" s="318">
        <f>IF('Indicator Date hidden'!CL64="x","x",CK$2-'Indicator Date hidden'!CL64)</f>
        <v>0</v>
      </c>
      <c r="CL63" s="318">
        <f>IF('Indicator Date hidden'!CM64="x","x",CL$2-'Indicator Date hidden'!CM64)</f>
        <v>6</v>
      </c>
      <c r="CM63" s="317">
        <f t="shared" si="0"/>
        <v>67</v>
      </c>
      <c r="CN63" s="319">
        <f t="shared" si="1"/>
        <v>0.7528089887640449</v>
      </c>
      <c r="CO63" s="317">
        <f t="shared" si="2"/>
        <v>27</v>
      </c>
      <c r="CP63" s="319">
        <f t="shared" si="3"/>
        <v>1.6440625133444198</v>
      </c>
      <c r="CQ63" s="320">
        <f t="shared" si="4"/>
        <v>0</v>
      </c>
    </row>
    <row r="64" spans="1:95" x14ac:dyDescent="0.3">
      <c r="A64" s="317" t="str">
        <f>'Indicator Data'!C75</f>
        <v>Maulvibazar</v>
      </c>
      <c r="B64" s="318">
        <f>IF('Indicator Date hidden'!C65="x","x",B$2-'Indicator Date hidden'!C65)</f>
        <v>0</v>
      </c>
      <c r="C64" s="318">
        <f>IF('Indicator Date hidden'!D65="x","x",C$2-'Indicator Date hidden'!D65)</f>
        <v>0</v>
      </c>
      <c r="D64" s="318">
        <f>IF('Indicator Date hidden'!E65="x","x",D$2-'Indicator Date hidden'!E65)</f>
        <v>0</v>
      </c>
      <c r="E64" s="318">
        <f>IF('Indicator Date hidden'!F65="x","x",E$2-'Indicator Date hidden'!F65)</f>
        <v>0</v>
      </c>
      <c r="F64" s="318">
        <f>IF('Indicator Date hidden'!G65="x","x",F$2-'Indicator Date hidden'!G65)</f>
        <v>0</v>
      </c>
      <c r="G64" s="318">
        <f>IF('Indicator Date hidden'!H65="x","x",G$2-'Indicator Date hidden'!H65)</f>
        <v>0</v>
      </c>
      <c r="H64" s="318">
        <f>IF('Indicator Date hidden'!I65="x","x",H$2-'Indicator Date hidden'!I65)</f>
        <v>0</v>
      </c>
      <c r="I64" s="318">
        <f>IF('Indicator Date hidden'!J65="x","x",I$2-'Indicator Date hidden'!J65)</f>
        <v>0</v>
      </c>
      <c r="J64" s="318">
        <f>IF('Indicator Date hidden'!K65="x","x",J$2-'Indicator Date hidden'!K65)</f>
        <v>0</v>
      </c>
      <c r="K64" s="318">
        <f>IF('Indicator Date hidden'!L65="x","x",K$2-'Indicator Date hidden'!L65)</f>
        <v>0</v>
      </c>
      <c r="L64" s="318">
        <f>IF('Indicator Date hidden'!M65="x","x",L$2-'Indicator Date hidden'!M65)</f>
        <v>0</v>
      </c>
      <c r="M64" s="318">
        <f>IF('Indicator Date hidden'!N65="x","x",M$2-'Indicator Date hidden'!N65)</f>
        <v>0</v>
      </c>
      <c r="N64" s="318">
        <f>IF('Indicator Date hidden'!O65="x","x",N$2-'Indicator Date hidden'!O65)</f>
        <v>0</v>
      </c>
      <c r="O64" s="318">
        <f>IF('Indicator Date hidden'!P65="x","x",O$2-'Indicator Date hidden'!P65)</f>
        <v>0</v>
      </c>
      <c r="P64" s="318">
        <f>IF('Indicator Date hidden'!Q65="x","x",P$2-'Indicator Date hidden'!Q65)</f>
        <v>0</v>
      </c>
      <c r="Q64" s="318">
        <f>IF('Indicator Date hidden'!R65="x","x",Q$2-'Indicator Date hidden'!R65)</f>
        <v>0</v>
      </c>
      <c r="R64" s="318">
        <f>IF('Indicator Date hidden'!S65="x","x",R$2-'Indicator Date hidden'!S65)</f>
        <v>0</v>
      </c>
      <c r="S64" s="318">
        <f>IF('Indicator Date hidden'!T65="x","x",S$2-'Indicator Date hidden'!T65)</f>
        <v>0</v>
      </c>
      <c r="T64" s="318">
        <f>IF('Indicator Date hidden'!U65="x","x",T$2-'Indicator Date hidden'!U65)</f>
        <v>0</v>
      </c>
      <c r="U64" s="318">
        <f>IF('Indicator Date hidden'!V65="x","x",U$2-'Indicator Date hidden'!V65)</f>
        <v>0</v>
      </c>
      <c r="V64" s="318">
        <f>IF('Indicator Date hidden'!W65="x","x",V$2-'Indicator Date hidden'!W65)</f>
        <v>0</v>
      </c>
      <c r="W64" s="318">
        <f>IF('Indicator Date hidden'!X65="x","x",W$2-'Indicator Date hidden'!X65)</f>
        <v>0</v>
      </c>
      <c r="X64" s="318">
        <f>IF('Indicator Date hidden'!Y65="x","x",X$2-'Indicator Date hidden'!Y65)</f>
        <v>0</v>
      </c>
      <c r="Y64" s="318">
        <f>IF('Indicator Date hidden'!Z65="x","x",Y$2-'Indicator Date hidden'!Z65)</f>
        <v>6</v>
      </c>
      <c r="Z64" s="318">
        <f>IF('Indicator Date hidden'!AA65="x","x",Z$2-'Indicator Date hidden'!AA65)</f>
        <v>0</v>
      </c>
      <c r="AA64" s="318">
        <f>IF('Indicator Date hidden'!AB65="x","x",AA$2-'Indicator Date hidden'!AB65)</f>
        <v>0</v>
      </c>
      <c r="AB64" s="318">
        <f>IF('Indicator Date hidden'!AC65="x","x",AB$2-'Indicator Date hidden'!AC65)</f>
        <v>0</v>
      </c>
      <c r="AC64" s="318">
        <f>IF('Indicator Date hidden'!AD65="x","x",AC$2-'Indicator Date hidden'!AD65)</f>
        <v>0</v>
      </c>
      <c r="AD64" s="318">
        <f>IF('Indicator Date hidden'!AE65="x","x",AD$2-'Indicator Date hidden'!AE65)</f>
        <v>0</v>
      </c>
      <c r="AE64" s="318">
        <f>IF('Indicator Date hidden'!AF65="x","x",AE$2-'Indicator Date hidden'!AF65)</f>
        <v>0</v>
      </c>
      <c r="AF64" s="318">
        <f>IF('Indicator Date hidden'!AG65="x","x",AF$2-'Indicator Date hidden'!AG65)</f>
        <v>0</v>
      </c>
      <c r="AG64" s="318">
        <f>IF('Indicator Date hidden'!AH65="x","x",AG$2-'Indicator Date hidden'!AH65)</f>
        <v>4</v>
      </c>
      <c r="AH64" s="318">
        <f>IF('Indicator Date hidden'!AI65="x","x",AH$2-'Indicator Date hidden'!AI65)</f>
        <v>1</v>
      </c>
      <c r="AI64" s="318">
        <f>IF('Indicator Date hidden'!AJ65="x","x",AI$2-'Indicator Date hidden'!AJ65)</f>
        <v>1</v>
      </c>
      <c r="AJ64" s="318">
        <f>IF('Indicator Date hidden'!AK65="x","x",AJ$2-'Indicator Date hidden'!AK65)</f>
        <v>1</v>
      </c>
      <c r="AK64" s="318">
        <f>IF('Indicator Date hidden'!AL65="x","x",AK$2-'Indicator Date hidden'!AL65)</f>
        <v>0</v>
      </c>
      <c r="AL64" s="318">
        <f>IF('Indicator Date hidden'!AM65="x","x",AL$2-'Indicator Date hidden'!AM65)</f>
        <v>1</v>
      </c>
      <c r="AM64" s="318">
        <f>IF('Indicator Date hidden'!AN65="x","x",AM$2-'Indicator Date hidden'!AN65)</f>
        <v>1</v>
      </c>
      <c r="AN64" s="318">
        <f>IF('Indicator Date hidden'!AO65="x","x",AN$2-'Indicator Date hidden'!AO65)</f>
        <v>0</v>
      </c>
      <c r="AO64" s="318">
        <f>IF('Indicator Date hidden'!AP65="x","x",AO$2-'Indicator Date hidden'!AP65)</f>
        <v>4</v>
      </c>
      <c r="AP64" s="318">
        <f>IF('Indicator Date hidden'!AQ65="x","x",AP$2-'Indicator Date hidden'!AQ65)</f>
        <v>1</v>
      </c>
      <c r="AQ64" s="318">
        <f>IF('Indicator Date hidden'!AR65="x","x",AQ$2-'Indicator Date hidden'!AR65)</f>
        <v>0</v>
      </c>
      <c r="AR64" s="318">
        <f>IF('Indicator Date hidden'!AS65="x","x",AR$2-'Indicator Date hidden'!AS65)</f>
        <v>0</v>
      </c>
      <c r="AS64" s="318">
        <f>IF('Indicator Date hidden'!AT65="x","x",AS$2-'Indicator Date hidden'!AT65)</f>
        <v>0</v>
      </c>
      <c r="AT64" s="318">
        <f>IF('Indicator Date hidden'!AU65="x","x",AT$2-'Indicator Date hidden'!AU65)</f>
        <v>0</v>
      </c>
      <c r="AU64" s="318">
        <f>IF('Indicator Date hidden'!AV65="x","x",AU$2-'Indicator Date hidden'!AV65)</f>
        <v>0</v>
      </c>
      <c r="AV64" s="318">
        <f>IF('Indicator Date hidden'!AW65="x","x",AV$2-'Indicator Date hidden'!AW65)</f>
        <v>0</v>
      </c>
      <c r="AW64" s="318">
        <f>IF('Indicator Date hidden'!AX65="x","x",AW$2-'Indicator Date hidden'!AX65)</f>
        <v>0</v>
      </c>
      <c r="AX64" s="318">
        <f>IF('Indicator Date hidden'!AY65="x","x",AX$2-'Indicator Date hidden'!AY65)</f>
        <v>1</v>
      </c>
      <c r="AY64" s="318">
        <f>IF('Indicator Date hidden'!AZ65="x","x",AY$2-'Indicator Date hidden'!AZ65)</f>
        <v>1</v>
      </c>
      <c r="AZ64" s="318">
        <f>IF('Indicator Date hidden'!BA65="x","x",AZ$2-'Indicator Date hidden'!BA65)</f>
        <v>1</v>
      </c>
      <c r="BA64" s="318">
        <f>IF('Indicator Date hidden'!BB65="x","x",BA$2-'Indicator Date hidden'!BB65)</f>
        <v>0</v>
      </c>
      <c r="BB64" s="318">
        <f>IF('Indicator Date hidden'!BC65="x","x",BB$2-'Indicator Date hidden'!BC65)</f>
        <v>0</v>
      </c>
      <c r="BC64" s="318">
        <f>IF('Indicator Date hidden'!BD65="x","x",BC$2-'Indicator Date hidden'!BD65)</f>
        <v>0</v>
      </c>
      <c r="BD64" s="318">
        <f>IF('Indicator Date hidden'!BE65="x","x",BD$2-'Indicator Date hidden'!BE65)</f>
        <v>0</v>
      </c>
      <c r="BE64" s="318">
        <f>IF('Indicator Date hidden'!BF65="x","x",BE$2-'Indicator Date hidden'!BF65)</f>
        <v>0</v>
      </c>
      <c r="BF64" s="318">
        <f>IF('Indicator Date hidden'!BG65="x","x",BF$2-'Indicator Date hidden'!BG65)</f>
        <v>1</v>
      </c>
      <c r="BG64" s="318">
        <f>IF('Indicator Date hidden'!BH65="x","x",BG$2-'Indicator Date hidden'!BH65)</f>
        <v>1</v>
      </c>
      <c r="BH64" s="318">
        <f>IF('Indicator Date hidden'!BI65="x","x",BH$2-'Indicator Date hidden'!BI65)</f>
        <v>0</v>
      </c>
      <c r="BI64" s="318">
        <f>IF('Indicator Date hidden'!BJ65="x","x",BI$2-'Indicator Date hidden'!BJ65)</f>
        <v>0</v>
      </c>
      <c r="BJ64" s="318">
        <f>IF('Indicator Date hidden'!BK65="x","x",BJ$2-'Indicator Date hidden'!BK65)</f>
        <v>0</v>
      </c>
      <c r="BK64" s="318">
        <f>IF('Indicator Date hidden'!BL65="x","x",BK$2-'Indicator Date hidden'!BL65)</f>
        <v>0</v>
      </c>
      <c r="BL64" s="318">
        <f>IF('Indicator Date hidden'!BM65="x","x",BL$2-'Indicator Date hidden'!BM65)</f>
        <v>0</v>
      </c>
      <c r="BM64" s="318">
        <f>IF('Indicator Date hidden'!BN65="x","x",BM$2-'Indicator Date hidden'!BN65)</f>
        <v>0</v>
      </c>
      <c r="BN64" s="318">
        <f>IF('Indicator Date hidden'!BO65="x","x",BN$2-'Indicator Date hidden'!BO65)</f>
        <v>0</v>
      </c>
      <c r="BO64" s="318">
        <f>IF('Indicator Date hidden'!BP65="x","x",BO$2-'Indicator Date hidden'!BP65)</f>
        <v>5</v>
      </c>
      <c r="BP64" s="318">
        <f>IF('Indicator Date hidden'!BQ65="x","x",BP$2-'Indicator Date hidden'!BQ65)</f>
        <v>0</v>
      </c>
      <c r="BQ64" s="318">
        <f>IF('Indicator Date hidden'!BR65="x","x",BQ$2-'Indicator Date hidden'!BR65)</f>
        <v>6</v>
      </c>
      <c r="BR64" s="318">
        <f>IF('Indicator Date hidden'!BS65="x","x",BR$2-'Indicator Date hidden'!BS65)</f>
        <v>6</v>
      </c>
      <c r="BS64" s="318">
        <f>IF('Indicator Date hidden'!BT65="x","x",BS$2-'Indicator Date hidden'!BT65)</f>
        <v>6</v>
      </c>
      <c r="BT64" s="318">
        <f>IF('Indicator Date hidden'!BU65="x","x",BT$2-'Indicator Date hidden'!BU65)</f>
        <v>0</v>
      </c>
      <c r="BU64" s="318">
        <f>IF('Indicator Date hidden'!BV65="x","x",BU$2-'Indicator Date hidden'!BV65)</f>
        <v>0</v>
      </c>
      <c r="BV64" s="318">
        <f>IF('Indicator Date hidden'!BW65="x","x",BV$2-'Indicator Date hidden'!BW65)</f>
        <v>0</v>
      </c>
      <c r="BW64" s="318">
        <f>IF('Indicator Date hidden'!BX65="x","x",BW$2-'Indicator Date hidden'!BX65)</f>
        <v>6</v>
      </c>
      <c r="BX64" s="318">
        <f>IF('Indicator Date hidden'!BY65="x","x",BX$2-'Indicator Date hidden'!BY65)</f>
        <v>1</v>
      </c>
      <c r="BY64" s="318">
        <f>IF('Indicator Date hidden'!BZ65="x","x",BY$2-'Indicator Date hidden'!BZ65)</f>
        <v>1</v>
      </c>
      <c r="BZ64" s="318">
        <f>IF('Indicator Date hidden'!CA65="x","x",BZ$2-'Indicator Date hidden'!CA65)</f>
        <v>1</v>
      </c>
      <c r="CA64" s="318">
        <f>IF('Indicator Date hidden'!CB65="x","x",CA$2-'Indicator Date hidden'!CB65)</f>
        <v>1</v>
      </c>
      <c r="CB64" s="318">
        <f>IF('Indicator Date hidden'!CC65="x","x",CB$2-'Indicator Date hidden'!CC65)</f>
        <v>1</v>
      </c>
      <c r="CC64" s="318">
        <f>IF('Indicator Date hidden'!CD65="x","x",CC$2-'Indicator Date hidden'!CD65)</f>
        <v>1</v>
      </c>
      <c r="CD64" s="318">
        <f>IF('Indicator Date hidden'!CE65="x","x",CD$2-'Indicator Date hidden'!CE65)</f>
        <v>1</v>
      </c>
      <c r="CE64" s="318">
        <f>IF('Indicator Date hidden'!CF65="x","x",CE$2-'Indicator Date hidden'!CF65)</f>
        <v>0</v>
      </c>
      <c r="CF64" s="318">
        <f>IF('Indicator Date hidden'!CG65="x","x",CF$2-'Indicator Date hidden'!CG65)</f>
        <v>0</v>
      </c>
      <c r="CG64" s="318">
        <f>IF('Indicator Date hidden'!CH65="x","x",CG$2-'Indicator Date hidden'!CH65)</f>
        <v>0</v>
      </c>
      <c r="CH64" s="318">
        <f>IF('Indicator Date hidden'!CI65="x","x",CH$2-'Indicator Date hidden'!CI65)</f>
        <v>0</v>
      </c>
      <c r="CI64" s="318">
        <f>IF('Indicator Date hidden'!CJ65="x","x",CI$2-'Indicator Date hidden'!CJ65)</f>
        <v>0</v>
      </c>
      <c r="CJ64" s="318">
        <f>IF('Indicator Date hidden'!CK65="x","x",CJ$2-'Indicator Date hidden'!CK65)</f>
        <v>0</v>
      </c>
      <c r="CK64" s="318">
        <f>IF('Indicator Date hidden'!CL65="x","x",CK$2-'Indicator Date hidden'!CL65)</f>
        <v>0</v>
      </c>
      <c r="CL64" s="318">
        <f>IF('Indicator Date hidden'!CM65="x","x",CL$2-'Indicator Date hidden'!CM65)</f>
        <v>6</v>
      </c>
      <c r="CM64" s="317">
        <f t="shared" si="0"/>
        <v>67</v>
      </c>
      <c r="CN64" s="319">
        <f t="shared" si="1"/>
        <v>0.7528089887640449</v>
      </c>
      <c r="CO64" s="317">
        <f t="shared" si="2"/>
        <v>27</v>
      </c>
      <c r="CP64" s="319">
        <f t="shared" si="3"/>
        <v>1.6440625133444198</v>
      </c>
      <c r="CQ64" s="320">
        <f t="shared" si="4"/>
        <v>0</v>
      </c>
    </row>
    <row r="65" spans="1:95" x14ac:dyDescent="0.3">
      <c r="A65" s="317" t="str">
        <f>'Indicator Data'!C76</f>
        <v>Sunamganj</v>
      </c>
      <c r="B65" s="318">
        <f>IF('Indicator Date hidden'!C66="x","x",B$2-'Indicator Date hidden'!C66)</f>
        <v>0</v>
      </c>
      <c r="C65" s="318">
        <f>IF('Indicator Date hidden'!D66="x","x",C$2-'Indicator Date hidden'!D66)</f>
        <v>0</v>
      </c>
      <c r="D65" s="318">
        <f>IF('Indicator Date hidden'!E66="x","x",D$2-'Indicator Date hidden'!E66)</f>
        <v>0</v>
      </c>
      <c r="E65" s="318">
        <f>IF('Indicator Date hidden'!F66="x","x",E$2-'Indicator Date hidden'!F66)</f>
        <v>0</v>
      </c>
      <c r="F65" s="318">
        <f>IF('Indicator Date hidden'!G66="x","x",F$2-'Indicator Date hidden'!G66)</f>
        <v>0</v>
      </c>
      <c r="G65" s="318">
        <f>IF('Indicator Date hidden'!H66="x","x",G$2-'Indicator Date hidden'!H66)</f>
        <v>0</v>
      </c>
      <c r="H65" s="318">
        <f>IF('Indicator Date hidden'!I66="x","x",H$2-'Indicator Date hidden'!I66)</f>
        <v>0</v>
      </c>
      <c r="I65" s="318">
        <f>IF('Indicator Date hidden'!J66="x","x",I$2-'Indicator Date hidden'!J66)</f>
        <v>0</v>
      </c>
      <c r="J65" s="318">
        <f>IF('Indicator Date hidden'!K66="x","x",J$2-'Indicator Date hidden'!K66)</f>
        <v>0</v>
      </c>
      <c r="K65" s="318">
        <f>IF('Indicator Date hidden'!L66="x","x",K$2-'Indicator Date hidden'!L66)</f>
        <v>0</v>
      </c>
      <c r="L65" s="318">
        <f>IF('Indicator Date hidden'!M66="x","x",L$2-'Indicator Date hidden'!M66)</f>
        <v>0</v>
      </c>
      <c r="M65" s="318">
        <f>IF('Indicator Date hidden'!N66="x","x",M$2-'Indicator Date hidden'!N66)</f>
        <v>0</v>
      </c>
      <c r="N65" s="318">
        <f>IF('Indicator Date hidden'!O66="x","x",N$2-'Indicator Date hidden'!O66)</f>
        <v>0</v>
      </c>
      <c r="O65" s="318">
        <f>IF('Indicator Date hidden'!P66="x","x",O$2-'Indicator Date hidden'!P66)</f>
        <v>0</v>
      </c>
      <c r="P65" s="318">
        <f>IF('Indicator Date hidden'!Q66="x","x",P$2-'Indicator Date hidden'!Q66)</f>
        <v>0</v>
      </c>
      <c r="Q65" s="318">
        <f>IF('Indicator Date hidden'!R66="x","x",Q$2-'Indicator Date hidden'!R66)</f>
        <v>0</v>
      </c>
      <c r="R65" s="318">
        <f>IF('Indicator Date hidden'!S66="x","x",R$2-'Indicator Date hidden'!S66)</f>
        <v>0</v>
      </c>
      <c r="S65" s="318">
        <f>IF('Indicator Date hidden'!T66="x","x",S$2-'Indicator Date hidden'!T66)</f>
        <v>0</v>
      </c>
      <c r="T65" s="318">
        <f>IF('Indicator Date hidden'!U66="x","x",T$2-'Indicator Date hidden'!U66)</f>
        <v>0</v>
      </c>
      <c r="U65" s="318">
        <f>IF('Indicator Date hidden'!V66="x","x",U$2-'Indicator Date hidden'!V66)</f>
        <v>0</v>
      </c>
      <c r="V65" s="318">
        <f>IF('Indicator Date hidden'!W66="x","x",V$2-'Indicator Date hidden'!W66)</f>
        <v>0</v>
      </c>
      <c r="W65" s="318">
        <f>IF('Indicator Date hidden'!X66="x","x",W$2-'Indicator Date hidden'!X66)</f>
        <v>0</v>
      </c>
      <c r="X65" s="318">
        <f>IF('Indicator Date hidden'!Y66="x","x",X$2-'Indicator Date hidden'!Y66)</f>
        <v>0</v>
      </c>
      <c r="Y65" s="318">
        <f>IF('Indicator Date hidden'!Z66="x","x",Y$2-'Indicator Date hidden'!Z66)</f>
        <v>6</v>
      </c>
      <c r="Z65" s="318">
        <f>IF('Indicator Date hidden'!AA66="x","x",Z$2-'Indicator Date hidden'!AA66)</f>
        <v>0</v>
      </c>
      <c r="AA65" s="318">
        <f>IF('Indicator Date hidden'!AB66="x","x",AA$2-'Indicator Date hidden'!AB66)</f>
        <v>0</v>
      </c>
      <c r="AB65" s="318">
        <f>IF('Indicator Date hidden'!AC66="x","x",AB$2-'Indicator Date hidden'!AC66)</f>
        <v>0</v>
      </c>
      <c r="AC65" s="318">
        <f>IF('Indicator Date hidden'!AD66="x","x",AC$2-'Indicator Date hidden'!AD66)</f>
        <v>0</v>
      </c>
      <c r="AD65" s="318">
        <f>IF('Indicator Date hidden'!AE66="x","x",AD$2-'Indicator Date hidden'!AE66)</f>
        <v>0</v>
      </c>
      <c r="AE65" s="318">
        <f>IF('Indicator Date hidden'!AF66="x","x",AE$2-'Indicator Date hidden'!AF66)</f>
        <v>0</v>
      </c>
      <c r="AF65" s="318">
        <f>IF('Indicator Date hidden'!AG66="x","x",AF$2-'Indicator Date hidden'!AG66)</f>
        <v>0</v>
      </c>
      <c r="AG65" s="318">
        <f>IF('Indicator Date hidden'!AH66="x","x",AG$2-'Indicator Date hidden'!AH66)</f>
        <v>4</v>
      </c>
      <c r="AH65" s="318">
        <f>IF('Indicator Date hidden'!AI66="x","x",AH$2-'Indicator Date hidden'!AI66)</f>
        <v>1</v>
      </c>
      <c r="AI65" s="318">
        <f>IF('Indicator Date hidden'!AJ66="x","x",AI$2-'Indicator Date hidden'!AJ66)</f>
        <v>1</v>
      </c>
      <c r="AJ65" s="318">
        <f>IF('Indicator Date hidden'!AK66="x","x",AJ$2-'Indicator Date hidden'!AK66)</f>
        <v>1</v>
      </c>
      <c r="AK65" s="318">
        <f>IF('Indicator Date hidden'!AL66="x","x",AK$2-'Indicator Date hidden'!AL66)</f>
        <v>0</v>
      </c>
      <c r="AL65" s="318">
        <f>IF('Indicator Date hidden'!AM66="x","x",AL$2-'Indicator Date hidden'!AM66)</f>
        <v>1</v>
      </c>
      <c r="AM65" s="318">
        <f>IF('Indicator Date hidden'!AN66="x","x",AM$2-'Indicator Date hidden'!AN66)</f>
        <v>1</v>
      </c>
      <c r="AN65" s="318">
        <f>IF('Indicator Date hidden'!AO66="x","x",AN$2-'Indicator Date hidden'!AO66)</f>
        <v>0</v>
      </c>
      <c r="AO65" s="318">
        <f>IF('Indicator Date hidden'!AP66="x","x",AO$2-'Indicator Date hidden'!AP66)</f>
        <v>4</v>
      </c>
      <c r="AP65" s="318">
        <f>IF('Indicator Date hidden'!AQ66="x","x",AP$2-'Indicator Date hidden'!AQ66)</f>
        <v>1</v>
      </c>
      <c r="AQ65" s="318">
        <f>IF('Indicator Date hidden'!AR66="x","x",AQ$2-'Indicator Date hidden'!AR66)</f>
        <v>0</v>
      </c>
      <c r="AR65" s="318">
        <f>IF('Indicator Date hidden'!AS66="x","x",AR$2-'Indicator Date hidden'!AS66)</f>
        <v>0</v>
      </c>
      <c r="AS65" s="318">
        <f>IF('Indicator Date hidden'!AT66="x","x",AS$2-'Indicator Date hidden'!AT66)</f>
        <v>0</v>
      </c>
      <c r="AT65" s="318">
        <f>IF('Indicator Date hidden'!AU66="x","x",AT$2-'Indicator Date hidden'!AU66)</f>
        <v>0</v>
      </c>
      <c r="AU65" s="318">
        <f>IF('Indicator Date hidden'!AV66="x","x",AU$2-'Indicator Date hidden'!AV66)</f>
        <v>0</v>
      </c>
      <c r="AV65" s="318">
        <f>IF('Indicator Date hidden'!AW66="x","x",AV$2-'Indicator Date hidden'!AW66)</f>
        <v>0</v>
      </c>
      <c r="AW65" s="318">
        <f>IF('Indicator Date hidden'!AX66="x","x",AW$2-'Indicator Date hidden'!AX66)</f>
        <v>0</v>
      </c>
      <c r="AX65" s="318">
        <f>IF('Indicator Date hidden'!AY66="x","x",AX$2-'Indicator Date hidden'!AY66)</f>
        <v>1</v>
      </c>
      <c r="AY65" s="318">
        <f>IF('Indicator Date hidden'!AZ66="x","x",AY$2-'Indicator Date hidden'!AZ66)</f>
        <v>1</v>
      </c>
      <c r="AZ65" s="318">
        <f>IF('Indicator Date hidden'!BA66="x","x",AZ$2-'Indicator Date hidden'!BA66)</f>
        <v>1</v>
      </c>
      <c r="BA65" s="318">
        <f>IF('Indicator Date hidden'!BB66="x","x",BA$2-'Indicator Date hidden'!BB66)</f>
        <v>0</v>
      </c>
      <c r="BB65" s="318">
        <f>IF('Indicator Date hidden'!BC66="x","x",BB$2-'Indicator Date hidden'!BC66)</f>
        <v>0</v>
      </c>
      <c r="BC65" s="318">
        <f>IF('Indicator Date hidden'!BD66="x","x",BC$2-'Indicator Date hidden'!BD66)</f>
        <v>0</v>
      </c>
      <c r="BD65" s="318">
        <f>IF('Indicator Date hidden'!BE66="x","x",BD$2-'Indicator Date hidden'!BE66)</f>
        <v>0</v>
      </c>
      <c r="BE65" s="318">
        <f>IF('Indicator Date hidden'!BF66="x","x",BE$2-'Indicator Date hidden'!BF66)</f>
        <v>0</v>
      </c>
      <c r="BF65" s="318">
        <f>IF('Indicator Date hidden'!BG66="x","x",BF$2-'Indicator Date hidden'!BG66)</f>
        <v>1</v>
      </c>
      <c r="BG65" s="318">
        <f>IF('Indicator Date hidden'!BH66="x","x",BG$2-'Indicator Date hidden'!BH66)</f>
        <v>1</v>
      </c>
      <c r="BH65" s="318">
        <f>IF('Indicator Date hidden'!BI66="x","x",BH$2-'Indicator Date hidden'!BI66)</f>
        <v>0</v>
      </c>
      <c r="BI65" s="318">
        <f>IF('Indicator Date hidden'!BJ66="x","x",BI$2-'Indicator Date hidden'!BJ66)</f>
        <v>0</v>
      </c>
      <c r="BJ65" s="318">
        <f>IF('Indicator Date hidden'!BK66="x","x",BJ$2-'Indicator Date hidden'!BK66)</f>
        <v>0</v>
      </c>
      <c r="BK65" s="318">
        <f>IF('Indicator Date hidden'!BL66="x","x",BK$2-'Indicator Date hidden'!BL66)</f>
        <v>0</v>
      </c>
      <c r="BL65" s="318">
        <f>IF('Indicator Date hidden'!BM66="x","x",BL$2-'Indicator Date hidden'!BM66)</f>
        <v>0</v>
      </c>
      <c r="BM65" s="318">
        <f>IF('Indicator Date hidden'!BN66="x","x",BM$2-'Indicator Date hidden'!BN66)</f>
        <v>0</v>
      </c>
      <c r="BN65" s="318">
        <f>IF('Indicator Date hidden'!BO66="x","x",BN$2-'Indicator Date hidden'!BO66)</f>
        <v>0</v>
      </c>
      <c r="BO65" s="318">
        <f>IF('Indicator Date hidden'!BP66="x","x",BO$2-'Indicator Date hidden'!BP66)</f>
        <v>5</v>
      </c>
      <c r="BP65" s="318">
        <f>IF('Indicator Date hidden'!BQ66="x","x",BP$2-'Indicator Date hidden'!BQ66)</f>
        <v>0</v>
      </c>
      <c r="BQ65" s="318">
        <f>IF('Indicator Date hidden'!BR66="x","x",BQ$2-'Indicator Date hidden'!BR66)</f>
        <v>6</v>
      </c>
      <c r="BR65" s="318">
        <f>IF('Indicator Date hidden'!BS66="x","x",BR$2-'Indicator Date hidden'!BS66)</f>
        <v>6</v>
      </c>
      <c r="BS65" s="318">
        <f>IF('Indicator Date hidden'!BT66="x","x",BS$2-'Indicator Date hidden'!BT66)</f>
        <v>6</v>
      </c>
      <c r="BT65" s="318">
        <f>IF('Indicator Date hidden'!BU66="x","x",BT$2-'Indicator Date hidden'!BU66)</f>
        <v>0</v>
      </c>
      <c r="BU65" s="318">
        <f>IF('Indicator Date hidden'!BV66="x","x",BU$2-'Indicator Date hidden'!BV66)</f>
        <v>0</v>
      </c>
      <c r="BV65" s="318">
        <f>IF('Indicator Date hidden'!BW66="x","x",BV$2-'Indicator Date hidden'!BW66)</f>
        <v>0</v>
      </c>
      <c r="BW65" s="318">
        <f>IF('Indicator Date hidden'!BX66="x","x",BW$2-'Indicator Date hidden'!BX66)</f>
        <v>6</v>
      </c>
      <c r="BX65" s="318">
        <f>IF('Indicator Date hidden'!BY66="x","x",BX$2-'Indicator Date hidden'!BY66)</f>
        <v>1</v>
      </c>
      <c r="BY65" s="318">
        <f>IF('Indicator Date hidden'!BZ66="x","x",BY$2-'Indicator Date hidden'!BZ66)</f>
        <v>1</v>
      </c>
      <c r="BZ65" s="318">
        <f>IF('Indicator Date hidden'!CA66="x","x",BZ$2-'Indicator Date hidden'!CA66)</f>
        <v>1</v>
      </c>
      <c r="CA65" s="318">
        <f>IF('Indicator Date hidden'!CB66="x","x",CA$2-'Indicator Date hidden'!CB66)</f>
        <v>1</v>
      </c>
      <c r="CB65" s="318">
        <f>IF('Indicator Date hidden'!CC66="x","x",CB$2-'Indicator Date hidden'!CC66)</f>
        <v>1</v>
      </c>
      <c r="CC65" s="318">
        <f>IF('Indicator Date hidden'!CD66="x","x",CC$2-'Indicator Date hidden'!CD66)</f>
        <v>1</v>
      </c>
      <c r="CD65" s="318">
        <f>IF('Indicator Date hidden'!CE66="x","x",CD$2-'Indicator Date hidden'!CE66)</f>
        <v>1</v>
      </c>
      <c r="CE65" s="318">
        <f>IF('Indicator Date hidden'!CF66="x","x",CE$2-'Indicator Date hidden'!CF66)</f>
        <v>0</v>
      </c>
      <c r="CF65" s="318">
        <f>IF('Indicator Date hidden'!CG66="x","x",CF$2-'Indicator Date hidden'!CG66)</f>
        <v>0</v>
      </c>
      <c r="CG65" s="318">
        <f>IF('Indicator Date hidden'!CH66="x","x",CG$2-'Indicator Date hidden'!CH66)</f>
        <v>0</v>
      </c>
      <c r="CH65" s="318">
        <f>IF('Indicator Date hidden'!CI66="x","x",CH$2-'Indicator Date hidden'!CI66)</f>
        <v>0</v>
      </c>
      <c r="CI65" s="318">
        <f>IF('Indicator Date hidden'!CJ66="x","x",CI$2-'Indicator Date hidden'!CJ66)</f>
        <v>0</v>
      </c>
      <c r="CJ65" s="318">
        <f>IF('Indicator Date hidden'!CK66="x","x",CJ$2-'Indicator Date hidden'!CK66)</f>
        <v>0</v>
      </c>
      <c r="CK65" s="318">
        <f>IF('Indicator Date hidden'!CL66="x","x",CK$2-'Indicator Date hidden'!CL66)</f>
        <v>0</v>
      </c>
      <c r="CL65" s="318">
        <f>IF('Indicator Date hidden'!CM66="x","x",CL$2-'Indicator Date hidden'!CM66)</f>
        <v>6</v>
      </c>
      <c r="CM65" s="317">
        <f t="shared" si="0"/>
        <v>67</v>
      </c>
      <c r="CN65" s="319">
        <f t="shared" si="1"/>
        <v>0.7528089887640449</v>
      </c>
      <c r="CO65" s="317">
        <f t="shared" si="2"/>
        <v>27</v>
      </c>
      <c r="CP65" s="319">
        <f t="shared" si="3"/>
        <v>1.6440625133444198</v>
      </c>
      <c r="CQ65" s="320">
        <f t="shared" si="4"/>
        <v>0</v>
      </c>
    </row>
    <row r="66" spans="1:95" x14ac:dyDescent="0.3">
      <c r="A66" s="317" t="str">
        <f>'Indicator Data'!C77</f>
        <v>Sylhet</v>
      </c>
      <c r="B66" s="318">
        <f>IF('Indicator Date hidden'!C67="x","x",B$2-'Indicator Date hidden'!C67)</f>
        <v>0</v>
      </c>
      <c r="C66" s="318">
        <f>IF('Indicator Date hidden'!D67="x","x",C$2-'Indicator Date hidden'!D67)</f>
        <v>0</v>
      </c>
      <c r="D66" s="318">
        <f>IF('Indicator Date hidden'!E67="x","x",D$2-'Indicator Date hidden'!E67)</f>
        <v>0</v>
      </c>
      <c r="E66" s="318">
        <f>IF('Indicator Date hidden'!F67="x","x",E$2-'Indicator Date hidden'!F67)</f>
        <v>0</v>
      </c>
      <c r="F66" s="318">
        <f>IF('Indicator Date hidden'!G67="x","x",F$2-'Indicator Date hidden'!G67)</f>
        <v>0</v>
      </c>
      <c r="G66" s="318">
        <f>IF('Indicator Date hidden'!H67="x","x",G$2-'Indicator Date hidden'!H67)</f>
        <v>0</v>
      </c>
      <c r="H66" s="318">
        <f>IF('Indicator Date hidden'!I67="x","x",H$2-'Indicator Date hidden'!I67)</f>
        <v>0</v>
      </c>
      <c r="I66" s="318">
        <f>IF('Indicator Date hidden'!J67="x","x",I$2-'Indicator Date hidden'!J67)</f>
        <v>0</v>
      </c>
      <c r="J66" s="318">
        <f>IF('Indicator Date hidden'!K67="x","x",J$2-'Indicator Date hidden'!K67)</f>
        <v>0</v>
      </c>
      <c r="K66" s="318">
        <f>IF('Indicator Date hidden'!L67="x","x",K$2-'Indicator Date hidden'!L67)</f>
        <v>0</v>
      </c>
      <c r="L66" s="318">
        <f>IF('Indicator Date hidden'!M67="x","x",L$2-'Indicator Date hidden'!M67)</f>
        <v>0</v>
      </c>
      <c r="M66" s="318">
        <f>IF('Indicator Date hidden'!N67="x","x",M$2-'Indicator Date hidden'!N67)</f>
        <v>0</v>
      </c>
      <c r="N66" s="318">
        <f>IF('Indicator Date hidden'!O67="x","x",N$2-'Indicator Date hidden'!O67)</f>
        <v>0</v>
      </c>
      <c r="O66" s="318">
        <f>IF('Indicator Date hidden'!P67="x","x",O$2-'Indicator Date hidden'!P67)</f>
        <v>0</v>
      </c>
      <c r="P66" s="318">
        <f>IF('Indicator Date hidden'!Q67="x","x",P$2-'Indicator Date hidden'!Q67)</f>
        <v>0</v>
      </c>
      <c r="Q66" s="318">
        <f>IF('Indicator Date hidden'!R67="x","x",Q$2-'Indicator Date hidden'!R67)</f>
        <v>0</v>
      </c>
      <c r="R66" s="318">
        <f>IF('Indicator Date hidden'!S67="x","x",R$2-'Indicator Date hidden'!S67)</f>
        <v>0</v>
      </c>
      <c r="S66" s="318">
        <f>IF('Indicator Date hidden'!T67="x","x",S$2-'Indicator Date hidden'!T67)</f>
        <v>0</v>
      </c>
      <c r="T66" s="318">
        <f>IF('Indicator Date hidden'!U67="x","x",T$2-'Indicator Date hidden'!U67)</f>
        <v>0</v>
      </c>
      <c r="U66" s="318">
        <f>IF('Indicator Date hidden'!V67="x","x",U$2-'Indicator Date hidden'!V67)</f>
        <v>0</v>
      </c>
      <c r="V66" s="318">
        <f>IF('Indicator Date hidden'!W67="x","x",V$2-'Indicator Date hidden'!W67)</f>
        <v>0</v>
      </c>
      <c r="W66" s="318">
        <f>IF('Indicator Date hidden'!X67="x","x",W$2-'Indicator Date hidden'!X67)</f>
        <v>0</v>
      </c>
      <c r="X66" s="318">
        <f>IF('Indicator Date hidden'!Y67="x","x",X$2-'Indicator Date hidden'!Y67)</f>
        <v>0</v>
      </c>
      <c r="Y66" s="318">
        <f>IF('Indicator Date hidden'!Z67="x","x",Y$2-'Indicator Date hidden'!Z67)</f>
        <v>6</v>
      </c>
      <c r="Z66" s="318">
        <f>IF('Indicator Date hidden'!AA67="x","x",Z$2-'Indicator Date hidden'!AA67)</f>
        <v>0</v>
      </c>
      <c r="AA66" s="318">
        <f>IF('Indicator Date hidden'!AB67="x","x",AA$2-'Indicator Date hidden'!AB67)</f>
        <v>0</v>
      </c>
      <c r="AB66" s="318">
        <f>IF('Indicator Date hidden'!AC67="x","x",AB$2-'Indicator Date hidden'!AC67)</f>
        <v>0</v>
      </c>
      <c r="AC66" s="318">
        <f>IF('Indicator Date hidden'!AD67="x","x",AC$2-'Indicator Date hidden'!AD67)</f>
        <v>0</v>
      </c>
      <c r="AD66" s="318">
        <f>IF('Indicator Date hidden'!AE67="x","x",AD$2-'Indicator Date hidden'!AE67)</f>
        <v>0</v>
      </c>
      <c r="AE66" s="318">
        <f>IF('Indicator Date hidden'!AF67="x","x",AE$2-'Indicator Date hidden'!AF67)</f>
        <v>0</v>
      </c>
      <c r="AF66" s="318">
        <f>IF('Indicator Date hidden'!AG67="x","x",AF$2-'Indicator Date hidden'!AG67)</f>
        <v>0</v>
      </c>
      <c r="AG66" s="318">
        <f>IF('Indicator Date hidden'!AH67="x","x",AG$2-'Indicator Date hidden'!AH67)</f>
        <v>4</v>
      </c>
      <c r="AH66" s="318">
        <f>IF('Indicator Date hidden'!AI67="x","x",AH$2-'Indicator Date hidden'!AI67)</f>
        <v>1</v>
      </c>
      <c r="AI66" s="318">
        <f>IF('Indicator Date hidden'!AJ67="x","x",AI$2-'Indicator Date hidden'!AJ67)</f>
        <v>1</v>
      </c>
      <c r="AJ66" s="318">
        <f>IF('Indicator Date hidden'!AK67="x","x",AJ$2-'Indicator Date hidden'!AK67)</f>
        <v>1</v>
      </c>
      <c r="AK66" s="318">
        <f>IF('Indicator Date hidden'!AL67="x","x",AK$2-'Indicator Date hidden'!AL67)</f>
        <v>0</v>
      </c>
      <c r="AL66" s="318">
        <f>IF('Indicator Date hidden'!AM67="x","x",AL$2-'Indicator Date hidden'!AM67)</f>
        <v>1</v>
      </c>
      <c r="AM66" s="318">
        <f>IF('Indicator Date hidden'!AN67="x","x",AM$2-'Indicator Date hidden'!AN67)</f>
        <v>1</v>
      </c>
      <c r="AN66" s="318">
        <f>IF('Indicator Date hidden'!AO67="x","x",AN$2-'Indicator Date hidden'!AO67)</f>
        <v>0</v>
      </c>
      <c r="AO66" s="318">
        <f>IF('Indicator Date hidden'!AP67="x","x",AO$2-'Indicator Date hidden'!AP67)</f>
        <v>4</v>
      </c>
      <c r="AP66" s="318">
        <f>IF('Indicator Date hidden'!AQ67="x","x",AP$2-'Indicator Date hidden'!AQ67)</f>
        <v>1</v>
      </c>
      <c r="AQ66" s="318">
        <f>IF('Indicator Date hidden'!AR67="x","x",AQ$2-'Indicator Date hidden'!AR67)</f>
        <v>0</v>
      </c>
      <c r="AR66" s="318">
        <f>IF('Indicator Date hidden'!AS67="x","x",AR$2-'Indicator Date hidden'!AS67)</f>
        <v>0</v>
      </c>
      <c r="AS66" s="318">
        <f>IF('Indicator Date hidden'!AT67="x","x",AS$2-'Indicator Date hidden'!AT67)</f>
        <v>0</v>
      </c>
      <c r="AT66" s="318">
        <f>IF('Indicator Date hidden'!AU67="x","x",AT$2-'Indicator Date hidden'!AU67)</f>
        <v>0</v>
      </c>
      <c r="AU66" s="318">
        <f>IF('Indicator Date hidden'!AV67="x","x",AU$2-'Indicator Date hidden'!AV67)</f>
        <v>0</v>
      </c>
      <c r="AV66" s="318">
        <f>IF('Indicator Date hidden'!AW67="x","x",AV$2-'Indicator Date hidden'!AW67)</f>
        <v>0</v>
      </c>
      <c r="AW66" s="318">
        <f>IF('Indicator Date hidden'!AX67="x","x",AW$2-'Indicator Date hidden'!AX67)</f>
        <v>0</v>
      </c>
      <c r="AX66" s="318">
        <f>IF('Indicator Date hidden'!AY67="x","x",AX$2-'Indicator Date hidden'!AY67)</f>
        <v>1</v>
      </c>
      <c r="AY66" s="318">
        <f>IF('Indicator Date hidden'!AZ67="x","x",AY$2-'Indicator Date hidden'!AZ67)</f>
        <v>1</v>
      </c>
      <c r="AZ66" s="318">
        <f>IF('Indicator Date hidden'!BA67="x","x",AZ$2-'Indicator Date hidden'!BA67)</f>
        <v>1</v>
      </c>
      <c r="BA66" s="318">
        <f>IF('Indicator Date hidden'!BB67="x","x",BA$2-'Indicator Date hidden'!BB67)</f>
        <v>0</v>
      </c>
      <c r="BB66" s="318">
        <f>IF('Indicator Date hidden'!BC67="x","x",BB$2-'Indicator Date hidden'!BC67)</f>
        <v>0</v>
      </c>
      <c r="BC66" s="318">
        <f>IF('Indicator Date hidden'!BD67="x","x",BC$2-'Indicator Date hidden'!BD67)</f>
        <v>0</v>
      </c>
      <c r="BD66" s="318">
        <f>IF('Indicator Date hidden'!BE67="x","x",BD$2-'Indicator Date hidden'!BE67)</f>
        <v>0</v>
      </c>
      <c r="BE66" s="318">
        <f>IF('Indicator Date hidden'!BF67="x","x",BE$2-'Indicator Date hidden'!BF67)</f>
        <v>0</v>
      </c>
      <c r="BF66" s="318">
        <f>IF('Indicator Date hidden'!BG67="x","x",BF$2-'Indicator Date hidden'!BG67)</f>
        <v>1</v>
      </c>
      <c r="BG66" s="318">
        <f>IF('Indicator Date hidden'!BH67="x","x",BG$2-'Indicator Date hidden'!BH67)</f>
        <v>1</v>
      </c>
      <c r="BH66" s="318">
        <f>IF('Indicator Date hidden'!BI67="x","x",BH$2-'Indicator Date hidden'!BI67)</f>
        <v>0</v>
      </c>
      <c r="BI66" s="318">
        <f>IF('Indicator Date hidden'!BJ67="x","x",BI$2-'Indicator Date hidden'!BJ67)</f>
        <v>0</v>
      </c>
      <c r="BJ66" s="318">
        <f>IF('Indicator Date hidden'!BK67="x","x",BJ$2-'Indicator Date hidden'!BK67)</f>
        <v>0</v>
      </c>
      <c r="BK66" s="318">
        <f>IF('Indicator Date hidden'!BL67="x","x",BK$2-'Indicator Date hidden'!BL67)</f>
        <v>0</v>
      </c>
      <c r="BL66" s="318">
        <f>IF('Indicator Date hidden'!BM67="x","x",BL$2-'Indicator Date hidden'!BM67)</f>
        <v>0</v>
      </c>
      <c r="BM66" s="318">
        <f>IF('Indicator Date hidden'!BN67="x","x",BM$2-'Indicator Date hidden'!BN67)</f>
        <v>0</v>
      </c>
      <c r="BN66" s="318">
        <f>IF('Indicator Date hidden'!BO67="x","x",BN$2-'Indicator Date hidden'!BO67)</f>
        <v>0</v>
      </c>
      <c r="BO66" s="318">
        <f>IF('Indicator Date hidden'!BP67="x","x",BO$2-'Indicator Date hidden'!BP67)</f>
        <v>5</v>
      </c>
      <c r="BP66" s="318">
        <f>IF('Indicator Date hidden'!BQ67="x","x",BP$2-'Indicator Date hidden'!BQ67)</f>
        <v>0</v>
      </c>
      <c r="BQ66" s="318">
        <f>IF('Indicator Date hidden'!BR67="x","x",BQ$2-'Indicator Date hidden'!BR67)</f>
        <v>6</v>
      </c>
      <c r="BR66" s="318">
        <f>IF('Indicator Date hidden'!BS67="x","x",BR$2-'Indicator Date hidden'!BS67)</f>
        <v>6</v>
      </c>
      <c r="BS66" s="318">
        <f>IF('Indicator Date hidden'!BT67="x","x",BS$2-'Indicator Date hidden'!BT67)</f>
        <v>6</v>
      </c>
      <c r="BT66" s="318">
        <f>IF('Indicator Date hidden'!BU67="x","x",BT$2-'Indicator Date hidden'!BU67)</f>
        <v>0</v>
      </c>
      <c r="BU66" s="318">
        <f>IF('Indicator Date hidden'!BV67="x","x",BU$2-'Indicator Date hidden'!BV67)</f>
        <v>0</v>
      </c>
      <c r="BV66" s="318">
        <f>IF('Indicator Date hidden'!BW67="x","x",BV$2-'Indicator Date hidden'!BW67)</f>
        <v>0</v>
      </c>
      <c r="BW66" s="318">
        <f>IF('Indicator Date hidden'!BX67="x","x",BW$2-'Indicator Date hidden'!BX67)</f>
        <v>6</v>
      </c>
      <c r="BX66" s="318">
        <f>IF('Indicator Date hidden'!BY67="x","x",BX$2-'Indicator Date hidden'!BY67)</f>
        <v>1</v>
      </c>
      <c r="BY66" s="318">
        <f>IF('Indicator Date hidden'!BZ67="x","x",BY$2-'Indicator Date hidden'!BZ67)</f>
        <v>1</v>
      </c>
      <c r="BZ66" s="318">
        <f>IF('Indicator Date hidden'!CA67="x","x",BZ$2-'Indicator Date hidden'!CA67)</f>
        <v>1</v>
      </c>
      <c r="CA66" s="318">
        <f>IF('Indicator Date hidden'!CB67="x","x",CA$2-'Indicator Date hidden'!CB67)</f>
        <v>1</v>
      </c>
      <c r="CB66" s="318">
        <f>IF('Indicator Date hidden'!CC67="x","x",CB$2-'Indicator Date hidden'!CC67)</f>
        <v>1</v>
      </c>
      <c r="CC66" s="318">
        <f>IF('Indicator Date hidden'!CD67="x","x",CC$2-'Indicator Date hidden'!CD67)</f>
        <v>1</v>
      </c>
      <c r="CD66" s="318">
        <f>IF('Indicator Date hidden'!CE67="x","x",CD$2-'Indicator Date hidden'!CE67)</f>
        <v>1</v>
      </c>
      <c r="CE66" s="318">
        <f>IF('Indicator Date hidden'!CF67="x","x",CE$2-'Indicator Date hidden'!CF67)</f>
        <v>0</v>
      </c>
      <c r="CF66" s="318">
        <f>IF('Indicator Date hidden'!CG67="x","x",CF$2-'Indicator Date hidden'!CG67)</f>
        <v>0</v>
      </c>
      <c r="CG66" s="318">
        <f>IF('Indicator Date hidden'!CH67="x","x",CG$2-'Indicator Date hidden'!CH67)</f>
        <v>0</v>
      </c>
      <c r="CH66" s="318">
        <f>IF('Indicator Date hidden'!CI67="x","x",CH$2-'Indicator Date hidden'!CI67)</f>
        <v>0</v>
      </c>
      <c r="CI66" s="318">
        <f>IF('Indicator Date hidden'!CJ67="x","x",CI$2-'Indicator Date hidden'!CJ67)</f>
        <v>0</v>
      </c>
      <c r="CJ66" s="318">
        <f>IF('Indicator Date hidden'!CK67="x","x",CJ$2-'Indicator Date hidden'!CK67)</f>
        <v>0</v>
      </c>
      <c r="CK66" s="318">
        <f>IF('Indicator Date hidden'!CL67="x","x",CK$2-'Indicator Date hidden'!CL67)</f>
        <v>0</v>
      </c>
      <c r="CL66" s="318">
        <f>IF('Indicator Date hidden'!CM67="x","x",CL$2-'Indicator Date hidden'!CM67)</f>
        <v>6</v>
      </c>
      <c r="CM66" s="317">
        <f t="shared" si="0"/>
        <v>67</v>
      </c>
      <c r="CN66" s="319">
        <f t="shared" si="1"/>
        <v>0.7528089887640449</v>
      </c>
      <c r="CO66" s="317">
        <f t="shared" si="2"/>
        <v>27</v>
      </c>
      <c r="CP66" s="319">
        <f t="shared" si="3"/>
        <v>1.6440625133444198</v>
      </c>
      <c r="CQ66" s="320">
        <f t="shared" si="4"/>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Q836"/>
  <sheetViews>
    <sheetView showGridLines="0" zoomScale="40" zoomScaleNormal="40" workbookViewId="0">
      <pane xSplit="3" ySplit="4" topLeftCell="AP5" activePane="bottomRight" state="frozen"/>
      <selection pane="topRight" activeCell="C1" sqref="C1"/>
      <selection pane="bottomLeft" activeCell="A5" sqref="A5"/>
      <selection pane="bottomRight" activeCell="B1" sqref="A1:BA1"/>
    </sheetView>
  </sheetViews>
  <sheetFormatPr defaultColWidth="14.44140625" defaultRowHeight="15" customHeight="1" x14ac:dyDescent="0.3"/>
  <cols>
    <col min="2" max="2" width="21.44140625" bestFit="1" customWidth="1"/>
    <col min="3" max="3" width="15.109375" customWidth="1"/>
    <col min="4" max="4" width="14.77734375" bestFit="1" customWidth="1"/>
    <col min="5" max="32" width="11.44140625" customWidth="1"/>
    <col min="33" max="34" width="14.77734375" bestFit="1" customWidth="1"/>
    <col min="35" max="44" width="11.44140625" customWidth="1"/>
    <col min="45" max="47" width="14.77734375" bestFit="1" customWidth="1"/>
    <col min="48" max="53" width="11.44140625" customWidth="1"/>
    <col min="54" max="54" width="9.109375" customWidth="1"/>
  </cols>
  <sheetData>
    <row r="1" spans="1:95" ht="14.4" x14ac:dyDescent="0.3">
      <c r="A1" s="374"/>
      <c r="B1" s="375"/>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2"/>
    </row>
    <row r="2" spans="1:95" ht="121.5" customHeight="1" x14ac:dyDescent="0.3">
      <c r="A2" s="372" t="str">
        <f>'Indicator Data'!B2</f>
        <v>ADMIN LEVEL-1 (Division)</v>
      </c>
      <c r="B2" s="372" t="str">
        <f>'Indicator Data'!C2</f>
        <v xml:space="preserve">ADMIN LEVEL-2 (District) </v>
      </c>
      <c r="C2" s="372" t="str">
        <f>'Indicator Data'!D2</f>
        <v>P-Code</v>
      </c>
      <c r="D2" s="92" t="str">
        <f>'Indicator Data'!E2</f>
        <v>Physical Exposure to Earthquake MMI VI</v>
      </c>
      <c r="E2" s="92" t="str">
        <f>'Indicator Data'!F2</f>
        <v>Physical Exposure to Earthquake MMI VIII</v>
      </c>
      <c r="F2" s="92" t="str">
        <f>'Indicator Data'!G2</f>
        <v>Physical Exposure to Earthquake MMI VI (relative)</v>
      </c>
      <c r="G2" s="92" t="str">
        <f>'Indicator Data'!H2</f>
        <v>Physical Exposure to Earthquake MMI VIII (relative)</v>
      </c>
      <c r="H2" s="92" t="str">
        <f>'Indicator Data'!I2</f>
        <v>Physical Exposure to Extensive River flood  (relative)</v>
      </c>
      <c r="I2" s="92" t="str">
        <f>'Indicator Data'!J2</f>
        <v>Physical Extent of Intensive River Flood Inundation (absolute)</v>
      </c>
      <c r="J2" s="92" t="str">
        <f>'Indicator Data'!K2</f>
        <v>Physical Exposure to Extensive Flash Flood  (relative)</v>
      </c>
      <c r="K2" s="92" t="str">
        <f>'Indicator Data'!L2</f>
        <v>Intensive  Inundation (monsoon season)</v>
      </c>
      <c r="L2" s="92" t="str">
        <f>'Indicator Data'!M2</f>
        <v xml:space="preserve">Physical Extent to Extensive Storm Surge Area  (relative) </v>
      </c>
      <c r="M2" s="92" t="str">
        <f>'Indicator Data'!N2</f>
        <v xml:space="preserve">Physical Exposure to Intensive Storm Surge   (absolute)  </v>
      </c>
      <c r="N2" s="92" t="str">
        <f>'Indicator Data'!O2</f>
        <v>Physical Exposure to Intensive Landslide (relative)</v>
      </c>
      <c r="O2" s="92" t="str">
        <f>'Indicator Data'!P2</f>
        <v>Physical Exposure to Extensive Landslide (relative)</v>
      </c>
      <c r="P2" s="92" t="str">
        <f>'Indicator Data'!Q2</f>
        <v>Physical Exposure to Extensive Salinity (relative)</v>
      </c>
      <c r="Q2" s="92" t="str">
        <f>'Indicator Data'!R2</f>
        <v>Physical Exposure to Intensive Lightning  (absolute)</v>
      </c>
      <c r="R2" s="92" t="str">
        <f>'Indicator Data'!S2</f>
        <v xml:space="preserve">Physical Exposure to Intensive Riverbank Erosion (absolute) </v>
      </c>
      <c r="S2" s="92" t="str">
        <f>'Indicator Data'!T2</f>
        <v>Physical Exposure to Extensive Drought- Kharip (relative)</v>
      </c>
      <c r="T2" s="92" t="str">
        <f>'Indicator Data'!U2</f>
        <v>Physical Exposure to Extensive Drought-Rabi  (relative)</v>
      </c>
      <c r="U2" s="92" t="str">
        <f>'Indicator Data'!V2</f>
        <v>Incidents of COVID-19 Infections</v>
      </c>
      <c r="V2" s="92" t="str">
        <f>'Indicator Data'!W2</f>
        <v>Population Exposed to Dengue (vector borne)</v>
      </c>
      <c r="W2" s="92" t="str">
        <f>'Indicator Data'!X2</f>
        <v>Population Density</v>
      </c>
      <c r="X2" s="92" t="str">
        <f>'Indicator Data'!Y2</f>
        <v>Average Household Size</v>
      </c>
      <c r="Y2" s="92" t="str">
        <f>'Indicator Data'!Z2</f>
        <v>Urban Population Growth</v>
      </c>
      <c r="Z2" s="92" t="str">
        <f>'Indicator Data'!AA2</f>
        <v>Population Living in Urban Areas</v>
      </c>
      <c r="AA2" s="92" t="str">
        <f>'Indicator Data'!AB2</f>
        <v xml:space="preserve">Population Living in Slums </v>
      </c>
      <c r="AB2" s="92" t="str">
        <f>'Indicator Data'!AC2</f>
        <v>Open Defecation</v>
      </c>
      <c r="AC2" s="92" t="str">
        <f>'Indicator Data'!AD2</f>
        <v>Children Under 5 (% of population)</v>
      </c>
      <c r="AD2" s="92" t="str">
        <f>'Indicator Data'!AE2</f>
        <v>IHR Capacity Score: Food Safety</v>
      </c>
      <c r="AE2" s="92" t="str">
        <f>'Indicator Data'!AF2</f>
        <v>Violent Conflict Probability</v>
      </c>
      <c r="AF2" s="92" t="str">
        <f>'Indicator Data'!AG2</f>
        <v>Highly Violent Conflict Probability</v>
      </c>
      <c r="AG2" s="92" t="str">
        <f>'Indicator Data'!AH2</f>
        <v>National Power Conflict Intensity (Highly Violent)</v>
      </c>
      <c r="AH2" s="92" t="str">
        <f>'Indicator Data'!AI2</f>
        <v>Subnational Conflict Intensity (Highly Violent)</v>
      </c>
      <c r="AI2" s="92" t="str">
        <f>'Indicator Data'!AJ2</f>
        <v>Human Development Index</v>
      </c>
      <c r="AJ2" s="92" t="str">
        <f>'Indicator Data'!AK2</f>
        <v>Poor People</v>
      </c>
      <c r="AK2" s="92" t="str">
        <f>'Indicator Data'!AL2</f>
        <v>Extremely Poor People</v>
      </c>
      <c r="AL2" s="92" t="str">
        <f>'Indicator Data'!AM2</f>
        <v>Unsustainable Livelihood Household (% of Agri and non-Agri day labor)</v>
      </c>
      <c r="AM2" s="92" t="str">
        <f>'Indicator Data'!AN2</f>
        <v>Income GINI Coefficient</v>
      </c>
      <c r="AN2" s="92" t="str">
        <f>'Indicator Data'!AO2</f>
        <v>Gender Parity Index (GPI) for Primary School</v>
      </c>
      <c r="AO2" s="92" t="str">
        <f>'Indicator Data'!AP2</f>
        <v xml:space="preserve">Gender Parity Index (GPI) for Lower Secondary School </v>
      </c>
      <c r="AP2" s="92" t="str">
        <f>'Indicator Data'!AQ2</f>
        <v>Gender Parity Index (GPI) for Upper Secondary School</v>
      </c>
      <c r="AQ2" s="92" t="str">
        <f>'Indicator Data'!AR2</f>
        <v>Unemployment Rate</v>
      </c>
      <c r="AR2" s="92" t="str">
        <f>'Indicator Data'!AS2</f>
        <v>Percentages of EGPP Coverage</v>
      </c>
      <c r="AS2" s="92" t="str">
        <f>'Indicator Data'!AT2</f>
        <v>Public Aid Per Capita (humanitarian and development)</v>
      </c>
      <c r="AT2" s="92" t="str">
        <f>'Indicator Data'!AU2</f>
        <v>Net ODA Received (% of GNI)</v>
      </c>
      <c r="AU2" s="92" t="str">
        <f>'Indicator Data'!AV2</f>
        <v>Volume of Remittances (in USD) as a proportion of total GDP (%)</v>
      </c>
      <c r="AV2" s="92" t="str">
        <f>'Indicator Data'!AW2</f>
        <v>Floating Population</v>
      </c>
      <c r="AW2" s="92" t="str">
        <f>'Indicator Data'!AX2</f>
        <v xml:space="preserve">Disaster Induced IDP </v>
      </c>
      <c r="AX2" s="92" t="str">
        <f>'Indicator Data'!AY2</f>
        <v>Asylum Seeker/ Refugee</v>
      </c>
      <c r="AY2" s="92" t="str">
        <f>'Indicator Data'!AZ2</f>
        <v xml:space="preserve">Under Five Mortality Rate </v>
      </c>
      <c r="AZ2" s="92" t="str">
        <f>'Indicator Data'!BA2</f>
        <v>Underweight Prevalence (severe) &lt;-3 SD</v>
      </c>
      <c r="BA2" s="92" t="str">
        <f>'Indicator Data'!BB2</f>
        <v>Stunting Prevalence (severe)&lt;-3 SD</v>
      </c>
      <c r="BB2" s="92" t="str">
        <f>'Indicator Data'!BC2</f>
        <v>Insufficient Early Child Development Index (% of 36-59 months child)</v>
      </c>
      <c r="BC2" s="92" t="str">
        <f>'Indicator Data'!BD2</f>
        <v>Annual Average  Affected  by Major Disaster (cyclone and flood)</v>
      </c>
      <c r="BD2" s="92" t="str">
        <f>'Indicator Data'!BE2</f>
        <v>Destroyed Houses by Major Disaster (cyclone and flood)</v>
      </c>
      <c r="BE2" s="92" t="str">
        <f>'Indicator Data'!BF2</f>
        <v xml:space="preserve"> Damaged Houses by Major Disaster (cyclone and flood )</v>
      </c>
      <c r="BF2" s="92" t="str">
        <f>'Indicator Data'!BG2</f>
        <v>Households with Poor Dietary Diversity (food group &lt;=4)</v>
      </c>
      <c r="BG2" s="92" t="str">
        <f>'Indicator Data'!BH2</f>
        <v>% of Population IPC Level 4 (food insecurity)</v>
      </c>
      <c r="BH2" s="92" t="str">
        <f>'Indicator Data'!BI2</f>
        <v>Child Labour (children aged 5-17)</v>
      </c>
      <c r="BI2" s="92" t="str">
        <f>'Indicator Data'!BJ2</f>
        <v>Women (age 15-49 years)
Attitudes Towards Domestic Violence</v>
      </c>
      <c r="BJ2" s="92" t="str">
        <f>'Indicator Data'!BK2</f>
        <v>Women Headed Households</v>
      </c>
      <c r="BK2" s="92" t="str">
        <f>'Indicator Data'!BL2</f>
        <v>Population with Disability</v>
      </c>
      <c r="BL2" s="92" t="str">
        <f>'Indicator Data'!BM2</f>
        <v>Elderly Population (age &gt;65)</v>
      </c>
      <c r="BM2" s="92" t="str">
        <f>'Indicator Data'!BN2</f>
        <v>Tribal Population</v>
      </c>
      <c r="BN2" s="92" t="str">
        <f>'Indicator Data'!BO2</f>
        <v>Housing Structure (jhupri+kutcha)</v>
      </c>
      <c r="BO2" s="92" t="str">
        <f>'Indicator Data'!BP2</f>
        <v>Government Effectiveness</v>
      </c>
      <c r="BP2" s="92" t="str">
        <f>'Indicator Data'!BQ2</f>
        <v>Corruption Perception Index</v>
      </c>
      <c r="BQ2" s="92" t="str">
        <f>'Indicator Data'!BR2</f>
        <v>HFA Scores Last Recent</v>
      </c>
      <c r="BR2" s="92" t="str">
        <f>'Indicator Data'!BS2</f>
        <v xml:space="preserve">Cyclone Shelter </v>
      </c>
      <c r="BS2" s="92" t="str">
        <f>'Indicator Data'!BT2</f>
        <v>Financial Support to Disaster Affected Population</v>
      </c>
      <c r="BT2" s="92" t="str">
        <f>'Indicator Data'!BU2</f>
        <v>Disaster Prone HH Received Early Warning</v>
      </c>
      <c r="BU2" s="92" t="str">
        <f>'Indicator Data'!BV2</f>
        <v>Percentages of Disaster Preparedness HH</v>
      </c>
      <c r="BV2" s="92" t="str">
        <f>'Indicator Data'!BW2</f>
        <v>RCRC volunteer</v>
      </c>
      <c r="BW2" s="92" t="str">
        <f>'Indicator Data'!BX2</f>
        <v>CPP volunteer</v>
      </c>
      <c r="BX2" s="92" t="str">
        <f>'Indicator Data'!BY2</f>
        <v>Road density</v>
      </c>
      <c r="BY2" s="92" t="str">
        <f>'Indicator Data'!BZ2</f>
        <v xml:space="preserve">Union with Effective Accessibility </v>
      </c>
      <c r="BZ2" s="92" t="str">
        <f>'Indicator Data'!CA2</f>
        <v>Basic Sanitation Services</v>
      </c>
      <c r="CA2" s="92" t="str">
        <f>'Indicator Data'!CB2</f>
        <v>People Using at Least Basic Drinking Water Services</v>
      </c>
      <c r="CB2" s="92" t="str">
        <f>'Indicator Data'!CC2</f>
        <v>People with Basic Handwashing Facilities Including Soap and Water</v>
      </c>
      <c r="CC2" s="92" t="str">
        <f>'Indicator Data'!CD2</f>
        <v xml:space="preserve"> Menstrual Hygiene
Management</v>
      </c>
      <c r="CD2" s="92" t="str">
        <f>'Indicator Data'!CE2</f>
        <v>Skilled Attendant at Delivery</v>
      </c>
      <c r="CE2" s="92" t="str">
        <f>'Indicator Data'!CF2</f>
        <v>Antenatal Care (anc-4)</v>
      </c>
      <c r="CF2" s="92" t="str">
        <f>'Indicator Data'!CG2</f>
        <v>Post Natal Care (pnc)</v>
      </c>
      <c r="CG2" s="92" t="str">
        <f>'Indicator Data'!CH2</f>
        <v xml:space="preserve">Measles-Rubella Vaccination Coverage </v>
      </c>
      <c r="CH2" s="92" t="str">
        <f>'Indicator Data'!CI2</f>
        <v>Physicians Density</v>
      </c>
      <c r="CI2" s="92" t="str">
        <f>'Indicator Data'!CJ2</f>
        <v>Community Clinic Density</v>
      </c>
      <c r="CJ2" s="92" t="str">
        <f>'Indicator Data'!CK2</f>
        <v>Health Center Density</v>
      </c>
      <c r="CK2" s="92" t="str">
        <f>'Indicator Data'!CL2</f>
        <v xml:space="preserve">Adult Literacy Rate </v>
      </c>
      <c r="CL2" s="92" t="str">
        <f>'Indicator Data'!CM2</f>
        <v>Internet Users</v>
      </c>
      <c r="CM2" s="92" t="str">
        <f>'Indicator Data'!CN2</f>
        <v>Mobile Phone Users</v>
      </c>
      <c r="CN2" s="92" t="str">
        <f>'Indicator Data'!CO2</f>
        <v xml:space="preserve">Fiber Optic Network Connected Unions </v>
      </c>
      <c r="CO2" s="92" t="str">
        <f>'Indicator Data'!CP2</f>
        <v>Population</v>
      </c>
      <c r="CP2" s="92" t="str">
        <f>'Indicator Data'!CQ2</f>
        <v>Density</v>
      </c>
      <c r="CQ2" s="92" t="str">
        <f>'Indicator Data'!CR2</f>
        <v>Area in Sq Km</v>
      </c>
    </row>
    <row r="3" spans="1:95" ht="14.4" x14ac:dyDescent="0.3">
      <c r="C3" s="50" t="s">
        <v>30</v>
      </c>
      <c r="D3" s="93">
        <f>'Indicator Data'!E3</f>
        <v>2019</v>
      </c>
      <c r="E3" s="93">
        <f>'Indicator Data'!F3</f>
        <v>2019</v>
      </c>
      <c r="F3" s="93">
        <f>'Indicator Data'!G3</f>
        <v>2019</v>
      </c>
      <c r="G3" s="93">
        <f>'Indicator Data'!H3</f>
        <v>2019</v>
      </c>
      <c r="H3" s="93">
        <f>'Indicator Data'!I3</f>
        <v>2022</v>
      </c>
      <c r="I3" s="93" t="str">
        <f>'Indicator Data'!J3</f>
        <v>2016-2020</v>
      </c>
      <c r="J3" s="93">
        <f>'Indicator Data'!K3</f>
        <v>2022</v>
      </c>
      <c r="K3" s="93">
        <f>'Indicator Data'!L3</f>
        <v>2022</v>
      </c>
      <c r="L3" s="93">
        <f>'Indicator Data'!M3</f>
        <v>2022</v>
      </c>
      <c r="M3" s="93" t="str">
        <f>'Indicator Data'!N3</f>
        <v>2016-2020</v>
      </c>
      <c r="N3" s="93">
        <f>'Indicator Data'!O3</f>
        <v>2020</v>
      </c>
      <c r="O3" s="93">
        <f>'Indicator Data'!P3</f>
        <v>2020</v>
      </c>
      <c r="P3" s="93">
        <f>'Indicator Data'!Q3</f>
        <v>2022</v>
      </c>
      <c r="Q3" s="93" t="str">
        <f>'Indicator Data'!R3</f>
        <v>2018-2020</v>
      </c>
      <c r="R3" s="93" t="str">
        <f>'Indicator Data'!S3</f>
        <v>2018-2020</v>
      </c>
      <c r="S3" s="93">
        <f>'Indicator Data'!T3</f>
        <v>2022</v>
      </c>
      <c r="T3" s="93">
        <f>'Indicator Data'!U3</f>
        <v>2022</v>
      </c>
      <c r="U3" s="93" t="str">
        <f>'Indicator Data'!V3</f>
        <v>2020-2021</v>
      </c>
      <c r="V3" s="93">
        <f>'Indicator Data'!W3</f>
        <v>2021</v>
      </c>
      <c r="W3" s="93">
        <f>'Indicator Data'!X3</f>
        <v>2021</v>
      </c>
      <c r="X3" s="93">
        <f>'Indicator Data'!Y3</f>
        <v>2021</v>
      </c>
      <c r="Y3" s="93" t="str">
        <f>'Indicator Data'!Z3</f>
        <v>2011-2021</v>
      </c>
      <c r="Z3" s="93">
        <f>'Indicator Data'!AA3</f>
        <v>2021</v>
      </c>
      <c r="AA3" s="93">
        <f>'Indicator Data'!AB3</f>
        <v>2014</v>
      </c>
      <c r="AB3" s="93">
        <f>'Indicator Data'!AC3</f>
        <v>2021</v>
      </c>
      <c r="AC3" s="93">
        <f>'Indicator Data'!AD3</f>
        <v>2021</v>
      </c>
      <c r="AD3" s="93">
        <f>'Indicator Data'!AE3</f>
        <v>2020</v>
      </c>
      <c r="AE3" s="93">
        <f>'Indicator Data'!AF3</f>
        <v>2021</v>
      </c>
      <c r="AF3" s="93">
        <f>'Indicator Data'!AG3</f>
        <v>2021</v>
      </c>
      <c r="AG3" s="93">
        <f>'Indicator Data'!AH3</f>
        <v>2021</v>
      </c>
      <c r="AH3" s="93">
        <f>'Indicator Data'!AI3</f>
        <v>2021</v>
      </c>
      <c r="AI3" s="93">
        <f>'Indicator Data'!AJ3</f>
        <v>2016</v>
      </c>
      <c r="AJ3" s="93">
        <f>'Indicator Data'!AK3</f>
        <v>2019</v>
      </c>
      <c r="AK3" s="93">
        <f>'Indicator Data'!AL3</f>
        <v>2019</v>
      </c>
      <c r="AL3" s="93">
        <f>'Indicator Data'!AM3</f>
        <v>2019</v>
      </c>
      <c r="AM3" s="93">
        <f>'Indicator Data'!AN3</f>
        <v>2020</v>
      </c>
      <c r="AN3" s="93">
        <f>'Indicator Data'!AO3</f>
        <v>2019</v>
      </c>
      <c r="AO3" s="93">
        <f>'Indicator Data'!AP3</f>
        <v>2019</v>
      </c>
      <c r="AP3" s="93">
        <f>'Indicator Data'!AQ3</f>
        <v>2020</v>
      </c>
      <c r="AQ3" s="93">
        <f>'Indicator Data'!AR3</f>
        <v>2016</v>
      </c>
      <c r="AR3" s="93">
        <f>'Indicator Data'!AS3</f>
        <v>2019</v>
      </c>
      <c r="AS3" s="93">
        <f>'Indicator Data'!AT3</f>
        <v>2020</v>
      </c>
      <c r="AT3" s="93">
        <f>'Indicator Data'!AU3</f>
        <v>2020</v>
      </c>
      <c r="AU3" s="93" t="str">
        <f>'Indicator Data'!AV3</f>
        <v>2016-2020</v>
      </c>
      <c r="AV3" s="93">
        <f>'Indicator Data'!AW3</f>
        <v>2021</v>
      </c>
      <c r="AW3" s="93" t="str">
        <f>'Indicator Data'!AX3</f>
        <v>2014-2020</v>
      </c>
      <c r="AX3" s="93">
        <f>'Indicator Data'!AY3</f>
        <v>2022</v>
      </c>
      <c r="AY3" s="93">
        <f>'Indicator Data'!AZ3</f>
        <v>2020</v>
      </c>
      <c r="AZ3" s="93">
        <f>'Indicator Data'!BA3</f>
        <v>2019</v>
      </c>
      <c r="BA3" s="93">
        <f>'Indicator Data'!BB3</f>
        <v>2019</v>
      </c>
      <c r="BB3" s="93">
        <f>'Indicator Data'!BC3</f>
        <v>2019</v>
      </c>
      <c r="BC3" s="93" t="str">
        <f>'Indicator Data'!BD3</f>
        <v>2014-2020</v>
      </c>
      <c r="BD3" s="93" t="str">
        <f>'Indicator Data'!BE3</f>
        <v>2014-2020</v>
      </c>
      <c r="BE3" s="93" t="str">
        <f>'Indicator Data'!BF3</f>
        <v>2014-2020</v>
      </c>
      <c r="BF3" s="93">
        <f>'Indicator Data'!BG3</f>
        <v>2021</v>
      </c>
      <c r="BG3" s="93">
        <f>'Indicator Data'!BH3</f>
        <v>2021</v>
      </c>
      <c r="BH3" s="93">
        <f>'Indicator Data'!BI3</f>
        <v>2019</v>
      </c>
      <c r="BI3" s="93">
        <f>'Indicator Data'!BJ3</f>
        <v>2019</v>
      </c>
      <c r="BJ3" s="93">
        <f>'Indicator Data'!BK3</f>
        <v>2021</v>
      </c>
      <c r="BK3" s="93">
        <f>'Indicator Data'!BL3</f>
        <v>2021</v>
      </c>
      <c r="BL3" s="93">
        <f>'Indicator Data'!BM3</f>
        <v>2021</v>
      </c>
      <c r="BM3" s="93">
        <f>'Indicator Data'!BN3</f>
        <v>2021</v>
      </c>
      <c r="BN3" s="93">
        <f>'Indicator Data'!BO3</f>
        <v>2021</v>
      </c>
      <c r="BO3" s="93">
        <f>'Indicator Data'!BP3</f>
        <v>2020</v>
      </c>
      <c r="BP3" s="93">
        <f>'Indicator Data'!BQ3</f>
        <v>2020</v>
      </c>
      <c r="BQ3" s="93" t="str">
        <f>'Indicator Data'!BR3</f>
        <v>2007-2015</v>
      </c>
      <c r="BR3" s="93">
        <f>'Indicator Data'!BS3</f>
        <v>2022</v>
      </c>
      <c r="BS3" s="93" t="str">
        <f>'Indicator Data'!BT3</f>
        <v>2009-2014</v>
      </c>
      <c r="BT3" s="93" t="str">
        <f>'Indicator Data'!BU3</f>
        <v>2009-2014</v>
      </c>
      <c r="BU3" s="93" t="str">
        <f>'Indicator Data'!BV3</f>
        <v>2009-2014</v>
      </c>
      <c r="BV3" s="93">
        <f>'Indicator Data'!BW3</f>
        <v>2022</v>
      </c>
      <c r="BW3" s="93">
        <f>'Indicator Data'!BX3</f>
        <v>2022</v>
      </c>
      <c r="BX3" s="93">
        <f>'Indicator Data'!BY3</f>
        <v>2022</v>
      </c>
      <c r="BY3" s="93">
        <f>'Indicator Data'!BZ3</f>
        <v>2014</v>
      </c>
      <c r="BZ3" s="93">
        <f>'Indicator Data'!CA3</f>
        <v>2019</v>
      </c>
      <c r="CA3" s="93">
        <f>'Indicator Data'!CB3</f>
        <v>2019</v>
      </c>
      <c r="CB3" s="93">
        <f>'Indicator Data'!CC3</f>
        <v>2019</v>
      </c>
      <c r="CC3" s="93">
        <f>'Indicator Data'!CD3</f>
        <v>2019</v>
      </c>
      <c r="CD3" s="93">
        <f>'Indicator Data'!CE3</f>
        <v>2019</v>
      </c>
      <c r="CE3" s="93">
        <f>'Indicator Data'!CF3</f>
        <v>2019</v>
      </c>
      <c r="CF3" s="93">
        <f>'Indicator Data'!CG3</f>
        <v>2019</v>
      </c>
      <c r="CG3" s="93">
        <f>'Indicator Data'!CH3</f>
        <v>2021</v>
      </c>
      <c r="CH3" s="93">
        <f>'Indicator Data'!CI3</f>
        <v>2022</v>
      </c>
      <c r="CI3" s="93">
        <f>'Indicator Data'!CJ3</f>
        <v>2022</v>
      </c>
      <c r="CJ3" s="93">
        <f>'Indicator Data'!CK3</f>
        <v>2022</v>
      </c>
      <c r="CK3" s="93">
        <f>'Indicator Data'!CL3</f>
        <v>2021</v>
      </c>
      <c r="CL3" s="93">
        <f>'Indicator Data'!CM3</f>
        <v>2020</v>
      </c>
      <c r="CM3" s="93">
        <f>'Indicator Data'!CN3</f>
        <v>2020</v>
      </c>
      <c r="CN3" s="93">
        <f>'Indicator Data'!CO3</f>
        <v>2014</v>
      </c>
      <c r="CO3" s="93">
        <f>'Indicator Data'!CP3</f>
        <v>2021</v>
      </c>
      <c r="CP3" s="93">
        <f>'Indicator Data'!CQ3</f>
        <v>2021</v>
      </c>
      <c r="CQ3" s="93">
        <f>'Indicator Data'!CR3</f>
        <v>2021</v>
      </c>
    </row>
    <row r="4" spans="1:95" ht="26.4" x14ac:dyDescent="0.3">
      <c r="C4" s="51" t="s">
        <v>34</v>
      </c>
      <c r="D4" s="93" t="str">
        <f>'Indicator Data'!E6</f>
        <v>Number / Year</v>
      </c>
      <c r="E4" s="93" t="str">
        <f>'Indicator Data'!F6</f>
        <v>Number / Year</v>
      </c>
      <c r="F4" s="93" t="str">
        <f>'Indicator Data'!G6</f>
        <v>% / Year</v>
      </c>
      <c r="G4" s="93" t="str">
        <f>'Indicator Data'!H6</f>
        <v>% / Year</v>
      </c>
      <c r="H4" s="93" t="str">
        <f>'Indicator Data'!I6</f>
        <v>Area (%)</v>
      </c>
      <c r="I4" s="93" t="str">
        <f>'Indicator Data'!J6</f>
        <v>Area (%)</v>
      </c>
      <c r="J4" s="93" t="str">
        <f>'Indicator Data'!K6</f>
        <v>Area (%)</v>
      </c>
      <c r="K4" s="93" t="str">
        <f>'Indicator Data'!L6</f>
        <v>Area (%)</v>
      </c>
      <c r="L4" s="93" t="str">
        <f>'Indicator Data'!M6</f>
        <v>Area (%)</v>
      </c>
      <c r="M4" s="93" t="str">
        <f>'Indicator Data'!N6</f>
        <v>Area (%)</v>
      </c>
      <c r="N4" s="93" t="str">
        <f>'Indicator Data'!O6</f>
        <v>Area (%)</v>
      </c>
      <c r="O4" s="93" t="str">
        <f>'Indicator Data'!P6</f>
        <v>Area (%)</v>
      </c>
      <c r="P4" s="93" t="str">
        <f>'Indicator Data'!Q6</f>
        <v>Area (%)</v>
      </c>
      <c r="Q4" s="93" t="str">
        <f>'Indicator Data'!R6</f>
        <v>Number of Pop</v>
      </c>
      <c r="R4" s="93" t="str">
        <f>'Indicator Data'!S6</f>
        <v>Area (Hectare)</v>
      </c>
      <c r="S4" s="93" t="str">
        <f>'Indicator Data'!T6</f>
        <v>Area (%)</v>
      </c>
      <c r="T4" s="93" t="str">
        <f>'Indicator Data'!U6</f>
        <v>Area (%)</v>
      </c>
      <c r="U4" s="93" t="str">
        <f>'Indicator Data'!V6</f>
        <v>per 1000000</v>
      </c>
      <c r="V4" s="93" t="str">
        <f>'Indicator Data'!W6</f>
        <v>per 100000</v>
      </c>
      <c r="W4" s="93" t="str">
        <f>'Indicator Data'!X6</f>
        <v>pop/sq km</v>
      </c>
      <c r="X4" s="93" t="str">
        <f>'Indicator Data'!Y6</f>
        <v>Number</v>
      </c>
      <c r="Y4" s="93" t="str">
        <f>'Indicator Data'!Z6</f>
        <v>Pop(%)</v>
      </c>
      <c r="Z4" s="93" t="str">
        <f>'Indicator Data'!AA6</f>
        <v>Pop(%)</v>
      </c>
      <c r="AA4" s="93" t="str">
        <f>'Indicator Data'!AB6</f>
        <v>Pop(%)</v>
      </c>
      <c r="AB4" s="93" t="str">
        <f>'Indicator Data'!AC6</f>
        <v>Pop(%)</v>
      </c>
      <c r="AC4" s="93" t="str">
        <f>'Indicator Data'!AD6</f>
        <v>Pop(%)</v>
      </c>
      <c r="AD4" s="93" t="str">
        <f>'Indicator Data'!AE6</f>
        <v>%</v>
      </c>
      <c r="AE4" s="93" t="str">
        <f>'Indicator Data'!AF6</f>
        <v>%</v>
      </c>
      <c r="AF4" s="93" t="str">
        <f>'Indicator Data'!AG6</f>
        <v>%</v>
      </c>
      <c r="AG4" s="93" t="str">
        <f>'Indicator Data'!AH6</f>
        <v>Index</v>
      </c>
      <c r="AH4" s="93" t="str">
        <f>'Indicator Data'!AI6</f>
        <v>Index</v>
      </c>
      <c r="AI4" s="93" t="str">
        <f>'Indicator Data'!AJ6</f>
        <v>Index</v>
      </c>
      <c r="AJ4" s="93" t="str">
        <f>'Indicator Data'!AK6</f>
        <v>%</v>
      </c>
      <c r="AK4" s="93" t="str">
        <f>'Indicator Data'!AL6</f>
        <v>%</v>
      </c>
      <c r="AL4" s="93" t="str">
        <f>'Indicator Data'!AM6</f>
        <v>%</v>
      </c>
      <c r="AM4" s="93" t="str">
        <f>'Indicator Data'!AN6</f>
        <v>index</v>
      </c>
      <c r="AN4" s="93" t="str">
        <f>'Indicator Data'!AO6</f>
        <v>index</v>
      </c>
      <c r="AO4" s="93" t="str">
        <f>'Indicator Data'!AP6</f>
        <v>index</v>
      </c>
      <c r="AP4" s="93" t="str">
        <f>'Indicator Data'!AQ6</f>
        <v>index</v>
      </c>
      <c r="AQ4" s="93" t="str">
        <f>'Indicator Data'!AR6</f>
        <v>%</v>
      </c>
      <c r="AR4" s="93" t="str">
        <f>'Indicator Data'!AS6</f>
        <v>%</v>
      </c>
      <c r="AS4" s="93" t="str">
        <f>'Indicator Data'!AT6</f>
        <v>USD</v>
      </c>
      <c r="AT4" s="93" t="str">
        <f>'Indicator Data'!AU6</f>
        <v>% of GBI</v>
      </c>
      <c r="AU4" s="93" t="str">
        <f>'Indicator Data'!AV6</f>
        <v>%</v>
      </c>
      <c r="AV4" s="93" t="str">
        <f>'Indicator Data'!AW6</f>
        <v>Per 10000 pop</v>
      </c>
      <c r="AW4" s="93" t="str">
        <f>'Indicator Data'!AX6</f>
        <v>annual avg per 100000</v>
      </c>
      <c r="AX4" s="93" t="str">
        <f>'Indicator Data'!AY6</f>
        <v>%</v>
      </c>
      <c r="AY4" s="93" t="str">
        <f>'Indicator Data'!AZ6</f>
        <v>per 1,000 live births</v>
      </c>
      <c r="AZ4" s="93" t="str">
        <f>'Indicator Data'!BA6</f>
        <v>%</v>
      </c>
      <c r="BA4" s="93" t="str">
        <f>'Indicator Data'!BB6</f>
        <v>%</v>
      </c>
      <c r="BB4" s="93" t="str">
        <f>'Indicator Data'!BC6</f>
        <v>%</v>
      </c>
      <c r="BC4" s="93" t="str">
        <f>'Indicator Data'!BD6</f>
        <v xml:space="preserve"> Per 10000 pop</v>
      </c>
      <c r="BD4" s="93" t="str">
        <f>'Indicator Data'!BE6</f>
        <v xml:space="preserve"> Per 10000 hh</v>
      </c>
      <c r="BE4" s="93" t="str">
        <f>'Indicator Data'!BF6</f>
        <v xml:space="preserve"> Per 10000 hh</v>
      </c>
      <c r="BF4" s="93" t="str">
        <f>'Indicator Data'!BG6</f>
        <v>%</v>
      </c>
      <c r="BG4" s="93" t="str">
        <f>'Indicator Data'!BH6</f>
        <v>%</v>
      </c>
      <c r="BH4" s="93" t="str">
        <f>'Indicator Data'!BI6</f>
        <v>% of Pop</v>
      </c>
      <c r="BI4" s="93" t="str">
        <f>'Indicator Data'!BJ6</f>
        <v>% of Pop</v>
      </c>
      <c r="BJ4" s="93" t="str">
        <f>'Indicator Data'!BK6</f>
        <v>% of Pop</v>
      </c>
      <c r="BK4" s="93" t="str">
        <f>'Indicator Data'!BL6</f>
        <v>% of Pop</v>
      </c>
      <c r="BL4" s="93" t="str">
        <f>'Indicator Data'!BM6</f>
        <v>% of Pop</v>
      </c>
      <c r="BM4" s="93" t="str">
        <f>'Indicator Data'!BN6</f>
        <v>%</v>
      </c>
      <c r="BN4" s="93" t="str">
        <f>'Indicator Data'!BO6</f>
        <v>%</v>
      </c>
      <c r="BO4" s="93" t="str">
        <f>'Indicator Data'!BP6</f>
        <v>Index</v>
      </c>
      <c r="BP4" s="93" t="str">
        <f>'Indicator Data'!BQ6</f>
        <v>Index</v>
      </c>
      <c r="BQ4" s="93" t="str">
        <f>'Indicator Data'!BR6</f>
        <v>Index</v>
      </c>
      <c r="BR4" s="93" t="str">
        <f>'Indicator Data'!BS6</f>
        <v>per 100000 pop</v>
      </c>
      <c r="BS4" s="93" t="str">
        <f>'Indicator Data'!BT6</f>
        <v>%</v>
      </c>
      <c r="BT4" s="93" t="str">
        <f>'Indicator Data'!BU6</f>
        <v>%</v>
      </c>
      <c r="BU4" s="93" t="str">
        <f>'Indicator Data'!BV6</f>
        <v>%</v>
      </c>
      <c r="BV4" s="93" t="str">
        <f>'Indicator Data'!BW6</f>
        <v>per 100000 pop</v>
      </c>
      <c r="BW4" s="93" t="str">
        <f>'Indicator Data'!BX6</f>
        <v>per 100000 pop</v>
      </c>
      <c r="BX4" s="93" t="str">
        <f>'Indicator Data'!BY6</f>
        <v>per Square KM</v>
      </c>
      <c r="BY4" s="93" t="str">
        <f>'Indicator Data'!BZ6</f>
        <v>% of union</v>
      </c>
      <c r="BZ4" s="93" t="str">
        <f>'Indicator Data'!CA6</f>
        <v>%</v>
      </c>
      <c r="CA4" s="93" t="str">
        <f>'Indicator Data'!CB6</f>
        <v>%</v>
      </c>
      <c r="CB4" s="93" t="str">
        <f>'Indicator Data'!CC6</f>
        <v>%</v>
      </c>
      <c r="CC4" s="93" t="str">
        <f>'Indicator Data'!CD6</f>
        <v>%</v>
      </c>
      <c r="CD4" s="93" t="str">
        <f>'Indicator Data'!CE6</f>
        <v>%</v>
      </c>
      <c r="CE4" s="93" t="str">
        <f>'Indicator Data'!CF6</f>
        <v>%</v>
      </c>
      <c r="CF4" s="93" t="str">
        <f>'Indicator Data'!CG6</f>
        <v>%</v>
      </c>
      <c r="CG4" s="93" t="str">
        <f>'Indicator Data'!CH6</f>
        <v>%</v>
      </c>
      <c r="CH4" s="93" t="str">
        <f>'Indicator Data'!CI6</f>
        <v xml:space="preserve"> Per 10000 pop</v>
      </c>
      <c r="CI4" s="93" t="str">
        <f>'Indicator Data'!CJ6</f>
        <v xml:space="preserve"> Per 10000 pop</v>
      </c>
      <c r="CJ4" s="93" t="str">
        <f>'Indicator Data'!CK6</f>
        <v xml:space="preserve"> Per 10000 pop</v>
      </c>
      <c r="CK4" s="93" t="str">
        <f>'Indicator Data'!CL6</f>
        <v>%</v>
      </c>
      <c r="CL4" s="93" t="str">
        <f>'Indicator Data'!CM6</f>
        <v>%</v>
      </c>
      <c r="CM4" s="93" t="str">
        <f>'Indicator Data'!CN6</f>
        <v>%</v>
      </c>
      <c r="CN4" s="93" t="str">
        <f>'Indicator Data'!CO6</f>
        <v>%</v>
      </c>
      <c r="CO4" s="93" t="str">
        <f>'Indicator Data'!CP6</f>
        <v>per sq km</v>
      </c>
      <c r="CP4" s="93" t="str">
        <f>'Indicator Data'!CQ6</f>
        <v>Population</v>
      </c>
      <c r="CQ4" s="93" t="str">
        <f>'Indicator Data'!CR6</f>
        <v>Area in Sq Km</v>
      </c>
    </row>
    <row r="5" spans="1:95" ht="14.4" x14ac:dyDescent="0.3">
      <c r="B5" s="48" t="str">
        <f>'Indicator Data'!C14</f>
        <v>Barguna</v>
      </c>
      <c r="C5" s="49">
        <f>'Indicator Data'!D14</f>
        <v>1004</v>
      </c>
      <c r="D5" s="97" t="s">
        <v>1054</v>
      </c>
      <c r="E5" s="97" t="s">
        <v>1054</v>
      </c>
      <c r="F5" s="97" t="s">
        <v>1054</v>
      </c>
      <c r="G5" s="97" t="s">
        <v>1054</v>
      </c>
      <c r="H5" s="97"/>
      <c r="I5" s="97"/>
      <c r="J5" s="97"/>
      <c r="K5" s="97"/>
      <c r="L5" s="97"/>
      <c r="M5" s="97"/>
      <c r="N5" s="97"/>
      <c r="O5" s="97"/>
      <c r="P5" s="97"/>
      <c r="Q5" s="97"/>
      <c r="R5" s="94"/>
      <c r="S5" s="97"/>
      <c r="T5" s="97"/>
      <c r="U5" s="97"/>
      <c r="V5" s="97"/>
      <c r="W5" s="97"/>
      <c r="X5" s="97"/>
      <c r="Y5" s="97"/>
      <c r="Z5" s="97"/>
      <c r="AA5" s="97"/>
      <c r="AB5" s="97"/>
      <c r="AC5" s="97"/>
      <c r="AD5" s="97" t="s">
        <v>1054</v>
      </c>
      <c r="AE5" s="97" t="s">
        <v>1054</v>
      </c>
      <c r="AF5" s="97" t="s">
        <v>1054</v>
      </c>
      <c r="AG5" s="97" t="s">
        <v>1054</v>
      </c>
      <c r="AH5" s="97" t="s">
        <v>1054</v>
      </c>
      <c r="AI5" s="97"/>
      <c r="AJ5" s="97"/>
      <c r="AK5" s="97"/>
      <c r="AL5" s="97"/>
      <c r="AM5" s="97"/>
      <c r="AN5" s="97"/>
      <c r="AO5" s="97"/>
      <c r="AP5" s="97"/>
      <c r="AQ5" s="97"/>
      <c r="AR5" s="97"/>
      <c r="AS5" s="97" t="s">
        <v>1054</v>
      </c>
      <c r="AT5" s="97" t="s">
        <v>1054</v>
      </c>
      <c r="AU5" s="97" t="s">
        <v>1054</v>
      </c>
      <c r="AV5" s="97"/>
      <c r="AW5" s="97"/>
      <c r="AX5" s="97"/>
      <c r="AY5" s="97"/>
      <c r="AZ5" s="97"/>
      <c r="BA5" s="97"/>
      <c r="BB5" s="42"/>
      <c r="BO5" s="125" t="s">
        <v>1054</v>
      </c>
      <c r="BP5" s="125" t="s">
        <v>1054</v>
      </c>
      <c r="BQ5" s="125" t="s">
        <v>1054</v>
      </c>
      <c r="BT5" s="125" t="s">
        <v>1055</v>
      </c>
    </row>
    <row r="6" spans="1:95" ht="14.4" x14ac:dyDescent="0.3">
      <c r="B6" s="48" t="str">
        <f>'Indicator Data'!C15</f>
        <v>Barishal</v>
      </c>
      <c r="C6" s="49">
        <f>'Indicator Data'!D15</f>
        <v>1006</v>
      </c>
      <c r="D6" s="97" t="s">
        <v>1054</v>
      </c>
      <c r="E6" s="97" t="s">
        <v>1054</v>
      </c>
      <c r="F6" s="97" t="s">
        <v>1054</v>
      </c>
      <c r="G6" s="97" t="s">
        <v>1054</v>
      </c>
      <c r="H6" s="97"/>
      <c r="I6" s="97"/>
      <c r="J6" s="97"/>
      <c r="K6" s="97"/>
      <c r="L6" s="97"/>
      <c r="M6" s="97"/>
      <c r="N6" s="97"/>
      <c r="O6" s="97"/>
      <c r="P6" s="97"/>
      <c r="Q6" s="97"/>
      <c r="R6" s="94"/>
      <c r="S6" s="97"/>
      <c r="T6" s="97"/>
      <c r="U6" s="97"/>
      <c r="V6" s="97"/>
      <c r="W6" s="97"/>
      <c r="X6" s="97"/>
      <c r="Y6" s="97"/>
      <c r="Z6" s="97"/>
      <c r="AA6" s="97"/>
      <c r="AB6" s="97"/>
      <c r="AC6" s="97"/>
      <c r="AD6" s="97" t="s">
        <v>1054</v>
      </c>
      <c r="AE6" s="97" t="s">
        <v>1054</v>
      </c>
      <c r="AF6" s="97" t="s">
        <v>1054</v>
      </c>
      <c r="AG6" s="97" t="s">
        <v>1054</v>
      </c>
      <c r="AH6" s="97" t="s">
        <v>1054</v>
      </c>
      <c r="AI6" s="97"/>
      <c r="AJ6" s="97"/>
      <c r="AK6" s="97"/>
      <c r="AL6" s="97"/>
      <c r="AM6" s="97"/>
      <c r="AN6" s="97"/>
      <c r="AO6" s="97"/>
      <c r="AP6" s="97"/>
      <c r="AQ6" s="97"/>
      <c r="AR6" s="97"/>
      <c r="AS6" s="97" t="s">
        <v>1054</v>
      </c>
      <c r="AT6" s="97" t="s">
        <v>1054</v>
      </c>
      <c r="AU6" s="97" t="s">
        <v>1054</v>
      </c>
      <c r="AV6" s="97"/>
      <c r="AW6" s="97"/>
      <c r="AX6" s="97"/>
      <c r="AY6" s="97"/>
      <c r="AZ6" s="97"/>
      <c r="BA6" s="97"/>
      <c r="BB6" s="42"/>
      <c r="BO6" s="125" t="s">
        <v>1054</v>
      </c>
      <c r="BP6" s="125" t="s">
        <v>1054</v>
      </c>
      <c r="BQ6" s="125" t="s">
        <v>1054</v>
      </c>
      <c r="BT6" s="125" t="s">
        <v>1055</v>
      </c>
    </row>
    <row r="7" spans="1:95" ht="14.4" x14ac:dyDescent="0.3">
      <c r="B7" s="48" t="str">
        <f>'Indicator Data'!C16</f>
        <v>Bhola</v>
      </c>
      <c r="C7" s="49">
        <f>'Indicator Data'!D16</f>
        <v>1009</v>
      </c>
      <c r="D7" s="97" t="s">
        <v>1054</v>
      </c>
      <c r="E7" s="97" t="s">
        <v>1054</v>
      </c>
      <c r="F7" s="97" t="s">
        <v>1054</v>
      </c>
      <c r="G7" s="97" t="s">
        <v>1054</v>
      </c>
      <c r="H7" s="97"/>
      <c r="I7" s="97"/>
      <c r="J7" s="97"/>
      <c r="K7" s="97"/>
      <c r="L7" s="97"/>
      <c r="M7" s="97"/>
      <c r="N7" s="97"/>
      <c r="O7" s="97"/>
      <c r="P7" s="97"/>
      <c r="Q7" s="97"/>
      <c r="R7" s="94"/>
      <c r="S7" s="97"/>
      <c r="T7" s="97"/>
      <c r="U7" s="97"/>
      <c r="V7" s="97"/>
      <c r="W7" s="97"/>
      <c r="X7" s="97"/>
      <c r="Y7" s="97"/>
      <c r="Z7" s="97"/>
      <c r="AA7" s="97"/>
      <c r="AB7" s="97"/>
      <c r="AC7" s="97"/>
      <c r="AD7" s="97" t="s">
        <v>1054</v>
      </c>
      <c r="AE7" s="97" t="s">
        <v>1054</v>
      </c>
      <c r="AF7" s="97" t="s">
        <v>1054</v>
      </c>
      <c r="AG7" s="97" t="s">
        <v>1054</v>
      </c>
      <c r="AH7" s="97" t="s">
        <v>1054</v>
      </c>
      <c r="AI7" s="97"/>
      <c r="AJ7" s="97"/>
      <c r="AK7" s="97"/>
      <c r="AL7" s="97"/>
      <c r="AM7" s="97"/>
      <c r="AN7" s="97"/>
      <c r="AO7" s="97"/>
      <c r="AP7" s="97"/>
      <c r="AQ7" s="97"/>
      <c r="AR7" s="97"/>
      <c r="AS7" s="97" t="s">
        <v>1054</v>
      </c>
      <c r="AT7" s="97" t="s">
        <v>1054</v>
      </c>
      <c r="AU7" s="97" t="s">
        <v>1054</v>
      </c>
      <c r="AV7" s="97"/>
      <c r="AW7" s="97"/>
      <c r="AX7" s="97"/>
      <c r="AY7" s="97"/>
      <c r="AZ7" s="97"/>
      <c r="BA7" s="97"/>
      <c r="BB7" s="42"/>
      <c r="BO7" s="125" t="s">
        <v>1054</v>
      </c>
      <c r="BP7" s="125" t="s">
        <v>1054</v>
      </c>
      <c r="BQ7" s="125" t="s">
        <v>1054</v>
      </c>
      <c r="BT7" s="125" t="s">
        <v>1055</v>
      </c>
    </row>
    <row r="8" spans="1:95" ht="14.4" x14ac:dyDescent="0.3">
      <c r="B8" s="48" t="str">
        <f>'Indicator Data'!C17</f>
        <v>Jhalokati</v>
      </c>
      <c r="C8" s="49">
        <f>'Indicator Data'!D17</f>
        <v>1042</v>
      </c>
      <c r="D8" s="97" t="s">
        <v>1054</v>
      </c>
      <c r="E8" s="97" t="s">
        <v>1054</v>
      </c>
      <c r="F8" s="97" t="s">
        <v>1054</v>
      </c>
      <c r="G8" s="97" t="s">
        <v>1054</v>
      </c>
      <c r="H8" s="97"/>
      <c r="I8" s="97"/>
      <c r="J8" s="97"/>
      <c r="K8" s="97"/>
      <c r="L8" s="97"/>
      <c r="M8" s="97"/>
      <c r="N8" s="97"/>
      <c r="O8" s="97"/>
      <c r="P8" s="97"/>
      <c r="Q8" s="97"/>
      <c r="R8" s="94"/>
      <c r="S8" s="97"/>
      <c r="T8" s="97"/>
      <c r="U8" s="97"/>
      <c r="V8" s="97"/>
      <c r="W8" s="97"/>
      <c r="X8" s="97"/>
      <c r="Y8" s="97"/>
      <c r="Z8" s="97"/>
      <c r="AA8" s="97"/>
      <c r="AB8" s="97"/>
      <c r="AC8" s="97"/>
      <c r="AD8" s="97" t="s">
        <v>1054</v>
      </c>
      <c r="AE8" s="97" t="s">
        <v>1054</v>
      </c>
      <c r="AF8" s="97" t="s">
        <v>1054</v>
      </c>
      <c r="AG8" s="97" t="s">
        <v>1054</v>
      </c>
      <c r="AH8" s="97" t="s">
        <v>1054</v>
      </c>
      <c r="AI8" s="97"/>
      <c r="AJ8" s="97"/>
      <c r="AK8" s="97"/>
      <c r="AL8" s="97"/>
      <c r="AM8" s="97"/>
      <c r="AN8" s="97"/>
      <c r="AO8" s="97"/>
      <c r="AP8" s="97"/>
      <c r="AQ8" s="97"/>
      <c r="AR8" s="97"/>
      <c r="AS8" s="97" t="s">
        <v>1054</v>
      </c>
      <c r="AT8" s="97" t="s">
        <v>1054</v>
      </c>
      <c r="AU8" s="97" t="s">
        <v>1054</v>
      </c>
      <c r="AV8" s="97"/>
      <c r="AW8" s="97"/>
      <c r="AX8" s="97"/>
      <c r="AY8" s="97"/>
      <c r="AZ8" s="97"/>
      <c r="BA8" s="97"/>
      <c r="BB8" s="42"/>
      <c r="BO8" s="125" t="s">
        <v>1054</v>
      </c>
      <c r="BP8" s="125" t="s">
        <v>1054</v>
      </c>
      <c r="BQ8" s="125" t="s">
        <v>1054</v>
      </c>
      <c r="BT8" s="125" t="s">
        <v>1055</v>
      </c>
    </row>
    <row r="9" spans="1:95" ht="14.4" x14ac:dyDescent="0.3">
      <c r="B9" s="48" t="str">
        <f>'Indicator Data'!C18</f>
        <v>Patuakhali</v>
      </c>
      <c r="C9" s="49">
        <f>'Indicator Data'!D18</f>
        <v>1078</v>
      </c>
      <c r="D9" s="97" t="s">
        <v>1054</v>
      </c>
      <c r="E9" s="97" t="s">
        <v>1054</v>
      </c>
      <c r="F9" s="97" t="s">
        <v>1054</v>
      </c>
      <c r="G9" s="97" t="s">
        <v>1054</v>
      </c>
      <c r="H9" s="97"/>
      <c r="I9" s="97"/>
      <c r="J9" s="97"/>
      <c r="K9" s="97"/>
      <c r="L9" s="97"/>
      <c r="M9" s="97"/>
      <c r="N9" s="97"/>
      <c r="O9" s="97"/>
      <c r="P9" s="97"/>
      <c r="Q9" s="97"/>
      <c r="R9" s="94"/>
      <c r="S9" s="97"/>
      <c r="T9" s="97"/>
      <c r="U9" s="97"/>
      <c r="V9" s="97"/>
      <c r="W9" s="97"/>
      <c r="X9" s="97"/>
      <c r="Y9" s="97"/>
      <c r="Z9" s="97"/>
      <c r="AA9" s="97"/>
      <c r="AB9" s="97"/>
      <c r="AC9" s="97"/>
      <c r="AD9" s="97" t="s">
        <v>1054</v>
      </c>
      <c r="AE9" s="97" t="s">
        <v>1054</v>
      </c>
      <c r="AF9" s="97" t="s">
        <v>1054</v>
      </c>
      <c r="AG9" s="97" t="s">
        <v>1054</v>
      </c>
      <c r="AH9" s="97" t="s">
        <v>1054</v>
      </c>
      <c r="AI9" s="97"/>
      <c r="AJ9" s="97"/>
      <c r="AK9" s="97"/>
      <c r="AL9" s="97"/>
      <c r="AM9" s="97"/>
      <c r="AN9" s="97"/>
      <c r="AO9" s="97"/>
      <c r="AP9" s="97"/>
      <c r="AQ9" s="97"/>
      <c r="AR9" s="97"/>
      <c r="AS9" s="97" t="s">
        <v>1054</v>
      </c>
      <c r="AT9" s="97" t="s">
        <v>1054</v>
      </c>
      <c r="AU9" s="97" t="s">
        <v>1054</v>
      </c>
      <c r="AV9" s="97"/>
      <c r="AW9" s="97"/>
      <c r="AX9" s="97"/>
      <c r="AY9" s="97"/>
      <c r="AZ9" s="97"/>
      <c r="BA9" s="97"/>
      <c r="BB9" s="42"/>
      <c r="BO9" s="125" t="s">
        <v>1054</v>
      </c>
      <c r="BP9" s="125" t="s">
        <v>1054</v>
      </c>
      <c r="BQ9" s="125" t="s">
        <v>1054</v>
      </c>
      <c r="BT9" s="125" t="s">
        <v>1055</v>
      </c>
    </row>
    <row r="10" spans="1:95" ht="14.4" x14ac:dyDescent="0.3">
      <c r="B10" s="48" t="str">
        <f>'Indicator Data'!C19</f>
        <v>Pirojpur</v>
      </c>
      <c r="C10" s="49">
        <f>'Indicator Data'!D19</f>
        <v>1079</v>
      </c>
      <c r="D10" s="97" t="s">
        <v>1054</v>
      </c>
      <c r="E10" s="97" t="s">
        <v>1054</v>
      </c>
      <c r="F10" s="97" t="s">
        <v>1054</v>
      </c>
      <c r="G10" s="97" t="s">
        <v>1054</v>
      </c>
      <c r="H10" s="97"/>
      <c r="I10" s="97"/>
      <c r="J10" s="97"/>
      <c r="K10" s="97"/>
      <c r="L10" s="97"/>
      <c r="M10" s="97"/>
      <c r="N10" s="97"/>
      <c r="O10" s="97"/>
      <c r="P10" s="97"/>
      <c r="Q10" s="97"/>
      <c r="R10" s="94"/>
      <c r="S10" s="97"/>
      <c r="T10" s="97"/>
      <c r="U10" s="97"/>
      <c r="V10" s="97"/>
      <c r="W10" s="97"/>
      <c r="X10" s="97"/>
      <c r="Y10" s="97"/>
      <c r="Z10" s="97"/>
      <c r="AA10" s="97"/>
      <c r="AB10" s="97"/>
      <c r="AC10" s="97"/>
      <c r="AD10" s="97" t="s">
        <v>1054</v>
      </c>
      <c r="AE10" s="97" t="s">
        <v>1054</v>
      </c>
      <c r="AF10" s="97" t="s">
        <v>1054</v>
      </c>
      <c r="AG10" s="97" t="s">
        <v>1054</v>
      </c>
      <c r="AH10" s="97" t="s">
        <v>1054</v>
      </c>
      <c r="AI10" s="97"/>
      <c r="AJ10" s="97"/>
      <c r="AK10" s="97"/>
      <c r="AL10" s="97"/>
      <c r="AM10" s="97"/>
      <c r="AN10" s="97"/>
      <c r="AO10" s="97"/>
      <c r="AP10" s="97"/>
      <c r="AQ10" s="97"/>
      <c r="AR10" s="97"/>
      <c r="AS10" s="97" t="s">
        <v>1054</v>
      </c>
      <c r="AT10" s="97" t="s">
        <v>1054</v>
      </c>
      <c r="AU10" s="97" t="s">
        <v>1054</v>
      </c>
      <c r="AV10" s="97"/>
      <c r="AW10" s="97"/>
      <c r="AX10" s="97"/>
      <c r="AY10" s="97"/>
      <c r="AZ10" s="97"/>
      <c r="BA10" s="97"/>
      <c r="BB10" s="42"/>
      <c r="BO10" s="125" t="s">
        <v>1054</v>
      </c>
      <c r="BP10" s="125" t="s">
        <v>1054</v>
      </c>
      <c r="BQ10" s="125" t="s">
        <v>1054</v>
      </c>
      <c r="BT10" s="125" t="s">
        <v>1055</v>
      </c>
    </row>
    <row r="11" spans="1:95" ht="14.4" x14ac:dyDescent="0.3">
      <c r="B11" s="48" t="str">
        <f>'Indicator Data'!C20</f>
        <v>Bandarban</v>
      </c>
      <c r="C11" s="49">
        <f>'Indicator Data'!D20</f>
        <v>2003</v>
      </c>
      <c r="D11" s="97" t="s">
        <v>1054</v>
      </c>
      <c r="E11" s="97" t="s">
        <v>1054</v>
      </c>
      <c r="F11" s="97" t="s">
        <v>1054</v>
      </c>
      <c r="G11" s="97" t="s">
        <v>1054</v>
      </c>
      <c r="H11" s="97"/>
      <c r="I11" s="97"/>
      <c r="J11" s="97"/>
      <c r="K11" s="97"/>
      <c r="L11" s="97"/>
      <c r="M11" s="97"/>
      <c r="N11" s="97"/>
      <c r="O11" s="97"/>
      <c r="P11" s="97"/>
      <c r="Q11" s="97"/>
      <c r="R11" s="94"/>
      <c r="S11" s="97"/>
      <c r="T11" s="97"/>
      <c r="U11" s="97"/>
      <c r="V11" s="97"/>
      <c r="W11" s="97"/>
      <c r="X11" s="97"/>
      <c r="Y11" s="97"/>
      <c r="Z11" s="97"/>
      <c r="AA11" s="97"/>
      <c r="AB11" s="97"/>
      <c r="AC11" s="97"/>
      <c r="AD11" s="97" t="s">
        <v>1054</v>
      </c>
      <c r="AE11" s="97" t="s">
        <v>1054</v>
      </c>
      <c r="AF11" s="97" t="s">
        <v>1054</v>
      </c>
      <c r="AG11" s="97" t="s">
        <v>1054</v>
      </c>
      <c r="AH11" s="97" t="s">
        <v>1054</v>
      </c>
      <c r="AI11" s="97"/>
      <c r="AJ11" s="97"/>
      <c r="AK11" s="97"/>
      <c r="AL11" s="97"/>
      <c r="AM11" s="97"/>
      <c r="AN11" s="97"/>
      <c r="AO11" s="97"/>
      <c r="AP11" s="97"/>
      <c r="AQ11" s="97"/>
      <c r="AR11" s="97"/>
      <c r="AS11" s="97" t="s">
        <v>1054</v>
      </c>
      <c r="AT11" s="97" t="s">
        <v>1054</v>
      </c>
      <c r="AU11" s="97" t="s">
        <v>1054</v>
      </c>
      <c r="AV11" s="97"/>
      <c r="AW11" s="97"/>
      <c r="AX11" s="97"/>
      <c r="AY11" s="97"/>
      <c r="AZ11" s="97"/>
      <c r="BA11" s="97"/>
      <c r="BB11" s="42"/>
      <c r="BO11" s="125" t="s">
        <v>1054</v>
      </c>
      <c r="BP11" s="125" t="s">
        <v>1054</v>
      </c>
      <c r="BQ11" s="125" t="s">
        <v>1054</v>
      </c>
      <c r="BT11" s="125" t="s">
        <v>1055</v>
      </c>
    </row>
    <row r="12" spans="1:95" ht="14.4" x14ac:dyDescent="0.3">
      <c r="B12" s="48" t="str">
        <f>'Indicator Data'!C21</f>
        <v>Brahmanbaria</v>
      </c>
      <c r="C12" s="49">
        <f>'Indicator Data'!D21</f>
        <v>2012</v>
      </c>
      <c r="D12" s="97" t="s">
        <v>1054</v>
      </c>
      <c r="E12" s="97" t="s">
        <v>1054</v>
      </c>
      <c r="F12" s="97" t="s">
        <v>1054</v>
      </c>
      <c r="G12" s="97" t="s">
        <v>1054</v>
      </c>
      <c r="H12" s="97"/>
      <c r="I12" s="97"/>
      <c r="J12" s="97"/>
      <c r="K12" s="97"/>
      <c r="L12" s="97"/>
      <c r="M12" s="97"/>
      <c r="N12" s="97"/>
      <c r="O12" s="97"/>
      <c r="P12" s="97"/>
      <c r="Q12" s="97"/>
      <c r="R12" s="94"/>
      <c r="S12" s="97"/>
      <c r="T12" s="97"/>
      <c r="U12" s="97"/>
      <c r="V12" s="97"/>
      <c r="W12" s="97"/>
      <c r="X12" s="97"/>
      <c r="Y12" s="97"/>
      <c r="Z12" s="97"/>
      <c r="AA12" s="97"/>
      <c r="AB12" s="97"/>
      <c r="AC12" s="97"/>
      <c r="AD12" s="97" t="s">
        <v>1054</v>
      </c>
      <c r="AE12" s="97" t="s">
        <v>1054</v>
      </c>
      <c r="AF12" s="97" t="s">
        <v>1054</v>
      </c>
      <c r="AG12" s="97" t="s">
        <v>1054</v>
      </c>
      <c r="AH12" s="97" t="s">
        <v>1054</v>
      </c>
      <c r="AI12" s="97"/>
      <c r="AJ12" s="97"/>
      <c r="AK12" s="97"/>
      <c r="AL12" s="97"/>
      <c r="AM12" s="97"/>
      <c r="AN12" s="97"/>
      <c r="AO12" s="97"/>
      <c r="AP12" s="97"/>
      <c r="AQ12" s="97"/>
      <c r="AR12" s="97"/>
      <c r="AS12" s="97" t="s">
        <v>1054</v>
      </c>
      <c r="AT12" s="97" t="s">
        <v>1054</v>
      </c>
      <c r="AU12" s="97" t="s">
        <v>1054</v>
      </c>
      <c r="AV12" s="97"/>
      <c r="AW12" s="97"/>
      <c r="AX12" s="97"/>
      <c r="AY12" s="97"/>
      <c r="AZ12" s="97"/>
      <c r="BA12" s="97"/>
      <c r="BB12" s="42"/>
      <c r="BO12" s="125" t="s">
        <v>1054</v>
      </c>
      <c r="BP12" s="125" t="s">
        <v>1054</v>
      </c>
      <c r="BQ12" s="125" t="s">
        <v>1054</v>
      </c>
      <c r="BT12" s="125" t="s">
        <v>1055</v>
      </c>
    </row>
    <row r="13" spans="1:95" ht="14.4" x14ac:dyDescent="0.3">
      <c r="B13" s="48" t="str">
        <f>'Indicator Data'!C22</f>
        <v>Chandpur</v>
      </c>
      <c r="C13" s="49">
        <f>'Indicator Data'!D22</f>
        <v>2013</v>
      </c>
      <c r="D13" s="97" t="s">
        <v>1054</v>
      </c>
      <c r="E13" s="97" t="s">
        <v>1054</v>
      </c>
      <c r="F13" s="97" t="s">
        <v>1054</v>
      </c>
      <c r="G13" s="97" t="s">
        <v>1054</v>
      </c>
      <c r="H13" s="97"/>
      <c r="I13" s="97"/>
      <c r="J13" s="97"/>
      <c r="K13" s="97"/>
      <c r="L13" s="97"/>
      <c r="M13" s="97"/>
      <c r="N13" s="97"/>
      <c r="O13" s="97"/>
      <c r="P13" s="97"/>
      <c r="Q13" s="97"/>
      <c r="R13" s="94"/>
      <c r="S13" s="97"/>
      <c r="T13" s="97"/>
      <c r="U13" s="97"/>
      <c r="V13" s="97"/>
      <c r="W13" s="97"/>
      <c r="X13" s="97"/>
      <c r="Y13" s="97"/>
      <c r="Z13" s="97"/>
      <c r="AA13" s="97"/>
      <c r="AB13" s="97"/>
      <c r="AC13" s="97"/>
      <c r="AD13" s="97" t="s">
        <v>1054</v>
      </c>
      <c r="AE13" s="97" t="s">
        <v>1054</v>
      </c>
      <c r="AF13" s="97" t="s">
        <v>1054</v>
      </c>
      <c r="AG13" s="97" t="s">
        <v>1054</v>
      </c>
      <c r="AH13" s="97" t="s">
        <v>1054</v>
      </c>
      <c r="AI13" s="97"/>
      <c r="AJ13" s="97"/>
      <c r="AK13" s="97"/>
      <c r="AL13" s="97"/>
      <c r="AM13" s="97"/>
      <c r="AN13" s="97"/>
      <c r="AO13" s="97"/>
      <c r="AP13" s="97"/>
      <c r="AQ13" s="97"/>
      <c r="AR13" s="97"/>
      <c r="AS13" s="97" t="s">
        <v>1054</v>
      </c>
      <c r="AT13" s="97" t="s">
        <v>1054</v>
      </c>
      <c r="AU13" s="97" t="s">
        <v>1054</v>
      </c>
      <c r="AV13" s="97"/>
      <c r="AW13" s="97"/>
      <c r="AX13" s="97"/>
      <c r="AY13" s="97"/>
      <c r="AZ13" s="97"/>
      <c r="BA13" s="97"/>
      <c r="BB13" s="42"/>
      <c r="BO13" s="125" t="s">
        <v>1054</v>
      </c>
      <c r="BP13" s="125" t="s">
        <v>1054</v>
      </c>
      <c r="BQ13" s="125" t="s">
        <v>1054</v>
      </c>
      <c r="BT13" s="125" t="s">
        <v>1055</v>
      </c>
    </row>
    <row r="14" spans="1:95" ht="14.4" x14ac:dyDescent="0.3">
      <c r="B14" s="48" t="str">
        <f>'Indicator Data'!C23</f>
        <v>Chattogram</v>
      </c>
      <c r="C14" s="49">
        <f>'Indicator Data'!D23</f>
        <v>2015</v>
      </c>
      <c r="D14" s="97" t="s">
        <v>1054</v>
      </c>
      <c r="E14" s="97" t="s">
        <v>1054</v>
      </c>
      <c r="F14" s="97" t="s">
        <v>1054</v>
      </c>
      <c r="G14" s="97" t="s">
        <v>1054</v>
      </c>
      <c r="H14" s="97"/>
      <c r="I14" s="97"/>
      <c r="J14" s="97"/>
      <c r="K14" s="97"/>
      <c r="L14" s="97"/>
      <c r="M14" s="97"/>
      <c r="N14" s="97"/>
      <c r="O14" s="97"/>
      <c r="P14" s="97"/>
      <c r="Q14" s="97"/>
      <c r="R14" s="94"/>
      <c r="S14" s="97"/>
      <c r="T14" s="97"/>
      <c r="U14" s="97"/>
      <c r="V14" s="97"/>
      <c r="W14" s="97"/>
      <c r="X14" s="97"/>
      <c r="Y14" s="97"/>
      <c r="Z14" s="97"/>
      <c r="AA14" s="97"/>
      <c r="AB14" s="97"/>
      <c r="AC14" s="97"/>
      <c r="AD14" s="97" t="s">
        <v>1054</v>
      </c>
      <c r="AE14" s="97" t="s">
        <v>1054</v>
      </c>
      <c r="AF14" s="97" t="s">
        <v>1054</v>
      </c>
      <c r="AG14" s="97" t="s">
        <v>1054</v>
      </c>
      <c r="AH14" s="97" t="s">
        <v>1054</v>
      </c>
      <c r="AI14" s="97"/>
      <c r="AJ14" s="97"/>
      <c r="AK14" s="97"/>
      <c r="AL14" s="97"/>
      <c r="AM14" s="97"/>
      <c r="AN14" s="97"/>
      <c r="AO14" s="97"/>
      <c r="AP14" s="97"/>
      <c r="AQ14" s="97"/>
      <c r="AR14" s="97"/>
      <c r="AS14" s="97" t="s">
        <v>1054</v>
      </c>
      <c r="AT14" s="97" t="s">
        <v>1054</v>
      </c>
      <c r="AU14" s="97" t="s">
        <v>1054</v>
      </c>
      <c r="AV14" s="97"/>
      <c r="AW14" s="97"/>
      <c r="AX14" s="97"/>
      <c r="AY14" s="97"/>
      <c r="AZ14" s="97"/>
      <c r="BA14" s="97"/>
      <c r="BB14" s="42"/>
      <c r="BO14" s="125" t="s">
        <v>1054</v>
      </c>
      <c r="BP14" s="125" t="s">
        <v>1054</v>
      </c>
      <c r="BQ14" s="125" t="s">
        <v>1054</v>
      </c>
      <c r="BT14" s="125" t="s">
        <v>1055</v>
      </c>
    </row>
    <row r="15" spans="1:95" ht="14.4" x14ac:dyDescent="0.3">
      <c r="B15" s="48" t="str">
        <f>'Indicator Data'!C24</f>
        <v>Cumilla</v>
      </c>
      <c r="C15" s="49">
        <f>'Indicator Data'!D24</f>
        <v>2019</v>
      </c>
      <c r="D15" s="97" t="s">
        <v>1054</v>
      </c>
      <c r="E15" s="97" t="s">
        <v>1054</v>
      </c>
      <c r="F15" s="97" t="s">
        <v>1054</v>
      </c>
      <c r="G15" s="97" t="s">
        <v>1054</v>
      </c>
      <c r="H15" s="97"/>
      <c r="I15" s="97"/>
      <c r="J15" s="97"/>
      <c r="K15" s="97"/>
      <c r="L15" s="97"/>
      <c r="M15" s="97"/>
      <c r="N15" s="97"/>
      <c r="O15" s="97"/>
      <c r="P15" s="97"/>
      <c r="Q15" s="97"/>
      <c r="R15" s="94"/>
      <c r="S15" s="97"/>
      <c r="T15" s="97"/>
      <c r="U15" s="97"/>
      <c r="V15" s="97"/>
      <c r="W15" s="97"/>
      <c r="X15" s="97"/>
      <c r="Y15" s="97"/>
      <c r="Z15" s="97"/>
      <c r="AA15" s="97"/>
      <c r="AB15" s="97"/>
      <c r="AC15" s="97"/>
      <c r="AD15" s="97" t="s">
        <v>1054</v>
      </c>
      <c r="AE15" s="97" t="s">
        <v>1054</v>
      </c>
      <c r="AF15" s="97" t="s">
        <v>1054</v>
      </c>
      <c r="AG15" s="97" t="s">
        <v>1054</v>
      </c>
      <c r="AH15" s="97" t="s">
        <v>1054</v>
      </c>
      <c r="AI15" s="97"/>
      <c r="AJ15" s="97"/>
      <c r="AK15" s="97"/>
      <c r="AL15" s="97"/>
      <c r="AM15" s="97"/>
      <c r="AN15" s="97"/>
      <c r="AO15" s="97"/>
      <c r="AP15" s="97"/>
      <c r="AQ15" s="97"/>
      <c r="AR15" s="97"/>
      <c r="AS15" s="97" t="s">
        <v>1054</v>
      </c>
      <c r="AT15" s="97" t="s">
        <v>1054</v>
      </c>
      <c r="AU15" s="97" t="s">
        <v>1054</v>
      </c>
      <c r="AV15" s="97"/>
      <c r="AW15" s="97"/>
      <c r="AX15" s="97"/>
      <c r="AY15" s="97"/>
      <c r="AZ15" s="97"/>
      <c r="BA15" s="97"/>
      <c r="BB15" s="42"/>
      <c r="BO15" s="125" t="s">
        <v>1054</v>
      </c>
      <c r="BP15" s="125" t="s">
        <v>1054</v>
      </c>
      <c r="BQ15" s="125" t="s">
        <v>1054</v>
      </c>
      <c r="BT15" s="125" t="s">
        <v>1055</v>
      </c>
    </row>
    <row r="16" spans="1:95" ht="14.4" x14ac:dyDescent="0.3">
      <c r="B16" s="48" t="str">
        <f>'Indicator Data'!C25</f>
        <v>Cox's Bazar</v>
      </c>
      <c r="C16" s="49">
        <f>'Indicator Data'!D25</f>
        <v>2022</v>
      </c>
      <c r="D16" s="97" t="s">
        <v>1054</v>
      </c>
      <c r="E16" s="97" t="s">
        <v>1054</v>
      </c>
      <c r="F16" s="97" t="s">
        <v>1054</v>
      </c>
      <c r="G16" s="97" t="s">
        <v>1054</v>
      </c>
      <c r="H16" s="97"/>
      <c r="I16" s="97"/>
      <c r="J16" s="97"/>
      <c r="K16" s="97"/>
      <c r="L16" s="97"/>
      <c r="M16" s="97"/>
      <c r="N16" s="97"/>
      <c r="O16" s="97"/>
      <c r="P16" s="97"/>
      <c r="Q16" s="97"/>
      <c r="R16" s="94"/>
      <c r="S16" s="97"/>
      <c r="T16" s="97"/>
      <c r="U16" s="97"/>
      <c r="V16" s="97"/>
      <c r="W16" s="97"/>
      <c r="X16" s="97"/>
      <c r="Y16" s="97"/>
      <c r="Z16" s="97"/>
      <c r="AA16" s="97"/>
      <c r="AB16" s="97"/>
      <c r="AC16" s="97"/>
      <c r="AD16" s="97" t="s">
        <v>1054</v>
      </c>
      <c r="AE16" s="97" t="s">
        <v>1054</v>
      </c>
      <c r="AF16" s="97" t="s">
        <v>1054</v>
      </c>
      <c r="AG16" s="97" t="s">
        <v>1054</v>
      </c>
      <c r="AH16" s="97" t="s">
        <v>1054</v>
      </c>
      <c r="AI16" s="97"/>
      <c r="AJ16" s="97"/>
      <c r="AK16" s="97"/>
      <c r="AL16" s="97"/>
      <c r="AM16" s="97"/>
      <c r="AN16" s="97"/>
      <c r="AO16" s="97"/>
      <c r="AP16" s="97"/>
      <c r="AQ16" s="97"/>
      <c r="AR16" s="97"/>
      <c r="AS16" s="97" t="s">
        <v>1054</v>
      </c>
      <c r="AT16" s="97" t="s">
        <v>1054</v>
      </c>
      <c r="AU16" s="97" t="s">
        <v>1054</v>
      </c>
      <c r="AV16" s="97"/>
      <c r="AW16" s="97"/>
      <c r="AX16" s="97"/>
      <c r="AY16" s="97"/>
      <c r="AZ16" s="97"/>
      <c r="BA16" s="97"/>
      <c r="BB16" s="42"/>
      <c r="BO16" s="125" t="s">
        <v>1054</v>
      </c>
      <c r="BP16" s="125" t="s">
        <v>1054</v>
      </c>
      <c r="BQ16" s="125" t="s">
        <v>1054</v>
      </c>
      <c r="BT16" s="125" t="s">
        <v>1055</v>
      </c>
    </row>
    <row r="17" spans="2:72" ht="14.4" x14ac:dyDescent="0.3">
      <c r="B17" s="48" t="str">
        <f>'Indicator Data'!C26</f>
        <v>Feni</v>
      </c>
      <c r="C17" s="49">
        <f>'Indicator Data'!D26</f>
        <v>2030</v>
      </c>
      <c r="D17" s="97" t="s">
        <v>1054</v>
      </c>
      <c r="E17" s="97" t="s">
        <v>1054</v>
      </c>
      <c r="F17" s="97" t="s">
        <v>1054</v>
      </c>
      <c r="G17" s="97" t="s">
        <v>1054</v>
      </c>
      <c r="H17" s="97"/>
      <c r="I17" s="97"/>
      <c r="J17" s="97"/>
      <c r="K17" s="97"/>
      <c r="L17" s="97"/>
      <c r="M17" s="97"/>
      <c r="N17" s="97"/>
      <c r="O17" s="97"/>
      <c r="P17" s="97"/>
      <c r="Q17" s="97"/>
      <c r="R17" s="94"/>
      <c r="S17" s="97"/>
      <c r="T17" s="97"/>
      <c r="U17" s="97"/>
      <c r="V17" s="97"/>
      <c r="W17" s="97"/>
      <c r="X17" s="97"/>
      <c r="Y17" s="97"/>
      <c r="Z17" s="97"/>
      <c r="AA17" s="97"/>
      <c r="AB17" s="97"/>
      <c r="AC17" s="97"/>
      <c r="AD17" s="97" t="s">
        <v>1054</v>
      </c>
      <c r="AE17" s="97" t="s">
        <v>1054</v>
      </c>
      <c r="AF17" s="97" t="s">
        <v>1054</v>
      </c>
      <c r="AG17" s="97" t="s">
        <v>1054</v>
      </c>
      <c r="AH17" s="97" t="s">
        <v>1054</v>
      </c>
      <c r="AI17" s="97"/>
      <c r="AJ17" s="97"/>
      <c r="AK17" s="97"/>
      <c r="AL17" s="97"/>
      <c r="AM17" s="97"/>
      <c r="AN17" s="97"/>
      <c r="AO17" s="97"/>
      <c r="AP17" s="97"/>
      <c r="AQ17" s="97"/>
      <c r="AR17" s="97"/>
      <c r="AS17" s="97" t="s">
        <v>1054</v>
      </c>
      <c r="AT17" s="97" t="s">
        <v>1054</v>
      </c>
      <c r="AU17" s="97" t="s">
        <v>1054</v>
      </c>
      <c r="AV17" s="97"/>
      <c r="AW17" s="97"/>
      <c r="AX17" s="97"/>
      <c r="AY17" s="97"/>
      <c r="AZ17" s="97"/>
      <c r="BA17" s="97"/>
      <c r="BB17" s="42"/>
      <c r="BO17" s="125" t="s">
        <v>1054</v>
      </c>
      <c r="BP17" s="125" t="s">
        <v>1054</v>
      </c>
      <c r="BQ17" s="125" t="s">
        <v>1054</v>
      </c>
      <c r="BT17" s="125" t="s">
        <v>1055</v>
      </c>
    </row>
    <row r="18" spans="2:72" ht="14.4" x14ac:dyDescent="0.3">
      <c r="B18" s="48" t="str">
        <f>'Indicator Data'!C27</f>
        <v>Khagrachhari</v>
      </c>
      <c r="C18" s="49">
        <f>'Indicator Data'!D27</f>
        <v>2046</v>
      </c>
      <c r="D18" s="97" t="s">
        <v>1054</v>
      </c>
      <c r="E18" s="97" t="s">
        <v>1054</v>
      </c>
      <c r="F18" s="97" t="s">
        <v>1054</v>
      </c>
      <c r="G18" s="97" t="s">
        <v>1054</v>
      </c>
      <c r="H18" s="97"/>
      <c r="I18" s="97"/>
      <c r="J18" s="97"/>
      <c r="K18" s="97"/>
      <c r="L18" s="97"/>
      <c r="M18" s="97"/>
      <c r="N18" s="97"/>
      <c r="O18" s="97"/>
      <c r="P18" s="97"/>
      <c r="Q18" s="97"/>
      <c r="R18" s="94"/>
      <c r="S18" s="97"/>
      <c r="T18" s="97"/>
      <c r="U18" s="97"/>
      <c r="V18" s="97"/>
      <c r="W18" s="97"/>
      <c r="X18" s="97"/>
      <c r="Y18" s="97"/>
      <c r="Z18" s="97"/>
      <c r="AA18" s="97"/>
      <c r="AB18" s="97"/>
      <c r="AC18" s="97"/>
      <c r="AD18" s="97" t="s">
        <v>1054</v>
      </c>
      <c r="AE18" s="97" t="s">
        <v>1054</v>
      </c>
      <c r="AF18" s="97" t="s">
        <v>1054</v>
      </c>
      <c r="AG18" s="97" t="s">
        <v>1054</v>
      </c>
      <c r="AH18" s="97" t="s">
        <v>1054</v>
      </c>
      <c r="AI18" s="97"/>
      <c r="AJ18" s="97"/>
      <c r="AK18" s="97"/>
      <c r="AL18" s="97"/>
      <c r="AM18" s="97"/>
      <c r="AN18" s="97"/>
      <c r="AO18" s="97"/>
      <c r="AP18" s="97"/>
      <c r="AQ18" s="97"/>
      <c r="AR18" s="97"/>
      <c r="AS18" s="97" t="s">
        <v>1054</v>
      </c>
      <c r="AT18" s="97" t="s">
        <v>1054</v>
      </c>
      <c r="AU18" s="97" t="s">
        <v>1054</v>
      </c>
      <c r="AV18" s="97"/>
      <c r="AW18" s="97"/>
      <c r="AX18" s="97"/>
      <c r="AY18" s="97"/>
      <c r="AZ18" s="97"/>
      <c r="BA18" s="97"/>
      <c r="BB18" s="42"/>
      <c r="BO18" s="125" t="s">
        <v>1054</v>
      </c>
      <c r="BP18" s="125" t="s">
        <v>1054</v>
      </c>
      <c r="BQ18" s="125" t="s">
        <v>1054</v>
      </c>
      <c r="BT18" s="125" t="s">
        <v>1055</v>
      </c>
    </row>
    <row r="19" spans="2:72" ht="14.4" x14ac:dyDescent="0.3">
      <c r="B19" s="48" t="str">
        <f>'Indicator Data'!C28</f>
        <v>Lakshmipur</v>
      </c>
      <c r="C19" s="49">
        <f>'Indicator Data'!D28</f>
        <v>2051</v>
      </c>
      <c r="D19" s="97" t="s">
        <v>1054</v>
      </c>
      <c r="E19" s="97" t="s">
        <v>1054</v>
      </c>
      <c r="F19" s="97" t="s">
        <v>1054</v>
      </c>
      <c r="G19" s="97" t="s">
        <v>1054</v>
      </c>
      <c r="H19" s="97"/>
      <c r="I19" s="97"/>
      <c r="J19" s="97"/>
      <c r="K19" s="97"/>
      <c r="L19" s="97"/>
      <c r="M19" s="97"/>
      <c r="N19" s="97"/>
      <c r="O19" s="97"/>
      <c r="P19" s="97"/>
      <c r="Q19" s="97"/>
      <c r="R19" s="94"/>
      <c r="S19" s="97"/>
      <c r="T19" s="97"/>
      <c r="U19" s="97"/>
      <c r="V19" s="97"/>
      <c r="W19" s="97"/>
      <c r="X19" s="97"/>
      <c r="Y19" s="97"/>
      <c r="Z19" s="97"/>
      <c r="AA19" s="97"/>
      <c r="AB19" s="97"/>
      <c r="AC19" s="97"/>
      <c r="AD19" s="97" t="s">
        <v>1054</v>
      </c>
      <c r="AE19" s="97" t="s">
        <v>1054</v>
      </c>
      <c r="AF19" s="97" t="s">
        <v>1054</v>
      </c>
      <c r="AG19" s="97" t="s">
        <v>1054</v>
      </c>
      <c r="AH19" s="97" t="s">
        <v>1054</v>
      </c>
      <c r="AI19" s="97"/>
      <c r="AJ19" s="97"/>
      <c r="AK19" s="97"/>
      <c r="AL19" s="97"/>
      <c r="AM19" s="97"/>
      <c r="AN19" s="97"/>
      <c r="AO19" s="97"/>
      <c r="AP19" s="97"/>
      <c r="AQ19" s="97"/>
      <c r="AR19" s="97"/>
      <c r="AS19" s="97" t="s">
        <v>1054</v>
      </c>
      <c r="AT19" s="97" t="s">
        <v>1054</v>
      </c>
      <c r="AU19" s="97" t="s">
        <v>1054</v>
      </c>
      <c r="AV19" s="97"/>
      <c r="AW19" s="97"/>
      <c r="AX19" s="97"/>
      <c r="AY19" s="97"/>
      <c r="AZ19" s="97"/>
      <c r="BA19" s="97"/>
      <c r="BB19" s="42"/>
      <c r="BO19" s="125" t="s">
        <v>1054</v>
      </c>
      <c r="BP19" s="125" t="s">
        <v>1054</v>
      </c>
      <c r="BQ19" s="125" t="s">
        <v>1054</v>
      </c>
      <c r="BT19" s="125" t="s">
        <v>1055</v>
      </c>
    </row>
    <row r="20" spans="2:72" ht="14.4" x14ac:dyDescent="0.3">
      <c r="B20" s="48" t="str">
        <f>'Indicator Data'!C29</f>
        <v>Noakhali</v>
      </c>
      <c r="C20" s="49">
        <f>'Indicator Data'!D29</f>
        <v>2075</v>
      </c>
      <c r="D20" s="97" t="s">
        <v>1054</v>
      </c>
      <c r="E20" s="97" t="s">
        <v>1054</v>
      </c>
      <c r="F20" s="97" t="s">
        <v>1054</v>
      </c>
      <c r="G20" s="97" t="s">
        <v>1054</v>
      </c>
      <c r="H20" s="97"/>
      <c r="I20" s="97"/>
      <c r="J20" s="97"/>
      <c r="K20" s="97"/>
      <c r="L20" s="97"/>
      <c r="M20" s="97"/>
      <c r="N20" s="97"/>
      <c r="O20" s="97"/>
      <c r="P20" s="97"/>
      <c r="Q20" s="97"/>
      <c r="R20" s="94"/>
      <c r="S20" s="97"/>
      <c r="T20" s="97"/>
      <c r="U20" s="97"/>
      <c r="V20" s="97"/>
      <c r="W20" s="97"/>
      <c r="X20" s="97"/>
      <c r="Y20" s="97"/>
      <c r="Z20" s="97"/>
      <c r="AA20" s="97"/>
      <c r="AB20" s="97"/>
      <c r="AC20" s="97"/>
      <c r="AD20" s="97" t="s">
        <v>1054</v>
      </c>
      <c r="AE20" s="97" t="s">
        <v>1054</v>
      </c>
      <c r="AF20" s="97" t="s">
        <v>1054</v>
      </c>
      <c r="AG20" s="97" t="s">
        <v>1054</v>
      </c>
      <c r="AH20" s="97" t="s">
        <v>1054</v>
      </c>
      <c r="AI20" s="97"/>
      <c r="AJ20" s="97"/>
      <c r="AK20" s="97"/>
      <c r="AL20" s="97"/>
      <c r="AM20" s="97"/>
      <c r="AN20" s="97"/>
      <c r="AO20" s="97"/>
      <c r="AP20" s="97"/>
      <c r="AQ20" s="97"/>
      <c r="AR20" s="97"/>
      <c r="AS20" s="97" t="s">
        <v>1054</v>
      </c>
      <c r="AT20" s="97" t="s">
        <v>1054</v>
      </c>
      <c r="AU20" s="97" t="s">
        <v>1054</v>
      </c>
      <c r="AV20" s="97"/>
      <c r="AW20" s="97"/>
      <c r="AX20" s="97"/>
      <c r="AY20" s="97"/>
      <c r="AZ20" s="97"/>
      <c r="BA20" s="97"/>
      <c r="BB20" s="42"/>
      <c r="BO20" s="125" t="s">
        <v>1054</v>
      </c>
      <c r="BP20" s="125" t="s">
        <v>1054</v>
      </c>
      <c r="BQ20" s="125" t="s">
        <v>1054</v>
      </c>
      <c r="BT20" s="125" t="s">
        <v>1055</v>
      </c>
    </row>
    <row r="21" spans="2:72" ht="15.75" customHeight="1" x14ac:dyDescent="0.3">
      <c r="B21" s="48" t="str">
        <f>'Indicator Data'!C30</f>
        <v>Rangamati</v>
      </c>
      <c r="C21" s="49">
        <f>'Indicator Data'!D30</f>
        <v>2084</v>
      </c>
      <c r="D21" s="97" t="s">
        <v>1054</v>
      </c>
      <c r="E21" s="97" t="s">
        <v>1054</v>
      </c>
      <c r="F21" s="97" t="s">
        <v>1054</v>
      </c>
      <c r="G21" s="97" t="s">
        <v>1054</v>
      </c>
      <c r="H21" s="97"/>
      <c r="I21" s="97"/>
      <c r="J21" s="97"/>
      <c r="K21" s="97"/>
      <c r="L21" s="97"/>
      <c r="M21" s="97"/>
      <c r="N21" s="97"/>
      <c r="O21" s="97"/>
      <c r="P21" s="97"/>
      <c r="Q21" s="97"/>
      <c r="R21" s="94"/>
      <c r="S21" s="97"/>
      <c r="T21" s="97"/>
      <c r="U21" s="97"/>
      <c r="V21" s="97"/>
      <c r="W21" s="97"/>
      <c r="X21" s="97"/>
      <c r="Y21" s="97"/>
      <c r="Z21" s="97"/>
      <c r="AA21" s="97"/>
      <c r="AB21" s="97"/>
      <c r="AC21" s="97"/>
      <c r="AD21" s="97" t="s">
        <v>1054</v>
      </c>
      <c r="AE21" s="97" t="s">
        <v>1054</v>
      </c>
      <c r="AF21" s="97" t="s">
        <v>1054</v>
      </c>
      <c r="AG21" s="97" t="s">
        <v>1054</v>
      </c>
      <c r="AH21" s="97" t="s">
        <v>1054</v>
      </c>
      <c r="AI21" s="97"/>
      <c r="AJ21" s="97"/>
      <c r="AK21" s="97"/>
      <c r="AL21" s="97"/>
      <c r="AM21" s="97"/>
      <c r="AN21" s="97"/>
      <c r="AO21" s="97"/>
      <c r="AP21" s="97"/>
      <c r="AQ21" s="97"/>
      <c r="AR21" s="97"/>
      <c r="AS21" s="97" t="s">
        <v>1054</v>
      </c>
      <c r="AT21" s="97" t="s">
        <v>1054</v>
      </c>
      <c r="AU21" s="97" t="s">
        <v>1054</v>
      </c>
      <c r="AV21" s="97"/>
      <c r="AW21" s="97"/>
      <c r="AX21" s="97"/>
      <c r="AY21" s="97"/>
      <c r="AZ21" s="97"/>
      <c r="BA21" s="97"/>
      <c r="BB21" s="42"/>
      <c r="BO21" s="125" t="s">
        <v>1054</v>
      </c>
      <c r="BP21" s="125" t="s">
        <v>1054</v>
      </c>
      <c r="BQ21" s="125" t="s">
        <v>1054</v>
      </c>
      <c r="BT21" s="125" t="s">
        <v>1055</v>
      </c>
    </row>
    <row r="22" spans="2:72" ht="15.75" customHeight="1" x14ac:dyDescent="0.3">
      <c r="B22" s="48" t="str">
        <f>'Indicator Data'!C31</f>
        <v>Dhaka</v>
      </c>
      <c r="C22" s="49">
        <f>'Indicator Data'!D31</f>
        <v>3026</v>
      </c>
      <c r="D22" s="97" t="s">
        <v>1054</v>
      </c>
      <c r="E22" s="97" t="s">
        <v>1054</v>
      </c>
      <c r="F22" s="97" t="s">
        <v>1054</v>
      </c>
      <c r="G22" s="97" t="s">
        <v>1054</v>
      </c>
      <c r="H22" s="97"/>
      <c r="I22" s="97"/>
      <c r="J22" s="97"/>
      <c r="K22" s="97"/>
      <c r="L22" s="97"/>
      <c r="M22" s="97"/>
      <c r="N22" s="97"/>
      <c r="O22" s="97"/>
      <c r="P22" s="97"/>
      <c r="Q22" s="97"/>
      <c r="R22" s="94"/>
      <c r="S22" s="97"/>
      <c r="T22" s="97"/>
      <c r="U22" s="97"/>
      <c r="V22" s="97"/>
      <c r="W22" s="97"/>
      <c r="X22" s="97"/>
      <c r="Y22" s="97"/>
      <c r="Z22" s="97"/>
      <c r="AA22" s="97"/>
      <c r="AB22" s="97"/>
      <c r="AC22" s="97"/>
      <c r="AD22" s="97" t="s">
        <v>1054</v>
      </c>
      <c r="AE22" s="97" t="s">
        <v>1054</v>
      </c>
      <c r="AF22" s="97" t="s">
        <v>1054</v>
      </c>
      <c r="AG22" s="97" t="s">
        <v>1054</v>
      </c>
      <c r="AH22" s="97" t="s">
        <v>1054</v>
      </c>
      <c r="AI22" s="97"/>
      <c r="AJ22" s="97"/>
      <c r="AK22" s="97"/>
      <c r="AL22" s="97"/>
      <c r="AM22" s="97"/>
      <c r="AN22" s="97"/>
      <c r="AO22" s="97"/>
      <c r="AP22" s="97"/>
      <c r="AQ22" s="97"/>
      <c r="AR22" s="97"/>
      <c r="AS22" s="97" t="s">
        <v>1054</v>
      </c>
      <c r="AT22" s="97" t="s">
        <v>1054</v>
      </c>
      <c r="AU22" s="97" t="s">
        <v>1054</v>
      </c>
      <c r="AV22" s="97"/>
      <c r="AW22" s="97"/>
      <c r="AX22" s="97"/>
      <c r="AY22" s="97"/>
      <c r="AZ22" s="97"/>
      <c r="BA22" s="97"/>
      <c r="BB22" s="42"/>
      <c r="BO22" s="125" t="s">
        <v>1054</v>
      </c>
      <c r="BP22" s="125" t="s">
        <v>1054</v>
      </c>
      <c r="BQ22" s="125" t="s">
        <v>1054</v>
      </c>
      <c r="BT22" s="125" t="s">
        <v>1055</v>
      </c>
    </row>
    <row r="23" spans="2:72" ht="15.75" customHeight="1" x14ac:dyDescent="0.3">
      <c r="B23" s="48" t="str">
        <f>'Indicator Data'!C32</f>
        <v>Faridpur</v>
      </c>
      <c r="C23" s="49">
        <f>'Indicator Data'!D32</f>
        <v>3029</v>
      </c>
      <c r="D23" s="97" t="s">
        <v>1054</v>
      </c>
      <c r="E23" s="97" t="s">
        <v>1054</v>
      </c>
      <c r="F23" s="97" t="s">
        <v>1054</v>
      </c>
      <c r="G23" s="97" t="s">
        <v>1054</v>
      </c>
      <c r="H23" s="97"/>
      <c r="I23" s="97"/>
      <c r="J23" s="97"/>
      <c r="K23" s="97"/>
      <c r="L23" s="97"/>
      <c r="M23" s="97"/>
      <c r="N23" s="97"/>
      <c r="O23" s="97"/>
      <c r="P23" s="97"/>
      <c r="Q23" s="97"/>
      <c r="R23" s="94"/>
      <c r="S23" s="97"/>
      <c r="T23" s="97"/>
      <c r="U23" s="97"/>
      <c r="V23" s="97"/>
      <c r="W23" s="97"/>
      <c r="X23" s="97"/>
      <c r="Y23" s="97"/>
      <c r="Z23" s="97"/>
      <c r="AA23" s="97"/>
      <c r="AB23" s="97"/>
      <c r="AC23" s="97"/>
      <c r="AD23" s="97" t="s">
        <v>1054</v>
      </c>
      <c r="AE23" s="97" t="s">
        <v>1054</v>
      </c>
      <c r="AF23" s="97" t="s">
        <v>1054</v>
      </c>
      <c r="AG23" s="97" t="s">
        <v>1054</v>
      </c>
      <c r="AH23" s="97" t="s">
        <v>1054</v>
      </c>
      <c r="AI23" s="97"/>
      <c r="AJ23" s="97"/>
      <c r="AK23" s="97"/>
      <c r="AL23" s="97"/>
      <c r="AM23" s="97"/>
      <c r="AN23" s="97"/>
      <c r="AO23" s="97"/>
      <c r="AP23" s="97"/>
      <c r="AQ23" s="97"/>
      <c r="AR23" s="97"/>
      <c r="AS23" s="97" t="s">
        <v>1054</v>
      </c>
      <c r="AT23" s="97" t="s">
        <v>1054</v>
      </c>
      <c r="AU23" s="97" t="s">
        <v>1054</v>
      </c>
      <c r="AV23" s="97"/>
      <c r="AW23" s="97"/>
      <c r="AX23" s="97"/>
      <c r="AY23" s="97"/>
      <c r="AZ23" s="97"/>
      <c r="BA23" s="97"/>
      <c r="BB23" s="42"/>
      <c r="BO23" s="125" t="s">
        <v>1054</v>
      </c>
      <c r="BP23" s="125" t="s">
        <v>1054</v>
      </c>
      <c r="BQ23" s="125" t="s">
        <v>1054</v>
      </c>
      <c r="BT23" s="125" t="s">
        <v>1055</v>
      </c>
    </row>
    <row r="24" spans="2:72" ht="15.75" customHeight="1" x14ac:dyDescent="0.3">
      <c r="B24" s="48" t="str">
        <f>'Indicator Data'!C33</f>
        <v>Gazipur</v>
      </c>
      <c r="C24" s="49">
        <f>'Indicator Data'!D33</f>
        <v>3033</v>
      </c>
      <c r="D24" s="97" t="s">
        <v>1054</v>
      </c>
      <c r="E24" s="97" t="s">
        <v>1054</v>
      </c>
      <c r="F24" s="97" t="s">
        <v>1054</v>
      </c>
      <c r="G24" s="97" t="s">
        <v>1054</v>
      </c>
      <c r="H24" s="97"/>
      <c r="I24" s="97"/>
      <c r="J24" s="97"/>
      <c r="K24" s="97"/>
      <c r="L24" s="97"/>
      <c r="M24" s="97"/>
      <c r="N24" s="97"/>
      <c r="O24" s="97"/>
      <c r="P24" s="97"/>
      <c r="Q24" s="97"/>
      <c r="R24" s="94"/>
      <c r="S24" s="97"/>
      <c r="T24" s="97"/>
      <c r="U24" s="97"/>
      <c r="V24" s="97"/>
      <c r="W24" s="97"/>
      <c r="X24" s="97"/>
      <c r="Y24" s="97"/>
      <c r="Z24" s="97"/>
      <c r="AA24" s="97"/>
      <c r="AB24" s="97"/>
      <c r="AC24" s="97"/>
      <c r="AD24" s="97" t="s">
        <v>1054</v>
      </c>
      <c r="AE24" s="97" t="s">
        <v>1054</v>
      </c>
      <c r="AF24" s="97" t="s">
        <v>1054</v>
      </c>
      <c r="AG24" s="97" t="s">
        <v>1054</v>
      </c>
      <c r="AH24" s="97" t="s">
        <v>1054</v>
      </c>
      <c r="AI24" s="97"/>
      <c r="AJ24" s="97"/>
      <c r="AK24" s="97"/>
      <c r="AL24" s="97"/>
      <c r="AM24" s="97"/>
      <c r="AN24" s="97"/>
      <c r="AO24" s="97"/>
      <c r="AP24" s="97"/>
      <c r="AQ24" s="97"/>
      <c r="AR24" s="97"/>
      <c r="AS24" s="97" t="s">
        <v>1054</v>
      </c>
      <c r="AT24" s="97" t="s">
        <v>1054</v>
      </c>
      <c r="AU24" s="97" t="s">
        <v>1054</v>
      </c>
      <c r="AV24" s="97"/>
      <c r="AW24" s="97"/>
      <c r="AX24" s="97"/>
      <c r="AY24" s="97"/>
      <c r="AZ24" s="97"/>
      <c r="BA24" s="97"/>
      <c r="BB24" s="42"/>
      <c r="BO24" s="125" t="s">
        <v>1054</v>
      </c>
      <c r="BP24" s="125" t="s">
        <v>1054</v>
      </c>
      <c r="BQ24" s="125" t="s">
        <v>1054</v>
      </c>
      <c r="BT24" s="125" t="s">
        <v>1055</v>
      </c>
    </row>
    <row r="25" spans="2:72" ht="15.75" customHeight="1" x14ac:dyDescent="0.3">
      <c r="B25" s="48" t="str">
        <f>'Indicator Data'!C34</f>
        <v>Gopalganj</v>
      </c>
      <c r="C25" s="49">
        <f>'Indicator Data'!D34</f>
        <v>3035</v>
      </c>
      <c r="D25" s="97" t="s">
        <v>1054</v>
      </c>
      <c r="E25" s="97" t="s">
        <v>1054</v>
      </c>
      <c r="F25" s="97" t="s">
        <v>1054</v>
      </c>
      <c r="G25" s="97" t="s">
        <v>1054</v>
      </c>
      <c r="H25" s="97"/>
      <c r="I25" s="97"/>
      <c r="J25" s="97"/>
      <c r="K25" s="97"/>
      <c r="L25" s="97"/>
      <c r="M25" s="97"/>
      <c r="N25" s="97"/>
      <c r="O25" s="97"/>
      <c r="P25" s="97"/>
      <c r="Q25" s="97"/>
      <c r="R25" s="94"/>
      <c r="S25" s="97"/>
      <c r="T25" s="97"/>
      <c r="U25" s="97"/>
      <c r="V25" s="97"/>
      <c r="W25" s="97"/>
      <c r="X25" s="97"/>
      <c r="Y25" s="97"/>
      <c r="Z25" s="97"/>
      <c r="AA25" s="97"/>
      <c r="AB25" s="97"/>
      <c r="AC25" s="97"/>
      <c r="AD25" s="97" t="s">
        <v>1054</v>
      </c>
      <c r="AE25" s="97" t="s">
        <v>1054</v>
      </c>
      <c r="AF25" s="97" t="s">
        <v>1054</v>
      </c>
      <c r="AG25" s="97" t="s">
        <v>1054</v>
      </c>
      <c r="AH25" s="97" t="s">
        <v>1054</v>
      </c>
      <c r="AI25" s="97"/>
      <c r="AJ25" s="97"/>
      <c r="AK25" s="97"/>
      <c r="AL25" s="97"/>
      <c r="AM25" s="97"/>
      <c r="AN25" s="97"/>
      <c r="AO25" s="97"/>
      <c r="AP25" s="97"/>
      <c r="AQ25" s="97"/>
      <c r="AR25" s="97"/>
      <c r="AS25" s="97" t="s">
        <v>1054</v>
      </c>
      <c r="AT25" s="97" t="s">
        <v>1054</v>
      </c>
      <c r="AU25" s="97" t="s">
        <v>1054</v>
      </c>
      <c r="AV25" s="97"/>
      <c r="AW25" s="97"/>
      <c r="AX25" s="97"/>
      <c r="AY25" s="97"/>
      <c r="AZ25" s="97"/>
      <c r="BA25" s="97"/>
      <c r="BB25" s="42"/>
      <c r="BO25" s="125" t="s">
        <v>1054</v>
      </c>
      <c r="BP25" s="125" t="s">
        <v>1054</v>
      </c>
      <c r="BQ25" s="125" t="s">
        <v>1054</v>
      </c>
      <c r="BT25" s="125" t="s">
        <v>1055</v>
      </c>
    </row>
    <row r="26" spans="2:72" ht="15.75" customHeight="1" x14ac:dyDescent="0.3">
      <c r="B26" s="48" t="str">
        <f>'Indicator Data'!C35</f>
        <v>Kishoreganj</v>
      </c>
      <c r="C26" s="49">
        <f>'Indicator Data'!D35</f>
        <v>3048</v>
      </c>
      <c r="D26" s="97" t="s">
        <v>1054</v>
      </c>
      <c r="E26" s="97" t="s">
        <v>1054</v>
      </c>
      <c r="F26" s="97" t="s">
        <v>1054</v>
      </c>
      <c r="G26" s="97" t="s">
        <v>1054</v>
      </c>
      <c r="H26" s="97"/>
      <c r="I26" s="97"/>
      <c r="J26" s="97"/>
      <c r="K26" s="97"/>
      <c r="L26" s="97"/>
      <c r="M26" s="97"/>
      <c r="N26" s="97"/>
      <c r="O26" s="97"/>
      <c r="P26" s="97"/>
      <c r="Q26" s="97"/>
      <c r="R26" s="94"/>
      <c r="S26" s="97"/>
      <c r="T26" s="97"/>
      <c r="U26" s="97"/>
      <c r="V26" s="97"/>
      <c r="W26" s="97"/>
      <c r="X26" s="97"/>
      <c r="Y26" s="97"/>
      <c r="Z26" s="97"/>
      <c r="AA26" s="97"/>
      <c r="AB26" s="97"/>
      <c r="AC26" s="97"/>
      <c r="AD26" s="97" t="s">
        <v>1054</v>
      </c>
      <c r="AE26" s="97" t="s">
        <v>1054</v>
      </c>
      <c r="AF26" s="97" t="s">
        <v>1054</v>
      </c>
      <c r="AG26" s="97" t="s">
        <v>1054</v>
      </c>
      <c r="AH26" s="97" t="s">
        <v>1054</v>
      </c>
      <c r="AI26" s="97"/>
      <c r="AJ26" s="97"/>
      <c r="AK26" s="97"/>
      <c r="AL26" s="97"/>
      <c r="AM26" s="97"/>
      <c r="AN26" s="97"/>
      <c r="AO26" s="97"/>
      <c r="AP26" s="97"/>
      <c r="AQ26" s="97"/>
      <c r="AR26" s="97"/>
      <c r="AS26" s="97" t="s">
        <v>1054</v>
      </c>
      <c r="AT26" s="97" t="s">
        <v>1054</v>
      </c>
      <c r="AU26" s="97" t="s">
        <v>1054</v>
      </c>
      <c r="AV26" s="97"/>
      <c r="AW26" s="97"/>
      <c r="AX26" s="97"/>
      <c r="AY26" s="97"/>
      <c r="AZ26" s="97"/>
      <c r="BA26" s="97"/>
      <c r="BB26" s="42"/>
      <c r="BO26" s="125" t="s">
        <v>1054</v>
      </c>
      <c r="BP26" s="125" t="s">
        <v>1054</v>
      </c>
      <c r="BQ26" s="125" t="s">
        <v>1054</v>
      </c>
      <c r="BT26" s="125" t="s">
        <v>1055</v>
      </c>
    </row>
    <row r="27" spans="2:72" ht="15.75" customHeight="1" x14ac:dyDescent="0.3">
      <c r="B27" s="48" t="str">
        <f>'Indicator Data'!C36</f>
        <v>Madaripur</v>
      </c>
      <c r="C27" s="49">
        <f>'Indicator Data'!D36</f>
        <v>3054</v>
      </c>
      <c r="D27" s="97" t="s">
        <v>1054</v>
      </c>
      <c r="E27" s="97" t="s">
        <v>1054</v>
      </c>
      <c r="F27" s="97" t="s">
        <v>1054</v>
      </c>
      <c r="G27" s="97" t="s">
        <v>1054</v>
      </c>
      <c r="H27" s="97"/>
      <c r="I27" s="97"/>
      <c r="J27" s="97"/>
      <c r="K27" s="97"/>
      <c r="L27" s="97"/>
      <c r="M27" s="97"/>
      <c r="N27" s="97"/>
      <c r="O27" s="97"/>
      <c r="P27" s="97"/>
      <c r="Q27" s="97"/>
      <c r="R27" s="94"/>
      <c r="S27" s="97"/>
      <c r="T27" s="97"/>
      <c r="U27" s="97"/>
      <c r="V27" s="97"/>
      <c r="W27" s="97"/>
      <c r="X27" s="97"/>
      <c r="Y27" s="97"/>
      <c r="Z27" s="97"/>
      <c r="AA27" s="97"/>
      <c r="AB27" s="97"/>
      <c r="AC27" s="97"/>
      <c r="AD27" s="97" t="s">
        <v>1054</v>
      </c>
      <c r="AE27" s="97" t="s">
        <v>1054</v>
      </c>
      <c r="AF27" s="97" t="s">
        <v>1054</v>
      </c>
      <c r="AG27" s="97" t="s">
        <v>1054</v>
      </c>
      <c r="AH27" s="97" t="s">
        <v>1054</v>
      </c>
      <c r="AI27" s="97"/>
      <c r="AJ27" s="97"/>
      <c r="AK27" s="97"/>
      <c r="AL27" s="97"/>
      <c r="AM27" s="97"/>
      <c r="AN27" s="97"/>
      <c r="AO27" s="97"/>
      <c r="AP27" s="97"/>
      <c r="AQ27" s="97"/>
      <c r="AR27" s="97"/>
      <c r="AS27" s="97" t="s">
        <v>1054</v>
      </c>
      <c r="AT27" s="97" t="s">
        <v>1054</v>
      </c>
      <c r="AU27" s="97" t="s">
        <v>1054</v>
      </c>
      <c r="AV27" s="97"/>
      <c r="AW27" s="97"/>
      <c r="AX27" s="97"/>
      <c r="AY27" s="97"/>
      <c r="AZ27" s="97"/>
      <c r="BA27" s="97"/>
      <c r="BB27" s="42"/>
      <c r="BO27" s="125" t="s">
        <v>1054</v>
      </c>
      <c r="BP27" s="125" t="s">
        <v>1054</v>
      </c>
      <c r="BQ27" s="125" t="s">
        <v>1054</v>
      </c>
      <c r="BT27" s="125" t="s">
        <v>1055</v>
      </c>
    </row>
    <row r="28" spans="2:72" ht="15.75" customHeight="1" x14ac:dyDescent="0.3">
      <c r="B28" s="48" t="str">
        <f>'Indicator Data'!C37</f>
        <v>Manikganj</v>
      </c>
      <c r="C28" s="49">
        <f>'Indicator Data'!D37</f>
        <v>3056</v>
      </c>
      <c r="D28" s="97" t="s">
        <v>1054</v>
      </c>
      <c r="E28" s="97" t="s">
        <v>1054</v>
      </c>
      <c r="F28" s="97" t="s">
        <v>1054</v>
      </c>
      <c r="G28" s="97" t="s">
        <v>1054</v>
      </c>
      <c r="H28" s="97"/>
      <c r="I28" s="97"/>
      <c r="J28" s="97"/>
      <c r="K28" s="97"/>
      <c r="L28" s="97"/>
      <c r="M28" s="97"/>
      <c r="N28" s="97"/>
      <c r="O28" s="97"/>
      <c r="P28" s="97"/>
      <c r="Q28" s="97"/>
      <c r="R28" s="94"/>
      <c r="S28" s="97"/>
      <c r="T28" s="97"/>
      <c r="U28" s="97"/>
      <c r="V28" s="97"/>
      <c r="W28" s="97"/>
      <c r="X28" s="97"/>
      <c r="Y28" s="97"/>
      <c r="Z28" s="97"/>
      <c r="AA28" s="97"/>
      <c r="AB28" s="97"/>
      <c r="AC28" s="97"/>
      <c r="AD28" s="97" t="s">
        <v>1054</v>
      </c>
      <c r="AE28" s="97" t="s">
        <v>1054</v>
      </c>
      <c r="AF28" s="97" t="s">
        <v>1054</v>
      </c>
      <c r="AG28" s="97" t="s">
        <v>1054</v>
      </c>
      <c r="AH28" s="97" t="s">
        <v>1054</v>
      </c>
      <c r="AI28" s="97"/>
      <c r="AJ28" s="97"/>
      <c r="AK28" s="97"/>
      <c r="AL28" s="97"/>
      <c r="AM28" s="97"/>
      <c r="AN28" s="97"/>
      <c r="AO28" s="97"/>
      <c r="AP28" s="97"/>
      <c r="AQ28" s="97"/>
      <c r="AR28" s="97"/>
      <c r="AS28" s="97" t="s">
        <v>1054</v>
      </c>
      <c r="AT28" s="97" t="s">
        <v>1054</v>
      </c>
      <c r="AU28" s="97" t="s">
        <v>1054</v>
      </c>
      <c r="AV28" s="97"/>
      <c r="AW28" s="97"/>
      <c r="AX28" s="97"/>
      <c r="AY28" s="97"/>
      <c r="AZ28" s="97"/>
      <c r="BA28" s="97"/>
      <c r="BB28" s="42"/>
      <c r="BO28" s="125" t="s">
        <v>1054</v>
      </c>
      <c r="BP28" s="125" t="s">
        <v>1054</v>
      </c>
      <c r="BQ28" s="125" t="s">
        <v>1054</v>
      </c>
      <c r="BT28" s="125" t="s">
        <v>1055</v>
      </c>
    </row>
    <row r="29" spans="2:72" ht="15.75" customHeight="1" x14ac:dyDescent="0.3">
      <c r="B29" s="48" t="str">
        <f>'Indicator Data'!C38</f>
        <v>Munshiganj</v>
      </c>
      <c r="C29" s="49">
        <f>'Indicator Data'!D38</f>
        <v>3059</v>
      </c>
      <c r="D29" s="97" t="s">
        <v>1054</v>
      </c>
      <c r="E29" s="97" t="s">
        <v>1054</v>
      </c>
      <c r="F29" s="97" t="s">
        <v>1054</v>
      </c>
      <c r="G29" s="97" t="s">
        <v>1054</v>
      </c>
      <c r="H29" s="97"/>
      <c r="I29" s="97"/>
      <c r="J29" s="97"/>
      <c r="K29" s="97"/>
      <c r="L29" s="97"/>
      <c r="M29" s="97"/>
      <c r="N29" s="97"/>
      <c r="O29" s="97"/>
      <c r="P29" s="97"/>
      <c r="Q29" s="97"/>
      <c r="R29" s="94"/>
      <c r="S29" s="97"/>
      <c r="T29" s="97"/>
      <c r="U29" s="97"/>
      <c r="V29" s="97"/>
      <c r="W29" s="97"/>
      <c r="X29" s="97"/>
      <c r="Y29" s="97"/>
      <c r="Z29" s="97"/>
      <c r="AA29" s="97"/>
      <c r="AB29" s="97"/>
      <c r="AC29" s="97"/>
      <c r="AD29" s="97" t="s">
        <v>1054</v>
      </c>
      <c r="AE29" s="97" t="s">
        <v>1054</v>
      </c>
      <c r="AF29" s="97" t="s">
        <v>1054</v>
      </c>
      <c r="AG29" s="97" t="s">
        <v>1054</v>
      </c>
      <c r="AH29" s="97" t="s">
        <v>1054</v>
      </c>
      <c r="AI29" s="97"/>
      <c r="AJ29" s="97"/>
      <c r="AK29" s="97"/>
      <c r="AL29" s="97"/>
      <c r="AM29" s="97"/>
      <c r="AN29" s="97"/>
      <c r="AO29" s="97"/>
      <c r="AP29" s="97"/>
      <c r="AQ29" s="97"/>
      <c r="AR29" s="97"/>
      <c r="AS29" s="97" t="s">
        <v>1054</v>
      </c>
      <c r="AT29" s="97" t="s">
        <v>1054</v>
      </c>
      <c r="AU29" s="97" t="s">
        <v>1054</v>
      </c>
      <c r="AV29" s="97"/>
      <c r="AW29" s="97"/>
      <c r="AX29" s="97"/>
      <c r="AY29" s="97"/>
      <c r="AZ29" s="97"/>
      <c r="BA29" s="97"/>
      <c r="BB29" s="42"/>
      <c r="BO29" s="125" t="s">
        <v>1054</v>
      </c>
      <c r="BP29" s="125" t="s">
        <v>1054</v>
      </c>
      <c r="BQ29" s="125" t="s">
        <v>1054</v>
      </c>
      <c r="BT29" s="125" t="s">
        <v>1055</v>
      </c>
    </row>
    <row r="30" spans="2:72" ht="15.75" customHeight="1" x14ac:dyDescent="0.3">
      <c r="B30" s="48" t="str">
        <f>'Indicator Data'!C39</f>
        <v>Narayanganj</v>
      </c>
      <c r="C30" s="49">
        <f>'Indicator Data'!D39</f>
        <v>3067</v>
      </c>
      <c r="D30" s="97" t="s">
        <v>1054</v>
      </c>
      <c r="E30" s="97" t="s">
        <v>1054</v>
      </c>
      <c r="F30" s="97" t="s">
        <v>1054</v>
      </c>
      <c r="G30" s="97" t="s">
        <v>1054</v>
      </c>
      <c r="H30" s="97"/>
      <c r="I30" s="97"/>
      <c r="J30" s="97"/>
      <c r="K30" s="97"/>
      <c r="L30" s="97"/>
      <c r="M30" s="97"/>
      <c r="N30" s="97"/>
      <c r="O30" s="97"/>
      <c r="P30" s="97"/>
      <c r="Q30" s="97"/>
      <c r="R30" s="94"/>
      <c r="S30" s="97"/>
      <c r="T30" s="97"/>
      <c r="U30" s="97"/>
      <c r="V30" s="97"/>
      <c r="W30" s="97"/>
      <c r="X30" s="97"/>
      <c r="Y30" s="97"/>
      <c r="Z30" s="97"/>
      <c r="AA30" s="97"/>
      <c r="AB30" s="97"/>
      <c r="AC30" s="97"/>
      <c r="AD30" s="97" t="s">
        <v>1054</v>
      </c>
      <c r="AE30" s="97" t="s">
        <v>1054</v>
      </c>
      <c r="AF30" s="97" t="s">
        <v>1054</v>
      </c>
      <c r="AG30" s="97" t="s">
        <v>1054</v>
      </c>
      <c r="AH30" s="97" t="s">
        <v>1054</v>
      </c>
      <c r="AI30" s="97"/>
      <c r="AJ30" s="97"/>
      <c r="AK30" s="97"/>
      <c r="AL30" s="97"/>
      <c r="AM30" s="97"/>
      <c r="AN30" s="97"/>
      <c r="AO30" s="97"/>
      <c r="AP30" s="97"/>
      <c r="AQ30" s="97"/>
      <c r="AR30" s="97"/>
      <c r="AS30" s="97" t="s">
        <v>1054</v>
      </c>
      <c r="AT30" s="97" t="s">
        <v>1054</v>
      </c>
      <c r="AU30" s="97" t="s">
        <v>1054</v>
      </c>
      <c r="AV30" s="97"/>
      <c r="AW30" s="97"/>
      <c r="AX30" s="97"/>
      <c r="AY30" s="97"/>
      <c r="AZ30" s="97"/>
      <c r="BA30" s="97"/>
      <c r="BB30" s="42"/>
      <c r="BO30" s="125" t="s">
        <v>1054</v>
      </c>
      <c r="BP30" s="125" t="s">
        <v>1054</v>
      </c>
      <c r="BQ30" s="125" t="s">
        <v>1054</v>
      </c>
      <c r="BT30" s="125" t="s">
        <v>1055</v>
      </c>
    </row>
    <row r="31" spans="2:72" ht="15.75" customHeight="1" x14ac:dyDescent="0.3">
      <c r="B31" s="48" t="str">
        <f>'Indicator Data'!C40</f>
        <v>Narsingdi</v>
      </c>
      <c r="C31" s="49">
        <f>'Indicator Data'!D40</f>
        <v>3068</v>
      </c>
      <c r="D31" s="97" t="s">
        <v>1054</v>
      </c>
      <c r="E31" s="97" t="s">
        <v>1054</v>
      </c>
      <c r="F31" s="97" t="s">
        <v>1054</v>
      </c>
      <c r="G31" s="97" t="s">
        <v>1054</v>
      </c>
      <c r="H31" s="97"/>
      <c r="I31" s="97"/>
      <c r="J31" s="97"/>
      <c r="K31" s="97"/>
      <c r="L31" s="97"/>
      <c r="M31" s="97"/>
      <c r="N31" s="97"/>
      <c r="O31" s="97"/>
      <c r="P31" s="97"/>
      <c r="Q31" s="97"/>
      <c r="R31" s="94"/>
      <c r="S31" s="97"/>
      <c r="T31" s="97"/>
      <c r="U31" s="97"/>
      <c r="V31" s="97"/>
      <c r="W31" s="97"/>
      <c r="X31" s="97"/>
      <c r="Y31" s="97"/>
      <c r="Z31" s="97"/>
      <c r="AA31" s="97"/>
      <c r="AB31" s="97"/>
      <c r="AC31" s="97"/>
      <c r="AD31" s="97" t="s">
        <v>1054</v>
      </c>
      <c r="AE31" s="97" t="s">
        <v>1054</v>
      </c>
      <c r="AF31" s="97" t="s">
        <v>1054</v>
      </c>
      <c r="AG31" s="97" t="s">
        <v>1054</v>
      </c>
      <c r="AH31" s="97" t="s">
        <v>1054</v>
      </c>
      <c r="AI31" s="97"/>
      <c r="AJ31" s="97"/>
      <c r="AK31" s="97"/>
      <c r="AL31" s="97"/>
      <c r="AM31" s="97"/>
      <c r="AN31" s="97"/>
      <c r="AO31" s="97"/>
      <c r="AP31" s="97"/>
      <c r="AQ31" s="97"/>
      <c r="AR31" s="97"/>
      <c r="AS31" s="97" t="s">
        <v>1054</v>
      </c>
      <c r="AT31" s="97" t="s">
        <v>1054</v>
      </c>
      <c r="AU31" s="97" t="s">
        <v>1054</v>
      </c>
      <c r="AV31" s="97"/>
      <c r="AW31" s="97"/>
      <c r="AX31" s="97"/>
      <c r="AY31" s="97"/>
      <c r="AZ31" s="97"/>
      <c r="BA31" s="97"/>
      <c r="BB31" s="42"/>
      <c r="BO31" s="125" t="s">
        <v>1054</v>
      </c>
      <c r="BP31" s="125" t="s">
        <v>1054</v>
      </c>
      <c r="BQ31" s="125" t="s">
        <v>1054</v>
      </c>
      <c r="BT31" s="125" t="s">
        <v>1055</v>
      </c>
    </row>
    <row r="32" spans="2:72" ht="15.75" customHeight="1" x14ac:dyDescent="0.3">
      <c r="B32" s="48" t="str">
        <f>'Indicator Data'!C41</f>
        <v>Rajbari</v>
      </c>
      <c r="C32" s="49">
        <f>'Indicator Data'!D41</f>
        <v>3082</v>
      </c>
      <c r="D32" s="97" t="s">
        <v>1054</v>
      </c>
      <c r="E32" s="97" t="s">
        <v>1054</v>
      </c>
      <c r="F32" s="97" t="s">
        <v>1054</v>
      </c>
      <c r="G32" s="97" t="s">
        <v>1054</v>
      </c>
      <c r="H32" s="2"/>
      <c r="I32" s="2"/>
      <c r="J32" s="2"/>
      <c r="K32" s="2"/>
      <c r="L32" s="2"/>
      <c r="M32" s="2"/>
      <c r="N32" s="2"/>
      <c r="O32" s="2"/>
      <c r="P32" s="2"/>
      <c r="Q32" s="2"/>
      <c r="R32" s="2"/>
      <c r="S32" s="2"/>
      <c r="T32" s="2"/>
      <c r="U32" s="2"/>
      <c r="V32" s="2"/>
      <c r="W32" s="2"/>
      <c r="X32" s="2"/>
      <c r="Y32" s="2"/>
      <c r="Z32" s="2"/>
      <c r="AA32" s="2"/>
      <c r="AB32" s="2"/>
      <c r="AC32" s="2"/>
      <c r="AD32" s="97" t="s">
        <v>1054</v>
      </c>
      <c r="AE32" s="97" t="s">
        <v>1054</v>
      </c>
      <c r="AF32" s="97" t="s">
        <v>1054</v>
      </c>
      <c r="AG32" s="97" t="s">
        <v>1054</v>
      </c>
      <c r="AH32" s="97" t="s">
        <v>1054</v>
      </c>
      <c r="AI32" s="2"/>
      <c r="AJ32" s="2"/>
      <c r="AK32" s="2"/>
      <c r="AL32" s="2"/>
      <c r="AM32" s="2"/>
      <c r="AN32" s="2"/>
      <c r="AO32" s="2"/>
      <c r="AP32" s="2"/>
      <c r="AQ32" s="2"/>
      <c r="AR32" s="2"/>
      <c r="AS32" s="97" t="s">
        <v>1054</v>
      </c>
      <c r="AT32" s="97" t="s">
        <v>1054</v>
      </c>
      <c r="AU32" s="97" t="s">
        <v>1054</v>
      </c>
      <c r="AV32" s="2"/>
      <c r="AW32" s="2"/>
      <c r="AX32" s="2"/>
      <c r="AY32" s="2"/>
      <c r="AZ32" s="2"/>
      <c r="BA32" s="2"/>
      <c r="BB32" s="2"/>
      <c r="BO32" s="125" t="s">
        <v>1054</v>
      </c>
      <c r="BP32" s="125" t="s">
        <v>1054</v>
      </c>
      <c r="BQ32" s="125" t="s">
        <v>1054</v>
      </c>
      <c r="BT32" s="125" t="s">
        <v>1055</v>
      </c>
    </row>
    <row r="33" spans="2:72" ht="15.75" customHeight="1" x14ac:dyDescent="0.3">
      <c r="B33" s="48" t="str">
        <f>'Indicator Data'!C42</f>
        <v>Shariatpur</v>
      </c>
      <c r="C33" s="49">
        <f>'Indicator Data'!D42</f>
        <v>3086</v>
      </c>
      <c r="D33" s="97" t="s">
        <v>1054</v>
      </c>
      <c r="E33" s="97" t="s">
        <v>1054</v>
      </c>
      <c r="F33" s="97" t="s">
        <v>1054</v>
      </c>
      <c r="G33" s="97" t="s">
        <v>1054</v>
      </c>
      <c r="H33" s="2"/>
      <c r="I33" s="2"/>
      <c r="J33" s="2"/>
      <c r="K33" s="2"/>
      <c r="L33" s="2"/>
      <c r="M33" s="2"/>
      <c r="N33" s="2"/>
      <c r="O33" s="2"/>
      <c r="P33" s="2"/>
      <c r="Q33" s="2"/>
      <c r="R33" s="2"/>
      <c r="S33" s="2"/>
      <c r="T33" s="2"/>
      <c r="U33" s="2"/>
      <c r="V33" s="2"/>
      <c r="W33" s="2"/>
      <c r="X33" s="2"/>
      <c r="Y33" s="2"/>
      <c r="Z33" s="2"/>
      <c r="AA33" s="2"/>
      <c r="AB33" s="2"/>
      <c r="AC33" s="2"/>
      <c r="AD33" s="97" t="s">
        <v>1054</v>
      </c>
      <c r="AE33" s="97" t="s">
        <v>1054</v>
      </c>
      <c r="AF33" s="97" t="s">
        <v>1054</v>
      </c>
      <c r="AG33" s="97" t="s">
        <v>1054</v>
      </c>
      <c r="AH33" s="97" t="s">
        <v>1054</v>
      </c>
      <c r="AI33" s="2"/>
      <c r="AJ33" s="2"/>
      <c r="AK33" s="2"/>
      <c r="AL33" s="2"/>
      <c r="AM33" s="2"/>
      <c r="AN33" s="2"/>
      <c r="AO33" s="2"/>
      <c r="AP33" s="2"/>
      <c r="AQ33" s="2"/>
      <c r="AR33" s="2"/>
      <c r="AS33" s="97" t="s">
        <v>1054</v>
      </c>
      <c r="AT33" s="97" t="s">
        <v>1054</v>
      </c>
      <c r="AU33" s="97" t="s">
        <v>1054</v>
      </c>
      <c r="AV33" s="2"/>
      <c r="AW33" s="2"/>
      <c r="AX33" s="2"/>
      <c r="AY33" s="2"/>
      <c r="AZ33" s="2"/>
      <c r="BA33" s="2"/>
      <c r="BB33" s="2"/>
      <c r="BO33" s="125" t="s">
        <v>1054</v>
      </c>
      <c r="BP33" s="125" t="s">
        <v>1054</v>
      </c>
      <c r="BQ33" s="125" t="s">
        <v>1054</v>
      </c>
      <c r="BT33" s="125" t="s">
        <v>1055</v>
      </c>
    </row>
    <row r="34" spans="2:72" ht="15.75" customHeight="1" x14ac:dyDescent="0.3">
      <c r="B34" s="48" t="str">
        <f>'Indicator Data'!C43</f>
        <v>Tangail</v>
      </c>
      <c r="C34" s="49">
        <f>'Indicator Data'!D43</f>
        <v>3093</v>
      </c>
      <c r="D34" s="97" t="s">
        <v>1054</v>
      </c>
      <c r="E34" s="97" t="s">
        <v>1054</v>
      </c>
      <c r="F34" s="97" t="s">
        <v>1054</v>
      </c>
      <c r="G34" s="97" t="s">
        <v>1054</v>
      </c>
      <c r="H34" s="2"/>
      <c r="I34" s="2"/>
      <c r="J34" s="2"/>
      <c r="K34" s="2"/>
      <c r="L34" s="2"/>
      <c r="M34" s="2"/>
      <c r="N34" s="2"/>
      <c r="O34" s="2"/>
      <c r="P34" s="2"/>
      <c r="Q34" s="2"/>
      <c r="R34" s="2"/>
      <c r="S34" s="2"/>
      <c r="T34" s="2"/>
      <c r="U34" s="2"/>
      <c r="V34" s="2"/>
      <c r="W34" s="2"/>
      <c r="X34" s="2"/>
      <c r="Y34" s="2"/>
      <c r="Z34" s="2"/>
      <c r="AA34" s="2"/>
      <c r="AB34" s="2"/>
      <c r="AC34" s="2"/>
      <c r="AD34" s="97" t="s">
        <v>1054</v>
      </c>
      <c r="AE34" s="97" t="s">
        <v>1054</v>
      </c>
      <c r="AF34" s="97" t="s">
        <v>1054</v>
      </c>
      <c r="AG34" s="97" t="s">
        <v>1054</v>
      </c>
      <c r="AH34" s="97" t="s">
        <v>1054</v>
      </c>
      <c r="AI34" s="2"/>
      <c r="AJ34" s="2"/>
      <c r="AK34" s="2"/>
      <c r="AL34" s="2"/>
      <c r="AM34" s="2"/>
      <c r="AN34" s="2"/>
      <c r="AO34" s="2"/>
      <c r="AP34" s="2"/>
      <c r="AQ34" s="2"/>
      <c r="AR34" s="2"/>
      <c r="AS34" s="97" t="s">
        <v>1054</v>
      </c>
      <c r="AT34" s="97" t="s">
        <v>1054</v>
      </c>
      <c r="AU34" s="97" t="s">
        <v>1054</v>
      </c>
      <c r="AV34" s="2"/>
      <c r="AW34" s="2"/>
      <c r="AX34" s="2"/>
      <c r="AY34" s="2"/>
      <c r="AZ34" s="2"/>
      <c r="BA34" s="2"/>
      <c r="BB34" s="2"/>
      <c r="BO34" s="125" t="s">
        <v>1054</v>
      </c>
      <c r="BP34" s="125" t="s">
        <v>1054</v>
      </c>
      <c r="BQ34" s="125" t="s">
        <v>1054</v>
      </c>
      <c r="BT34" s="125" t="s">
        <v>1055</v>
      </c>
    </row>
    <row r="35" spans="2:72" ht="15.75" customHeight="1" x14ac:dyDescent="0.3">
      <c r="B35" s="48" t="str">
        <f>'Indicator Data'!C44</f>
        <v>Bagerhat</v>
      </c>
      <c r="C35" s="49">
        <f>'Indicator Data'!D44</f>
        <v>4001</v>
      </c>
      <c r="D35" s="97" t="s">
        <v>1054</v>
      </c>
      <c r="E35" s="97" t="s">
        <v>1054</v>
      </c>
      <c r="F35" s="97" t="s">
        <v>1054</v>
      </c>
      <c r="G35" s="97" t="s">
        <v>1054</v>
      </c>
      <c r="H35" s="2"/>
      <c r="I35" s="2"/>
      <c r="J35" s="2"/>
      <c r="K35" s="2"/>
      <c r="L35" s="2"/>
      <c r="M35" s="2"/>
      <c r="N35" s="2"/>
      <c r="O35" s="2"/>
      <c r="P35" s="2"/>
      <c r="Q35" s="2"/>
      <c r="R35" s="2"/>
      <c r="S35" s="2"/>
      <c r="T35" s="2"/>
      <c r="U35" s="2"/>
      <c r="V35" s="2"/>
      <c r="W35" s="2"/>
      <c r="X35" s="2"/>
      <c r="Y35" s="2"/>
      <c r="Z35" s="2"/>
      <c r="AA35" s="2"/>
      <c r="AB35" s="2"/>
      <c r="AC35" s="2"/>
      <c r="AD35" s="97" t="s">
        <v>1054</v>
      </c>
      <c r="AE35" s="97" t="s">
        <v>1054</v>
      </c>
      <c r="AF35" s="97" t="s">
        <v>1054</v>
      </c>
      <c r="AG35" s="97" t="s">
        <v>1054</v>
      </c>
      <c r="AH35" s="97" t="s">
        <v>1054</v>
      </c>
      <c r="AI35" s="2"/>
      <c r="AJ35" s="2"/>
      <c r="AK35" s="2"/>
      <c r="AL35" s="2"/>
      <c r="AM35" s="2"/>
      <c r="AN35" s="2"/>
      <c r="AO35" s="2"/>
      <c r="AP35" s="2"/>
      <c r="AQ35" s="2"/>
      <c r="AR35" s="2"/>
      <c r="AS35" s="97" t="s">
        <v>1054</v>
      </c>
      <c r="AT35" s="97" t="s">
        <v>1054</v>
      </c>
      <c r="AU35" s="97" t="s">
        <v>1054</v>
      </c>
      <c r="AV35" s="2"/>
      <c r="AW35" s="2"/>
      <c r="AX35" s="2"/>
      <c r="AY35" s="2"/>
      <c r="AZ35" s="2"/>
      <c r="BA35" s="2"/>
      <c r="BB35" s="2"/>
      <c r="BO35" s="125" t="s">
        <v>1054</v>
      </c>
      <c r="BP35" s="125" t="s">
        <v>1054</v>
      </c>
      <c r="BQ35" s="125" t="s">
        <v>1054</v>
      </c>
      <c r="BT35" s="125" t="s">
        <v>1055</v>
      </c>
    </row>
    <row r="36" spans="2:72" ht="15.75" customHeight="1" x14ac:dyDescent="0.3">
      <c r="B36" s="48" t="str">
        <f>'Indicator Data'!C45</f>
        <v>Chuadanga</v>
      </c>
      <c r="C36" s="49">
        <f>'Indicator Data'!D45</f>
        <v>4018</v>
      </c>
      <c r="D36" s="97" t="s">
        <v>1054</v>
      </c>
      <c r="E36" s="97" t="s">
        <v>1054</v>
      </c>
      <c r="F36" s="97" t="s">
        <v>1054</v>
      </c>
      <c r="G36" s="97" t="s">
        <v>1054</v>
      </c>
      <c r="H36" s="2"/>
      <c r="I36" s="2"/>
      <c r="J36" s="2"/>
      <c r="K36" s="2"/>
      <c r="L36" s="2"/>
      <c r="M36" s="2"/>
      <c r="N36" s="2"/>
      <c r="O36" s="2"/>
      <c r="P36" s="2"/>
      <c r="Q36" s="2"/>
      <c r="R36" s="2"/>
      <c r="S36" s="2"/>
      <c r="T36" s="2"/>
      <c r="U36" s="2"/>
      <c r="V36" s="2"/>
      <c r="W36" s="2"/>
      <c r="X36" s="2"/>
      <c r="Y36" s="2"/>
      <c r="Z36" s="2"/>
      <c r="AA36" s="2"/>
      <c r="AB36" s="2"/>
      <c r="AC36" s="2"/>
      <c r="AD36" s="97" t="s">
        <v>1054</v>
      </c>
      <c r="AE36" s="97" t="s">
        <v>1054</v>
      </c>
      <c r="AF36" s="97" t="s">
        <v>1054</v>
      </c>
      <c r="AG36" s="97" t="s">
        <v>1054</v>
      </c>
      <c r="AH36" s="97" t="s">
        <v>1054</v>
      </c>
      <c r="AI36" s="2"/>
      <c r="AJ36" s="2"/>
      <c r="AK36" s="2"/>
      <c r="AL36" s="2"/>
      <c r="AM36" s="2"/>
      <c r="AN36" s="2"/>
      <c r="AO36" s="2"/>
      <c r="AP36" s="2"/>
      <c r="AQ36" s="2"/>
      <c r="AR36" s="2"/>
      <c r="AS36" s="97" t="s">
        <v>1054</v>
      </c>
      <c r="AT36" s="97" t="s">
        <v>1054</v>
      </c>
      <c r="AU36" s="97" t="s">
        <v>1054</v>
      </c>
      <c r="AV36" s="2"/>
      <c r="AW36" s="2"/>
      <c r="AX36" s="2"/>
      <c r="AY36" s="2"/>
      <c r="AZ36" s="2"/>
      <c r="BA36" s="2"/>
      <c r="BB36" s="2"/>
      <c r="BO36" s="125" t="s">
        <v>1054</v>
      </c>
      <c r="BP36" s="125" t="s">
        <v>1054</v>
      </c>
      <c r="BQ36" s="125" t="s">
        <v>1054</v>
      </c>
      <c r="BT36" s="125" t="s">
        <v>1055</v>
      </c>
    </row>
    <row r="37" spans="2:72" ht="15.75" customHeight="1" x14ac:dyDescent="0.3">
      <c r="B37" s="48" t="str">
        <f>'Indicator Data'!C46</f>
        <v>Jashore</v>
      </c>
      <c r="C37" s="49">
        <f>'Indicator Data'!D46</f>
        <v>4041</v>
      </c>
      <c r="D37" s="97" t="s">
        <v>1054</v>
      </c>
      <c r="E37" s="97" t="s">
        <v>1054</v>
      </c>
      <c r="F37" s="97" t="s">
        <v>1054</v>
      </c>
      <c r="G37" s="97" t="s">
        <v>1054</v>
      </c>
      <c r="H37" s="2"/>
      <c r="I37" s="2"/>
      <c r="J37" s="2"/>
      <c r="K37" s="2"/>
      <c r="L37" s="2"/>
      <c r="M37" s="2"/>
      <c r="N37" s="2"/>
      <c r="O37" s="2"/>
      <c r="P37" s="2"/>
      <c r="Q37" s="2"/>
      <c r="R37" s="2"/>
      <c r="S37" s="2"/>
      <c r="T37" s="2"/>
      <c r="U37" s="2"/>
      <c r="V37" s="2"/>
      <c r="W37" s="2"/>
      <c r="X37" s="2"/>
      <c r="Y37" s="2"/>
      <c r="Z37" s="2"/>
      <c r="AA37" s="2"/>
      <c r="AB37" s="2"/>
      <c r="AC37" s="2"/>
      <c r="AD37" s="97" t="s">
        <v>1054</v>
      </c>
      <c r="AE37" s="97" t="s">
        <v>1054</v>
      </c>
      <c r="AF37" s="97" t="s">
        <v>1054</v>
      </c>
      <c r="AG37" s="97" t="s">
        <v>1054</v>
      </c>
      <c r="AH37" s="97" t="s">
        <v>1054</v>
      </c>
      <c r="AI37" s="2"/>
      <c r="AJ37" s="2"/>
      <c r="AK37" s="2"/>
      <c r="AL37" s="2"/>
      <c r="AM37" s="2"/>
      <c r="AN37" s="2"/>
      <c r="AO37" s="2"/>
      <c r="AP37" s="2"/>
      <c r="AQ37" s="2"/>
      <c r="AR37" s="2"/>
      <c r="AS37" s="97" t="s">
        <v>1054</v>
      </c>
      <c r="AT37" s="97" t="s">
        <v>1054</v>
      </c>
      <c r="AU37" s="97" t="s">
        <v>1054</v>
      </c>
      <c r="AV37" s="2"/>
      <c r="AW37" s="2"/>
      <c r="AX37" s="2"/>
      <c r="AY37" s="2"/>
      <c r="AZ37" s="2"/>
      <c r="BA37" s="2"/>
      <c r="BB37" s="2"/>
      <c r="BO37" s="125" t="s">
        <v>1054</v>
      </c>
      <c r="BP37" s="125" t="s">
        <v>1054</v>
      </c>
      <c r="BQ37" s="125" t="s">
        <v>1054</v>
      </c>
      <c r="BT37" s="125" t="s">
        <v>1055</v>
      </c>
    </row>
    <row r="38" spans="2:72" ht="15.75" customHeight="1" x14ac:dyDescent="0.3">
      <c r="B38" s="48" t="str">
        <f>'Indicator Data'!C47</f>
        <v>Jhenaidah</v>
      </c>
      <c r="C38" s="49">
        <f>'Indicator Data'!D47</f>
        <v>4044</v>
      </c>
      <c r="D38" s="97" t="s">
        <v>1054</v>
      </c>
      <c r="E38" s="97" t="s">
        <v>1054</v>
      </c>
      <c r="F38" s="97" t="s">
        <v>1054</v>
      </c>
      <c r="G38" s="97" t="s">
        <v>1054</v>
      </c>
      <c r="H38" s="2"/>
      <c r="I38" s="2"/>
      <c r="J38" s="2"/>
      <c r="K38" s="2"/>
      <c r="L38" s="2"/>
      <c r="M38" s="2"/>
      <c r="N38" s="2"/>
      <c r="O38" s="2"/>
      <c r="P38" s="2"/>
      <c r="Q38" s="2"/>
      <c r="R38" s="2"/>
      <c r="S38" s="2"/>
      <c r="T38" s="2"/>
      <c r="U38" s="2"/>
      <c r="V38" s="2"/>
      <c r="W38" s="2"/>
      <c r="X38" s="2"/>
      <c r="Y38" s="2"/>
      <c r="Z38" s="2"/>
      <c r="AA38" s="2"/>
      <c r="AB38" s="2"/>
      <c r="AC38" s="2"/>
      <c r="AD38" s="97" t="s">
        <v>1054</v>
      </c>
      <c r="AE38" s="97" t="s">
        <v>1054</v>
      </c>
      <c r="AF38" s="97" t="s">
        <v>1054</v>
      </c>
      <c r="AG38" s="97" t="s">
        <v>1054</v>
      </c>
      <c r="AH38" s="97" t="s">
        <v>1054</v>
      </c>
      <c r="AI38" s="2"/>
      <c r="AJ38" s="2"/>
      <c r="AK38" s="2"/>
      <c r="AL38" s="2"/>
      <c r="AM38" s="2"/>
      <c r="AN38" s="2"/>
      <c r="AO38" s="2"/>
      <c r="AP38" s="2"/>
      <c r="AQ38" s="2"/>
      <c r="AR38" s="2"/>
      <c r="AS38" s="97" t="s">
        <v>1054</v>
      </c>
      <c r="AT38" s="97" t="s">
        <v>1054</v>
      </c>
      <c r="AU38" s="97" t="s">
        <v>1054</v>
      </c>
      <c r="AV38" s="2"/>
      <c r="AW38" s="2"/>
      <c r="AX38" s="2"/>
      <c r="AY38" s="2"/>
      <c r="AZ38" s="2"/>
      <c r="BA38" s="2"/>
      <c r="BB38" s="2"/>
      <c r="BO38" s="125" t="s">
        <v>1054</v>
      </c>
      <c r="BP38" s="125" t="s">
        <v>1054</v>
      </c>
      <c r="BQ38" s="125" t="s">
        <v>1054</v>
      </c>
      <c r="BT38" s="125" t="s">
        <v>1055</v>
      </c>
    </row>
    <row r="39" spans="2:72" ht="15.75" customHeight="1" x14ac:dyDescent="0.3">
      <c r="B39" s="48" t="str">
        <f>'Indicator Data'!C48</f>
        <v>Khulna</v>
      </c>
      <c r="C39" s="49">
        <f>'Indicator Data'!D48</f>
        <v>4047</v>
      </c>
      <c r="D39" s="97" t="s">
        <v>1054</v>
      </c>
      <c r="E39" s="97" t="s">
        <v>1054</v>
      </c>
      <c r="F39" s="97" t="s">
        <v>1054</v>
      </c>
      <c r="G39" s="97" t="s">
        <v>1054</v>
      </c>
      <c r="H39" s="2"/>
      <c r="I39" s="2"/>
      <c r="J39" s="2"/>
      <c r="K39" s="2"/>
      <c r="L39" s="2"/>
      <c r="M39" s="2"/>
      <c r="N39" s="2"/>
      <c r="O39" s="2"/>
      <c r="P39" s="2"/>
      <c r="Q39" s="2"/>
      <c r="R39" s="2"/>
      <c r="S39" s="2"/>
      <c r="T39" s="2"/>
      <c r="U39" s="2"/>
      <c r="V39" s="2"/>
      <c r="W39" s="2"/>
      <c r="X39" s="2"/>
      <c r="Y39" s="2"/>
      <c r="Z39" s="2"/>
      <c r="AA39" s="2"/>
      <c r="AB39" s="2"/>
      <c r="AC39" s="2"/>
      <c r="AD39" s="97" t="s">
        <v>1054</v>
      </c>
      <c r="AE39" s="97" t="s">
        <v>1054</v>
      </c>
      <c r="AF39" s="97" t="s">
        <v>1054</v>
      </c>
      <c r="AG39" s="97" t="s">
        <v>1054</v>
      </c>
      <c r="AH39" s="97" t="s">
        <v>1054</v>
      </c>
      <c r="AI39" s="2"/>
      <c r="AJ39" s="2"/>
      <c r="AK39" s="2"/>
      <c r="AL39" s="2"/>
      <c r="AM39" s="2"/>
      <c r="AN39" s="2"/>
      <c r="AO39" s="2"/>
      <c r="AP39" s="2"/>
      <c r="AQ39" s="2"/>
      <c r="AR39" s="2"/>
      <c r="AS39" s="97" t="s">
        <v>1054</v>
      </c>
      <c r="AT39" s="97" t="s">
        <v>1054</v>
      </c>
      <c r="AU39" s="97" t="s">
        <v>1054</v>
      </c>
      <c r="AV39" s="2"/>
      <c r="AW39" s="2"/>
      <c r="AX39" s="2"/>
      <c r="AY39" s="2"/>
      <c r="AZ39" s="2"/>
      <c r="BA39" s="2"/>
      <c r="BB39" s="2"/>
      <c r="BO39" s="125" t="s">
        <v>1054</v>
      </c>
      <c r="BP39" s="125" t="s">
        <v>1054</v>
      </c>
      <c r="BQ39" s="125" t="s">
        <v>1054</v>
      </c>
      <c r="BT39" s="125" t="s">
        <v>1055</v>
      </c>
    </row>
    <row r="40" spans="2:72" ht="15.75" customHeight="1" x14ac:dyDescent="0.3">
      <c r="B40" s="48" t="str">
        <f>'Indicator Data'!C49</f>
        <v>Kushtia</v>
      </c>
      <c r="C40" s="49">
        <f>'Indicator Data'!D49</f>
        <v>4050</v>
      </c>
      <c r="D40" s="97" t="s">
        <v>1054</v>
      </c>
      <c r="E40" s="97" t="s">
        <v>1054</v>
      </c>
      <c r="F40" s="97" t="s">
        <v>1054</v>
      </c>
      <c r="G40" s="97" t="s">
        <v>1054</v>
      </c>
      <c r="H40" s="2"/>
      <c r="I40" s="2"/>
      <c r="J40" s="2"/>
      <c r="K40" s="2"/>
      <c r="L40" s="2"/>
      <c r="M40" s="2"/>
      <c r="N40" s="2"/>
      <c r="O40" s="2"/>
      <c r="P40" s="2"/>
      <c r="Q40" s="2"/>
      <c r="R40" s="2"/>
      <c r="S40" s="2"/>
      <c r="T40" s="2"/>
      <c r="U40" s="2"/>
      <c r="V40" s="2"/>
      <c r="W40" s="2"/>
      <c r="X40" s="2"/>
      <c r="Y40" s="2"/>
      <c r="Z40" s="2"/>
      <c r="AA40" s="2"/>
      <c r="AB40" s="2"/>
      <c r="AC40" s="2"/>
      <c r="AD40" s="97" t="s">
        <v>1054</v>
      </c>
      <c r="AE40" s="97" t="s">
        <v>1054</v>
      </c>
      <c r="AF40" s="97" t="s">
        <v>1054</v>
      </c>
      <c r="AG40" s="97" t="s">
        <v>1054</v>
      </c>
      <c r="AH40" s="97" t="s">
        <v>1054</v>
      </c>
      <c r="AI40" s="2"/>
      <c r="AJ40" s="2"/>
      <c r="AK40" s="2"/>
      <c r="AL40" s="2"/>
      <c r="AM40" s="2"/>
      <c r="AN40" s="2"/>
      <c r="AO40" s="2"/>
      <c r="AP40" s="2"/>
      <c r="AQ40" s="2"/>
      <c r="AR40" s="2"/>
      <c r="AS40" s="97" t="s">
        <v>1054</v>
      </c>
      <c r="AT40" s="97" t="s">
        <v>1054</v>
      </c>
      <c r="AU40" s="97" t="s">
        <v>1054</v>
      </c>
      <c r="AV40" s="2"/>
      <c r="AW40" s="2"/>
      <c r="AX40" s="2"/>
      <c r="AY40" s="2"/>
      <c r="AZ40" s="2"/>
      <c r="BA40" s="2"/>
      <c r="BB40" s="2"/>
      <c r="BO40" s="125" t="s">
        <v>1054</v>
      </c>
      <c r="BP40" s="125" t="s">
        <v>1054</v>
      </c>
      <c r="BQ40" s="125" t="s">
        <v>1054</v>
      </c>
      <c r="BT40" s="125" t="s">
        <v>1055</v>
      </c>
    </row>
    <row r="41" spans="2:72" ht="15.75" customHeight="1" x14ac:dyDescent="0.3">
      <c r="B41" s="48" t="str">
        <f>'Indicator Data'!C50</f>
        <v>Magura</v>
      </c>
      <c r="C41" s="49">
        <f>'Indicator Data'!D50</f>
        <v>4055</v>
      </c>
      <c r="D41" s="97" t="s">
        <v>1054</v>
      </c>
      <c r="E41" s="97" t="s">
        <v>1054</v>
      </c>
      <c r="F41" s="97" t="s">
        <v>1054</v>
      </c>
      <c r="G41" s="97" t="s">
        <v>1054</v>
      </c>
      <c r="H41" s="2"/>
      <c r="I41" s="2"/>
      <c r="J41" s="2"/>
      <c r="K41" s="2"/>
      <c r="L41" s="2"/>
      <c r="M41" s="2"/>
      <c r="N41" s="2"/>
      <c r="O41" s="2"/>
      <c r="P41" s="2"/>
      <c r="Q41" s="2"/>
      <c r="R41" s="2"/>
      <c r="S41" s="2"/>
      <c r="T41" s="2"/>
      <c r="U41" s="2"/>
      <c r="V41" s="2"/>
      <c r="W41" s="2"/>
      <c r="X41" s="2"/>
      <c r="Y41" s="2"/>
      <c r="Z41" s="2"/>
      <c r="AA41" s="2"/>
      <c r="AB41" s="2"/>
      <c r="AC41" s="2"/>
      <c r="AD41" s="97" t="s">
        <v>1054</v>
      </c>
      <c r="AE41" s="97" t="s">
        <v>1054</v>
      </c>
      <c r="AF41" s="97" t="s">
        <v>1054</v>
      </c>
      <c r="AG41" s="97" t="s">
        <v>1054</v>
      </c>
      <c r="AH41" s="97" t="s">
        <v>1054</v>
      </c>
      <c r="AI41" s="2"/>
      <c r="AJ41" s="2"/>
      <c r="AK41" s="2"/>
      <c r="AL41" s="2"/>
      <c r="AM41" s="2"/>
      <c r="AN41" s="2"/>
      <c r="AO41" s="2"/>
      <c r="AP41" s="2"/>
      <c r="AQ41" s="2"/>
      <c r="AR41" s="2"/>
      <c r="AS41" s="97" t="s">
        <v>1054</v>
      </c>
      <c r="AT41" s="97" t="s">
        <v>1054</v>
      </c>
      <c r="AU41" s="97" t="s">
        <v>1054</v>
      </c>
      <c r="AV41" s="2"/>
      <c r="AW41" s="2"/>
      <c r="AX41" s="2"/>
      <c r="AY41" s="2"/>
      <c r="AZ41" s="2"/>
      <c r="BA41" s="2"/>
      <c r="BB41" s="2"/>
      <c r="BO41" s="125" t="s">
        <v>1054</v>
      </c>
      <c r="BP41" s="125" t="s">
        <v>1054</v>
      </c>
      <c r="BQ41" s="125" t="s">
        <v>1054</v>
      </c>
      <c r="BT41" s="125" t="s">
        <v>1055</v>
      </c>
    </row>
    <row r="42" spans="2:72" ht="15.75" customHeight="1" x14ac:dyDescent="0.3">
      <c r="B42" s="48" t="str">
        <f>'Indicator Data'!C51</f>
        <v>Meherpur</v>
      </c>
      <c r="C42" s="49">
        <f>'Indicator Data'!D51</f>
        <v>4057</v>
      </c>
      <c r="D42" s="97" t="s">
        <v>1054</v>
      </c>
      <c r="E42" s="97" t="s">
        <v>1054</v>
      </c>
      <c r="F42" s="97" t="s">
        <v>1054</v>
      </c>
      <c r="G42" s="97" t="s">
        <v>1054</v>
      </c>
      <c r="H42" s="2"/>
      <c r="I42" s="2"/>
      <c r="J42" s="2"/>
      <c r="K42" s="2"/>
      <c r="L42" s="2"/>
      <c r="M42" s="2"/>
      <c r="N42" s="2"/>
      <c r="O42" s="2"/>
      <c r="P42" s="2"/>
      <c r="Q42" s="2"/>
      <c r="R42" s="2"/>
      <c r="S42" s="2"/>
      <c r="T42" s="2"/>
      <c r="U42" s="2"/>
      <c r="V42" s="2"/>
      <c r="W42" s="2"/>
      <c r="X42" s="2"/>
      <c r="Y42" s="2"/>
      <c r="Z42" s="2"/>
      <c r="AA42" s="2"/>
      <c r="AB42" s="2"/>
      <c r="AC42" s="2"/>
      <c r="AD42" s="97" t="s">
        <v>1054</v>
      </c>
      <c r="AE42" s="97" t="s">
        <v>1054</v>
      </c>
      <c r="AF42" s="97" t="s">
        <v>1054</v>
      </c>
      <c r="AG42" s="97" t="s">
        <v>1054</v>
      </c>
      <c r="AH42" s="97" t="s">
        <v>1054</v>
      </c>
      <c r="AI42" s="2"/>
      <c r="AJ42" s="2"/>
      <c r="AK42" s="2"/>
      <c r="AL42" s="2"/>
      <c r="AM42" s="2"/>
      <c r="AN42" s="2"/>
      <c r="AO42" s="2"/>
      <c r="AP42" s="2"/>
      <c r="AQ42" s="2"/>
      <c r="AR42" s="2"/>
      <c r="AS42" s="97" t="s">
        <v>1054</v>
      </c>
      <c r="AT42" s="97" t="s">
        <v>1054</v>
      </c>
      <c r="AU42" s="97" t="s">
        <v>1054</v>
      </c>
      <c r="AV42" s="2"/>
      <c r="AW42" s="2"/>
      <c r="AX42" s="2"/>
      <c r="AY42" s="2"/>
      <c r="AZ42" s="2"/>
      <c r="BA42" s="2"/>
      <c r="BB42" s="2"/>
      <c r="BO42" s="125" t="s">
        <v>1054</v>
      </c>
      <c r="BP42" s="125" t="s">
        <v>1054</v>
      </c>
      <c r="BQ42" s="125" t="s">
        <v>1054</v>
      </c>
      <c r="BT42" s="125" t="s">
        <v>1055</v>
      </c>
    </row>
    <row r="43" spans="2:72" ht="15.75" customHeight="1" x14ac:dyDescent="0.3">
      <c r="B43" s="48" t="str">
        <f>'Indicator Data'!C52</f>
        <v>Narail</v>
      </c>
      <c r="C43" s="49">
        <f>'Indicator Data'!D52</f>
        <v>4065</v>
      </c>
      <c r="D43" s="97" t="s">
        <v>1054</v>
      </c>
      <c r="E43" s="97" t="s">
        <v>1054</v>
      </c>
      <c r="F43" s="97" t="s">
        <v>1054</v>
      </c>
      <c r="G43" s="97" t="s">
        <v>1054</v>
      </c>
      <c r="H43" s="2"/>
      <c r="I43" s="2"/>
      <c r="J43" s="2"/>
      <c r="K43" s="2"/>
      <c r="L43" s="2"/>
      <c r="M43" s="2"/>
      <c r="N43" s="2"/>
      <c r="O43" s="2"/>
      <c r="P43" s="2"/>
      <c r="Q43" s="2"/>
      <c r="R43" s="2"/>
      <c r="S43" s="2"/>
      <c r="T43" s="2"/>
      <c r="U43" s="2"/>
      <c r="V43" s="2"/>
      <c r="W43" s="2"/>
      <c r="X43" s="2"/>
      <c r="Y43" s="2"/>
      <c r="Z43" s="2"/>
      <c r="AA43" s="2"/>
      <c r="AB43" s="2"/>
      <c r="AC43" s="2"/>
      <c r="AD43" s="97" t="s">
        <v>1054</v>
      </c>
      <c r="AE43" s="97" t="s">
        <v>1054</v>
      </c>
      <c r="AF43" s="97" t="s">
        <v>1054</v>
      </c>
      <c r="AG43" s="97" t="s">
        <v>1054</v>
      </c>
      <c r="AH43" s="97" t="s">
        <v>1054</v>
      </c>
      <c r="AI43" s="2"/>
      <c r="AJ43" s="2"/>
      <c r="AK43" s="2"/>
      <c r="AL43" s="2"/>
      <c r="AM43" s="2"/>
      <c r="AN43" s="2"/>
      <c r="AO43" s="2"/>
      <c r="AP43" s="2"/>
      <c r="AQ43" s="2"/>
      <c r="AR43" s="2"/>
      <c r="AS43" s="97" t="s">
        <v>1054</v>
      </c>
      <c r="AT43" s="97" t="s">
        <v>1054</v>
      </c>
      <c r="AU43" s="97" t="s">
        <v>1054</v>
      </c>
      <c r="AV43" s="2"/>
      <c r="AW43" s="2"/>
      <c r="AX43" s="2"/>
      <c r="AY43" s="2"/>
      <c r="AZ43" s="2"/>
      <c r="BA43" s="2"/>
      <c r="BB43" s="2"/>
      <c r="BO43" s="125" t="s">
        <v>1054</v>
      </c>
      <c r="BP43" s="125" t="s">
        <v>1054</v>
      </c>
      <c r="BQ43" s="125" t="s">
        <v>1054</v>
      </c>
      <c r="BT43" s="125" t="s">
        <v>1055</v>
      </c>
    </row>
    <row r="44" spans="2:72" ht="15.75" customHeight="1" x14ac:dyDescent="0.3">
      <c r="B44" s="48" t="str">
        <f>'Indicator Data'!C53</f>
        <v>Satkhira</v>
      </c>
      <c r="C44" s="49">
        <f>'Indicator Data'!D53</f>
        <v>4087</v>
      </c>
      <c r="D44" s="97" t="s">
        <v>1054</v>
      </c>
      <c r="E44" s="97" t="s">
        <v>1054</v>
      </c>
      <c r="F44" s="97" t="s">
        <v>1054</v>
      </c>
      <c r="G44" s="97" t="s">
        <v>1054</v>
      </c>
      <c r="H44" s="2"/>
      <c r="I44" s="2"/>
      <c r="J44" s="2"/>
      <c r="K44" s="2"/>
      <c r="L44" s="2"/>
      <c r="M44" s="2"/>
      <c r="N44" s="2"/>
      <c r="O44" s="2"/>
      <c r="P44" s="2"/>
      <c r="Q44" s="2"/>
      <c r="R44" s="2"/>
      <c r="S44" s="2"/>
      <c r="T44" s="2"/>
      <c r="U44" s="2"/>
      <c r="V44" s="2"/>
      <c r="W44" s="2"/>
      <c r="X44" s="2"/>
      <c r="Y44" s="2"/>
      <c r="Z44" s="2"/>
      <c r="AA44" s="2"/>
      <c r="AB44" s="2"/>
      <c r="AC44" s="2"/>
      <c r="AD44" s="97" t="s">
        <v>1054</v>
      </c>
      <c r="AE44" s="97" t="s">
        <v>1054</v>
      </c>
      <c r="AF44" s="97" t="s">
        <v>1054</v>
      </c>
      <c r="AG44" s="97" t="s">
        <v>1054</v>
      </c>
      <c r="AH44" s="97" t="s">
        <v>1054</v>
      </c>
      <c r="AI44" s="2"/>
      <c r="AJ44" s="2"/>
      <c r="AK44" s="2"/>
      <c r="AL44" s="2"/>
      <c r="AM44" s="2"/>
      <c r="AN44" s="2"/>
      <c r="AO44" s="2"/>
      <c r="AP44" s="2"/>
      <c r="AQ44" s="2"/>
      <c r="AR44" s="2"/>
      <c r="AS44" s="97" t="s">
        <v>1054</v>
      </c>
      <c r="AT44" s="97" t="s">
        <v>1054</v>
      </c>
      <c r="AU44" s="97" t="s">
        <v>1054</v>
      </c>
      <c r="AV44" s="2"/>
      <c r="AW44" s="2"/>
      <c r="AX44" s="2"/>
      <c r="AY44" s="2"/>
      <c r="AZ44" s="2"/>
      <c r="BA44" s="2"/>
      <c r="BB44" s="2"/>
      <c r="BO44" s="125" t="s">
        <v>1054</v>
      </c>
      <c r="BP44" s="125" t="s">
        <v>1054</v>
      </c>
      <c r="BQ44" s="125" t="s">
        <v>1054</v>
      </c>
      <c r="BT44" s="125" t="s">
        <v>1055</v>
      </c>
    </row>
    <row r="45" spans="2:72" ht="15.75" customHeight="1" x14ac:dyDescent="0.3">
      <c r="B45" s="48" t="str">
        <f>'Indicator Data'!C54</f>
        <v>Jamalpur</v>
      </c>
      <c r="C45" s="49">
        <f>'Indicator Data'!D54</f>
        <v>4539</v>
      </c>
      <c r="D45" s="97" t="s">
        <v>1054</v>
      </c>
      <c r="E45" s="97" t="s">
        <v>1054</v>
      </c>
      <c r="F45" s="97" t="s">
        <v>1054</v>
      </c>
      <c r="G45" s="97" t="s">
        <v>1054</v>
      </c>
      <c r="H45" s="2"/>
      <c r="I45" s="2"/>
      <c r="J45" s="2"/>
      <c r="K45" s="2"/>
      <c r="L45" s="2"/>
      <c r="M45" s="2"/>
      <c r="N45" s="2"/>
      <c r="O45" s="2"/>
      <c r="P45" s="2"/>
      <c r="Q45" s="2"/>
      <c r="R45" s="2"/>
      <c r="S45" s="2"/>
      <c r="T45" s="2"/>
      <c r="U45" s="2"/>
      <c r="V45" s="2"/>
      <c r="W45" s="2"/>
      <c r="X45" s="2"/>
      <c r="Y45" s="2"/>
      <c r="Z45" s="2"/>
      <c r="AA45" s="2"/>
      <c r="AB45" s="2"/>
      <c r="AC45" s="2"/>
      <c r="AD45" s="97" t="s">
        <v>1054</v>
      </c>
      <c r="AE45" s="97" t="s">
        <v>1054</v>
      </c>
      <c r="AF45" s="97" t="s">
        <v>1054</v>
      </c>
      <c r="AG45" s="97" t="s">
        <v>1054</v>
      </c>
      <c r="AH45" s="97" t="s">
        <v>1054</v>
      </c>
      <c r="AI45" s="2"/>
      <c r="AJ45" s="2"/>
      <c r="AK45" s="2"/>
      <c r="AL45" s="2"/>
      <c r="AM45" s="2"/>
      <c r="AN45" s="2"/>
      <c r="AO45" s="2"/>
      <c r="AP45" s="2"/>
      <c r="AQ45" s="2"/>
      <c r="AR45" s="2"/>
      <c r="AS45" s="97" t="s">
        <v>1054</v>
      </c>
      <c r="AT45" s="97" t="s">
        <v>1054</v>
      </c>
      <c r="AU45" s="97" t="s">
        <v>1054</v>
      </c>
      <c r="AV45" s="2"/>
      <c r="AW45" s="2"/>
      <c r="AX45" s="2"/>
      <c r="AY45" s="2"/>
      <c r="AZ45" s="2"/>
      <c r="BA45" s="2"/>
      <c r="BB45" s="2"/>
      <c r="BO45" s="125" t="s">
        <v>1054</v>
      </c>
      <c r="BP45" s="125" t="s">
        <v>1054</v>
      </c>
      <c r="BQ45" s="125" t="s">
        <v>1054</v>
      </c>
      <c r="BT45" s="125" t="s">
        <v>1055</v>
      </c>
    </row>
    <row r="46" spans="2:72" ht="15.75" customHeight="1" x14ac:dyDescent="0.3">
      <c r="B46" s="48" t="str">
        <f>'Indicator Data'!C55</f>
        <v>Mymensingh</v>
      </c>
      <c r="C46" s="49">
        <f>'Indicator Data'!D55</f>
        <v>4561</v>
      </c>
      <c r="D46" s="97" t="s">
        <v>1054</v>
      </c>
      <c r="E46" s="97" t="s">
        <v>1054</v>
      </c>
      <c r="F46" s="97" t="s">
        <v>1054</v>
      </c>
      <c r="G46" s="97" t="s">
        <v>1054</v>
      </c>
      <c r="H46" s="2"/>
      <c r="I46" s="2"/>
      <c r="J46" s="2"/>
      <c r="K46" s="2"/>
      <c r="L46" s="2"/>
      <c r="M46" s="2"/>
      <c r="N46" s="2"/>
      <c r="O46" s="2"/>
      <c r="P46" s="2"/>
      <c r="Q46" s="2"/>
      <c r="R46" s="2"/>
      <c r="S46" s="2"/>
      <c r="T46" s="2"/>
      <c r="U46" s="2"/>
      <c r="V46" s="2"/>
      <c r="W46" s="2"/>
      <c r="X46" s="2"/>
      <c r="Y46" s="2"/>
      <c r="Z46" s="2"/>
      <c r="AA46" s="2"/>
      <c r="AB46" s="2"/>
      <c r="AC46" s="2"/>
      <c r="AD46" s="97" t="s">
        <v>1054</v>
      </c>
      <c r="AE46" s="97" t="s">
        <v>1054</v>
      </c>
      <c r="AF46" s="97" t="s">
        <v>1054</v>
      </c>
      <c r="AG46" s="97" t="s">
        <v>1054</v>
      </c>
      <c r="AH46" s="97" t="s">
        <v>1054</v>
      </c>
      <c r="AI46" s="2"/>
      <c r="AJ46" s="2"/>
      <c r="AK46" s="2"/>
      <c r="AL46" s="2"/>
      <c r="AM46" s="2"/>
      <c r="AN46" s="2"/>
      <c r="AO46" s="2"/>
      <c r="AP46" s="2"/>
      <c r="AQ46" s="2"/>
      <c r="AR46" s="2"/>
      <c r="AS46" s="97" t="s">
        <v>1054</v>
      </c>
      <c r="AT46" s="97" t="s">
        <v>1054</v>
      </c>
      <c r="AU46" s="97" t="s">
        <v>1054</v>
      </c>
      <c r="AV46" s="2"/>
      <c r="AW46" s="2"/>
      <c r="AX46" s="2"/>
      <c r="AY46" s="2"/>
      <c r="AZ46" s="2"/>
      <c r="BA46" s="2"/>
      <c r="BB46" s="2"/>
      <c r="BO46" s="125" t="s">
        <v>1054</v>
      </c>
      <c r="BP46" s="125" t="s">
        <v>1054</v>
      </c>
      <c r="BQ46" s="125" t="s">
        <v>1054</v>
      </c>
      <c r="BT46" s="125" t="s">
        <v>1055</v>
      </c>
    </row>
    <row r="47" spans="2:72" ht="15.75" customHeight="1" x14ac:dyDescent="0.3">
      <c r="B47" s="48" t="str">
        <f>'Indicator Data'!C56</f>
        <v>Netrakona</v>
      </c>
      <c r="C47" s="49">
        <f>'Indicator Data'!D56</f>
        <v>4572</v>
      </c>
      <c r="D47" s="97" t="s">
        <v>1054</v>
      </c>
      <c r="E47" s="97" t="s">
        <v>1054</v>
      </c>
      <c r="F47" s="97" t="s">
        <v>1054</v>
      </c>
      <c r="G47" s="97" t="s">
        <v>1054</v>
      </c>
      <c r="H47" s="2"/>
      <c r="I47" s="2"/>
      <c r="J47" s="2"/>
      <c r="K47" s="2"/>
      <c r="L47" s="2"/>
      <c r="M47" s="2"/>
      <c r="N47" s="2"/>
      <c r="O47" s="2"/>
      <c r="P47" s="2"/>
      <c r="Q47" s="2"/>
      <c r="R47" s="2"/>
      <c r="S47" s="2"/>
      <c r="T47" s="2"/>
      <c r="U47" s="2"/>
      <c r="V47" s="2"/>
      <c r="W47" s="2"/>
      <c r="X47" s="2"/>
      <c r="Y47" s="2"/>
      <c r="Z47" s="2"/>
      <c r="AA47" s="2"/>
      <c r="AB47" s="2"/>
      <c r="AC47" s="2"/>
      <c r="AD47" s="97" t="s">
        <v>1054</v>
      </c>
      <c r="AE47" s="97" t="s">
        <v>1054</v>
      </c>
      <c r="AF47" s="97" t="s">
        <v>1054</v>
      </c>
      <c r="AG47" s="97" t="s">
        <v>1054</v>
      </c>
      <c r="AH47" s="97" t="s">
        <v>1054</v>
      </c>
      <c r="AI47" s="2"/>
      <c r="AJ47" s="2"/>
      <c r="AK47" s="2"/>
      <c r="AL47" s="2"/>
      <c r="AM47" s="2"/>
      <c r="AN47" s="2"/>
      <c r="AO47" s="2"/>
      <c r="AP47" s="2"/>
      <c r="AQ47" s="2"/>
      <c r="AR47" s="2"/>
      <c r="AS47" s="97" t="s">
        <v>1054</v>
      </c>
      <c r="AT47" s="97" t="s">
        <v>1054</v>
      </c>
      <c r="AU47" s="97" t="s">
        <v>1054</v>
      </c>
      <c r="AV47" s="2"/>
      <c r="AW47" s="2"/>
      <c r="AX47" s="2"/>
      <c r="AY47" s="2"/>
      <c r="AZ47" s="2"/>
      <c r="BA47" s="2"/>
      <c r="BB47" s="2"/>
      <c r="BO47" s="125" t="s">
        <v>1054</v>
      </c>
      <c r="BP47" s="125" t="s">
        <v>1054</v>
      </c>
      <c r="BQ47" s="125" t="s">
        <v>1054</v>
      </c>
      <c r="BT47" s="125" t="s">
        <v>1055</v>
      </c>
    </row>
    <row r="48" spans="2:72" ht="15.75" customHeight="1" x14ac:dyDescent="0.3">
      <c r="B48" s="48" t="str">
        <f>'Indicator Data'!C57</f>
        <v>Sherpur</v>
      </c>
      <c r="C48" s="49">
        <f>'Indicator Data'!D57</f>
        <v>4589</v>
      </c>
      <c r="D48" s="97" t="s">
        <v>1054</v>
      </c>
      <c r="E48" s="97" t="s">
        <v>1054</v>
      </c>
      <c r="F48" s="97" t="s">
        <v>1054</v>
      </c>
      <c r="G48" s="97" t="s">
        <v>1054</v>
      </c>
      <c r="H48" s="2"/>
      <c r="I48" s="2"/>
      <c r="J48" s="2"/>
      <c r="K48" s="2"/>
      <c r="L48" s="2"/>
      <c r="M48" s="2"/>
      <c r="N48" s="2"/>
      <c r="O48" s="2"/>
      <c r="P48" s="2"/>
      <c r="Q48" s="2"/>
      <c r="R48" s="2"/>
      <c r="S48" s="2"/>
      <c r="T48" s="2"/>
      <c r="U48" s="2"/>
      <c r="V48" s="2"/>
      <c r="W48" s="2"/>
      <c r="X48" s="2"/>
      <c r="Y48" s="2"/>
      <c r="Z48" s="2"/>
      <c r="AA48" s="2"/>
      <c r="AB48" s="2"/>
      <c r="AC48" s="2"/>
      <c r="AD48" s="97" t="s">
        <v>1054</v>
      </c>
      <c r="AE48" s="97" t="s">
        <v>1054</v>
      </c>
      <c r="AF48" s="97" t="s">
        <v>1054</v>
      </c>
      <c r="AG48" s="97" t="s">
        <v>1054</v>
      </c>
      <c r="AH48" s="97" t="s">
        <v>1054</v>
      </c>
      <c r="AI48" s="2"/>
      <c r="AJ48" s="2"/>
      <c r="AK48" s="2"/>
      <c r="AL48" s="2"/>
      <c r="AM48" s="2"/>
      <c r="AN48" s="2"/>
      <c r="AO48" s="2"/>
      <c r="AP48" s="2"/>
      <c r="AQ48" s="2"/>
      <c r="AR48" s="2"/>
      <c r="AS48" s="97" t="s">
        <v>1054</v>
      </c>
      <c r="AT48" s="97" t="s">
        <v>1054</v>
      </c>
      <c r="AU48" s="97" t="s">
        <v>1054</v>
      </c>
      <c r="AV48" s="2"/>
      <c r="AW48" s="2"/>
      <c r="AX48" s="2"/>
      <c r="AY48" s="2"/>
      <c r="AZ48" s="2"/>
      <c r="BA48" s="2"/>
      <c r="BB48" s="2"/>
      <c r="BO48" s="125" t="s">
        <v>1054</v>
      </c>
      <c r="BP48" s="125" t="s">
        <v>1054</v>
      </c>
      <c r="BQ48" s="125" t="s">
        <v>1054</v>
      </c>
      <c r="BT48" s="125" t="s">
        <v>1055</v>
      </c>
    </row>
    <row r="49" spans="2:72" ht="15.75" customHeight="1" x14ac:dyDescent="0.3">
      <c r="B49" s="48" t="str">
        <f>'Indicator Data'!C58</f>
        <v>Bogura</v>
      </c>
      <c r="C49" s="49">
        <f>'Indicator Data'!D58</f>
        <v>5010</v>
      </c>
      <c r="D49" s="97" t="s">
        <v>1054</v>
      </c>
      <c r="E49" s="97" t="s">
        <v>1054</v>
      </c>
      <c r="F49" s="97" t="s">
        <v>1054</v>
      </c>
      <c r="G49" s="97" t="s">
        <v>1054</v>
      </c>
      <c r="H49" s="2"/>
      <c r="I49" s="2"/>
      <c r="J49" s="2"/>
      <c r="K49" s="2"/>
      <c r="L49" s="2"/>
      <c r="M49" s="2"/>
      <c r="N49" s="2"/>
      <c r="O49" s="2"/>
      <c r="P49" s="2"/>
      <c r="Q49" s="2"/>
      <c r="R49" s="2"/>
      <c r="S49" s="2"/>
      <c r="T49" s="2"/>
      <c r="U49" s="2"/>
      <c r="V49" s="2"/>
      <c r="W49" s="2"/>
      <c r="X49" s="2"/>
      <c r="Y49" s="2"/>
      <c r="Z49" s="2"/>
      <c r="AA49" s="2"/>
      <c r="AB49" s="2"/>
      <c r="AC49" s="2"/>
      <c r="AD49" s="97" t="s">
        <v>1054</v>
      </c>
      <c r="AE49" s="97" t="s">
        <v>1054</v>
      </c>
      <c r="AF49" s="97" t="s">
        <v>1054</v>
      </c>
      <c r="AG49" s="97" t="s">
        <v>1054</v>
      </c>
      <c r="AH49" s="97" t="s">
        <v>1054</v>
      </c>
      <c r="AI49" s="2"/>
      <c r="AJ49" s="2"/>
      <c r="AK49" s="2"/>
      <c r="AL49" s="2"/>
      <c r="AM49" s="2"/>
      <c r="AN49" s="2"/>
      <c r="AO49" s="2"/>
      <c r="AP49" s="2"/>
      <c r="AQ49" s="2"/>
      <c r="AR49" s="2"/>
      <c r="AS49" s="97" t="s">
        <v>1054</v>
      </c>
      <c r="AT49" s="97" t="s">
        <v>1054</v>
      </c>
      <c r="AU49" s="97" t="s">
        <v>1054</v>
      </c>
      <c r="AV49" s="2"/>
      <c r="AW49" s="2"/>
      <c r="AX49" s="2"/>
      <c r="AY49" s="2"/>
      <c r="AZ49" s="2"/>
      <c r="BA49" s="2"/>
      <c r="BB49" s="2"/>
      <c r="BO49" s="125" t="s">
        <v>1054</v>
      </c>
      <c r="BP49" s="125" t="s">
        <v>1054</v>
      </c>
      <c r="BQ49" s="125" t="s">
        <v>1054</v>
      </c>
      <c r="BT49" s="125" t="s">
        <v>1055</v>
      </c>
    </row>
    <row r="50" spans="2:72" ht="15.75" customHeight="1" x14ac:dyDescent="0.3">
      <c r="B50" s="48" t="str">
        <f>'Indicator Data'!C59</f>
        <v>Joypurhat</v>
      </c>
      <c r="C50" s="49">
        <f>'Indicator Data'!D59</f>
        <v>5038</v>
      </c>
      <c r="D50" s="97" t="s">
        <v>1054</v>
      </c>
      <c r="E50" s="97" t="s">
        <v>1054</v>
      </c>
      <c r="F50" s="97" t="s">
        <v>1054</v>
      </c>
      <c r="G50" s="97" t="s">
        <v>1054</v>
      </c>
      <c r="H50" s="2"/>
      <c r="I50" s="2"/>
      <c r="J50" s="2"/>
      <c r="K50" s="2"/>
      <c r="L50" s="2"/>
      <c r="M50" s="2"/>
      <c r="N50" s="2"/>
      <c r="O50" s="2"/>
      <c r="P50" s="2"/>
      <c r="Q50" s="2"/>
      <c r="R50" s="2"/>
      <c r="S50" s="2"/>
      <c r="T50" s="2"/>
      <c r="U50" s="2"/>
      <c r="V50" s="2"/>
      <c r="W50" s="2"/>
      <c r="X50" s="2"/>
      <c r="Y50" s="2"/>
      <c r="Z50" s="2"/>
      <c r="AA50" s="2"/>
      <c r="AB50" s="2"/>
      <c r="AC50" s="2"/>
      <c r="AD50" s="97" t="s">
        <v>1054</v>
      </c>
      <c r="AE50" s="97" t="s">
        <v>1054</v>
      </c>
      <c r="AF50" s="97" t="s">
        <v>1054</v>
      </c>
      <c r="AG50" s="97" t="s">
        <v>1054</v>
      </c>
      <c r="AH50" s="97" t="s">
        <v>1054</v>
      </c>
      <c r="AI50" s="2"/>
      <c r="AJ50" s="2"/>
      <c r="AK50" s="2"/>
      <c r="AL50" s="2"/>
      <c r="AM50" s="2"/>
      <c r="AN50" s="2"/>
      <c r="AO50" s="2"/>
      <c r="AP50" s="2"/>
      <c r="AQ50" s="2"/>
      <c r="AR50" s="2"/>
      <c r="AS50" s="97" t="s">
        <v>1054</v>
      </c>
      <c r="AT50" s="97" t="s">
        <v>1054</v>
      </c>
      <c r="AU50" s="97" t="s">
        <v>1054</v>
      </c>
      <c r="AV50" s="2"/>
      <c r="AW50" s="2"/>
      <c r="AX50" s="2"/>
      <c r="AY50" s="2"/>
      <c r="AZ50" s="2"/>
      <c r="BA50" s="2"/>
      <c r="BB50" s="2"/>
      <c r="BO50" s="125" t="s">
        <v>1054</v>
      </c>
      <c r="BP50" s="125" t="s">
        <v>1054</v>
      </c>
      <c r="BQ50" s="125" t="s">
        <v>1054</v>
      </c>
      <c r="BT50" s="125" t="s">
        <v>1055</v>
      </c>
    </row>
    <row r="51" spans="2:72" ht="15.75" customHeight="1" x14ac:dyDescent="0.3">
      <c r="B51" s="48" t="str">
        <f>'Indicator Data'!C60</f>
        <v>Naogaon</v>
      </c>
      <c r="C51" s="49">
        <f>'Indicator Data'!D60</f>
        <v>5064</v>
      </c>
      <c r="D51" s="97" t="s">
        <v>1054</v>
      </c>
      <c r="E51" s="97" t="s">
        <v>1054</v>
      </c>
      <c r="F51" s="97" t="s">
        <v>1054</v>
      </c>
      <c r="G51" s="97" t="s">
        <v>1054</v>
      </c>
      <c r="H51" s="2"/>
      <c r="I51" s="2"/>
      <c r="J51" s="2"/>
      <c r="K51" s="2"/>
      <c r="L51" s="2"/>
      <c r="M51" s="2"/>
      <c r="N51" s="2"/>
      <c r="O51" s="2"/>
      <c r="P51" s="2"/>
      <c r="Q51" s="2"/>
      <c r="R51" s="2"/>
      <c r="S51" s="2"/>
      <c r="T51" s="2"/>
      <c r="U51" s="2"/>
      <c r="V51" s="2"/>
      <c r="W51" s="2"/>
      <c r="X51" s="2"/>
      <c r="Y51" s="2"/>
      <c r="Z51" s="2"/>
      <c r="AA51" s="2"/>
      <c r="AB51" s="2"/>
      <c r="AC51" s="2"/>
      <c r="AD51" s="97" t="s">
        <v>1054</v>
      </c>
      <c r="AE51" s="97" t="s">
        <v>1054</v>
      </c>
      <c r="AF51" s="97" t="s">
        <v>1054</v>
      </c>
      <c r="AG51" s="97" t="s">
        <v>1054</v>
      </c>
      <c r="AH51" s="97" t="s">
        <v>1054</v>
      </c>
      <c r="AI51" s="2"/>
      <c r="AJ51" s="2"/>
      <c r="AK51" s="2"/>
      <c r="AL51" s="2"/>
      <c r="AM51" s="2"/>
      <c r="AN51" s="2"/>
      <c r="AO51" s="2"/>
      <c r="AP51" s="2"/>
      <c r="AQ51" s="2"/>
      <c r="AR51" s="2"/>
      <c r="AS51" s="97" t="s">
        <v>1054</v>
      </c>
      <c r="AT51" s="97" t="s">
        <v>1054</v>
      </c>
      <c r="AU51" s="97" t="s">
        <v>1054</v>
      </c>
      <c r="AV51" s="2"/>
      <c r="AW51" s="2"/>
      <c r="AX51" s="2"/>
      <c r="AY51" s="2"/>
      <c r="AZ51" s="2"/>
      <c r="BA51" s="2"/>
      <c r="BB51" s="2"/>
      <c r="BO51" s="125" t="s">
        <v>1054</v>
      </c>
      <c r="BP51" s="125" t="s">
        <v>1054</v>
      </c>
      <c r="BQ51" s="125" t="s">
        <v>1054</v>
      </c>
      <c r="BT51" s="125" t="s">
        <v>1055</v>
      </c>
    </row>
    <row r="52" spans="2:72" ht="15.75" customHeight="1" x14ac:dyDescent="0.3">
      <c r="B52" s="48" t="str">
        <f>'Indicator Data'!C61</f>
        <v>Natore</v>
      </c>
      <c r="C52" s="49">
        <f>'Indicator Data'!D61</f>
        <v>5069</v>
      </c>
      <c r="D52" s="97" t="s">
        <v>1054</v>
      </c>
      <c r="E52" s="97" t="s">
        <v>1054</v>
      </c>
      <c r="F52" s="97" t="s">
        <v>1054</v>
      </c>
      <c r="G52" s="97" t="s">
        <v>1054</v>
      </c>
      <c r="H52" s="2"/>
      <c r="I52" s="2"/>
      <c r="J52" s="2"/>
      <c r="K52" s="2"/>
      <c r="L52" s="2"/>
      <c r="M52" s="2"/>
      <c r="N52" s="2"/>
      <c r="O52" s="2"/>
      <c r="P52" s="2"/>
      <c r="Q52" s="2"/>
      <c r="R52" s="2"/>
      <c r="S52" s="2"/>
      <c r="T52" s="2"/>
      <c r="U52" s="2"/>
      <c r="V52" s="2"/>
      <c r="W52" s="2"/>
      <c r="X52" s="2"/>
      <c r="Y52" s="2"/>
      <c r="Z52" s="2"/>
      <c r="AA52" s="2"/>
      <c r="AB52" s="2"/>
      <c r="AC52" s="2"/>
      <c r="AD52" s="97" t="s">
        <v>1054</v>
      </c>
      <c r="AE52" s="97" t="s">
        <v>1054</v>
      </c>
      <c r="AF52" s="97" t="s">
        <v>1054</v>
      </c>
      <c r="AG52" s="97" t="s">
        <v>1054</v>
      </c>
      <c r="AH52" s="97" t="s">
        <v>1054</v>
      </c>
      <c r="AI52" s="2"/>
      <c r="AJ52" s="2"/>
      <c r="AK52" s="2"/>
      <c r="AL52" s="2"/>
      <c r="AM52" s="2"/>
      <c r="AN52" s="2"/>
      <c r="AO52" s="2"/>
      <c r="AP52" s="2"/>
      <c r="AQ52" s="2"/>
      <c r="AR52" s="2"/>
      <c r="AS52" s="97" t="s">
        <v>1054</v>
      </c>
      <c r="AT52" s="97" t="s">
        <v>1054</v>
      </c>
      <c r="AU52" s="97" t="s">
        <v>1054</v>
      </c>
      <c r="AV52" s="2"/>
      <c r="AW52" s="2"/>
      <c r="AX52" s="2"/>
      <c r="AY52" s="2"/>
      <c r="AZ52" s="2"/>
      <c r="BA52" s="2"/>
      <c r="BB52" s="2"/>
      <c r="BO52" s="125" t="s">
        <v>1054</v>
      </c>
      <c r="BP52" s="125" t="s">
        <v>1054</v>
      </c>
      <c r="BQ52" s="125" t="s">
        <v>1054</v>
      </c>
      <c r="BT52" s="125" t="s">
        <v>1055</v>
      </c>
    </row>
    <row r="53" spans="2:72" ht="15.75" customHeight="1" x14ac:dyDescent="0.3">
      <c r="B53" s="48" t="str">
        <f>'Indicator Data'!C62</f>
        <v>Nawabganj</v>
      </c>
      <c r="C53" s="49">
        <f>'Indicator Data'!D62</f>
        <v>5070</v>
      </c>
      <c r="D53" s="97" t="s">
        <v>1054</v>
      </c>
      <c r="E53" s="97" t="s">
        <v>1054</v>
      </c>
      <c r="F53" s="97" t="s">
        <v>1054</v>
      </c>
      <c r="G53" s="97" t="s">
        <v>1054</v>
      </c>
      <c r="H53" s="2"/>
      <c r="I53" s="2"/>
      <c r="J53" s="2"/>
      <c r="K53" s="2"/>
      <c r="L53" s="2"/>
      <c r="M53" s="2"/>
      <c r="N53" s="2"/>
      <c r="O53" s="2"/>
      <c r="P53" s="2"/>
      <c r="Q53" s="2"/>
      <c r="R53" s="2"/>
      <c r="S53" s="2"/>
      <c r="T53" s="2"/>
      <c r="U53" s="2"/>
      <c r="V53" s="2"/>
      <c r="W53" s="2"/>
      <c r="X53" s="2"/>
      <c r="Y53" s="2"/>
      <c r="Z53" s="2"/>
      <c r="AA53" s="2"/>
      <c r="AB53" s="2"/>
      <c r="AC53" s="2"/>
      <c r="AD53" s="97" t="s">
        <v>1054</v>
      </c>
      <c r="AE53" s="97" t="s">
        <v>1054</v>
      </c>
      <c r="AF53" s="97" t="s">
        <v>1054</v>
      </c>
      <c r="AG53" s="97" t="s">
        <v>1054</v>
      </c>
      <c r="AH53" s="97" t="s">
        <v>1054</v>
      </c>
      <c r="AI53" s="2"/>
      <c r="AJ53" s="2"/>
      <c r="AK53" s="2"/>
      <c r="AL53" s="2"/>
      <c r="AM53" s="2"/>
      <c r="AN53" s="2"/>
      <c r="AO53" s="2"/>
      <c r="AP53" s="2"/>
      <c r="AQ53" s="2"/>
      <c r="AR53" s="2"/>
      <c r="AS53" s="97" t="s">
        <v>1054</v>
      </c>
      <c r="AT53" s="97" t="s">
        <v>1054</v>
      </c>
      <c r="AU53" s="97" t="s">
        <v>1054</v>
      </c>
      <c r="AV53" s="2"/>
      <c r="AW53" s="2"/>
      <c r="AX53" s="2"/>
      <c r="AY53" s="2"/>
      <c r="AZ53" s="2"/>
      <c r="BA53" s="2"/>
      <c r="BB53" s="2"/>
      <c r="BO53" s="125" t="s">
        <v>1054</v>
      </c>
      <c r="BP53" s="125" t="s">
        <v>1054</v>
      </c>
      <c r="BQ53" s="125" t="s">
        <v>1054</v>
      </c>
      <c r="BT53" s="125" t="s">
        <v>1055</v>
      </c>
    </row>
    <row r="54" spans="2:72" ht="15.75" customHeight="1" x14ac:dyDescent="0.3">
      <c r="B54" s="48" t="str">
        <f>'Indicator Data'!C63</f>
        <v>Pabna</v>
      </c>
      <c r="C54" s="49">
        <f>'Indicator Data'!D63</f>
        <v>5076</v>
      </c>
      <c r="D54" s="97" t="s">
        <v>1054</v>
      </c>
      <c r="E54" s="97" t="s">
        <v>1054</v>
      </c>
      <c r="F54" s="97" t="s">
        <v>1054</v>
      </c>
      <c r="G54" s="97" t="s">
        <v>1054</v>
      </c>
      <c r="H54" s="2"/>
      <c r="I54" s="2"/>
      <c r="J54" s="2"/>
      <c r="K54" s="2"/>
      <c r="L54" s="2"/>
      <c r="M54" s="2"/>
      <c r="N54" s="2"/>
      <c r="O54" s="2"/>
      <c r="P54" s="2"/>
      <c r="Q54" s="2"/>
      <c r="R54" s="2"/>
      <c r="S54" s="2"/>
      <c r="T54" s="2"/>
      <c r="U54" s="2"/>
      <c r="V54" s="2"/>
      <c r="W54" s="2"/>
      <c r="X54" s="2"/>
      <c r="Y54" s="2"/>
      <c r="Z54" s="2"/>
      <c r="AA54" s="2"/>
      <c r="AB54" s="2"/>
      <c r="AC54" s="2"/>
      <c r="AD54" s="97" t="s">
        <v>1054</v>
      </c>
      <c r="AE54" s="97" t="s">
        <v>1054</v>
      </c>
      <c r="AF54" s="97" t="s">
        <v>1054</v>
      </c>
      <c r="AG54" s="97" t="s">
        <v>1054</v>
      </c>
      <c r="AH54" s="97" t="s">
        <v>1054</v>
      </c>
      <c r="AI54" s="2"/>
      <c r="AJ54" s="2"/>
      <c r="AK54" s="2"/>
      <c r="AL54" s="2"/>
      <c r="AM54" s="2"/>
      <c r="AN54" s="2"/>
      <c r="AO54" s="2"/>
      <c r="AP54" s="2"/>
      <c r="AQ54" s="2"/>
      <c r="AR54" s="2"/>
      <c r="AS54" s="97" t="s">
        <v>1054</v>
      </c>
      <c r="AT54" s="97" t="s">
        <v>1054</v>
      </c>
      <c r="AU54" s="97" t="s">
        <v>1054</v>
      </c>
      <c r="AV54" s="2"/>
      <c r="AW54" s="2"/>
      <c r="AX54" s="2"/>
      <c r="AY54" s="2"/>
      <c r="AZ54" s="2"/>
      <c r="BA54" s="2"/>
      <c r="BB54" s="2"/>
      <c r="BO54" s="125" t="s">
        <v>1054</v>
      </c>
      <c r="BP54" s="125" t="s">
        <v>1054</v>
      </c>
      <c r="BQ54" s="125" t="s">
        <v>1054</v>
      </c>
      <c r="BT54" s="125" t="s">
        <v>1055</v>
      </c>
    </row>
    <row r="55" spans="2:72" ht="15.75" customHeight="1" x14ac:dyDescent="0.3">
      <c r="B55" s="48" t="str">
        <f>'Indicator Data'!C64</f>
        <v>Rajshahi</v>
      </c>
      <c r="C55" s="49">
        <f>'Indicator Data'!D64</f>
        <v>5081</v>
      </c>
      <c r="D55" s="97" t="s">
        <v>1054</v>
      </c>
      <c r="E55" s="97" t="s">
        <v>1054</v>
      </c>
      <c r="F55" s="97" t="s">
        <v>1054</v>
      </c>
      <c r="G55" s="97" t="s">
        <v>1054</v>
      </c>
      <c r="H55" s="2"/>
      <c r="I55" s="2"/>
      <c r="J55" s="2"/>
      <c r="K55" s="2"/>
      <c r="L55" s="2"/>
      <c r="M55" s="2"/>
      <c r="N55" s="2"/>
      <c r="O55" s="2"/>
      <c r="P55" s="2"/>
      <c r="Q55" s="2"/>
      <c r="R55" s="2"/>
      <c r="S55" s="2"/>
      <c r="T55" s="2"/>
      <c r="U55" s="2"/>
      <c r="V55" s="2"/>
      <c r="W55" s="2"/>
      <c r="X55" s="2"/>
      <c r="Y55" s="2"/>
      <c r="Z55" s="2"/>
      <c r="AA55" s="2"/>
      <c r="AB55" s="2"/>
      <c r="AC55" s="2"/>
      <c r="AD55" s="97" t="s">
        <v>1054</v>
      </c>
      <c r="AE55" s="97" t="s">
        <v>1054</v>
      </c>
      <c r="AF55" s="97" t="s">
        <v>1054</v>
      </c>
      <c r="AG55" s="97" t="s">
        <v>1054</v>
      </c>
      <c r="AH55" s="97" t="s">
        <v>1054</v>
      </c>
      <c r="AI55" s="2"/>
      <c r="AJ55" s="2"/>
      <c r="AK55" s="2"/>
      <c r="AL55" s="2"/>
      <c r="AM55" s="2"/>
      <c r="AN55" s="2"/>
      <c r="AO55" s="2"/>
      <c r="AP55" s="2"/>
      <c r="AQ55" s="2"/>
      <c r="AR55" s="2"/>
      <c r="AS55" s="97" t="s">
        <v>1054</v>
      </c>
      <c r="AT55" s="97" t="s">
        <v>1054</v>
      </c>
      <c r="AU55" s="97" t="s">
        <v>1054</v>
      </c>
      <c r="AV55" s="2"/>
      <c r="AW55" s="2"/>
      <c r="AX55" s="2"/>
      <c r="AY55" s="2"/>
      <c r="AZ55" s="2"/>
      <c r="BA55" s="2"/>
      <c r="BB55" s="2"/>
      <c r="BO55" s="125" t="s">
        <v>1054</v>
      </c>
      <c r="BP55" s="125" t="s">
        <v>1054</v>
      </c>
      <c r="BQ55" s="125" t="s">
        <v>1054</v>
      </c>
      <c r="BT55" s="125" t="s">
        <v>1055</v>
      </c>
    </row>
    <row r="56" spans="2:72" ht="15.75" customHeight="1" x14ac:dyDescent="0.3">
      <c r="B56" s="48" t="str">
        <f>'Indicator Data'!C65</f>
        <v>Sirajganj</v>
      </c>
      <c r="C56" s="49">
        <f>'Indicator Data'!D65</f>
        <v>5088</v>
      </c>
      <c r="D56" s="97" t="s">
        <v>1054</v>
      </c>
      <c r="E56" s="97" t="s">
        <v>1054</v>
      </c>
      <c r="F56" s="97" t="s">
        <v>1054</v>
      </c>
      <c r="G56" s="97" t="s">
        <v>1054</v>
      </c>
      <c r="H56" s="2"/>
      <c r="I56" s="2"/>
      <c r="J56" s="2"/>
      <c r="K56" s="2"/>
      <c r="L56" s="2"/>
      <c r="M56" s="2"/>
      <c r="N56" s="2"/>
      <c r="O56" s="2"/>
      <c r="P56" s="2"/>
      <c r="Q56" s="2"/>
      <c r="R56" s="2"/>
      <c r="S56" s="2"/>
      <c r="T56" s="2"/>
      <c r="U56" s="2"/>
      <c r="V56" s="2"/>
      <c r="W56" s="2"/>
      <c r="X56" s="2"/>
      <c r="Y56" s="2"/>
      <c r="Z56" s="2"/>
      <c r="AA56" s="2"/>
      <c r="AB56" s="2"/>
      <c r="AC56" s="2"/>
      <c r="AD56" s="97" t="s">
        <v>1054</v>
      </c>
      <c r="AE56" s="97" t="s">
        <v>1054</v>
      </c>
      <c r="AF56" s="97" t="s">
        <v>1054</v>
      </c>
      <c r="AG56" s="97" t="s">
        <v>1054</v>
      </c>
      <c r="AH56" s="97" t="s">
        <v>1054</v>
      </c>
      <c r="AI56" s="2"/>
      <c r="AJ56" s="2"/>
      <c r="AK56" s="2"/>
      <c r="AL56" s="2"/>
      <c r="AM56" s="2"/>
      <c r="AN56" s="2"/>
      <c r="AO56" s="2"/>
      <c r="AP56" s="2"/>
      <c r="AQ56" s="2"/>
      <c r="AR56" s="2"/>
      <c r="AS56" s="97" t="s">
        <v>1054</v>
      </c>
      <c r="AT56" s="97" t="s">
        <v>1054</v>
      </c>
      <c r="AU56" s="97" t="s">
        <v>1054</v>
      </c>
      <c r="AV56" s="2"/>
      <c r="AW56" s="2"/>
      <c r="AX56" s="2"/>
      <c r="AY56" s="2"/>
      <c r="AZ56" s="2"/>
      <c r="BA56" s="2"/>
      <c r="BB56" s="2"/>
      <c r="BO56" s="125" t="s">
        <v>1054</v>
      </c>
      <c r="BP56" s="125" t="s">
        <v>1054</v>
      </c>
      <c r="BQ56" s="125" t="s">
        <v>1054</v>
      </c>
      <c r="BT56" s="125" t="s">
        <v>1055</v>
      </c>
    </row>
    <row r="57" spans="2:72" ht="15.75" customHeight="1" x14ac:dyDescent="0.3">
      <c r="B57" s="48" t="str">
        <f>'Indicator Data'!C66</f>
        <v>Dinajpur</v>
      </c>
      <c r="C57" s="49">
        <f>'Indicator Data'!D66</f>
        <v>5527</v>
      </c>
      <c r="D57" s="97" t="s">
        <v>1054</v>
      </c>
      <c r="E57" s="97" t="s">
        <v>1054</v>
      </c>
      <c r="F57" s="97" t="s">
        <v>1054</v>
      </c>
      <c r="G57" s="97" t="s">
        <v>1054</v>
      </c>
      <c r="H57" s="2"/>
      <c r="I57" s="2"/>
      <c r="J57" s="2"/>
      <c r="K57" s="2"/>
      <c r="L57" s="2"/>
      <c r="M57" s="2"/>
      <c r="N57" s="2"/>
      <c r="O57" s="2"/>
      <c r="P57" s="2"/>
      <c r="Q57" s="2"/>
      <c r="R57" s="2"/>
      <c r="S57" s="2"/>
      <c r="T57" s="2"/>
      <c r="U57" s="2"/>
      <c r="V57" s="2"/>
      <c r="W57" s="2"/>
      <c r="X57" s="2"/>
      <c r="Y57" s="2"/>
      <c r="Z57" s="2"/>
      <c r="AA57" s="2"/>
      <c r="AB57" s="2"/>
      <c r="AC57" s="2"/>
      <c r="AD57" s="97" t="s">
        <v>1054</v>
      </c>
      <c r="AE57" s="97" t="s">
        <v>1054</v>
      </c>
      <c r="AF57" s="97" t="s">
        <v>1054</v>
      </c>
      <c r="AG57" s="97" t="s">
        <v>1054</v>
      </c>
      <c r="AH57" s="97" t="s">
        <v>1054</v>
      </c>
      <c r="AI57" s="2"/>
      <c r="AJ57" s="2"/>
      <c r="AK57" s="2"/>
      <c r="AL57" s="2"/>
      <c r="AM57" s="2"/>
      <c r="AN57" s="2"/>
      <c r="AO57" s="2"/>
      <c r="AP57" s="2"/>
      <c r="AQ57" s="2"/>
      <c r="AR57" s="2"/>
      <c r="AS57" s="97" t="s">
        <v>1054</v>
      </c>
      <c r="AT57" s="97" t="s">
        <v>1054</v>
      </c>
      <c r="AU57" s="97" t="s">
        <v>1054</v>
      </c>
      <c r="AV57" s="2"/>
      <c r="AW57" s="2"/>
      <c r="AX57" s="2"/>
      <c r="AY57" s="2"/>
      <c r="AZ57" s="2"/>
      <c r="BA57" s="2"/>
      <c r="BB57" s="2"/>
      <c r="BO57" s="125" t="s">
        <v>1054</v>
      </c>
      <c r="BP57" s="125" t="s">
        <v>1054</v>
      </c>
      <c r="BQ57" s="125" t="s">
        <v>1054</v>
      </c>
      <c r="BT57" s="125" t="s">
        <v>1055</v>
      </c>
    </row>
    <row r="58" spans="2:72" ht="15.75" customHeight="1" x14ac:dyDescent="0.3">
      <c r="B58" s="48" t="str">
        <f>'Indicator Data'!C67</f>
        <v>Gaibandha</v>
      </c>
      <c r="C58" s="49">
        <f>'Indicator Data'!D67</f>
        <v>5532</v>
      </c>
      <c r="D58" s="97" t="s">
        <v>1054</v>
      </c>
      <c r="E58" s="97" t="s">
        <v>1054</v>
      </c>
      <c r="F58" s="97" t="s">
        <v>1054</v>
      </c>
      <c r="G58" s="97" t="s">
        <v>1054</v>
      </c>
      <c r="H58" s="2"/>
      <c r="I58" s="2"/>
      <c r="J58" s="2"/>
      <c r="K58" s="2"/>
      <c r="L58" s="2"/>
      <c r="M58" s="2"/>
      <c r="N58" s="2"/>
      <c r="O58" s="2"/>
      <c r="P58" s="2"/>
      <c r="Q58" s="2"/>
      <c r="R58" s="2"/>
      <c r="S58" s="2"/>
      <c r="T58" s="2"/>
      <c r="U58" s="2"/>
      <c r="V58" s="2"/>
      <c r="W58" s="2"/>
      <c r="X58" s="2"/>
      <c r="Y58" s="2"/>
      <c r="Z58" s="2"/>
      <c r="AA58" s="2"/>
      <c r="AB58" s="2"/>
      <c r="AC58" s="2"/>
      <c r="AD58" s="97" t="s">
        <v>1054</v>
      </c>
      <c r="AE58" s="97" t="s">
        <v>1054</v>
      </c>
      <c r="AF58" s="97" t="s">
        <v>1054</v>
      </c>
      <c r="AG58" s="97" t="s">
        <v>1054</v>
      </c>
      <c r="AH58" s="97" t="s">
        <v>1054</v>
      </c>
      <c r="AI58" s="2"/>
      <c r="AJ58" s="2"/>
      <c r="AK58" s="2"/>
      <c r="AL58" s="2"/>
      <c r="AM58" s="2"/>
      <c r="AN58" s="2"/>
      <c r="AO58" s="2"/>
      <c r="AP58" s="2"/>
      <c r="AQ58" s="2"/>
      <c r="AR58" s="2"/>
      <c r="AS58" s="97" t="s">
        <v>1054</v>
      </c>
      <c r="AT58" s="97" t="s">
        <v>1054</v>
      </c>
      <c r="AU58" s="97" t="s">
        <v>1054</v>
      </c>
      <c r="AV58" s="2"/>
      <c r="AW58" s="2"/>
      <c r="AX58" s="2"/>
      <c r="AY58" s="2"/>
      <c r="AZ58" s="2"/>
      <c r="BA58" s="2"/>
      <c r="BB58" s="2"/>
      <c r="BO58" s="125" t="s">
        <v>1054</v>
      </c>
      <c r="BP58" s="125" t="s">
        <v>1054</v>
      </c>
      <c r="BQ58" s="125" t="s">
        <v>1054</v>
      </c>
      <c r="BT58" s="125" t="s">
        <v>1055</v>
      </c>
    </row>
    <row r="59" spans="2:72" ht="15.75" customHeight="1" x14ac:dyDescent="0.3">
      <c r="B59" s="48" t="str">
        <f>'Indicator Data'!C68</f>
        <v>Kurigram</v>
      </c>
      <c r="C59" s="49">
        <f>'Indicator Data'!D68</f>
        <v>5549</v>
      </c>
      <c r="D59" s="97" t="s">
        <v>1054</v>
      </c>
      <c r="E59" s="97" t="s">
        <v>1054</v>
      </c>
      <c r="F59" s="97" t="s">
        <v>1054</v>
      </c>
      <c r="G59" s="97" t="s">
        <v>1054</v>
      </c>
      <c r="H59" s="2"/>
      <c r="I59" s="2"/>
      <c r="J59" s="2"/>
      <c r="K59" s="2"/>
      <c r="L59" s="2"/>
      <c r="M59" s="2"/>
      <c r="N59" s="2"/>
      <c r="O59" s="2"/>
      <c r="P59" s="2"/>
      <c r="Q59" s="2"/>
      <c r="R59" s="2"/>
      <c r="S59" s="2"/>
      <c r="T59" s="2"/>
      <c r="U59" s="2"/>
      <c r="V59" s="2"/>
      <c r="W59" s="2"/>
      <c r="X59" s="2"/>
      <c r="Y59" s="2"/>
      <c r="Z59" s="2"/>
      <c r="AA59" s="2"/>
      <c r="AB59" s="2"/>
      <c r="AC59" s="2"/>
      <c r="AD59" s="97" t="s">
        <v>1054</v>
      </c>
      <c r="AE59" s="97" t="s">
        <v>1054</v>
      </c>
      <c r="AF59" s="97" t="s">
        <v>1054</v>
      </c>
      <c r="AG59" s="97" t="s">
        <v>1054</v>
      </c>
      <c r="AH59" s="97" t="s">
        <v>1054</v>
      </c>
      <c r="AI59" s="2"/>
      <c r="AJ59" s="2"/>
      <c r="AK59" s="2"/>
      <c r="AL59" s="2"/>
      <c r="AM59" s="2"/>
      <c r="AN59" s="2"/>
      <c r="AO59" s="2"/>
      <c r="AP59" s="2"/>
      <c r="AQ59" s="2"/>
      <c r="AR59" s="2"/>
      <c r="AS59" s="97" t="s">
        <v>1054</v>
      </c>
      <c r="AT59" s="97" t="s">
        <v>1054</v>
      </c>
      <c r="AU59" s="97" t="s">
        <v>1054</v>
      </c>
      <c r="AV59" s="2"/>
      <c r="AW59" s="2"/>
      <c r="AX59" s="2"/>
      <c r="AY59" s="2"/>
      <c r="AZ59" s="2"/>
      <c r="BA59" s="2"/>
      <c r="BB59" s="2"/>
      <c r="BO59" s="125" t="s">
        <v>1054</v>
      </c>
      <c r="BP59" s="125" t="s">
        <v>1054</v>
      </c>
      <c r="BQ59" s="125" t="s">
        <v>1054</v>
      </c>
      <c r="BT59" s="125" t="s">
        <v>1055</v>
      </c>
    </row>
    <row r="60" spans="2:72" ht="15.75" customHeight="1" x14ac:dyDescent="0.3">
      <c r="B60" s="48" t="str">
        <f>'Indicator Data'!C69</f>
        <v>Lalmonirhat</v>
      </c>
      <c r="C60" s="49">
        <f>'Indicator Data'!D69</f>
        <v>5552</v>
      </c>
      <c r="D60" s="97" t="s">
        <v>1054</v>
      </c>
      <c r="E60" s="97" t="s">
        <v>1054</v>
      </c>
      <c r="F60" s="97" t="s">
        <v>1054</v>
      </c>
      <c r="G60" s="97" t="s">
        <v>1054</v>
      </c>
      <c r="H60" s="2"/>
      <c r="I60" s="2"/>
      <c r="J60" s="2"/>
      <c r="K60" s="2"/>
      <c r="L60" s="2"/>
      <c r="M60" s="2"/>
      <c r="N60" s="2"/>
      <c r="O60" s="2"/>
      <c r="P60" s="2"/>
      <c r="Q60" s="2"/>
      <c r="R60" s="2"/>
      <c r="S60" s="2"/>
      <c r="T60" s="2"/>
      <c r="U60" s="2"/>
      <c r="V60" s="2"/>
      <c r="W60" s="2"/>
      <c r="X60" s="2"/>
      <c r="Y60" s="2"/>
      <c r="Z60" s="2"/>
      <c r="AA60" s="2"/>
      <c r="AB60" s="2"/>
      <c r="AC60" s="2"/>
      <c r="AD60" s="97" t="s">
        <v>1054</v>
      </c>
      <c r="AE60" s="97" t="s">
        <v>1054</v>
      </c>
      <c r="AF60" s="97" t="s">
        <v>1054</v>
      </c>
      <c r="AG60" s="97" t="s">
        <v>1054</v>
      </c>
      <c r="AH60" s="97" t="s">
        <v>1054</v>
      </c>
      <c r="AI60" s="2"/>
      <c r="AJ60" s="2"/>
      <c r="AK60" s="2"/>
      <c r="AL60" s="2"/>
      <c r="AM60" s="2"/>
      <c r="AN60" s="2"/>
      <c r="AO60" s="2"/>
      <c r="AP60" s="2"/>
      <c r="AQ60" s="2"/>
      <c r="AR60" s="2"/>
      <c r="AS60" s="97" t="s">
        <v>1054</v>
      </c>
      <c r="AT60" s="97" t="s">
        <v>1054</v>
      </c>
      <c r="AU60" s="97" t="s">
        <v>1054</v>
      </c>
      <c r="AV60" s="2"/>
      <c r="AW60" s="2"/>
      <c r="AX60" s="2"/>
      <c r="AY60" s="2"/>
      <c r="AZ60" s="2"/>
      <c r="BA60" s="2"/>
      <c r="BB60" s="2"/>
      <c r="BO60" s="125" t="s">
        <v>1054</v>
      </c>
      <c r="BP60" s="125" t="s">
        <v>1054</v>
      </c>
      <c r="BQ60" s="125" t="s">
        <v>1054</v>
      </c>
      <c r="BT60" s="125" t="s">
        <v>1055</v>
      </c>
    </row>
    <row r="61" spans="2:72" ht="15.75" customHeight="1" x14ac:dyDescent="0.3">
      <c r="B61" s="48" t="str">
        <f>'Indicator Data'!C70</f>
        <v>Nilphamari</v>
      </c>
      <c r="C61" s="49">
        <f>'Indicator Data'!D70</f>
        <v>5573</v>
      </c>
      <c r="D61" s="97" t="s">
        <v>1054</v>
      </c>
      <c r="E61" s="97" t="s">
        <v>1054</v>
      </c>
      <c r="F61" s="97" t="s">
        <v>1054</v>
      </c>
      <c r="G61" s="97" t="s">
        <v>1054</v>
      </c>
      <c r="H61" s="2"/>
      <c r="I61" s="2"/>
      <c r="J61" s="2"/>
      <c r="K61" s="2"/>
      <c r="L61" s="2"/>
      <c r="M61" s="2"/>
      <c r="N61" s="2"/>
      <c r="O61" s="2"/>
      <c r="P61" s="2"/>
      <c r="Q61" s="2"/>
      <c r="R61" s="2"/>
      <c r="S61" s="2"/>
      <c r="T61" s="2"/>
      <c r="U61" s="2"/>
      <c r="V61" s="2"/>
      <c r="W61" s="2"/>
      <c r="X61" s="2"/>
      <c r="Y61" s="2"/>
      <c r="Z61" s="2"/>
      <c r="AA61" s="2"/>
      <c r="AB61" s="2"/>
      <c r="AC61" s="2"/>
      <c r="AD61" s="97" t="s">
        <v>1054</v>
      </c>
      <c r="AE61" s="97" t="s">
        <v>1054</v>
      </c>
      <c r="AF61" s="97" t="s">
        <v>1054</v>
      </c>
      <c r="AG61" s="97" t="s">
        <v>1054</v>
      </c>
      <c r="AH61" s="97" t="s">
        <v>1054</v>
      </c>
      <c r="AI61" s="2"/>
      <c r="AJ61" s="2"/>
      <c r="AK61" s="2"/>
      <c r="AL61" s="2"/>
      <c r="AM61" s="2"/>
      <c r="AN61" s="2"/>
      <c r="AO61" s="2"/>
      <c r="AP61" s="2"/>
      <c r="AQ61" s="2"/>
      <c r="AR61" s="2"/>
      <c r="AS61" s="97" t="s">
        <v>1054</v>
      </c>
      <c r="AT61" s="97" t="s">
        <v>1054</v>
      </c>
      <c r="AU61" s="97" t="s">
        <v>1054</v>
      </c>
      <c r="AV61" s="2"/>
      <c r="AW61" s="2"/>
      <c r="AX61" s="2"/>
      <c r="AY61" s="2"/>
      <c r="AZ61" s="2"/>
      <c r="BA61" s="2"/>
      <c r="BB61" s="2"/>
      <c r="BO61" s="125" t="s">
        <v>1054</v>
      </c>
      <c r="BP61" s="125" t="s">
        <v>1054</v>
      </c>
      <c r="BQ61" s="125" t="s">
        <v>1054</v>
      </c>
      <c r="BT61" s="125" t="s">
        <v>1055</v>
      </c>
    </row>
    <row r="62" spans="2:72" ht="15.75" customHeight="1" x14ac:dyDescent="0.3">
      <c r="B62" s="48" t="str">
        <f>'Indicator Data'!C71</f>
        <v>Panchagarh</v>
      </c>
      <c r="C62" s="49">
        <f>'Indicator Data'!D71</f>
        <v>5577</v>
      </c>
      <c r="D62" s="97" t="s">
        <v>1054</v>
      </c>
      <c r="E62" s="97" t="s">
        <v>1054</v>
      </c>
      <c r="F62" s="97" t="s">
        <v>1054</v>
      </c>
      <c r="G62" s="97" t="s">
        <v>1054</v>
      </c>
      <c r="H62" s="2"/>
      <c r="I62" s="2"/>
      <c r="J62" s="2"/>
      <c r="K62" s="2"/>
      <c r="L62" s="2"/>
      <c r="M62" s="2"/>
      <c r="N62" s="2"/>
      <c r="O62" s="2"/>
      <c r="P62" s="2"/>
      <c r="Q62" s="2"/>
      <c r="R62" s="2"/>
      <c r="S62" s="2"/>
      <c r="T62" s="2"/>
      <c r="U62" s="2"/>
      <c r="V62" s="2"/>
      <c r="W62" s="2"/>
      <c r="X62" s="2"/>
      <c r="Y62" s="2"/>
      <c r="Z62" s="2"/>
      <c r="AA62" s="2"/>
      <c r="AB62" s="2"/>
      <c r="AC62" s="2"/>
      <c r="AD62" s="97" t="s">
        <v>1054</v>
      </c>
      <c r="AE62" s="97" t="s">
        <v>1054</v>
      </c>
      <c r="AF62" s="97" t="s">
        <v>1054</v>
      </c>
      <c r="AG62" s="97" t="s">
        <v>1054</v>
      </c>
      <c r="AH62" s="97" t="s">
        <v>1054</v>
      </c>
      <c r="AI62" s="2"/>
      <c r="AJ62" s="2"/>
      <c r="AK62" s="2"/>
      <c r="AL62" s="2"/>
      <c r="AM62" s="2"/>
      <c r="AN62" s="2"/>
      <c r="AO62" s="2"/>
      <c r="AP62" s="2"/>
      <c r="AQ62" s="2"/>
      <c r="AR62" s="2"/>
      <c r="AS62" s="97" t="s">
        <v>1054</v>
      </c>
      <c r="AT62" s="97" t="s">
        <v>1054</v>
      </c>
      <c r="AU62" s="97" t="s">
        <v>1054</v>
      </c>
      <c r="AV62" s="2"/>
      <c r="AW62" s="2"/>
      <c r="AX62" s="2"/>
      <c r="AY62" s="2"/>
      <c r="AZ62" s="2"/>
      <c r="BA62" s="2"/>
      <c r="BB62" s="2"/>
      <c r="BO62" s="125" t="s">
        <v>1054</v>
      </c>
      <c r="BP62" s="125" t="s">
        <v>1054</v>
      </c>
      <c r="BQ62" s="125" t="s">
        <v>1054</v>
      </c>
      <c r="BT62" s="125" t="s">
        <v>1055</v>
      </c>
    </row>
    <row r="63" spans="2:72" ht="15.75" customHeight="1" x14ac:dyDescent="0.3">
      <c r="B63" s="48" t="str">
        <f>'Indicator Data'!C72</f>
        <v>Rangpur</v>
      </c>
      <c r="C63" s="49">
        <f>'Indicator Data'!D72</f>
        <v>5585</v>
      </c>
      <c r="D63" s="97" t="s">
        <v>1054</v>
      </c>
      <c r="E63" s="97" t="s">
        <v>1054</v>
      </c>
      <c r="F63" s="97" t="s">
        <v>1054</v>
      </c>
      <c r="G63" s="97" t="s">
        <v>1054</v>
      </c>
      <c r="H63" s="2"/>
      <c r="I63" s="2"/>
      <c r="J63" s="2"/>
      <c r="K63" s="2"/>
      <c r="L63" s="2"/>
      <c r="M63" s="2"/>
      <c r="N63" s="2"/>
      <c r="O63" s="2"/>
      <c r="P63" s="2"/>
      <c r="Q63" s="2"/>
      <c r="R63" s="2"/>
      <c r="S63" s="2"/>
      <c r="T63" s="2"/>
      <c r="U63" s="2"/>
      <c r="V63" s="2"/>
      <c r="W63" s="2"/>
      <c r="X63" s="2"/>
      <c r="Y63" s="2"/>
      <c r="Z63" s="2"/>
      <c r="AA63" s="2"/>
      <c r="AB63" s="2"/>
      <c r="AC63" s="2"/>
      <c r="AD63" s="97" t="s">
        <v>1054</v>
      </c>
      <c r="AE63" s="97" t="s">
        <v>1054</v>
      </c>
      <c r="AF63" s="97" t="s">
        <v>1054</v>
      </c>
      <c r="AG63" s="97" t="s">
        <v>1054</v>
      </c>
      <c r="AH63" s="97" t="s">
        <v>1054</v>
      </c>
      <c r="AI63" s="2"/>
      <c r="AJ63" s="2"/>
      <c r="AK63" s="2"/>
      <c r="AL63" s="2"/>
      <c r="AM63" s="2"/>
      <c r="AN63" s="2"/>
      <c r="AO63" s="2"/>
      <c r="AP63" s="2"/>
      <c r="AQ63" s="2"/>
      <c r="AR63" s="2"/>
      <c r="AS63" s="97" t="s">
        <v>1054</v>
      </c>
      <c r="AT63" s="97" t="s">
        <v>1054</v>
      </c>
      <c r="AU63" s="97" t="s">
        <v>1054</v>
      </c>
      <c r="AV63" s="2"/>
      <c r="AW63" s="2"/>
      <c r="AX63" s="2"/>
      <c r="AY63" s="2"/>
      <c r="AZ63" s="2"/>
      <c r="BA63" s="2"/>
      <c r="BB63" s="2"/>
      <c r="BO63" s="125" t="s">
        <v>1054</v>
      </c>
      <c r="BP63" s="125" t="s">
        <v>1054</v>
      </c>
      <c r="BQ63" s="125" t="s">
        <v>1054</v>
      </c>
      <c r="BT63" s="125" t="s">
        <v>1055</v>
      </c>
    </row>
    <row r="64" spans="2:72" ht="15.75" customHeight="1" x14ac:dyDescent="0.3">
      <c r="B64" s="48" t="str">
        <f>'Indicator Data'!C73</f>
        <v>Thakurgaon</v>
      </c>
      <c r="C64" s="49">
        <f>'Indicator Data'!D73</f>
        <v>5594</v>
      </c>
      <c r="D64" s="97" t="s">
        <v>1054</v>
      </c>
      <c r="E64" s="97" t="s">
        <v>1054</v>
      </c>
      <c r="F64" s="97" t="s">
        <v>1054</v>
      </c>
      <c r="G64" s="97" t="s">
        <v>1054</v>
      </c>
      <c r="H64" s="2"/>
      <c r="I64" s="2"/>
      <c r="J64" s="2"/>
      <c r="K64" s="2"/>
      <c r="L64" s="2"/>
      <c r="M64" s="2"/>
      <c r="N64" s="2"/>
      <c r="O64" s="2"/>
      <c r="P64" s="2"/>
      <c r="Q64" s="2"/>
      <c r="R64" s="2"/>
      <c r="S64" s="2"/>
      <c r="T64" s="2"/>
      <c r="U64" s="2"/>
      <c r="V64" s="2"/>
      <c r="W64" s="2"/>
      <c r="X64" s="2"/>
      <c r="Y64" s="2"/>
      <c r="Z64" s="2"/>
      <c r="AA64" s="2"/>
      <c r="AB64" s="2"/>
      <c r="AC64" s="2"/>
      <c r="AD64" s="97" t="s">
        <v>1054</v>
      </c>
      <c r="AE64" s="97" t="s">
        <v>1054</v>
      </c>
      <c r="AF64" s="97" t="s">
        <v>1054</v>
      </c>
      <c r="AG64" s="97" t="s">
        <v>1054</v>
      </c>
      <c r="AH64" s="97" t="s">
        <v>1054</v>
      </c>
      <c r="AI64" s="2"/>
      <c r="AJ64" s="2"/>
      <c r="AK64" s="2"/>
      <c r="AL64" s="2"/>
      <c r="AM64" s="2"/>
      <c r="AN64" s="2"/>
      <c r="AO64" s="2"/>
      <c r="AP64" s="2"/>
      <c r="AQ64" s="2"/>
      <c r="AR64" s="2"/>
      <c r="AS64" s="97" t="s">
        <v>1054</v>
      </c>
      <c r="AT64" s="97" t="s">
        <v>1054</v>
      </c>
      <c r="AU64" s="97" t="s">
        <v>1054</v>
      </c>
      <c r="AV64" s="2"/>
      <c r="AW64" s="2"/>
      <c r="AX64" s="2"/>
      <c r="AY64" s="2"/>
      <c r="AZ64" s="2"/>
      <c r="BA64" s="2"/>
      <c r="BB64" s="2"/>
      <c r="BO64" s="125" t="s">
        <v>1054</v>
      </c>
      <c r="BP64" s="125" t="s">
        <v>1054</v>
      </c>
      <c r="BQ64" s="125" t="s">
        <v>1054</v>
      </c>
      <c r="BT64" s="125" t="s">
        <v>1055</v>
      </c>
    </row>
    <row r="65" spans="2:72" ht="15.75" customHeight="1" x14ac:dyDescent="0.3">
      <c r="B65" s="48" t="str">
        <f>'Indicator Data'!C74</f>
        <v>Habiganj</v>
      </c>
      <c r="C65" s="49">
        <f>'Indicator Data'!D74</f>
        <v>6036</v>
      </c>
      <c r="D65" s="97" t="s">
        <v>1054</v>
      </c>
      <c r="E65" s="97" t="s">
        <v>1054</v>
      </c>
      <c r="F65" s="97" t="s">
        <v>1054</v>
      </c>
      <c r="G65" s="97" t="s">
        <v>1054</v>
      </c>
      <c r="H65" s="2"/>
      <c r="I65" s="2"/>
      <c r="J65" s="2"/>
      <c r="K65" s="2"/>
      <c r="L65" s="2"/>
      <c r="M65" s="2"/>
      <c r="N65" s="2"/>
      <c r="O65" s="2"/>
      <c r="P65" s="2"/>
      <c r="Q65" s="2"/>
      <c r="R65" s="2"/>
      <c r="S65" s="2"/>
      <c r="T65" s="2"/>
      <c r="U65" s="2"/>
      <c r="V65" s="2"/>
      <c r="W65" s="2"/>
      <c r="X65" s="2"/>
      <c r="Y65" s="2"/>
      <c r="Z65" s="2"/>
      <c r="AA65" s="2"/>
      <c r="AB65" s="2"/>
      <c r="AC65" s="2"/>
      <c r="AD65" s="97" t="s">
        <v>1054</v>
      </c>
      <c r="AE65" s="97" t="s">
        <v>1054</v>
      </c>
      <c r="AF65" s="97" t="s">
        <v>1054</v>
      </c>
      <c r="AG65" s="97" t="s">
        <v>1054</v>
      </c>
      <c r="AH65" s="97" t="s">
        <v>1054</v>
      </c>
      <c r="AI65" s="2"/>
      <c r="AJ65" s="2"/>
      <c r="AK65" s="2"/>
      <c r="AL65" s="2"/>
      <c r="AM65" s="2"/>
      <c r="AN65" s="2"/>
      <c r="AO65" s="2"/>
      <c r="AP65" s="2"/>
      <c r="AQ65" s="2"/>
      <c r="AR65" s="2"/>
      <c r="AS65" s="97" t="s">
        <v>1054</v>
      </c>
      <c r="AT65" s="97" t="s">
        <v>1054</v>
      </c>
      <c r="AU65" s="97" t="s">
        <v>1054</v>
      </c>
      <c r="AV65" s="2"/>
      <c r="AW65" s="2"/>
      <c r="AX65" s="2"/>
      <c r="AY65" s="2"/>
      <c r="AZ65" s="2"/>
      <c r="BA65" s="2"/>
      <c r="BB65" s="2"/>
      <c r="BO65" s="125" t="s">
        <v>1054</v>
      </c>
      <c r="BP65" s="125" t="s">
        <v>1054</v>
      </c>
      <c r="BQ65" s="125" t="s">
        <v>1054</v>
      </c>
      <c r="BT65" s="125" t="s">
        <v>1055</v>
      </c>
    </row>
    <row r="66" spans="2:72" ht="15.75" customHeight="1" x14ac:dyDescent="0.3">
      <c r="B66" s="48" t="str">
        <f>'Indicator Data'!C75</f>
        <v>Maulvibazar</v>
      </c>
      <c r="C66" s="49">
        <f>'Indicator Data'!D75</f>
        <v>6058</v>
      </c>
      <c r="D66" s="97" t="s">
        <v>1054</v>
      </c>
      <c r="E66" s="97" t="s">
        <v>1054</v>
      </c>
      <c r="F66" s="97" t="s">
        <v>1054</v>
      </c>
      <c r="G66" s="97" t="s">
        <v>1054</v>
      </c>
      <c r="H66" s="2"/>
      <c r="I66" s="2"/>
      <c r="J66" s="2"/>
      <c r="K66" s="2"/>
      <c r="L66" s="2"/>
      <c r="M66" s="2"/>
      <c r="N66" s="2"/>
      <c r="O66" s="2"/>
      <c r="P66" s="2"/>
      <c r="Q66" s="2"/>
      <c r="R66" s="2"/>
      <c r="S66" s="2"/>
      <c r="T66" s="2"/>
      <c r="U66" s="2"/>
      <c r="V66" s="2"/>
      <c r="W66" s="2"/>
      <c r="X66" s="2"/>
      <c r="Y66" s="2"/>
      <c r="Z66" s="2"/>
      <c r="AA66" s="2"/>
      <c r="AB66" s="2"/>
      <c r="AC66" s="2"/>
      <c r="AD66" s="97" t="s">
        <v>1054</v>
      </c>
      <c r="AE66" s="97" t="s">
        <v>1054</v>
      </c>
      <c r="AF66" s="97" t="s">
        <v>1054</v>
      </c>
      <c r="AG66" s="97" t="s">
        <v>1054</v>
      </c>
      <c r="AH66" s="97" t="s">
        <v>1054</v>
      </c>
      <c r="AI66" s="2"/>
      <c r="AJ66" s="2"/>
      <c r="AK66" s="2"/>
      <c r="AL66" s="2"/>
      <c r="AM66" s="2"/>
      <c r="AN66" s="2"/>
      <c r="AO66" s="2"/>
      <c r="AP66" s="2"/>
      <c r="AQ66" s="2"/>
      <c r="AR66" s="2"/>
      <c r="AS66" s="97" t="s">
        <v>1054</v>
      </c>
      <c r="AT66" s="97" t="s">
        <v>1054</v>
      </c>
      <c r="AU66" s="97" t="s">
        <v>1054</v>
      </c>
      <c r="AV66" s="2"/>
      <c r="AW66" s="2"/>
      <c r="AX66" s="2"/>
      <c r="AY66" s="2"/>
      <c r="AZ66" s="2"/>
      <c r="BA66" s="2"/>
      <c r="BB66" s="2"/>
      <c r="BO66" s="125" t="s">
        <v>1054</v>
      </c>
      <c r="BP66" s="125" t="s">
        <v>1054</v>
      </c>
      <c r="BQ66" s="125" t="s">
        <v>1054</v>
      </c>
      <c r="BT66" s="125" t="s">
        <v>1055</v>
      </c>
    </row>
    <row r="67" spans="2:72" ht="15.75" customHeight="1" x14ac:dyDescent="0.3">
      <c r="B67" s="48" t="str">
        <f>'Indicator Data'!C76</f>
        <v>Sunamganj</v>
      </c>
      <c r="C67" s="49">
        <f>'Indicator Data'!D76</f>
        <v>6090</v>
      </c>
      <c r="D67" s="97" t="s">
        <v>1054</v>
      </c>
      <c r="E67" s="97" t="s">
        <v>1054</v>
      </c>
      <c r="F67" s="97" t="s">
        <v>1054</v>
      </c>
      <c r="G67" s="97" t="s">
        <v>1054</v>
      </c>
      <c r="H67" s="2"/>
      <c r="I67" s="2"/>
      <c r="J67" s="2"/>
      <c r="K67" s="2"/>
      <c r="L67" s="2"/>
      <c r="M67" s="2"/>
      <c r="N67" s="2"/>
      <c r="O67" s="2"/>
      <c r="P67" s="2"/>
      <c r="Q67" s="2"/>
      <c r="R67" s="2"/>
      <c r="S67" s="2"/>
      <c r="T67" s="2"/>
      <c r="U67" s="2"/>
      <c r="V67" s="2"/>
      <c r="W67" s="2"/>
      <c r="X67" s="2"/>
      <c r="Y67" s="2"/>
      <c r="Z67" s="2"/>
      <c r="AA67" s="2"/>
      <c r="AB67" s="2"/>
      <c r="AC67" s="2"/>
      <c r="AD67" s="97" t="s">
        <v>1054</v>
      </c>
      <c r="AE67" s="97" t="s">
        <v>1054</v>
      </c>
      <c r="AF67" s="97" t="s">
        <v>1054</v>
      </c>
      <c r="AG67" s="97" t="s">
        <v>1054</v>
      </c>
      <c r="AH67" s="97" t="s">
        <v>1054</v>
      </c>
      <c r="AI67" s="2"/>
      <c r="AJ67" s="2"/>
      <c r="AK67" s="2"/>
      <c r="AL67" s="2"/>
      <c r="AM67" s="2"/>
      <c r="AN67" s="2"/>
      <c r="AO67" s="2"/>
      <c r="AP67" s="2"/>
      <c r="AQ67" s="2"/>
      <c r="AR67" s="2"/>
      <c r="AS67" s="97" t="s">
        <v>1054</v>
      </c>
      <c r="AT67" s="97" t="s">
        <v>1054</v>
      </c>
      <c r="AU67" s="97" t="s">
        <v>1054</v>
      </c>
      <c r="AV67" s="2"/>
      <c r="AW67" s="2"/>
      <c r="AX67" s="2"/>
      <c r="AY67" s="2"/>
      <c r="AZ67" s="2"/>
      <c r="BA67" s="2"/>
      <c r="BB67" s="2"/>
      <c r="BO67" s="125" t="s">
        <v>1054</v>
      </c>
      <c r="BP67" s="125" t="s">
        <v>1054</v>
      </c>
      <c r="BQ67" s="125" t="s">
        <v>1054</v>
      </c>
      <c r="BT67" s="125" t="s">
        <v>1055</v>
      </c>
    </row>
    <row r="68" spans="2:72" ht="15.75" customHeight="1" x14ac:dyDescent="0.3">
      <c r="B68" s="48" t="str">
        <f>'Indicator Data'!C77</f>
        <v>Sylhet</v>
      </c>
      <c r="C68" s="49">
        <f>'Indicator Data'!D77</f>
        <v>6091</v>
      </c>
      <c r="D68" s="97" t="s">
        <v>1054</v>
      </c>
      <c r="E68" s="97" t="s">
        <v>1054</v>
      </c>
      <c r="F68" s="97" t="s">
        <v>1054</v>
      </c>
      <c r="G68" s="97" t="s">
        <v>1054</v>
      </c>
      <c r="H68" s="2"/>
      <c r="I68" s="2"/>
      <c r="J68" s="2"/>
      <c r="K68" s="2"/>
      <c r="L68" s="2"/>
      <c r="M68" s="2"/>
      <c r="N68" s="2"/>
      <c r="O68" s="2"/>
      <c r="P68" s="2"/>
      <c r="Q68" s="2"/>
      <c r="R68" s="2"/>
      <c r="S68" s="2"/>
      <c r="T68" s="2"/>
      <c r="U68" s="2"/>
      <c r="V68" s="2"/>
      <c r="W68" s="2"/>
      <c r="X68" s="2"/>
      <c r="Y68" s="2"/>
      <c r="Z68" s="2"/>
      <c r="AA68" s="2"/>
      <c r="AB68" s="2"/>
      <c r="AC68" s="2"/>
      <c r="AD68" s="97" t="s">
        <v>1054</v>
      </c>
      <c r="AE68" s="97" t="s">
        <v>1054</v>
      </c>
      <c r="AF68" s="97" t="s">
        <v>1054</v>
      </c>
      <c r="AG68" s="97" t="s">
        <v>1054</v>
      </c>
      <c r="AH68" s="97" t="s">
        <v>1054</v>
      </c>
      <c r="AI68" s="2"/>
      <c r="AJ68" s="2"/>
      <c r="AK68" s="2"/>
      <c r="AL68" s="2"/>
      <c r="AM68" s="2"/>
      <c r="AN68" s="2"/>
      <c r="AO68" s="2"/>
      <c r="AP68" s="2"/>
      <c r="AQ68" s="2"/>
      <c r="AR68" s="2"/>
      <c r="AS68" s="97" t="s">
        <v>1054</v>
      </c>
      <c r="AT68" s="97" t="s">
        <v>1054</v>
      </c>
      <c r="AU68" s="97" t="s">
        <v>1054</v>
      </c>
      <c r="AV68" s="2"/>
      <c r="AW68" s="2"/>
      <c r="AX68" s="2"/>
      <c r="AY68" s="2"/>
      <c r="AZ68" s="2"/>
      <c r="BA68" s="2"/>
      <c r="BB68" s="2"/>
      <c r="BO68" s="125" t="s">
        <v>1054</v>
      </c>
      <c r="BP68" s="125" t="s">
        <v>1054</v>
      </c>
      <c r="BQ68" s="125" t="s">
        <v>1054</v>
      </c>
      <c r="BT68" s="125" t="s">
        <v>1055</v>
      </c>
    </row>
    <row r="69" spans="2:72" ht="15.75" customHeight="1" x14ac:dyDescent="0.3">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row>
    <row r="70" spans="2:72" ht="15.75" customHeight="1" x14ac:dyDescent="0.3">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row>
    <row r="71" spans="2:72" ht="15.75" customHeight="1" x14ac:dyDescent="0.3">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row>
    <row r="72" spans="2:72" ht="15.75" customHeight="1" x14ac:dyDescent="0.3">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row>
    <row r="73" spans="2:72" ht="15.75" customHeight="1" x14ac:dyDescent="0.3">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row>
    <row r="74" spans="2:72" ht="15.75" customHeight="1" x14ac:dyDescent="0.3">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row>
    <row r="75" spans="2:72" ht="15.75" customHeight="1" x14ac:dyDescent="0.3">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row>
    <row r="76" spans="2:72" ht="15.75" customHeight="1" x14ac:dyDescent="0.3">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row>
    <row r="77" spans="2:72" ht="15.75" customHeight="1" x14ac:dyDescent="0.3">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row>
    <row r="78" spans="2:72" ht="15.75" customHeight="1" x14ac:dyDescent="0.3">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row>
    <row r="79" spans="2:72" ht="15.75" customHeight="1" x14ac:dyDescent="0.3">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row>
    <row r="80" spans="2:72" ht="15.75" customHeight="1" x14ac:dyDescent="0.3">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row>
    <row r="81" spans="2:54" ht="15.75" customHeight="1" x14ac:dyDescent="0.3">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row>
    <row r="82" spans="2:54" ht="15.75" customHeight="1" x14ac:dyDescent="0.3">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row>
    <row r="83" spans="2:54" ht="15.75" customHeight="1" x14ac:dyDescent="0.3">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row>
    <row r="84" spans="2:54" ht="15.75" customHeight="1" x14ac:dyDescent="0.3">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row>
    <row r="85" spans="2:54" ht="15.75" customHeight="1" x14ac:dyDescent="0.3">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row>
    <row r="86" spans="2:54" ht="15.75" customHeight="1" x14ac:dyDescent="0.3">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row>
    <row r="87" spans="2:54" ht="15.75" customHeight="1" x14ac:dyDescent="0.3">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row>
    <row r="88" spans="2:54" ht="15.75" customHeight="1" x14ac:dyDescent="0.3">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row>
    <row r="89" spans="2:54" ht="15.75" customHeight="1" x14ac:dyDescent="0.3">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row>
    <row r="90" spans="2:54" ht="15.75" customHeight="1" x14ac:dyDescent="0.3">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row>
    <row r="91" spans="2:54" ht="15.75" customHeight="1" x14ac:dyDescent="0.3">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row>
    <row r="92" spans="2:54" ht="15.75" customHeight="1" x14ac:dyDescent="0.3">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row>
    <row r="93" spans="2:54" ht="15.75" customHeight="1" x14ac:dyDescent="0.3">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row>
    <row r="94" spans="2:54" ht="15.75" customHeight="1" x14ac:dyDescent="0.3">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row>
    <row r="95" spans="2:54" ht="15.75" customHeight="1" x14ac:dyDescent="0.3">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row>
    <row r="96" spans="2:54" ht="15.75" customHeight="1" x14ac:dyDescent="0.3">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row>
    <row r="97" spans="2:54" ht="15.75" customHeight="1" x14ac:dyDescent="0.3">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row>
    <row r="98" spans="2:54" ht="15.75" customHeight="1" x14ac:dyDescent="0.3">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row>
    <row r="99" spans="2:54" ht="15.75" customHeight="1" x14ac:dyDescent="0.3">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row>
    <row r="100" spans="2:54" ht="15.75" customHeight="1" x14ac:dyDescent="0.3">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row>
    <row r="101" spans="2:54" ht="15.75" customHeight="1" x14ac:dyDescent="0.3">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row>
    <row r="102" spans="2:54" ht="15.75" customHeight="1" x14ac:dyDescent="0.3">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row>
    <row r="103" spans="2:54" ht="15.75" customHeight="1" x14ac:dyDescent="0.3">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row>
    <row r="104" spans="2:54" ht="15.75" customHeight="1" x14ac:dyDescent="0.3">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row>
    <row r="105" spans="2:54" ht="15.75" customHeight="1" x14ac:dyDescent="0.3">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row>
    <row r="106" spans="2:54" ht="15.75" customHeight="1" x14ac:dyDescent="0.3">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row>
    <row r="107" spans="2:54" ht="15.75" customHeight="1" x14ac:dyDescent="0.3">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row>
    <row r="108" spans="2:54" ht="15.75" customHeight="1" x14ac:dyDescent="0.3">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row>
    <row r="109" spans="2:54" ht="15.75" customHeight="1" x14ac:dyDescent="0.3">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row>
    <row r="110" spans="2:54" ht="15.75" customHeight="1" x14ac:dyDescent="0.3">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row>
    <row r="111" spans="2:54" ht="15.75" customHeight="1" x14ac:dyDescent="0.3">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row>
    <row r="112" spans="2:54" ht="15.75" customHeight="1" x14ac:dyDescent="0.3">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row>
    <row r="113" spans="2:54" ht="15.75" customHeight="1" x14ac:dyDescent="0.3">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row>
    <row r="114" spans="2:54" ht="15.75" customHeight="1" x14ac:dyDescent="0.3">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row>
    <row r="115" spans="2:54" ht="15.75" customHeight="1" x14ac:dyDescent="0.3">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row>
    <row r="116" spans="2:54" ht="15.75" customHeight="1" x14ac:dyDescent="0.3">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row>
    <row r="117" spans="2:54" ht="15.75" customHeight="1" x14ac:dyDescent="0.3">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row>
    <row r="118" spans="2:54" ht="15.75" customHeight="1" x14ac:dyDescent="0.3">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row>
    <row r="119" spans="2:54" ht="15.75" customHeight="1" x14ac:dyDescent="0.3">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row>
    <row r="120" spans="2:54" ht="15.75" customHeight="1" x14ac:dyDescent="0.3">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row>
    <row r="121" spans="2:54" ht="15.75" customHeight="1" x14ac:dyDescent="0.3">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row>
    <row r="122" spans="2:54" ht="15.75" customHeight="1" x14ac:dyDescent="0.3">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row>
    <row r="123" spans="2:54" ht="15.75" customHeight="1" x14ac:dyDescent="0.3">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row>
    <row r="124" spans="2:54" ht="15.75" customHeight="1" x14ac:dyDescent="0.3">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row>
    <row r="125" spans="2:54" ht="15.75" customHeight="1" x14ac:dyDescent="0.3">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row>
    <row r="126" spans="2:54" ht="15.75" customHeight="1" x14ac:dyDescent="0.3">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row>
    <row r="127" spans="2:54" ht="15.75" customHeight="1" x14ac:dyDescent="0.3">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row>
    <row r="128" spans="2:54" ht="15.75" customHeight="1" x14ac:dyDescent="0.3">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row>
    <row r="129" spans="2:54" ht="15.75" customHeight="1" x14ac:dyDescent="0.3">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row>
    <row r="130" spans="2:54" ht="15.75" customHeight="1" x14ac:dyDescent="0.3">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row>
    <row r="131" spans="2:54" ht="15.75" customHeight="1" x14ac:dyDescent="0.3">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row>
    <row r="132" spans="2:54" ht="15.75" customHeight="1" x14ac:dyDescent="0.3">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row>
    <row r="133" spans="2:54" ht="15.75" customHeight="1" x14ac:dyDescent="0.3">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row>
    <row r="134" spans="2:54" ht="15.75" customHeight="1" x14ac:dyDescent="0.3">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row>
    <row r="135" spans="2:54" ht="15.75" customHeight="1" x14ac:dyDescent="0.3">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row>
    <row r="136" spans="2:54" ht="15.75" customHeight="1" x14ac:dyDescent="0.3">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row>
    <row r="137" spans="2:54" ht="15.75" customHeight="1" x14ac:dyDescent="0.3">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row>
    <row r="138" spans="2:54" ht="15.75" customHeight="1" x14ac:dyDescent="0.3">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row>
    <row r="139" spans="2:54" ht="15.75" customHeight="1" x14ac:dyDescent="0.3">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row>
    <row r="140" spans="2:54" ht="15.75" customHeight="1" x14ac:dyDescent="0.3">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row>
    <row r="141" spans="2:54" ht="15.75" customHeight="1" x14ac:dyDescent="0.3">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row>
    <row r="142" spans="2:54" ht="15.75" customHeight="1" x14ac:dyDescent="0.3">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row>
    <row r="143" spans="2:54" ht="15.75" customHeight="1" x14ac:dyDescent="0.3">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row>
    <row r="144" spans="2:54" ht="15.75" customHeight="1" x14ac:dyDescent="0.3">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row>
    <row r="145" spans="2:54" ht="15.75" customHeight="1" x14ac:dyDescent="0.3">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row>
    <row r="146" spans="2:54" ht="15.75" customHeight="1" x14ac:dyDescent="0.3">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row>
    <row r="147" spans="2:54" ht="15.75" customHeight="1" x14ac:dyDescent="0.3">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row>
    <row r="148" spans="2:54" ht="15.75" customHeight="1" x14ac:dyDescent="0.3">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row>
    <row r="149" spans="2:54" ht="15.75" customHeight="1" x14ac:dyDescent="0.3">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row>
    <row r="150" spans="2:54" ht="15.75" customHeight="1" x14ac:dyDescent="0.3">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row>
    <row r="151" spans="2:54" ht="15.75" customHeight="1" x14ac:dyDescent="0.3">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row>
    <row r="152" spans="2:54" ht="15.75" customHeight="1" x14ac:dyDescent="0.3">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row>
    <row r="153" spans="2:54" ht="15.75" customHeight="1" x14ac:dyDescent="0.3">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row>
    <row r="154" spans="2:54" ht="15.75" customHeight="1" x14ac:dyDescent="0.3">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row>
    <row r="155" spans="2:54" ht="15.75" customHeight="1" x14ac:dyDescent="0.3">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row>
    <row r="156" spans="2:54" ht="15.75" customHeight="1" x14ac:dyDescent="0.3">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row>
    <row r="157" spans="2:54" ht="15.75" customHeight="1" x14ac:dyDescent="0.3">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row>
    <row r="158" spans="2:54" ht="15.75" customHeight="1" x14ac:dyDescent="0.3">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row>
    <row r="159" spans="2:54" ht="15.75" customHeight="1" x14ac:dyDescent="0.3">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row>
    <row r="160" spans="2:54" ht="15.75" customHeight="1" x14ac:dyDescent="0.3">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row>
    <row r="161" spans="2:54" ht="15.75" customHeight="1" x14ac:dyDescent="0.3">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row>
    <row r="162" spans="2:54" ht="15.75" customHeight="1" x14ac:dyDescent="0.3">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row>
    <row r="163" spans="2:54" ht="15.75" customHeight="1" x14ac:dyDescent="0.3">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row>
    <row r="164" spans="2:54" ht="15.75" customHeight="1" x14ac:dyDescent="0.3">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row>
    <row r="165" spans="2:54" ht="15.75" customHeight="1" x14ac:dyDescent="0.3">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row>
    <row r="166" spans="2:54" ht="15.75" customHeight="1" x14ac:dyDescent="0.3">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row>
    <row r="167" spans="2:54" ht="15.75" customHeight="1" x14ac:dyDescent="0.3">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row>
    <row r="168" spans="2:54" ht="15.75" customHeight="1" x14ac:dyDescent="0.3">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row>
    <row r="169" spans="2:54" ht="15.75" customHeight="1" x14ac:dyDescent="0.3">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row>
    <row r="170" spans="2:54" ht="15.75" customHeight="1" x14ac:dyDescent="0.3">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row>
    <row r="171" spans="2:54" ht="15.75" customHeight="1" x14ac:dyDescent="0.3">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row>
    <row r="172" spans="2:54" ht="15.75" customHeight="1" x14ac:dyDescent="0.3">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row>
    <row r="173" spans="2:54" ht="15.75" customHeight="1" x14ac:dyDescent="0.3">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row>
    <row r="174" spans="2:54" ht="15.75" customHeight="1" x14ac:dyDescent="0.3">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row>
    <row r="175" spans="2:54" ht="15.75" customHeight="1" x14ac:dyDescent="0.3">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row>
    <row r="176" spans="2:54" ht="15.75" customHeight="1" x14ac:dyDescent="0.3">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row>
    <row r="177" spans="2:54" ht="15.75" customHeight="1" x14ac:dyDescent="0.3">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row>
    <row r="178" spans="2:54" ht="15.75" customHeight="1" x14ac:dyDescent="0.3">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row>
    <row r="179" spans="2:54" ht="15.75" customHeight="1" x14ac:dyDescent="0.3">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row>
    <row r="180" spans="2:54" ht="15.75" customHeight="1" x14ac:dyDescent="0.3">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row>
    <row r="181" spans="2:54" ht="15.75" customHeight="1" x14ac:dyDescent="0.3">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row>
    <row r="182" spans="2:54" ht="15.75" customHeight="1" x14ac:dyDescent="0.3">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row>
    <row r="183" spans="2:54" ht="15.75" customHeight="1" x14ac:dyDescent="0.3">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row>
    <row r="184" spans="2:54" ht="15.75" customHeight="1" x14ac:dyDescent="0.3">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row>
    <row r="185" spans="2:54" ht="15.75" customHeight="1" x14ac:dyDescent="0.3">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row>
    <row r="186" spans="2:54" ht="15.75" customHeight="1" x14ac:dyDescent="0.3">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row>
    <row r="187" spans="2:54" ht="15.75" customHeight="1" x14ac:dyDescent="0.3">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row>
    <row r="188" spans="2:54" ht="15.75" customHeight="1" x14ac:dyDescent="0.3">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row>
    <row r="189" spans="2:54" ht="15.75" customHeight="1" x14ac:dyDescent="0.3">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row>
    <row r="190" spans="2:54" ht="15.75" customHeight="1" x14ac:dyDescent="0.3">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row>
    <row r="191" spans="2:54" ht="15.75" customHeight="1" x14ac:dyDescent="0.3">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row>
    <row r="192" spans="2:54" ht="15.75" customHeight="1" x14ac:dyDescent="0.3">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row>
    <row r="193" spans="2:54" ht="15.75" customHeight="1" x14ac:dyDescent="0.3">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row>
    <row r="194" spans="2:54" ht="15.75" customHeight="1" x14ac:dyDescent="0.3">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row>
    <row r="195" spans="2:54" ht="15.75" customHeight="1" x14ac:dyDescent="0.3">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row>
    <row r="196" spans="2:54" ht="15.75" customHeight="1" x14ac:dyDescent="0.3">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row>
    <row r="197" spans="2:54" ht="15.75" customHeight="1" x14ac:dyDescent="0.3">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row>
    <row r="198" spans="2:54" ht="15.75" customHeight="1" x14ac:dyDescent="0.3">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row>
    <row r="199" spans="2:54" ht="15.75" customHeight="1" x14ac:dyDescent="0.3">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row>
    <row r="200" spans="2:54" ht="15.75" customHeight="1" x14ac:dyDescent="0.3">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row>
    <row r="201" spans="2:54" ht="15.75" customHeight="1" x14ac:dyDescent="0.3">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row>
    <row r="202" spans="2:54" ht="15.75" customHeight="1" x14ac:dyDescent="0.3">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row>
    <row r="203" spans="2:54" ht="15.75" customHeight="1" x14ac:dyDescent="0.3">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row>
    <row r="204" spans="2:54" ht="15.75" customHeight="1" x14ac:dyDescent="0.3">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row>
    <row r="205" spans="2:54" ht="15.75" customHeight="1" x14ac:dyDescent="0.3">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row>
    <row r="206" spans="2:54" ht="15.75" customHeight="1" x14ac:dyDescent="0.3">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row>
    <row r="207" spans="2:54" ht="15.75" customHeight="1" x14ac:dyDescent="0.3">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row>
    <row r="208" spans="2:54" ht="15.75" customHeight="1" x14ac:dyDescent="0.3">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row>
    <row r="209" spans="2:54" ht="15.75" customHeight="1" x14ac:dyDescent="0.3">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row>
    <row r="210" spans="2:54" ht="15.75" customHeight="1" x14ac:dyDescent="0.3">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row>
    <row r="211" spans="2:54" ht="15.75" customHeight="1" x14ac:dyDescent="0.3">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row>
    <row r="212" spans="2:54" ht="15.75" customHeight="1" x14ac:dyDescent="0.3">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row>
    <row r="213" spans="2:54" ht="15.75" customHeight="1" x14ac:dyDescent="0.3">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row>
    <row r="214" spans="2:54" ht="15.75" customHeight="1" x14ac:dyDescent="0.3">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row>
    <row r="215" spans="2:54" ht="15.75" customHeight="1" x14ac:dyDescent="0.3">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row>
    <row r="216" spans="2:54" ht="15.75" customHeight="1" x14ac:dyDescent="0.3">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row>
    <row r="217" spans="2:54" ht="15.75" customHeight="1" x14ac:dyDescent="0.3">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row>
    <row r="218" spans="2:54" ht="15.75" customHeight="1" x14ac:dyDescent="0.3">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row>
    <row r="219" spans="2:54" ht="15.75" customHeight="1" x14ac:dyDescent="0.3">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row>
    <row r="220" spans="2:54" ht="15.75" customHeight="1" x14ac:dyDescent="0.3">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row>
    <row r="221" spans="2:54" ht="15.75" customHeight="1" x14ac:dyDescent="0.3">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row>
    <row r="222" spans="2:54" ht="15.75" customHeight="1" x14ac:dyDescent="0.3">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row>
    <row r="223" spans="2:54" ht="15.75" customHeight="1" x14ac:dyDescent="0.3">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row>
    <row r="224" spans="2:54" ht="15.75" customHeight="1" x14ac:dyDescent="0.3">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row>
    <row r="225" spans="2:54" ht="15.75" customHeight="1" x14ac:dyDescent="0.3">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row>
    <row r="226" spans="2:54" ht="15.75" customHeight="1" x14ac:dyDescent="0.3">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row>
    <row r="227" spans="2:54" ht="15.75" customHeight="1" x14ac:dyDescent="0.3">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row>
    <row r="228" spans="2:54" ht="15.75" customHeight="1" x14ac:dyDescent="0.3">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row>
    <row r="229" spans="2:54" ht="15.75" customHeight="1" x14ac:dyDescent="0.3">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row>
    <row r="230" spans="2:54" ht="15.75" customHeight="1" x14ac:dyDescent="0.3">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row>
    <row r="231" spans="2:54" ht="15.75" customHeight="1" x14ac:dyDescent="0.3">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row>
    <row r="232" spans="2:54" ht="15.75" customHeight="1" x14ac:dyDescent="0.3">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row>
    <row r="233" spans="2:54" ht="15.75" customHeight="1" x14ac:dyDescent="0.3">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row>
    <row r="234" spans="2:54" ht="15.75" customHeight="1" x14ac:dyDescent="0.3">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row>
    <row r="235" spans="2:54" ht="15.75" customHeight="1" x14ac:dyDescent="0.3">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row>
    <row r="236" spans="2:54" ht="15.75" customHeight="1" x14ac:dyDescent="0.3">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row>
    <row r="237" spans="2:54" ht="15.75" customHeight="1" x14ac:dyDescent="0.3">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row>
    <row r="238" spans="2:54" ht="15.75" customHeight="1" x14ac:dyDescent="0.3">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row>
    <row r="239" spans="2:54" ht="15.75" customHeight="1" x14ac:dyDescent="0.3">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row>
    <row r="240" spans="2:54" ht="15.75" customHeight="1" x14ac:dyDescent="0.3">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row>
    <row r="241" spans="2:54" ht="15.75" customHeight="1" x14ac:dyDescent="0.3">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row>
    <row r="242" spans="2:54" ht="15.75" customHeight="1" x14ac:dyDescent="0.3">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row>
    <row r="243" spans="2:54" ht="15.75" customHeight="1" x14ac:dyDescent="0.3">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row>
    <row r="244" spans="2:54" ht="15.75" customHeight="1" x14ac:dyDescent="0.3">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row>
    <row r="245" spans="2:54" ht="15.75" customHeight="1" x14ac:dyDescent="0.3">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row>
    <row r="246" spans="2:54" ht="15.75" customHeight="1" x14ac:dyDescent="0.3">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row>
    <row r="247" spans="2:54" ht="15.75" customHeight="1" x14ac:dyDescent="0.3">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row>
    <row r="248" spans="2:54" ht="15.75" customHeight="1" x14ac:dyDescent="0.3">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row>
    <row r="249" spans="2:54" ht="15.75" customHeight="1" x14ac:dyDescent="0.3">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row>
    <row r="250" spans="2:54" ht="15.75" customHeight="1" x14ac:dyDescent="0.3">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row>
    <row r="251" spans="2:54" ht="15.75" customHeight="1" x14ac:dyDescent="0.3">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row>
    <row r="252" spans="2:54" ht="15.75" customHeight="1" x14ac:dyDescent="0.3">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row>
    <row r="253" spans="2:54" ht="15.75" customHeight="1" x14ac:dyDescent="0.3">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row>
    <row r="254" spans="2:54" ht="15.75" customHeight="1" x14ac:dyDescent="0.3">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row>
    <row r="255" spans="2:54" ht="15.75" customHeight="1" x14ac:dyDescent="0.3">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row>
    <row r="256" spans="2:54" ht="15.75" customHeight="1" x14ac:dyDescent="0.3">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row>
    <row r="257" spans="2:54" ht="15.75" customHeight="1" x14ac:dyDescent="0.3">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row>
    <row r="258" spans="2:54" ht="15.75" customHeight="1" x14ac:dyDescent="0.3">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row>
    <row r="259" spans="2:54" ht="15.75" customHeight="1" x14ac:dyDescent="0.3">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row>
    <row r="260" spans="2:54" ht="15.75" customHeight="1" x14ac:dyDescent="0.3">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row>
    <row r="261" spans="2:54" ht="15.75" customHeight="1" x14ac:dyDescent="0.3">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row>
    <row r="262" spans="2:54" ht="15.75" customHeight="1" x14ac:dyDescent="0.3">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row>
    <row r="263" spans="2:54" ht="15.75" customHeight="1" x14ac:dyDescent="0.3">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row>
    <row r="264" spans="2:54" ht="15.75" customHeight="1" x14ac:dyDescent="0.3">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row>
    <row r="265" spans="2:54" ht="15.75" customHeight="1" x14ac:dyDescent="0.3">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row>
    <row r="266" spans="2:54" ht="15.75" customHeight="1" x14ac:dyDescent="0.3">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row>
    <row r="267" spans="2:54" ht="15.75" customHeight="1" x14ac:dyDescent="0.3">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row>
    <row r="268" spans="2:54" ht="15.75" customHeight="1" x14ac:dyDescent="0.3">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row>
    <row r="269" spans="2:54" ht="15.75" customHeight="1" x14ac:dyDescent="0.3">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row>
    <row r="270" spans="2:54" ht="15.75" customHeight="1" x14ac:dyDescent="0.3">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row>
    <row r="271" spans="2:54" ht="15.75" customHeight="1" x14ac:dyDescent="0.3">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row>
    <row r="272" spans="2:54" ht="15.75" customHeight="1" x14ac:dyDescent="0.3">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row>
    <row r="273" spans="2:54" ht="15.75" customHeight="1" x14ac:dyDescent="0.3">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row>
    <row r="274" spans="2:54" ht="15.75" customHeight="1" x14ac:dyDescent="0.3">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row>
    <row r="275" spans="2:54" ht="15.75" customHeight="1" x14ac:dyDescent="0.3">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row>
    <row r="276" spans="2:54" ht="15.75" customHeight="1" x14ac:dyDescent="0.3">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row>
    <row r="277" spans="2:54" ht="15.75" customHeight="1" x14ac:dyDescent="0.3">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row>
    <row r="278" spans="2:54" ht="15.75" customHeight="1" x14ac:dyDescent="0.3">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row>
    <row r="279" spans="2:54" ht="15.75" customHeight="1" x14ac:dyDescent="0.3">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row>
    <row r="280" spans="2:54" ht="15.75" customHeight="1" x14ac:dyDescent="0.3">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row>
    <row r="281" spans="2:54" ht="15.75" customHeight="1" x14ac:dyDescent="0.3">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row>
    <row r="282" spans="2:54" ht="15.75" customHeight="1" x14ac:dyDescent="0.3">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row>
    <row r="283" spans="2:54" ht="15.75" customHeight="1" x14ac:dyDescent="0.3">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row>
    <row r="284" spans="2:54" ht="15.75" customHeight="1" x14ac:dyDescent="0.3">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row>
    <row r="285" spans="2:54" ht="15.75" customHeight="1" x14ac:dyDescent="0.3">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row>
    <row r="286" spans="2:54" ht="15.75" customHeight="1" x14ac:dyDescent="0.3">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row>
    <row r="287" spans="2:54" ht="15.75" customHeight="1" x14ac:dyDescent="0.3">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row>
    <row r="288" spans="2:54" ht="15.75" customHeight="1" x14ac:dyDescent="0.3">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row>
    <row r="289" spans="2:54" ht="15.75" customHeight="1" x14ac:dyDescent="0.3">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row>
    <row r="290" spans="2:54" ht="15.75" customHeight="1" x14ac:dyDescent="0.3">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row>
    <row r="291" spans="2:54" ht="15.75" customHeight="1" x14ac:dyDescent="0.3">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row>
    <row r="292" spans="2:54" ht="15.75" customHeight="1" x14ac:dyDescent="0.3">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row>
    <row r="293" spans="2:54" ht="15.75" customHeight="1" x14ac:dyDescent="0.3">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row>
    <row r="294" spans="2:54" ht="15.75" customHeight="1" x14ac:dyDescent="0.3">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row>
    <row r="295" spans="2:54" ht="15.75" customHeight="1" x14ac:dyDescent="0.3">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row>
    <row r="296" spans="2:54" ht="15.75" customHeight="1" x14ac:dyDescent="0.3">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row>
    <row r="297" spans="2:54" ht="15.75" customHeight="1" x14ac:dyDescent="0.3">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row>
    <row r="298" spans="2:54" ht="15.75" customHeight="1" x14ac:dyDescent="0.3">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row>
    <row r="299" spans="2:54" ht="15.75" customHeight="1" x14ac:dyDescent="0.3">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row>
    <row r="300" spans="2:54" ht="15.75" customHeight="1" x14ac:dyDescent="0.3">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row>
    <row r="301" spans="2:54" ht="15.75" customHeight="1" x14ac:dyDescent="0.3">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row>
    <row r="302" spans="2:54" ht="15.75" customHeight="1" x14ac:dyDescent="0.3">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row>
    <row r="303" spans="2:54" ht="15.75" customHeight="1" x14ac:dyDescent="0.3">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row>
    <row r="304" spans="2:54" ht="15.75" customHeight="1" x14ac:dyDescent="0.3">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row>
    <row r="305" spans="2:54" ht="15.75" customHeight="1" x14ac:dyDescent="0.3">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row>
    <row r="306" spans="2:54" ht="15.75" customHeight="1" x14ac:dyDescent="0.3">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row>
    <row r="307" spans="2:54" ht="15.75" customHeight="1" x14ac:dyDescent="0.3">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row>
    <row r="308" spans="2:54" ht="15.75" customHeight="1" x14ac:dyDescent="0.3">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row>
    <row r="309" spans="2:54" ht="15.75" customHeight="1" x14ac:dyDescent="0.3">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row>
    <row r="310" spans="2:54" ht="15.75" customHeight="1" x14ac:dyDescent="0.3">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row>
    <row r="311" spans="2:54" ht="15.75" customHeight="1" x14ac:dyDescent="0.3">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row>
    <row r="312" spans="2:54" ht="15.75" customHeight="1" x14ac:dyDescent="0.3">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row>
    <row r="313" spans="2:54" ht="15.75" customHeight="1" x14ac:dyDescent="0.3">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row>
    <row r="314" spans="2:54" ht="15.75" customHeight="1" x14ac:dyDescent="0.3">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row>
    <row r="315" spans="2:54" ht="15.75" customHeight="1" x14ac:dyDescent="0.3">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row>
    <row r="316" spans="2:54" ht="15.75" customHeight="1" x14ac:dyDescent="0.3">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row>
    <row r="317" spans="2:54" ht="15.75" customHeight="1" x14ac:dyDescent="0.3">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row>
    <row r="318" spans="2:54" ht="15.75" customHeight="1" x14ac:dyDescent="0.3">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row>
    <row r="319" spans="2:54" ht="15.75" customHeight="1" x14ac:dyDescent="0.3">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row>
    <row r="320" spans="2:54" ht="15.75" customHeight="1" x14ac:dyDescent="0.3">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row>
    <row r="321" spans="2:54" ht="15.75" customHeight="1" x14ac:dyDescent="0.3">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row>
    <row r="322" spans="2:54" ht="15.75" customHeight="1" x14ac:dyDescent="0.3">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row>
    <row r="323" spans="2:54" ht="15.75" customHeight="1" x14ac:dyDescent="0.3">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row>
    <row r="324" spans="2:54" ht="15.75" customHeight="1" x14ac:dyDescent="0.3">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row>
    <row r="325" spans="2:54" ht="15.75" customHeight="1" x14ac:dyDescent="0.3">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row>
    <row r="326" spans="2:54" ht="15.75" customHeight="1" x14ac:dyDescent="0.3">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row>
    <row r="327" spans="2:54" ht="15.75" customHeight="1" x14ac:dyDescent="0.3">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row>
    <row r="328" spans="2:54" ht="15.75" customHeight="1" x14ac:dyDescent="0.3">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row>
    <row r="329" spans="2:54" ht="15.75" customHeight="1" x14ac:dyDescent="0.3">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row>
    <row r="330" spans="2:54" ht="15.75" customHeight="1" x14ac:dyDescent="0.3">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row>
    <row r="331" spans="2:54" ht="15.75" customHeight="1" x14ac:dyDescent="0.3">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row>
    <row r="332" spans="2:54" ht="15.75" customHeight="1" x14ac:dyDescent="0.3">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row>
    <row r="333" spans="2:54" ht="15.75" customHeight="1" x14ac:dyDescent="0.3">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row>
    <row r="334" spans="2:54" ht="15.75" customHeight="1" x14ac:dyDescent="0.3">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row>
    <row r="335" spans="2:54" ht="15.75" customHeight="1" x14ac:dyDescent="0.3">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row>
    <row r="336" spans="2:54" ht="15.75" customHeight="1" x14ac:dyDescent="0.3">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row>
    <row r="337" spans="2:54" ht="15.75" customHeight="1" x14ac:dyDescent="0.3">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row>
    <row r="338" spans="2:54" ht="15.75" customHeight="1" x14ac:dyDescent="0.3">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row>
    <row r="339" spans="2:54" ht="15.75" customHeight="1" x14ac:dyDescent="0.3">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row>
    <row r="340" spans="2:54" ht="15.75" customHeight="1" x14ac:dyDescent="0.3">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row>
    <row r="341" spans="2:54" ht="15.75" customHeight="1" x14ac:dyDescent="0.3">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row>
    <row r="342" spans="2:54" ht="15.75" customHeight="1" x14ac:dyDescent="0.3">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row>
    <row r="343" spans="2:54" ht="15.75" customHeight="1" x14ac:dyDescent="0.3">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row>
    <row r="344" spans="2:54" ht="15.75" customHeight="1" x14ac:dyDescent="0.3">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row>
    <row r="345" spans="2:54" ht="15.75" customHeight="1" x14ac:dyDescent="0.3">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row>
    <row r="346" spans="2:54" ht="15.75" customHeight="1" x14ac:dyDescent="0.3">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row>
    <row r="347" spans="2:54" ht="15.75" customHeight="1" x14ac:dyDescent="0.3">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row>
    <row r="348" spans="2:54" ht="15.75" customHeight="1" x14ac:dyDescent="0.3">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row>
    <row r="349" spans="2:54" ht="15.75" customHeight="1" x14ac:dyDescent="0.3">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row>
    <row r="350" spans="2:54" ht="15.75" customHeight="1" x14ac:dyDescent="0.3">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row>
    <row r="351" spans="2:54" ht="15.75" customHeight="1" x14ac:dyDescent="0.3">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row>
    <row r="352" spans="2:54" ht="15.75" customHeight="1" x14ac:dyDescent="0.3">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row>
    <row r="353" spans="2:54" ht="15.75" customHeight="1" x14ac:dyDescent="0.3">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row>
    <row r="354" spans="2:54" ht="15.75" customHeight="1" x14ac:dyDescent="0.3">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row>
    <row r="355" spans="2:54" ht="15.75" customHeight="1" x14ac:dyDescent="0.3">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row>
    <row r="356" spans="2:54" ht="15.75" customHeight="1" x14ac:dyDescent="0.3">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row>
    <row r="357" spans="2:54" ht="15.75" customHeight="1" x14ac:dyDescent="0.3">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row>
    <row r="358" spans="2:54" ht="15.75" customHeight="1" x14ac:dyDescent="0.3">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row>
    <row r="359" spans="2:54" ht="15.75" customHeight="1" x14ac:dyDescent="0.3">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row>
    <row r="360" spans="2:54" ht="15.75" customHeight="1" x14ac:dyDescent="0.3">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row>
    <row r="361" spans="2:54" ht="15.75" customHeight="1" x14ac:dyDescent="0.3">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row>
    <row r="362" spans="2:54" ht="15.75" customHeight="1" x14ac:dyDescent="0.3">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row>
    <row r="363" spans="2:54" ht="15.75" customHeight="1" x14ac:dyDescent="0.3">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row>
    <row r="364" spans="2:54" ht="15.75" customHeight="1" x14ac:dyDescent="0.3">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row>
    <row r="365" spans="2:54" ht="15.75" customHeight="1" x14ac:dyDescent="0.3">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row>
    <row r="366" spans="2:54" ht="15.75" customHeight="1" x14ac:dyDescent="0.3">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row>
    <row r="367" spans="2:54" ht="15.75" customHeight="1" x14ac:dyDescent="0.3">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row>
    <row r="368" spans="2:54" ht="15.75" customHeight="1" x14ac:dyDescent="0.3">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row>
    <row r="369" spans="2:54" ht="15.75" customHeight="1" x14ac:dyDescent="0.3">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row>
    <row r="370" spans="2:54" ht="15.75" customHeight="1" x14ac:dyDescent="0.3">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row>
    <row r="371" spans="2:54" ht="15.75" customHeight="1" x14ac:dyDescent="0.3">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row>
    <row r="372" spans="2:54" ht="15.75" customHeight="1" x14ac:dyDescent="0.3">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row>
    <row r="373" spans="2:54" ht="15.75" customHeight="1" x14ac:dyDescent="0.3">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row>
    <row r="374" spans="2:54" ht="15.75" customHeight="1" x14ac:dyDescent="0.3">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row>
    <row r="375" spans="2:54" ht="15.75" customHeight="1" x14ac:dyDescent="0.3">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row>
    <row r="376" spans="2:54" ht="15.75" customHeight="1" x14ac:dyDescent="0.3">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row>
    <row r="377" spans="2:54" ht="15.75" customHeight="1" x14ac:dyDescent="0.3">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row>
    <row r="378" spans="2:54" ht="15.75" customHeight="1" x14ac:dyDescent="0.3">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row>
    <row r="379" spans="2:54" ht="15.75" customHeight="1" x14ac:dyDescent="0.3">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row>
    <row r="380" spans="2:54" ht="15.75" customHeight="1" x14ac:dyDescent="0.3">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row>
    <row r="381" spans="2:54" ht="15.75" customHeight="1" x14ac:dyDescent="0.3">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row>
    <row r="382" spans="2:54" ht="15.75" customHeight="1" x14ac:dyDescent="0.3">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row>
    <row r="383" spans="2:54" ht="15.75" customHeight="1" x14ac:dyDescent="0.3">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row>
    <row r="384" spans="2:54" ht="15.75" customHeight="1" x14ac:dyDescent="0.3">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row>
    <row r="385" spans="2:54" ht="15.75" customHeight="1" x14ac:dyDescent="0.3">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row>
    <row r="386" spans="2:54" ht="15.75" customHeight="1" x14ac:dyDescent="0.3">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row>
    <row r="387" spans="2:54" ht="15.75" customHeight="1" x14ac:dyDescent="0.3">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row>
    <row r="388" spans="2:54" ht="15.75" customHeight="1" x14ac:dyDescent="0.3">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row>
    <row r="389" spans="2:54" ht="15.75" customHeight="1" x14ac:dyDescent="0.3">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row>
    <row r="390" spans="2:54" ht="15.75" customHeight="1" x14ac:dyDescent="0.3">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row>
    <row r="391" spans="2:54" ht="15.75" customHeight="1" x14ac:dyDescent="0.3">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row>
    <row r="392" spans="2:54" ht="15.75" customHeight="1" x14ac:dyDescent="0.3">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row>
    <row r="393" spans="2:54" ht="15.75" customHeight="1" x14ac:dyDescent="0.3">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row>
    <row r="394" spans="2:54" ht="15.75" customHeight="1" x14ac:dyDescent="0.3">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row>
    <row r="395" spans="2:54" ht="15.75" customHeight="1" x14ac:dyDescent="0.3">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row>
    <row r="396" spans="2:54" ht="15.75" customHeight="1" x14ac:dyDescent="0.3">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row>
    <row r="397" spans="2:54" ht="15.75" customHeight="1" x14ac:dyDescent="0.3">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row>
    <row r="398" spans="2:54" ht="15.75" customHeight="1" x14ac:dyDescent="0.3">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row>
    <row r="399" spans="2:54" ht="15.75" customHeight="1" x14ac:dyDescent="0.3">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row>
    <row r="400" spans="2:54" ht="15.75" customHeight="1" x14ac:dyDescent="0.3">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row>
    <row r="401" spans="2:54" ht="15.75" customHeight="1" x14ac:dyDescent="0.3">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row>
    <row r="402" spans="2:54" ht="15.75" customHeight="1" x14ac:dyDescent="0.3">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row>
    <row r="403" spans="2:54" ht="15.75" customHeight="1" x14ac:dyDescent="0.3">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row>
    <row r="404" spans="2:54" ht="15.75" customHeight="1" x14ac:dyDescent="0.3">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row>
    <row r="405" spans="2:54" ht="15.75" customHeight="1" x14ac:dyDescent="0.3">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row>
    <row r="406" spans="2:54" ht="15.75" customHeight="1" x14ac:dyDescent="0.3">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row>
    <row r="407" spans="2:54" ht="15.75" customHeight="1" x14ac:dyDescent="0.3">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row>
    <row r="408" spans="2:54" ht="15.75" customHeight="1" x14ac:dyDescent="0.3">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row>
    <row r="409" spans="2:54" ht="15.75" customHeight="1" x14ac:dyDescent="0.3">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row>
    <row r="410" spans="2:54" ht="15.75" customHeight="1" x14ac:dyDescent="0.3">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row>
    <row r="411" spans="2:54" ht="15.75" customHeight="1" x14ac:dyDescent="0.3">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row>
    <row r="412" spans="2:54" ht="15.75" customHeight="1" x14ac:dyDescent="0.3">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row>
    <row r="413" spans="2:54" ht="15.75" customHeight="1" x14ac:dyDescent="0.3">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row>
    <row r="414" spans="2:54" ht="15.75" customHeight="1" x14ac:dyDescent="0.3">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row>
    <row r="415" spans="2:54" ht="15.75" customHeight="1" x14ac:dyDescent="0.3">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row>
    <row r="416" spans="2:54" ht="15.75" customHeight="1" x14ac:dyDescent="0.3">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row>
    <row r="417" spans="2:54" ht="15.75" customHeight="1" x14ac:dyDescent="0.3">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row>
    <row r="418" spans="2:54" ht="15.75" customHeight="1" x14ac:dyDescent="0.3">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row>
    <row r="419" spans="2:54" ht="15.75" customHeight="1" x14ac:dyDescent="0.3">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row>
    <row r="420" spans="2:54" ht="15.75" customHeight="1" x14ac:dyDescent="0.3">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row>
    <row r="421" spans="2:54" ht="15.75" customHeight="1" x14ac:dyDescent="0.3">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row>
    <row r="422" spans="2:54" ht="15.75" customHeight="1" x14ac:dyDescent="0.3">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row>
    <row r="423" spans="2:54" ht="15.75" customHeight="1" x14ac:dyDescent="0.3">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row>
    <row r="424" spans="2:54" ht="15.75" customHeight="1" x14ac:dyDescent="0.3">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row>
    <row r="425" spans="2:54" ht="15.75" customHeight="1" x14ac:dyDescent="0.3">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row>
    <row r="426" spans="2:54" ht="15.75" customHeight="1" x14ac:dyDescent="0.3">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row>
    <row r="427" spans="2:54" ht="15.75" customHeight="1" x14ac:dyDescent="0.3">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row>
    <row r="428" spans="2:54" ht="15.75" customHeight="1" x14ac:dyDescent="0.3">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row>
    <row r="429" spans="2:54" ht="15.75" customHeight="1" x14ac:dyDescent="0.3">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row>
    <row r="430" spans="2:54" ht="15.75" customHeight="1" x14ac:dyDescent="0.3">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row>
    <row r="431" spans="2:54" ht="15.75" customHeight="1" x14ac:dyDescent="0.3">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row>
    <row r="432" spans="2:54" ht="15.75" customHeight="1" x14ac:dyDescent="0.3">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row>
    <row r="433" spans="2:54" ht="15.75" customHeight="1" x14ac:dyDescent="0.3">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row>
    <row r="434" spans="2:54" ht="15.75" customHeight="1" x14ac:dyDescent="0.3">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row>
    <row r="435" spans="2:54" ht="15.75" customHeight="1" x14ac:dyDescent="0.3">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row>
    <row r="436" spans="2:54" ht="15.75" customHeight="1" x14ac:dyDescent="0.3">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row>
    <row r="437" spans="2:54" ht="15.75" customHeight="1" x14ac:dyDescent="0.3">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row>
    <row r="438" spans="2:54" ht="15.75" customHeight="1" x14ac:dyDescent="0.3">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row>
    <row r="439" spans="2:54" ht="15.75" customHeight="1" x14ac:dyDescent="0.3">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row>
    <row r="440" spans="2:54" ht="15.75" customHeight="1" x14ac:dyDescent="0.3">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row>
    <row r="441" spans="2:54" ht="15.75" customHeight="1" x14ac:dyDescent="0.3">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row>
    <row r="442" spans="2:54" ht="15.75" customHeight="1" x14ac:dyDescent="0.3">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row>
    <row r="443" spans="2:54" ht="15.75" customHeight="1" x14ac:dyDescent="0.3">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row>
    <row r="444" spans="2:54" ht="15.75" customHeight="1" x14ac:dyDescent="0.3">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row>
    <row r="445" spans="2:54" ht="15.75" customHeight="1" x14ac:dyDescent="0.3">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row>
    <row r="446" spans="2:54" ht="15.75" customHeight="1" x14ac:dyDescent="0.3">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row>
    <row r="447" spans="2:54" ht="15.75" customHeight="1" x14ac:dyDescent="0.3">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row>
    <row r="448" spans="2:54" ht="15.75" customHeight="1" x14ac:dyDescent="0.3">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row>
    <row r="449" spans="2:54" ht="15.75" customHeight="1" x14ac:dyDescent="0.3">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row>
    <row r="450" spans="2:54" ht="15.75" customHeight="1" x14ac:dyDescent="0.3">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row>
    <row r="451" spans="2:54" ht="15.75" customHeight="1" x14ac:dyDescent="0.3">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row>
    <row r="452" spans="2:54" ht="15.75" customHeight="1" x14ac:dyDescent="0.3">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row>
    <row r="453" spans="2:54" ht="15.75" customHeight="1" x14ac:dyDescent="0.3">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row>
    <row r="454" spans="2:54" ht="15.75" customHeight="1" x14ac:dyDescent="0.3">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row>
    <row r="455" spans="2:54" ht="15.75" customHeight="1" x14ac:dyDescent="0.3">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row>
    <row r="456" spans="2:54" ht="15.75" customHeight="1" x14ac:dyDescent="0.3">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row>
    <row r="457" spans="2:54" ht="15.75" customHeight="1" x14ac:dyDescent="0.3">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row>
    <row r="458" spans="2:54" ht="15.75" customHeight="1" x14ac:dyDescent="0.3">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row>
    <row r="459" spans="2:54" ht="15.75" customHeight="1" x14ac:dyDescent="0.3">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row>
    <row r="460" spans="2:54" ht="15.75" customHeight="1" x14ac:dyDescent="0.3">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row>
    <row r="461" spans="2:54" ht="15.75" customHeight="1" x14ac:dyDescent="0.3">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row>
    <row r="462" spans="2:54" ht="15.75" customHeight="1" x14ac:dyDescent="0.3">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row>
    <row r="463" spans="2:54" ht="15.75" customHeight="1" x14ac:dyDescent="0.3">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row>
    <row r="464" spans="2:54" ht="15.75" customHeight="1" x14ac:dyDescent="0.3">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row>
    <row r="465" spans="2:54" ht="15.75" customHeight="1" x14ac:dyDescent="0.3">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row>
    <row r="466" spans="2:54" ht="15.75" customHeight="1" x14ac:dyDescent="0.3">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row>
    <row r="467" spans="2:54" ht="15.75" customHeight="1" x14ac:dyDescent="0.3">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row>
    <row r="468" spans="2:54" ht="15.75" customHeight="1" x14ac:dyDescent="0.3">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row>
    <row r="469" spans="2:54" ht="15.75" customHeight="1" x14ac:dyDescent="0.3">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row>
    <row r="470" spans="2:54" ht="15.75" customHeight="1" x14ac:dyDescent="0.3">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row>
    <row r="471" spans="2:54" ht="15.75" customHeight="1" x14ac:dyDescent="0.3">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row>
    <row r="472" spans="2:54" ht="15.75" customHeight="1" x14ac:dyDescent="0.3">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row>
    <row r="473" spans="2:54" ht="15.75" customHeight="1" x14ac:dyDescent="0.3">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row>
    <row r="474" spans="2:54" ht="15.75" customHeight="1" x14ac:dyDescent="0.3">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row>
    <row r="475" spans="2:54" ht="15.75" customHeight="1" x14ac:dyDescent="0.3">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row>
    <row r="476" spans="2:54" ht="15.75" customHeight="1" x14ac:dyDescent="0.3">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row>
    <row r="477" spans="2:54" ht="15.75" customHeight="1" x14ac:dyDescent="0.3">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row>
    <row r="478" spans="2:54" ht="15.75" customHeight="1" x14ac:dyDescent="0.3">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row>
    <row r="479" spans="2:54" ht="15.75" customHeight="1" x14ac:dyDescent="0.3">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row>
    <row r="480" spans="2:54" ht="15.75" customHeight="1" x14ac:dyDescent="0.3">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row>
    <row r="481" spans="2:54" ht="15.75" customHeight="1" x14ac:dyDescent="0.3">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row>
    <row r="482" spans="2:54" ht="15.75" customHeight="1" x14ac:dyDescent="0.3">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row>
    <row r="483" spans="2:54" ht="15.75" customHeight="1" x14ac:dyDescent="0.3">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row>
    <row r="484" spans="2:54" ht="15.75" customHeight="1" x14ac:dyDescent="0.3">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row>
    <row r="485" spans="2:54" ht="15.75" customHeight="1" x14ac:dyDescent="0.3">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row>
    <row r="486" spans="2:54" ht="15.75" customHeight="1" x14ac:dyDescent="0.3">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row>
    <row r="487" spans="2:54" ht="15.75" customHeight="1" x14ac:dyDescent="0.3">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row>
    <row r="488" spans="2:54" ht="15.75" customHeight="1" x14ac:dyDescent="0.3">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row>
    <row r="489" spans="2:54" ht="15.75" customHeight="1" x14ac:dyDescent="0.3">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row>
    <row r="490" spans="2:54" ht="15.75" customHeight="1" x14ac:dyDescent="0.3">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row>
    <row r="491" spans="2:54" ht="15.75" customHeight="1" x14ac:dyDescent="0.3">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row>
    <row r="492" spans="2:54" ht="15.75" customHeight="1" x14ac:dyDescent="0.3">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row>
    <row r="493" spans="2:54" ht="15.75" customHeight="1" x14ac:dyDescent="0.3">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row>
    <row r="494" spans="2:54" ht="15.75" customHeight="1" x14ac:dyDescent="0.3">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row>
    <row r="495" spans="2:54" ht="15.75" customHeight="1" x14ac:dyDescent="0.3">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row>
    <row r="496" spans="2:54" ht="15.75" customHeight="1" x14ac:dyDescent="0.3">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row>
    <row r="497" spans="2:54" ht="15.75" customHeight="1" x14ac:dyDescent="0.3">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row>
    <row r="498" spans="2:54" ht="15.75" customHeight="1" x14ac:dyDescent="0.3">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row>
    <row r="499" spans="2:54" ht="15.75" customHeight="1" x14ac:dyDescent="0.3">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row>
    <row r="500" spans="2:54" ht="15.75" customHeight="1" x14ac:dyDescent="0.3">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row>
    <row r="501" spans="2:54" ht="15.75" customHeight="1" x14ac:dyDescent="0.3">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row>
    <row r="502" spans="2:54" ht="15.75" customHeight="1" x14ac:dyDescent="0.3">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row>
    <row r="503" spans="2:54" ht="15.75" customHeight="1" x14ac:dyDescent="0.3">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row>
    <row r="504" spans="2:54" ht="15.75" customHeight="1" x14ac:dyDescent="0.3">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row>
    <row r="505" spans="2:54" ht="15.75" customHeight="1" x14ac:dyDescent="0.3">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row>
    <row r="506" spans="2:54" ht="15.75" customHeight="1" x14ac:dyDescent="0.3">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row>
    <row r="507" spans="2:54" ht="15.75" customHeight="1" x14ac:dyDescent="0.3">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row>
    <row r="508" spans="2:54" ht="15.75" customHeight="1" x14ac:dyDescent="0.3">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row>
    <row r="509" spans="2:54" ht="15.75" customHeight="1" x14ac:dyDescent="0.3">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row>
    <row r="510" spans="2:54" ht="15.75" customHeight="1" x14ac:dyDescent="0.3">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row>
    <row r="511" spans="2:54" ht="15.75" customHeight="1" x14ac:dyDescent="0.3">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row>
    <row r="512" spans="2:54" ht="15.75" customHeight="1" x14ac:dyDescent="0.3">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row>
    <row r="513" spans="2:54" ht="15.75" customHeight="1" x14ac:dyDescent="0.3">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row>
    <row r="514" spans="2:54" ht="15.75" customHeight="1" x14ac:dyDescent="0.3">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row>
    <row r="515" spans="2:54" ht="15.75" customHeight="1" x14ac:dyDescent="0.3">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row>
    <row r="516" spans="2:54" ht="15.75" customHeight="1" x14ac:dyDescent="0.3">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row>
    <row r="517" spans="2:54" ht="15.75" customHeight="1" x14ac:dyDescent="0.3">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row>
    <row r="518" spans="2:54" ht="15.75" customHeight="1" x14ac:dyDescent="0.3">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row>
    <row r="519" spans="2:54" ht="15.75" customHeight="1" x14ac:dyDescent="0.3">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row>
    <row r="520" spans="2:54" ht="15.75" customHeight="1" x14ac:dyDescent="0.3">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row>
    <row r="521" spans="2:54" ht="15.75" customHeight="1" x14ac:dyDescent="0.3">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row>
    <row r="522" spans="2:54" ht="15.75" customHeight="1" x14ac:dyDescent="0.3">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row>
    <row r="523" spans="2:54" ht="15.75" customHeight="1" x14ac:dyDescent="0.3">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row>
    <row r="524" spans="2:54" ht="15.75" customHeight="1" x14ac:dyDescent="0.3">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row>
    <row r="525" spans="2:54" ht="15.75" customHeight="1" x14ac:dyDescent="0.3">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row>
    <row r="526" spans="2:54" ht="15.75" customHeight="1" x14ac:dyDescent="0.3">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row>
    <row r="527" spans="2:54" ht="15.75" customHeight="1" x14ac:dyDescent="0.3">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row>
    <row r="528" spans="2:54" ht="15.75" customHeight="1" x14ac:dyDescent="0.3">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row>
    <row r="529" spans="2:54" ht="15.75" customHeight="1" x14ac:dyDescent="0.3">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row>
    <row r="530" spans="2:54" ht="15.75" customHeight="1" x14ac:dyDescent="0.3">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row>
    <row r="531" spans="2:54" ht="15.75" customHeight="1" x14ac:dyDescent="0.3">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row>
    <row r="532" spans="2:54" ht="15.75" customHeight="1" x14ac:dyDescent="0.3">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row>
    <row r="533" spans="2:54" ht="15.75" customHeight="1" x14ac:dyDescent="0.3">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row>
    <row r="534" spans="2:54" ht="15.75" customHeight="1" x14ac:dyDescent="0.3">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row>
    <row r="535" spans="2:54" ht="15.75" customHeight="1" x14ac:dyDescent="0.3">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row>
    <row r="536" spans="2:54" ht="15.75" customHeight="1" x14ac:dyDescent="0.3">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row>
    <row r="537" spans="2:54" ht="15.75" customHeight="1" x14ac:dyDescent="0.3">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row>
    <row r="538" spans="2:54" ht="15.75" customHeight="1" x14ac:dyDescent="0.3">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row>
    <row r="539" spans="2:54" ht="15.75" customHeight="1" x14ac:dyDescent="0.3">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row>
    <row r="540" spans="2:54" ht="15.75" customHeight="1" x14ac:dyDescent="0.3">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row>
    <row r="541" spans="2:54" ht="15.75" customHeight="1" x14ac:dyDescent="0.3">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row>
    <row r="542" spans="2:54" ht="15.75" customHeight="1" x14ac:dyDescent="0.3">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row>
    <row r="543" spans="2:54" ht="15.75" customHeight="1" x14ac:dyDescent="0.3">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row>
    <row r="544" spans="2:54" ht="15.75" customHeight="1" x14ac:dyDescent="0.3">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row>
    <row r="545" spans="2:54" ht="15.75" customHeight="1" x14ac:dyDescent="0.3">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row>
    <row r="546" spans="2:54" ht="15.75" customHeight="1" x14ac:dyDescent="0.3">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row>
    <row r="547" spans="2:54" ht="15.75" customHeight="1" x14ac:dyDescent="0.3">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row>
    <row r="548" spans="2:54" ht="15.75" customHeight="1" x14ac:dyDescent="0.3">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row>
    <row r="549" spans="2:54" ht="15.75" customHeight="1" x14ac:dyDescent="0.3">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row>
    <row r="550" spans="2:54" ht="15.75" customHeight="1" x14ac:dyDescent="0.3">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row>
    <row r="551" spans="2:54" ht="15.75" customHeight="1" x14ac:dyDescent="0.3">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row>
    <row r="552" spans="2:54" ht="15.75" customHeight="1" x14ac:dyDescent="0.3">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row>
    <row r="553" spans="2:54" ht="15.75" customHeight="1" x14ac:dyDescent="0.3">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row>
    <row r="554" spans="2:54" ht="15.75" customHeight="1" x14ac:dyDescent="0.3">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row>
    <row r="555" spans="2:54" ht="15.75" customHeight="1" x14ac:dyDescent="0.3">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row>
    <row r="556" spans="2:54" ht="15.75" customHeight="1" x14ac:dyDescent="0.3">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row>
    <row r="557" spans="2:54" ht="15.75" customHeight="1" x14ac:dyDescent="0.3">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row>
    <row r="558" spans="2:54" ht="15.75" customHeight="1" x14ac:dyDescent="0.3">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row>
    <row r="559" spans="2:54" ht="15.75" customHeight="1" x14ac:dyDescent="0.3">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row>
    <row r="560" spans="2:54" ht="15.75" customHeight="1" x14ac:dyDescent="0.3">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row>
    <row r="561" spans="2:54" ht="15.75" customHeight="1" x14ac:dyDescent="0.3">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row>
    <row r="562" spans="2:54" ht="15.75" customHeight="1" x14ac:dyDescent="0.3">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row>
    <row r="563" spans="2:54" ht="15.75" customHeight="1" x14ac:dyDescent="0.3">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row>
    <row r="564" spans="2:54" ht="15.75" customHeight="1" x14ac:dyDescent="0.3">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row>
    <row r="565" spans="2:54" ht="15.75" customHeight="1" x14ac:dyDescent="0.3">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row>
    <row r="566" spans="2:54" ht="15.75" customHeight="1" x14ac:dyDescent="0.3">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row>
    <row r="567" spans="2:54" ht="15.75" customHeight="1" x14ac:dyDescent="0.3">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row>
    <row r="568" spans="2:54" ht="15.75" customHeight="1" x14ac:dyDescent="0.3">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row>
    <row r="569" spans="2:54" ht="15.75" customHeight="1" x14ac:dyDescent="0.3">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row>
    <row r="570" spans="2:54" ht="15.75" customHeight="1" x14ac:dyDescent="0.3">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row>
    <row r="571" spans="2:54" ht="15.75" customHeight="1" x14ac:dyDescent="0.3">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row>
    <row r="572" spans="2:54" ht="15.75" customHeight="1" x14ac:dyDescent="0.3">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row>
    <row r="573" spans="2:54" ht="15.75" customHeight="1" x14ac:dyDescent="0.3">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row>
    <row r="574" spans="2:54" ht="15.75" customHeight="1" x14ac:dyDescent="0.3">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row>
    <row r="575" spans="2:54" ht="15.75" customHeight="1" x14ac:dyDescent="0.3">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row>
    <row r="576" spans="2:54" ht="15.75" customHeight="1" x14ac:dyDescent="0.3">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row>
    <row r="577" spans="2:54" ht="15.75" customHeight="1" x14ac:dyDescent="0.3">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row>
    <row r="578" spans="2:54" ht="15.75" customHeight="1" x14ac:dyDescent="0.3">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row>
    <row r="579" spans="2:54" ht="15.75" customHeight="1" x14ac:dyDescent="0.3">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row>
    <row r="580" spans="2:54" ht="15.75" customHeight="1" x14ac:dyDescent="0.3">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row>
    <row r="581" spans="2:54" ht="15.75" customHeight="1" x14ac:dyDescent="0.3">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row>
    <row r="582" spans="2:54" ht="15.75" customHeight="1" x14ac:dyDescent="0.3">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row>
    <row r="583" spans="2:54" ht="15.75" customHeight="1" x14ac:dyDescent="0.3">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row>
    <row r="584" spans="2:54" ht="15.75" customHeight="1" x14ac:dyDescent="0.3">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row>
    <row r="585" spans="2:54" ht="15.75" customHeight="1" x14ac:dyDescent="0.3">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row>
    <row r="586" spans="2:54" ht="15.75" customHeight="1" x14ac:dyDescent="0.3">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row>
    <row r="587" spans="2:54" ht="15.75" customHeight="1" x14ac:dyDescent="0.3">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row>
    <row r="588" spans="2:54" ht="15.75" customHeight="1" x14ac:dyDescent="0.3">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row>
    <row r="589" spans="2:54" ht="15.75" customHeight="1" x14ac:dyDescent="0.3">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row>
    <row r="590" spans="2:54" ht="15.75" customHeight="1" x14ac:dyDescent="0.3">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row>
    <row r="591" spans="2:54" ht="15.75" customHeight="1" x14ac:dyDescent="0.3">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row>
    <row r="592" spans="2:54" ht="15.75" customHeight="1" x14ac:dyDescent="0.3">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row>
    <row r="593" spans="2:54" ht="15.75" customHeight="1" x14ac:dyDescent="0.3">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row>
    <row r="594" spans="2:54" ht="15.75" customHeight="1" x14ac:dyDescent="0.3">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row>
    <row r="595" spans="2:54" ht="15.75" customHeight="1" x14ac:dyDescent="0.3">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row>
    <row r="596" spans="2:54" ht="15.75" customHeight="1" x14ac:dyDescent="0.3">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row>
    <row r="597" spans="2:54" ht="15.75" customHeight="1" x14ac:dyDescent="0.3">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row>
    <row r="598" spans="2:54" ht="15.75" customHeight="1" x14ac:dyDescent="0.3">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row>
    <row r="599" spans="2:54" ht="15.75" customHeight="1" x14ac:dyDescent="0.3">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row>
    <row r="600" spans="2:54" ht="15.75" customHeight="1" x14ac:dyDescent="0.3">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row>
    <row r="601" spans="2:54" ht="15.75" customHeight="1" x14ac:dyDescent="0.3">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row>
    <row r="602" spans="2:54" ht="15.75" customHeight="1" x14ac:dyDescent="0.3">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row>
    <row r="603" spans="2:54" ht="15.75" customHeight="1" x14ac:dyDescent="0.3">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row>
    <row r="604" spans="2:54" ht="15.75" customHeight="1" x14ac:dyDescent="0.3">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row>
    <row r="605" spans="2:54" ht="15.75" customHeight="1" x14ac:dyDescent="0.3">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row>
    <row r="606" spans="2:54" ht="15.75" customHeight="1" x14ac:dyDescent="0.3">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row>
    <row r="607" spans="2:54" ht="15.75" customHeight="1" x14ac:dyDescent="0.3">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row>
    <row r="608" spans="2:54" ht="15.75" customHeight="1" x14ac:dyDescent="0.3">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row>
    <row r="609" spans="2:54" ht="15.75" customHeight="1" x14ac:dyDescent="0.3">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row>
    <row r="610" spans="2:54" ht="15.75" customHeight="1" x14ac:dyDescent="0.3">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row>
    <row r="611" spans="2:54" ht="15.75" customHeight="1" x14ac:dyDescent="0.3">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row>
    <row r="612" spans="2:54" ht="15.75" customHeight="1" x14ac:dyDescent="0.3">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row>
    <row r="613" spans="2:54" ht="15.75" customHeight="1" x14ac:dyDescent="0.3">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row>
    <row r="614" spans="2:54" ht="15.75" customHeight="1" x14ac:dyDescent="0.3">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row>
    <row r="615" spans="2:54" ht="15.75" customHeight="1" x14ac:dyDescent="0.3">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row>
    <row r="616" spans="2:54" ht="15.75" customHeight="1" x14ac:dyDescent="0.3">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row>
    <row r="617" spans="2:54" ht="15.75" customHeight="1" x14ac:dyDescent="0.3">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row>
    <row r="618" spans="2:54" ht="15.75" customHeight="1" x14ac:dyDescent="0.3">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row>
    <row r="619" spans="2:54" ht="15.75" customHeight="1" x14ac:dyDescent="0.3">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row>
    <row r="620" spans="2:54" ht="15.75" customHeight="1" x14ac:dyDescent="0.3">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row>
    <row r="621" spans="2:54" ht="15.75" customHeight="1" x14ac:dyDescent="0.3">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row>
    <row r="622" spans="2:54" ht="15.75" customHeight="1" x14ac:dyDescent="0.3">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row>
    <row r="623" spans="2:54" ht="15.75" customHeight="1" x14ac:dyDescent="0.3">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row>
    <row r="624" spans="2:54" ht="15.75" customHeight="1" x14ac:dyDescent="0.3">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row>
    <row r="625" spans="2:54" ht="15.75" customHeight="1" x14ac:dyDescent="0.3">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row>
    <row r="626" spans="2:54" ht="15.75" customHeight="1" x14ac:dyDescent="0.3">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row>
    <row r="627" spans="2:54" ht="15.75" customHeight="1" x14ac:dyDescent="0.3">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row>
    <row r="628" spans="2:54" ht="15.75" customHeight="1" x14ac:dyDescent="0.3">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row>
    <row r="629" spans="2:54" ht="15.75" customHeight="1" x14ac:dyDescent="0.3">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row>
    <row r="630" spans="2:54" ht="15.75" customHeight="1" x14ac:dyDescent="0.3">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row>
    <row r="631" spans="2:54" ht="15.75" customHeight="1" x14ac:dyDescent="0.3">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row>
    <row r="632" spans="2:54" ht="15.75" customHeight="1" x14ac:dyDescent="0.3">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row>
    <row r="633" spans="2:54" ht="15.75" customHeight="1" x14ac:dyDescent="0.3">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row>
    <row r="634" spans="2:54" ht="15.75" customHeight="1" x14ac:dyDescent="0.3">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row>
    <row r="635" spans="2:54" ht="15.75" customHeight="1" x14ac:dyDescent="0.3">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row>
    <row r="636" spans="2:54" ht="15.75" customHeight="1" x14ac:dyDescent="0.3">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row>
    <row r="637" spans="2:54" ht="15.75" customHeight="1" x14ac:dyDescent="0.3">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row>
    <row r="638" spans="2:54" ht="15.75" customHeight="1" x14ac:dyDescent="0.3">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row>
    <row r="639" spans="2:54" ht="15.75" customHeight="1" x14ac:dyDescent="0.3">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row>
    <row r="640" spans="2:54" ht="15.75" customHeight="1" x14ac:dyDescent="0.3">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row>
    <row r="641" spans="2:54" ht="15.75" customHeight="1" x14ac:dyDescent="0.3">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row>
    <row r="642" spans="2:54" ht="15.75" customHeight="1" x14ac:dyDescent="0.3">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row>
    <row r="643" spans="2:54" ht="15.75" customHeight="1" x14ac:dyDescent="0.3">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row>
    <row r="644" spans="2:54" ht="15.75" customHeight="1" x14ac:dyDescent="0.3">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row>
    <row r="645" spans="2:54" ht="15.75" customHeight="1" x14ac:dyDescent="0.3">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row>
    <row r="646" spans="2:54" ht="15.75" customHeight="1" x14ac:dyDescent="0.3">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row>
    <row r="647" spans="2:54" ht="15.75" customHeight="1" x14ac:dyDescent="0.3">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row>
    <row r="648" spans="2:54" ht="15.75" customHeight="1" x14ac:dyDescent="0.3">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row>
    <row r="649" spans="2:54" ht="15.75" customHeight="1" x14ac:dyDescent="0.3">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row>
    <row r="650" spans="2:54" ht="15.75" customHeight="1" x14ac:dyDescent="0.3">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row>
    <row r="651" spans="2:54" ht="15.75" customHeight="1" x14ac:dyDescent="0.3">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row>
    <row r="652" spans="2:54" ht="15.75" customHeight="1" x14ac:dyDescent="0.3">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row>
    <row r="653" spans="2:54" ht="15.75" customHeight="1" x14ac:dyDescent="0.3">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row>
    <row r="654" spans="2:54" ht="15.75" customHeight="1" x14ac:dyDescent="0.3">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row>
    <row r="655" spans="2:54" ht="15.75" customHeight="1" x14ac:dyDescent="0.3">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row>
    <row r="656" spans="2:54" ht="15.75" customHeight="1" x14ac:dyDescent="0.3">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row>
    <row r="657" spans="2:54" ht="15.75" customHeight="1" x14ac:dyDescent="0.3">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row>
    <row r="658" spans="2:54" ht="15.75" customHeight="1" x14ac:dyDescent="0.3">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row>
    <row r="659" spans="2:54" ht="15.75" customHeight="1" x14ac:dyDescent="0.3">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row>
    <row r="660" spans="2:54" ht="15.75" customHeight="1" x14ac:dyDescent="0.3">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row>
    <row r="661" spans="2:54" ht="15.75" customHeight="1" x14ac:dyDescent="0.3">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row>
    <row r="662" spans="2:54" ht="15.75" customHeight="1" x14ac:dyDescent="0.3">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row>
    <row r="663" spans="2:54" ht="15.75" customHeight="1" x14ac:dyDescent="0.3">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row>
    <row r="664" spans="2:54" ht="15.75" customHeight="1" x14ac:dyDescent="0.3">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row>
    <row r="665" spans="2:54" ht="15.75" customHeight="1" x14ac:dyDescent="0.3">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row>
    <row r="666" spans="2:54" ht="15.75" customHeight="1" x14ac:dyDescent="0.3">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row>
    <row r="667" spans="2:54" ht="15.75" customHeight="1" x14ac:dyDescent="0.3">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row>
    <row r="668" spans="2:54" ht="15.75" customHeight="1" x14ac:dyDescent="0.3">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row>
    <row r="669" spans="2:54" ht="15.75" customHeight="1" x14ac:dyDescent="0.3">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row>
    <row r="670" spans="2:54" ht="15.75" customHeight="1" x14ac:dyDescent="0.3">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row>
    <row r="671" spans="2:54" ht="15.75" customHeight="1" x14ac:dyDescent="0.3">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row>
    <row r="672" spans="2:54" ht="15.75" customHeight="1" x14ac:dyDescent="0.3">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row>
    <row r="673" spans="2:54" ht="15.75" customHeight="1" x14ac:dyDescent="0.3">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row>
    <row r="674" spans="2:54" ht="15.75" customHeight="1" x14ac:dyDescent="0.3">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row>
    <row r="675" spans="2:54" ht="15.75" customHeight="1" x14ac:dyDescent="0.3">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row>
    <row r="676" spans="2:54" ht="15.75" customHeight="1" x14ac:dyDescent="0.3">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row>
    <row r="677" spans="2:54" ht="15.75" customHeight="1" x14ac:dyDescent="0.3">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row>
    <row r="678" spans="2:54" ht="15.75" customHeight="1" x14ac:dyDescent="0.3">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row>
    <row r="679" spans="2:54" ht="15.75" customHeight="1" x14ac:dyDescent="0.3">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row>
    <row r="680" spans="2:54" ht="15.75" customHeight="1" x14ac:dyDescent="0.3">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row>
    <row r="681" spans="2:54" ht="15.75" customHeight="1" x14ac:dyDescent="0.3">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row>
    <row r="682" spans="2:54" ht="15.75" customHeight="1" x14ac:dyDescent="0.3">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row>
    <row r="683" spans="2:54" ht="15.75" customHeight="1" x14ac:dyDescent="0.3">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row>
    <row r="684" spans="2:54" ht="15.75" customHeight="1" x14ac:dyDescent="0.3">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row>
    <row r="685" spans="2:54" ht="15.75" customHeight="1" x14ac:dyDescent="0.3">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row>
    <row r="686" spans="2:54" ht="15.75" customHeight="1" x14ac:dyDescent="0.3">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row>
    <row r="687" spans="2:54" ht="15.75" customHeight="1" x14ac:dyDescent="0.3">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row>
    <row r="688" spans="2:54" ht="15.75" customHeight="1" x14ac:dyDescent="0.3">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row>
    <row r="689" spans="2:54" ht="15.75" customHeight="1" x14ac:dyDescent="0.3">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row>
    <row r="690" spans="2:54" ht="15.75" customHeight="1" x14ac:dyDescent="0.3">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row>
    <row r="691" spans="2:54" ht="15.75" customHeight="1" x14ac:dyDescent="0.3">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row>
    <row r="692" spans="2:54" ht="15.75" customHeight="1" x14ac:dyDescent="0.3">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row>
    <row r="693" spans="2:54" ht="15.75" customHeight="1" x14ac:dyDescent="0.3">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row>
    <row r="694" spans="2:54" ht="15.75" customHeight="1" x14ac:dyDescent="0.3">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row>
    <row r="695" spans="2:54" ht="15.75" customHeight="1" x14ac:dyDescent="0.3">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row>
    <row r="696" spans="2:54" ht="15.75" customHeight="1" x14ac:dyDescent="0.3">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row>
    <row r="697" spans="2:54" ht="15.75" customHeight="1" x14ac:dyDescent="0.3">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row>
    <row r="698" spans="2:54" ht="15.75" customHeight="1" x14ac:dyDescent="0.3">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row>
    <row r="699" spans="2:54" ht="15.75" customHeight="1" x14ac:dyDescent="0.3">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row>
    <row r="700" spans="2:54" ht="15.75" customHeight="1" x14ac:dyDescent="0.3">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row>
    <row r="701" spans="2:54" ht="15.75" customHeight="1" x14ac:dyDescent="0.3">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row>
    <row r="702" spans="2:54" ht="15.75" customHeight="1" x14ac:dyDescent="0.3">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row>
    <row r="703" spans="2:54" ht="15.75" customHeight="1" x14ac:dyDescent="0.3">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row>
    <row r="704" spans="2:54" ht="15.75" customHeight="1" x14ac:dyDescent="0.3">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row>
    <row r="705" spans="2:54" ht="15.75" customHeight="1" x14ac:dyDescent="0.3">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row>
    <row r="706" spans="2:54" ht="15.75" customHeight="1" x14ac:dyDescent="0.3">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row>
    <row r="707" spans="2:54" ht="15.75" customHeight="1" x14ac:dyDescent="0.3">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row>
    <row r="708" spans="2:54" ht="15.75" customHeight="1" x14ac:dyDescent="0.3">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row>
    <row r="709" spans="2:54" ht="15.75" customHeight="1" x14ac:dyDescent="0.3">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row>
    <row r="710" spans="2:54" ht="15.75" customHeight="1" x14ac:dyDescent="0.3">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row>
    <row r="711" spans="2:54" ht="15.75" customHeight="1" x14ac:dyDescent="0.3">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row>
    <row r="712" spans="2:54" ht="15.75" customHeight="1" x14ac:dyDescent="0.3">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row>
    <row r="713" spans="2:54" ht="15.75" customHeight="1" x14ac:dyDescent="0.3">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row>
    <row r="714" spans="2:54" ht="15.75" customHeight="1" x14ac:dyDescent="0.3">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row>
    <row r="715" spans="2:54" ht="15.75" customHeight="1" x14ac:dyDescent="0.3">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row>
    <row r="716" spans="2:54" ht="15.75" customHeight="1" x14ac:dyDescent="0.3">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row>
    <row r="717" spans="2:54" ht="15.75" customHeight="1" x14ac:dyDescent="0.3">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row>
    <row r="718" spans="2:54" ht="15.75" customHeight="1" x14ac:dyDescent="0.3">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row>
    <row r="719" spans="2:54" ht="15.75" customHeight="1" x14ac:dyDescent="0.3">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row>
    <row r="720" spans="2:54" ht="15.75" customHeight="1" x14ac:dyDescent="0.3">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row>
    <row r="721" spans="2:54" ht="15.75" customHeight="1" x14ac:dyDescent="0.3">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row>
    <row r="722" spans="2:54" ht="15.75" customHeight="1" x14ac:dyDescent="0.3">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row>
    <row r="723" spans="2:54" ht="15.75" customHeight="1" x14ac:dyDescent="0.3">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row>
    <row r="724" spans="2:54" ht="15.75" customHeight="1" x14ac:dyDescent="0.3">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row>
    <row r="725" spans="2:54" ht="15.75" customHeight="1" x14ac:dyDescent="0.3">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row>
    <row r="726" spans="2:54" ht="15.75" customHeight="1" x14ac:dyDescent="0.3">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row>
    <row r="727" spans="2:54" ht="15.75" customHeight="1" x14ac:dyDescent="0.3">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row>
    <row r="728" spans="2:54" ht="15.75" customHeight="1" x14ac:dyDescent="0.3">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row>
    <row r="729" spans="2:54" ht="15.75" customHeight="1" x14ac:dyDescent="0.3">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row>
    <row r="730" spans="2:54" ht="15.75" customHeight="1" x14ac:dyDescent="0.3">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row>
    <row r="731" spans="2:54" ht="15.75" customHeight="1" x14ac:dyDescent="0.3">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row>
    <row r="732" spans="2:54" ht="15.75" customHeight="1" x14ac:dyDescent="0.3">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row>
    <row r="733" spans="2:54" ht="15.75" customHeight="1" x14ac:dyDescent="0.3">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row>
    <row r="734" spans="2:54" ht="15.75" customHeight="1" x14ac:dyDescent="0.3">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row>
    <row r="735" spans="2:54" ht="15.75" customHeight="1" x14ac:dyDescent="0.3">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row>
    <row r="736" spans="2:54" ht="15.75" customHeight="1" x14ac:dyDescent="0.3">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row>
    <row r="737" spans="2:54" ht="15.75" customHeight="1" x14ac:dyDescent="0.3">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row>
    <row r="738" spans="2:54" ht="15.75" customHeight="1" x14ac:dyDescent="0.3">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row>
    <row r="739" spans="2:54" ht="15.75" customHeight="1" x14ac:dyDescent="0.3">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row>
    <row r="740" spans="2:54" ht="15.75" customHeight="1" x14ac:dyDescent="0.3">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row>
    <row r="741" spans="2:54" ht="15.75" customHeight="1" x14ac:dyDescent="0.3">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row>
    <row r="742" spans="2:54" ht="15.75" customHeight="1" x14ac:dyDescent="0.3">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row>
    <row r="743" spans="2:54" ht="15.75" customHeight="1" x14ac:dyDescent="0.3">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row>
    <row r="744" spans="2:54" ht="15.75" customHeight="1" x14ac:dyDescent="0.3">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row>
    <row r="745" spans="2:54" ht="15.75" customHeight="1" x14ac:dyDescent="0.3">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row>
    <row r="746" spans="2:54" ht="15.75" customHeight="1" x14ac:dyDescent="0.3">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row>
    <row r="747" spans="2:54" ht="15.75" customHeight="1" x14ac:dyDescent="0.3">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row>
    <row r="748" spans="2:54" ht="15.75" customHeight="1" x14ac:dyDescent="0.3">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row>
    <row r="749" spans="2:54" ht="15.75" customHeight="1" x14ac:dyDescent="0.3">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row>
    <row r="750" spans="2:54" ht="15.75" customHeight="1" x14ac:dyDescent="0.3">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row>
    <row r="751" spans="2:54" ht="15.75" customHeight="1" x14ac:dyDescent="0.3">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row>
    <row r="752" spans="2:54" ht="15.75" customHeight="1" x14ac:dyDescent="0.3">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row>
    <row r="753" spans="2:54" ht="15.75" customHeight="1" x14ac:dyDescent="0.3">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row>
    <row r="754" spans="2:54" ht="15.75" customHeight="1" x14ac:dyDescent="0.3">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row>
    <row r="755" spans="2:54" ht="15.75" customHeight="1" x14ac:dyDescent="0.3">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row>
    <row r="756" spans="2:54" ht="15.75" customHeight="1" x14ac:dyDescent="0.3">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row>
    <row r="757" spans="2:54" ht="15.75" customHeight="1" x14ac:dyDescent="0.3">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row>
    <row r="758" spans="2:54" ht="15.75" customHeight="1" x14ac:dyDescent="0.3">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row>
    <row r="759" spans="2:54" ht="15.75" customHeight="1" x14ac:dyDescent="0.3">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row>
    <row r="760" spans="2:54" ht="15.75" customHeight="1" x14ac:dyDescent="0.3">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row>
    <row r="761" spans="2:54" ht="15.75" customHeight="1" x14ac:dyDescent="0.3">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row>
    <row r="762" spans="2:54" ht="15.75" customHeight="1" x14ac:dyDescent="0.3">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row>
    <row r="763" spans="2:54" ht="15.75" customHeight="1" x14ac:dyDescent="0.3">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row>
    <row r="764" spans="2:54" ht="15.75" customHeight="1" x14ac:dyDescent="0.3">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row>
    <row r="765" spans="2:54" ht="15.75" customHeight="1" x14ac:dyDescent="0.3">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row>
    <row r="766" spans="2:54" ht="15.75" customHeight="1" x14ac:dyDescent="0.3">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row>
    <row r="767" spans="2:54" ht="15.75" customHeight="1" x14ac:dyDescent="0.3">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row>
    <row r="768" spans="2:54" ht="15.75" customHeight="1" x14ac:dyDescent="0.3">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row>
    <row r="769" spans="2:54" ht="15.75" customHeight="1" x14ac:dyDescent="0.3">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row>
    <row r="770" spans="2:54" ht="15.75" customHeight="1" x14ac:dyDescent="0.3">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row>
    <row r="771" spans="2:54" ht="15.75" customHeight="1" x14ac:dyDescent="0.3">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row>
    <row r="772" spans="2:54" ht="15.75" customHeight="1" x14ac:dyDescent="0.3">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row>
    <row r="773" spans="2:54" ht="15.75" customHeight="1" x14ac:dyDescent="0.3">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row>
    <row r="774" spans="2:54" ht="15.75" customHeight="1" x14ac:dyDescent="0.3">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row>
    <row r="775" spans="2:54" ht="15.75" customHeight="1" x14ac:dyDescent="0.3">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row>
    <row r="776" spans="2:54" ht="15.75" customHeight="1" x14ac:dyDescent="0.3">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row>
    <row r="777" spans="2:54" ht="15.75" customHeight="1" x14ac:dyDescent="0.3">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row>
    <row r="778" spans="2:54" ht="15.75" customHeight="1" x14ac:dyDescent="0.3">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row>
    <row r="779" spans="2:54" ht="15.75" customHeight="1" x14ac:dyDescent="0.3">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row>
    <row r="780" spans="2:54" ht="15.75" customHeight="1" x14ac:dyDescent="0.3">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row>
    <row r="781" spans="2:54" ht="15.75" customHeight="1" x14ac:dyDescent="0.3">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row>
    <row r="782" spans="2:54" ht="15.75" customHeight="1" x14ac:dyDescent="0.3">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row>
    <row r="783" spans="2:54" ht="15.75" customHeight="1" x14ac:dyDescent="0.3">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row>
    <row r="784" spans="2:54" ht="15.75" customHeight="1" x14ac:dyDescent="0.3">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row>
    <row r="785" spans="2:54" ht="15.75" customHeight="1" x14ac:dyDescent="0.3">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row>
    <row r="786" spans="2:54" ht="15.75" customHeight="1" x14ac:dyDescent="0.3">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row>
    <row r="787" spans="2:54" ht="15.75" customHeight="1" x14ac:dyDescent="0.3">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row>
    <row r="788" spans="2:54" ht="15.75" customHeight="1" x14ac:dyDescent="0.3">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row>
    <row r="789" spans="2:54" ht="15.75" customHeight="1" x14ac:dyDescent="0.3">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row>
    <row r="790" spans="2:54" ht="15.75" customHeight="1" x14ac:dyDescent="0.3">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row>
    <row r="791" spans="2:54" ht="15.75" customHeight="1" x14ac:dyDescent="0.3">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row>
    <row r="792" spans="2:54" ht="15.75" customHeight="1" x14ac:dyDescent="0.3">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row>
    <row r="793" spans="2:54" ht="15.75" customHeight="1" x14ac:dyDescent="0.3">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row>
    <row r="794" spans="2:54" ht="15.75" customHeight="1" x14ac:dyDescent="0.3">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row>
    <row r="795" spans="2:54" ht="15.75" customHeight="1" x14ac:dyDescent="0.3">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row>
    <row r="796" spans="2:54" ht="15.75" customHeight="1" x14ac:dyDescent="0.3">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row>
    <row r="797" spans="2:54" ht="15.75" customHeight="1" x14ac:dyDescent="0.3">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row>
    <row r="798" spans="2:54" ht="15.75" customHeight="1" x14ac:dyDescent="0.3">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row>
    <row r="799" spans="2:54" ht="15.75" customHeight="1" x14ac:dyDescent="0.3">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row>
    <row r="800" spans="2:54" ht="15.75" customHeight="1" x14ac:dyDescent="0.3">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row>
    <row r="801" spans="2:54" ht="15.75" customHeight="1" x14ac:dyDescent="0.3">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row>
    <row r="802" spans="2:54" ht="15.75" customHeight="1" x14ac:dyDescent="0.3">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row>
    <row r="803" spans="2:54" ht="15.75" customHeight="1" x14ac:dyDescent="0.3">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row>
    <row r="804" spans="2:54" ht="15.75" customHeight="1" x14ac:dyDescent="0.3">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row>
    <row r="805" spans="2:54" ht="15.75" customHeight="1" x14ac:dyDescent="0.3">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row>
    <row r="806" spans="2:54" ht="15.75" customHeight="1" x14ac:dyDescent="0.3">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row>
    <row r="807" spans="2:54" ht="15.75" customHeight="1" x14ac:dyDescent="0.3">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row>
    <row r="808" spans="2:54" ht="15.75" customHeight="1" x14ac:dyDescent="0.3">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row>
    <row r="809" spans="2:54" ht="15.75" customHeight="1" x14ac:dyDescent="0.3">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row>
    <row r="810" spans="2:54" ht="15.75" customHeight="1" x14ac:dyDescent="0.3">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row>
    <row r="811" spans="2:54" ht="15.75" customHeight="1" x14ac:dyDescent="0.3">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row>
    <row r="812" spans="2:54" ht="15.75" customHeight="1" x14ac:dyDescent="0.3">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row>
    <row r="813" spans="2:54" ht="15.75" customHeight="1" x14ac:dyDescent="0.3">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row>
    <row r="814" spans="2:54" ht="15.75" customHeight="1" x14ac:dyDescent="0.3">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row>
    <row r="815" spans="2:54" ht="15.75" customHeight="1" x14ac:dyDescent="0.3">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row>
    <row r="816" spans="2:54" ht="15.75" customHeight="1" x14ac:dyDescent="0.3">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row>
    <row r="817" spans="2:54" ht="15.75" customHeight="1" x14ac:dyDescent="0.3">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row>
    <row r="818" spans="2:54" ht="15.75" customHeight="1" x14ac:dyDescent="0.3">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row>
    <row r="819" spans="2:54" ht="15.75" customHeight="1" x14ac:dyDescent="0.3">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row>
    <row r="820" spans="2:54" ht="15.75" customHeight="1" x14ac:dyDescent="0.3">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row>
    <row r="821" spans="2:54" ht="15.75" customHeight="1" x14ac:dyDescent="0.3">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row>
    <row r="822" spans="2:54" ht="15.75" customHeight="1" x14ac:dyDescent="0.3">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row>
    <row r="823" spans="2:54" ht="15.75" customHeight="1" x14ac:dyDescent="0.3">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row>
    <row r="824" spans="2:54" ht="15.75" customHeight="1" x14ac:dyDescent="0.3">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row>
    <row r="825" spans="2:54" ht="15.75" customHeight="1" x14ac:dyDescent="0.3">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row>
    <row r="826" spans="2:54" ht="15.75" customHeight="1" x14ac:dyDescent="0.3">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row>
    <row r="827" spans="2:54" ht="15.75" customHeight="1" x14ac:dyDescent="0.3">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row>
    <row r="828" spans="2:54" ht="15.75" customHeight="1" x14ac:dyDescent="0.3">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row>
    <row r="829" spans="2:54" ht="15.75" customHeight="1" x14ac:dyDescent="0.3">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row>
    <row r="830" spans="2:54" ht="15.75" customHeight="1" x14ac:dyDescent="0.3">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row>
    <row r="831" spans="2:54" ht="15.75" customHeight="1" x14ac:dyDescent="0.3">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row>
    <row r="832" spans="2:54" ht="15.75" customHeight="1" x14ac:dyDescent="0.3">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row>
    <row r="833" spans="2:54" ht="15.75" customHeight="1" x14ac:dyDescent="0.3">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row>
    <row r="834" spans="2:54" ht="15.75" customHeight="1" x14ac:dyDescent="0.3">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row>
    <row r="835" spans="2:54" ht="15.75" customHeight="1" x14ac:dyDescent="0.3">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row>
    <row r="836" spans="2:54" ht="15.75" customHeight="1" x14ac:dyDescent="0.3">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row>
  </sheetData>
  <mergeCells count="1">
    <mergeCell ref="B1:BA1"/>
  </mergeCell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N871"/>
  <sheetViews>
    <sheetView zoomScale="70" zoomScaleNormal="70" workbookViewId="0">
      <pane xSplit="1" ySplit="1" topLeftCell="B2" activePane="bottomRight" state="frozen"/>
      <selection pane="topRight" activeCell="B1" sqref="B1"/>
      <selection pane="bottomLeft" activeCell="A2" sqref="A2"/>
      <selection pane="bottomRight" activeCell="C2" sqref="C2"/>
    </sheetView>
  </sheetViews>
  <sheetFormatPr defaultColWidth="14.44140625" defaultRowHeight="15" customHeight="1" x14ac:dyDescent="0.3"/>
  <cols>
    <col min="1" max="1" width="13.6640625" customWidth="1"/>
    <col min="2" max="44" width="5" customWidth="1"/>
    <col min="45" max="45" width="7.33203125" bestFit="1" customWidth="1"/>
    <col min="46" max="49" width="5" customWidth="1"/>
    <col min="50" max="50" width="7.33203125" bestFit="1" customWidth="1"/>
    <col min="51" max="67" width="5" customWidth="1"/>
    <col min="68" max="69" width="7.33203125" bestFit="1" customWidth="1"/>
    <col min="70" max="90" width="5" customWidth="1"/>
    <col min="91" max="92" width="8.6640625" customWidth="1"/>
  </cols>
  <sheetData>
    <row r="1" spans="1:92" ht="317.39999999999998" x14ac:dyDescent="0.3">
      <c r="A1" s="125" t="s">
        <v>1071</v>
      </c>
      <c r="B1" s="95" t="str">
        <f>'Indicator Data'!E2</f>
        <v>Physical Exposure to Earthquake MMI VI</v>
      </c>
      <c r="C1" s="95" t="str">
        <f>'Indicator Data'!F2</f>
        <v>Physical Exposure to Earthquake MMI VIII</v>
      </c>
      <c r="D1" s="95" t="str">
        <f>'Indicator Data'!G2</f>
        <v>Physical Exposure to Earthquake MMI VI (relative)</v>
      </c>
      <c r="E1" s="95" t="str">
        <f>'Indicator Data'!H2</f>
        <v>Physical Exposure to Earthquake MMI VIII (relative)</v>
      </c>
      <c r="F1" s="95" t="str">
        <f>'Indicator Data'!I2</f>
        <v>Physical Exposure to Extensive River flood  (relative)</v>
      </c>
      <c r="G1" s="95" t="str">
        <f>'Indicator Data'!J2</f>
        <v>Physical Extent of Intensive River Flood Inundation (absolute)</v>
      </c>
      <c r="H1" s="95" t="str">
        <f>'Indicator Data'!K2</f>
        <v>Physical Exposure to Extensive Flash Flood  (relative)</v>
      </c>
      <c r="I1" s="95" t="str">
        <f>'Indicator Data'!L2</f>
        <v>Intensive  Inundation (monsoon season)</v>
      </c>
      <c r="J1" s="95" t="str">
        <f>'Indicator Data'!M2</f>
        <v xml:space="preserve">Physical Extent to Extensive Storm Surge Area  (relative) </v>
      </c>
      <c r="K1" s="95" t="str">
        <f>'Indicator Data'!N2</f>
        <v xml:space="preserve">Physical Exposure to Intensive Storm Surge   (absolute)  </v>
      </c>
      <c r="L1" s="95" t="str">
        <f>'Indicator Data'!O2</f>
        <v>Physical Exposure to Intensive Landslide (relative)</v>
      </c>
      <c r="M1" s="95" t="str">
        <f>'Indicator Data'!P2</f>
        <v>Physical Exposure to Extensive Landslide (relative)</v>
      </c>
      <c r="N1" s="95" t="str">
        <f>'Indicator Data'!Q2</f>
        <v>Physical Exposure to Extensive Salinity (relative)</v>
      </c>
      <c r="O1" s="95" t="str">
        <f>'Indicator Data'!R2</f>
        <v>Physical Exposure to Intensive Lightning  (absolute)</v>
      </c>
      <c r="P1" s="95" t="str">
        <f>'Indicator Data'!S2</f>
        <v xml:space="preserve">Physical Exposure to Intensive Riverbank Erosion (absolute) </v>
      </c>
      <c r="Q1" s="95" t="str">
        <f>'Indicator Data'!T2</f>
        <v>Physical Exposure to Extensive Drought- Kharip (relative)</v>
      </c>
      <c r="R1" s="95" t="str">
        <f>'Indicator Data'!U2</f>
        <v>Physical Exposure to Extensive Drought-Rabi  (relative)</v>
      </c>
      <c r="S1" s="95" t="str">
        <f>'Indicator Data'!V2</f>
        <v>Incidents of COVID-19 Infections</v>
      </c>
      <c r="T1" s="95" t="str">
        <f>'Indicator Data'!W2</f>
        <v>Population Exposed to Dengue (vector borne)</v>
      </c>
      <c r="U1" s="95" t="str">
        <f>'Indicator Data'!X2</f>
        <v>Population Density</v>
      </c>
      <c r="V1" s="95" t="str">
        <f>'Indicator Data'!Y2</f>
        <v>Average Household Size</v>
      </c>
      <c r="W1" s="95" t="str">
        <f>'Indicator Data'!Z2</f>
        <v>Urban Population Growth</v>
      </c>
      <c r="X1" s="95" t="str">
        <f>'Indicator Data'!AA2</f>
        <v>Population Living in Urban Areas</v>
      </c>
      <c r="Y1" s="95" t="str">
        <f>'Indicator Data'!AB2</f>
        <v xml:space="preserve">Population Living in Slums </v>
      </c>
      <c r="Z1" s="95" t="str">
        <f>'Indicator Data'!AC2</f>
        <v>Open Defecation</v>
      </c>
      <c r="AA1" s="95" t="str">
        <f>'Indicator Data'!AD2</f>
        <v>Children Under 5 (% of population)</v>
      </c>
      <c r="AB1" s="95" t="str">
        <f>'Indicator Data'!AE2</f>
        <v>IHR Capacity Score: Food Safety</v>
      </c>
      <c r="AC1" s="95" t="str">
        <f>'Indicator Data'!AF2</f>
        <v>Violent Conflict Probability</v>
      </c>
      <c r="AD1" s="95" t="str">
        <f>'Indicator Data'!AG2</f>
        <v>Highly Violent Conflict Probability</v>
      </c>
      <c r="AE1" s="95" t="str">
        <f>'Indicator Data'!AH2</f>
        <v>National Power Conflict Intensity (Highly Violent)</v>
      </c>
      <c r="AF1" s="95" t="str">
        <f>'Indicator Data'!AI2</f>
        <v>Subnational Conflict Intensity (Highly Violent)</v>
      </c>
      <c r="AG1" s="95" t="str">
        <f>'Indicator Data'!AJ2</f>
        <v>Human Development Index</v>
      </c>
      <c r="AH1" s="95" t="str">
        <f>'Indicator Data'!AK2</f>
        <v>Poor People</v>
      </c>
      <c r="AI1" s="95" t="str">
        <f>'Indicator Data'!AL2</f>
        <v>Extremely Poor People</v>
      </c>
      <c r="AJ1" s="95" t="str">
        <f>'Indicator Data'!AM2</f>
        <v>Unsustainable Livelihood Household (% of Agri and non-Agri day labor)</v>
      </c>
      <c r="AK1" s="95" t="str">
        <f>'Indicator Data'!AN2</f>
        <v>Income GINI Coefficient</v>
      </c>
      <c r="AL1" s="95" t="str">
        <f>'Indicator Data'!AO2</f>
        <v>Gender Parity Index (GPI) for Primary School</v>
      </c>
      <c r="AM1" s="95" t="str">
        <f>'Indicator Data'!AP2</f>
        <v xml:space="preserve">Gender Parity Index (GPI) for Lower Secondary School </v>
      </c>
      <c r="AN1" s="95" t="str">
        <f>'Indicator Data'!AQ2</f>
        <v>Gender Parity Index (GPI) for Upper Secondary School</v>
      </c>
      <c r="AO1" s="95" t="str">
        <f>'Indicator Data'!AR2</f>
        <v>Unemployment Rate</v>
      </c>
      <c r="AP1" s="95" t="str">
        <f>'Indicator Data'!AS2</f>
        <v>Percentages of EGPP Coverage</v>
      </c>
      <c r="AQ1" s="95" t="str">
        <f>'Indicator Data'!AT2</f>
        <v>Public Aid Per Capita (humanitarian and development)</v>
      </c>
      <c r="AR1" s="95" t="str">
        <f>'Indicator Data'!AU2</f>
        <v>Net ODA Received (% of GNI)</v>
      </c>
      <c r="AS1" s="95" t="str">
        <f>'Indicator Data'!AV2</f>
        <v>Volume of Remittances (in USD) as a proportion of total GDP (%)</v>
      </c>
      <c r="AT1" s="95" t="str">
        <f>'Indicator Data'!AW2</f>
        <v>Floating Population</v>
      </c>
      <c r="AU1" s="95" t="str">
        <f>'Indicator Data'!AX2</f>
        <v xml:space="preserve">Disaster Induced IDP </v>
      </c>
      <c r="AV1" s="95" t="str">
        <f>'Indicator Data'!AY2</f>
        <v>Asylum Seeker/ Refugee</v>
      </c>
      <c r="AW1" s="95" t="str">
        <f>'Indicator Data'!AZ2</f>
        <v xml:space="preserve">Under Five Mortality Rate </v>
      </c>
      <c r="AX1" s="95" t="str">
        <f>'Indicator Data'!BA2</f>
        <v>Underweight Prevalence (severe) &lt;-3 SD</v>
      </c>
      <c r="AY1" s="95" t="str">
        <f>'Indicator Data'!BB2</f>
        <v>Stunting Prevalence (severe)&lt;-3 SD</v>
      </c>
      <c r="AZ1" s="95" t="str">
        <f>'Indicator Data'!BC2</f>
        <v>Insufficient Early Child Development Index (% of 36-59 months child)</v>
      </c>
      <c r="BA1" s="95" t="str">
        <f>'Indicator Data'!BD2</f>
        <v>Annual Average  Affected  by Major Disaster (cyclone and flood)</v>
      </c>
      <c r="BB1" s="95" t="str">
        <f>'Indicator Data'!BE2</f>
        <v>Destroyed Houses by Major Disaster (cyclone and flood)</v>
      </c>
      <c r="BC1" s="95" t="str">
        <f>'Indicator Data'!BF2</f>
        <v xml:space="preserve"> Damaged Houses by Major Disaster (cyclone and flood )</v>
      </c>
      <c r="BD1" s="95" t="str">
        <f>'Indicator Data'!BG2</f>
        <v>Households with Poor Dietary Diversity (food group &lt;=4)</v>
      </c>
      <c r="BE1" s="95" t="str">
        <f>'Indicator Data'!BH2</f>
        <v>% of Population IPC Level 4 (food insecurity)</v>
      </c>
      <c r="BF1" s="95" t="str">
        <f>'Indicator Data'!BI2</f>
        <v>Child Labour (children aged 5-17)</v>
      </c>
      <c r="BG1" s="95" t="str">
        <f>'Indicator Data'!BJ2</f>
        <v>Women (age 15-49 years)
Attitudes Towards Domestic Violence</v>
      </c>
      <c r="BH1" s="95" t="str">
        <f>'Indicator Data'!BK2</f>
        <v>Women Headed Households</v>
      </c>
      <c r="BI1" s="95" t="str">
        <f>'Indicator Data'!BL2</f>
        <v>Population with Disability</v>
      </c>
      <c r="BJ1" s="95" t="str">
        <f>'Indicator Data'!BM2</f>
        <v>Elderly Population (age &gt;65)</v>
      </c>
      <c r="BK1" s="95" t="str">
        <f>'Indicator Data'!BN2</f>
        <v>Tribal Population</v>
      </c>
      <c r="BL1" s="95" t="str">
        <f>'Indicator Data'!BO2</f>
        <v>Housing Structure (jhupri+kutcha)</v>
      </c>
      <c r="BM1" s="95" t="str">
        <f>'Indicator Data'!BP2</f>
        <v>Government Effectiveness</v>
      </c>
      <c r="BN1" s="95" t="str">
        <f>'Indicator Data'!BQ2</f>
        <v>Corruption Perception Index</v>
      </c>
      <c r="BO1" s="95" t="str">
        <f>'Indicator Data'!BR2</f>
        <v>HFA Scores Last Recent</v>
      </c>
      <c r="BP1" s="95" t="str">
        <f>'Indicator Data'!BS2</f>
        <v xml:space="preserve">Cyclone Shelter </v>
      </c>
      <c r="BQ1" s="95" t="str">
        <f>'Indicator Data'!BT2</f>
        <v>Financial Support to Disaster Affected Population</v>
      </c>
      <c r="BR1" s="95" t="str">
        <f>'Indicator Data'!BU2</f>
        <v>Disaster Prone HH Received Early Warning</v>
      </c>
      <c r="BS1" s="95" t="str">
        <f>'Indicator Data'!BV2</f>
        <v>Percentages of Disaster Preparedness HH</v>
      </c>
      <c r="BT1" s="95" t="str">
        <f>'Indicator Data'!BW2</f>
        <v>RCRC volunteer</v>
      </c>
      <c r="BU1" s="95" t="str">
        <f>'Indicator Data'!BX2</f>
        <v>CPP volunteer</v>
      </c>
      <c r="BV1" s="95" t="str">
        <f>'Indicator Data'!BY2</f>
        <v>Road density</v>
      </c>
      <c r="BW1" s="95" t="str">
        <f>'Indicator Data'!BZ2</f>
        <v xml:space="preserve">Union with Effective Accessibility </v>
      </c>
      <c r="BX1" s="95" t="str">
        <f>'Indicator Data'!CA2</f>
        <v>Basic Sanitation Services</v>
      </c>
      <c r="BY1" s="95" t="str">
        <f>'Indicator Data'!CB2</f>
        <v>People Using at Least Basic Drinking Water Services</v>
      </c>
      <c r="BZ1" s="95" t="str">
        <f>'Indicator Data'!CC2</f>
        <v>People with Basic Handwashing Facilities Including Soap and Water</v>
      </c>
      <c r="CA1" s="95" t="str">
        <f>'Indicator Data'!CD2</f>
        <v xml:space="preserve"> Menstrual Hygiene
Management</v>
      </c>
      <c r="CB1" s="95" t="str">
        <f>'Indicator Data'!CE2</f>
        <v>Skilled Attendant at Delivery</v>
      </c>
      <c r="CC1" s="95" t="str">
        <f>'Indicator Data'!CF2</f>
        <v>Antenatal Care (anc-4)</v>
      </c>
      <c r="CD1" s="95" t="str">
        <f>'Indicator Data'!CG2</f>
        <v>Post Natal Care (pnc)</v>
      </c>
      <c r="CE1" s="95" t="str">
        <f>'Indicator Data'!CH2</f>
        <v xml:space="preserve">Measles-Rubella Vaccination Coverage </v>
      </c>
      <c r="CF1" s="95" t="str">
        <f>'Indicator Data'!CI2</f>
        <v>Physicians Density</v>
      </c>
      <c r="CG1" s="95" t="str">
        <f>'Indicator Data'!CJ2</f>
        <v>Community Clinic Density</v>
      </c>
      <c r="CH1" s="95" t="str">
        <f>'Indicator Data'!CK2</f>
        <v>Health Center Density</v>
      </c>
      <c r="CI1" s="95" t="str">
        <f>'Indicator Data'!CL2</f>
        <v xml:space="preserve">Adult Literacy Rate </v>
      </c>
      <c r="CJ1" s="95" t="str">
        <f>'Indicator Data'!CM2</f>
        <v>Internet Users</v>
      </c>
      <c r="CK1" s="95" t="str">
        <f>'Indicator Data'!CN2</f>
        <v>Mobile Phone Users</v>
      </c>
      <c r="CL1" s="95" t="str">
        <f>'Indicator Data'!CO2</f>
        <v xml:space="preserve">Fiber Optic Network Connected Unions </v>
      </c>
      <c r="CM1" s="95" t="s">
        <v>263</v>
      </c>
      <c r="CN1" s="95" t="s">
        <v>264</v>
      </c>
    </row>
    <row r="2" spans="1:92" ht="14.4" x14ac:dyDescent="0.3">
      <c r="A2" t="str">
        <f>'Indicator Data'!C14</f>
        <v>Barguna</v>
      </c>
      <c r="B2" s="96">
        <f>IF('Indicator Data'!E14="No Data",1,IF('Indicator Data Imputation'!D5&lt;&gt;"",1,0))</f>
        <v>1</v>
      </c>
      <c r="C2" s="96">
        <f>IF('Indicator Data'!F14="No Data",1,IF('Indicator Data Imputation'!E5&lt;&gt;"",1,0))</f>
        <v>1</v>
      </c>
      <c r="D2" s="96">
        <f>IF('Indicator Data'!G14="No Data",1,IF('Indicator Data Imputation'!F5&lt;&gt;"",1,0))</f>
        <v>1</v>
      </c>
      <c r="E2" s="96">
        <f>IF('Indicator Data'!H14="No Data",1,IF('Indicator Data Imputation'!G5&lt;&gt;"",1,0))</f>
        <v>1</v>
      </c>
      <c r="F2" s="96">
        <f>IF('Indicator Data'!I14="No Data",1,IF('Indicator Data Imputation'!H5&lt;&gt;"",1,0))</f>
        <v>0</v>
      </c>
      <c r="G2" s="96">
        <f>IF('Indicator Data'!J14="No Data",1,IF('Indicator Data Imputation'!I5&lt;&gt;"",1,0))</f>
        <v>0</v>
      </c>
      <c r="H2" s="96">
        <f>IF('Indicator Data'!K14="No Data",1,IF('Indicator Data Imputation'!J5&lt;&gt;"",1,0))</f>
        <v>0</v>
      </c>
      <c r="I2" s="96">
        <f>IF('Indicator Data'!L14="No Data",1,IF('Indicator Data Imputation'!K5&lt;&gt;"",1,0))</f>
        <v>0</v>
      </c>
      <c r="J2" s="96">
        <f>IF('Indicator Data'!M14="No Data",1,IF('Indicator Data Imputation'!L5&lt;&gt;"",1,0))</f>
        <v>0</v>
      </c>
      <c r="K2" s="96">
        <f>IF('Indicator Data'!N14="No Data",1,IF('Indicator Data Imputation'!M5&lt;&gt;"",1,0))</f>
        <v>0</v>
      </c>
      <c r="L2" s="96">
        <f>IF('Indicator Data'!O14="No Data",1,IF('Indicator Data Imputation'!N5&lt;&gt;"",1,0))</f>
        <v>0</v>
      </c>
      <c r="M2" s="96">
        <f>IF('Indicator Data'!P14="No Data",1,IF('Indicator Data Imputation'!O5&lt;&gt;"",1,0))</f>
        <v>0</v>
      </c>
      <c r="N2" s="96">
        <f>IF('Indicator Data'!Q14="No Data",1,IF('Indicator Data Imputation'!P5&lt;&gt;"",1,0))</f>
        <v>0</v>
      </c>
      <c r="O2" s="96">
        <f>IF('Indicator Data'!R14="No Data",1,IF('Indicator Data Imputation'!Q5&lt;&gt;"",1,0))</f>
        <v>0</v>
      </c>
      <c r="P2" s="96">
        <f>IF('Indicator Data'!S14="No Data",1,IF('Indicator Data Imputation'!R5&lt;&gt;"",1,0))</f>
        <v>1</v>
      </c>
      <c r="Q2" s="96">
        <f>IF('Indicator Data'!T14="No Data",1,IF('Indicator Data Imputation'!S5&lt;&gt;"",1,0))</f>
        <v>0</v>
      </c>
      <c r="R2" s="96">
        <f>IF('Indicator Data'!U14="No Data",1,IF('Indicator Data Imputation'!T5&lt;&gt;"",1,0))</f>
        <v>0</v>
      </c>
      <c r="S2" s="96">
        <f>IF('Indicator Data'!V14="No Data",1,IF('Indicator Data Imputation'!U5&lt;&gt;"",1,0))</f>
        <v>0</v>
      </c>
      <c r="T2" s="96">
        <f>IF('Indicator Data'!W14="No Data",1,IF('Indicator Data Imputation'!V5&lt;&gt;"",1,0))</f>
        <v>0</v>
      </c>
      <c r="U2" s="96">
        <f>IF('Indicator Data'!X14="No Data",1,IF('Indicator Data Imputation'!W5&lt;&gt;"",1,0))</f>
        <v>0</v>
      </c>
      <c r="V2" s="96">
        <f>IF('Indicator Data'!Y14="No Data",1,IF('Indicator Data Imputation'!X5&lt;&gt;"",1,0))</f>
        <v>0</v>
      </c>
      <c r="W2" s="96">
        <f>IF('Indicator Data'!Z14="No Data",1,IF('Indicator Data Imputation'!Y5&lt;&gt;"",1,0))</f>
        <v>0</v>
      </c>
      <c r="X2" s="96">
        <f>IF('Indicator Data'!AA14="No Data",1,IF('Indicator Data Imputation'!Z5&lt;&gt;"",1,0))</f>
        <v>0</v>
      </c>
      <c r="Y2" s="96">
        <f>IF('Indicator Data'!AB14="No Data",1,IF('Indicator Data Imputation'!AA5&lt;&gt;"",1,0))</f>
        <v>0</v>
      </c>
      <c r="Z2" s="96">
        <f>IF('Indicator Data'!AC14="No Data",1,IF('Indicator Data Imputation'!AB5&lt;&gt;"",1,0))</f>
        <v>0</v>
      </c>
      <c r="AA2" s="96">
        <f>IF('Indicator Data'!AD14="No Data",1,IF('Indicator Data Imputation'!AC5&lt;&gt;"",1,0))</f>
        <v>0</v>
      </c>
      <c r="AB2" s="96">
        <f>IF('Indicator Data'!AE14="No Data",1,IF('Indicator Data Imputation'!AD5&lt;&gt;"",1,0))</f>
        <v>1</v>
      </c>
      <c r="AC2" s="96">
        <f>IF('Indicator Data'!AF14="No Data",1,IF('Indicator Data Imputation'!AE5&lt;&gt;"",1,0))</f>
        <v>1</v>
      </c>
      <c r="AD2" s="96">
        <f>IF('Indicator Data'!AG14="No Data",1,IF('Indicator Data Imputation'!AF5&lt;&gt;"",1,0))</f>
        <v>1</v>
      </c>
      <c r="AE2" s="96">
        <f>IF('Indicator Data'!AH14="No Data",1,IF('Indicator Data Imputation'!AG5&lt;&gt;"",1,0))</f>
        <v>1</v>
      </c>
      <c r="AF2" s="96">
        <f>IF('Indicator Data'!AI14="No Data",1,IF('Indicator Data Imputation'!AH5&lt;&gt;"",1,0))</f>
        <v>1</v>
      </c>
      <c r="AG2" s="96">
        <f>IF('Indicator Data'!AJ14="No Data",1,IF('Indicator Data Imputation'!AI5&lt;&gt;"",1,0))</f>
        <v>0</v>
      </c>
      <c r="AH2" s="96">
        <f>IF('Indicator Data'!AK14="No Data",1,IF('Indicator Data Imputation'!AJ5&lt;&gt;"",1,0))</f>
        <v>0</v>
      </c>
      <c r="AI2" s="96">
        <f>IF('Indicator Data'!AL14="No Data",1,IF('Indicator Data Imputation'!AK5&lt;&gt;"",1,0))</f>
        <v>0</v>
      </c>
      <c r="AJ2" s="96">
        <f>IF('Indicator Data'!AM14="No Data",1,IF('Indicator Data Imputation'!AL5&lt;&gt;"",1,0))</f>
        <v>0</v>
      </c>
      <c r="AK2" s="96">
        <f>IF('Indicator Data'!AN14="No Data",1,IF('Indicator Data Imputation'!AM5&lt;&gt;"",1,0))</f>
        <v>0</v>
      </c>
      <c r="AL2" s="96">
        <f>IF('Indicator Data'!AO14="No Data",1,IF('Indicator Data Imputation'!AN5&lt;&gt;"",1,0))</f>
        <v>0</v>
      </c>
      <c r="AM2" s="96">
        <f>IF('Indicator Data'!AP14="No Data",1,IF('Indicator Data Imputation'!AO5&lt;&gt;"",1,0))</f>
        <v>0</v>
      </c>
      <c r="AN2" s="96">
        <f>IF('Indicator Data'!AQ14="No Data",1,IF('Indicator Data Imputation'!AP5&lt;&gt;"",1,0))</f>
        <v>0</v>
      </c>
      <c r="AO2" s="96">
        <f>IF('Indicator Data'!AR14="No Data",1,IF('Indicator Data Imputation'!AQ5&lt;&gt;"",1,0))</f>
        <v>0</v>
      </c>
      <c r="AP2" s="96">
        <f>IF('Indicator Data'!AS14="No Data",1,IF('Indicator Data Imputation'!AR5&lt;&gt;"",1,0))</f>
        <v>0</v>
      </c>
      <c r="AQ2" s="96">
        <f>IF('Indicator Data'!AT14="No Data",1,IF('Indicator Data Imputation'!AS5&lt;&gt;"",1,0))</f>
        <v>1</v>
      </c>
      <c r="AR2" s="96">
        <f>IF('Indicator Data'!AU14="No Data",1,IF('Indicator Data Imputation'!AT5&lt;&gt;"",1,0))</f>
        <v>1</v>
      </c>
      <c r="AS2" s="96">
        <f>IF('Indicator Data'!AV14="No Data",1,IF('Indicator Data Imputation'!AU5&lt;&gt;"",1,0))</f>
        <v>1</v>
      </c>
      <c r="AT2" s="96">
        <f>IF('Indicator Data'!AW14="No Data",1,IF('Indicator Data Imputation'!AV5&lt;&gt;"",1,0))</f>
        <v>0</v>
      </c>
      <c r="AU2" s="96">
        <f>IF('Indicator Data'!AX14="No Data",1,IF('Indicator Data Imputation'!AW5&lt;&gt;"",1,0))</f>
        <v>0</v>
      </c>
      <c r="AV2" s="96">
        <f>IF('Indicator Data'!AY14="No Data",1,IF('Indicator Data Imputation'!AX5&lt;&gt;"",1,0))</f>
        <v>0</v>
      </c>
      <c r="AW2" s="96">
        <f>IF('Indicator Data'!AZ14="No Data",1,IF('Indicator Data Imputation'!AY5&lt;&gt;"",1,0))</f>
        <v>0</v>
      </c>
      <c r="AX2" s="96">
        <f>IF('Indicator Data'!BA14="No Data",1,IF('Indicator Data Imputation'!AZ5&lt;&gt;"",1,0))</f>
        <v>0</v>
      </c>
      <c r="AY2" s="96">
        <f>IF('Indicator Data'!BB14="No Data",1,IF('Indicator Data Imputation'!BA5&lt;&gt;"",1,0))</f>
        <v>0</v>
      </c>
      <c r="AZ2" s="96">
        <f>IF('Indicator Data'!BC14="No Data",1,IF('Indicator Data Imputation'!BB5&lt;&gt;"",1,0))</f>
        <v>0</v>
      </c>
      <c r="BA2" s="96">
        <f>IF('Indicator Data'!BD14="No Data",1,IF('Indicator Data Imputation'!BC5&lt;&gt;"",1,0))</f>
        <v>0</v>
      </c>
      <c r="BB2" s="96">
        <f>IF('Indicator Data'!BE14="No Data",1,IF('Indicator Data Imputation'!BD5&lt;&gt;"",1,0))</f>
        <v>0</v>
      </c>
      <c r="BC2" s="96">
        <f>IF('Indicator Data'!BF14="No Data",1,IF('Indicator Data Imputation'!BE5&lt;&gt;"",1,0))</f>
        <v>0</v>
      </c>
      <c r="BD2" s="96">
        <f>IF('Indicator Data'!BG14="No Data",1,IF('Indicator Data Imputation'!BF5&lt;&gt;"",1,0))</f>
        <v>0</v>
      </c>
      <c r="BE2" s="96">
        <f>IF('Indicator Data'!BH14="No Data",1,IF('Indicator Data Imputation'!BG5&lt;&gt;"",1,0))</f>
        <v>0</v>
      </c>
      <c r="BF2" s="96">
        <f>IF('Indicator Data'!BI14="No Data",1,IF('Indicator Data Imputation'!BH5&lt;&gt;"",1,0))</f>
        <v>0</v>
      </c>
      <c r="BG2" s="96">
        <f>IF('Indicator Data'!BJ14="No Data",1,IF('Indicator Data Imputation'!BI5&lt;&gt;"",1,0))</f>
        <v>0</v>
      </c>
      <c r="BH2" s="96">
        <f>IF('Indicator Data'!BK14="No Data",1,IF('Indicator Data Imputation'!BJ5&lt;&gt;"",1,0))</f>
        <v>0</v>
      </c>
      <c r="BI2" s="96">
        <f>IF('Indicator Data'!BL14="No Data",1,IF('Indicator Data Imputation'!BK5&lt;&gt;"",1,0))</f>
        <v>0</v>
      </c>
      <c r="BJ2" s="96">
        <f>IF('Indicator Data'!BM14="No Data",1,IF('Indicator Data Imputation'!BL5&lt;&gt;"",1,0))</f>
        <v>0</v>
      </c>
      <c r="BK2" s="96">
        <f>IF('Indicator Data'!BN14="No Data",1,IF('Indicator Data Imputation'!BM5&lt;&gt;"",1,0))</f>
        <v>0</v>
      </c>
      <c r="BL2" s="96">
        <f>IF('Indicator Data'!BO14="No Data",1,IF('Indicator Data Imputation'!BN5&lt;&gt;"",1,0))</f>
        <v>0</v>
      </c>
      <c r="BM2" s="96">
        <f>IF('Indicator Data'!BP14="No Data",1,IF('Indicator Data Imputation'!BO5&lt;&gt;"",1,0))</f>
        <v>1</v>
      </c>
      <c r="BN2" s="96">
        <f>IF('Indicator Data'!BQ14="No Data",1,IF('Indicator Data Imputation'!BP5&lt;&gt;"",1,0))</f>
        <v>1</v>
      </c>
      <c r="BO2" s="96">
        <f>IF('Indicator Data'!BR14="No Data",1,IF('Indicator Data Imputation'!BQ5&lt;&gt;"",1,0))</f>
        <v>1</v>
      </c>
      <c r="BP2" s="96">
        <f>IF('Indicator Data'!BS14="No Data",1,IF('Indicator Data Imputation'!BR5&lt;&gt;"",1,0))</f>
        <v>0</v>
      </c>
      <c r="BQ2" s="96">
        <f>IF('Indicator Data'!BT14="No Data",1,IF('Indicator Data Imputation'!BS5&lt;&gt;"",1,0))</f>
        <v>0</v>
      </c>
      <c r="BR2" s="96">
        <f>IF('Indicator Data'!BU14="No Data",1,IF('Indicator Data Imputation'!BT5&lt;&gt;"",1,0))</f>
        <v>1</v>
      </c>
      <c r="BS2" s="96">
        <f>IF('Indicator Data'!BV14="No Data",1,IF('Indicator Data Imputation'!BU5&lt;&gt;"",1,0))</f>
        <v>0</v>
      </c>
      <c r="BT2" s="96">
        <f>IF('Indicator Data'!BW14="No Data",1,IF('Indicator Data Imputation'!BV5&lt;&gt;"",1,0))</f>
        <v>0</v>
      </c>
      <c r="BU2" s="96">
        <f>IF('Indicator Data'!BX14="No Data",1,IF('Indicator Data Imputation'!BW5&lt;&gt;"",1,0))</f>
        <v>0</v>
      </c>
      <c r="BV2" s="96">
        <f>IF('Indicator Data'!BY14="No Data",1,IF('Indicator Data Imputation'!BX5&lt;&gt;"",1,0))</f>
        <v>0</v>
      </c>
      <c r="BW2" s="96">
        <f>IF('Indicator Data'!BZ14="No Data",1,IF('Indicator Data Imputation'!BY5&lt;&gt;"",1,0))</f>
        <v>0</v>
      </c>
      <c r="BX2" s="96">
        <f>IF('Indicator Data'!CA14="No Data",1,IF('Indicator Data Imputation'!BZ5&lt;&gt;"",1,0))</f>
        <v>0</v>
      </c>
      <c r="BY2" s="96">
        <f>IF('Indicator Data'!CB14="No Data",1,IF('Indicator Data Imputation'!CA5&lt;&gt;"",1,0))</f>
        <v>0</v>
      </c>
      <c r="BZ2" s="96">
        <f>IF('Indicator Data'!CC14="No Data",1,IF('Indicator Data Imputation'!CB5&lt;&gt;"",1,0))</f>
        <v>0</v>
      </c>
      <c r="CA2" s="96">
        <f>IF('Indicator Data'!CD14="No Data",1,IF('Indicator Data Imputation'!CC5&lt;&gt;"",1,0))</f>
        <v>0</v>
      </c>
      <c r="CB2" s="96">
        <f>IF('Indicator Data'!CE14="No Data",1,IF('Indicator Data Imputation'!CD5&lt;&gt;"",1,0))</f>
        <v>0</v>
      </c>
      <c r="CC2" s="96">
        <f>IF('Indicator Data'!CF14="No Data",1,IF('Indicator Data Imputation'!CE5&lt;&gt;"",1,0))</f>
        <v>0</v>
      </c>
      <c r="CD2" s="96">
        <f>IF('Indicator Data'!CG14="No Data",1,IF('Indicator Data Imputation'!CF5&lt;&gt;"",1,0))</f>
        <v>0</v>
      </c>
      <c r="CE2" s="96">
        <f>IF('Indicator Data'!CH14="No Data",1,IF('Indicator Data Imputation'!CG5&lt;&gt;"",1,0))</f>
        <v>0</v>
      </c>
      <c r="CF2" s="96">
        <f>IF('Indicator Data'!CI14="No Data",1,IF('Indicator Data Imputation'!CH5&lt;&gt;"",1,0))</f>
        <v>0</v>
      </c>
      <c r="CG2" s="96">
        <f>IF('Indicator Data'!CJ14="No Data",1,IF('Indicator Data Imputation'!CI5&lt;&gt;"",1,0))</f>
        <v>0</v>
      </c>
      <c r="CH2" s="96">
        <f>IF('Indicator Data'!CK14="No Data",1,IF('Indicator Data Imputation'!CJ5&lt;&gt;"",1,0))</f>
        <v>0</v>
      </c>
      <c r="CI2" s="96">
        <f>IF('Indicator Data'!CL14="No Data",1,IF('Indicator Data Imputation'!CK5&lt;&gt;"",1,0))</f>
        <v>0</v>
      </c>
      <c r="CJ2" s="96">
        <f>IF('Indicator Data'!CM14="No Data",1,IF('Indicator Data Imputation'!CL5&lt;&gt;"",1,0))</f>
        <v>0</v>
      </c>
      <c r="CK2" s="96">
        <f>IF('Indicator Data'!CN14="No Data",1,IF('Indicator Data Imputation'!CM5&lt;&gt;"",1,0))</f>
        <v>0</v>
      </c>
      <c r="CL2" s="96">
        <f>IF('Indicator Data'!CO14="No Data",1,IF('Indicator Data Imputation'!CN5&lt;&gt;"",1,0))</f>
        <v>0</v>
      </c>
      <c r="CM2">
        <f t="shared" ref="CM2:CM33" si="0">SUM(B2:AZ2)</f>
        <v>13</v>
      </c>
      <c r="CN2" s="98">
        <f>CM2/89</f>
        <v>0.14606741573033707</v>
      </c>
    </row>
    <row r="3" spans="1:92" ht="14.4" x14ac:dyDescent="0.3">
      <c r="A3" t="str">
        <f>'Indicator Data'!C15</f>
        <v>Barishal</v>
      </c>
      <c r="B3" s="96">
        <f>IF('Indicator Data'!E15="No Data",1,IF('Indicator Data Imputation'!D6&lt;&gt;"",1,0))</f>
        <v>1</v>
      </c>
      <c r="C3" s="96">
        <f>IF('Indicator Data'!F15="No Data",1,IF('Indicator Data Imputation'!E6&lt;&gt;"",1,0))</f>
        <v>1</v>
      </c>
      <c r="D3" s="96">
        <f>IF('Indicator Data'!G15="No Data",1,IF('Indicator Data Imputation'!F6&lt;&gt;"",1,0))</f>
        <v>1</v>
      </c>
      <c r="E3" s="96">
        <f>IF('Indicator Data'!H15="No Data",1,IF('Indicator Data Imputation'!G6&lt;&gt;"",1,0))</f>
        <v>1</v>
      </c>
      <c r="F3" s="96">
        <f>IF('Indicator Data'!I15="No Data",1,IF('Indicator Data Imputation'!H6&lt;&gt;"",1,0))</f>
        <v>0</v>
      </c>
      <c r="G3" s="96">
        <f>IF('Indicator Data'!J15="No Data",1,IF('Indicator Data Imputation'!I6&lt;&gt;"",1,0))</f>
        <v>0</v>
      </c>
      <c r="H3" s="96">
        <f>IF('Indicator Data'!K15="No Data",1,IF('Indicator Data Imputation'!J6&lt;&gt;"",1,0))</f>
        <v>0</v>
      </c>
      <c r="I3" s="96">
        <f>IF('Indicator Data'!L15="No Data",1,IF('Indicator Data Imputation'!K6&lt;&gt;"",1,0))</f>
        <v>0</v>
      </c>
      <c r="J3" s="96">
        <f>IF('Indicator Data'!M15="No Data",1,IF('Indicator Data Imputation'!L6&lt;&gt;"",1,0))</f>
        <v>0</v>
      </c>
      <c r="K3" s="96">
        <f>IF('Indicator Data'!N15="No Data",1,IF('Indicator Data Imputation'!M6&lt;&gt;"",1,0))</f>
        <v>0</v>
      </c>
      <c r="L3" s="96">
        <f>IF('Indicator Data'!O15="No Data",1,IF('Indicator Data Imputation'!N6&lt;&gt;"",1,0))</f>
        <v>0</v>
      </c>
      <c r="M3" s="96">
        <f>IF('Indicator Data'!P15="No Data",1,IF('Indicator Data Imputation'!O6&lt;&gt;"",1,0))</f>
        <v>0</v>
      </c>
      <c r="N3" s="96">
        <f>IF('Indicator Data'!Q15="No Data",1,IF('Indicator Data Imputation'!P6&lt;&gt;"",1,0))</f>
        <v>0</v>
      </c>
      <c r="O3" s="96">
        <f>IF('Indicator Data'!R15="No Data",1,IF('Indicator Data Imputation'!Q6&lt;&gt;"",1,0))</f>
        <v>0</v>
      </c>
      <c r="P3" s="96">
        <f>IF('Indicator Data'!S15="No Data",1,IF('Indicator Data Imputation'!R6&lt;&gt;"",1,0))</f>
        <v>1</v>
      </c>
      <c r="Q3" s="96">
        <f>IF('Indicator Data'!T15="No Data",1,IF('Indicator Data Imputation'!S6&lt;&gt;"",1,0))</f>
        <v>0</v>
      </c>
      <c r="R3" s="96">
        <f>IF('Indicator Data'!U15="No Data",1,IF('Indicator Data Imputation'!T6&lt;&gt;"",1,0))</f>
        <v>0</v>
      </c>
      <c r="S3" s="96">
        <f>IF('Indicator Data'!V15="No Data",1,IF('Indicator Data Imputation'!U6&lt;&gt;"",1,0))</f>
        <v>0</v>
      </c>
      <c r="T3" s="96">
        <f>IF('Indicator Data'!W15="No Data",1,IF('Indicator Data Imputation'!V6&lt;&gt;"",1,0))</f>
        <v>0</v>
      </c>
      <c r="U3" s="96">
        <f>IF('Indicator Data'!X15="No Data",1,IF('Indicator Data Imputation'!W6&lt;&gt;"",1,0))</f>
        <v>0</v>
      </c>
      <c r="V3" s="96">
        <f>IF('Indicator Data'!Y15="No Data",1,IF('Indicator Data Imputation'!X6&lt;&gt;"",1,0))</f>
        <v>0</v>
      </c>
      <c r="W3" s="96">
        <f>IF('Indicator Data'!Z15="No Data",1,IF('Indicator Data Imputation'!Y6&lt;&gt;"",1,0))</f>
        <v>0</v>
      </c>
      <c r="X3" s="96">
        <f>IF('Indicator Data'!AA15="No Data",1,IF('Indicator Data Imputation'!Z6&lt;&gt;"",1,0))</f>
        <v>0</v>
      </c>
      <c r="Y3" s="96">
        <f>IF('Indicator Data'!AB15="No Data",1,IF('Indicator Data Imputation'!AA6&lt;&gt;"",1,0))</f>
        <v>0</v>
      </c>
      <c r="Z3" s="96">
        <f>IF('Indicator Data'!AC15="No Data",1,IF('Indicator Data Imputation'!AB6&lt;&gt;"",1,0))</f>
        <v>0</v>
      </c>
      <c r="AA3" s="96">
        <f>IF('Indicator Data'!AD15="No Data",1,IF('Indicator Data Imputation'!AC6&lt;&gt;"",1,0))</f>
        <v>0</v>
      </c>
      <c r="AB3" s="96">
        <f>IF('Indicator Data'!AE15="No Data",1,IF('Indicator Data Imputation'!AD6&lt;&gt;"",1,0))</f>
        <v>1</v>
      </c>
      <c r="AC3" s="96">
        <f>IF('Indicator Data'!AF15="No Data",1,IF('Indicator Data Imputation'!AE6&lt;&gt;"",1,0))</f>
        <v>1</v>
      </c>
      <c r="AD3" s="96">
        <f>IF('Indicator Data'!AG15="No Data",1,IF('Indicator Data Imputation'!AF6&lt;&gt;"",1,0))</f>
        <v>1</v>
      </c>
      <c r="AE3" s="96">
        <f>IF('Indicator Data'!AH15="No Data",1,IF('Indicator Data Imputation'!AG6&lt;&gt;"",1,0))</f>
        <v>1</v>
      </c>
      <c r="AF3" s="96">
        <f>IF('Indicator Data'!AI15="No Data",1,IF('Indicator Data Imputation'!AH6&lt;&gt;"",1,0))</f>
        <v>1</v>
      </c>
      <c r="AG3" s="96">
        <f>IF('Indicator Data'!AJ15="No Data",1,IF('Indicator Data Imputation'!AI6&lt;&gt;"",1,0))</f>
        <v>0</v>
      </c>
      <c r="AH3" s="96">
        <f>IF('Indicator Data'!AK15="No Data",1,IF('Indicator Data Imputation'!AJ6&lt;&gt;"",1,0))</f>
        <v>0</v>
      </c>
      <c r="AI3" s="96">
        <f>IF('Indicator Data'!AL15="No Data",1,IF('Indicator Data Imputation'!AK6&lt;&gt;"",1,0))</f>
        <v>0</v>
      </c>
      <c r="AJ3" s="96">
        <f>IF('Indicator Data'!AM15="No Data",1,IF('Indicator Data Imputation'!AL6&lt;&gt;"",1,0))</f>
        <v>0</v>
      </c>
      <c r="AK3" s="96">
        <f>IF('Indicator Data'!AN15="No Data",1,IF('Indicator Data Imputation'!AM6&lt;&gt;"",1,0))</f>
        <v>0</v>
      </c>
      <c r="AL3" s="96">
        <f>IF('Indicator Data'!AO15="No Data",1,IF('Indicator Data Imputation'!AN6&lt;&gt;"",1,0))</f>
        <v>0</v>
      </c>
      <c r="AM3" s="96">
        <f>IF('Indicator Data'!AP15="No Data",1,IF('Indicator Data Imputation'!AO6&lt;&gt;"",1,0))</f>
        <v>0</v>
      </c>
      <c r="AN3" s="96">
        <f>IF('Indicator Data'!AQ15="No Data",1,IF('Indicator Data Imputation'!AP6&lt;&gt;"",1,0))</f>
        <v>0</v>
      </c>
      <c r="AO3" s="96">
        <f>IF('Indicator Data'!AR15="No Data",1,IF('Indicator Data Imputation'!AQ6&lt;&gt;"",1,0))</f>
        <v>0</v>
      </c>
      <c r="AP3" s="96">
        <f>IF('Indicator Data'!AS15="No Data",1,IF('Indicator Data Imputation'!AR6&lt;&gt;"",1,0))</f>
        <v>0</v>
      </c>
      <c r="AQ3" s="96">
        <f>IF('Indicator Data'!AT15="No Data",1,IF('Indicator Data Imputation'!AS6&lt;&gt;"",1,0))</f>
        <v>1</v>
      </c>
      <c r="AR3" s="96">
        <f>IF('Indicator Data'!AU15="No Data",1,IF('Indicator Data Imputation'!AT6&lt;&gt;"",1,0))</f>
        <v>1</v>
      </c>
      <c r="AS3" s="96">
        <f>IF('Indicator Data'!AV15="No Data",1,IF('Indicator Data Imputation'!AU6&lt;&gt;"",1,0))</f>
        <v>1</v>
      </c>
      <c r="AT3" s="96">
        <f>IF('Indicator Data'!AW15="No Data",1,IF('Indicator Data Imputation'!AV6&lt;&gt;"",1,0))</f>
        <v>0</v>
      </c>
      <c r="AU3" s="96">
        <f>IF('Indicator Data'!AX15="No Data",1,IF('Indicator Data Imputation'!AW6&lt;&gt;"",1,0))</f>
        <v>0</v>
      </c>
      <c r="AV3" s="96">
        <f>IF('Indicator Data'!AY15="No Data",1,IF('Indicator Data Imputation'!AX6&lt;&gt;"",1,0))</f>
        <v>0</v>
      </c>
      <c r="AW3" s="96">
        <f>IF('Indicator Data'!AZ15="No Data",1,IF('Indicator Data Imputation'!AY6&lt;&gt;"",1,0))</f>
        <v>0</v>
      </c>
      <c r="AX3" s="96">
        <f>IF('Indicator Data'!BA15="No Data",1,IF('Indicator Data Imputation'!AZ6&lt;&gt;"",1,0))</f>
        <v>0</v>
      </c>
      <c r="AY3" s="96">
        <f>IF('Indicator Data'!BB15="No Data",1,IF('Indicator Data Imputation'!BA6&lt;&gt;"",1,0))</f>
        <v>0</v>
      </c>
      <c r="AZ3" s="96">
        <f>IF('Indicator Data'!BC15="No Data",1,IF('Indicator Data Imputation'!BB6&lt;&gt;"",1,0))</f>
        <v>0</v>
      </c>
      <c r="BA3" s="96">
        <f>IF('Indicator Data'!BD15="No Data",1,IF('Indicator Data Imputation'!BC6&lt;&gt;"",1,0))</f>
        <v>0</v>
      </c>
      <c r="BB3" s="96">
        <f>IF('Indicator Data'!BE15="No Data",1,IF('Indicator Data Imputation'!BD6&lt;&gt;"",1,0))</f>
        <v>0</v>
      </c>
      <c r="BC3" s="96">
        <f>IF('Indicator Data'!BF15="No Data",1,IF('Indicator Data Imputation'!BE6&lt;&gt;"",1,0))</f>
        <v>0</v>
      </c>
      <c r="BD3" s="96">
        <f>IF('Indicator Data'!BG15="No Data",1,IF('Indicator Data Imputation'!BF6&lt;&gt;"",1,0))</f>
        <v>0</v>
      </c>
      <c r="BE3" s="96">
        <f>IF('Indicator Data'!BH15="No Data",1,IF('Indicator Data Imputation'!BG6&lt;&gt;"",1,0))</f>
        <v>0</v>
      </c>
      <c r="BF3" s="96">
        <f>IF('Indicator Data'!BI15="No Data",1,IF('Indicator Data Imputation'!BH6&lt;&gt;"",1,0))</f>
        <v>0</v>
      </c>
      <c r="BG3" s="96">
        <f>IF('Indicator Data'!BJ15="No Data",1,IF('Indicator Data Imputation'!BI6&lt;&gt;"",1,0))</f>
        <v>0</v>
      </c>
      <c r="BH3" s="96">
        <f>IF('Indicator Data'!BK15="No Data",1,IF('Indicator Data Imputation'!BJ6&lt;&gt;"",1,0))</f>
        <v>0</v>
      </c>
      <c r="BI3" s="96">
        <f>IF('Indicator Data'!BL15="No Data",1,IF('Indicator Data Imputation'!BK6&lt;&gt;"",1,0))</f>
        <v>0</v>
      </c>
      <c r="BJ3" s="96">
        <f>IF('Indicator Data'!BM15="No Data",1,IF('Indicator Data Imputation'!BL6&lt;&gt;"",1,0))</f>
        <v>0</v>
      </c>
      <c r="BK3" s="96">
        <f>IF('Indicator Data'!BN15="No Data",1,IF('Indicator Data Imputation'!BM6&lt;&gt;"",1,0))</f>
        <v>0</v>
      </c>
      <c r="BL3" s="96">
        <f>IF('Indicator Data'!BO15="No Data",1,IF('Indicator Data Imputation'!BN6&lt;&gt;"",1,0))</f>
        <v>0</v>
      </c>
      <c r="BM3" s="96">
        <f>IF('Indicator Data'!BP15="No Data",1,IF('Indicator Data Imputation'!BO6&lt;&gt;"",1,0))</f>
        <v>1</v>
      </c>
      <c r="BN3" s="96">
        <f>IF('Indicator Data'!BQ15="No Data",1,IF('Indicator Data Imputation'!BP6&lt;&gt;"",1,0))</f>
        <v>1</v>
      </c>
      <c r="BO3" s="96">
        <f>IF('Indicator Data'!BR15="No Data",1,IF('Indicator Data Imputation'!BQ6&lt;&gt;"",1,0))</f>
        <v>1</v>
      </c>
      <c r="BP3" s="96">
        <f>IF('Indicator Data'!BS15="No Data",1,IF('Indicator Data Imputation'!BR6&lt;&gt;"",1,0))</f>
        <v>0</v>
      </c>
      <c r="BQ3" s="96">
        <f>IF('Indicator Data'!BT15="No Data",1,IF('Indicator Data Imputation'!BS6&lt;&gt;"",1,0))</f>
        <v>0</v>
      </c>
      <c r="BR3" s="96">
        <f>IF('Indicator Data'!BU15="No Data",1,IF('Indicator Data Imputation'!BT6&lt;&gt;"",1,0))</f>
        <v>1</v>
      </c>
      <c r="BS3" s="96">
        <f>IF('Indicator Data'!BV15="No Data",1,IF('Indicator Data Imputation'!BU6&lt;&gt;"",1,0))</f>
        <v>0</v>
      </c>
      <c r="BT3" s="96">
        <f>IF('Indicator Data'!BW15="No Data",1,IF('Indicator Data Imputation'!BV6&lt;&gt;"",1,0))</f>
        <v>0</v>
      </c>
      <c r="BU3" s="96">
        <f>IF('Indicator Data'!BX15="No Data",1,IF('Indicator Data Imputation'!BW6&lt;&gt;"",1,0))</f>
        <v>0</v>
      </c>
      <c r="BV3" s="96">
        <f>IF('Indicator Data'!BY15="No Data",1,IF('Indicator Data Imputation'!BX6&lt;&gt;"",1,0))</f>
        <v>0</v>
      </c>
      <c r="BW3" s="96">
        <f>IF('Indicator Data'!BZ15="No Data",1,IF('Indicator Data Imputation'!BY6&lt;&gt;"",1,0))</f>
        <v>0</v>
      </c>
      <c r="BX3" s="96">
        <f>IF('Indicator Data'!CA15="No Data",1,IF('Indicator Data Imputation'!BZ6&lt;&gt;"",1,0))</f>
        <v>0</v>
      </c>
      <c r="BY3" s="96">
        <f>IF('Indicator Data'!CB15="No Data",1,IF('Indicator Data Imputation'!CA6&lt;&gt;"",1,0))</f>
        <v>0</v>
      </c>
      <c r="BZ3" s="96">
        <f>IF('Indicator Data'!CC15="No Data",1,IF('Indicator Data Imputation'!CB6&lt;&gt;"",1,0))</f>
        <v>0</v>
      </c>
      <c r="CA3" s="96">
        <f>IF('Indicator Data'!CD15="No Data",1,IF('Indicator Data Imputation'!CC6&lt;&gt;"",1,0))</f>
        <v>0</v>
      </c>
      <c r="CB3" s="96">
        <f>IF('Indicator Data'!CE15="No Data",1,IF('Indicator Data Imputation'!CD6&lt;&gt;"",1,0))</f>
        <v>0</v>
      </c>
      <c r="CC3" s="96">
        <f>IF('Indicator Data'!CF15="No Data",1,IF('Indicator Data Imputation'!CE6&lt;&gt;"",1,0))</f>
        <v>0</v>
      </c>
      <c r="CD3" s="96">
        <f>IF('Indicator Data'!CG15="No Data",1,IF('Indicator Data Imputation'!CF6&lt;&gt;"",1,0))</f>
        <v>0</v>
      </c>
      <c r="CE3" s="96">
        <f>IF('Indicator Data'!CH15="No Data",1,IF('Indicator Data Imputation'!CG6&lt;&gt;"",1,0))</f>
        <v>0</v>
      </c>
      <c r="CF3" s="96">
        <f>IF('Indicator Data'!CI15="No Data",1,IF('Indicator Data Imputation'!CH6&lt;&gt;"",1,0))</f>
        <v>0</v>
      </c>
      <c r="CG3" s="96">
        <f>IF('Indicator Data'!CJ15="No Data",1,IF('Indicator Data Imputation'!CI6&lt;&gt;"",1,0))</f>
        <v>0</v>
      </c>
      <c r="CH3" s="96">
        <f>IF('Indicator Data'!CK15="No Data",1,IF('Indicator Data Imputation'!CJ6&lt;&gt;"",1,0))</f>
        <v>0</v>
      </c>
      <c r="CI3" s="96">
        <f>IF('Indicator Data'!CL15="No Data",1,IF('Indicator Data Imputation'!CK6&lt;&gt;"",1,0))</f>
        <v>0</v>
      </c>
      <c r="CJ3" s="96">
        <f>IF('Indicator Data'!CM15="No Data",1,IF('Indicator Data Imputation'!CL6&lt;&gt;"",1,0))</f>
        <v>0</v>
      </c>
      <c r="CK3" s="96">
        <f>IF('Indicator Data'!CN15="No Data",1,IF('Indicator Data Imputation'!CM6&lt;&gt;"",1,0))</f>
        <v>0</v>
      </c>
      <c r="CL3" s="96">
        <f>IF('Indicator Data'!CO15="No Data",1,IF('Indicator Data Imputation'!CN6&lt;&gt;"",1,0))</f>
        <v>0</v>
      </c>
      <c r="CM3">
        <f t="shared" si="0"/>
        <v>13</v>
      </c>
      <c r="CN3" s="98">
        <f t="shared" ref="CN3:CN65" si="1">CM3/89</f>
        <v>0.14606741573033707</v>
      </c>
    </row>
    <row r="4" spans="1:92" ht="14.4" x14ac:dyDescent="0.3">
      <c r="A4" t="str">
        <f>'Indicator Data'!C16</f>
        <v>Bhola</v>
      </c>
      <c r="B4" s="96">
        <f>IF('Indicator Data'!E16="No Data",1,IF('Indicator Data Imputation'!D7&lt;&gt;"",1,0))</f>
        <v>1</v>
      </c>
      <c r="C4" s="96">
        <f>IF('Indicator Data'!F16="No Data",1,IF('Indicator Data Imputation'!E7&lt;&gt;"",1,0))</f>
        <v>1</v>
      </c>
      <c r="D4" s="96">
        <f>IF('Indicator Data'!G16="No Data",1,IF('Indicator Data Imputation'!F7&lt;&gt;"",1,0))</f>
        <v>1</v>
      </c>
      <c r="E4" s="96">
        <f>IF('Indicator Data'!H16="No Data",1,IF('Indicator Data Imputation'!G7&lt;&gt;"",1,0))</f>
        <v>1</v>
      </c>
      <c r="F4" s="96">
        <f>IF('Indicator Data'!I16="No Data",1,IF('Indicator Data Imputation'!H7&lt;&gt;"",1,0))</f>
        <v>0</v>
      </c>
      <c r="G4" s="96">
        <f>IF('Indicator Data'!J16="No Data",1,IF('Indicator Data Imputation'!I7&lt;&gt;"",1,0))</f>
        <v>0</v>
      </c>
      <c r="H4" s="96">
        <f>IF('Indicator Data'!K16="No Data",1,IF('Indicator Data Imputation'!J7&lt;&gt;"",1,0))</f>
        <v>0</v>
      </c>
      <c r="I4" s="96">
        <f>IF('Indicator Data'!L16="No Data",1,IF('Indicator Data Imputation'!K7&lt;&gt;"",1,0))</f>
        <v>0</v>
      </c>
      <c r="J4" s="96">
        <f>IF('Indicator Data'!M16="No Data",1,IF('Indicator Data Imputation'!L7&lt;&gt;"",1,0))</f>
        <v>0</v>
      </c>
      <c r="K4" s="96">
        <f>IF('Indicator Data'!N16="No Data",1,IF('Indicator Data Imputation'!M7&lt;&gt;"",1,0))</f>
        <v>0</v>
      </c>
      <c r="L4" s="96">
        <f>IF('Indicator Data'!O16="No Data",1,IF('Indicator Data Imputation'!N7&lt;&gt;"",1,0))</f>
        <v>0</v>
      </c>
      <c r="M4" s="96">
        <f>IF('Indicator Data'!P16="No Data",1,IF('Indicator Data Imputation'!O7&lt;&gt;"",1,0))</f>
        <v>0</v>
      </c>
      <c r="N4" s="96">
        <f>IF('Indicator Data'!Q16="No Data",1,IF('Indicator Data Imputation'!P7&lt;&gt;"",1,0))</f>
        <v>0</v>
      </c>
      <c r="O4" s="96">
        <f>IF('Indicator Data'!R16="No Data",1,IF('Indicator Data Imputation'!Q7&lt;&gt;"",1,0))</f>
        <v>0</v>
      </c>
      <c r="P4" s="96">
        <f>IF('Indicator Data'!S16="No Data",1,IF('Indicator Data Imputation'!R7&lt;&gt;"",1,0))</f>
        <v>1</v>
      </c>
      <c r="Q4" s="96">
        <f>IF('Indicator Data'!T16="No Data",1,IF('Indicator Data Imputation'!S7&lt;&gt;"",1,0))</f>
        <v>0</v>
      </c>
      <c r="R4" s="96">
        <f>IF('Indicator Data'!U16="No Data",1,IF('Indicator Data Imputation'!T7&lt;&gt;"",1,0))</f>
        <v>0</v>
      </c>
      <c r="S4" s="96">
        <f>IF('Indicator Data'!V16="No Data",1,IF('Indicator Data Imputation'!U7&lt;&gt;"",1,0))</f>
        <v>0</v>
      </c>
      <c r="T4" s="96">
        <f>IF('Indicator Data'!W16="No Data",1,IF('Indicator Data Imputation'!V7&lt;&gt;"",1,0))</f>
        <v>0</v>
      </c>
      <c r="U4" s="96">
        <f>IF('Indicator Data'!X16="No Data",1,IF('Indicator Data Imputation'!W7&lt;&gt;"",1,0))</f>
        <v>0</v>
      </c>
      <c r="V4" s="96">
        <f>IF('Indicator Data'!Y16="No Data",1,IF('Indicator Data Imputation'!X7&lt;&gt;"",1,0))</f>
        <v>0</v>
      </c>
      <c r="W4" s="96">
        <f>IF('Indicator Data'!Z16="No Data",1,IF('Indicator Data Imputation'!Y7&lt;&gt;"",1,0))</f>
        <v>0</v>
      </c>
      <c r="X4" s="96">
        <f>IF('Indicator Data'!AA16="No Data",1,IF('Indicator Data Imputation'!Z7&lt;&gt;"",1,0))</f>
        <v>0</v>
      </c>
      <c r="Y4" s="96">
        <f>IF('Indicator Data'!AB16="No Data",1,IF('Indicator Data Imputation'!AA7&lt;&gt;"",1,0))</f>
        <v>0</v>
      </c>
      <c r="Z4" s="96">
        <f>IF('Indicator Data'!AC16="No Data",1,IF('Indicator Data Imputation'!AB7&lt;&gt;"",1,0))</f>
        <v>0</v>
      </c>
      <c r="AA4" s="96">
        <f>IF('Indicator Data'!AD16="No Data",1,IF('Indicator Data Imputation'!AC7&lt;&gt;"",1,0))</f>
        <v>0</v>
      </c>
      <c r="AB4" s="96">
        <f>IF('Indicator Data'!AE16="No Data",1,IF('Indicator Data Imputation'!AD7&lt;&gt;"",1,0))</f>
        <v>1</v>
      </c>
      <c r="AC4" s="96">
        <f>IF('Indicator Data'!AF16="No Data",1,IF('Indicator Data Imputation'!AE7&lt;&gt;"",1,0))</f>
        <v>1</v>
      </c>
      <c r="AD4" s="96">
        <f>IF('Indicator Data'!AG16="No Data",1,IF('Indicator Data Imputation'!AF7&lt;&gt;"",1,0))</f>
        <v>1</v>
      </c>
      <c r="AE4" s="96">
        <f>IF('Indicator Data'!AH16="No Data",1,IF('Indicator Data Imputation'!AG7&lt;&gt;"",1,0))</f>
        <v>1</v>
      </c>
      <c r="AF4" s="96">
        <f>IF('Indicator Data'!AI16="No Data",1,IF('Indicator Data Imputation'!AH7&lt;&gt;"",1,0))</f>
        <v>1</v>
      </c>
      <c r="AG4" s="96">
        <f>IF('Indicator Data'!AJ16="No Data",1,IF('Indicator Data Imputation'!AI7&lt;&gt;"",1,0))</f>
        <v>0</v>
      </c>
      <c r="AH4" s="96">
        <f>IF('Indicator Data'!AK16="No Data",1,IF('Indicator Data Imputation'!AJ7&lt;&gt;"",1,0))</f>
        <v>0</v>
      </c>
      <c r="AI4" s="96">
        <f>IF('Indicator Data'!AL16="No Data",1,IF('Indicator Data Imputation'!AK7&lt;&gt;"",1,0))</f>
        <v>0</v>
      </c>
      <c r="AJ4" s="96">
        <f>IF('Indicator Data'!AM16="No Data",1,IF('Indicator Data Imputation'!AL7&lt;&gt;"",1,0))</f>
        <v>0</v>
      </c>
      <c r="AK4" s="96">
        <f>IF('Indicator Data'!AN16="No Data",1,IF('Indicator Data Imputation'!AM7&lt;&gt;"",1,0))</f>
        <v>0</v>
      </c>
      <c r="AL4" s="96">
        <f>IF('Indicator Data'!AO16="No Data",1,IF('Indicator Data Imputation'!AN7&lt;&gt;"",1,0))</f>
        <v>0</v>
      </c>
      <c r="AM4" s="96">
        <f>IF('Indicator Data'!AP16="No Data",1,IF('Indicator Data Imputation'!AO7&lt;&gt;"",1,0))</f>
        <v>0</v>
      </c>
      <c r="AN4" s="96">
        <f>IF('Indicator Data'!AQ16="No Data",1,IF('Indicator Data Imputation'!AP7&lt;&gt;"",1,0))</f>
        <v>0</v>
      </c>
      <c r="AO4" s="96">
        <f>IF('Indicator Data'!AR16="No Data",1,IF('Indicator Data Imputation'!AQ7&lt;&gt;"",1,0))</f>
        <v>0</v>
      </c>
      <c r="AP4" s="96">
        <f>IF('Indicator Data'!AS16="No Data",1,IF('Indicator Data Imputation'!AR7&lt;&gt;"",1,0))</f>
        <v>0</v>
      </c>
      <c r="AQ4" s="96">
        <f>IF('Indicator Data'!AT16="No Data",1,IF('Indicator Data Imputation'!AS7&lt;&gt;"",1,0))</f>
        <v>1</v>
      </c>
      <c r="AR4" s="96">
        <f>IF('Indicator Data'!AU16="No Data",1,IF('Indicator Data Imputation'!AT7&lt;&gt;"",1,0))</f>
        <v>1</v>
      </c>
      <c r="AS4" s="96">
        <f>IF('Indicator Data'!AV16="No Data",1,IF('Indicator Data Imputation'!AU7&lt;&gt;"",1,0))</f>
        <v>1</v>
      </c>
      <c r="AT4" s="96">
        <f>IF('Indicator Data'!AW16="No Data",1,IF('Indicator Data Imputation'!AV7&lt;&gt;"",1,0))</f>
        <v>0</v>
      </c>
      <c r="AU4" s="96">
        <f>IF('Indicator Data'!AX16="No Data",1,IF('Indicator Data Imputation'!AW7&lt;&gt;"",1,0))</f>
        <v>0</v>
      </c>
      <c r="AV4" s="96">
        <f>IF('Indicator Data'!AY16="No Data",1,IF('Indicator Data Imputation'!AX7&lt;&gt;"",1,0))</f>
        <v>0</v>
      </c>
      <c r="AW4" s="96">
        <f>IF('Indicator Data'!AZ16="No Data",1,IF('Indicator Data Imputation'!AY7&lt;&gt;"",1,0))</f>
        <v>0</v>
      </c>
      <c r="AX4" s="96">
        <f>IF('Indicator Data'!BA16="No Data",1,IF('Indicator Data Imputation'!AZ7&lt;&gt;"",1,0))</f>
        <v>0</v>
      </c>
      <c r="AY4" s="96">
        <f>IF('Indicator Data'!BB16="No Data",1,IF('Indicator Data Imputation'!BA7&lt;&gt;"",1,0))</f>
        <v>0</v>
      </c>
      <c r="AZ4" s="96">
        <f>IF('Indicator Data'!BC16="No Data",1,IF('Indicator Data Imputation'!BB7&lt;&gt;"",1,0))</f>
        <v>0</v>
      </c>
      <c r="BA4" s="96">
        <f>IF('Indicator Data'!BD16="No Data",1,IF('Indicator Data Imputation'!BC7&lt;&gt;"",1,0))</f>
        <v>0</v>
      </c>
      <c r="BB4" s="96">
        <f>IF('Indicator Data'!BE16="No Data",1,IF('Indicator Data Imputation'!BD7&lt;&gt;"",1,0))</f>
        <v>0</v>
      </c>
      <c r="BC4" s="96">
        <f>IF('Indicator Data'!BF16="No Data",1,IF('Indicator Data Imputation'!BE7&lt;&gt;"",1,0))</f>
        <v>0</v>
      </c>
      <c r="BD4" s="96">
        <f>IF('Indicator Data'!BG16="No Data",1,IF('Indicator Data Imputation'!BF7&lt;&gt;"",1,0))</f>
        <v>0</v>
      </c>
      <c r="BE4" s="96">
        <f>IF('Indicator Data'!BH16="No Data",1,IF('Indicator Data Imputation'!BG7&lt;&gt;"",1,0))</f>
        <v>0</v>
      </c>
      <c r="BF4" s="96">
        <f>IF('Indicator Data'!BI16="No Data",1,IF('Indicator Data Imputation'!BH7&lt;&gt;"",1,0))</f>
        <v>0</v>
      </c>
      <c r="BG4" s="96">
        <f>IF('Indicator Data'!BJ16="No Data",1,IF('Indicator Data Imputation'!BI7&lt;&gt;"",1,0))</f>
        <v>0</v>
      </c>
      <c r="BH4" s="96">
        <f>IF('Indicator Data'!BK16="No Data",1,IF('Indicator Data Imputation'!BJ7&lt;&gt;"",1,0))</f>
        <v>0</v>
      </c>
      <c r="BI4" s="96">
        <f>IF('Indicator Data'!BL16="No Data",1,IF('Indicator Data Imputation'!BK7&lt;&gt;"",1,0))</f>
        <v>0</v>
      </c>
      <c r="BJ4" s="96">
        <f>IF('Indicator Data'!BM16="No Data",1,IF('Indicator Data Imputation'!BL7&lt;&gt;"",1,0))</f>
        <v>0</v>
      </c>
      <c r="BK4" s="96">
        <f>IF('Indicator Data'!BN16="No Data",1,IF('Indicator Data Imputation'!BM7&lt;&gt;"",1,0))</f>
        <v>0</v>
      </c>
      <c r="BL4" s="96">
        <f>IF('Indicator Data'!BO16="No Data",1,IF('Indicator Data Imputation'!BN7&lt;&gt;"",1,0))</f>
        <v>0</v>
      </c>
      <c r="BM4" s="96">
        <f>IF('Indicator Data'!BP16="No Data",1,IF('Indicator Data Imputation'!BO7&lt;&gt;"",1,0))</f>
        <v>1</v>
      </c>
      <c r="BN4" s="96">
        <f>IF('Indicator Data'!BQ16="No Data",1,IF('Indicator Data Imputation'!BP7&lt;&gt;"",1,0))</f>
        <v>1</v>
      </c>
      <c r="BO4" s="96">
        <f>IF('Indicator Data'!BR16="No Data",1,IF('Indicator Data Imputation'!BQ7&lt;&gt;"",1,0))</f>
        <v>1</v>
      </c>
      <c r="BP4" s="96">
        <f>IF('Indicator Data'!BS16="No Data",1,IF('Indicator Data Imputation'!BR7&lt;&gt;"",1,0))</f>
        <v>0</v>
      </c>
      <c r="BQ4" s="96">
        <f>IF('Indicator Data'!BT16="No Data",1,IF('Indicator Data Imputation'!BS7&lt;&gt;"",1,0))</f>
        <v>0</v>
      </c>
      <c r="BR4" s="96">
        <f>IF('Indicator Data'!BU16="No Data",1,IF('Indicator Data Imputation'!BT7&lt;&gt;"",1,0))</f>
        <v>1</v>
      </c>
      <c r="BS4" s="96">
        <f>IF('Indicator Data'!BV16="No Data",1,IF('Indicator Data Imputation'!BU7&lt;&gt;"",1,0))</f>
        <v>0</v>
      </c>
      <c r="BT4" s="96">
        <f>IF('Indicator Data'!BW16="No Data",1,IF('Indicator Data Imputation'!BV7&lt;&gt;"",1,0))</f>
        <v>0</v>
      </c>
      <c r="BU4" s="96">
        <f>IF('Indicator Data'!BX16="No Data",1,IF('Indicator Data Imputation'!BW7&lt;&gt;"",1,0))</f>
        <v>0</v>
      </c>
      <c r="BV4" s="96">
        <f>IF('Indicator Data'!BY16="No Data",1,IF('Indicator Data Imputation'!BX7&lt;&gt;"",1,0))</f>
        <v>0</v>
      </c>
      <c r="BW4" s="96">
        <f>IF('Indicator Data'!BZ16="No Data",1,IF('Indicator Data Imputation'!BY7&lt;&gt;"",1,0))</f>
        <v>0</v>
      </c>
      <c r="BX4" s="96">
        <f>IF('Indicator Data'!CA16="No Data",1,IF('Indicator Data Imputation'!BZ7&lt;&gt;"",1,0))</f>
        <v>0</v>
      </c>
      <c r="BY4" s="96">
        <f>IF('Indicator Data'!CB16="No Data",1,IF('Indicator Data Imputation'!CA7&lt;&gt;"",1,0))</f>
        <v>0</v>
      </c>
      <c r="BZ4" s="96">
        <f>IF('Indicator Data'!CC16="No Data",1,IF('Indicator Data Imputation'!CB7&lt;&gt;"",1,0))</f>
        <v>0</v>
      </c>
      <c r="CA4" s="96">
        <f>IF('Indicator Data'!CD16="No Data",1,IF('Indicator Data Imputation'!CC7&lt;&gt;"",1,0))</f>
        <v>0</v>
      </c>
      <c r="CB4" s="96">
        <f>IF('Indicator Data'!CE16="No Data",1,IF('Indicator Data Imputation'!CD7&lt;&gt;"",1,0))</f>
        <v>0</v>
      </c>
      <c r="CC4" s="96">
        <f>IF('Indicator Data'!CF16="No Data",1,IF('Indicator Data Imputation'!CE7&lt;&gt;"",1,0))</f>
        <v>0</v>
      </c>
      <c r="CD4" s="96">
        <f>IF('Indicator Data'!CG16="No Data",1,IF('Indicator Data Imputation'!CF7&lt;&gt;"",1,0))</f>
        <v>0</v>
      </c>
      <c r="CE4" s="96">
        <f>IF('Indicator Data'!CH16="No Data",1,IF('Indicator Data Imputation'!CG7&lt;&gt;"",1,0))</f>
        <v>0</v>
      </c>
      <c r="CF4" s="96">
        <f>IF('Indicator Data'!CI16="No Data",1,IF('Indicator Data Imputation'!CH7&lt;&gt;"",1,0))</f>
        <v>0</v>
      </c>
      <c r="CG4" s="96">
        <f>IF('Indicator Data'!CJ16="No Data",1,IF('Indicator Data Imputation'!CI7&lt;&gt;"",1,0))</f>
        <v>0</v>
      </c>
      <c r="CH4" s="96">
        <f>IF('Indicator Data'!CK16="No Data",1,IF('Indicator Data Imputation'!CJ7&lt;&gt;"",1,0))</f>
        <v>0</v>
      </c>
      <c r="CI4" s="96">
        <f>IF('Indicator Data'!CL16="No Data",1,IF('Indicator Data Imputation'!CK7&lt;&gt;"",1,0))</f>
        <v>0</v>
      </c>
      <c r="CJ4" s="96">
        <f>IF('Indicator Data'!CM16="No Data",1,IF('Indicator Data Imputation'!CL7&lt;&gt;"",1,0))</f>
        <v>0</v>
      </c>
      <c r="CK4" s="96">
        <f>IF('Indicator Data'!CN16="No Data",1,IF('Indicator Data Imputation'!CM7&lt;&gt;"",1,0))</f>
        <v>0</v>
      </c>
      <c r="CL4" s="96">
        <f>IF('Indicator Data'!CO16="No Data",1,IF('Indicator Data Imputation'!CN7&lt;&gt;"",1,0))</f>
        <v>0</v>
      </c>
      <c r="CM4">
        <f t="shared" si="0"/>
        <v>13</v>
      </c>
      <c r="CN4" s="98">
        <f t="shared" si="1"/>
        <v>0.14606741573033707</v>
      </c>
    </row>
    <row r="5" spans="1:92" ht="14.4" x14ac:dyDescent="0.3">
      <c r="A5" t="str">
        <f>'Indicator Data'!C17</f>
        <v>Jhalokati</v>
      </c>
      <c r="B5" s="96">
        <f>IF('Indicator Data'!E17="No Data",1,IF('Indicator Data Imputation'!D8&lt;&gt;"",1,0))</f>
        <v>1</v>
      </c>
      <c r="C5" s="96">
        <f>IF('Indicator Data'!F17="No Data",1,IF('Indicator Data Imputation'!E8&lt;&gt;"",1,0))</f>
        <v>1</v>
      </c>
      <c r="D5" s="96">
        <f>IF('Indicator Data'!G17="No Data",1,IF('Indicator Data Imputation'!F8&lt;&gt;"",1,0))</f>
        <v>1</v>
      </c>
      <c r="E5" s="96">
        <f>IF('Indicator Data'!H17="No Data",1,IF('Indicator Data Imputation'!G8&lt;&gt;"",1,0))</f>
        <v>1</v>
      </c>
      <c r="F5" s="96">
        <f>IF('Indicator Data'!I17="No Data",1,IF('Indicator Data Imputation'!H8&lt;&gt;"",1,0))</f>
        <v>0</v>
      </c>
      <c r="G5" s="96">
        <f>IF('Indicator Data'!J17="No Data",1,IF('Indicator Data Imputation'!I8&lt;&gt;"",1,0))</f>
        <v>0</v>
      </c>
      <c r="H5" s="96">
        <f>IF('Indicator Data'!K17="No Data",1,IF('Indicator Data Imputation'!J8&lt;&gt;"",1,0))</f>
        <v>0</v>
      </c>
      <c r="I5" s="96">
        <f>IF('Indicator Data'!L17="No Data",1,IF('Indicator Data Imputation'!K8&lt;&gt;"",1,0))</f>
        <v>0</v>
      </c>
      <c r="J5" s="96">
        <f>IF('Indicator Data'!M17="No Data",1,IF('Indicator Data Imputation'!L8&lt;&gt;"",1,0))</f>
        <v>0</v>
      </c>
      <c r="K5" s="96">
        <f>IF('Indicator Data'!N17="No Data",1,IF('Indicator Data Imputation'!M8&lt;&gt;"",1,0))</f>
        <v>0</v>
      </c>
      <c r="L5" s="96">
        <f>IF('Indicator Data'!O17="No Data",1,IF('Indicator Data Imputation'!N8&lt;&gt;"",1,0))</f>
        <v>0</v>
      </c>
      <c r="M5" s="96">
        <f>IF('Indicator Data'!P17="No Data",1,IF('Indicator Data Imputation'!O8&lt;&gt;"",1,0))</f>
        <v>0</v>
      </c>
      <c r="N5" s="96">
        <f>IF('Indicator Data'!Q17="No Data",1,IF('Indicator Data Imputation'!P8&lt;&gt;"",1,0))</f>
        <v>0</v>
      </c>
      <c r="O5" s="96">
        <f>IF('Indicator Data'!R17="No Data",1,IF('Indicator Data Imputation'!Q8&lt;&gt;"",1,0))</f>
        <v>0</v>
      </c>
      <c r="P5" s="96">
        <f>IF('Indicator Data'!S17="No Data",1,IF('Indicator Data Imputation'!R8&lt;&gt;"",1,0))</f>
        <v>1</v>
      </c>
      <c r="Q5" s="96">
        <f>IF('Indicator Data'!T17="No Data",1,IF('Indicator Data Imputation'!S8&lt;&gt;"",1,0))</f>
        <v>0</v>
      </c>
      <c r="R5" s="96">
        <f>IF('Indicator Data'!U17="No Data",1,IF('Indicator Data Imputation'!T8&lt;&gt;"",1,0))</f>
        <v>0</v>
      </c>
      <c r="S5" s="96">
        <f>IF('Indicator Data'!V17="No Data",1,IF('Indicator Data Imputation'!U8&lt;&gt;"",1,0))</f>
        <v>0</v>
      </c>
      <c r="T5" s="96">
        <f>IF('Indicator Data'!W17="No Data",1,IF('Indicator Data Imputation'!V8&lt;&gt;"",1,0))</f>
        <v>0</v>
      </c>
      <c r="U5" s="96">
        <f>IF('Indicator Data'!X17="No Data",1,IF('Indicator Data Imputation'!W8&lt;&gt;"",1,0))</f>
        <v>0</v>
      </c>
      <c r="V5" s="96">
        <f>IF('Indicator Data'!Y17="No Data",1,IF('Indicator Data Imputation'!X8&lt;&gt;"",1,0))</f>
        <v>0</v>
      </c>
      <c r="W5" s="96">
        <f>IF('Indicator Data'!Z17="No Data",1,IF('Indicator Data Imputation'!Y8&lt;&gt;"",1,0))</f>
        <v>0</v>
      </c>
      <c r="X5" s="96">
        <f>IF('Indicator Data'!AA17="No Data",1,IF('Indicator Data Imputation'!Z8&lt;&gt;"",1,0))</f>
        <v>0</v>
      </c>
      <c r="Y5" s="96">
        <f>IF('Indicator Data'!AB17="No Data",1,IF('Indicator Data Imputation'!AA8&lt;&gt;"",1,0))</f>
        <v>0</v>
      </c>
      <c r="Z5" s="96">
        <f>IF('Indicator Data'!AC17="No Data",1,IF('Indicator Data Imputation'!AB8&lt;&gt;"",1,0))</f>
        <v>0</v>
      </c>
      <c r="AA5" s="96">
        <f>IF('Indicator Data'!AD17="No Data",1,IF('Indicator Data Imputation'!AC8&lt;&gt;"",1,0))</f>
        <v>0</v>
      </c>
      <c r="AB5" s="96">
        <f>IF('Indicator Data'!AE17="No Data",1,IF('Indicator Data Imputation'!AD8&lt;&gt;"",1,0))</f>
        <v>1</v>
      </c>
      <c r="AC5" s="96">
        <f>IF('Indicator Data'!AF17="No Data",1,IF('Indicator Data Imputation'!AE8&lt;&gt;"",1,0))</f>
        <v>1</v>
      </c>
      <c r="AD5" s="96">
        <f>IF('Indicator Data'!AG17="No Data",1,IF('Indicator Data Imputation'!AF8&lt;&gt;"",1,0))</f>
        <v>1</v>
      </c>
      <c r="AE5" s="96">
        <f>IF('Indicator Data'!AH17="No Data",1,IF('Indicator Data Imputation'!AG8&lt;&gt;"",1,0))</f>
        <v>1</v>
      </c>
      <c r="AF5" s="96">
        <f>IF('Indicator Data'!AI17="No Data",1,IF('Indicator Data Imputation'!AH8&lt;&gt;"",1,0))</f>
        <v>1</v>
      </c>
      <c r="AG5" s="96">
        <f>IF('Indicator Data'!AJ17="No Data",1,IF('Indicator Data Imputation'!AI8&lt;&gt;"",1,0))</f>
        <v>0</v>
      </c>
      <c r="AH5" s="96">
        <f>IF('Indicator Data'!AK17="No Data",1,IF('Indicator Data Imputation'!AJ8&lt;&gt;"",1,0))</f>
        <v>0</v>
      </c>
      <c r="AI5" s="96">
        <f>IF('Indicator Data'!AL17="No Data",1,IF('Indicator Data Imputation'!AK8&lt;&gt;"",1,0))</f>
        <v>0</v>
      </c>
      <c r="AJ5" s="96">
        <f>IF('Indicator Data'!AM17="No Data",1,IF('Indicator Data Imputation'!AL8&lt;&gt;"",1,0))</f>
        <v>0</v>
      </c>
      <c r="AK5" s="96">
        <f>IF('Indicator Data'!AN17="No Data",1,IF('Indicator Data Imputation'!AM8&lt;&gt;"",1,0))</f>
        <v>0</v>
      </c>
      <c r="AL5" s="96">
        <f>IF('Indicator Data'!AO17="No Data",1,IF('Indicator Data Imputation'!AN8&lt;&gt;"",1,0))</f>
        <v>0</v>
      </c>
      <c r="AM5" s="96">
        <f>IF('Indicator Data'!AP17="No Data",1,IF('Indicator Data Imputation'!AO8&lt;&gt;"",1,0))</f>
        <v>0</v>
      </c>
      <c r="AN5" s="96">
        <f>IF('Indicator Data'!AQ17="No Data",1,IF('Indicator Data Imputation'!AP8&lt;&gt;"",1,0))</f>
        <v>0</v>
      </c>
      <c r="AO5" s="96">
        <f>IF('Indicator Data'!AR17="No Data",1,IF('Indicator Data Imputation'!AQ8&lt;&gt;"",1,0))</f>
        <v>0</v>
      </c>
      <c r="AP5" s="96">
        <f>IF('Indicator Data'!AS17="No Data",1,IF('Indicator Data Imputation'!AR8&lt;&gt;"",1,0))</f>
        <v>0</v>
      </c>
      <c r="AQ5" s="96">
        <f>IF('Indicator Data'!AT17="No Data",1,IF('Indicator Data Imputation'!AS8&lt;&gt;"",1,0))</f>
        <v>1</v>
      </c>
      <c r="AR5" s="96">
        <f>IF('Indicator Data'!AU17="No Data",1,IF('Indicator Data Imputation'!AT8&lt;&gt;"",1,0))</f>
        <v>1</v>
      </c>
      <c r="AS5" s="96">
        <f>IF('Indicator Data'!AV17="No Data",1,IF('Indicator Data Imputation'!AU8&lt;&gt;"",1,0))</f>
        <v>1</v>
      </c>
      <c r="AT5" s="96">
        <f>IF('Indicator Data'!AW17="No Data",1,IF('Indicator Data Imputation'!AV8&lt;&gt;"",1,0))</f>
        <v>0</v>
      </c>
      <c r="AU5" s="96">
        <f>IF('Indicator Data'!AX17="No Data",1,IF('Indicator Data Imputation'!AW8&lt;&gt;"",1,0))</f>
        <v>0</v>
      </c>
      <c r="AV5" s="96">
        <f>IF('Indicator Data'!AY17="No Data",1,IF('Indicator Data Imputation'!AX8&lt;&gt;"",1,0))</f>
        <v>0</v>
      </c>
      <c r="AW5" s="96">
        <f>IF('Indicator Data'!AZ17="No Data",1,IF('Indicator Data Imputation'!AY8&lt;&gt;"",1,0))</f>
        <v>0</v>
      </c>
      <c r="AX5" s="96">
        <f>IF('Indicator Data'!BA17="No Data",1,IF('Indicator Data Imputation'!AZ8&lt;&gt;"",1,0))</f>
        <v>0</v>
      </c>
      <c r="AY5" s="96">
        <f>IF('Indicator Data'!BB17="No Data",1,IF('Indicator Data Imputation'!BA8&lt;&gt;"",1,0))</f>
        <v>0</v>
      </c>
      <c r="AZ5" s="96">
        <f>IF('Indicator Data'!BC17="No Data",1,IF('Indicator Data Imputation'!BB8&lt;&gt;"",1,0))</f>
        <v>0</v>
      </c>
      <c r="BA5" s="96">
        <f>IF('Indicator Data'!BD17="No Data",1,IF('Indicator Data Imputation'!BC8&lt;&gt;"",1,0))</f>
        <v>0</v>
      </c>
      <c r="BB5" s="96">
        <f>IF('Indicator Data'!BE17="No Data",1,IF('Indicator Data Imputation'!BD8&lt;&gt;"",1,0))</f>
        <v>0</v>
      </c>
      <c r="BC5" s="96">
        <f>IF('Indicator Data'!BF17="No Data",1,IF('Indicator Data Imputation'!BE8&lt;&gt;"",1,0))</f>
        <v>0</v>
      </c>
      <c r="BD5" s="96">
        <f>IF('Indicator Data'!BG17="No Data",1,IF('Indicator Data Imputation'!BF8&lt;&gt;"",1,0))</f>
        <v>0</v>
      </c>
      <c r="BE5" s="96">
        <f>IF('Indicator Data'!BH17="No Data",1,IF('Indicator Data Imputation'!BG8&lt;&gt;"",1,0))</f>
        <v>0</v>
      </c>
      <c r="BF5" s="96">
        <f>IF('Indicator Data'!BI17="No Data",1,IF('Indicator Data Imputation'!BH8&lt;&gt;"",1,0))</f>
        <v>0</v>
      </c>
      <c r="BG5" s="96">
        <f>IF('Indicator Data'!BJ17="No Data",1,IF('Indicator Data Imputation'!BI8&lt;&gt;"",1,0))</f>
        <v>0</v>
      </c>
      <c r="BH5" s="96">
        <f>IF('Indicator Data'!BK17="No Data",1,IF('Indicator Data Imputation'!BJ8&lt;&gt;"",1,0))</f>
        <v>0</v>
      </c>
      <c r="BI5" s="96">
        <f>IF('Indicator Data'!BL17="No Data",1,IF('Indicator Data Imputation'!BK8&lt;&gt;"",1,0))</f>
        <v>0</v>
      </c>
      <c r="BJ5" s="96">
        <f>IF('Indicator Data'!BM17="No Data",1,IF('Indicator Data Imputation'!BL8&lt;&gt;"",1,0))</f>
        <v>0</v>
      </c>
      <c r="BK5" s="96">
        <f>IF('Indicator Data'!BN17="No Data",1,IF('Indicator Data Imputation'!BM8&lt;&gt;"",1,0))</f>
        <v>0</v>
      </c>
      <c r="BL5" s="96">
        <f>IF('Indicator Data'!BO17="No Data",1,IF('Indicator Data Imputation'!BN8&lt;&gt;"",1,0))</f>
        <v>0</v>
      </c>
      <c r="BM5" s="96">
        <f>IF('Indicator Data'!BP17="No Data",1,IF('Indicator Data Imputation'!BO8&lt;&gt;"",1,0))</f>
        <v>1</v>
      </c>
      <c r="BN5" s="96">
        <f>IF('Indicator Data'!BQ17="No Data",1,IF('Indicator Data Imputation'!BP8&lt;&gt;"",1,0))</f>
        <v>1</v>
      </c>
      <c r="BO5" s="96">
        <f>IF('Indicator Data'!BR17="No Data",1,IF('Indicator Data Imputation'!BQ8&lt;&gt;"",1,0))</f>
        <v>1</v>
      </c>
      <c r="BP5" s="96">
        <f>IF('Indicator Data'!BS17="No Data",1,IF('Indicator Data Imputation'!BR8&lt;&gt;"",1,0))</f>
        <v>0</v>
      </c>
      <c r="BQ5" s="96">
        <f>IF('Indicator Data'!BT17="No Data",1,IF('Indicator Data Imputation'!BS8&lt;&gt;"",1,0))</f>
        <v>0</v>
      </c>
      <c r="BR5" s="96">
        <f>IF('Indicator Data'!BU17="No Data",1,IF('Indicator Data Imputation'!BT8&lt;&gt;"",1,0))</f>
        <v>1</v>
      </c>
      <c r="BS5" s="96">
        <f>IF('Indicator Data'!BV17="No Data",1,IF('Indicator Data Imputation'!BU8&lt;&gt;"",1,0))</f>
        <v>0</v>
      </c>
      <c r="BT5" s="96">
        <f>IF('Indicator Data'!BW17="No Data",1,IF('Indicator Data Imputation'!BV8&lt;&gt;"",1,0))</f>
        <v>0</v>
      </c>
      <c r="BU5" s="96">
        <f>IF('Indicator Data'!BX17="No Data",1,IF('Indicator Data Imputation'!BW8&lt;&gt;"",1,0))</f>
        <v>0</v>
      </c>
      <c r="BV5" s="96">
        <f>IF('Indicator Data'!BY17="No Data",1,IF('Indicator Data Imputation'!BX8&lt;&gt;"",1,0))</f>
        <v>0</v>
      </c>
      <c r="BW5" s="96">
        <f>IF('Indicator Data'!BZ17="No Data",1,IF('Indicator Data Imputation'!BY8&lt;&gt;"",1,0))</f>
        <v>0</v>
      </c>
      <c r="BX5" s="96">
        <f>IF('Indicator Data'!CA17="No Data",1,IF('Indicator Data Imputation'!BZ8&lt;&gt;"",1,0))</f>
        <v>0</v>
      </c>
      <c r="BY5" s="96">
        <f>IF('Indicator Data'!CB17="No Data",1,IF('Indicator Data Imputation'!CA8&lt;&gt;"",1,0))</f>
        <v>0</v>
      </c>
      <c r="BZ5" s="96">
        <f>IF('Indicator Data'!CC17="No Data",1,IF('Indicator Data Imputation'!CB8&lt;&gt;"",1,0))</f>
        <v>0</v>
      </c>
      <c r="CA5" s="96">
        <f>IF('Indicator Data'!CD17="No Data",1,IF('Indicator Data Imputation'!CC8&lt;&gt;"",1,0))</f>
        <v>0</v>
      </c>
      <c r="CB5" s="96">
        <f>IF('Indicator Data'!CE17="No Data",1,IF('Indicator Data Imputation'!CD8&lt;&gt;"",1,0))</f>
        <v>0</v>
      </c>
      <c r="CC5" s="96">
        <f>IF('Indicator Data'!CF17="No Data",1,IF('Indicator Data Imputation'!CE8&lt;&gt;"",1,0))</f>
        <v>0</v>
      </c>
      <c r="CD5" s="96">
        <f>IF('Indicator Data'!CG17="No Data",1,IF('Indicator Data Imputation'!CF8&lt;&gt;"",1,0))</f>
        <v>0</v>
      </c>
      <c r="CE5" s="96">
        <f>IF('Indicator Data'!CH17="No Data",1,IF('Indicator Data Imputation'!CG8&lt;&gt;"",1,0))</f>
        <v>0</v>
      </c>
      <c r="CF5" s="96">
        <f>IF('Indicator Data'!CI17="No Data",1,IF('Indicator Data Imputation'!CH8&lt;&gt;"",1,0))</f>
        <v>0</v>
      </c>
      <c r="CG5" s="96">
        <f>IF('Indicator Data'!CJ17="No Data",1,IF('Indicator Data Imputation'!CI8&lt;&gt;"",1,0))</f>
        <v>0</v>
      </c>
      <c r="CH5" s="96">
        <f>IF('Indicator Data'!CK17="No Data",1,IF('Indicator Data Imputation'!CJ8&lt;&gt;"",1,0))</f>
        <v>0</v>
      </c>
      <c r="CI5" s="96">
        <f>IF('Indicator Data'!CL17="No Data",1,IF('Indicator Data Imputation'!CK8&lt;&gt;"",1,0))</f>
        <v>0</v>
      </c>
      <c r="CJ5" s="96">
        <f>IF('Indicator Data'!CM17="No Data",1,IF('Indicator Data Imputation'!CL8&lt;&gt;"",1,0))</f>
        <v>0</v>
      </c>
      <c r="CK5" s="96">
        <f>IF('Indicator Data'!CN17="No Data",1,IF('Indicator Data Imputation'!CM8&lt;&gt;"",1,0))</f>
        <v>0</v>
      </c>
      <c r="CL5" s="96">
        <f>IF('Indicator Data'!CO17="No Data",1,IF('Indicator Data Imputation'!CN8&lt;&gt;"",1,0))</f>
        <v>0</v>
      </c>
      <c r="CM5">
        <f t="shared" si="0"/>
        <v>13</v>
      </c>
      <c r="CN5" s="98">
        <f t="shared" si="1"/>
        <v>0.14606741573033707</v>
      </c>
    </row>
    <row r="6" spans="1:92" ht="14.4" x14ac:dyDescent="0.3">
      <c r="A6" t="str">
        <f>'Indicator Data'!C18</f>
        <v>Patuakhali</v>
      </c>
      <c r="B6" s="96">
        <f>IF('Indicator Data'!E18="No Data",1,IF('Indicator Data Imputation'!D9&lt;&gt;"",1,0))</f>
        <v>1</v>
      </c>
      <c r="C6" s="96">
        <f>IF('Indicator Data'!F18="No Data",1,IF('Indicator Data Imputation'!E9&lt;&gt;"",1,0))</f>
        <v>1</v>
      </c>
      <c r="D6" s="96">
        <f>IF('Indicator Data'!G18="No Data",1,IF('Indicator Data Imputation'!F9&lt;&gt;"",1,0))</f>
        <v>1</v>
      </c>
      <c r="E6" s="96">
        <f>IF('Indicator Data'!H18="No Data",1,IF('Indicator Data Imputation'!G9&lt;&gt;"",1,0))</f>
        <v>1</v>
      </c>
      <c r="F6" s="96">
        <f>IF('Indicator Data'!I18="No Data",1,IF('Indicator Data Imputation'!H9&lt;&gt;"",1,0))</f>
        <v>0</v>
      </c>
      <c r="G6" s="96">
        <f>IF('Indicator Data'!J18="No Data",1,IF('Indicator Data Imputation'!I9&lt;&gt;"",1,0))</f>
        <v>0</v>
      </c>
      <c r="H6" s="96">
        <f>IF('Indicator Data'!K18="No Data",1,IF('Indicator Data Imputation'!J9&lt;&gt;"",1,0))</f>
        <v>0</v>
      </c>
      <c r="I6" s="96">
        <f>IF('Indicator Data'!L18="No Data",1,IF('Indicator Data Imputation'!K9&lt;&gt;"",1,0))</f>
        <v>0</v>
      </c>
      <c r="J6" s="96">
        <f>IF('Indicator Data'!M18="No Data",1,IF('Indicator Data Imputation'!L9&lt;&gt;"",1,0))</f>
        <v>0</v>
      </c>
      <c r="K6" s="96">
        <f>IF('Indicator Data'!N18="No Data",1,IF('Indicator Data Imputation'!M9&lt;&gt;"",1,0))</f>
        <v>0</v>
      </c>
      <c r="L6" s="96">
        <f>IF('Indicator Data'!O18="No Data",1,IF('Indicator Data Imputation'!N9&lt;&gt;"",1,0))</f>
        <v>0</v>
      </c>
      <c r="M6" s="96">
        <f>IF('Indicator Data'!P18="No Data",1,IF('Indicator Data Imputation'!O9&lt;&gt;"",1,0))</f>
        <v>0</v>
      </c>
      <c r="N6" s="96">
        <f>IF('Indicator Data'!Q18="No Data",1,IF('Indicator Data Imputation'!P9&lt;&gt;"",1,0))</f>
        <v>0</v>
      </c>
      <c r="O6" s="96">
        <f>IF('Indicator Data'!R18="No Data",1,IF('Indicator Data Imputation'!Q9&lt;&gt;"",1,0))</f>
        <v>0</v>
      </c>
      <c r="P6" s="96">
        <f>IF('Indicator Data'!S18="No Data",1,IF('Indicator Data Imputation'!R9&lt;&gt;"",1,0))</f>
        <v>1</v>
      </c>
      <c r="Q6" s="96">
        <f>IF('Indicator Data'!T18="No Data",1,IF('Indicator Data Imputation'!S9&lt;&gt;"",1,0))</f>
        <v>0</v>
      </c>
      <c r="R6" s="96">
        <f>IF('Indicator Data'!U18="No Data",1,IF('Indicator Data Imputation'!T9&lt;&gt;"",1,0))</f>
        <v>0</v>
      </c>
      <c r="S6" s="96">
        <f>IF('Indicator Data'!V18="No Data",1,IF('Indicator Data Imputation'!U9&lt;&gt;"",1,0))</f>
        <v>0</v>
      </c>
      <c r="T6" s="96">
        <f>IF('Indicator Data'!W18="No Data",1,IF('Indicator Data Imputation'!V9&lt;&gt;"",1,0))</f>
        <v>0</v>
      </c>
      <c r="U6" s="96">
        <f>IF('Indicator Data'!X18="No Data",1,IF('Indicator Data Imputation'!W9&lt;&gt;"",1,0))</f>
        <v>0</v>
      </c>
      <c r="V6" s="96">
        <f>IF('Indicator Data'!Y18="No Data",1,IF('Indicator Data Imputation'!X9&lt;&gt;"",1,0))</f>
        <v>0</v>
      </c>
      <c r="W6" s="96">
        <f>IF('Indicator Data'!Z18="No Data",1,IF('Indicator Data Imputation'!Y9&lt;&gt;"",1,0))</f>
        <v>0</v>
      </c>
      <c r="X6" s="96">
        <f>IF('Indicator Data'!AA18="No Data",1,IF('Indicator Data Imputation'!Z9&lt;&gt;"",1,0))</f>
        <v>0</v>
      </c>
      <c r="Y6" s="96">
        <f>IF('Indicator Data'!AB18="No Data",1,IF('Indicator Data Imputation'!AA9&lt;&gt;"",1,0))</f>
        <v>0</v>
      </c>
      <c r="Z6" s="96">
        <f>IF('Indicator Data'!AC18="No Data",1,IF('Indicator Data Imputation'!AB9&lt;&gt;"",1,0))</f>
        <v>0</v>
      </c>
      <c r="AA6" s="96">
        <f>IF('Indicator Data'!AD18="No Data",1,IF('Indicator Data Imputation'!AC9&lt;&gt;"",1,0))</f>
        <v>0</v>
      </c>
      <c r="AB6" s="96">
        <f>IF('Indicator Data'!AE18="No Data",1,IF('Indicator Data Imputation'!AD9&lt;&gt;"",1,0))</f>
        <v>1</v>
      </c>
      <c r="AC6" s="96">
        <f>IF('Indicator Data'!AF18="No Data",1,IF('Indicator Data Imputation'!AE9&lt;&gt;"",1,0))</f>
        <v>1</v>
      </c>
      <c r="AD6" s="96">
        <f>IF('Indicator Data'!AG18="No Data",1,IF('Indicator Data Imputation'!AF9&lt;&gt;"",1,0))</f>
        <v>1</v>
      </c>
      <c r="AE6" s="96">
        <f>IF('Indicator Data'!AH18="No Data",1,IF('Indicator Data Imputation'!AG9&lt;&gt;"",1,0))</f>
        <v>1</v>
      </c>
      <c r="AF6" s="96">
        <f>IF('Indicator Data'!AI18="No Data",1,IF('Indicator Data Imputation'!AH9&lt;&gt;"",1,0))</f>
        <v>1</v>
      </c>
      <c r="AG6" s="96">
        <f>IF('Indicator Data'!AJ18="No Data",1,IF('Indicator Data Imputation'!AI9&lt;&gt;"",1,0))</f>
        <v>0</v>
      </c>
      <c r="AH6" s="96">
        <f>IF('Indicator Data'!AK18="No Data",1,IF('Indicator Data Imputation'!AJ9&lt;&gt;"",1,0))</f>
        <v>0</v>
      </c>
      <c r="AI6" s="96">
        <f>IF('Indicator Data'!AL18="No Data",1,IF('Indicator Data Imputation'!AK9&lt;&gt;"",1,0))</f>
        <v>0</v>
      </c>
      <c r="AJ6" s="96">
        <f>IF('Indicator Data'!AM18="No Data",1,IF('Indicator Data Imputation'!AL9&lt;&gt;"",1,0))</f>
        <v>0</v>
      </c>
      <c r="AK6" s="96">
        <f>IF('Indicator Data'!AN18="No Data",1,IF('Indicator Data Imputation'!AM9&lt;&gt;"",1,0))</f>
        <v>0</v>
      </c>
      <c r="AL6" s="96">
        <f>IF('Indicator Data'!AO18="No Data",1,IF('Indicator Data Imputation'!AN9&lt;&gt;"",1,0))</f>
        <v>0</v>
      </c>
      <c r="AM6" s="96">
        <f>IF('Indicator Data'!AP18="No Data",1,IF('Indicator Data Imputation'!AO9&lt;&gt;"",1,0))</f>
        <v>0</v>
      </c>
      <c r="AN6" s="96">
        <f>IF('Indicator Data'!AQ18="No Data",1,IF('Indicator Data Imputation'!AP9&lt;&gt;"",1,0))</f>
        <v>0</v>
      </c>
      <c r="AO6" s="96">
        <f>IF('Indicator Data'!AR18="No Data",1,IF('Indicator Data Imputation'!AQ9&lt;&gt;"",1,0))</f>
        <v>0</v>
      </c>
      <c r="AP6" s="96">
        <f>IF('Indicator Data'!AS18="No Data",1,IF('Indicator Data Imputation'!AR9&lt;&gt;"",1,0))</f>
        <v>0</v>
      </c>
      <c r="AQ6" s="96">
        <f>IF('Indicator Data'!AT18="No Data",1,IF('Indicator Data Imputation'!AS9&lt;&gt;"",1,0))</f>
        <v>1</v>
      </c>
      <c r="AR6" s="96">
        <f>IF('Indicator Data'!AU18="No Data",1,IF('Indicator Data Imputation'!AT9&lt;&gt;"",1,0))</f>
        <v>1</v>
      </c>
      <c r="AS6" s="96">
        <f>IF('Indicator Data'!AV18="No Data",1,IF('Indicator Data Imputation'!AU9&lt;&gt;"",1,0))</f>
        <v>1</v>
      </c>
      <c r="AT6" s="96">
        <f>IF('Indicator Data'!AW18="No Data",1,IF('Indicator Data Imputation'!AV9&lt;&gt;"",1,0))</f>
        <v>0</v>
      </c>
      <c r="AU6" s="96">
        <f>IF('Indicator Data'!AX18="No Data",1,IF('Indicator Data Imputation'!AW9&lt;&gt;"",1,0))</f>
        <v>0</v>
      </c>
      <c r="AV6" s="96">
        <f>IF('Indicator Data'!AY18="No Data",1,IF('Indicator Data Imputation'!AX9&lt;&gt;"",1,0))</f>
        <v>0</v>
      </c>
      <c r="AW6" s="96">
        <f>IF('Indicator Data'!AZ18="No Data",1,IF('Indicator Data Imputation'!AY9&lt;&gt;"",1,0))</f>
        <v>0</v>
      </c>
      <c r="AX6" s="96">
        <f>IF('Indicator Data'!BA18="No Data",1,IF('Indicator Data Imputation'!AZ9&lt;&gt;"",1,0))</f>
        <v>0</v>
      </c>
      <c r="AY6" s="96">
        <f>IF('Indicator Data'!BB18="No Data",1,IF('Indicator Data Imputation'!BA9&lt;&gt;"",1,0))</f>
        <v>0</v>
      </c>
      <c r="AZ6" s="96">
        <f>IF('Indicator Data'!BC18="No Data",1,IF('Indicator Data Imputation'!BB9&lt;&gt;"",1,0))</f>
        <v>0</v>
      </c>
      <c r="BA6" s="96">
        <f>IF('Indicator Data'!BD18="No Data",1,IF('Indicator Data Imputation'!BC9&lt;&gt;"",1,0))</f>
        <v>0</v>
      </c>
      <c r="BB6" s="96">
        <f>IF('Indicator Data'!BE18="No Data",1,IF('Indicator Data Imputation'!BD9&lt;&gt;"",1,0))</f>
        <v>0</v>
      </c>
      <c r="BC6" s="96">
        <f>IF('Indicator Data'!BF18="No Data",1,IF('Indicator Data Imputation'!BE9&lt;&gt;"",1,0))</f>
        <v>0</v>
      </c>
      <c r="BD6" s="96">
        <f>IF('Indicator Data'!BG18="No Data",1,IF('Indicator Data Imputation'!BF9&lt;&gt;"",1,0))</f>
        <v>0</v>
      </c>
      <c r="BE6" s="96">
        <f>IF('Indicator Data'!BH18="No Data",1,IF('Indicator Data Imputation'!BG9&lt;&gt;"",1,0))</f>
        <v>0</v>
      </c>
      <c r="BF6" s="96">
        <f>IF('Indicator Data'!BI18="No Data",1,IF('Indicator Data Imputation'!BH9&lt;&gt;"",1,0))</f>
        <v>0</v>
      </c>
      <c r="BG6" s="96">
        <f>IF('Indicator Data'!BJ18="No Data",1,IF('Indicator Data Imputation'!BI9&lt;&gt;"",1,0))</f>
        <v>0</v>
      </c>
      <c r="BH6" s="96">
        <f>IF('Indicator Data'!BK18="No Data",1,IF('Indicator Data Imputation'!BJ9&lt;&gt;"",1,0))</f>
        <v>0</v>
      </c>
      <c r="BI6" s="96">
        <f>IF('Indicator Data'!BL18="No Data",1,IF('Indicator Data Imputation'!BK9&lt;&gt;"",1,0))</f>
        <v>0</v>
      </c>
      <c r="BJ6" s="96">
        <f>IF('Indicator Data'!BM18="No Data",1,IF('Indicator Data Imputation'!BL9&lt;&gt;"",1,0))</f>
        <v>0</v>
      </c>
      <c r="BK6" s="96">
        <f>IF('Indicator Data'!BN18="No Data",1,IF('Indicator Data Imputation'!BM9&lt;&gt;"",1,0))</f>
        <v>0</v>
      </c>
      <c r="BL6" s="96">
        <f>IF('Indicator Data'!BO18="No Data",1,IF('Indicator Data Imputation'!BN9&lt;&gt;"",1,0))</f>
        <v>0</v>
      </c>
      <c r="BM6" s="96">
        <f>IF('Indicator Data'!BP18="No Data",1,IF('Indicator Data Imputation'!BO9&lt;&gt;"",1,0))</f>
        <v>1</v>
      </c>
      <c r="BN6" s="96">
        <f>IF('Indicator Data'!BQ18="No Data",1,IF('Indicator Data Imputation'!BP9&lt;&gt;"",1,0))</f>
        <v>1</v>
      </c>
      <c r="BO6" s="96">
        <f>IF('Indicator Data'!BR18="No Data",1,IF('Indicator Data Imputation'!BQ9&lt;&gt;"",1,0))</f>
        <v>1</v>
      </c>
      <c r="BP6" s="96">
        <f>IF('Indicator Data'!BS18="No Data",1,IF('Indicator Data Imputation'!BR9&lt;&gt;"",1,0))</f>
        <v>0</v>
      </c>
      <c r="BQ6" s="96">
        <f>IF('Indicator Data'!BT18="No Data",1,IF('Indicator Data Imputation'!BS9&lt;&gt;"",1,0))</f>
        <v>0</v>
      </c>
      <c r="BR6" s="96">
        <f>IF('Indicator Data'!BU18="No Data",1,IF('Indicator Data Imputation'!BT9&lt;&gt;"",1,0))</f>
        <v>1</v>
      </c>
      <c r="BS6" s="96">
        <f>IF('Indicator Data'!BV18="No Data",1,IF('Indicator Data Imputation'!BU9&lt;&gt;"",1,0))</f>
        <v>0</v>
      </c>
      <c r="BT6" s="96">
        <f>IF('Indicator Data'!BW18="No Data",1,IF('Indicator Data Imputation'!BV9&lt;&gt;"",1,0))</f>
        <v>0</v>
      </c>
      <c r="BU6" s="96">
        <f>IF('Indicator Data'!BX18="No Data",1,IF('Indicator Data Imputation'!BW9&lt;&gt;"",1,0))</f>
        <v>0</v>
      </c>
      <c r="BV6" s="96">
        <f>IF('Indicator Data'!BY18="No Data",1,IF('Indicator Data Imputation'!BX9&lt;&gt;"",1,0))</f>
        <v>0</v>
      </c>
      <c r="BW6" s="96">
        <f>IF('Indicator Data'!BZ18="No Data",1,IF('Indicator Data Imputation'!BY9&lt;&gt;"",1,0))</f>
        <v>0</v>
      </c>
      <c r="BX6" s="96">
        <f>IF('Indicator Data'!CA18="No Data",1,IF('Indicator Data Imputation'!BZ9&lt;&gt;"",1,0))</f>
        <v>0</v>
      </c>
      <c r="BY6" s="96">
        <f>IF('Indicator Data'!CB18="No Data",1,IF('Indicator Data Imputation'!CA9&lt;&gt;"",1,0))</f>
        <v>0</v>
      </c>
      <c r="BZ6" s="96">
        <f>IF('Indicator Data'!CC18="No Data",1,IF('Indicator Data Imputation'!CB9&lt;&gt;"",1,0))</f>
        <v>0</v>
      </c>
      <c r="CA6" s="96">
        <f>IF('Indicator Data'!CD18="No Data",1,IF('Indicator Data Imputation'!CC9&lt;&gt;"",1,0))</f>
        <v>0</v>
      </c>
      <c r="CB6" s="96">
        <f>IF('Indicator Data'!CE18="No Data",1,IF('Indicator Data Imputation'!CD9&lt;&gt;"",1,0))</f>
        <v>0</v>
      </c>
      <c r="CC6" s="96">
        <f>IF('Indicator Data'!CF18="No Data",1,IF('Indicator Data Imputation'!CE9&lt;&gt;"",1,0))</f>
        <v>0</v>
      </c>
      <c r="CD6" s="96">
        <f>IF('Indicator Data'!CG18="No Data",1,IF('Indicator Data Imputation'!CF9&lt;&gt;"",1,0))</f>
        <v>0</v>
      </c>
      <c r="CE6" s="96">
        <f>IF('Indicator Data'!CH18="No Data",1,IF('Indicator Data Imputation'!CG9&lt;&gt;"",1,0))</f>
        <v>0</v>
      </c>
      <c r="CF6" s="96">
        <f>IF('Indicator Data'!CI18="No Data",1,IF('Indicator Data Imputation'!CH9&lt;&gt;"",1,0))</f>
        <v>0</v>
      </c>
      <c r="CG6" s="96">
        <f>IF('Indicator Data'!CJ18="No Data",1,IF('Indicator Data Imputation'!CI9&lt;&gt;"",1,0))</f>
        <v>0</v>
      </c>
      <c r="CH6" s="96">
        <f>IF('Indicator Data'!CK18="No Data",1,IF('Indicator Data Imputation'!CJ9&lt;&gt;"",1,0))</f>
        <v>0</v>
      </c>
      <c r="CI6" s="96">
        <f>IF('Indicator Data'!CL18="No Data",1,IF('Indicator Data Imputation'!CK9&lt;&gt;"",1,0))</f>
        <v>0</v>
      </c>
      <c r="CJ6" s="96">
        <f>IF('Indicator Data'!CM18="No Data",1,IF('Indicator Data Imputation'!CL9&lt;&gt;"",1,0))</f>
        <v>0</v>
      </c>
      <c r="CK6" s="96">
        <f>IF('Indicator Data'!CN18="No Data",1,IF('Indicator Data Imputation'!CM9&lt;&gt;"",1,0))</f>
        <v>0</v>
      </c>
      <c r="CL6" s="96">
        <f>IF('Indicator Data'!CO18="No Data",1,IF('Indicator Data Imputation'!CN9&lt;&gt;"",1,0))</f>
        <v>0</v>
      </c>
      <c r="CM6">
        <f t="shared" si="0"/>
        <v>13</v>
      </c>
      <c r="CN6" s="98">
        <f t="shared" si="1"/>
        <v>0.14606741573033707</v>
      </c>
    </row>
    <row r="7" spans="1:92" ht="14.4" x14ac:dyDescent="0.3">
      <c r="A7" t="str">
        <f>'Indicator Data'!C19</f>
        <v>Pirojpur</v>
      </c>
      <c r="B7" s="96">
        <f>IF('Indicator Data'!E19="No Data",1,IF('Indicator Data Imputation'!D10&lt;&gt;"",1,0))</f>
        <v>1</v>
      </c>
      <c r="C7" s="96">
        <f>IF('Indicator Data'!F19="No Data",1,IF('Indicator Data Imputation'!E10&lt;&gt;"",1,0))</f>
        <v>1</v>
      </c>
      <c r="D7" s="96">
        <f>IF('Indicator Data'!G19="No Data",1,IF('Indicator Data Imputation'!F10&lt;&gt;"",1,0))</f>
        <v>1</v>
      </c>
      <c r="E7" s="96">
        <f>IF('Indicator Data'!H19="No Data",1,IF('Indicator Data Imputation'!G10&lt;&gt;"",1,0))</f>
        <v>1</v>
      </c>
      <c r="F7" s="96">
        <f>IF('Indicator Data'!I19="No Data",1,IF('Indicator Data Imputation'!H10&lt;&gt;"",1,0))</f>
        <v>0</v>
      </c>
      <c r="G7" s="96">
        <f>IF('Indicator Data'!J19="No Data",1,IF('Indicator Data Imputation'!I10&lt;&gt;"",1,0))</f>
        <v>0</v>
      </c>
      <c r="H7" s="96">
        <f>IF('Indicator Data'!K19="No Data",1,IF('Indicator Data Imputation'!J10&lt;&gt;"",1,0))</f>
        <v>0</v>
      </c>
      <c r="I7" s="96">
        <f>IF('Indicator Data'!L19="No Data",1,IF('Indicator Data Imputation'!K10&lt;&gt;"",1,0))</f>
        <v>0</v>
      </c>
      <c r="J7" s="96">
        <f>IF('Indicator Data'!M19="No Data",1,IF('Indicator Data Imputation'!L10&lt;&gt;"",1,0))</f>
        <v>0</v>
      </c>
      <c r="K7" s="96">
        <f>IF('Indicator Data'!N19="No Data",1,IF('Indicator Data Imputation'!M10&lt;&gt;"",1,0))</f>
        <v>0</v>
      </c>
      <c r="L7" s="96">
        <f>IF('Indicator Data'!O19="No Data",1,IF('Indicator Data Imputation'!N10&lt;&gt;"",1,0))</f>
        <v>0</v>
      </c>
      <c r="M7" s="96">
        <f>IF('Indicator Data'!P19="No Data",1,IF('Indicator Data Imputation'!O10&lt;&gt;"",1,0))</f>
        <v>0</v>
      </c>
      <c r="N7" s="96">
        <f>IF('Indicator Data'!Q19="No Data",1,IF('Indicator Data Imputation'!P10&lt;&gt;"",1,0))</f>
        <v>0</v>
      </c>
      <c r="O7" s="96">
        <f>IF('Indicator Data'!R19="No Data",1,IF('Indicator Data Imputation'!Q10&lt;&gt;"",1,0))</f>
        <v>0</v>
      </c>
      <c r="P7" s="96">
        <f>IF('Indicator Data'!S19="No Data",1,IF('Indicator Data Imputation'!R10&lt;&gt;"",1,0))</f>
        <v>1</v>
      </c>
      <c r="Q7" s="96">
        <f>IF('Indicator Data'!T19="No Data",1,IF('Indicator Data Imputation'!S10&lt;&gt;"",1,0))</f>
        <v>0</v>
      </c>
      <c r="R7" s="96">
        <f>IF('Indicator Data'!U19="No Data",1,IF('Indicator Data Imputation'!T10&lt;&gt;"",1,0))</f>
        <v>0</v>
      </c>
      <c r="S7" s="96">
        <f>IF('Indicator Data'!V19="No Data",1,IF('Indicator Data Imputation'!U10&lt;&gt;"",1,0))</f>
        <v>0</v>
      </c>
      <c r="T7" s="96">
        <f>IF('Indicator Data'!W19="No Data",1,IF('Indicator Data Imputation'!V10&lt;&gt;"",1,0))</f>
        <v>0</v>
      </c>
      <c r="U7" s="96">
        <f>IF('Indicator Data'!X19="No Data",1,IF('Indicator Data Imputation'!W10&lt;&gt;"",1,0))</f>
        <v>0</v>
      </c>
      <c r="V7" s="96">
        <f>IF('Indicator Data'!Y19="No Data",1,IF('Indicator Data Imputation'!X10&lt;&gt;"",1,0))</f>
        <v>0</v>
      </c>
      <c r="W7" s="96">
        <f>IF('Indicator Data'!Z19="No Data",1,IF('Indicator Data Imputation'!Y10&lt;&gt;"",1,0))</f>
        <v>0</v>
      </c>
      <c r="X7" s="96">
        <f>IF('Indicator Data'!AA19="No Data",1,IF('Indicator Data Imputation'!Z10&lt;&gt;"",1,0))</f>
        <v>0</v>
      </c>
      <c r="Y7" s="96">
        <f>IF('Indicator Data'!AB19="No Data",1,IF('Indicator Data Imputation'!AA10&lt;&gt;"",1,0))</f>
        <v>0</v>
      </c>
      <c r="Z7" s="96">
        <f>IF('Indicator Data'!AC19="No Data",1,IF('Indicator Data Imputation'!AB10&lt;&gt;"",1,0))</f>
        <v>0</v>
      </c>
      <c r="AA7" s="96">
        <f>IF('Indicator Data'!AD19="No Data",1,IF('Indicator Data Imputation'!AC10&lt;&gt;"",1,0))</f>
        <v>0</v>
      </c>
      <c r="AB7" s="96">
        <f>IF('Indicator Data'!AE19="No Data",1,IF('Indicator Data Imputation'!AD10&lt;&gt;"",1,0))</f>
        <v>1</v>
      </c>
      <c r="AC7" s="96">
        <f>IF('Indicator Data'!AF19="No Data",1,IF('Indicator Data Imputation'!AE10&lt;&gt;"",1,0))</f>
        <v>1</v>
      </c>
      <c r="AD7" s="96">
        <f>IF('Indicator Data'!AG19="No Data",1,IF('Indicator Data Imputation'!AF10&lt;&gt;"",1,0))</f>
        <v>1</v>
      </c>
      <c r="AE7" s="96">
        <f>IF('Indicator Data'!AH19="No Data",1,IF('Indicator Data Imputation'!AG10&lt;&gt;"",1,0))</f>
        <v>1</v>
      </c>
      <c r="AF7" s="96">
        <f>IF('Indicator Data'!AI19="No Data",1,IF('Indicator Data Imputation'!AH10&lt;&gt;"",1,0))</f>
        <v>1</v>
      </c>
      <c r="AG7" s="96">
        <f>IF('Indicator Data'!AJ19="No Data",1,IF('Indicator Data Imputation'!AI10&lt;&gt;"",1,0))</f>
        <v>0</v>
      </c>
      <c r="AH7" s="96">
        <f>IF('Indicator Data'!AK19="No Data",1,IF('Indicator Data Imputation'!AJ10&lt;&gt;"",1,0))</f>
        <v>0</v>
      </c>
      <c r="AI7" s="96">
        <f>IF('Indicator Data'!AL19="No Data",1,IF('Indicator Data Imputation'!AK10&lt;&gt;"",1,0))</f>
        <v>0</v>
      </c>
      <c r="AJ7" s="96">
        <f>IF('Indicator Data'!AM19="No Data",1,IF('Indicator Data Imputation'!AL10&lt;&gt;"",1,0))</f>
        <v>0</v>
      </c>
      <c r="AK7" s="96">
        <f>IF('Indicator Data'!AN19="No Data",1,IF('Indicator Data Imputation'!AM10&lt;&gt;"",1,0))</f>
        <v>0</v>
      </c>
      <c r="AL7" s="96">
        <f>IF('Indicator Data'!AO19="No Data",1,IF('Indicator Data Imputation'!AN10&lt;&gt;"",1,0))</f>
        <v>0</v>
      </c>
      <c r="AM7" s="96">
        <f>IF('Indicator Data'!AP19="No Data",1,IF('Indicator Data Imputation'!AO10&lt;&gt;"",1,0))</f>
        <v>0</v>
      </c>
      <c r="AN7" s="96">
        <f>IF('Indicator Data'!AQ19="No Data",1,IF('Indicator Data Imputation'!AP10&lt;&gt;"",1,0))</f>
        <v>0</v>
      </c>
      <c r="AO7" s="96">
        <f>IF('Indicator Data'!AR19="No Data",1,IF('Indicator Data Imputation'!AQ10&lt;&gt;"",1,0))</f>
        <v>0</v>
      </c>
      <c r="AP7" s="96">
        <f>IF('Indicator Data'!AS19="No Data",1,IF('Indicator Data Imputation'!AR10&lt;&gt;"",1,0))</f>
        <v>0</v>
      </c>
      <c r="AQ7" s="96">
        <f>IF('Indicator Data'!AT19="No Data",1,IF('Indicator Data Imputation'!AS10&lt;&gt;"",1,0))</f>
        <v>1</v>
      </c>
      <c r="AR7" s="96">
        <f>IF('Indicator Data'!AU19="No Data",1,IF('Indicator Data Imputation'!AT10&lt;&gt;"",1,0))</f>
        <v>1</v>
      </c>
      <c r="AS7" s="96">
        <f>IF('Indicator Data'!AV19="No Data",1,IF('Indicator Data Imputation'!AU10&lt;&gt;"",1,0))</f>
        <v>1</v>
      </c>
      <c r="AT7" s="96">
        <f>IF('Indicator Data'!AW19="No Data",1,IF('Indicator Data Imputation'!AV10&lt;&gt;"",1,0))</f>
        <v>0</v>
      </c>
      <c r="AU7" s="96">
        <f>IF('Indicator Data'!AX19="No Data",1,IF('Indicator Data Imputation'!AW10&lt;&gt;"",1,0))</f>
        <v>0</v>
      </c>
      <c r="AV7" s="96">
        <f>IF('Indicator Data'!AY19="No Data",1,IF('Indicator Data Imputation'!AX10&lt;&gt;"",1,0))</f>
        <v>0</v>
      </c>
      <c r="AW7" s="96">
        <f>IF('Indicator Data'!AZ19="No Data",1,IF('Indicator Data Imputation'!AY10&lt;&gt;"",1,0))</f>
        <v>0</v>
      </c>
      <c r="AX7" s="96">
        <f>IF('Indicator Data'!BA19="No Data",1,IF('Indicator Data Imputation'!AZ10&lt;&gt;"",1,0))</f>
        <v>0</v>
      </c>
      <c r="AY7" s="96">
        <f>IF('Indicator Data'!BB19="No Data",1,IF('Indicator Data Imputation'!BA10&lt;&gt;"",1,0))</f>
        <v>0</v>
      </c>
      <c r="AZ7" s="96">
        <f>IF('Indicator Data'!BC19="No Data",1,IF('Indicator Data Imputation'!BB10&lt;&gt;"",1,0))</f>
        <v>0</v>
      </c>
      <c r="BA7" s="96">
        <f>IF('Indicator Data'!BD19="No Data",1,IF('Indicator Data Imputation'!BC10&lt;&gt;"",1,0))</f>
        <v>0</v>
      </c>
      <c r="BB7" s="96">
        <f>IF('Indicator Data'!BE19="No Data",1,IF('Indicator Data Imputation'!BD10&lt;&gt;"",1,0))</f>
        <v>0</v>
      </c>
      <c r="BC7" s="96">
        <f>IF('Indicator Data'!BF19="No Data",1,IF('Indicator Data Imputation'!BE10&lt;&gt;"",1,0))</f>
        <v>0</v>
      </c>
      <c r="BD7" s="96">
        <f>IF('Indicator Data'!BG19="No Data",1,IF('Indicator Data Imputation'!BF10&lt;&gt;"",1,0))</f>
        <v>0</v>
      </c>
      <c r="BE7" s="96">
        <f>IF('Indicator Data'!BH19="No Data",1,IF('Indicator Data Imputation'!BG10&lt;&gt;"",1,0))</f>
        <v>0</v>
      </c>
      <c r="BF7" s="96">
        <f>IF('Indicator Data'!BI19="No Data",1,IF('Indicator Data Imputation'!BH10&lt;&gt;"",1,0))</f>
        <v>0</v>
      </c>
      <c r="BG7" s="96">
        <f>IF('Indicator Data'!BJ19="No Data",1,IF('Indicator Data Imputation'!BI10&lt;&gt;"",1,0))</f>
        <v>0</v>
      </c>
      <c r="BH7" s="96">
        <f>IF('Indicator Data'!BK19="No Data",1,IF('Indicator Data Imputation'!BJ10&lt;&gt;"",1,0))</f>
        <v>0</v>
      </c>
      <c r="BI7" s="96">
        <f>IF('Indicator Data'!BL19="No Data",1,IF('Indicator Data Imputation'!BK10&lt;&gt;"",1,0))</f>
        <v>0</v>
      </c>
      <c r="BJ7" s="96">
        <f>IF('Indicator Data'!BM19="No Data",1,IF('Indicator Data Imputation'!BL10&lt;&gt;"",1,0))</f>
        <v>0</v>
      </c>
      <c r="BK7" s="96">
        <f>IF('Indicator Data'!BN19="No Data",1,IF('Indicator Data Imputation'!BM10&lt;&gt;"",1,0))</f>
        <v>0</v>
      </c>
      <c r="BL7" s="96">
        <f>IF('Indicator Data'!BO19="No Data",1,IF('Indicator Data Imputation'!BN10&lt;&gt;"",1,0))</f>
        <v>0</v>
      </c>
      <c r="BM7" s="96">
        <f>IF('Indicator Data'!BP19="No Data",1,IF('Indicator Data Imputation'!BO10&lt;&gt;"",1,0))</f>
        <v>1</v>
      </c>
      <c r="BN7" s="96">
        <f>IF('Indicator Data'!BQ19="No Data",1,IF('Indicator Data Imputation'!BP10&lt;&gt;"",1,0))</f>
        <v>1</v>
      </c>
      <c r="BO7" s="96">
        <f>IF('Indicator Data'!BR19="No Data",1,IF('Indicator Data Imputation'!BQ10&lt;&gt;"",1,0))</f>
        <v>1</v>
      </c>
      <c r="BP7" s="96">
        <f>IF('Indicator Data'!BS19="No Data",1,IF('Indicator Data Imputation'!BR10&lt;&gt;"",1,0))</f>
        <v>0</v>
      </c>
      <c r="BQ7" s="96">
        <f>IF('Indicator Data'!BT19="No Data",1,IF('Indicator Data Imputation'!BS10&lt;&gt;"",1,0))</f>
        <v>0</v>
      </c>
      <c r="BR7" s="96">
        <f>IF('Indicator Data'!BU19="No Data",1,IF('Indicator Data Imputation'!BT10&lt;&gt;"",1,0))</f>
        <v>1</v>
      </c>
      <c r="BS7" s="96">
        <f>IF('Indicator Data'!BV19="No Data",1,IF('Indicator Data Imputation'!BU10&lt;&gt;"",1,0))</f>
        <v>0</v>
      </c>
      <c r="BT7" s="96">
        <f>IF('Indicator Data'!BW19="No Data",1,IF('Indicator Data Imputation'!BV10&lt;&gt;"",1,0))</f>
        <v>0</v>
      </c>
      <c r="BU7" s="96">
        <f>IF('Indicator Data'!BX19="No Data",1,IF('Indicator Data Imputation'!BW10&lt;&gt;"",1,0))</f>
        <v>0</v>
      </c>
      <c r="BV7" s="96">
        <f>IF('Indicator Data'!BY19="No Data",1,IF('Indicator Data Imputation'!BX10&lt;&gt;"",1,0))</f>
        <v>0</v>
      </c>
      <c r="BW7" s="96">
        <f>IF('Indicator Data'!BZ19="No Data",1,IF('Indicator Data Imputation'!BY10&lt;&gt;"",1,0))</f>
        <v>0</v>
      </c>
      <c r="BX7" s="96">
        <f>IF('Indicator Data'!CA19="No Data",1,IF('Indicator Data Imputation'!BZ10&lt;&gt;"",1,0))</f>
        <v>0</v>
      </c>
      <c r="BY7" s="96">
        <f>IF('Indicator Data'!CB19="No Data",1,IF('Indicator Data Imputation'!CA10&lt;&gt;"",1,0))</f>
        <v>0</v>
      </c>
      <c r="BZ7" s="96">
        <f>IF('Indicator Data'!CC19="No Data",1,IF('Indicator Data Imputation'!CB10&lt;&gt;"",1,0))</f>
        <v>0</v>
      </c>
      <c r="CA7" s="96">
        <f>IF('Indicator Data'!CD19="No Data",1,IF('Indicator Data Imputation'!CC10&lt;&gt;"",1,0))</f>
        <v>0</v>
      </c>
      <c r="CB7" s="96">
        <f>IF('Indicator Data'!CE19="No Data",1,IF('Indicator Data Imputation'!CD10&lt;&gt;"",1,0))</f>
        <v>0</v>
      </c>
      <c r="CC7" s="96">
        <f>IF('Indicator Data'!CF19="No Data",1,IF('Indicator Data Imputation'!CE10&lt;&gt;"",1,0))</f>
        <v>0</v>
      </c>
      <c r="CD7" s="96">
        <f>IF('Indicator Data'!CG19="No Data",1,IF('Indicator Data Imputation'!CF10&lt;&gt;"",1,0))</f>
        <v>0</v>
      </c>
      <c r="CE7" s="96">
        <f>IF('Indicator Data'!CH19="No Data",1,IF('Indicator Data Imputation'!CG10&lt;&gt;"",1,0))</f>
        <v>0</v>
      </c>
      <c r="CF7" s="96">
        <f>IF('Indicator Data'!CI19="No Data",1,IF('Indicator Data Imputation'!CH10&lt;&gt;"",1,0))</f>
        <v>0</v>
      </c>
      <c r="CG7" s="96">
        <f>IF('Indicator Data'!CJ19="No Data",1,IF('Indicator Data Imputation'!CI10&lt;&gt;"",1,0))</f>
        <v>0</v>
      </c>
      <c r="CH7" s="96">
        <f>IF('Indicator Data'!CK19="No Data",1,IF('Indicator Data Imputation'!CJ10&lt;&gt;"",1,0))</f>
        <v>0</v>
      </c>
      <c r="CI7" s="96">
        <f>IF('Indicator Data'!CL19="No Data",1,IF('Indicator Data Imputation'!CK10&lt;&gt;"",1,0))</f>
        <v>0</v>
      </c>
      <c r="CJ7" s="96">
        <f>IF('Indicator Data'!CM19="No Data",1,IF('Indicator Data Imputation'!CL10&lt;&gt;"",1,0))</f>
        <v>0</v>
      </c>
      <c r="CK7" s="96">
        <f>IF('Indicator Data'!CN19="No Data",1,IF('Indicator Data Imputation'!CM10&lt;&gt;"",1,0))</f>
        <v>0</v>
      </c>
      <c r="CL7" s="96">
        <f>IF('Indicator Data'!CO19="No Data",1,IF('Indicator Data Imputation'!CN10&lt;&gt;"",1,0))</f>
        <v>0</v>
      </c>
      <c r="CM7">
        <f t="shared" si="0"/>
        <v>13</v>
      </c>
      <c r="CN7" s="98">
        <f t="shared" si="1"/>
        <v>0.14606741573033707</v>
      </c>
    </row>
    <row r="8" spans="1:92" ht="14.4" x14ac:dyDescent="0.3">
      <c r="A8" t="str">
        <f>'Indicator Data'!C20</f>
        <v>Bandarban</v>
      </c>
      <c r="B8" s="96">
        <f>IF('Indicator Data'!E20="No Data",1,IF('Indicator Data Imputation'!D11&lt;&gt;"",1,0))</f>
        <v>1</v>
      </c>
      <c r="C8" s="96">
        <f>IF('Indicator Data'!F20="No Data",1,IF('Indicator Data Imputation'!E11&lt;&gt;"",1,0))</f>
        <v>1</v>
      </c>
      <c r="D8" s="96">
        <f>IF('Indicator Data'!G20="No Data",1,IF('Indicator Data Imputation'!F11&lt;&gt;"",1,0))</f>
        <v>1</v>
      </c>
      <c r="E8" s="96">
        <f>IF('Indicator Data'!H20="No Data",1,IF('Indicator Data Imputation'!G11&lt;&gt;"",1,0))</f>
        <v>1</v>
      </c>
      <c r="F8" s="96">
        <f>IF('Indicator Data'!I20="No Data",1,IF('Indicator Data Imputation'!H11&lt;&gt;"",1,0))</f>
        <v>0</v>
      </c>
      <c r="G8" s="96">
        <f>IF('Indicator Data'!J20="No Data",1,IF('Indicator Data Imputation'!I11&lt;&gt;"",1,0))</f>
        <v>0</v>
      </c>
      <c r="H8" s="96">
        <f>IF('Indicator Data'!K20="No Data",1,IF('Indicator Data Imputation'!J11&lt;&gt;"",1,0))</f>
        <v>0</v>
      </c>
      <c r="I8" s="96">
        <f>IF('Indicator Data'!L20="No Data",1,IF('Indicator Data Imputation'!K11&lt;&gt;"",1,0))</f>
        <v>0</v>
      </c>
      <c r="J8" s="96">
        <f>IF('Indicator Data'!M20="No Data",1,IF('Indicator Data Imputation'!L11&lt;&gt;"",1,0))</f>
        <v>0</v>
      </c>
      <c r="K8" s="96">
        <f>IF('Indicator Data'!N20="No Data",1,IF('Indicator Data Imputation'!M11&lt;&gt;"",1,0))</f>
        <v>0</v>
      </c>
      <c r="L8" s="96">
        <f>IF('Indicator Data'!O20="No Data",1,IF('Indicator Data Imputation'!N11&lt;&gt;"",1,0))</f>
        <v>0</v>
      </c>
      <c r="M8" s="96">
        <f>IF('Indicator Data'!P20="No Data",1,IF('Indicator Data Imputation'!O11&lt;&gt;"",1,0))</f>
        <v>0</v>
      </c>
      <c r="N8" s="96">
        <f>IF('Indicator Data'!Q20="No Data",1,IF('Indicator Data Imputation'!P11&lt;&gt;"",1,0))</f>
        <v>0</v>
      </c>
      <c r="O8" s="96">
        <f>IF('Indicator Data'!R20="No Data",1,IF('Indicator Data Imputation'!Q11&lt;&gt;"",1,0))</f>
        <v>0</v>
      </c>
      <c r="P8" s="96">
        <f>IF('Indicator Data'!S20="No Data",1,IF('Indicator Data Imputation'!R11&lt;&gt;"",1,0))</f>
        <v>0</v>
      </c>
      <c r="Q8" s="96">
        <f>IF('Indicator Data'!T20="No Data",1,IF('Indicator Data Imputation'!S11&lt;&gt;"",1,0))</f>
        <v>0</v>
      </c>
      <c r="R8" s="96">
        <f>IF('Indicator Data'!U20="No Data",1,IF('Indicator Data Imputation'!T11&lt;&gt;"",1,0))</f>
        <v>0</v>
      </c>
      <c r="S8" s="96">
        <f>IF('Indicator Data'!V20="No Data",1,IF('Indicator Data Imputation'!U11&lt;&gt;"",1,0))</f>
        <v>0</v>
      </c>
      <c r="T8" s="96">
        <f>IF('Indicator Data'!W20="No Data",1,IF('Indicator Data Imputation'!V11&lt;&gt;"",1,0))</f>
        <v>0</v>
      </c>
      <c r="U8" s="96">
        <f>IF('Indicator Data'!X20="No Data",1,IF('Indicator Data Imputation'!W11&lt;&gt;"",1,0))</f>
        <v>0</v>
      </c>
      <c r="V8" s="96">
        <f>IF('Indicator Data'!Y20="No Data",1,IF('Indicator Data Imputation'!X11&lt;&gt;"",1,0))</f>
        <v>0</v>
      </c>
      <c r="W8" s="96">
        <f>IF('Indicator Data'!Z20="No Data",1,IF('Indicator Data Imputation'!Y11&lt;&gt;"",1,0))</f>
        <v>0</v>
      </c>
      <c r="X8" s="96">
        <f>IF('Indicator Data'!AA20="No Data",1,IF('Indicator Data Imputation'!Z11&lt;&gt;"",1,0))</f>
        <v>0</v>
      </c>
      <c r="Y8" s="96">
        <f>IF('Indicator Data'!AB20="No Data",1,IF('Indicator Data Imputation'!AA11&lt;&gt;"",1,0))</f>
        <v>0</v>
      </c>
      <c r="Z8" s="96">
        <f>IF('Indicator Data'!AC20="No Data",1,IF('Indicator Data Imputation'!AB11&lt;&gt;"",1,0))</f>
        <v>0</v>
      </c>
      <c r="AA8" s="96">
        <f>IF('Indicator Data'!AD20="No Data",1,IF('Indicator Data Imputation'!AC11&lt;&gt;"",1,0))</f>
        <v>0</v>
      </c>
      <c r="AB8" s="96">
        <f>IF('Indicator Data'!AE20="No Data",1,IF('Indicator Data Imputation'!AD11&lt;&gt;"",1,0))</f>
        <v>1</v>
      </c>
      <c r="AC8" s="96">
        <f>IF('Indicator Data'!AF20="No Data",1,IF('Indicator Data Imputation'!AE11&lt;&gt;"",1,0))</f>
        <v>1</v>
      </c>
      <c r="AD8" s="96">
        <f>IF('Indicator Data'!AG20="No Data",1,IF('Indicator Data Imputation'!AF11&lt;&gt;"",1,0))</f>
        <v>1</v>
      </c>
      <c r="AE8" s="96">
        <f>IF('Indicator Data'!AH20="No Data",1,IF('Indicator Data Imputation'!AG11&lt;&gt;"",1,0))</f>
        <v>1</v>
      </c>
      <c r="AF8" s="96">
        <f>IF('Indicator Data'!AI20="No Data",1,IF('Indicator Data Imputation'!AH11&lt;&gt;"",1,0))</f>
        <v>1</v>
      </c>
      <c r="AG8" s="96">
        <f>IF('Indicator Data'!AJ20="No Data",1,IF('Indicator Data Imputation'!AI11&lt;&gt;"",1,0))</f>
        <v>0</v>
      </c>
      <c r="AH8" s="96">
        <f>IF('Indicator Data'!AK20="No Data",1,IF('Indicator Data Imputation'!AJ11&lt;&gt;"",1,0))</f>
        <v>0</v>
      </c>
      <c r="AI8" s="96">
        <f>IF('Indicator Data'!AL20="No Data",1,IF('Indicator Data Imputation'!AK11&lt;&gt;"",1,0))</f>
        <v>0</v>
      </c>
      <c r="AJ8" s="96">
        <f>IF('Indicator Data'!AM20="No Data",1,IF('Indicator Data Imputation'!AL11&lt;&gt;"",1,0))</f>
        <v>0</v>
      </c>
      <c r="AK8" s="96">
        <f>IF('Indicator Data'!AN20="No Data",1,IF('Indicator Data Imputation'!AM11&lt;&gt;"",1,0))</f>
        <v>0</v>
      </c>
      <c r="AL8" s="96">
        <f>IF('Indicator Data'!AO20="No Data",1,IF('Indicator Data Imputation'!AN11&lt;&gt;"",1,0))</f>
        <v>0</v>
      </c>
      <c r="AM8" s="96">
        <f>IF('Indicator Data'!AP20="No Data",1,IF('Indicator Data Imputation'!AO11&lt;&gt;"",1,0))</f>
        <v>0</v>
      </c>
      <c r="AN8" s="96">
        <f>IF('Indicator Data'!AQ20="No Data",1,IF('Indicator Data Imputation'!AP11&lt;&gt;"",1,0))</f>
        <v>0</v>
      </c>
      <c r="AO8" s="96">
        <f>IF('Indicator Data'!AR20="No Data",1,IF('Indicator Data Imputation'!AQ11&lt;&gt;"",1,0))</f>
        <v>0</v>
      </c>
      <c r="AP8" s="96">
        <f>IF('Indicator Data'!AS20="No Data",1,IF('Indicator Data Imputation'!AR11&lt;&gt;"",1,0))</f>
        <v>0</v>
      </c>
      <c r="AQ8" s="96">
        <f>IF('Indicator Data'!AT20="No Data",1,IF('Indicator Data Imputation'!AS11&lt;&gt;"",1,0))</f>
        <v>1</v>
      </c>
      <c r="AR8" s="96">
        <f>IF('Indicator Data'!AU20="No Data",1,IF('Indicator Data Imputation'!AT11&lt;&gt;"",1,0))</f>
        <v>1</v>
      </c>
      <c r="AS8" s="96">
        <f>IF('Indicator Data'!AV20="No Data",1,IF('Indicator Data Imputation'!AU11&lt;&gt;"",1,0))</f>
        <v>1</v>
      </c>
      <c r="AT8" s="96">
        <f>IF('Indicator Data'!AW20="No Data",1,IF('Indicator Data Imputation'!AV11&lt;&gt;"",1,0))</f>
        <v>0</v>
      </c>
      <c r="AU8" s="96">
        <f>IF('Indicator Data'!AX20="No Data",1,IF('Indicator Data Imputation'!AW11&lt;&gt;"",1,0))</f>
        <v>0</v>
      </c>
      <c r="AV8" s="96">
        <f>IF('Indicator Data'!AY20="No Data",1,IF('Indicator Data Imputation'!AX11&lt;&gt;"",1,0))</f>
        <v>0</v>
      </c>
      <c r="AW8" s="96">
        <f>IF('Indicator Data'!AZ20="No Data",1,IF('Indicator Data Imputation'!AY11&lt;&gt;"",1,0))</f>
        <v>0</v>
      </c>
      <c r="AX8" s="96">
        <f>IF('Indicator Data'!BA20="No Data",1,IF('Indicator Data Imputation'!AZ11&lt;&gt;"",1,0))</f>
        <v>0</v>
      </c>
      <c r="AY8" s="96">
        <f>IF('Indicator Data'!BB20="No Data",1,IF('Indicator Data Imputation'!BA11&lt;&gt;"",1,0))</f>
        <v>0</v>
      </c>
      <c r="AZ8" s="96">
        <f>IF('Indicator Data'!BC20="No Data",1,IF('Indicator Data Imputation'!BB11&lt;&gt;"",1,0))</f>
        <v>0</v>
      </c>
      <c r="BA8" s="96">
        <f>IF('Indicator Data'!BD20="No Data",1,IF('Indicator Data Imputation'!BC11&lt;&gt;"",1,0))</f>
        <v>0</v>
      </c>
      <c r="BB8" s="96">
        <f>IF('Indicator Data'!BE20="No Data",1,IF('Indicator Data Imputation'!BD11&lt;&gt;"",1,0))</f>
        <v>0</v>
      </c>
      <c r="BC8" s="96">
        <f>IF('Indicator Data'!BF20="No Data",1,IF('Indicator Data Imputation'!BE11&lt;&gt;"",1,0))</f>
        <v>0</v>
      </c>
      <c r="BD8" s="96">
        <f>IF('Indicator Data'!BG20="No Data",1,IF('Indicator Data Imputation'!BF11&lt;&gt;"",1,0))</f>
        <v>0</v>
      </c>
      <c r="BE8" s="96">
        <f>IF('Indicator Data'!BH20="No Data",1,IF('Indicator Data Imputation'!BG11&lt;&gt;"",1,0))</f>
        <v>0</v>
      </c>
      <c r="BF8" s="96">
        <f>IF('Indicator Data'!BI20="No Data",1,IF('Indicator Data Imputation'!BH11&lt;&gt;"",1,0))</f>
        <v>0</v>
      </c>
      <c r="BG8" s="96">
        <f>IF('Indicator Data'!BJ20="No Data",1,IF('Indicator Data Imputation'!BI11&lt;&gt;"",1,0))</f>
        <v>0</v>
      </c>
      <c r="BH8" s="96">
        <f>IF('Indicator Data'!BK20="No Data",1,IF('Indicator Data Imputation'!BJ11&lt;&gt;"",1,0))</f>
        <v>0</v>
      </c>
      <c r="BI8" s="96">
        <f>IF('Indicator Data'!BL20="No Data",1,IF('Indicator Data Imputation'!BK11&lt;&gt;"",1,0))</f>
        <v>0</v>
      </c>
      <c r="BJ8" s="96">
        <f>IF('Indicator Data'!BM20="No Data",1,IF('Indicator Data Imputation'!BL11&lt;&gt;"",1,0))</f>
        <v>0</v>
      </c>
      <c r="BK8" s="96">
        <f>IF('Indicator Data'!BN20="No Data",1,IF('Indicator Data Imputation'!BM11&lt;&gt;"",1,0))</f>
        <v>0</v>
      </c>
      <c r="BL8" s="96">
        <f>IF('Indicator Data'!BO20="No Data",1,IF('Indicator Data Imputation'!BN11&lt;&gt;"",1,0))</f>
        <v>0</v>
      </c>
      <c r="BM8" s="96">
        <f>IF('Indicator Data'!BP20="No Data",1,IF('Indicator Data Imputation'!BO11&lt;&gt;"",1,0))</f>
        <v>1</v>
      </c>
      <c r="BN8" s="96">
        <f>IF('Indicator Data'!BQ20="No Data",1,IF('Indicator Data Imputation'!BP11&lt;&gt;"",1,0))</f>
        <v>1</v>
      </c>
      <c r="BO8" s="96">
        <f>IF('Indicator Data'!BR20="No Data",1,IF('Indicator Data Imputation'!BQ11&lt;&gt;"",1,0))</f>
        <v>1</v>
      </c>
      <c r="BP8" s="96">
        <f>IF('Indicator Data'!BS20="No Data",1,IF('Indicator Data Imputation'!BR11&lt;&gt;"",1,0))</f>
        <v>1</v>
      </c>
      <c r="BQ8" s="96">
        <f>IF('Indicator Data'!BT20="No Data",1,IF('Indicator Data Imputation'!BS11&lt;&gt;"",1,0))</f>
        <v>0</v>
      </c>
      <c r="BR8" s="96">
        <f>IF('Indicator Data'!BU20="No Data",1,IF('Indicator Data Imputation'!BT11&lt;&gt;"",1,0))</f>
        <v>1</v>
      </c>
      <c r="BS8" s="96">
        <f>IF('Indicator Data'!BV20="No Data",1,IF('Indicator Data Imputation'!BU11&lt;&gt;"",1,0))</f>
        <v>0</v>
      </c>
      <c r="BT8" s="96">
        <f>IF('Indicator Data'!BW20="No Data",1,IF('Indicator Data Imputation'!BV11&lt;&gt;"",1,0))</f>
        <v>0</v>
      </c>
      <c r="BU8" s="96">
        <f>IF('Indicator Data'!BX20="No Data",1,IF('Indicator Data Imputation'!BW11&lt;&gt;"",1,0))</f>
        <v>0</v>
      </c>
      <c r="BV8" s="96">
        <f>IF('Indicator Data'!BY20="No Data",1,IF('Indicator Data Imputation'!BX11&lt;&gt;"",1,0))</f>
        <v>0</v>
      </c>
      <c r="BW8" s="96">
        <f>IF('Indicator Data'!BZ20="No Data",1,IF('Indicator Data Imputation'!BY11&lt;&gt;"",1,0))</f>
        <v>0</v>
      </c>
      <c r="BX8" s="96">
        <f>IF('Indicator Data'!CA20="No Data",1,IF('Indicator Data Imputation'!BZ11&lt;&gt;"",1,0))</f>
        <v>0</v>
      </c>
      <c r="BY8" s="96">
        <f>IF('Indicator Data'!CB20="No Data",1,IF('Indicator Data Imputation'!CA11&lt;&gt;"",1,0))</f>
        <v>0</v>
      </c>
      <c r="BZ8" s="96">
        <f>IF('Indicator Data'!CC20="No Data",1,IF('Indicator Data Imputation'!CB11&lt;&gt;"",1,0))</f>
        <v>0</v>
      </c>
      <c r="CA8" s="96">
        <f>IF('Indicator Data'!CD20="No Data",1,IF('Indicator Data Imputation'!CC11&lt;&gt;"",1,0))</f>
        <v>0</v>
      </c>
      <c r="CB8" s="96">
        <f>IF('Indicator Data'!CE20="No Data",1,IF('Indicator Data Imputation'!CD11&lt;&gt;"",1,0))</f>
        <v>0</v>
      </c>
      <c r="CC8" s="96">
        <f>IF('Indicator Data'!CF20="No Data",1,IF('Indicator Data Imputation'!CE11&lt;&gt;"",1,0))</f>
        <v>0</v>
      </c>
      <c r="CD8" s="96">
        <f>IF('Indicator Data'!CG20="No Data",1,IF('Indicator Data Imputation'!CF11&lt;&gt;"",1,0))</f>
        <v>0</v>
      </c>
      <c r="CE8" s="96">
        <f>IF('Indicator Data'!CH20="No Data",1,IF('Indicator Data Imputation'!CG11&lt;&gt;"",1,0))</f>
        <v>0</v>
      </c>
      <c r="CF8" s="96">
        <f>IF('Indicator Data'!CI20="No Data",1,IF('Indicator Data Imputation'!CH11&lt;&gt;"",1,0))</f>
        <v>0</v>
      </c>
      <c r="CG8" s="96">
        <f>IF('Indicator Data'!CJ20="No Data",1,IF('Indicator Data Imputation'!CI11&lt;&gt;"",1,0))</f>
        <v>0</v>
      </c>
      <c r="CH8" s="96">
        <f>IF('Indicator Data'!CK20="No Data",1,IF('Indicator Data Imputation'!CJ11&lt;&gt;"",1,0))</f>
        <v>0</v>
      </c>
      <c r="CI8" s="96">
        <f>IF('Indicator Data'!CL20="No Data",1,IF('Indicator Data Imputation'!CK11&lt;&gt;"",1,0))</f>
        <v>0</v>
      </c>
      <c r="CJ8" s="96">
        <f>IF('Indicator Data'!CM20="No Data",1,IF('Indicator Data Imputation'!CL11&lt;&gt;"",1,0))</f>
        <v>0</v>
      </c>
      <c r="CK8" s="96">
        <f>IF('Indicator Data'!CN20="No Data",1,IF('Indicator Data Imputation'!CM11&lt;&gt;"",1,0))</f>
        <v>0</v>
      </c>
      <c r="CL8" s="96">
        <f>IF('Indicator Data'!CO20="No Data",1,IF('Indicator Data Imputation'!CN11&lt;&gt;"",1,0))</f>
        <v>0</v>
      </c>
      <c r="CM8">
        <f t="shared" si="0"/>
        <v>12</v>
      </c>
      <c r="CN8" s="98">
        <f t="shared" si="1"/>
        <v>0.1348314606741573</v>
      </c>
    </row>
    <row r="9" spans="1:92" ht="14.4" x14ac:dyDescent="0.3">
      <c r="A9" t="str">
        <f>'Indicator Data'!C21</f>
        <v>Brahmanbaria</v>
      </c>
      <c r="B9" s="96">
        <f>IF('Indicator Data'!E21="No Data",1,IF('Indicator Data Imputation'!D12&lt;&gt;"",1,0))</f>
        <v>1</v>
      </c>
      <c r="C9" s="96">
        <f>IF('Indicator Data'!F21="No Data",1,IF('Indicator Data Imputation'!E12&lt;&gt;"",1,0))</f>
        <v>1</v>
      </c>
      <c r="D9" s="96">
        <f>IF('Indicator Data'!G21="No Data",1,IF('Indicator Data Imputation'!F12&lt;&gt;"",1,0))</f>
        <v>1</v>
      </c>
      <c r="E9" s="96">
        <f>IF('Indicator Data'!H21="No Data",1,IF('Indicator Data Imputation'!G12&lt;&gt;"",1,0))</f>
        <v>1</v>
      </c>
      <c r="F9" s="96">
        <f>IF('Indicator Data'!I21="No Data",1,IF('Indicator Data Imputation'!H12&lt;&gt;"",1,0))</f>
        <v>0</v>
      </c>
      <c r="G9" s="96">
        <f>IF('Indicator Data'!J21="No Data",1,IF('Indicator Data Imputation'!I12&lt;&gt;"",1,0))</f>
        <v>0</v>
      </c>
      <c r="H9" s="96">
        <f>IF('Indicator Data'!K21="No Data",1,IF('Indicator Data Imputation'!J12&lt;&gt;"",1,0))</f>
        <v>0</v>
      </c>
      <c r="I9" s="96">
        <f>IF('Indicator Data'!L21="No Data",1,IF('Indicator Data Imputation'!K12&lt;&gt;"",1,0))</f>
        <v>0</v>
      </c>
      <c r="J9" s="96">
        <f>IF('Indicator Data'!M21="No Data",1,IF('Indicator Data Imputation'!L12&lt;&gt;"",1,0))</f>
        <v>0</v>
      </c>
      <c r="K9" s="96">
        <f>IF('Indicator Data'!N21="No Data",1,IF('Indicator Data Imputation'!M12&lt;&gt;"",1,0))</f>
        <v>0</v>
      </c>
      <c r="L9" s="96">
        <f>IF('Indicator Data'!O21="No Data",1,IF('Indicator Data Imputation'!N12&lt;&gt;"",1,0))</f>
        <v>0</v>
      </c>
      <c r="M9" s="96">
        <f>IF('Indicator Data'!P21="No Data",1,IF('Indicator Data Imputation'!O12&lt;&gt;"",1,0))</f>
        <v>0</v>
      </c>
      <c r="N9" s="96">
        <f>IF('Indicator Data'!Q21="No Data",1,IF('Indicator Data Imputation'!P12&lt;&gt;"",1,0))</f>
        <v>0</v>
      </c>
      <c r="O9" s="96">
        <f>IF('Indicator Data'!R21="No Data",1,IF('Indicator Data Imputation'!Q12&lt;&gt;"",1,0))</f>
        <v>0</v>
      </c>
      <c r="P9" s="96">
        <f>IF('Indicator Data'!S21="No Data",1,IF('Indicator Data Imputation'!R12&lt;&gt;"",1,0))</f>
        <v>1</v>
      </c>
      <c r="Q9" s="96">
        <f>IF('Indicator Data'!T21="No Data",1,IF('Indicator Data Imputation'!S12&lt;&gt;"",1,0))</f>
        <v>0</v>
      </c>
      <c r="R9" s="96">
        <f>IF('Indicator Data'!U21="No Data",1,IF('Indicator Data Imputation'!T12&lt;&gt;"",1,0))</f>
        <v>0</v>
      </c>
      <c r="S9" s="96">
        <f>IF('Indicator Data'!V21="No Data",1,IF('Indicator Data Imputation'!U12&lt;&gt;"",1,0))</f>
        <v>0</v>
      </c>
      <c r="T9" s="96">
        <f>IF('Indicator Data'!W21="No Data",1,IF('Indicator Data Imputation'!V12&lt;&gt;"",1,0))</f>
        <v>0</v>
      </c>
      <c r="U9" s="96">
        <f>IF('Indicator Data'!X21="No Data",1,IF('Indicator Data Imputation'!W12&lt;&gt;"",1,0))</f>
        <v>0</v>
      </c>
      <c r="V9" s="96">
        <f>IF('Indicator Data'!Y21="No Data",1,IF('Indicator Data Imputation'!X12&lt;&gt;"",1,0))</f>
        <v>0</v>
      </c>
      <c r="W9" s="96">
        <f>IF('Indicator Data'!Z21="No Data",1,IF('Indicator Data Imputation'!Y12&lt;&gt;"",1,0))</f>
        <v>0</v>
      </c>
      <c r="X9" s="96">
        <f>IF('Indicator Data'!AA21="No Data",1,IF('Indicator Data Imputation'!Z12&lt;&gt;"",1,0))</f>
        <v>0</v>
      </c>
      <c r="Y9" s="96">
        <f>IF('Indicator Data'!AB21="No Data",1,IF('Indicator Data Imputation'!AA12&lt;&gt;"",1,0))</f>
        <v>0</v>
      </c>
      <c r="Z9" s="96">
        <f>IF('Indicator Data'!AC21="No Data",1,IF('Indicator Data Imputation'!AB12&lt;&gt;"",1,0))</f>
        <v>0</v>
      </c>
      <c r="AA9" s="96">
        <f>IF('Indicator Data'!AD21="No Data",1,IF('Indicator Data Imputation'!AC12&lt;&gt;"",1,0))</f>
        <v>0</v>
      </c>
      <c r="AB9" s="96">
        <f>IF('Indicator Data'!AE21="No Data",1,IF('Indicator Data Imputation'!AD12&lt;&gt;"",1,0))</f>
        <v>1</v>
      </c>
      <c r="AC9" s="96">
        <f>IF('Indicator Data'!AF21="No Data",1,IF('Indicator Data Imputation'!AE12&lt;&gt;"",1,0))</f>
        <v>1</v>
      </c>
      <c r="AD9" s="96">
        <f>IF('Indicator Data'!AG21="No Data",1,IF('Indicator Data Imputation'!AF12&lt;&gt;"",1,0))</f>
        <v>1</v>
      </c>
      <c r="AE9" s="96">
        <f>IF('Indicator Data'!AH21="No Data",1,IF('Indicator Data Imputation'!AG12&lt;&gt;"",1,0))</f>
        <v>1</v>
      </c>
      <c r="AF9" s="96">
        <f>IF('Indicator Data'!AI21="No Data",1,IF('Indicator Data Imputation'!AH12&lt;&gt;"",1,0))</f>
        <v>1</v>
      </c>
      <c r="AG9" s="96">
        <f>IF('Indicator Data'!AJ21="No Data",1,IF('Indicator Data Imputation'!AI12&lt;&gt;"",1,0))</f>
        <v>0</v>
      </c>
      <c r="AH9" s="96">
        <f>IF('Indicator Data'!AK21="No Data",1,IF('Indicator Data Imputation'!AJ12&lt;&gt;"",1,0))</f>
        <v>0</v>
      </c>
      <c r="AI9" s="96">
        <f>IF('Indicator Data'!AL21="No Data",1,IF('Indicator Data Imputation'!AK12&lt;&gt;"",1,0))</f>
        <v>0</v>
      </c>
      <c r="AJ9" s="96">
        <f>IF('Indicator Data'!AM21="No Data",1,IF('Indicator Data Imputation'!AL12&lt;&gt;"",1,0))</f>
        <v>0</v>
      </c>
      <c r="AK9" s="96">
        <f>IF('Indicator Data'!AN21="No Data",1,IF('Indicator Data Imputation'!AM12&lt;&gt;"",1,0))</f>
        <v>0</v>
      </c>
      <c r="AL9" s="96">
        <f>IF('Indicator Data'!AO21="No Data",1,IF('Indicator Data Imputation'!AN12&lt;&gt;"",1,0))</f>
        <v>0</v>
      </c>
      <c r="AM9" s="96">
        <f>IF('Indicator Data'!AP21="No Data",1,IF('Indicator Data Imputation'!AO12&lt;&gt;"",1,0))</f>
        <v>0</v>
      </c>
      <c r="AN9" s="96">
        <f>IF('Indicator Data'!AQ21="No Data",1,IF('Indicator Data Imputation'!AP12&lt;&gt;"",1,0))</f>
        <v>0</v>
      </c>
      <c r="AO9" s="96">
        <f>IF('Indicator Data'!AR21="No Data",1,IF('Indicator Data Imputation'!AQ12&lt;&gt;"",1,0))</f>
        <v>0</v>
      </c>
      <c r="AP9" s="96">
        <f>IF('Indicator Data'!AS21="No Data",1,IF('Indicator Data Imputation'!AR12&lt;&gt;"",1,0))</f>
        <v>0</v>
      </c>
      <c r="AQ9" s="96">
        <f>IF('Indicator Data'!AT21="No Data",1,IF('Indicator Data Imputation'!AS12&lt;&gt;"",1,0))</f>
        <v>1</v>
      </c>
      <c r="AR9" s="96">
        <f>IF('Indicator Data'!AU21="No Data",1,IF('Indicator Data Imputation'!AT12&lt;&gt;"",1,0))</f>
        <v>1</v>
      </c>
      <c r="AS9" s="96">
        <f>IF('Indicator Data'!AV21="No Data",1,IF('Indicator Data Imputation'!AU12&lt;&gt;"",1,0))</f>
        <v>1</v>
      </c>
      <c r="AT9" s="96">
        <f>IF('Indicator Data'!AW21="No Data",1,IF('Indicator Data Imputation'!AV12&lt;&gt;"",1,0))</f>
        <v>0</v>
      </c>
      <c r="AU9" s="96">
        <f>IF('Indicator Data'!AX21="No Data",1,IF('Indicator Data Imputation'!AW12&lt;&gt;"",1,0))</f>
        <v>0</v>
      </c>
      <c r="AV9" s="96">
        <f>IF('Indicator Data'!AY21="No Data",1,IF('Indicator Data Imputation'!AX12&lt;&gt;"",1,0))</f>
        <v>0</v>
      </c>
      <c r="AW9" s="96">
        <f>IF('Indicator Data'!AZ21="No Data",1,IF('Indicator Data Imputation'!AY12&lt;&gt;"",1,0))</f>
        <v>0</v>
      </c>
      <c r="AX9" s="96">
        <f>IF('Indicator Data'!BA21="No Data",1,IF('Indicator Data Imputation'!AZ12&lt;&gt;"",1,0))</f>
        <v>0</v>
      </c>
      <c r="AY9" s="96">
        <f>IF('Indicator Data'!BB21="No Data",1,IF('Indicator Data Imputation'!BA12&lt;&gt;"",1,0))</f>
        <v>0</v>
      </c>
      <c r="AZ9" s="96">
        <f>IF('Indicator Data'!BC21="No Data",1,IF('Indicator Data Imputation'!BB12&lt;&gt;"",1,0))</f>
        <v>0</v>
      </c>
      <c r="BA9" s="96">
        <f>IF('Indicator Data'!BD21="No Data",1,IF('Indicator Data Imputation'!BC12&lt;&gt;"",1,0))</f>
        <v>0</v>
      </c>
      <c r="BB9" s="96">
        <f>IF('Indicator Data'!BE21="No Data",1,IF('Indicator Data Imputation'!BD12&lt;&gt;"",1,0))</f>
        <v>0</v>
      </c>
      <c r="BC9" s="96">
        <f>IF('Indicator Data'!BF21="No Data",1,IF('Indicator Data Imputation'!BE12&lt;&gt;"",1,0))</f>
        <v>0</v>
      </c>
      <c r="BD9" s="96">
        <f>IF('Indicator Data'!BG21="No Data",1,IF('Indicator Data Imputation'!BF12&lt;&gt;"",1,0))</f>
        <v>0</v>
      </c>
      <c r="BE9" s="96">
        <f>IF('Indicator Data'!BH21="No Data",1,IF('Indicator Data Imputation'!BG12&lt;&gt;"",1,0))</f>
        <v>0</v>
      </c>
      <c r="BF9" s="96">
        <f>IF('Indicator Data'!BI21="No Data",1,IF('Indicator Data Imputation'!BH12&lt;&gt;"",1,0))</f>
        <v>0</v>
      </c>
      <c r="BG9" s="96">
        <f>IF('Indicator Data'!BJ21="No Data",1,IF('Indicator Data Imputation'!BI12&lt;&gt;"",1,0))</f>
        <v>0</v>
      </c>
      <c r="BH9" s="96">
        <f>IF('Indicator Data'!BK21="No Data",1,IF('Indicator Data Imputation'!BJ12&lt;&gt;"",1,0))</f>
        <v>0</v>
      </c>
      <c r="BI9" s="96">
        <f>IF('Indicator Data'!BL21="No Data",1,IF('Indicator Data Imputation'!BK12&lt;&gt;"",1,0))</f>
        <v>0</v>
      </c>
      <c r="BJ9" s="96">
        <f>IF('Indicator Data'!BM21="No Data",1,IF('Indicator Data Imputation'!BL12&lt;&gt;"",1,0))</f>
        <v>0</v>
      </c>
      <c r="BK9" s="96">
        <f>IF('Indicator Data'!BN21="No Data",1,IF('Indicator Data Imputation'!BM12&lt;&gt;"",1,0))</f>
        <v>0</v>
      </c>
      <c r="BL9" s="96">
        <f>IF('Indicator Data'!BO21="No Data",1,IF('Indicator Data Imputation'!BN12&lt;&gt;"",1,0))</f>
        <v>0</v>
      </c>
      <c r="BM9" s="96">
        <f>IF('Indicator Data'!BP21="No Data",1,IF('Indicator Data Imputation'!BO12&lt;&gt;"",1,0))</f>
        <v>1</v>
      </c>
      <c r="BN9" s="96">
        <f>IF('Indicator Data'!BQ21="No Data",1,IF('Indicator Data Imputation'!BP12&lt;&gt;"",1,0))</f>
        <v>1</v>
      </c>
      <c r="BO9" s="96">
        <f>IF('Indicator Data'!BR21="No Data",1,IF('Indicator Data Imputation'!BQ12&lt;&gt;"",1,0))</f>
        <v>1</v>
      </c>
      <c r="BP9" s="96">
        <f>IF('Indicator Data'!BS21="No Data",1,IF('Indicator Data Imputation'!BR12&lt;&gt;"",1,0))</f>
        <v>1</v>
      </c>
      <c r="BQ9" s="96">
        <f>IF('Indicator Data'!BT21="No Data",1,IF('Indicator Data Imputation'!BS12&lt;&gt;"",1,0))</f>
        <v>0</v>
      </c>
      <c r="BR9" s="96">
        <f>IF('Indicator Data'!BU21="No Data",1,IF('Indicator Data Imputation'!BT12&lt;&gt;"",1,0))</f>
        <v>1</v>
      </c>
      <c r="BS9" s="96">
        <f>IF('Indicator Data'!BV21="No Data",1,IF('Indicator Data Imputation'!BU12&lt;&gt;"",1,0))</f>
        <v>0</v>
      </c>
      <c r="BT9" s="96">
        <f>IF('Indicator Data'!BW21="No Data",1,IF('Indicator Data Imputation'!BV12&lt;&gt;"",1,0))</f>
        <v>0</v>
      </c>
      <c r="BU9" s="96">
        <f>IF('Indicator Data'!BX21="No Data",1,IF('Indicator Data Imputation'!BW12&lt;&gt;"",1,0))</f>
        <v>0</v>
      </c>
      <c r="BV9" s="96">
        <f>IF('Indicator Data'!BY21="No Data",1,IF('Indicator Data Imputation'!BX12&lt;&gt;"",1,0))</f>
        <v>0</v>
      </c>
      <c r="BW9" s="96">
        <f>IF('Indicator Data'!BZ21="No Data",1,IF('Indicator Data Imputation'!BY12&lt;&gt;"",1,0))</f>
        <v>0</v>
      </c>
      <c r="BX9" s="96">
        <f>IF('Indicator Data'!CA21="No Data",1,IF('Indicator Data Imputation'!BZ12&lt;&gt;"",1,0))</f>
        <v>0</v>
      </c>
      <c r="BY9" s="96">
        <f>IF('Indicator Data'!CB21="No Data",1,IF('Indicator Data Imputation'!CA12&lt;&gt;"",1,0))</f>
        <v>0</v>
      </c>
      <c r="BZ9" s="96">
        <f>IF('Indicator Data'!CC21="No Data",1,IF('Indicator Data Imputation'!CB12&lt;&gt;"",1,0))</f>
        <v>0</v>
      </c>
      <c r="CA9" s="96">
        <f>IF('Indicator Data'!CD21="No Data",1,IF('Indicator Data Imputation'!CC12&lt;&gt;"",1,0))</f>
        <v>0</v>
      </c>
      <c r="CB9" s="96">
        <f>IF('Indicator Data'!CE21="No Data",1,IF('Indicator Data Imputation'!CD12&lt;&gt;"",1,0))</f>
        <v>0</v>
      </c>
      <c r="CC9" s="96">
        <f>IF('Indicator Data'!CF21="No Data",1,IF('Indicator Data Imputation'!CE12&lt;&gt;"",1,0))</f>
        <v>0</v>
      </c>
      <c r="CD9" s="96">
        <f>IF('Indicator Data'!CG21="No Data",1,IF('Indicator Data Imputation'!CF12&lt;&gt;"",1,0))</f>
        <v>0</v>
      </c>
      <c r="CE9" s="96">
        <f>IF('Indicator Data'!CH21="No Data",1,IF('Indicator Data Imputation'!CG12&lt;&gt;"",1,0))</f>
        <v>0</v>
      </c>
      <c r="CF9" s="96">
        <f>IF('Indicator Data'!CI21="No Data",1,IF('Indicator Data Imputation'!CH12&lt;&gt;"",1,0))</f>
        <v>0</v>
      </c>
      <c r="CG9" s="96">
        <f>IF('Indicator Data'!CJ21="No Data",1,IF('Indicator Data Imputation'!CI12&lt;&gt;"",1,0))</f>
        <v>0</v>
      </c>
      <c r="CH9" s="96">
        <f>IF('Indicator Data'!CK21="No Data",1,IF('Indicator Data Imputation'!CJ12&lt;&gt;"",1,0))</f>
        <v>0</v>
      </c>
      <c r="CI9" s="96">
        <f>IF('Indicator Data'!CL21="No Data",1,IF('Indicator Data Imputation'!CK12&lt;&gt;"",1,0))</f>
        <v>0</v>
      </c>
      <c r="CJ9" s="96">
        <f>IF('Indicator Data'!CM21="No Data",1,IF('Indicator Data Imputation'!CL12&lt;&gt;"",1,0))</f>
        <v>0</v>
      </c>
      <c r="CK9" s="96">
        <f>IF('Indicator Data'!CN21="No Data",1,IF('Indicator Data Imputation'!CM12&lt;&gt;"",1,0))</f>
        <v>0</v>
      </c>
      <c r="CL9" s="96">
        <f>IF('Indicator Data'!CO21="No Data",1,IF('Indicator Data Imputation'!CN12&lt;&gt;"",1,0))</f>
        <v>0</v>
      </c>
      <c r="CM9">
        <f t="shared" si="0"/>
        <v>13</v>
      </c>
      <c r="CN9" s="98">
        <f t="shared" si="1"/>
        <v>0.14606741573033707</v>
      </c>
    </row>
    <row r="10" spans="1:92" ht="14.4" x14ac:dyDescent="0.3">
      <c r="A10" t="str">
        <f>'Indicator Data'!C22</f>
        <v>Chandpur</v>
      </c>
      <c r="B10" s="96">
        <f>IF('Indicator Data'!E22="No Data",1,IF('Indicator Data Imputation'!D13&lt;&gt;"",1,0))</f>
        <v>1</v>
      </c>
      <c r="C10" s="96">
        <f>IF('Indicator Data'!F22="No Data",1,IF('Indicator Data Imputation'!E13&lt;&gt;"",1,0))</f>
        <v>1</v>
      </c>
      <c r="D10" s="96">
        <f>IF('Indicator Data'!G22="No Data",1,IF('Indicator Data Imputation'!F13&lt;&gt;"",1,0))</f>
        <v>1</v>
      </c>
      <c r="E10" s="96">
        <f>IF('Indicator Data'!H22="No Data",1,IF('Indicator Data Imputation'!G13&lt;&gt;"",1,0))</f>
        <v>1</v>
      </c>
      <c r="F10" s="96">
        <f>IF('Indicator Data'!I22="No Data",1,IF('Indicator Data Imputation'!H13&lt;&gt;"",1,0))</f>
        <v>0</v>
      </c>
      <c r="G10" s="96">
        <f>IF('Indicator Data'!J22="No Data",1,IF('Indicator Data Imputation'!I13&lt;&gt;"",1,0))</f>
        <v>0</v>
      </c>
      <c r="H10" s="96">
        <f>IF('Indicator Data'!K22="No Data",1,IF('Indicator Data Imputation'!J13&lt;&gt;"",1,0))</f>
        <v>0</v>
      </c>
      <c r="I10" s="96">
        <f>IF('Indicator Data'!L22="No Data",1,IF('Indicator Data Imputation'!K13&lt;&gt;"",1,0))</f>
        <v>0</v>
      </c>
      <c r="J10" s="96">
        <f>IF('Indicator Data'!M22="No Data",1,IF('Indicator Data Imputation'!L13&lt;&gt;"",1,0))</f>
        <v>0</v>
      </c>
      <c r="K10" s="96">
        <f>IF('Indicator Data'!N22="No Data",1,IF('Indicator Data Imputation'!M13&lt;&gt;"",1,0))</f>
        <v>0</v>
      </c>
      <c r="L10" s="96">
        <f>IF('Indicator Data'!O22="No Data",1,IF('Indicator Data Imputation'!N13&lt;&gt;"",1,0))</f>
        <v>0</v>
      </c>
      <c r="M10" s="96">
        <f>IF('Indicator Data'!P22="No Data",1,IF('Indicator Data Imputation'!O13&lt;&gt;"",1,0))</f>
        <v>0</v>
      </c>
      <c r="N10" s="96">
        <f>IF('Indicator Data'!Q22="No Data",1,IF('Indicator Data Imputation'!P13&lt;&gt;"",1,0))</f>
        <v>0</v>
      </c>
      <c r="O10" s="96">
        <f>IF('Indicator Data'!R22="No Data",1,IF('Indicator Data Imputation'!Q13&lt;&gt;"",1,0))</f>
        <v>0</v>
      </c>
      <c r="P10" s="96">
        <f>IF('Indicator Data'!S22="No Data",1,IF('Indicator Data Imputation'!R13&lt;&gt;"",1,0))</f>
        <v>1</v>
      </c>
      <c r="Q10" s="96">
        <f>IF('Indicator Data'!T22="No Data",1,IF('Indicator Data Imputation'!S13&lt;&gt;"",1,0))</f>
        <v>0</v>
      </c>
      <c r="R10" s="96">
        <f>IF('Indicator Data'!U22="No Data",1,IF('Indicator Data Imputation'!T13&lt;&gt;"",1,0))</f>
        <v>0</v>
      </c>
      <c r="S10" s="96">
        <f>IF('Indicator Data'!V22="No Data",1,IF('Indicator Data Imputation'!U13&lt;&gt;"",1,0))</f>
        <v>0</v>
      </c>
      <c r="T10" s="96">
        <f>IF('Indicator Data'!W22="No Data",1,IF('Indicator Data Imputation'!V13&lt;&gt;"",1,0))</f>
        <v>0</v>
      </c>
      <c r="U10" s="96">
        <f>IF('Indicator Data'!X22="No Data",1,IF('Indicator Data Imputation'!W13&lt;&gt;"",1,0))</f>
        <v>0</v>
      </c>
      <c r="V10" s="96">
        <f>IF('Indicator Data'!Y22="No Data",1,IF('Indicator Data Imputation'!X13&lt;&gt;"",1,0))</f>
        <v>0</v>
      </c>
      <c r="W10" s="96">
        <f>IF('Indicator Data'!Z22="No Data",1,IF('Indicator Data Imputation'!Y13&lt;&gt;"",1,0))</f>
        <v>0</v>
      </c>
      <c r="X10" s="96">
        <f>IF('Indicator Data'!AA22="No Data",1,IF('Indicator Data Imputation'!Z13&lt;&gt;"",1,0))</f>
        <v>0</v>
      </c>
      <c r="Y10" s="96">
        <f>IF('Indicator Data'!AB22="No Data",1,IF('Indicator Data Imputation'!AA13&lt;&gt;"",1,0))</f>
        <v>0</v>
      </c>
      <c r="Z10" s="96">
        <f>IF('Indicator Data'!AC22="No Data",1,IF('Indicator Data Imputation'!AB13&lt;&gt;"",1,0))</f>
        <v>0</v>
      </c>
      <c r="AA10" s="96">
        <f>IF('Indicator Data'!AD22="No Data",1,IF('Indicator Data Imputation'!AC13&lt;&gt;"",1,0))</f>
        <v>0</v>
      </c>
      <c r="AB10" s="96">
        <f>IF('Indicator Data'!AE22="No Data",1,IF('Indicator Data Imputation'!AD13&lt;&gt;"",1,0))</f>
        <v>1</v>
      </c>
      <c r="AC10" s="96">
        <f>IF('Indicator Data'!AF22="No Data",1,IF('Indicator Data Imputation'!AE13&lt;&gt;"",1,0))</f>
        <v>1</v>
      </c>
      <c r="AD10" s="96">
        <f>IF('Indicator Data'!AG22="No Data",1,IF('Indicator Data Imputation'!AF13&lt;&gt;"",1,0))</f>
        <v>1</v>
      </c>
      <c r="AE10" s="96">
        <f>IF('Indicator Data'!AH22="No Data",1,IF('Indicator Data Imputation'!AG13&lt;&gt;"",1,0))</f>
        <v>1</v>
      </c>
      <c r="AF10" s="96">
        <f>IF('Indicator Data'!AI22="No Data",1,IF('Indicator Data Imputation'!AH13&lt;&gt;"",1,0))</f>
        <v>1</v>
      </c>
      <c r="AG10" s="96">
        <f>IF('Indicator Data'!AJ22="No Data",1,IF('Indicator Data Imputation'!AI13&lt;&gt;"",1,0))</f>
        <v>0</v>
      </c>
      <c r="AH10" s="96">
        <f>IF('Indicator Data'!AK22="No Data",1,IF('Indicator Data Imputation'!AJ13&lt;&gt;"",1,0))</f>
        <v>0</v>
      </c>
      <c r="AI10" s="96">
        <f>IF('Indicator Data'!AL22="No Data",1,IF('Indicator Data Imputation'!AK13&lt;&gt;"",1,0))</f>
        <v>0</v>
      </c>
      <c r="AJ10" s="96">
        <f>IF('Indicator Data'!AM22="No Data",1,IF('Indicator Data Imputation'!AL13&lt;&gt;"",1,0))</f>
        <v>0</v>
      </c>
      <c r="AK10" s="96">
        <f>IF('Indicator Data'!AN22="No Data",1,IF('Indicator Data Imputation'!AM13&lt;&gt;"",1,0))</f>
        <v>0</v>
      </c>
      <c r="AL10" s="96">
        <f>IF('Indicator Data'!AO22="No Data",1,IF('Indicator Data Imputation'!AN13&lt;&gt;"",1,0))</f>
        <v>0</v>
      </c>
      <c r="AM10" s="96">
        <f>IF('Indicator Data'!AP22="No Data",1,IF('Indicator Data Imputation'!AO13&lt;&gt;"",1,0))</f>
        <v>0</v>
      </c>
      <c r="AN10" s="96">
        <f>IF('Indicator Data'!AQ22="No Data",1,IF('Indicator Data Imputation'!AP13&lt;&gt;"",1,0))</f>
        <v>0</v>
      </c>
      <c r="AO10" s="96">
        <f>IF('Indicator Data'!AR22="No Data",1,IF('Indicator Data Imputation'!AQ13&lt;&gt;"",1,0))</f>
        <v>0</v>
      </c>
      <c r="AP10" s="96">
        <f>IF('Indicator Data'!AS22="No Data",1,IF('Indicator Data Imputation'!AR13&lt;&gt;"",1,0))</f>
        <v>0</v>
      </c>
      <c r="AQ10" s="96">
        <f>IF('Indicator Data'!AT22="No Data",1,IF('Indicator Data Imputation'!AS13&lt;&gt;"",1,0))</f>
        <v>1</v>
      </c>
      <c r="AR10" s="96">
        <f>IF('Indicator Data'!AU22="No Data",1,IF('Indicator Data Imputation'!AT13&lt;&gt;"",1,0))</f>
        <v>1</v>
      </c>
      <c r="AS10" s="96">
        <f>IF('Indicator Data'!AV22="No Data",1,IF('Indicator Data Imputation'!AU13&lt;&gt;"",1,0))</f>
        <v>1</v>
      </c>
      <c r="AT10" s="96">
        <f>IF('Indicator Data'!AW22="No Data",1,IF('Indicator Data Imputation'!AV13&lt;&gt;"",1,0))</f>
        <v>0</v>
      </c>
      <c r="AU10" s="96">
        <f>IF('Indicator Data'!AX22="No Data",1,IF('Indicator Data Imputation'!AW13&lt;&gt;"",1,0))</f>
        <v>0</v>
      </c>
      <c r="AV10" s="96">
        <f>IF('Indicator Data'!AY22="No Data",1,IF('Indicator Data Imputation'!AX13&lt;&gt;"",1,0))</f>
        <v>0</v>
      </c>
      <c r="AW10" s="96">
        <f>IF('Indicator Data'!AZ22="No Data",1,IF('Indicator Data Imputation'!AY13&lt;&gt;"",1,0))</f>
        <v>0</v>
      </c>
      <c r="AX10" s="96">
        <f>IF('Indicator Data'!BA22="No Data",1,IF('Indicator Data Imputation'!AZ13&lt;&gt;"",1,0))</f>
        <v>0</v>
      </c>
      <c r="AY10" s="96">
        <f>IF('Indicator Data'!BB22="No Data",1,IF('Indicator Data Imputation'!BA13&lt;&gt;"",1,0))</f>
        <v>0</v>
      </c>
      <c r="AZ10" s="96">
        <f>IF('Indicator Data'!BC22="No Data",1,IF('Indicator Data Imputation'!BB13&lt;&gt;"",1,0))</f>
        <v>0</v>
      </c>
      <c r="BA10" s="96">
        <f>IF('Indicator Data'!BD22="No Data",1,IF('Indicator Data Imputation'!BC13&lt;&gt;"",1,0))</f>
        <v>0</v>
      </c>
      <c r="BB10" s="96">
        <f>IF('Indicator Data'!BE22="No Data",1,IF('Indicator Data Imputation'!BD13&lt;&gt;"",1,0))</f>
        <v>0</v>
      </c>
      <c r="BC10" s="96">
        <f>IF('Indicator Data'!BF22="No Data",1,IF('Indicator Data Imputation'!BE13&lt;&gt;"",1,0))</f>
        <v>0</v>
      </c>
      <c r="BD10" s="96">
        <f>IF('Indicator Data'!BG22="No Data",1,IF('Indicator Data Imputation'!BF13&lt;&gt;"",1,0))</f>
        <v>0</v>
      </c>
      <c r="BE10" s="96">
        <f>IF('Indicator Data'!BH22="No Data",1,IF('Indicator Data Imputation'!BG13&lt;&gt;"",1,0))</f>
        <v>0</v>
      </c>
      <c r="BF10" s="96">
        <f>IF('Indicator Data'!BI22="No Data",1,IF('Indicator Data Imputation'!BH13&lt;&gt;"",1,0))</f>
        <v>0</v>
      </c>
      <c r="BG10" s="96">
        <f>IF('Indicator Data'!BJ22="No Data",1,IF('Indicator Data Imputation'!BI13&lt;&gt;"",1,0))</f>
        <v>0</v>
      </c>
      <c r="BH10" s="96">
        <f>IF('Indicator Data'!BK22="No Data",1,IF('Indicator Data Imputation'!BJ13&lt;&gt;"",1,0))</f>
        <v>0</v>
      </c>
      <c r="BI10" s="96">
        <f>IF('Indicator Data'!BL22="No Data",1,IF('Indicator Data Imputation'!BK13&lt;&gt;"",1,0))</f>
        <v>0</v>
      </c>
      <c r="BJ10" s="96">
        <f>IF('Indicator Data'!BM22="No Data",1,IF('Indicator Data Imputation'!BL13&lt;&gt;"",1,0))</f>
        <v>0</v>
      </c>
      <c r="BK10" s="96">
        <f>IF('Indicator Data'!BN22="No Data",1,IF('Indicator Data Imputation'!BM13&lt;&gt;"",1,0))</f>
        <v>0</v>
      </c>
      <c r="BL10" s="96">
        <f>IF('Indicator Data'!BO22="No Data",1,IF('Indicator Data Imputation'!BN13&lt;&gt;"",1,0))</f>
        <v>0</v>
      </c>
      <c r="BM10" s="96">
        <f>IF('Indicator Data'!BP22="No Data",1,IF('Indicator Data Imputation'!BO13&lt;&gt;"",1,0))</f>
        <v>1</v>
      </c>
      <c r="BN10" s="96">
        <f>IF('Indicator Data'!BQ22="No Data",1,IF('Indicator Data Imputation'!BP13&lt;&gt;"",1,0))</f>
        <v>1</v>
      </c>
      <c r="BO10" s="96">
        <f>IF('Indicator Data'!BR22="No Data",1,IF('Indicator Data Imputation'!BQ13&lt;&gt;"",1,0))</f>
        <v>1</v>
      </c>
      <c r="BP10" s="96">
        <f>IF('Indicator Data'!BS22="No Data",1,IF('Indicator Data Imputation'!BR13&lt;&gt;"",1,0))</f>
        <v>0</v>
      </c>
      <c r="BQ10" s="96">
        <f>IF('Indicator Data'!BT22="No Data",1,IF('Indicator Data Imputation'!BS13&lt;&gt;"",1,0))</f>
        <v>0</v>
      </c>
      <c r="BR10" s="96">
        <f>IF('Indicator Data'!BU22="No Data",1,IF('Indicator Data Imputation'!BT13&lt;&gt;"",1,0))</f>
        <v>1</v>
      </c>
      <c r="BS10" s="96">
        <f>IF('Indicator Data'!BV22="No Data",1,IF('Indicator Data Imputation'!BU13&lt;&gt;"",1,0))</f>
        <v>0</v>
      </c>
      <c r="BT10" s="96">
        <f>IF('Indicator Data'!BW22="No Data",1,IF('Indicator Data Imputation'!BV13&lt;&gt;"",1,0))</f>
        <v>0</v>
      </c>
      <c r="BU10" s="96">
        <f>IF('Indicator Data'!BX22="No Data",1,IF('Indicator Data Imputation'!BW13&lt;&gt;"",1,0))</f>
        <v>0</v>
      </c>
      <c r="BV10" s="96">
        <f>IF('Indicator Data'!BY22="No Data",1,IF('Indicator Data Imputation'!BX13&lt;&gt;"",1,0))</f>
        <v>0</v>
      </c>
      <c r="BW10" s="96">
        <f>IF('Indicator Data'!BZ22="No Data",1,IF('Indicator Data Imputation'!BY13&lt;&gt;"",1,0))</f>
        <v>0</v>
      </c>
      <c r="BX10" s="96">
        <f>IF('Indicator Data'!CA22="No Data",1,IF('Indicator Data Imputation'!BZ13&lt;&gt;"",1,0))</f>
        <v>0</v>
      </c>
      <c r="BY10" s="96">
        <f>IF('Indicator Data'!CB22="No Data",1,IF('Indicator Data Imputation'!CA13&lt;&gt;"",1,0))</f>
        <v>0</v>
      </c>
      <c r="BZ10" s="96">
        <f>IF('Indicator Data'!CC22="No Data",1,IF('Indicator Data Imputation'!CB13&lt;&gt;"",1,0))</f>
        <v>0</v>
      </c>
      <c r="CA10" s="96">
        <f>IF('Indicator Data'!CD22="No Data",1,IF('Indicator Data Imputation'!CC13&lt;&gt;"",1,0))</f>
        <v>0</v>
      </c>
      <c r="CB10" s="96">
        <f>IF('Indicator Data'!CE22="No Data",1,IF('Indicator Data Imputation'!CD13&lt;&gt;"",1,0))</f>
        <v>0</v>
      </c>
      <c r="CC10" s="96">
        <f>IF('Indicator Data'!CF22="No Data",1,IF('Indicator Data Imputation'!CE13&lt;&gt;"",1,0))</f>
        <v>0</v>
      </c>
      <c r="CD10" s="96">
        <f>IF('Indicator Data'!CG22="No Data",1,IF('Indicator Data Imputation'!CF13&lt;&gt;"",1,0))</f>
        <v>0</v>
      </c>
      <c r="CE10" s="96">
        <f>IF('Indicator Data'!CH22="No Data",1,IF('Indicator Data Imputation'!CG13&lt;&gt;"",1,0))</f>
        <v>0</v>
      </c>
      <c r="CF10" s="96">
        <f>IF('Indicator Data'!CI22="No Data",1,IF('Indicator Data Imputation'!CH13&lt;&gt;"",1,0))</f>
        <v>0</v>
      </c>
      <c r="CG10" s="96">
        <f>IF('Indicator Data'!CJ22="No Data",1,IF('Indicator Data Imputation'!CI13&lt;&gt;"",1,0))</f>
        <v>0</v>
      </c>
      <c r="CH10" s="96">
        <f>IF('Indicator Data'!CK22="No Data",1,IF('Indicator Data Imputation'!CJ13&lt;&gt;"",1,0))</f>
        <v>0</v>
      </c>
      <c r="CI10" s="96">
        <f>IF('Indicator Data'!CL22="No Data",1,IF('Indicator Data Imputation'!CK13&lt;&gt;"",1,0))</f>
        <v>0</v>
      </c>
      <c r="CJ10" s="96">
        <f>IF('Indicator Data'!CM22="No Data",1,IF('Indicator Data Imputation'!CL13&lt;&gt;"",1,0))</f>
        <v>0</v>
      </c>
      <c r="CK10" s="96">
        <f>IF('Indicator Data'!CN22="No Data",1,IF('Indicator Data Imputation'!CM13&lt;&gt;"",1,0))</f>
        <v>0</v>
      </c>
      <c r="CL10" s="96">
        <f>IF('Indicator Data'!CO22="No Data",1,IF('Indicator Data Imputation'!CN13&lt;&gt;"",1,0))</f>
        <v>0</v>
      </c>
      <c r="CM10">
        <f t="shared" si="0"/>
        <v>13</v>
      </c>
      <c r="CN10" s="98">
        <f t="shared" si="1"/>
        <v>0.14606741573033707</v>
      </c>
    </row>
    <row r="11" spans="1:92" ht="14.4" x14ac:dyDescent="0.3">
      <c r="A11" t="str">
        <f>'Indicator Data'!C23</f>
        <v>Chattogram</v>
      </c>
      <c r="B11" s="96">
        <f>IF('Indicator Data'!E23="No Data",1,IF('Indicator Data Imputation'!D14&lt;&gt;"",1,0))</f>
        <v>1</v>
      </c>
      <c r="C11" s="96">
        <f>IF('Indicator Data'!F23="No Data",1,IF('Indicator Data Imputation'!E14&lt;&gt;"",1,0))</f>
        <v>1</v>
      </c>
      <c r="D11" s="96">
        <f>IF('Indicator Data'!G23="No Data",1,IF('Indicator Data Imputation'!F14&lt;&gt;"",1,0))</f>
        <v>1</v>
      </c>
      <c r="E11" s="96">
        <f>IF('Indicator Data'!H23="No Data",1,IF('Indicator Data Imputation'!G14&lt;&gt;"",1,0))</f>
        <v>1</v>
      </c>
      <c r="F11" s="96">
        <f>IF('Indicator Data'!I23="No Data",1,IF('Indicator Data Imputation'!H14&lt;&gt;"",1,0))</f>
        <v>0</v>
      </c>
      <c r="G11" s="96">
        <f>IF('Indicator Data'!J23="No Data",1,IF('Indicator Data Imputation'!I14&lt;&gt;"",1,0))</f>
        <v>0</v>
      </c>
      <c r="H11" s="96">
        <f>IF('Indicator Data'!K23="No Data",1,IF('Indicator Data Imputation'!J14&lt;&gt;"",1,0))</f>
        <v>0</v>
      </c>
      <c r="I11" s="96">
        <f>IF('Indicator Data'!L23="No Data",1,IF('Indicator Data Imputation'!K14&lt;&gt;"",1,0))</f>
        <v>0</v>
      </c>
      <c r="J11" s="96">
        <f>IF('Indicator Data'!M23="No Data",1,IF('Indicator Data Imputation'!L14&lt;&gt;"",1,0))</f>
        <v>0</v>
      </c>
      <c r="K11" s="96">
        <f>IF('Indicator Data'!N23="No Data",1,IF('Indicator Data Imputation'!M14&lt;&gt;"",1,0))</f>
        <v>0</v>
      </c>
      <c r="L11" s="96">
        <f>IF('Indicator Data'!O23="No Data",1,IF('Indicator Data Imputation'!N14&lt;&gt;"",1,0))</f>
        <v>0</v>
      </c>
      <c r="M11" s="96">
        <f>IF('Indicator Data'!P23="No Data",1,IF('Indicator Data Imputation'!O14&lt;&gt;"",1,0))</f>
        <v>0</v>
      </c>
      <c r="N11" s="96">
        <f>IF('Indicator Data'!Q23="No Data",1,IF('Indicator Data Imputation'!P14&lt;&gt;"",1,0))</f>
        <v>0</v>
      </c>
      <c r="O11" s="96">
        <f>IF('Indicator Data'!R23="No Data",1,IF('Indicator Data Imputation'!Q14&lt;&gt;"",1,0))</f>
        <v>0</v>
      </c>
      <c r="P11" s="96">
        <f>IF('Indicator Data'!S23="No Data",1,IF('Indicator Data Imputation'!R14&lt;&gt;"",1,0))</f>
        <v>0</v>
      </c>
      <c r="Q11" s="96">
        <f>IF('Indicator Data'!T23="No Data",1,IF('Indicator Data Imputation'!S14&lt;&gt;"",1,0))</f>
        <v>0</v>
      </c>
      <c r="R11" s="96">
        <f>IF('Indicator Data'!U23="No Data",1,IF('Indicator Data Imputation'!T14&lt;&gt;"",1,0))</f>
        <v>0</v>
      </c>
      <c r="S11" s="96">
        <f>IF('Indicator Data'!V23="No Data",1,IF('Indicator Data Imputation'!U14&lt;&gt;"",1,0))</f>
        <v>0</v>
      </c>
      <c r="T11" s="96">
        <f>IF('Indicator Data'!W23="No Data",1,IF('Indicator Data Imputation'!V14&lt;&gt;"",1,0))</f>
        <v>0</v>
      </c>
      <c r="U11" s="96">
        <f>IF('Indicator Data'!X23="No Data",1,IF('Indicator Data Imputation'!W14&lt;&gt;"",1,0))</f>
        <v>0</v>
      </c>
      <c r="V11" s="96">
        <f>IF('Indicator Data'!Y23="No Data",1,IF('Indicator Data Imputation'!X14&lt;&gt;"",1,0))</f>
        <v>0</v>
      </c>
      <c r="W11" s="96">
        <f>IF('Indicator Data'!Z23="No Data",1,IF('Indicator Data Imputation'!Y14&lt;&gt;"",1,0))</f>
        <v>0</v>
      </c>
      <c r="X11" s="96">
        <f>IF('Indicator Data'!AA23="No Data",1,IF('Indicator Data Imputation'!Z14&lt;&gt;"",1,0))</f>
        <v>0</v>
      </c>
      <c r="Y11" s="96">
        <f>IF('Indicator Data'!AB23="No Data",1,IF('Indicator Data Imputation'!AA14&lt;&gt;"",1,0))</f>
        <v>0</v>
      </c>
      <c r="Z11" s="96">
        <f>IF('Indicator Data'!AC23="No Data",1,IF('Indicator Data Imputation'!AB14&lt;&gt;"",1,0))</f>
        <v>0</v>
      </c>
      <c r="AA11" s="96">
        <f>IF('Indicator Data'!AD23="No Data",1,IF('Indicator Data Imputation'!AC14&lt;&gt;"",1,0))</f>
        <v>0</v>
      </c>
      <c r="AB11" s="96">
        <f>IF('Indicator Data'!AE23="No Data",1,IF('Indicator Data Imputation'!AD14&lt;&gt;"",1,0))</f>
        <v>1</v>
      </c>
      <c r="AC11" s="96">
        <f>IF('Indicator Data'!AF23="No Data",1,IF('Indicator Data Imputation'!AE14&lt;&gt;"",1,0))</f>
        <v>1</v>
      </c>
      <c r="AD11" s="96">
        <f>IF('Indicator Data'!AG23="No Data",1,IF('Indicator Data Imputation'!AF14&lt;&gt;"",1,0))</f>
        <v>1</v>
      </c>
      <c r="AE11" s="96">
        <f>IF('Indicator Data'!AH23="No Data",1,IF('Indicator Data Imputation'!AG14&lt;&gt;"",1,0))</f>
        <v>1</v>
      </c>
      <c r="AF11" s="96">
        <f>IF('Indicator Data'!AI23="No Data",1,IF('Indicator Data Imputation'!AH14&lt;&gt;"",1,0))</f>
        <v>1</v>
      </c>
      <c r="AG11" s="96">
        <f>IF('Indicator Data'!AJ23="No Data",1,IF('Indicator Data Imputation'!AI14&lt;&gt;"",1,0))</f>
        <v>0</v>
      </c>
      <c r="AH11" s="96">
        <f>IF('Indicator Data'!AK23="No Data",1,IF('Indicator Data Imputation'!AJ14&lt;&gt;"",1,0))</f>
        <v>0</v>
      </c>
      <c r="AI11" s="96">
        <f>IF('Indicator Data'!AL23="No Data",1,IF('Indicator Data Imputation'!AK14&lt;&gt;"",1,0))</f>
        <v>0</v>
      </c>
      <c r="AJ11" s="96">
        <f>IF('Indicator Data'!AM23="No Data",1,IF('Indicator Data Imputation'!AL14&lt;&gt;"",1,0))</f>
        <v>0</v>
      </c>
      <c r="AK11" s="96">
        <f>IF('Indicator Data'!AN23="No Data",1,IF('Indicator Data Imputation'!AM14&lt;&gt;"",1,0))</f>
        <v>0</v>
      </c>
      <c r="AL11" s="96">
        <f>IF('Indicator Data'!AO23="No Data",1,IF('Indicator Data Imputation'!AN14&lt;&gt;"",1,0))</f>
        <v>0</v>
      </c>
      <c r="AM11" s="96">
        <f>IF('Indicator Data'!AP23="No Data",1,IF('Indicator Data Imputation'!AO14&lt;&gt;"",1,0))</f>
        <v>0</v>
      </c>
      <c r="AN11" s="96">
        <f>IF('Indicator Data'!AQ23="No Data",1,IF('Indicator Data Imputation'!AP14&lt;&gt;"",1,0))</f>
        <v>0</v>
      </c>
      <c r="AO11" s="96">
        <f>IF('Indicator Data'!AR23="No Data",1,IF('Indicator Data Imputation'!AQ14&lt;&gt;"",1,0))</f>
        <v>0</v>
      </c>
      <c r="AP11" s="96">
        <f>IF('Indicator Data'!AS23="No Data",1,IF('Indicator Data Imputation'!AR14&lt;&gt;"",1,0))</f>
        <v>0</v>
      </c>
      <c r="AQ11" s="96">
        <f>IF('Indicator Data'!AT23="No Data",1,IF('Indicator Data Imputation'!AS14&lt;&gt;"",1,0))</f>
        <v>1</v>
      </c>
      <c r="AR11" s="96">
        <f>IF('Indicator Data'!AU23="No Data",1,IF('Indicator Data Imputation'!AT14&lt;&gt;"",1,0))</f>
        <v>1</v>
      </c>
      <c r="AS11" s="96">
        <f>IF('Indicator Data'!AV23="No Data",1,IF('Indicator Data Imputation'!AU14&lt;&gt;"",1,0))</f>
        <v>1</v>
      </c>
      <c r="AT11" s="96">
        <f>IF('Indicator Data'!AW23="No Data",1,IF('Indicator Data Imputation'!AV14&lt;&gt;"",1,0))</f>
        <v>0</v>
      </c>
      <c r="AU11" s="96">
        <f>IF('Indicator Data'!AX23="No Data",1,IF('Indicator Data Imputation'!AW14&lt;&gt;"",1,0))</f>
        <v>0</v>
      </c>
      <c r="AV11" s="96">
        <f>IF('Indicator Data'!AY23="No Data",1,IF('Indicator Data Imputation'!AX14&lt;&gt;"",1,0))</f>
        <v>0</v>
      </c>
      <c r="AW11" s="96">
        <f>IF('Indicator Data'!AZ23="No Data",1,IF('Indicator Data Imputation'!AY14&lt;&gt;"",1,0))</f>
        <v>0</v>
      </c>
      <c r="AX11" s="96">
        <f>IF('Indicator Data'!BA23="No Data",1,IF('Indicator Data Imputation'!AZ14&lt;&gt;"",1,0))</f>
        <v>0</v>
      </c>
      <c r="AY11" s="96">
        <f>IF('Indicator Data'!BB23="No Data",1,IF('Indicator Data Imputation'!BA14&lt;&gt;"",1,0))</f>
        <v>0</v>
      </c>
      <c r="AZ11" s="96">
        <f>IF('Indicator Data'!BC23="No Data",1,IF('Indicator Data Imputation'!BB14&lt;&gt;"",1,0))</f>
        <v>0</v>
      </c>
      <c r="BA11" s="96">
        <f>IF('Indicator Data'!BD23="No Data",1,IF('Indicator Data Imputation'!BC14&lt;&gt;"",1,0))</f>
        <v>0</v>
      </c>
      <c r="BB11" s="96">
        <f>IF('Indicator Data'!BE23="No Data",1,IF('Indicator Data Imputation'!BD14&lt;&gt;"",1,0))</f>
        <v>0</v>
      </c>
      <c r="BC11" s="96">
        <f>IF('Indicator Data'!BF23="No Data",1,IF('Indicator Data Imputation'!BE14&lt;&gt;"",1,0))</f>
        <v>0</v>
      </c>
      <c r="BD11" s="96">
        <f>IF('Indicator Data'!BG23="No Data",1,IF('Indicator Data Imputation'!BF14&lt;&gt;"",1,0))</f>
        <v>0</v>
      </c>
      <c r="BE11" s="96">
        <f>IF('Indicator Data'!BH23="No Data",1,IF('Indicator Data Imputation'!BG14&lt;&gt;"",1,0))</f>
        <v>0</v>
      </c>
      <c r="BF11" s="96">
        <f>IF('Indicator Data'!BI23="No Data",1,IF('Indicator Data Imputation'!BH14&lt;&gt;"",1,0))</f>
        <v>0</v>
      </c>
      <c r="BG11" s="96">
        <f>IF('Indicator Data'!BJ23="No Data",1,IF('Indicator Data Imputation'!BI14&lt;&gt;"",1,0))</f>
        <v>0</v>
      </c>
      <c r="BH11" s="96">
        <f>IF('Indicator Data'!BK23="No Data",1,IF('Indicator Data Imputation'!BJ14&lt;&gt;"",1,0))</f>
        <v>0</v>
      </c>
      <c r="BI11" s="96">
        <f>IF('Indicator Data'!BL23="No Data",1,IF('Indicator Data Imputation'!BK14&lt;&gt;"",1,0))</f>
        <v>0</v>
      </c>
      <c r="BJ11" s="96">
        <f>IF('Indicator Data'!BM23="No Data",1,IF('Indicator Data Imputation'!BL14&lt;&gt;"",1,0))</f>
        <v>0</v>
      </c>
      <c r="BK11" s="96">
        <f>IF('Indicator Data'!BN23="No Data",1,IF('Indicator Data Imputation'!BM14&lt;&gt;"",1,0))</f>
        <v>0</v>
      </c>
      <c r="BL11" s="96">
        <f>IF('Indicator Data'!BO23="No Data",1,IF('Indicator Data Imputation'!BN14&lt;&gt;"",1,0))</f>
        <v>0</v>
      </c>
      <c r="BM11" s="96">
        <f>IF('Indicator Data'!BP23="No Data",1,IF('Indicator Data Imputation'!BO14&lt;&gt;"",1,0))</f>
        <v>1</v>
      </c>
      <c r="BN11" s="96">
        <f>IF('Indicator Data'!BQ23="No Data",1,IF('Indicator Data Imputation'!BP14&lt;&gt;"",1,0))</f>
        <v>1</v>
      </c>
      <c r="BO11" s="96">
        <f>IF('Indicator Data'!BR23="No Data",1,IF('Indicator Data Imputation'!BQ14&lt;&gt;"",1,0))</f>
        <v>1</v>
      </c>
      <c r="BP11" s="96">
        <f>IF('Indicator Data'!BS23="No Data",1,IF('Indicator Data Imputation'!BR14&lt;&gt;"",1,0))</f>
        <v>0</v>
      </c>
      <c r="BQ11" s="96">
        <f>IF('Indicator Data'!BT23="No Data",1,IF('Indicator Data Imputation'!BS14&lt;&gt;"",1,0))</f>
        <v>0</v>
      </c>
      <c r="BR11" s="96">
        <f>IF('Indicator Data'!BU23="No Data",1,IF('Indicator Data Imputation'!BT14&lt;&gt;"",1,0))</f>
        <v>1</v>
      </c>
      <c r="BS11" s="96">
        <f>IF('Indicator Data'!BV23="No Data",1,IF('Indicator Data Imputation'!BU14&lt;&gt;"",1,0))</f>
        <v>0</v>
      </c>
      <c r="BT11" s="96">
        <f>IF('Indicator Data'!BW23="No Data",1,IF('Indicator Data Imputation'!BV14&lt;&gt;"",1,0))</f>
        <v>0</v>
      </c>
      <c r="BU11" s="96">
        <f>IF('Indicator Data'!BX23="No Data",1,IF('Indicator Data Imputation'!BW14&lt;&gt;"",1,0))</f>
        <v>0</v>
      </c>
      <c r="BV11" s="96">
        <f>IF('Indicator Data'!BY23="No Data",1,IF('Indicator Data Imputation'!BX14&lt;&gt;"",1,0))</f>
        <v>0</v>
      </c>
      <c r="BW11" s="96">
        <f>IF('Indicator Data'!BZ23="No Data",1,IF('Indicator Data Imputation'!BY14&lt;&gt;"",1,0))</f>
        <v>0</v>
      </c>
      <c r="BX11" s="96">
        <f>IF('Indicator Data'!CA23="No Data",1,IF('Indicator Data Imputation'!BZ14&lt;&gt;"",1,0))</f>
        <v>0</v>
      </c>
      <c r="BY11" s="96">
        <f>IF('Indicator Data'!CB23="No Data",1,IF('Indicator Data Imputation'!CA14&lt;&gt;"",1,0))</f>
        <v>0</v>
      </c>
      <c r="BZ11" s="96">
        <f>IF('Indicator Data'!CC23="No Data",1,IF('Indicator Data Imputation'!CB14&lt;&gt;"",1,0))</f>
        <v>0</v>
      </c>
      <c r="CA11" s="96">
        <f>IF('Indicator Data'!CD23="No Data",1,IF('Indicator Data Imputation'!CC14&lt;&gt;"",1,0))</f>
        <v>0</v>
      </c>
      <c r="CB11" s="96">
        <f>IF('Indicator Data'!CE23="No Data",1,IF('Indicator Data Imputation'!CD14&lt;&gt;"",1,0))</f>
        <v>0</v>
      </c>
      <c r="CC11" s="96">
        <f>IF('Indicator Data'!CF23="No Data",1,IF('Indicator Data Imputation'!CE14&lt;&gt;"",1,0))</f>
        <v>0</v>
      </c>
      <c r="CD11" s="96">
        <f>IF('Indicator Data'!CG23="No Data",1,IF('Indicator Data Imputation'!CF14&lt;&gt;"",1,0))</f>
        <v>0</v>
      </c>
      <c r="CE11" s="96">
        <f>IF('Indicator Data'!CH23="No Data",1,IF('Indicator Data Imputation'!CG14&lt;&gt;"",1,0))</f>
        <v>0</v>
      </c>
      <c r="CF11" s="96">
        <f>IF('Indicator Data'!CI23="No Data",1,IF('Indicator Data Imputation'!CH14&lt;&gt;"",1,0))</f>
        <v>0</v>
      </c>
      <c r="CG11" s="96">
        <f>IF('Indicator Data'!CJ23="No Data",1,IF('Indicator Data Imputation'!CI14&lt;&gt;"",1,0))</f>
        <v>0</v>
      </c>
      <c r="CH11" s="96">
        <f>IF('Indicator Data'!CK23="No Data",1,IF('Indicator Data Imputation'!CJ14&lt;&gt;"",1,0))</f>
        <v>0</v>
      </c>
      <c r="CI11" s="96">
        <f>IF('Indicator Data'!CL23="No Data",1,IF('Indicator Data Imputation'!CK14&lt;&gt;"",1,0))</f>
        <v>0</v>
      </c>
      <c r="CJ11" s="96">
        <f>IF('Indicator Data'!CM23="No Data",1,IF('Indicator Data Imputation'!CL14&lt;&gt;"",1,0))</f>
        <v>0</v>
      </c>
      <c r="CK11" s="96">
        <f>IF('Indicator Data'!CN23="No Data",1,IF('Indicator Data Imputation'!CM14&lt;&gt;"",1,0))</f>
        <v>0</v>
      </c>
      <c r="CL11" s="96">
        <f>IF('Indicator Data'!CO23="No Data",1,IF('Indicator Data Imputation'!CN14&lt;&gt;"",1,0))</f>
        <v>0</v>
      </c>
      <c r="CM11">
        <f t="shared" si="0"/>
        <v>12</v>
      </c>
      <c r="CN11" s="98">
        <f t="shared" si="1"/>
        <v>0.1348314606741573</v>
      </c>
    </row>
    <row r="12" spans="1:92" ht="14.4" x14ac:dyDescent="0.3">
      <c r="A12" t="str">
        <f>'Indicator Data'!C24</f>
        <v>Cumilla</v>
      </c>
      <c r="B12" s="96">
        <f>IF('Indicator Data'!E24="No Data",1,IF('Indicator Data Imputation'!D15&lt;&gt;"",1,0))</f>
        <v>1</v>
      </c>
      <c r="C12" s="96">
        <f>IF('Indicator Data'!F24="No Data",1,IF('Indicator Data Imputation'!E15&lt;&gt;"",1,0))</f>
        <v>1</v>
      </c>
      <c r="D12" s="96">
        <f>IF('Indicator Data'!G24="No Data",1,IF('Indicator Data Imputation'!F15&lt;&gt;"",1,0))</f>
        <v>1</v>
      </c>
      <c r="E12" s="96">
        <f>IF('Indicator Data'!H24="No Data",1,IF('Indicator Data Imputation'!G15&lt;&gt;"",1,0))</f>
        <v>1</v>
      </c>
      <c r="F12" s="96">
        <f>IF('Indicator Data'!I24="No Data",1,IF('Indicator Data Imputation'!H15&lt;&gt;"",1,0))</f>
        <v>0</v>
      </c>
      <c r="G12" s="96">
        <f>IF('Indicator Data'!J24="No Data",1,IF('Indicator Data Imputation'!I15&lt;&gt;"",1,0))</f>
        <v>0</v>
      </c>
      <c r="H12" s="96">
        <f>IF('Indicator Data'!K24="No Data",1,IF('Indicator Data Imputation'!J15&lt;&gt;"",1,0))</f>
        <v>0</v>
      </c>
      <c r="I12" s="96">
        <f>IF('Indicator Data'!L24="No Data",1,IF('Indicator Data Imputation'!K15&lt;&gt;"",1,0))</f>
        <v>0</v>
      </c>
      <c r="J12" s="96">
        <f>IF('Indicator Data'!M24="No Data",1,IF('Indicator Data Imputation'!L15&lt;&gt;"",1,0))</f>
        <v>0</v>
      </c>
      <c r="K12" s="96">
        <f>IF('Indicator Data'!N24="No Data",1,IF('Indicator Data Imputation'!M15&lt;&gt;"",1,0))</f>
        <v>0</v>
      </c>
      <c r="L12" s="96">
        <f>IF('Indicator Data'!O24="No Data",1,IF('Indicator Data Imputation'!N15&lt;&gt;"",1,0))</f>
        <v>0</v>
      </c>
      <c r="M12" s="96">
        <f>IF('Indicator Data'!P24="No Data",1,IF('Indicator Data Imputation'!O15&lt;&gt;"",1,0))</f>
        <v>0</v>
      </c>
      <c r="N12" s="96">
        <f>IF('Indicator Data'!Q24="No Data",1,IF('Indicator Data Imputation'!P15&lt;&gt;"",1,0))</f>
        <v>0</v>
      </c>
      <c r="O12" s="96">
        <f>IF('Indicator Data'!R24="No Data",1,IF('Indicator Data Imputation'!Q15&lt;&gt;"",1,0))</f>
        <v>0</v>
      </c>
      <c r="P12" s="96">
        <f>IF('Indicator Data'!S24="No Data",1,IF('Indicator Data Imputation'!R15&lt;&gt;"",1,0))</f>
        <v>0</v>
      </c>
      <c r="Q12" s="96">
        <f>IF('Indicator Data'!T24="No Data",1,IF('Indicator Data Imputation'!S15&lt;&gt;"",1,0))</f>
        <v>0</v>
      </c>
      <c r="R12" s="96">
        <f>IF('Indicator Data'!U24="No Data",1,IF('Indicator Data Imputation'!T15&lt;&gt;"",1,0))</f>
        <v>0</v>
      </c>
      <c r="S12" s="96">
        <f>IF('Indicator Data'!V24="No Data",1,IF('Indicator Data Imputation'!U15&lt;&gt;"",1,0))</f>
        <v>0</v>
      </c>
      <c r="T12" s="96">
        <f>IF('Indicator Data'!W24="No Data",1,IF('Indicator Data Imputation'!V15&lt;&gt;"",1,0))</f>
        <v>0</v>
      </c>
      <c r="U12" s="96">
        <f>IF('Indicator Data'!X24="No Data",1,IF('Indicator Data Imputation'!W15&lt;&gt;"",1,0))</f>
        <v>0</v>
      </c>
      <c r="V12" s="96">
        <f>IF('Indicator Data'!Y24="No Data",1,IF('Indicator Data Imputation'!X15&lt;&gt;"",1,0))</f>
        <v>0</v>
      </c>
      <c r="W12" s="96">
        <f>IF('Indicator Data'!Z24="No Data",1,IF('Indicator Data Imputation'!Y15&lt;&gt;"",1,0))</f>
        <v>0</v>
      </c>
      <c r="X12" s="96">
        <f>IF('Indicator Data'!AA24="No Data",1,IF('Indicator Data Imputation'!Z15&lt;&gt;"",1,0))</f>
        <v>0</v>
      </c>
      <c r="Y12" s="96">
        <f>IF('Indicator Data'!AB24="No Data",1,IF('Indicator Data Imputation'!AA15&lt;&gt;"",1,0))</f>
        <v>0</v>
      </c>
      <c r="Z12" s="96">
        <f>IF('Indicator Data'!AC24="No Data",1,IF('Indicator Data Imputation'!AB15&lt;&gt;"",1,0))</f>
        <v>0</v>
      </c>
      <c r="AA12" s="96">
        <f>IF('Indicator Data'!AD24="No Data",1,IF('Indicator Data Imputation'!AC15&lt;&gt;"",1,0))</f>
        <v>0</v>
      </c>
      <c r="AB12" s="96">
        <f>IF('Indicator Data'!AE24="No Data",1,IF('Indicator Data Imputation'!AD15&lt;&gt;"",1,0))</f>
        <v>1</v>
      </c>
      <c r="AC12" s="96">
        <f>IF('Indicator Data'!AF24="No Data",1,IF('Indicator Data Imputation'!AE15&lt;&gt;"",1,0))</f>
        <v>1</v>
      </c>
      <c r="AD12" s="96">
        <f>IF('Indicator Data'!AG24="No Data",1,IF('Indicator Data Imputation'!AF15&lt;&gt;"",1,0))</f>
        <v>1</v>
      </c>
      <c r="AE12" s="96">
        <f>IF('Indicator Data'!AH24="No Data",1,IF('Indicator Data Imputation'!AG15&lt;&gt;"",1,0))</f>
        <v>1</v>
      </c>
      <c r="AF12" s="96">
        <f>IF('Indicator Data'!AI24="No Data",1,IF('Indicator Data Imputation'!AH15&lt;&gt;"",1,0))</f>
        <v>1</v>
      </c>
      <c r="AG12" s="96">
        <f>IF('Indicator Data'!AJ24="No Data",1,IF('Indicator Data Imputation'!AI15&lt;&gt;"",1,0))</f>
        <v>0</v>
      </c>
      <c r="AH12" s="96">
        <f>IF('Indicator Data'!AK24="No Data",1,IF('Indicator Data Imputation'!AJ15&lt;&gt;"",1,0))</f>
        <v>0</v>
      </c>
      <c r="AI12" s="96">
        <f>IF('Indicator Data'!AL24="No Data",1,IF('Indicator Data Imputation'!AK15&lt;&gt;"",1,0))</f>
        <v>0</v>
      </c>
      <c r="AJ12" s="96">
        <f>IF('Indicator Data'!AM24="No Data",1,IF('Indicator Data Imputation'!AL15&lt;&gt;"",1,0))</f>
        <v>0</v>
      </c>
      <c r="AK12" s="96">
        <f>IF('Indicator Data'!AN24="No Data",1,IF('Indicator Data Imputation'!AM15&lt;&gt;"",1,0))</f>
        <v>0</v>
      </c>
      <c r="AL12" s="96">
        <f>IF('Indicator Data'!AO24="No Data",1,IF('Indicator Data Imputation'!AN15&lt;&gt;"",1,0))</f>
        <v>0</v>
      </c>
      <c r="AM12" s="96">
        <f>IF('Indicator Data'!AP24="No Data",1,IF('Indicator Data Imputation'!AO15&lt;&gt;"",1,0))</f>
        <v>0</v>
      </c>
      <c r="AN12" s="96">
        <f>IF('Indicator Data'!AQ24="No Data",1,IF('Indicator Data Imputation'!AP15&lt;&gt;"",1,0))</f>
        <v>0</v>
      </c>
      <c r="AO12" s="96">
        <f>IF('Indicator Data'!AR24="No Data",1,IF('Indicator Data Imputation'!AQ15&lt;&gt;"",1,0))</f>
        <v>0</v>
      </c>
      <c r="AP12" s="96">
        <f>IF('Indicator Data'!AS24="No Data",1,IF('Indicator Data Imputation'!AR15&lt;&gt;"",1,0))</f>
        <v>0</v>
      </c>
      <c r="AQ12" s="96">
        <f>IF('Indicator Data'!AT24="No Data",1,IF('Indicator Data Imputation'!AS15&lt;&gt;"",1,0))</f>
        <v>1</v>
      </c>
      <c r="AR12" s="96">
        <f>IF('Indicator Data'!AU24="No Data",1,IF('Indicator Data Imputation'!AT15&lt;&gt;"",1,0))</f>
        <v>1</v>
      </c>
      <c r="AS12" s="96">
        <f>IF('Indicator Data'!AV24="No Data",1,IF('Indicator Data Imputation'!AU15&lt;&gt;"",1,0))</f>
        <v>1</v>
      </c>
      <c r="AT12" s="96">
        <f>IF('Indicator Data'!AW24="No Data",1,IF('Indicator Data Imputation'!AV15&lt;&gt;"",1,0))</f>
        <v>0</v>
      </c>
      <c r="AU12" s="96">
        <f>IF('Indicator Data'!AX24="No Data",1,IF('Indicator Data Imputation'!AW15&lt;&gt;"",1,0))</f>
        <v>0</v>
      </c>
      <c r="AV12" s="96">
        <f>IF('Indicator Data'!AY24="No Data",1,IF('Indicator Data Imputation'!AX15&lt;&gt;"",1,0))</f>
        <v>0</v>
      </c>
      <c r="AW12" s="96">
        <f>IF('Indicator Data'!AZ24="No Data",1,IF('Indicator Data Imputation'!AY15&lt;&gt;"",1,0))</f>
        <v>0</v>
      </c>
      <c r="AX12" s="96">
        <f>IF('Indicator Data'!BA24="No Data",1,IF('Indicator Data Imputation'!AZ15&lt;&gt;"",1,0))</f>
        <v>0</v>
      </c>
      <c r="AY12" s="96">
        <f>IF('Indicator Data'!BB24="No Data",1,IF('Indicator Data Imputation'!BA15&lt;&gt;"",1,0))</f>
        <v>0</v>
      </c>
      <c r="AZ12" s="96">
        <f>IF('Indicator Data'!BC24="No Data",1,IF('Indicator Data Imputation'!BB15&lt;&gt;"",1,0))</f>
        <v>0</v>
      </c>
      <c r="BA12" s="96">
        <f>IF('Indicator Data'!BD24="No Data",1,IF('Indicator Data Imputation'!BC15&lt;&gt;"",1,0))</f>
        <v>0</v>
      </c>
      <c r="BB12" s="96">
        <f>IF('Indicator Data'!BE24="No Data",1,IF('Indicator Data Imputation'!BD15&lt;&gt;"",1,0))</f>
        <v>0</v>
      </c>
      <c r="BC12" s="96">
        <f>IF('Indicator Data'!BF24="No Data",1,IF('Indicator Data Imputation'!BE15&lt;&gt;"",1,0))</f>
        <v>0</v>
      </c>
      <c r="BD12" s="96">
        <f>IF('Indicator Data'!BG24="No Data",1,IF('Indicator Data Imputation'!BF15&lt;&gt;"",1,0))</f>
        <v>0</v>
      </c>
      <c r="BE12" s="96">
        <f>IF('Indicator Data'!BH24="No Data",1,IF('Indicator Data Imputation'!BG15&lt;&gt;"",1,0))</f>
        <v>0</v>
      </c>
      <c r="BF12" s="96">
        <f>IF('Indicator Data'!BI24="No Data",1,IF('Indicator Data Imputation'!BH15&lt;&gt;"",1,0))</f>
        <v>0</v>
      </c>
      <c r="BG12" s="96">
        <f>IF('Indicator Data'!BJ24="No Data",1,IF('Indicator Data Imputation'!BI15&lt;&gt;"",1,0))</f>
        <v>0</v>
      </c>
      <c r="BH12" s="96">
        <f>IF('Indicator Data'!BK24="No Data",1,IF('Indicator Data Imputation'!BJ15&lt;&gt;"",1,0))</f>
        <v>0</v>
      </c>
      <c r="BI12" s="96">
        <f>IF('Indicator Data'!BL24="No Data",1,IF('Indicator Data Imputation'!BK15&lt;&gt;"",1,0))</f>
        <v>0</v>
      </c>
      <c r="BJ12" s="96">
        <f>IF('Indicator Data'!BM24="No Data",1,IF('Indicator Data Imputation'!BL15&lt;&gt;"",1,0))</f>
        <v>0</v>
      </c>
      <c r="BK12" s="96">
        <f>IF('Indicator Data'!BN24="No Data",1,IF('Indicator Data Imputation'!BM15&lt;&gt;"",1,0))</f>
        <v>0</v>
      </c>
      <c r="BL12" s="96">
        <f>IF('Indicator Data'!BO24="No Data",1,IF('Indicator Data Imputation'!BN15&lt;&gt;"",1,0))</f>
        <v>0</v>
      </c>
      <c r="BM12" s="96">
        <f>IF('Indicator Data'!BP24="No Data",1,IF('Indicator Data Imputation'!BO15&lt;&gt;"",1,0))</f>
        <v>1</v>
      </c>
      <c r="BN12" s="96">
        <f>IF('Indicator Data'!BQ24="No Data",1,IF('Indicator Data Imputation'!BP15&lt;&gt;"",1,0))</f>
        <v>1</v>
      </c>
      <c r="BO12" s="96">
        <f>IF('Indicator Data'!BR24="No Data",1,IF('Indicator Data Imputation'!BQ15&lt;&gt;"",1,0))</f>
        <v>1</v>
      </c>
      <c r="BP12" s="96">
        <f>IF('Indicator Data'!BS24="No Data",1,IF('Indicator Data Imputation'!BR15&lt;&gt;"",1,0))</f>
        <v>1</v>
      </c>
      <c r="BQ12" s="96">
        <f>IF('Indicator Data'!BT24="No Data",1,IF('Indicator Data Imputation'!BS15&lt;&gt;"",1,0))</f>
        <v>0</v>
      </c>
      <c r="BR12" s="96">
        <f>IF('Indicator Data'!BU24="No Data",1,IF('Indicator Data Imputation'!BT15&lt;&gt;"",1,0))</f>
        <v>1</v>
      </c>
      <c r="BS12" s="96">
        <f>IF('Indicator Data'!BV24="No Data",1,IF('Indicator Data Imputation'!BU15&lt;&gt;"",1,0))</f>
        <v>0</v>
      </c>
      <c r="BT12" s="96">
        <f>IF('Indicator Data'!BW24="No Data",1,IF('Indicator Data Imputation'!BV15&lt;&gt;"",1,0))</f>
        <v>0</v>
      </c>
      <c r="BU12" s="96">
        <f>IF('Indicator Data'!BX24="No Data",1,IF('Indicator Data Imputation'!BW15&lt;&gt;"",1,0))</f>
        <v>0</v>
      </c>
      <c r="BV12" s="96">
        <f>IF('Indicator Data'!BY24="No Data",1,IF('Indicator Data Imputation'!BX15&lt;&gt;"",1,0))</f>
        <v>0</v>
      </c>
      <c r="BW12" s="96">
        <f>IF('Indicator Data'!BZ24="No Data",1,IF('Indicator Data Imputation'!BY15&lt;&gt;"",1,0))</f>
        <v>0</v>
      </c>
      <c r="BX12" s="96">
        <f>IF('Indicator Data'!CA24="No Data",1,IF('Indicator Data Imputation'!BZ15&lt;&gt;"",1,0))</f>
        <v>0</v>
      </c>
      <c r="BY12" s="96">
        <f>IF('Indicator Data'!CB24="No Data",1,IF('Indicator Data Imputation'!CA15&lt;&gt;"",1,0))</f>
        <v>0</v>
      </c>
      <c r="BZ12" s="96">
        <f>IF('Indicator Data'!CC24="No Data",1,IF('Indicator Data Imputation'!CB15&lt;&gt;"",1,0))</f>
        <v>0</v>
      </c>
      <c r="CA12" s="96">
        <f>IF('Indicator Data'!CD24="No Data",1,IF('Indicator Data Imputation'!CC15&lt;&gt;"",1,0))</f>
        <v>0</v>
      </c>
      <c r="CB12" s="96">
        <f>IF('Indicator Data'!CE24="No Data",1,IF('Indicator Data Imputation'!CD15&lt;&gt;"",1,0))</f>
        <v>0</v>
      </c>
      <c r="CC12" s="96">
        <f>IF('Indicator Data'!CF24="No Data",1,IF('Indicator Data Imputation'!CE15&lt;&gt;"",1,0))</f>
        <v>0</v>
      </c>
      <c r="CD12" s="96">
        <f>IF('Indicator Data'!CG24="No Data",1,IF('Indicator Data Imputation'!CF15&lt;&gt;"",1,0))</f>
        <v>0</v>
      </c>
      <c r="CE12" s="96">
        <f>IF('Indicator Data'!CH24="No Data",1,IF('Indicator Data Imputation'!CG15&lt;&gt;"",1,0))</f>
        <v>0</v>
      </c>
      <c r="CF12" s="96">
        <f>IF('Indicator Data'!CI24="No Data",1,IF('Indicator Data Imputation'!CH15&lt;&gt;"",1,0))</f>
        <v>0</v>
      </c>
      <c r="CG12" s="96">
        <f>IF('Indicator Data'!CJ24="No Data",1,IF('Indicator Data Imputation'!CI15&lt;&gt;"",1,0))</f>
        <v>0</v>
      </c>
      <c r="CH12" s="96">
        <f>IF('Indicator Data'!CK24="No Data",1,IF('Indicator Data Imputation'!CJ15&lt;&gt;"",1,0))</f>
        <v>0</v>
      </c>
      <c r="CI12" s="96">
        <f>IF('Indicator Data'!CL24="No Data",1,IF('Indicator Data Imputation'!CK15&lt;&gt;"",1,0))</f>
        <v>0</v>
      </c>
      <c r="CJ12" s="96">
        <f>IF('Indicator Data'!CM24="No Data",1,IF('Indicator Data Imputation'!CL15&lt;&gt;"",1,0))</f>
        <v>0</v>
      </c>
      <c r="CK12" s="96">
        <f>IF('Indicator Data'!CN24="No Data",1,IF('Indicator Data Imputation'!CM15&lt;&gt;"",1,0))</f>
        <v>0</v>
      </c>
      <c r="CL12" s="96">
        <f>IF('Indicator Data'!CO24="No Data",1,IF('Indicator Data Imputation'!CN15&lt;&gt;"",1,0))</f>
        <v>0</v>
      </c>
      <c r="CM12">
        <f t="shared" si="0"/>
        <v>12</v>
      </c>
      <c r="CN12" s="98">
        <f t="shared" si="1"/>
        <v>0.1348314606741573</v>
      </c>
    </row>
    <row r="13" spans="1:92" ht="14.4" x14ac:dyDescent="0.3">
      <c r="A13" t="str">
        <f>'Indicator Data'!C25</f>
        <v>Cox's Bazar</v>
      </c>
      <c r="B13" s="96">
        <f>IF('Indicator Data'!E25="No Data",1,IF('Indicator Data Imputation'!D16&lt;&gt;"",1,0))</f>
        <v>1</v>
      </c>
      <c r="C13" s="96">
        <f>IF('Indicator Data'!F25="No Data",1,IF('Indicator Data Imputation'!E16&lt;&gt;"",1,0))</f>
        <v>1</v>
      </c>
      <c r="D13" s="96">
        <f>IF('Indicator Data'!G25="No Data",1,IF('Indicator Data Imputation'!F16&lt;&gt;"",1,0))</f>
        <v>1</v>
      </c>
      <c r="E13" s="96">
        <f>IF('Indicator Data'!H25="No Data",1,IF('Indicator Data Imputation'!G16&lt;&gt;"",1,0))</f>
        <v>1</v>
      </c>
      <c r="F13" s="96">
        <f>IF('Indicator Data'!I25="No Data",1,IF('Indicator Data Imputation'!H16&lt;&gt;"",1,0))</f>
        <v>0</v>
      </c>
      <c r="G13" s="96">
        <f>IF('Indicator Data'!J25="No Data",1,IF('Indicator Data Imputation'!I16&lt;&gt;"",1,0))</f>
        <v>0</v>
      </c>
      <c r="H13" s="96">
        <f>IF('Indicator Data'!K25="No Data",1,IF('Indicator Data Imputation'!J16&lt;&gt;"",1,0))</f>
        <v>0</v>
      </c>
      <c r="I13" s="96">
        <f>IF('Indicator Data'!L25="No Data",1,IF('Indicator Data Imputation'!K16&lt;&gt;"",1,0))</f>
        <v>0</v>
      </c>
      <c r="J13" s="96">
        <f>IF('Indicator Data'!M25="No Data",1,IF('Indicator Data Imputation'!L16&lt;&gt;"",1,0))</f>
        <v>0</v>
      </c>
      <c r="K13" s="96">
        <f>IF('Indicator Data'!N25="No Data",1,IF('Indicator Data Imputation'!M16&lt;&gt;"",1,0))</f>
        <v>0</v>
      </c>
      <c r="L13" s="96">
        <f>IF('Indicator Data'!O25="No Data",1,IF('Indicator Data Imputation'!N16&lt;&gt;"",1,0))</f>
        <v>0</v>
      </c>
      <c r="M13" s="96">
        <f>IF('Indicator Data'!P25="No Data",1,IF('Indicator Data Imputation'!O16&lt;&gt;"",1,0))</f>
        <v>0</v>
      </c>
      <c r="N13" s="96">
        <f>IF('Indicator Data'!Q25="No Data",1,IF('Indicator Data Imputation'!P16&lt;&gt;"",1,0))</f>
        <v>0</v>
      </c>
      <c r="O13" s="96">
        <f>IF('Indicator Data'!R25="No Data",1,IF('Indicator Data Imputation'!Q16&lt;&gt;"",1,0))</f>
        <v>0</v>
      </c>
      <c r="P13" s="96">
        <f>IF('Indicator Data'!S25="No Data",1,IF('Indicator Data Imputation'!R16&lt;&gt;"",1,0))</f>
        <v>0</v>
      </c>
      <c r="Q13" s="96">
        <f>IF('Indicator Data'!T25="No Data",1,IF('Indicator Data Imputation'!S16&lt;&gt;"",1,0))</f>
        <v>0</v>
      </c>
      <c r="R13" s="96">
        <f>IF('Indicator Data'!U25="No Data",1,IF('Indicator Data Imputation'!T16&lt;&gt;"",1,0))</f>
        <v>0</v>
      </c>
      <c r="S13" s="96">
        <f>IF('Indicator Data'!V25="No Data",1,IF('Indicator Data Imputation'!U16&lt;&gt;"",1,0))</f>
        <v>0</v>
      </c>
      <c r="T13" s="96">
        <f>IF('Indicator Data'!W25="No Data",1,IF('Indicator Data Imputation'!V16&lt;&gt;"",1,0))</f>
        <v>0</v>
      </c>
      <c r="U13" s="96">
        <f>IF('Indicator Data'!X25="No Data",1,IF('Indicator Data Imputation'!W16&lt;&gt;"",1,0))</f>
        <v>0</v>
      </c>
      <c r="V13" s="96">
        <f>IF('Indicator Data'!Y25="No Data",1,IF('Indicator Data Imputation'!X16&lt;&gt;"",1,0))</f>
        <v>0</v>
      </c>
      <c r="W13" s="96">
        <f>IF('Indicator Data'!Z25="No Data",1,IF('Indicator Data Imputation'!Y16&lt;&gt;"",1,0))</f>
        <v>0</v>
      </c>
      <c r="X13" s="96">
        <f>IF('Indicator Data'!AA25="No Data",1,IF('Indicator Data Imputation'!Z16&lt;&gt;"",1,0))</f>
        <v>0</v>
      </c>
      <c r="Y13" s="96">
        <f>IF('Indicator Data'!AB25="No Data",1,IF('Indicator Data Imputation'!AA16&lt;&gt;"",1,0))</f>
        <v>0</v>
      </c>
      <c r="Z13" s="96">
        <f>IF('Indicator Data'!AC25="No Data",1,IF('Indicator Data Imputation'!AB16&lt;&gt;"",1,0))</f>
        <v>0</v>
      </c>
      <c r="AA13" s="96">
        <f>IF('Indicator Data'!AD25="No Data",1,IF('Indicator Data Imputation'!AC16&lt;&gt;"",1,0))</f>
        <v>0</v>
      </c>
      <c r="AB13" s="96">
        <f>IF('Indicator Data'!AE25="No Data",1,IF('Indicator Data Imputation'!AD16&lt;&gt;"",1,0))</f>
        <v>1</v>
      </c>
      <c r="AC13" s="96">
        <f>IF('Indicator Data'!AF25="No Data",1,IF('Indicator Data Imputation'!AE16&lt;&gt;"",1,0))</f>
        <v>1</v>
      </c>
      <c r="AD13" s="96">
        <f>IF('Indicator Data'!AG25="No Data",1,IF('Indicator Data Imputation'!AF16&lt;&gt;"",1,0))</f>
        <v>1</v>
      </c>
      <c r="AE13" s="96">
        <f>IF('Indicator Data'!AH25="No Data",1,IF('Indicator Data Imputation'!AG16&lt;&gt;"",1,0))</f>
        <v>1</v>
      </c>
      <c r="AF13" s="96">
        <f>IF('Indicator Data'!AI25="No Data",1,IF('Indicator Data Imputation'!AH16&lt;&gt;"",1,0))</f>
        <v>1</v>
      </c>
      <c r="AG13" s="96">
        <f>IF('Indicator Data'!AJ25="No Data",1,IF('Indicator Data Imputation'!AI16&lt;&gt;"",1,0))</f>
        <v>0</v>
      </c>
      <c r="AH13" s="96">
        <f>IF('Indicator Data'!AK25="No Data",1,IF('Indicator Data Imputation'!AJ16&lt;&gt;"",1,0))</f>
        <v>0</v>
      </c>
      <c r="AI13" s="96">
        <f>IF('Indicator Data'!AL25="No Data",1,IF('Indicator Data Imputation'!AK16&lt;&gt;"",1,0))</f>
        <v>0</v>
      </c>
      <c r="AJ13" s="96">
        <f>IF('Indicator Data'!AM25="No Data",1,IF('Indicator Data Imputation'!AL16&lt;&gt;"",1,0))</f>
        <v>0</v>
      </c>
      <c r="AK13" s="96">
        <f>IF('Indicator Data'!AN25="No Data",1,IF('Indicator Data Imputation'!AM16&lt;&gt;"",1,0))</f>
        <v>0</v>
      </c>
      <c r="AL13" s="96">
        <f>IF('Indicator Data'!AO25="No Data",1,IF('Indicator Data Imputation'!AN16&lt;&gt;"",1,0))</f>
        <v>0</v>
      </c>
      <c r="AM13" s="96">
        <f>IF('Indicator Data'!AP25="No Data",1,IF('Indicator Data Imputation'!AO16&lt;&gt;"",1,0))</f>
        <v>0</v>
      </c>
      <c r="AN13" s="96">
        <f>IF('Indicator Data'!AQ25="No Data",1,IF('Indicator Data Imputation'!AP16&lt;&gt;"",1,0))</f>
        <v>0</v>
      </c>
      <c r="AO13" s="96">
        <f>IF('Indicator Data'!AR25="No Data",1,IF('Indicator Data Imputation'!AQ16&lt;&gt;"",1,0))</f>
        <v>0</v>
      </c>
      <c r="AP13" s="96">
        <f>IF('Indicator Data'!AS25="No Data",1,IF('Indicator Data Imputation'!AR16&lt;&gt;"",1,0))</f>
        <v>0</v>
      </c>
      <c r="AQ13" s="96">
        <f>IF('Indicator Data'!AT25="No Data",1,IF('Indicator Data Imputation'!AS16&lt;&gt;"",1,0))</f>
        <v>1</v>
      </c>
      <c r="AR13" s="96">
        <f>IF('Indicator Data'!AU25="No Data",1,IF('Indicator Data Imputation'!AT16&lt;&gt;"",1,0))</f>
        <v>1</v>
      </c>
      <c r="AS13" s="96">
        <f>IF('Indicator Data'!AV25="No Data",1,IF('Indicator Data Imputation'!AU16&lt;&gt;"",1,0))</f>
        <v>1</v>
      </c>
      <c r="AT13" s="96">
        <f>IF('Indicator Data'!AW25="No Data",1,IF('Indicator Data Imputation'!AV16&lt;&gt;"",1,0))</f>
        <v>0</v>
      </c>
      <c r="AU13" s="96">
        <f>IF('Indicator Data'!AX25="No Data",1,IF('Indicator Data Imputation'!AW16&lt;&gt;"",1,0))</f>
        <v>0</v>
      </c>
      <c r="AV13" s="96">
        <f>IF('Indicator Data'!AY25="No Data",1,IF('Indicator Data Imputation'!AX16&lt;&gt;"",1,0))</f>
        <v>0</v>
      </c>
      <c r="AW13" s="96">
        <f>IF('Indicator Data'!AZ25="No Data",1,IF('Indicator Data Imputation'!AY16&lt;&gt;"",1,0))</f>
        <v>0</v>
      </c>
      <c r="AX13" s="96">
        <f>IF('Indicator Data'!BA25="No Data",1,IF('Indicator Data Imputation'!AZ16&lt;&gt;"",1,0))</f>
        <v>0</v>
      </c>
      <c r="AY13" s="96">
        <f>IF('Indicator Data'!BB25="No Data",1,IF('Indicator Data Imputation'!BA16&lt;&gt;"",1,0))</f>
        <v>0</v>
      </c>
      <c r="AZ13" s="96">
        <f>IF('Indicator Data'!BC25="No Data",1,IF('Indicator Data Imputation'!BB16&lt;&gt;"",1,0))</f>
        <v>0</v>
      </c>
      <c r="BA13" s="96">
        <f>IF('Indicator Data'!BD25="No Data",1,IF('Indicator Data Imputation'!BC16&lt;&gt;"",1,0))</f>
        <v>0</v>
      </c>
      <c r="BB13" s="96">
        <f>IF('Indicator Data'!BE25="No Data",1,IF('Indicator Data Imputation'!BD16&lt;&gt;"",1,0))</f>
        <v>0</v>
      </c>
      <c r="BC13" s="96">
        <f>IF('Indicator Data'!BF25="No Data",1,IF('Indicator Data Imputation'!BE16&lt;&gt;"",1,0))</f>
        <v>0</v>
      </c>
      <c r="BD13" s="96">
        <f>IF('Indicator Data'!BG25="No Data",1,IF('Indicator Data Imputation'!BF16&lt;&gt;"",1,0))</f>
        <v>0</v>
      </c>
      <c r="BE13" s="96">
        <f>IF('Indicator Data'!BH25="No Data",1,IF('Indicator Data Imputation'!BG16&lt;&gt;"",1,0))</f>
        <v>0</v>
      </c>
      <c r="BF13" s="96">
        <f>IF('Indicator Data'!BI25="No Data",1,IF('Indicator Data Imputation'!BH16&lt;&gt;"",1,0))</f>
        <v>0</v>
      </c>
      <c r="BG13" s="96">
        <f>IF('Indicator Data'!BJ25="No Data",1,IF('Indicator Data Imputation'!BI16&lt;&gt;"",1,0))</f>
        <v>0</v>
      </c>
      <c r="BH13" s="96">
        <f>IF('Indicator Data'!BK25="No Data",1,IF('Indicator Data Imputation'!BJ16&lt;&gt;"",1,0))</f>
        <v>0</v>
      </c>
      <c r="BI13" s="96">
        <f>IF('Indicator Data'!BL25="No Data",1,IF('Indicator Data Imputation'!BK16&lt;&gt;"",1,0))</f>
        <v>0</v>
      </c>
      <c r="BJ13" s="96">
        <f>IF('Indicator Data'!BM25="No Data",1,IF('Indicator Data Imputation'!BL16&lt;&gt;"",1,0))</f>
        <v>0</v>
      </c>
      <c r="BK13" s="96">
        <f>IF('Indicator Data'!BN25="No Data",1,IF('Indicator Data Imputation'!BM16&lt;&gt;"",1,0))</f>
        <v>0</v>
      </c>
      <c r="BL13" s="96">
        <f>IF('Indicator Data'!BO25="No Data",1,IF('Indicator Data Imputation'!BN16&lt;&gt;"",1,0))</f>
        <v>0</v>
      </c>
      <c r="BM13" s="96">
        <f>IF('Indicator Data'!BP25="No Data",1,IF('Indicator Data Imputation'!BO16&lt;&gt;"",1,0))</f>
        <v>1</v>
      </c>
      <c r="BN13" s="96">
        <f>IF('Indicator Data'!BQ25="No Data",1,IF('Indicator Data Imputation'!BP16&lt;&gt;"",1,0))</f>
        <v>1</v>
      </c>
      <c r="BO13" s="96">
        <f>IF('Indicator Data'!BR25="No Data",1,IF('Indicator Data Imputation'!BQ16&lt;&gt;"",1,0))</f>
        <v>1</v>
      </c>
      <c r="BP13" s="96">
        <f>IF('Indicator Data'!BS25="No Data",1,IF('Indicator Data Imputation'!BR16&lt;&gt;"",1,0))</f>
        <v>0</v>
      </c>
      <c r="BQ13" s="96">
        <f>IF('Indicator Data'!BT25="No Data",1,IF('Indicator Data Imputation'!BS16&lt;&gt;"",1,0))</f>
        <v>0</v>
      </c>
      <c r="BR13" s="96">
        <f>IF('Indicator Data'!BU25="No Data",1,IF('Indicator Data Imputation'!BT16&lt;&gt;"",1,0))</f>
        <v>1</v>
      </c>
      <c r="BS13" s="96">
        <f>IF('Indicator Data'!BV25="No Data",1,IF('Indicator Data Imputation'!BU16&lt;&gt;"",1,0))</f>
        <v>0</v>
      </c>
      <c r="BT13" s="96">
        <f>IF('Indicator Data'!BW25="No Data",1,IF('Indicator Data Imputation'!BV16&lt;&gt;"",1,0))</f>
        <v>0</v>
      </c>
      <c r="BU13" s="96">
        <f>IF('Indicator Data'!BX25="No Data",1,IF('Indicator Data Imputation'!BW16&lt;&gt;"",1,0))</f>
        <v>0</v>
      </c>
      <c r="BV13" s="96">
        <f>IF('Indicator Data'!BY25="No Data",1,IF('Indicator Data Imputation'!BX16&lt;&gt;"",1,0))</f>
        <v>0</v>
      </c>
      <c r="BW13" s="96">
        <f>IF('Indicator Data'!BZ25="No Data",1,IF('Indicator Data Imputation'!BY16&lt;&gt;"",1,0))</f>
        <v>0</v>
      </c>
      <c r="BX13" s="96">
        <f>IF('Indicator Data'!CA25="No Data",1,IF('Indicator Data Imputation'!BZ16&lt;&gt;"",1,0))</f>
        <v>0</v>
      </c>
      <c r="BY13" s="96">
        <f>IF('Indicator Data'!CB25="No Data",1,IF('Indicator Data Imputation'!CA16&lt;&gt;"",1,0))</f>
        <v>0</v>
      </c>
      <c r="BZ13" s="96">
        <f>IF('Indicator Data'!CC25="No Data",1,IF('Indicator Data Imputation'!CB16&lt;&gt;"",1,0))</f>
        <v>0</v>
      </c>
      <c r="CA13" s="96">
        <f>IF('Indicator Data'!CD25="No Data",1,IF('Indicator Data Imputation'!CC16&lt;&gt;"",1,0))</f>
        <v>0</v>
      </c>
      <c r="CB13" s="96">
        <f>IF('Indicator Data'!CE25="No Data",1,IF('Indicator Data Imputation'!CD16&lt;&gt;"",1,0))</f>
        <v>0</v>
      </c>
      <c r="CC13" s="96">
        <f>IF('Indicator Data'!CF25="No Data",1,IF('Indicator Data Imputation'!CE16&lt;&gt;"",1,0))</f>
        <v>0</v>
      </c>
      <c r="CD13" s="96">
        <f>IF('Indicator Data'!CG25="No Data",1,IF('Indicator Data Imputation'!CF16&lt;&gt;"",1,0))</f>
        <v>0</v>
      </c>
      <c r="CE13" s="96">
        <f>IF('Indicator Data'!CH25="No Data",1,IF('Indicator Data Imputation'!CG16&lt;&gt;"",1,0))</f>
        <v>0</v>
      </c>
      <c r="CF13" s="96">
        <f>IF('Indicator Data'!CI25="No Data",1,IF('Indicator Data Imputation'!CH16&lt;&gt;"",1,0))</f>
        <v>0</v>
      </c>
      <c r="CG13" s="96">
        <f>IF('Indicator Data'!CJ25="No Data",1,IF('Indicator Data Imputation'!CI16&lt;&gt;"",1,0))</f>
        <v>0</v>
      </c>
      <c r="CH13" s="96">
        <f>IF('Indicator Data'!CK25="No Data",1,IF('Indicator Data Imputation'!CJ16&lt;&gt;"",1,0))</f>
        <v>0</v>
      </c>
      <c r="CI13" s="96">
        <f>IF('Indicator Data'!CL25="No Data",1,IF('Indicator Data Imputation'!CK16&lt;&gt;"",1,0))</f>
        <v>0</v>
      </c>
      <c r="CJ13" s="96">
        <f>IF('Indicator Data'!CM25="No Data",1,IF('Indicator Data Imputation'!CL16&lt;&gt;"",1,0))</f>
        <v>0</v>
      </c>
      <c r="CK13" s="96">
        <f>IF('Indicator Data'!CN25="No Data",1,IF('Indicator Data Imputation'!CM16&lt;&gt;"",1,0))</f>
        <v>0</v>
      </c>
      <c r="CL13" s="96">
        <f>IF('Indicator Data'!CO25="No Data",1,IF('Indicator Data Imputation'!CN16&lt;&gt;"",1,0))</f>
        <v>0</v>
      </c>
      <c r="CM13">
        <f t="shared" si="0"/>
        <v>12</v>
      </c>
      <c r="CN13" s="98">
        <f t="shared" si="1"/>
        <v>0.1348314606741573</v>
      </c>
    </row>
    <row r="14" spans="1:92" ht="14.4" x14ac:dyDescent="0.3">
      <c r="A14" t="str">
        <f>'Indicator Data'!C26</f>
        <v>Feni</v>
      </c>
      <c r="B14" s="96">
        <f>IF('Indicator Data'!E26="No Data",1,IF('Indicator Data Imputation'!D17&lt;&gt;"",1,0))</f>
        <v>1</v>
      </c>
      <c r="C14" s="96">
        <f>IF('Indicator Data'!F26="No Data",1,IF('Indicator Data Imputation'!E17&lt;&gt;"",1,0))</f>
        <v>1</v>
      </c>
      <c r="D14" s="96">
        <f>IF('Indicator Data'!G26="No Data",1,IF('Indicator Data Imputation'!F17&lt;&gt;"",1,0))</f>
        <v>1</v>
      </c>
      <c r="E14" s="96">
        <f>IF('Indicator Data'!H26="No Data",1,IF('Indicator Data Imputation'!G17&lt;&gt;"",1,0))</f>
        <v>1</v>
      </c>
      <c r="F14" s="96">
        <f>IF('Indicator Data'!I26="No Data",1,IF('Indicator Data Imputation'!H17&lt;&gt;"",1,0))</f>
        <v>0</v>
      </c>
      <c r="G14" s="96">
        <f>IF('Indicator Data'!J26="No Data",1,IF('Indicator Data Imputation'!I17&lt;&gt;"",1,0))</f>
        <v>0</v>
      </c>
      <c r="H14" s="96">
        <f>IF('Indicator Data'!K26="No Data",1,IF('Indicator Data Imputation'!J17&lt;&gt;"",1,0))</f>
        <v>0</v>
      </c>
      <c r="I14" s="96">
        <f>IF('Indicator Data'!L26="No Data",1,IF('Indicator Data Imputation'!K17&lt;&gt;"",1,0))</f>
        <v>0</v>
      </c>
      <c r="J14" s="96">
        <f>IF('Indicator Data'!M26="No Data",1,IF('Indicator Data Imputation'!L17&lt;&gt;"",1,0))</f>
        <v>0</v>
      </c>
      <c r="K14" s="96">
        <f>IF('Indicator Data'!N26="No Data",1,IF('Indicator Data Imputation'!M17&lt;&gt;"",1,0))</f>
        <v>0</v>
      </c>
      <c r="L14" s="96">
        <f>IF('Indicator Data'!O26="No Data",1,IF('Indicator Data Imputation'!N17&lt;&gt;"",1,0))</f>
        <v>0</v>
      </c>
      <c r="M14" s="96">
        <f>IF('Indicator Data'!P26="No Data",1,IF('Indicator Data Imputation'!O17&lt;&gt;"",1,0))</f>
        <v>0</v>
      </c>
      <c r="N14" s="96">
        <f>IF('Indicator Data'!Q26="No Data",1,IF('Indicator Data Imputation'!P17&lt;&gt;"",1,0))</f>
        <v>0</v>
      </c>
      <c r="O14" s="96">
        <f>IF('Indicator Data'!R26="No Data",1,IF('Indicator Data Imputation'!Q17&lt;&gt;"",1,0))</f>
        <v>0</v>
      </c>
      <c r="P14" s="96">
        <f>IF('Indicator Data'!S26="No Data",1,IF('Indicator Data Imputation'!R17&lt;&gt;"",1,0))</f>
        <v>1</v>
      </c>
      <c r="Q14" s="96">
        <f>IF('Indicator Data'!T26="No Data",1,IF('Indicator Data Imputation'!S17&lt;&gt;"",1,0))</f>
        <v>0</v>
      </c>
      <c r="R14" s="96">
        <f>IF('Indicator Data'!U26="No Data",1,IF('Indicator Data Imputation'!T17&lt;&gt;"",1,0))</f>
        <v>0</v>
      </c>
      <c r="S14" s="96">
        <f>IF('Indicator Data'!V26="No Data",1,IF('Indicator Data Imputation'!U17&lt;&gt;"",1,0))</f>
        <v>0</v>
      </c>
      <c r="T14" s="96">
        <f>IF('Indicator Data'!W26="No Data",1,IF('Indicator Data Imputation'!V17&lt;&gt;"",1,0))</f>
        <v>0</v>
      </c>
      <c r="U14" s="96">
        <f>IF('Indicator Data'!X26="No Data",1,IF('Indicator Data Imputation'!W17&lt;&gt;"",1,0))</f>
        <v>0</v>
      </c>
      <c r="V14" s="96">
        <f>IF('Indicator Data'!Y26="No Data",1,IF('Indicator Data Imputation'!X17&lt;&gt;"",1,0))</f>
        <v>0</v>
      </c>
      <c r="W14" s="96">
        <f>IF('Indicator Data'!Z26="No Data",1,IF('Indicator Data Imputation'!Y17&lt;&gt;"",1,0))</f>
        <v>0</v>
      </c>
      <c r="X14" s="96">
        <f>IF('Indicator Data'!AA26="No Data",1,IF('Indicator Data Imputation'!Z17&lt;&gt;"",1,0))</f>
        <v>0</v>
      </c>
      <c r="Y14" s="96">
        <f>IF('Indicator Data'!AB26="No Data",1,IF('Indicator Data Imputation'!AA17&lt;&gt;"",1,0))</f>
        <v>0</v>
      </c>
      <c r="Z14" s="96">
        <f>IF('Indicator Data'!AC26="No Data",1,IF('Indicator Data Imputation'!AB17&lt;&gt;"",1,0))</f>
        <v>0</v>
      </c>
      <c r="AA14" s="96">
        <f>IF('Indicator Data'!AD26="No Data",1,IF('Indicator Data Imputation'!AC17&lt;&gt;"",1,0))</f>
        <v>0</v>
      </c>
      <c r="AB14" s="96">
        <f>IF('Indicator Data'!AE26="No Data",1,IF('Indicator Data Imputation'!AD17&lt;&gt;"",1,0))</f>
        <v>1</v>
      </c>
      <c r="AC14" s="96">
        <f>IF('Indicator Data'!AF26="No Data",1,IF('Indicator Data Imputation'!AE17&lt;&gt;"",1,0))</f>
        <v>1</v>
      </c>
      <c r="AD14" s="96">
        <f>IF('Indicator Data'!AG26="No Data",1,IF('Indicator Data Imputation'!AF17&lt;&gt;"",1,0))</f>
        <v>1</v>
      </c>
      <c r="AE14" s="96">
        <f>IF('Indicator Data'!AH26="No Data",1,IF('Indicator Data Imputation'!AG17&lt;&gt;"",1,0))</f>
        <v>1</v>
      </c>
      <c r="AF14" s="96">
        <f>IF('Indicator Data'!AI26="No Data",1,IF('Indicator Data Imputation'!AH17&lt;&gt;"",1,0))</f>
        <v>1</v>
      </c>
      <c r="AG14" s="96">
        <f>IF('Indicator Data'!AJ26="No Data",1,IF('Indicator Data Imputation'!AI17&lt;&gt;"",1,0))</f>
        <v>0</v>
      </c>
      <c r="AH14" s="96">
        <f>IF('Indicator Data'!AK26="No Data",1,IF('Indicator Data Imputation'!AJ17&lt;&gt;"",1,0))</f>
        <v>0</v>
      </c>
      <c r="AI14" s="96">
        <f>IF('Indicator Data'!AL26="No Data",1,IF('Indicator Data Imputation'!AK17&lt;&gt;"",1,0))</f>
        <v>0</v>
      </c>
      <c r="AJ14" s="96">
        <f>IF('Indicator Data'!AM26="No Data",1,IF('Indicator Data Imputation'!AL17&lt;&gt;"",1,0))</f>
        <v>0</v>
      </c>
      <c r="AK14" s="96">
        <f>IF('Indicator Data'!AN26="No Data",1,IF('Indicator Data Imputation'!AM17&lt;&gt;"",1,0))</f>
        <v>0</v>
      </c>
      <c r="AL14" s="96">
        <f>IF('Indicator Data'!AO26="No Data",1,IF('Indicator Data Imputation'!AN17&lt;&gt;"",1,0))</f>
        <v>0</v>
      </c>
      <c r="AM14" s="96">
        <f>IF('Indicator Data'!AP26="No Data",1,IF('Indicator Data Imputation'!AO17&lt;&gt;"",1,0))</f>
        <v>0</v>
      </c>
      <c r="AN14" s="96">
        <f>IF('Indicator Data'!AQ26="No Data",1,IF('Indicator Data Imputation'!AP17&lt;&gt;"",1,0))</f>
        <v>0</v>
      </c>
      <c r="AO14" s="96">
        <f>IF('Indicator Data'!AR26="No Data",1,IF('Indicator Data Imputation'!AQ17&lt;&gt;"",1,0))</f>
        <v>0</v>
      </c>
      <c r="AP14" s="96">
        <f>IF('Indicator Data'!AS26="No Data",1,IF('Indicator Data Imputation'!AR17&lt;&gt;"",1,0))</f>
        <v>0</v>
      </c>
      <c r="AQ14" s="96">
        <f>IF('Indicator Data'!AT26="No Data",1,IF('Indicator Data Imputation'!AS17&lt;&gt;"",1,0))</f>
        <v>1</v>
      </c>
      <c r="AR14" s="96">
        <f>IF('Indicator Data'!AU26="No Data",1,IF('Indicator Data Imputation'!AT17&lt;&gt;"",1,0))</f>
        <v>1</v>
      </c>
      <c r="AS14" s="96">
        <f>IF('Indicator Data'!AV26="No Data",1,IF('Indicator Data Imputation'!AU17&lt;&gt;"",1,0))</f>
        <v>1</v>
      </c>
      <c r="AT14" s="96">
        <f>IF('Indicator Data'!AW26="No Data",1,IF('Indicator Data Imputation'!AV17&lt;&gt;"",1,0))</f>
        <v>0</v>
      </c>
      <c r="AU14" s="96">
        <f>IF('Indicator Data'!AX26="No Data",1,IF('Indicator Data Imputation'!AW17&lt;&gt;"",1,0))</f>
        <v>0</v>
      </c>
      <c r="AV14" s="96">
        <f>IF('Indicator Data'!AY26="No Data",1,IF('Indicator Data Imputation'!AX17&lt;&gt;"",1,0))</f>
        <v>0</v>
      </c>
      <c r="AW14" s="96">
        <f>IF('Indicator Data'!AZ26="No Data",1,IF('Indicator Data Imputation'!AY17&lt;&gt;"",1,0))</f>
        <v>0</v>
      </c>
      <c r="AX14" s="96">
        <f>IF('Indicator Data'!BA26="No Data",1,IF('Indicator Data Imputation'!AZ17&lt;&gt;"",1,0))</f>
        <v>0</v>
      </c>
      <c r="AY14" s="96">
        <f>IF('Indicator Data'!BB26="No Data",1,IF('Indicator Data Imputation'!BA17&lt;&gt;"",1,0))</f>
        <v>0</v>
      </c>
      <c r="AZ14" s="96">
        <f>IF('Indicator Data'!BC26="No Data",1,IF('Indicator Data Imputation'!BB17&lt;&gt;"",1,0))</f>
        <v>0</v>
      </c>
      <c r="BA14" s="96">
        <f>IF('Indicator Data'!BD26="No Data",1,IF('Indicator Data Imputation'!BC17&lt;&gt;"",1,0))</f>
        <v>0</v>
      </c>
      <c r="BB14" s="96">
        <f>IF('Indicator Data'!BE26="No Data",1,IF('Indicator Data Imputation'!BD17&lt;&gt;"",1,0))</f>
        <v>0</v>
      </c>
      <c r="BC14" s="96">
        <f>IF('Indicator Data'!BF26="No Data",1,IF('Indicator Data Imputation'!BE17&lt;&gt;"",1,0))</f>
        <v>0</v>
      </c>
      <c r="BD14" s="96">
        <f>IF('Indicator Data'!BG26="No Data",1,IF('Indicator Data Imputation'!BF17&lt;&gt;"",1,0))</f>
        <v>0</v>
      </c>
      <c r="BE14" s="96">
        <f>IF('Indicator Data'!BH26="No Data",1,IF('Indicator Data Imputation'!BG17&lt;&gt;"",1,0))</f>
        <v>0</v>
      </c>
      <c r="BF14" s="96">
        <f>IF('Indicator Data'!BI26="No Data",1,IF('Indicator Data Imputation'!BH17&lt;&gt;"",1,0))</f>
        <v>0</v>
      </c>
      <c r="BG14" s="96">
        <f>IF('Indicator Data'!BJ26="No Data",1,IF('Indicator Data Imputation'!BI17&lt;&gt;"",1,0))</f>
        <v>0</v>
      </c>
      <c r="BH14" s="96">
        <f>IF('Indicator Data'!BK26="No Data",1,IF('Indicator Data Imputation'!BJ17&lt;&gt;"",1,0))</f>
        <v>0</v>
      </c>
      <c r="BI14" s="96">
        <f>IF('Indicator Data'!BL26="No Data",1,IF('Indicator Data Imputation'!BK17&lt;&gt;"",1,0))</f>
        <v>0</v>
      </c>
      <c r="BJ14" s="96">
        <f>IF('Indicator Data'!BM26="No Data",1,IF('Indicator Data Imputation'!BL17&lt;&gt;"",1,0))</f>
        <v>0</v>
      </c>
      <c r="BK14" s="96">
        <f>IF('Indicator Data'!BN26="No Data",1,IF('Indicator Data Imputation'!BM17&lt;&gt;"",1,0))</f>
        <v>0</v>
      </c>
      <c r="BL14" s="96">
        <f>IF('Indicator Data'!BO26="No Data",1,IF('Indicator Data Imputation'!BN17&lt;&gt;"",1,0))</f>
        <v>0</v>
      </c>
      <c r="BM14" s="96">
        <f>IF('Indicator Data'!BP26="No Data",1,IF('Indicator Data Imputation'!BO17&lt;&gt;"",1,0))</f>
        <v>1</v>
      </c>
      <c r="BN14" s="96">
        <f>IF('Indicator Data'!BQ26="No Data",1,IF('Indicator Data Imputation'!BP17&lt;&gt;"",1,0))</f>
        <v>1</v>
      </c>
      <c r="BO14" s="96">
        <f>IF('Indicator Data'!BR26="No Data",1,IF('Indicator Data Imputation'!BQ17&lt;&gt;"",1,0))</f>
        <v>1</v>
      </c>
      <c r="BP14" s="96">
        <f>IF('Indicator Data'!BS26="No Data",1,IF('Indicator Data Imputation'!BR17&lt;&gt;"",1,0))</f>
        <v>0</v>
      </c>
      <c r="BQ14" s="96">
        <f>IF('Indicator Data'!BT26="No Data",1,IF('Indicator Data Imputation'!BS17&lt;&gt;"",1,0))</f>
        <v>0</v>
      </c>
      <c r="BR14" s="96">
        <f>IF('Indicator Data'!BU26="No Data",1,IF('Indicator Data Imputation'!BT17&lt;&gt;"",1,0))</f>
        <v>1</v>
      </c>
      <c r="BS14" s="96">
        <f>IF('Indicator Data'!BV26="No Data",1,IF('Indicator Data Imputation'!BU17&lt;&gt;"",1,0))</f>
        <v>0</v>
      </c>
      <c r="BT14" s="96">
        <f>IF('Indicator Data'!BW26="No Data",1,IF('Indicator Data Imputation'!BV17&lt;&gt;"",1,0))</f>
        <v>0</v>
      </c>
      <c r="BU14" s="96">
        <f>IF('Indicator Data'!BX26="No Data",1,IF('Indicator Data Imputation'!BW17&lt;&gt;"",1,0))</f>
        <v>0</v>
      </c>
      <c r="BV14" s="96">
        <f>IF('Indicator Data'!BY26="No Data",1,IF('Indicator Data Imputation'!BX17&lt;&gt;"",1,0))</f>
        <v>0</v>
      </c>
      <c r="BW14" s="96">
        <f>IF('Indicator Data'!BZ26="No Data",1,IF('Indicator Data Imputation'!BY17&lt;&gt;"",1,0))</f>
        <v>0</v>
      </c>
      <c r="BX14" s="96">
        <f>IF('Indicator Data'!CA26="No Data",1,IF('Indicator Data Imputation'!BZ17&lt;&gt;"",1,0))</f>
        <v>0</v>
      </c>
      <c r="BY14" s="96">
        <f>IF('Indicator Data'!CB26="No Data",1,IF('Indicator Data Imputation'!CA17&lt;&gt;"",1,0))</f>
        <v>0</v>
      </c>
      <c r="BZ14" s="96">
        <f>IF('Indicator Data'!CC26="No Data",1,IF('Indicator Data Imputation'!CB17&lt;&gt;"",1,0))</f>
        <v>0</v>
      </c>
      <c r="CA14" s="96">
        <f>IF('Indicator Data'!CD26="No Data",1,IF('Indicator Data Imputation'!CC17&lt;&gt;"",1,0))</f>
        <v>0</v>
      </c>
      <c r="CB14" s="96">
        <f>IF('Indicator Data'!CE26="No Data",1,IF('Indicator Data Imputation'!CD17&lt;&gt;"",1,0))</f>
        <v>0</v>
      </c>
      <c r="CC14" s="96">
        <f>IF('Indicator Data'!CF26="No Data",1,IF('Indicator Data Imputation'!CE17&lt;&gt;"",1,0))</f>
        <v>0</v>
      </c>
      <c r="CD14" s="96">
        <f>IF('Indicator Data'!CG26="No Data",1,IF('Indicator Data Imputation'!CF17&lt;&gt;"",1,0))</f>
        <v>0</v>
      </c>
      <c r="CE14" s="96">
        <f>IF('Indicator Data'!CH26="No Data",1,IF('Indicator Data Imputation'!CG17&lt;&gt;"",1,0))</f>
        <v>0</v>
      </c>
      <c r="CF14" s="96">
        <f>IF('Indicator Data'!CI26="No Data",1,IF('Indicator Data Imputation'!CH17&lt;&gt;"",1,0))</f>
        <v>0</v>
      </c>
      <c r="CG14" s="96">
        <f>IF('Indicator Data'!CJ26="No Data",1,IF('Indicator Data Imputation'!CI17&lt;&gt;"",1,0))</f>
        <v>0</v>
      </c>
      <c r="CH14" s="96">
        <f>IF('Indicator Data'!CK26="No Data",1,IF('Indicator Data Imputation'!CJ17&lt;&gt;"",1,0))</f>
        <v>0</v>
      </c>
      <c r="CI14" s="96">
        <f>IF('Indicator Data'!CL26="No Data",1,IF('Indicator Data Imputation'!CK17&lt;&gt;"",1,0))</f>
        <v>0</v>
      </c>
      <c r="CJ14" s="96">
        <f>IF('Indicator Data'!CM26="No Data",1,IF('Indicator Data Imputation'!CL17&lt;&gt;"",1,0))</f>
        <v>0</v>
      </c>
      <c r="CK14" s="96">
        <f>IF('Indicator Data'!CN26="No Data",1,IF('Indicator Data Imputation'!CM17&lt;&gt;"",1,0))</f>
        <v>0</v>
      </c>
      <c r="CL14" s="96">
        <f>IF('Indicator Data'!CO26="No Data",1,IF('Indicator Data Imputation'!CN17&lt;&gt;"",1,0))</f>
        <v>0</v>
      </c>
      <c r="CM14">
        <f t="shared" si="0"/>
        <v>13</v>
      </c>
      <c r="CN14" s="98">
        <f t="shared" si="1"/>
        <v>0.14606741573033707</v>
      </c>
    </row>
    <row r="15" spans="1:92" ht="14.4" x14ac:dyDescent="0.3">
      <c r="A15" t="str">
        <f>'Indicator Data'!C27</f>
        <v>Khagrachhari</v>
      </c>
      <c r="B15" s="96">
        <f>IF('Indicator Data'!E27="No Data",1,IF('Indicator Data Imputation'!D18&lt;&gt;"",1,0))</f>
        <v>1</v>
      </c>
      <c r="C15" s="96">
        <f>IF('Indicator Data'!F27="No Data",1,IF('Indicator Data Imputation'!E18&lt;&gt;"",1,0))</f>
        <v>1</v>
      </c>
      <c r="D15" s="96">
        <f>IF('Indicator Data'!G27="No Data",1,IF('Indicator Data Imputation'!F18&lt;&gt;"",1,0))</f>
        <v>1</v>
      </c>
      <c r="E15" s="96">
        <f>IF('Indicator Data'!H27="No Data",1,IF('Indicator Data Imputation'!G18&lt;&gt;"",1,0))</f>
        <v>1</v>
      </c>
      <c r="F15" s="96">
        <f>IF('Indicator Data'!I27="No Data",1,IF('Indicator Data Imputation'!H18&lt;&gt;"",1,0))</f>
        <v>0</v>
      </c>
      <c r="G15" s="96">
        <f>IF('Indicator Data'!J27="No Data",1,IF('Indicator Data Imputation'!I18&lt;&gt;"",1,0))</f>
        <v>0</v>
      </c>
      <c r="H15" s="96">
        <f>IF('Indicator Data'!K27="No Data",1,IF('Indicator Data Imputation'!J18&lt;&gt;"",1,0))</f>
        <v>0</v>
      </c>
      <c r="I15" s="96">
        <f>IF('Indicator Data'!L27="No Data",1,IF('Indicator Data Imputation'!K18&lt;&gt;"",1,0))</f>
        <v>0</v>
      </c>
      <c r="J15" s="96">
        <f>IF('Indicator Data'!M27="No Data",1,IF('Indicator Data Imputation'!L18&lt;&gt;"",1,0))</f>
        <v>0</v>
      </c>
      <c r="K15" s="96">
        <f>IF('Indicator Data'!N27="No Data",1,IF('Indicator Data Imputation'!M18&lt;&gt;"",1,0))</f>
        <v>0</v>
      </c>
      <c r="L15" s="96">
        <f>IF('Indicator Data'!O27="No Data",1,IF('Indicator Data Imputation'!N18&lt;&gt;"",1,0))</f>
        <v>0</v>
      </c>
      <c r="M15" s="96">
        <f>IF('Indicator Data'!P27="No Data",1,IF('Indicator Data Imputation'!O18&lt;&gt;"",1,0))</f>
        <v>0</v>
      </c>
      <c r="N15" s="96">
        <f>IF('Indicator Data'!Q27="No Data",1,IF('Indicator Data Imputation'!P18&lt;&gt;"",1,0))</f>
        <v>0</v>
      </c>
      <c r="O15" s="96">
        <f>IF('Indicator Data'!R27="No Data",1,IF('Indicator Data Imputation'!Q18&lt;&gt;"",1,0))</f>
        <v>0</v>
      </c>
      <c r="P15" s="96">
        <f>IF('Indicator Data'!S27="No Data",1,IF('Indicator Data Imputation'!R18&lt;&gt;"",1,0))</f>
        <v>0</v>
      </c>
      <c r="Q15" s="96">
        <f>IF('Indicator Data'!T27="No Data",1,IF('Indicator Data Imputation'!S18&lt;&gt;"",1,0))</f>
        <v>0</v>
      </c>
      <c r="R15" s="96">
        <f>IF('Indicator Data'!U27="No Data",1,IF('Indicator Data Imputation'!T18&lt;&gt;"",1,0))</f>
        <v>0</v>
      </c>
      <c r="S15" s="96">
        <f>IF('Indicator Data'!V27="No Data",1,IF('Indicator Data Imputation'!U18&lt;&gt;"",1,0))</f>
        <v>0</v>
      </c>
      <c r="T15" s="96">
        <f>IF('Indicator Data'!W27="No Data",1,IF('Indicator Data Imputation'!V18&lt;&gt;"",1,0))</f>
        <v>0</v>
      </c>
      <c r="U15" s="96">
        <f>IF('Indicator Data'!X27="No Data",1,IF('Indicator Data Imputation'!W18&lt;&gt;"",1,0))</f>
        <v>0</v>
      </c>
      <c r="V15" s="96">
        <f>IF('Indicator Data'!Y27="No Data",1,IF('Indicator Data Imputation'!X18&lt;&gt;"",1,0))</f>
        <v>0</v>
      </c>
      <c r="W15" s="96">
        <f>IF('Indicator Data'!Z27="No Data",1,IF('Indicator Data Imputation'!Y18&lt;&gt;"",1,0))</f>
        <v>0</v>
      </c>
      <c r="X15" s="96">
        <f>IF('Indicator Data'!AA27="No Data",1,IF('Indicator Data Imputation'!Z18&lt;&gt;"",1,0))</f>
        <v>0</v>
      </c>
      <c r="Y15" s="96">
        <f>IF('Indicator Data'!AB27="No Data",1,IF('Indicator Data Imputation'!AA18&lt;&gt;"",1,0))</f>
        <v>0</v>
      </c>
      <c r="Z15" s="96">
        <f>IF('Indicator Data'!AC27="No Data",1,IF('Indicator Data Imputation'!AB18&lt;&gt;"",1,0))</f>
        <v>0</v>
      </c>
      <c r="AA15" s="96">
        <f>IF('Indicator Data'!AD27="No Data",1,IF('Indicator Data Imputation'!AC18&lt;&gt;"",1,0))</f>
        <v>0</v>
      </c>
      <c r="AB15" s="96">
        <f>IF('Indicator Data'!AE27="No Data",1,IF('Indicator Data Imputation'!AD18&lt;&gt;"",1,0))</f>
        <v>1</v>
      </c>
      <c r="AC15" s="96">
        <f>IF('Indicator Data'!AF27="No Data",1,IF('Indicator Data Imputation'!AE18&lt;&gt;"",1,0))</f>
        <v>1</v>
      </c>
      <c r="AD15" s="96">
        <f>IF('Indicator Data'!AG27="No Data",1,IF('Indicator Data Imputation'!AF18&lt;&gt;"",1,0))</f>
        <v>1</v>
      </c>
      <c r="AE15" s="96">
        <f>IF('Indicator Data'!AH27="No Data",1,IF('Indicator Data Imputation'!AG18&lt;&gt;"",1,0))</f>
        <v>1</v>
      </c>
      <c r="AF15" s="96">
        <f>IF('Indicator Data'!AI27="No Data",1,IF('Indicator Data Imputation'!AH18&lt;&gt;"",1,0))</f>
        <v>1</v>
      </c>
      <c r="AG15" s="96">
        <f>IF('Indicator Data'!AJ27="No Data",1,IF('Indicator Data Imputation'!AI18&lt;&gt;"",1,0))</f>
        <v>0</v>
      </c>
      <c r="AH15" s="96">
        <f>IF('Indicator Data'!AK27="No Data",1,IF('Indicator Data Imputation'!AJ18&lt;&gt;"",1,0))</f>
        <v>0</v>
      </c>
      <c r="AI15" s="96">
        <f>IF('Indicator Data'!AL27="No Data",1,IF('Indicator Data Imputation'!AK18&lt;&gt;"",1,0))</f>
        <v>0</v>
      </c>
      <c r="AJ15" s="96">
        <f>IF('Indicator Data'!AM27="No Data",1,IF('Indicator Data Imputation'!AL18&lt;&gt;"",1,0))</f>
        <v>0</v>
      </c>
      <c r="AK15" s="96">
        <f>IF('Indicator Data'!AN27="No Data",1,IF('Indicator Data Imputation'!AM18&lt;&gt;"",1,0))</f>
        <v>0</v>
      </c>
      <c r="AL15" s="96">
        <f>IF('Indicator Data'!AO27="No Data",1,IF('Indicator Data Imputation'!AN18&lt;&gt;"",1,0))</f>
        <v>0</v>
      </c>
      <c r="AM15" s="96">
        <f>IF('Indicator Data'!AP27="No Data",1,IF('Indicator Data Imputation'!AO18&lt;&gt;"",1,0))</f>
        <v>0</v>
      </c>
      <c r="AN15" s="96">
        <f>IF('Indicator Data'!AQ27="No Data",1,IF('Indicator Data Imputation'!AP18&lt;&gt;"",1,0))</f>
        <v>0</v>
      </c>
      <c r="AO15" s="96">
        <f>IF('Indicator Data'!AR27="No Data",1,IF('Indicator Data Imputation'!AQ18&lt;&gt;"",1,0))</f>
        <v>0</v>
      </c>
      <c r="AP15" s="96">
        <f>IF('Indicator Data'!AS27="No Data",1,IF('Indicator Data Imputation'!AR18&lt;&gt;"",1,0))</f>
        <v>0</v>
      </c>
      <c r="AQ15" s="96">
        <f>IF('Indicator Data'!AT27="No Data",1,IF('Indicator Data Imputation'!AS18&lt;&gt;"",1,0))</f>
        <v>1</v>
      </c>
      <c r="AR15" s="96">
        <f>IF('Indicator Data'!AU27="No Data",1,IF('Indicator Data Imputation'!AT18&lt;&gt;"",1,0))</f>
        <v>1</v>
      </c>
      <c r="AS15" s="96">
        <f>IF('Indicator Data'!AV27="No Data",1,IF('Indicator Data Imputation'!AU18&lt;&gt;"",1,0))</f>
        <v>1</v>
      </c>
      <c r="AT15" s="96">
        <f>IF('Indicator Data'!AW27="No Data",1,IF('Indicator Data Imputation'!AV18&lt;&gt;"",1,0))</f>
        <v>0</v>
      </c>
      <c r="AU15" s="96">
        <f>IF('Indicator Data'!AX27="No Data",1,IF('Indicator Data Imputation'!AW18&lt;&gt;"",1,0))</f>
        <v>0</v>
      </c>
      <c r="AV15" s="96">
        <f>IF('Indicator Data'!AY27="No Data",1,IF('Indicator Data Imputation'!AX18&lt;&gt;"",1,0))</f>
        <v>0</v>
      </c>
      <c r="AW15" s="96">
        <f>IF('Indicator Data'!AZ27="No Data",1,IF('Indicator Data Imputation'!AY18&lt;&gt;"",1,0))</f>
        <v>0</v>
      </c>
      <c r="AX15" s="96">
        <f>IF('Indicator Data'!BA27="No Data",1,IF('Indicator Data Imputation'!AZ18&lt;&gt;"",1,0))</f>
        <v>0</v>
      </c>
      <c r="AY15" s="96">
        <f>IF('Indicator Data'!BB27="No Data",1,IF('Indicator Data Imputation'!BA18&lt;&gt;"",1,0))</f>
        <v>0</v>
      </c>
      <c r="AZ15" s="96">
        <f>IF('Indicator Data'!BC27="No Data",1,IF('Indicator Data Imputation'!BB18&lt;&gt;"",1,0))</f>
        <v>0</v>
      </c>
      <c r="BA15" s="96">
        <f>IF('Indicator Data'!BD27="No Data",1,IF('Indicator Data Imputation'!BC18&lt;&gt;"",1,0))</f>
        <v>0</v>
      </c>
      <c r="BB15" s="96">
        <f>IF('Indicator Data'!BE27="No Data",1,IF('Indicator Data Imputation'!BD18&lt;&gt;"",1,0))</f>
        <v>0</v>
      </c>
      <c r="BC15" s="96">
        <f>IF('Indicator Data'!BF27="No Data",1,IF('Indicator Data Imputation'!BE18&lt;&gt;"",1,0))</f>
        <v>0</v>
      </c>
      <c r="BD15" s="96">
        <f>IF('Indicator Data'!BG27="No Data",1,IF('Indicator Data Imputation'!BF18&lt;&gt;"",1,0))</f>
        <v>0</v>
      </c>
      <c r="BE15" s="96">
        <f>IF('Indicator Data'!BH27="No Data",1,IF('Indicator Data Imputation'!BG18&lt;&gt;"",1,0))</f>
        <v>0</v>
      </c>
      <c r="BF15" s="96">
        <f>IF('Indicator Data'!BI27="No Data",1,IF('Indicator Data Imputation'!BH18&lt;&gt;"",1,0))</f>
        <v>0</v>
      </c>
      <c r="BG15" s="96">
        <f>IF('Indicator Data'!BJ27="No Data",1,IF('Indicator Data Imputation'!BI18&lt;&gt;"",1,0))</f>
        <v>0</v>
      </c>
      <c r="BH15" s="96">
        <f>IF('Indicator Data'!BK27="No Data",1,IF('Indicator Data Imputation'!BJ18&lt;&gt;"",1,0))</f>
        <v>0</v>
      </c>
      <c r="BI15" s="96">
        <f>IF('Indicator Data'!BL27="No Data",1,IF('Indicator Data Imputation'!BK18&lt;&gt;"",1,0))</f>
        <v>0</v>
      </c>
      <c r="BJ15" s="96">
        <f>IF('Indicator Data'!BM27="No Data",1,IF('Indicator Data Imputation'!BL18&lt;&gt;"",1,0))</f>
        <v>0</v>
      </c>
      <c r="BK15" s="96">
        <f>IF('Indicator Data'!BN27="No Data",1,IF('Indicator Data Imputation'!BM18&lt;&gt;"",1,0))</f>
        <v>0</v>
      </c>
      <c r="BL15" s="96">
        <f>IF('Indicator Data'!BO27="No Data",1,IF('Indicator Data Imputation'!BN18&lt;&gt;"",1,0))</f>
        <v>0</v>
      </c>
      <c r="BM15" s="96">
        <f>IF('Indicator Data'!BP27="No Data",1,IF('Indicator Data Imputation'!BO18&lt;&gt;"",1,0))</f>
        <v>1</v>
      </c>
      <c r="BN15" s="96">
        <f>IF('Indicator Data'!BQ27="No Data",1,IF('Indicator Data Imputation'!BP18&lt;&gt;"",1,0))</f>
        <v>1</v>
      </c>
      <c r="BO15" s="96">
        <f>IF('Indicator Data'!BR27="No Data",1,IF('Indicator Data Imputation'!BQ18&lt;&gt;"",1,0))</f>
        <v>1</v>
      </c>
      <c r="BP15" s="96">
        <f>IF('Indicator Data'!BS27="No Data",1,IF('Indicator Data Imputation'!BR18&lt;&gt;"",1,0))</f>
        <v>1</v>
      </c>
      <c r="BQ15" s="96">
        <f>IF('Indicator Data'!BT27="No Data",1,IF('Indicator Data Imputation'!BS18&lt;&gt;"",1,0))</f>
        <v>0</v>
      </c>
      <c r="BR15" s="96">
        <f>IF('Indicator Data'!BU27="No Data",1,IF('Indicator Data Imputation'!BT18&lt;&gt;"",1,0))</f>
        <v>1</v>
      </c>
      <c r="BS15" s="96">
        <f>IF('Indicator Data'!BV27="No Data",1,IF('Indicator Data Imputation'!BU18&lt;&gt;"",1,0))</f>
        <v>0</v>
      </c>
      <c r="BT15" s="96">
        <f>IF('Indicator Data'!BW27="No Data",1,IF('Indicator Data Imputation'!BV18&lt;&gt;"",1,0))</f>
        <v>0</v>
      </c>
      <c r="BU15" s="96">
        <f>IF('Indicator Data'!BX27="No Data",1,IF('Indicator Data Imputation'!BW18&lt;&gt;"",1,0))</f>
        <v>0</v>
      </c>
      <c r="BV15" s="96">
        <f>IF('Indicator Data'!BY27="No Data",1,IF('Indicator Data Imputation'!BX18&lt;&gt;"",1,0))</f>
        <v>0</v>
      </c>
      <c r="BW15" s="96">
        <f>IF('Indicator Data'!BZ27="No Data",1,IF('Indicator Data Imputation'!BY18&lt;&gt;"",1,0))</f>
        <v>0</v>
      </c>
      <c r="BX15" s="96">
        <f>IF('Indicator Data'!CA27="No Data",1,IF('Indicator Data Imputation'!BZ18&lt;&gt;"",1,0))</f>
        <v>0</v>
      </c>
      <c r="BY15" s="96">
        <f>IF('Indicator Data'!CB27="No Data",1,IF('Indicator Data Imputation'!CA18&lt;&gt;"",1,0))</f>
        <v>0</v>
      </c>
      <c r="BZ15" s="96">
        <f>IF('Indicator Data'!CC27="No Data",1,IF('Indicator Data Imputation'!CB18&lt;&gt;"",1,0))</f>
        <v>0</v>
      </c>
      <c r="CA15" s="96">
        <f>IF('Indicator Data'!CD27="No Data",1,IF('Indicator Data Imputation'!CC18&lt;&gt;"",1,0))</f>
        <v>0</v>
      </c>
      <c r="CB15" s="96">
        <f>IF('Indicator Data'!CE27="No Data",1,IF('Indicator Data Imputation'!CD18&lt;&gt;"",1,0))</f>
        <v>0</v>
      </c>
      <c r="CC15" s="96">
        <f>IF('Indicator Data'!CF27="No Data",1,IF('Indicator Data Imputation'!CE18&lt;&gt;"",1,0))</f>
        <v>0</v>
      </c>
      <c r="CD15" s="96">
        <f>IF('Indicator Data'!CG27="No Data",1,IF('Indicator Data Imputation'!CF18&lt;&gt;"",1,0))</f>
        <v>0</v>
      </c>
      <c r="CE15" s="96">
        <f>IF('Indicator Data'!CH27="No Data",1,IF('Indicator Data Imputation'!CG18&lt;&gt;"",1,0))</f>
        <v>0</v>
      </c>
      <c r="CF15" s="96">
        <f>IF('Indicator Data'!CI27="No Data",1,IF('Indicator Data Imputation'!CH18&lt;&gt;"",1,0))</f>
        <v>0</v>
      </c>
      <c r="CG15" s="96">
        <f>IF('Indicator Data'!CJ27="No Data",1,IF('Indicator Data Imputation'!CI18&lt;&gt;"",1,0))</f>
        <v>0</v>
      </c>
      <c r="CH15" s="96">
        <f>IF('Indicator Data'!CK27="No Data",1,IF('Indicator Data Imputation'!CJ18&lt;&gt;"",1,0))</f>
        <v>0</v>
      </c>
      <c r="CI15" s="96">
        <f>IF('Indicator Data'!CL27="No Data",1,IF('Indicator Data Imputation'!CK18&lt;&gt;"",1,0))</f>
        <v>0</v>
      </c>
      <c r="CJ15" s="96">
        <f>IF('Indicator Data'!CM27="No Data",1,IF('Indicator Data Imputation'!CL18&lt;&gt;"",1,0))</f>
        <v>0</v>
      </c>
      <c r="CK15" s="96">
        <f>IF('Indicator Data'!CN27="No Data",1,IF('Indicator Data Imputation'!CM18&lt;&gt;"",1,0))</f>
        <v>0</v>
      </c>
      <c r="CL15" s="96">
        <f>IF('Indicator Data'!CO27="No Data",1,IF('Indicator Data Imputation'!CN18&lt;&gt;"",1,0))</f>
        <v>0</v>
      </c>
      <c r="CM15">
        <f t="shared" si="0"/>
        <v>12</v>
      </c>
      <c r="CN15" s="98">
        <f t="shared" si="1"/>
        <v>0.1348314606741573</v>
      </c>
    </row>
    <row r="16" spans="1:92" ht="14.4" x14ac:dyDescent="0.3">
      <c r="A16" t="str">
        <f>'Indicator Data'!C28</f>
        <v>Lakshmipur</v>
      </c>
      <c r="B16" s="96">
        <f>IF('Indicator Data'!E28="No Data",1,IF('Indicator Data Imputation'!D19&lt;&gt;"",1,0))</f>
        <v>1</v>
      </c>
      <c r="C16" s="96">
        <f>IF('Indicator Data'!F28="No Data",1,IF('Indicator Data Imputation'!E19&lt;&gt;"",1,0))</f>
        <v>1</v>
      </c>
      <c r="D16" s="96">
        <f>IF('Indicator Data'!G28="No Data",1,IF('Indicator Data Imputation'!F19&lt;&gt;"",1,0))</f>
        <v>1</v>
      </c>
      <c r="E16" s="96">
        <f>IF('Indicator Data'!H28="No Data",1,IF('Indicator Data Imputation'!G19&lt;&gt;"",1,0))</f>
        <v>1</v>
      </c>
      <c r="F16" s="96">
        <f>IF('Indicator Data'!I28="No Data",1,IF('Indicator Data Imputation'!H19&lt;&gt;"",1,0))</f>
        <v>0</v>
      </c>
      <c r="G16" s="96">
        <f>IF('Indicator Data'!J28="No Data",1,IF('Indicator Data Imputation'!I19&lt;&gt;"",1,0))</f>
        <v>0</v>
      </c>
      <c r="H16" s="96">
        <f>IF('Indicator Data'!K28="No Data",1,IF('Indicator Data Imputation'!J19&lt;&gt;"",1,0))</f>
        <v>0</v>
      </c>
      <c r="I16" s="96">
        <f>IF('Indicator Data'!L28="No Data",1,IF('Indicator Data Imputation'!K19&lt;&gt;"",1,0))</f>
        <v>0</v>
      </c>
      <c r="J16" s="96">
        <f>IF('Indicator Data'!M28="No Data",1,IF('Indicator Data Imputation'!L19&lt;&gt;"",1,0))</f>
        <v>0</v>
      </c>
      <c r="K16" s="96">
        <f>IF('Indicator Data'!N28="No Data",1,IF('Indicator Data Imputation'!M19&lt;&gt;"",1,0))</f>
        <v>0</v>
      </c>
      <c r="L16" s="96">
        <f>IF('Indicator Data'!O28="No Data",1,IF('Indicator Data Imputation'!N19&lt;&gt;"",1,0))</f>
        <v>0</v>
      </c>
      <c r="M16" s="96">
        <f>IF('Indicator Data'!P28="No Data",1,IF('Indicator Data Imputation'!O19&lt;&gt;"",1,0))</f>
        <v>0</v>
      </c>
      <c r="N16" s="96">
        <f>IF('Indicator Data'!Q28="No Data",1,IF('Indicator Data Imputation'!P19&lt;&gt;"",1,0))</f>
        <v>0</v>
      </c>
      <c r="O16" s="96">
        <f>IF('Indicator Data'!R28="No Data",1,IF('Indicator Data Imputation'!Q19&lt;&gt;"",1,0))</f>
        <v>0</v>
      </c>
      <c r="P16" s="96">
        <f>IF('Indicator Data'!S28="No Data",1,IF('Indicator Data Imputation'!R19&lt;&gt;"",1,0))</f>
        <v>1</v>
      </c>
      <c r="Q16" s="96">
        <f>IF('Indicator Data'!T28="No Data",1,IF('Indicator Data Imputation'!S19&lt;&gt;"",1,0))</f>
        <v>0</v>
      </c>
      <c r="R16" s="96">
        <f>IF('Indicator Data'!U28="No Data",1,IF('Indicator Data Imputation'!T19&lt;&gt;"",1,0))</f>
        <v>0</v>
      </c>
      <c r="S16" s="96">
        <f>IF('Indicator Data'!V28="No Data",1,IF('Indicator Data Imputation'!U19&lt;&gt;"",1,0))</f>
        <v>0</v>
      </c>
      <c r="T16" s="96">
        <f>IF('Indicator Data'!W28="No Data",1,IF('Indicator Data Imputation'!V19&lt;&gt;"",1,0))</f>
        <v>0</v>
      </c>
      <c r="U16" s="96">
        <f>IF('Indicator Data'!X28="No Data",1,IF('Indicator Data Imputation'!W19&lt;&gt;"",1,0))</f>
        <v>0</v>
      </c>
      <c r="V16" s="96">
        <f>IF('Indicator Data'!Y28="No Data",1,IF('Indicator Data Imputation'!X19&lt;&gt;"",1,0))</f>
        <v>0</v>
      </c>
      <c r="W16" s="96">
        <f>IF('Indicator Data'!Z28="No Data",1,IF('Indicator Data Imputation'!Y19&lt;&gt;"",1,0))</f>
        <v>0</v>
      </c>
      <c r="X16" s="96">
        <f>IF('Indicator Data'!AA28="No Data",1,IF('Indicator Data Imputation'!Z19&lt;&gt;"",1,0))</f>
        <v>0</v>
      </c>
      <c r="Y16" s="96">
        <f>IF('Indicator Data'!AB28="No Data",1,IF('Indicator Data Imputation'!AA19&lt;&gt;"",1,0))</f>
        <v>0</v>
      </c>
      <c r="Z16" s="96">
        <f>IF('Indicator Data'!AC28="No Data",1,IF('Indicator Data Imputation'!AB19&lt;&gt;"",1,0))</f>
        <v>0</v>
      </c>
      <c r="AA16" s="96">
        <f>IF('Indicator Data'!AD28="No Data",1,IF('Indicator Data Imputation'!AC19&lt;&gt;"",1,0))</f>
        <v>0</v>
      </c>
      <c r="AB16" s="96">
        <f>IF('Indicator Data'!AE28="No Data",1,IF('Indicator Data Imputation'!AD19&lt;&gt;"",1,0))</f>
        <v>1</v>
      </c>
      <c r="AC16" s="96">
        <f>IF('Indicator Data'!AF28="No Data",1,IF('Indicator Data Imputation'!AE19&lt;&gt;"",1,0))</f>
        <v>1</v>
      </c>
      <c r="AD16" s="96">
        <f>IF('Indicator Data'!AG28="No Data",1,IF('Indicator Data Imputation'!AF19&lt;&gt;"",1,0))</f>
        <v>1</v>
      </c>
      <c r="AE16" s="96">
        <f>IF('Indicator Data'!AH28="No Data",1,IF('Indicator Data Imputation'!AG19&lt;&gt;"",1,0))</f>
        <v>1</v>
      </c>
      <c r="AF16" s="96">
        <f>IF('Indicator Data'!AI28="No Data",1,IF('Indicator Data Imputation'!AH19&lt;&gt;"",1,0))</f>
        <v>1</v>
      </c>
      <c r="AG16" s="96">
        <f>IF('Indicator Data'!AJ28="No Data",1,IF('Indicator Data Imputation'!AI19&lt;&gt;"",1,0))</f>
        <v>0</v>
      </c>
      <c r="AH16" s="96">
        <f>IF('Indicator Data'!AK28="No Data",1,IF('Indicator Data Imputation'!AJ19&lt;&gt;"",1,0))</f>
        <v>0</v>
      </c>
      <c r="AI16" s="96">
        <f>IF('Indicator Data'!AL28="No Data",1,IF('Indicator Data Imputation'!AK19&lt;&gt;"",1,0))</f>
        <v>0</v>
      </c>
      <c r="AJ16" s="96">
        <f>IF('Indicator Data'!AM28="No Data",1,IF('Indicator Data Imputation'!AL19&lt;&gt;"",1,0))</f>
        <v>0</v>
      </c>
      <c r="AK16" s="96">
        <f>IF('Indicator Data'!AN28="No Data",1,IF('Indicator Data Imputation'!AM19&lt;&gt;"",1,0))</f>
        <v>0</v>
      </c>
      <c r="AL16" s="96">
        <f>IF('Indicator Data'!AO28="No Data",1,IF('Indicator Data Imputation'!AN19&lt;&gt;"",1,0))</f>
        <v>0</v>
      </c>
      <c r="AM16" s="96">
        <f>IF('Indicator Data'!AP28="No Data",1,IF('Indicator Data Imputation'!AO19&lt;&gt;"",1,0))</f>
        <v>0</v>
      </c>
      <c r="AN16" s="96">
        <f>IF('Indicator Data'!AQ28="No Data",1,IF('Indicator Data Imputation'!AP19&lt;&gt;"",1,0))</f>
        <v>0</v>
      </c>
      <c r="AO16" s="96">
        <f>IF('Indicator Data'!AR28="No Data",1,IF('Indicator Data Imputation'!AQ19&lt;&gt;"",1,0))</f>
        <v>0</v>
      </c>
      <c r="AP16" s="96">
        <f>IF('Indicator Data'!AS28="No Data",1,IF('Indicator Data Imputation'!AR19&lt;&gt;"",1,0))</f>
        <v>0</v>
      </c>
      <c r="AQ16" s="96">
        <f>IF('Indicator Data'!AT28="No Data",1,IF('Indicator Data Imputation'!AS19&lt;&gt;"",1,0))</f>
        <v>1</v>
      </c>
      <c r="AR16" s="96">
        <f>IF('Indicator Data'!AU28="No Data",1,IF('Indicator Data Imputation'!AT19&lt;&gt;"",1,0))</f>
        <v>1</v>
      </c>
      <c r="AS16" s="96">
        <f>IF('Indicator Data'!AV28="No Data",1,IF('Indicator Data Imputation'!AU19&lt;&gt;"",1,0))</f>
        <v>1</v>
      </c>
      <c r="AT16" s="96">
        <f>IF('Indicator Data'!AW28="No Data",1,IF('Indicator Data Imputation'!AV19&lt;&gt;"",1,0))</f>
        <v>0</v>
      </c>
      <c r="AU16" s="96">
        <f>IF('Indicator Data'!AX28="No Data",1,IF('Indicator Data Imputation'!AW19&lt;&gt;"",1,0))</f>
        <v>0</v>
      </c>
      <c r="AV16" s="96">
        <f>IF('Indicator Data'!AY28="No Data",1,IF('Indicator Data Imputation'!AX19&lt;&gt;"",1,0))</f>
        <v>0</v>
      </c>
      <c r="AW16" s="96">
        <f>IF('Indicator Data'!AZ28="No Data",1,IF('Indicator Data Imputation'!AY19&lt;&gt;"",1,0))</f>
        <v>0</v>
      </c>
      <c r="AX16" s="96">
        <f>IF('Indicator Data'!BA28="No Data",1,IF('Indicator Data Imputation'!AZ19&lt;&gt;"",1,0))</f>
        <v>0</v>
      </c>
      <c r="AY16" s="96">
        <f>IF('Indicator Data'!BB28="No Data",1,IF('Indicator Data Imputation'!BA19&lt;&gt;"",1,0))</f>
        <v>0</v>
      </c>
      <c r="AZ16" s="96">
        <f>IF('Indicator Data'!BC28="No Data",1,IF('Indicator Data Imputation'!BB19&lt;&gt;"",1,0))</f>
        <v>0</v>
      </c>
      <c r="BA16" s="96">
        <f>IF('Indicator Data'!BD28="No Data",1,IF('Indicator Data Imputation'!BC19&lt;&gt;"",1,0))</f>
        <v>0</v>
      </c>
      <c r="BB16" s="96">
        <f>IF('Indicator Data'!BE28="No Data",1,IF('Indicator Data Imputation'!BD19&lt;&gt;"",1,0))</f>
        <v>0</v>
      </c>
      <c r="BC16" s="96">
        <f>IF('Indicator Data'!BF28="No Data",1,IF('Indicator Data Imputation'!BE19&lt;&gt;"",1,0))</f>
        <v>0</v>
      </c>
      <c r="BD16" s="96">
        <f>IF('Indicator Data'!BG28="No Data",1,IF('Indicator Data Imputation'!BF19&lt;&gt;"",1,0))</f>
        <v>0</v>
      </c>
      <c r="BE16" s="96">
        <f>IF('Indicator Data'!BH28="No Data",1,IF('Indicator Data Imputation'!BG19&lt;&gt;"",1,0))</f>
        <v>0</v>
      </c>
      <c r="BF16" s="96">
        <f>IF('Indicator Data'!BI28="No Data",1,IF('Indicator Data Imputation'!BH19&lt;&gt;"",1,0))</f>
        <v>0</v>
      </c>
      <c r="BG16" s="96">
        <f>IF('Indicator Data'!BJ28="No Data",1,IF('Indicator Data Imputation'!BI19&lt;&gt;"",1,0))</f>
        <v>0</v>
      </c>
      <c r="BH16" s="96">
        <f>IF('Indicator Data'!BK28="No Data",1,IF('Indicator Data Imputation'!BJ19&lt;&gt;"",1,0))</f>
        <v>0</v>
      </c>
      <c r="BI16" s="96">
        <f>IF('Indicator Data'!BL28="No Data",1,IF('Indicator Data Imputation'!BK19&lt;&gt;"",1,0))</f>
        <v>0</v>
      </c>
      <c r="BJ16" s="96">
        <f>IF('Indicator Data'!BM28="No Data",1,IF('Indicator Data Imputation'!BL19&lt;&gt;"",1,0))</f>
        <v>0</v>
      </c>
      <c r="BK16" s="96">
        <f>IF('Indicator Data'!BN28="No Data",1,IF('Indicator Data Imputation'!BM19&lt;&gt;"",1,0))</f>
        <v>0</v>
      </c>
      <c r="BL16" s="96">
        <f>IF('Indicator Data'!BO28="No Data",1,IF('Indicator Data Imputation'!BN19&lt;&gt;"",1,0))</f>
        <v>0</v>
      </c>
      <c r="BM16" s="96">
        <f>IF('Indicator Data'!BP28="No Data",1,IF('Indicator Data Imputation'!BO19&lt;&gt;"",1,0))</f>
        <v>1</v>
      </c>
      <c r="BN16" s="96">
        <f>IF('Indicator Data'!BQ28="No Data",1,IF('Indicator Data Imputation'!BP19&lt;&gt;"",1,0))</f>
        <v>1</v>
      </c>
      <c r="BO16" s="96">
        <f>IF('Indicator Data'!BR28="No Data",1,IF('Indicator Data Imputation'!BQ19&lt;&gt;"",1,0))</f>
        <v>1</v>
      </c>
      <c r="BP16" s="96">
        <f>IF('Indicator Data'!BS28="No Data",1,IF('Indicator Data Imputation'!BR19&lt;&gt;"",1,0))</f>
        <v>0</v>
      </c>
      <c r="BQ16" s="96">
        <f>IF('Indicator Data'!BT28="No Data",1,IF('Indicator Data Imputation'!BS19&lt;&gt;"",1,0))</f>
        <v>0</v>
      </c>
      <c r="BR16" s="96">
        <f>IF('Indicator Data'!BU28="No Data",1,IF('Indicator Data Imputation'!BT19&lt;&gt;"",1,0))</f>
        <v>1</v>
      </c>
      <c r="BS16" s="96">
        <f>IF('Indicator Data'!BV28="No Data",1,IF('Indicator Data Imputation'!BU19&lt;&gt;"",1,0))</f>
        <v>0</v>
      </c>
      <c r="BT16" s="96">
        <f>IF('Indicator Data'!BW28="No Data",1,IF('Indicator Data Imputation'!BV19&lt;&gt;"",1,0))</f>
        <v>0</v>
      </c>
      <c r="BU16" s="96">
        <f>IF('Indicator Data'!BX28="No Data",1,IF('Indicator Data Imputation'!BW19&lt;&gt;"",1,0))</f>
        <v>0</v>
      </c>
      <c r="BV16" s="96">
        <f>IF('Indicator Data'!BY28="No Data",1,IF('Indicator Data Imputation'!BX19&lt;&gt;"",1,0))</f>
        <v>0</v>
      </c>
      <c r="BW16" s="96">
        <f>IF('Indicator Data'!BZ28="No Data",1,IF('Indicator Data Imputation'!BY19&lt;&gt;"",1,0))</f>
        <v>0</v>
      </c>
      <c r="BX16" s="96">
        <f>IF('Indicator Data'!CA28="No Data",1,IF('Indicator Data Imputation'!BZ19&lt;&gt;"",1,0))</f>
        <v>0</v>
      </c>
      <c r="BY16" s="96">
        <f>IF('Indicator Data'!CB28="No Data",1,IF('Indicator Data Imputation'!CA19&lt;&gt;"",1,0))</f>
        <v>0</v>
      </c>
      <c r="BZ16" s="96">
        <f>IF('Indicator Data'!CC28="No Data",1,IF('Indicator Data Imputation'!CB19&lt;&gt;"",1,0))</f>
        <v>0</v>
      </c>
      <c r="CA16" s="96">
        <f>IF('Indicator Data'!CD28="No Data",1,IF('Indicator Data Imputation'!CC19&lt;&gt;"",1,0))</f>
        <v>0</v>
      </c>
      <c r="CB16" s="96">
        <f>IF('Indicator Data'!CE28="No Data",1,IF('Indicator Data Imputation'!CD19&lt;&gt;"",1,0))</f>
        <v>0</v>
      </c>
      <c r="CC16" s="96">
        <f>IF('Indicator Data'!CF28="No Data",1,IF('Indicator Data Imputation'!CE19&lt;&gt;"",1,0))</f>
        <v>0</v>
      </c>
      <c r="CD16" s="96">
        <f>IF('Indicator Data'!CG28="No Data",1,IF('Indicator Data Imputation'!CF19&lt;&gt;"",1,0))</f>
        <v>0</v>
      </c>
      <c r="CE16" s="96">
        <f>IF('Indicator Data'!CH28="No Data",1,IF('Indicator Data Imputation'!CG19&lt;&gt;"",1,0))</f>
        <v>0</v>
      </c>
      <c r="CF16" s="96">
        <f>IF('Indicator Data'!CI28="No Data",1,IF('Indicator Data Imputation'!CH19&lt;&gt;"",1,0))</f>
        <v>0</v>
      </c>
      <c r="CG16" s="96">
        <f>IF('Indicator Data'!CJ28="No Data",1,IF('Indicator Data Imputation'!CI19&lt;&gt;"",1,0))</f>
        <v>0</v>
      </c>
      <c r="CH16" s="96">
        <f>IF('Indicator Data'!CK28="No Data",1,IF('Indicator Data Imputation'!CJ19&lt;&gt;"",1,0))</f>
        <v>0</v>
      </c>
      <c r="CI16" s="96">
        <f>IF('Indicator Data'!CL28="No Data",1,IF('Indicator Data Imputation'!CK19&lt;&gt;"",1,0))</f>
        <v>0</v>
      </c>
      <c r="CJ16" s="96">
        <f>IF('Indicator Data'!CM28="No Data",1,IF('Indicator Data Imputation'!CL19&lt;&gt;"",1,0))</f>
        <v>0</v>
      </c>
      <c r="CK16" s="96">
        <f>IF('Indicator Data'!CN28="No Data",1,IF('Indicator Data Imputation'!CM19&lt;&gt;"",1,0))</f>
        <v>0</v>
      </c>
      <c r="CL16" s="96">
        <f>IF('Indicator Data'!CO28="No Data",1,IF('Indicator Data Imputation'!CN19&lt;&gt;"",1,0))</f>
        <v>0</v>
      </c>
      <c r="CM16">
        <f t="shared" si="0"/>
        <v>13</v>
      </c>
      <c r="CN16" s="98">
        <f t="shared" si="1"/>
        <v>0.14606741573033707</v>
      </c>
    </row>
    <row r="17" spans="1:92" ht="14.4" x14ac:dyDescent="0.3">
      <c r="A17" t="str">
        <f>'Indicator Data'!C29</f>
        <v>Noakhali</v>
      </c>
      <c r="B17" s="96">
        <f>IF('Indicator Data'!E29="No Data",1,IF('Indicator Data Imputation'!D20&lt;&gt;"",1,0))</f>
        <v>1</v>
      </c>
      <c r="C17" s="96">
        <f>IF('Indicator Data'!F29="No Data",1,IF('Indicator Data Imputation'!E20&lt;&gt;"",1,0))</f>
        <v>1</v>
      </c>
      <c r="D17" s="96">
        <f>IF('Indicator Data'!G29="No Data",1,IF('Indicator Data Imputation'!F20&lt;&gt;"",1,0))</f>
        <v>1</v>
      </c>
      <c r="E17" s="96">
        <f>IF('Indicator Data'!H29="No Data",1,IF('Indicator Data Imputation'!G20&lt;&gt;"",1,0))</f>
        <v>1</v>
      </c>
      <c r="F17" s="96">
        <f>IF('Indicator Data'!I29="No Data",1,IF('Indicator Data Imputation'!H20&lt;&gt;"",1,0))</f>
        <v>0</v>
      </c>
      <c r="G17" s="96">
        <f>IF('Indicator Data'!J29="No Data",1,IF('Indicator Data Imputation'!I20&lt;&gt;"",1,0))</f>
        <v>0</v>
      </c>
      <c r="H17" s="96">
        <f>IF('Indicator Data'!K29="No Data",1,IF('Indicator Data Imputation'!J20&lt;&gt;"",1,0))</f>
        <v>0</v>
      </c>
      <c r="I17" s="96">
        <f>IF('Indicator Data'!L29="No Data",1,IF('Indicator Data Imputation'!K20&lt;&gt;"",1,0))</f>
        <v>0</v>
      </c>
      <c r="J17" s="96">
        <f>IF('Indicator Data'!M29="No Data",1,IF('Indicator Data Imputation'!L20&lt;&gt;"",1,0))</f>
        <v>0</v>
      </c>
      <c r="K17" s="96">
        <f>IF('Indicator Data'!N29="No Data",1,IF('Indicator Data Imputation'!M20&lt;&gt;"",1,0))</f>
        <v>0</v>
      </c>
      <c r="L17" s="96">
        <f>IF('Indicator Data'!O29="No Data",1,IF('Indicator Data Imputation'!N20&lt;&gt;"",1,0))</f>
        <v>0</v>
      </c>
      <c r="M17" s="96">
        <f>IF('Indicator Data'!P29="No Data",1,IF('Indicator Data Imputation'!O20&lt;&gt;"",1,0))</f>
        <v>0</v>
      </c>
      <c r="N17" s="96">
        <f>IF('Indicator Data'!Q29="No Data",1,IF('Indicator Data Imputation'!P20&lt;&gt;"",1,0))</f>
        <v>0</v>
      </c>
      <c r="O17" s="96">
        <f>IF('Indicator Data'!R29="No Data",1,IF('Indicator Data Imputation'!Q20&lt;&gt;"",1,0))</f>
        <v>0</v>
      </c>
      <c r="P17" s="96">
        <f>IF('Indicator Data'!S29="No Data",1,IF('Indicator Data Imputation'!R20&lt;&gt;"",1,0))</f>
        <v>1</v>
      </c>
      <c r="Q17" s="96">
        <f>IF('Indicator Data'!T29="No Data",1,IF('Indicator Data Imputation'!S20&lt;&gt;"",1,0))</f>
        <v>0</v>
      </c>
      <c r="R17" s="96">
        <f>IF('Indicator Data'!U29="No Data",1,IF('Indicator Data Imputation'!T20&lt;&gt;"",1,0))</f>
        <v>0</v>
      </c>
      <c r="S17" s="96">
        <f>IF('Indicator Data'!V29="No Data",1,IF('Indicator Data Imputation'!U20&lt;&gt;"",1,0))</f>
        <v>0</v>
      </c>
      <c r="T17" s="96">
        <f>IF('Indicator Data'!W29="No Data",1,IF('Indicator Data Imputation'!V20&lt;&gt;"",1,0))</f>
        <v>0</v>
      </c>
      <c r="U17" s="96">
        <f>IF('Indicator Data'!X29="No Data",1,IF('Indicator Data Imputation'!W20&lt;&gt;"",1,0))</f>
        <v>0</v>
      </c>
      <c r="V17" s="96">
        <f>IF('Indicator Data'!Y29="No Data",1,IF('Indicator Data Imputation'!X20&lt;&gt;"",1,0))</f>
        <v>0</v>
      </c>
      <c r="W17" s="96">
        <f>IF('Indicator Data'!Z29="No Data",1,IF('Indicator Data Imputation'!Y20&lt;&gt;"",1,0))</f>
        <v>0</v>
      </c>
      <c r="X17" s="96">
        <f>IF('Indicator Data'!AA29="No Data",1,IF('Indicator Data Imputation'!Z20&lt;&gt;"",1,0))</f>
        <v>0</v>
      </c>
      <c r="Y17" s="96">
        <f>IF('Indicator Data'!AB29="No Data",1,IF('Indicator Data Imputation'!AA20&lt;&gt;"",1,0))</f>
        <v>0</v>
      </c>
      <c r="Z17" s="96">
        <f>IF('Indicator Data'!AC29="No Data",1,IF('Indicator Data Imputation'!AB20&lt;&gt;"",1,0))</f>
        <v>0</v>
      </c>
      <c r="AA17" s="96">
        <f>IF('Indicator Data'!AD29="No Data",1,IF('Indicator Data Imputation'!AC20&lt;&gt;"",1,0))</f>
        <v>0</v>
      </c>
      <c r="AB17" s="96">
        <f>IF('Indicator Data'!AE29="No Data",1,IF('Indicator Data Imputation'!AD20&lt;&gt;"",1,0))</f>
        <v>1</v>
      </c>
      <c r="AC17" s="96">
        <f>IF('Indicator Data'!AF29="No Data",1,IF('Indicator Data Imputation'!AE20&lt;&gt;"",1,0))</f>
        <v>1</v>
      </c>
      <c r="AD17" s="96">
        <f>IF('Indicator Data'!AG29="No Data",1,IF('Indicator Data Imputation'!AF20&lt;&gt;"",1,0))</f>
        <v>1</v>
      </c>
      <c r="AE17" s="96">
        <f>IF('Indicator Data'!AH29="No Data",1,IF('Indicator Data Imputation'!AG20&lt;&gt;"",1,0))</f>
        <v>1</v>
      </c>
      <c r="AF17" s="96">
        <f>IF('Indicator Data'!AI29="No Data",1,IF('Indicator Data Imputation'!AH20&lt;&gt;"",1,0))</f>
        <v>1</v>
      </c>
      <c r="AG17" s="96">
        <f>IF('Indicator Data'!AJ29="No Data",1,IF('Indicator Data Imputation'!AI20&lt;&gt;"",1,0))</f>
        <v>0</v>
      </c>
      <c r="AH17" s="96">
        <f>IF('Indicator Data'!AK29="No Data",1,IF('Indicator Data Imputation'!AJ20&lt;&gt;"",1,0))</f>
        <v>0</v>
      </c>
      <c r="AI17" s="96">
        <f>IF('Indicator Data'!AL29="No Data",1,IF('Indicator Data Imputation'!AK20&lt;&gt;"",1,0))</f>
        <v>0</v>
      </c>
      <c r="AJ17" s="96">
        <f>IF('Indicator Data'!AM29="No Data",1,IF('Indicator Data Imputation'!AL20&lt;&gt;"",1,0))</f>
        <v>0</v>
      </c>
      <c r="AK17" s="96">
        <f>IF('Indicator Data'!AN29="No Data",1,IF('Indicator Data Imputation'!AM20&lt;&gt;"",1,0))</f>
        <v>0</v>
      </c>
      <c r="AL17" s="96">
        <f>IF('Indicator Data'!AO29="No Data",1,IF('Indicator Data Imputation'!AN20&lt;&gt;"",1,0))</f>
        <v>0</v>
      </c>
      <c r="AM17" s="96">
        <f>IF('Indicator Data'!AP29="No Data",1,IF('Indicator Data Imputation'!AO20&lt;&gt;"",1,0))</f>
        <v>0</v>
      </c>
      <c r="AN17" s="96">
        <f>IF('Indicator Data'!AQ29="No Data",1,IF('Indicator Data Imputation'!AP20&lt;&gt;"",1,0))</f>
        <v>0</v>
      </c>
      <c r="AO17" s="96">
        <f>IF('Indicator Data'!AR29="No Data",1,IF('Indicator Data Imputation'!AQ20&lt;&gt;"",1,0))</f>
        <v>0</v>
      </c>
      <c r="AP17" s="96">
        <f>IF('Indicator Data'!AS29="No Data",1,IF('Indicator Data Imputation'!AR20&lt;&gt;"",1,0))</f>
        <v>0</v>
      </c>
      <c r="AQ17" s="96">
        <f>IF('Indicator Data'!AT29="No Data",1,IF('Indicator Data Imputation'!AS20&lt;&gt;"",1,0))</f>
        <v>1</v>
      </c>
      <c r="AR17" s="96">
        <f>IF('Indicator Data'!AU29="No Data",1,IF('Indicator Data Imputation'!AT20&lt;&gt;"",1,0))</f>
        <v>1</v>
      </c>
      <c r="AS17" s="96">
        <f>IF('Indicator Data'!AV29="No Data",1,IF('Indicator Data Imputation'!AU20&lt;&gt;"",1,0))</f>
        <v>1</v>
      </c>
      <c r="AT17" s="96">
        <f>IF('Indicator Data'!AW29="No Data",1,IF('Indicator Data Imputation'!AV20&lt;&gt;"",1,0))</f>
        <v>0</v>
      </c>
      <c r="AU17" s="96">
        <f>IF('Indicator Data'!AX29="No Data",1,IF('Indicator Data Imputation'!AW20&lt;&gt;"",1,0))</f>
        <v>0</v>
      </c>
      <c r="AV17" s="96">
        <f>IF('Indicator Data'!AY29="No Data",1,IF('Indicator Data Imputation'!AX20&lt;&gt;"",1,0))</f>
        <v>0</v>
      </c>
      <c r="AW17" s="96">
        <f>IF('Indicator Data'!AZ29="No Data",1,IF('Indicator Data Imputation'!AY20&lt;&gt;"",1,0))</f>
        <v>0</v>
      </c>
      <c r="AX17" s="96">
        <f>IF('Indicator Data'!BA29="No Data",1,IF('Indicator Data Imputation'!AZ20&lt;&gt;"",1,0))</f>
        <v>0</v>
      </c>
      <c r="AY17" s="96">
        <f>IF('Indicator Data'!BB29="No Data",1,IF('Indicator Data Imputation'!BA20&lt;&gt;"",1,0))</f>
        <v>0</v>
      </c>
      <c r="AZ17" s="96">
        <f>IF('Indicator Data'!BC29="No Data",1,IF('Indicator Data Imputation'!BB20&lt;&gt;"",1,0))</f>
        <v>0</v>
      </c>
      <c r="BA17" s="96">
        <f>IF('Indicator Data'!BD29="No Data",1,IF('Indicator Data Imputation'!BC20&lt;&gt;"",1,0))</f>
        <v>0</v>
      </c>
      <c r="BB17" s="96">
        <f>IF('Indicator Data'!BE29="No Data",1,IF('Indicator Data Imputation'!BD20&lt;&gt;"",1,0))</f>
        <v>0</v>
      </c>
      <c r="BC17" s="96">
        <f>IF('Indicator Data'!BF29="No Data",1,IF('Indicator Data Imputation'!BE20&lt;&gt;"",1,0))</f>
        <v>0</v>
      </c>
      <c r="BD17" s="96">
        <f>IF('Indicator Data'!BG29="No Data",1,IF('Indicator Data Imputation'!BF20&lt;&gt;"",1,0))</f>
        <v>0</v>
      </c>
      <c r="BE17" s="96">
        <f>IF('Indicator Data'!BH29="No Data",1,IF('Indicator Data Imputation'!BG20&lt;&gt;"",1,0))</f>
        <v>0</v>
      </c>
      <c r="BF17" s="96">
        <f>IF('Indicator Data'!BI29="No Data",1,IF('Indicator Data Imputation'!BH20&lt;&gt;"",1,0))</f>
        <v>0</v>
      </c>
      <c r="BG17" s="96">
        <f>IF('Indicator Data'!BJ29="No Data",1,IF('Indicator Data Imputation'!BI20&lt;&gt;"",1,0))</f>
        <v>0</v>
      </c>
      <c r="BH17" s="96">
        <f>IF('Indicator Data'!BK29="No Data",1,IF('Indicator Data Imputation'!BJ20&lt;&gt;"",1,0))</f>
        <v>0</v>
      </c>
      <c r="BI17" s="96">
        <f>IF('Indicator Data'!BL29="No Data",1,IF('Indicator Data Imputation'!BK20&lt;&gt;"",1,0))</f>
        <v>0</v>
      </c>
      <c r="BJ17" s="96">
        <f>IF('Indicator Data'!BM29="No Data",1,IF('Indicator Data Imputation'!BL20&lt;&gt;"",1,0))</f>
        <v>0</v>
      </c>
      <c r="BK17" s="96">
        <f>IF('Indicator Data'!BN29="No Data",1,IF('Indicator Data Imputation'!BM20&lt;&gt;"",1,0))</f>
        <v>0</v>
      </c>
      <c r="BL17" s="96">
        <f>IF('Indicator Data'!BO29="No Data",1,IF('Indicator Data Imputation'!BN20&lt;&gt;"",1,0))</f>
        <v>0</v>
      </c>
      <c r="BM17" s="96">
        <f>IF('Indicator Data'!BP29="No Data",1,IF('Indicator Data Imputation'!BO20&lt;&gt;"",1,0))</f>
        <v>1</v>
      </c>
      <c r="BN17" s="96">
        <f>IF('Indicator Data'!BQ29="No Data",1,IF('Indicator Data Imputation'!BP20&lt;&gt;"",1,0))</f>
        <v>1</v>
      </c>
      <c r="BO17" s="96">
        <f>IF('Indicator Data'!BR29="No Data",1,IF('Indicator Data Imputation'!BQ20&lt;&gt;"",1,0))</f>
        <v>1</v>
      </c>
      <c r="BP17" s="96">
        <f>IF('Indicator Data'!BS29="No Data",1,IF('Indicator Data Imputation'!BR20&lt;&gt;"",1,0))</f>
        <v>0</v>
      </c>
      <c r="BQ17" s="96">
        <f>IF('Indicator Data'!BT29="No Data",1,IF('Indicator Data Imputation'!BS20&lt;&gt;"",1,0))</f>
        <v>0</v>
      </c>
      <c r="BR17" s="96">
        <f>IF('Indicator Data'!BU29="No Data",1,IF('Indicator Data Imputation'!BT20&lt;&gt;"",1,0))</f>
        <v>1</v>
      </c>
      <c r="BS17" s="96">
        <f>IF('Indicator Data'!BV29="No Data",1,IF('Indicator Data Imputation'!BU20&lt;&gt;"",1,0))</f>
        <v>0</v>
      </c>
      <c r="BT17" s="96">
        <f>IF('Indicator Data'!BW29="No Data",1,IF('Indicator Data Imputation'!BV20&lt;&gt;"",1,0))</f>
        <v>0</v>
      </c>
      <c r="BU17" s="96">
        <f>IF('Indicator Data'!BX29="No Data",1,IF('Indicator Data Imputation'!BW20&lt;&gt;"",1,0))</f>
        <v>0</v>
      </c>
      <c r="BV17" s="96">
        <f>IF('Indicator Data'!BY29="No Data",1,IF('Indicator Data Imputation'!BX20&lt;&gt;"",1,0))</f>
        <v>0</v>
      </c>
      <c r="BW17" s="96">
        <f>IF('Indicator Data'!BZ29="No Data",1,IF('Indicator Data Imputation'!BY20&lt;&gt;"",1,0))</f>
        <v>0</v>
      </c>
      <c r="BX17" s="96">
        <f>IF('Indicator Data'!CA29="No Data",1,IF('Indicator Data Imputation'!BZ20&lt;&gt;"",1,0))</f>
        <v>0</v>
      </c>
      <c r="BY17" s="96">
        <f>IF('Indicator Data'!CB29="No Data",1,IF('Indicator Data Imputation'!CA20&lt;&gt;"",1,0))</f>
        <v>0</v>
      </c>
      <c r="BZ17" s="96">
        <f>IF('Indicator Data'!CC29="No Data",1,IF('Indicator Data Imputation'!CB20&lt;&gt;"",1,0))</f>
        <v>0</v>
      </c>
      <c r="CA17" s="96">
        <f>IF('Indicator Data'!CD29="No Data",1,IF('Indicator Data Imputation'!CC20&lt;&gt;"",1,0))</f>
        <v>0</v>
      </c>
      <c r="CB17" s="96">
        <f>IF('Indicator Data'!CE29="No Data",1,IF('Indicator Data Imputation'!CD20&lt;&gt;"",1,0))</f>
        <v>0</v>
      </c>
      <c r="CC17" s="96">
        <f>IF('Indicator Data'!CF29="No Data",1,IF('Indicator Data Imputation'!CE20&lt;&gt;"",1,0))</f>
        <v>0</v>
      </c>
      <c r="CD17" s="96">
        <f>IF('Indicator Data'!CG29="No Data",1,IF('Indicator Data Imputation'!CF20&lt;&gt;"",1,0))</f>
        <v>0</v>
      </c>
      <c r="CE17" s="96">
        <f>IF('Indicator Data'!CH29="No Data",1,IF('Indicator Data Imputation'!CG20&lt;&gt;"",1,0))</f>
        <v>0</v>
      </c>
      <c r="CF17" s="96">
        <f>IF('Indicator Data'!CI29="No Data",1,IF('Indicator Data Imputation'!CH20&lt;&gt;"",1,0))</f>
        <v>0</v>
      </c>
      <c r="CG17" s="96">
        <f>IF('Indicator Data'!CJ29="No Data",1,IF('Indicator Data Imputation'!CI20&lt;&gt;"",1,0))</f>
        <v>0</v>
      </c>
      <c r="CH17" s="96">
        <f>IF('Indicator Data'!CK29="No Data",1,IF('Indicator Data Imputation'!CJ20&lt;&gt;"",1,0))</f>
        <v>0</v>
      </c>
      <c r="CI17" s="96">
        <f>IF('Indicator Data'!CL29="No Data",1,IF('Indicator Data Imputation'!CK20&lt;&gt;"",1,0))</f>
        <v>0</v>
      </c>
      <c r="CJ17" s="96">
        <f>IF('Indicator Data'!CM29="No Data",1,IF('Indicator Data Imputation'!CL20&lt;&gt;"",1,0))</f>
        <v>0</v>
      </c>
      <c r="CK17" s="96">
        <f>IF('Indicator Data'!CN29="No Data",1,IF('Indicator Data Imputation'!CM20&lt;&gt;"",1,0))</f>
        <v>0</v>
      </c>
      <c r="CL17" s="96">
        <f>IF('Indicator Data'!CO29="No Data",1,IF('Indicator Data Imputation'!CN20&lt;&gt;"",1,0))</f>
        <v>0</v>
      </c>
      <c r="CM17">
        <f t="shared" si="0"/>
        <v>13</v>
      </c>
      <c r="CN17" s="98">
        <f t="shared" si="1"/>
        <v>0.14606741573033707</v>
      </c>
    </row>
    <row r="18" spans="1:92" ht="14.4" x14ac:dyDescent="0.3">
      <c r="A18" t="str">
        <f>'Indicator Data'!C30</f>
        <v>Rangamati</v>
      </c>
      <c r="B18" s="96">
        <f>IF('Indicator Data'!E30="No Data",1,IF('Indicator Data Imputation'!D21&lt;&gt;"",1,0))</f>
        <v>1</v>
      </c>
      <c r="C18" s="96">
        <f>IF('Indicator Data'!F30="No Data",1,IF('Indicator Data Imputation'!E21&lt;&gt;"",1,0))</f>
        <v>1</v>
      </c>
      <c r="D18" s="96">
        <f>IF('Indicator Data'!G30="No Data",1,IF('Indicator Data Imputation'!F21&lt;&gt;"",1,0))</f>
        <v>1</v>
      </c>
      <c r="E18" s="96">
        <f>IF('Indicator Data'!H30="No Data",1,IF('Indicator Data Imputation'!G21&lt;&gt;"",1,0))</f>
        <v>1</v>
      </c>
      <c r="F18" s="96">
        <f>IF('Indicator Data'!I30="No Data",1,IF('Indicator Data Imputation'!H21&lt;&gt;"",1,0))</f>
        <v>0</v>
      </c>
      <c r="G18" s="96">
        <f>IF('Indicator Data'!J30="No Data",1,IF('Indicator Data Imputation'!I21&lt;&gt;"",1,0))</f>
        <v>0</v>
      </c>
      <c r="H18" s="96">
        <f>IF('Indicator Data'!K30="No Data",1,IF('Indicator Data Imputation'!J21&lt;&gt;"",1,0))</f>
        <v>0</v>
      </c>
      <c r="I18" s="96">
        <f>IF('Indicator Data'!L30="No Data",1,IF('Indicator Data Imputation'!K21&lt;&gt;"",1,0))</f>
        <v>0</v>
      </c>
      <c r="J18" s="96">
        <f>IF('Indicator Data'!M30="No Data",1,IF('Indicator Data Imputation'!L21&lt;&gt;"",1,0))</f>
        <v>0</v>
      </c>
      <c r="K18" s="96">
        <f>IF('Indicator Data'!N30="No Data",1,IF('Indicator Data Imputation'!M21&lt;&gt;"",1,0))</f>
        <v>0</v>
      </c>
      <c r="L18" s="96">
        <f>IF('Indicator Data'!O30="No Data",1,IF('Indicator Data Imputation'!N21&lt;&gt;"",1,0))</f>
        <v>0</v>
      </c>
      <c r="M18" s="96">
        <f>IF('Indicator Data'!P30="No Data",1,IF('Indicator Data Imputation'!O21&lt;&gt;"",1,0))</f>
        <v>0</v>
      </c>
      <c r="N18" s="96">
        <f>IF('Indicator Data'!Q30="No Data",1,IF('Indicator Data Imputation'!P21&lt;&gt;"",1,0))</f>
        <v>0</v>
      </c>
      <c r="O18" s="96">
        <f>IF('Indicator Data'!R30="No Data",1,IF('Indicator Data Imputation'!Q21&lt;&gt;"",1,0))</f>
        <v>0</v>
      </c>
      <c r="P18" s="96">
        <f>IF('Indicator Data'!S30="No Data",1,IF('Indicator Data Imputation'!R21&lt;&gt;"",1,0))</f>
        <v>0</v>
      </c>
      <c r="Q18" s="96">
        <f>IF('Indicator Data'!T30="No Data",1,IF('Indicator Data Imputation'!S21&lt;&gt;"",1,0))</f>
        <v>0</v>
      </c>
      <c r="R18" s="96">
        <f>IF('Indicator Data'!U30="No Data",1,IF('Indicator Data Imputation'!T21&lt;&gt;"",1,0))</f>
        <v>0</v>
      </c>
      <c r="S18" s="96">
        <f>IF('Indicator Data'!V30="No Data",1,IF('Indicator Data Imputation'!U21&lt;&gt;"",1,0))</f>
        <v>0</v>
      </c>
      <c r="T18" s="96">
        <f>IF('Indicator Data'!W30="No Data",1,IF('Indicator Data Imputation'!V21&lt;&gt;"",1,0))</f>
        <v>0</v>
      </c>
      <c r="U18" s="96">
        <f>IF('Indicator Data'!X30="No Data",1,IF('Indicator Data Imputation'!W21&lt;&gt;"",1,0))</f>
        <v>0</v>
      </c>
      <c r="V18" s="96">
        <f>IF('Indicator Data'!Y30="No Data",1,IF('Indicator Data Imputation'!X21&lt;&gt;"",1,0))</f>
        <v>0</v>
      </c>
      <c r="W18" s="96">
        <f>IF('Indicator Data'!Z30="No Data",1,IF('Indicator Data Imputation'!Y21&lt;&gt;"",1,0))</f>
        <v>0</v>
      </c>
      <c r="X18" s="96">
        <f>IF('Indicator Data'!AA30="No Data",1,IF('Indicator Data Imputation'!Z21&lt;&gt;"",1,0))</f>
        <v>0</v>
      </c>
      <c r="Y18" s="96">
        <f>IF('Indicator Data'!AB30="No Data",1,IF('Indicator Data Imputation'!AA21&lt;&gt;"",1,0))</f>
        <v>0</v>
      </c>
      <c r="Z18" s="96">
        <f>IF('Indicator Data'!AC30="No Data",1,IF('Indicator Data Imputation'!AB21&lt;&gt;"",1,0))</f>
        <v>0</v>
      </c>
      <c r="AA18" s="96">
        <f>IF('Indicator Data'!AD30="No Data",1,IF('Indicator Data Imputation'!AC21&lt;&gt;"",1,0))</f>
        <v>0</v>
      </c>
      <c r="AB18" s="96">
        <f>IF('Indicator Data'!AE30="No Data",1,IF('Indicator Data Imputation'!AD21&lt;&gt;"",1,0))</f>
        <v>1</v>
      </c>
      <c r="AC18" s="96">
        <f>IF('Indicator Data'!AF30="No Data",1,IF('Indicator Data Imputation'!AE21&lt;&gt;"",1,0))</f>
        <v>1</v>
      </c>
      <c r="AD18" s="96">
        <f>IF('Indicator Data'!AG30="No Data",1,IF('Indicator Data Imputation'!AF21&lt;&gt;"",1,0))</f>
        <v>1</v>
      </c>
      <c r="AE18" s="96">
        <f>IF('Indicator Data'!AH30="No Data",1,IF('Indicator Data Imputation'!AG21&lt;&gt;"",1,0))</f>
        <v>1</v>
      </c>
      <c r="AF18" s="96">
        <f>IF('Indicator Data'!AI30="No Data",1,IF('Indicator Data Imputation'!AH21&lt;&gt;"",1,0))</f>
        <v>1</v>
      </c>
      <c r="AG18" s="96">
        <f>IF('Indicator Data'!AJ30="No Data",1,IF('Indicator Data Imputation'!AI21&lt;&gt;"",1,0))</f>
        <v>0</v>
      </c>
      <c r="AH18" s="96">
        <f>IF('Indicator Data'!AK30="No Data",1,IF('Indicator Data Imputation'!AJ21&lt;&gt;"",1,0))</f>
        <v>0</v>
      </c>
      <c r="AI18" s="96">
        <f>IF('Indicator Data'!AL30="No Data",1,IF('Indicator Data Imputation'!AK21&lt;&gt;"",1,0))</f>
        <v>0</v>
      </c>
      <c r="AJ18" s="96">
        <f>IF('Indicator Data'!AM30="No Data",1,IF('Indicator Data Imputation'!AL21&lt;&gt;"",1,0))</f>
        <v>0</v>
      </c>
      <c r="AK18" s="96">
        <f>IF('Indicator Data'!AN30="No Data",1,IF('Indicator Data Imputation'!AM21&lt;&gt;"",1,0))</f>
        <v>0</v>
      </c>
      <c r="AL18" s="96">
        <f>IF('Indicator Data'!AO30="No Data",1,IF('Indicator Data Imputation'!AN21&lt;&gt;"",1,0))</f>
        <v>0</v>
      </c>
      <c r="AM18" s="96">
        <f>IF('Indicator Data'!AP30="No Data",1,IF('Indicator Data Imputation'!AO21&lt;&gt;"",1,0))</f>
        <v>0</v>
      </c>
      <c r="AN18" s="96">
        <f>IF('Indicator Data'!AQ30="No Data",1,IF('Indicator Data Imputation'!AP21&lt;&gt;"",1,0))</f>
        <v>0</v>
      </c>
      <c r="AO18" s="96">
        <f>IF('Indicator Data'!AR30="No Data",1,IF('Indicator Data Imputation'!AQ21&lt;&gt;"",1,0))</f>
        <v>0</v>
      </c>
      <c r="AP18" s="96">
        <f>IF('Indicator Data'!AS30="No Data",1,IF('Indicator Data Imputation'!AR21&lt;&gt;"",1,0))</f>
        <v>0</v>
      </c>
      <c r="AQ18" s="96">
        <f>IF('Indicator Data'!AT30="No Data",1,IF('Indicator Data Imputation'!AS21&lt;&gt;"",1,0))</f>
        <v>1</v>
      </c>
      <c r="AR18" s="96">
        <f>IF('Indicator Data'!AU30="No Data",1,IF('Indicator Data Imputation'!AT21&lt;&gt;"",1,0))</f>
        <v>1</v>
      </c>
      <c r="AS18" s="96">
        <f>IF('Indicator Data'!AV30="No Data",1,IF('Indicator Data Imputation'!AU21&lt;&gt;"",1,0))</f>
        <v>1</v>
      </c>
      <c r="AT18" s="96">
        <f>IF('Indicator Data'!AW30="No Data",1,IF('Indicator Data Imputation'!AV21&lt;&gt;"",1,0))</f>
        <v>0</v>
      </c>
      <c r="AU18" s="96">
        <f>IF('Indicator Data'!AX30="No Data",1,IF('Indicator Data Imputation'!AW21&lt;&gt;"",1,0))</f>
        <v>0</v>
      </c>
      <c r="AV18" s="96">
        <f>IF('Indicator Data'!AY30="No Data",1,IF('Indicator Data Imputation'!AX21&lt;&gt;"",1,0))</f>
        <v>0</v>
      </c>
      <c r="AW18" s="96">
        <f>IF('Indicator Data'!AZ30="No Data",1,IF('Indicator Data Imputation'!AY21&lt;&gt;"",1,0))</f>
        <v>0</v>
      </c>
      <c r="AX18" s="96">
        <f>IF('Indicator Data'!BA30="No Data",1,IF('Indicator Data Imputation'!AZ21&lt;&gt;"",1,0))</f>
        <v>0</v>
      </c>
      <c r="AY18" s="96">
        <f>IF('Indicator Data'!BB30="No Data",1,IF('Indicator Data Imputation'!BA21&lt;&gt;"",1,0))</f>
        <v>0</v>
      </c>
      <c r="AZ18" s="96">
        <f>IF('Indicator Data'!BC30="No Data",1,IF('Indicator Data Imputation'!BB21&lt;&gt;"",1,0))</f>
        <v>0</v>
      </c>
      <c r="BA18" s="96">
        <f>IF('Indicator Data'!BD30="No Data",1,IF('Indicator Data Imputation'!BC21&lt;&gt;"",1,0))</f>
        <v>0</v>
      </c>
      <c r="BB18" s="96">
        <f>IF('Indicator Data'!BE30="No Data",1,IF('Indicator Data Imputation'!BD21&lt;&gt;"",1,0))</f>
        <v>0</v>
      </c>
      <c r="BC18" s="96">
        <f>IF('Indicator Data'!BF30="No Data",1,IF('Indicator Data Imputation'!BE21&lt;&gt;"",1,0))</f>
        <v>0</v>
      </c>
      <c r="BD18" s="96">
        <f>IF('Indicator Data'!BG30="No Data",1,IF('Indicator Data Imputation'!BF21&lt;&gt;"",1,0))</f>
        <v>0</v>
      </c>
      <c r="BE18" s="96">
        <f>IF('Indicator Data'!BH30="No Data",1,IF('Indicator Data Imputation'!BG21&lt;&gt;"",1,0))</f>
        <v>0</v>
      </c>
      <c r="BF18" s="96">
        <f>IF('Indicator Data'!BI30="No Data",1,IF('Indicator Data Imputation'!BH21&lt;&gt;"",1,0))</f>
        <v>0</v>
      </c>
      <c r="BG18" s="96">
        <f>IF('Indicator Data'!BJ30="No Data",1,IF('Indicator Data Imputation'!BI21&lt;&gt;"",1,0))</f>
        <v>0</v>
      </c>
      <c r="BH18" s="96">
        <f>IF('Indicator Data'!BK30="No Data",1,IF('Indicator Data Imputation'!BJ21&lt;&gt;"",1,0))</f>
        <v>0</v>
      </c>
      <c r="BI18" s="96">
        <f>IF('Indicator Data'!BL30="No Data",1,IF('Indicator Data Imputation'!BK21&lt;&gt;"",1,0))</f>
        <v>0</v>
      </c>
      <c r="BJ18" s="96">
        <f>IF('Indicator Data'!BM30="No Data",1,IF('Indicator Data Imputation'!BL21&lt;&gt;"",1,0))</f>
        <v>0</v>
      </c>
      <c r="BK18" s="96">
        <f>IF('Indicator Data'!BN30="No Data",1,IF('Indicator Data Imputation'!BM21&lt;&gt;"",1,0))</f>
        <v>0</v>
      </c>
      <c r="BL18" s="96">
        <f>IF('Indicator Data'!BO30="No Data",1,IF('Indicator Data Imputation'!BN21&lt;&gt;"",1,0))</f>
        <v>0</v>
      </c>
      <c r="BM18" s="96">
        <f>IF('Indicator Data'!BP30="No Data",1,IF('Indicator Data Imputation'!BO21&lt;&gt;"",1,0))</f>
        <v>1</v>
      </c>
      <c r="BN18" s="96">
        <f>IF('Indicator Data'!BQ30="No Data",1,IF('Indicator Data Imputation'!BP21&lt;&gt;"",1,0))</f>
        <v>1</v>
      </c>
      <c r="BO18" s="96">
        <f>IF('Indicator Data'!BR30="No Data",1,IF('Indicator Data Imputation'!BQ21&lt;&gt;"",1,0))</f>
        <v>1</v>
      </c>
      <c r="BP18" s="96">
        <f>IF('Indicator Data'!BS30="No Data",1,IF('Indicator Data Imputation'!BR21&lt;&gt;"",1,0))</f>
        <v>1</v>
      </c>
      <c r="BQ18" s="96">
        <f>IF('Indicator Data'!BT30="No Data",1,IF('Indicator Data Imputation'!BS21&lt;&gt;"",1,0))</f>
        <v>0</v>
      </c>
      <c r="BR18" s="96">
        <f>IF('Indicator Data'!BU30="No Data",1,IF('Indicator Data Imputation'!BT21&lt;&gt;"",1,0))</f>
        <v>1</v>
      </c>
      <c r="BS18" s="96">
        <f>IF('Indicator Data'!BV30="No Data",1,IF('Indicator Data Imputation'!BU21&lt;&gt;"",1,0))</f>
        <v>0</v>
      </c>
      <c r="BT18" s="96">
        <f>IF('Indicator Data'!BW30="No Data",1,IF('Indicator Data Imputation'!BV21&lt;&gt;"",1,0))</f>
        <v>0</v>
      </c>
      <c r="BU18" s="96">
        <f>IF('Indicator Data'!BX30="No Data",1,IF('Indicator Data Imputation'!BW21&lt;&gt;"",1,0))</f>
        <v>0</v>
      </c>
      <c r="BV18" s="96">
        <f>IF('Indicator Data'!BY30="No Data",1,IF('Indicator Data Imputation'!BX21&lt;&gt;"",1,0))</f>
        <v>0</v>
      </c>
      <c r="BW18" s="96">
        <f>IF('Indicator Data'!BZ30="No Data",1,IF('Indicator Data Imputation'!BY21&lt;&gt;"",1,0))</f>
        <v>0</v>
      </c>
      <c r="BX18" s="96">
        <f>IF('Indicator Data'!CA30="No Data",1,IF('Indicator Data Imputation'!BZ21&lt;&gt;"",1,0))</f>
        <v>0</v>
      </c>
      <c r="BY18" s="96">
        <f>IF('Indicator Data'!CB30="No Data",1,IF('Indicator Data Imputation'!CA21&lt;&gt;"",1,0))</f>
        <v>0</v>
      </c>
      <c r="BZ18" s="96">
        <f>IF('Indicator Data'!CC30="No Data",1,IF('Indicator Data Imputation'!CB21&lt;&gt;"",1,0))</f>
        <v>0</v>
      </c>
      <c r="CA18" s="96">
        <f>IF('Indicator Data'!CD30="No Data",1,IF('Indicator Data Imputation'!CC21&lt;&gt;"",1,0))</f>
        <v>0</v>
      </c>
      <c r="CB18" s="96">
        <f>IF('Indicator Data'!CE30="No Data",1,IF('Indicator Data Imputation'!CD21&lt;&gt;"",1,0))</f>
        <v>0</v>
      </c>
      <c r="CC18" s="96">
        <f>IF('Indicator Data'!CF30="No Data",1,IF('Indicator Data Imputation'!CE21&lt;&gt;"",1,0))</f>
        <v>0</v>
      </c>
      <c r="CD18" s="96">
        <f>IF('Indicator Data'!CG30="No Data",1,IF('Indicator Data Imputation'!CF21&lt;&gt;"",1,0))</f>
        <v>0</v>
      </c>
      <c r="CE18" s="96">
        <f>IF('Indicator Data'!CH30="No Data",1,IF('Indicator Data Imputation'!CG21&lt;&gt;"",1,0))</f>
        <v>0</v>
      </c>
      <c r="CF18" s="96">
        <f>IF('Indicator Data'!CI30="No Data",1,IF('Indicator Data Imputation'!CH21&lt;&gt;"",1,0))</f>
        <v>0</v>
      </c>
      <c r="CG18" s="96">
        <f>IF('Indicator Data'!CJ30="No Data",1,IF('Indicator Data Imputation'!CI21&lt;&gt;"",1,0))</f>
        <v>0</v>
      </c>
      <c r="CH18" s="96">
        <f>IF('Indicator Data'!CK30="No Data",1,IF('Indicator Data Imputation'!CJ21&lt;&gt;"",1,0))</f>
        <v>0</v>
      </c>
      <c r="CI18" s="96">
        <f>IF('Indicator Data'!CL30="No Data",1,IF('Indicator Data Imputation'!CK21&lt;&gt;"",1,0))</f>
        <v>0</v>
      </c>
      <c r="CJ18" s="96">
        <f>IF('Indicator Data'!CM30="No Data",1,IF('Indicator Data Imputation'!CL21&lt;&gt;"",1,0))</f>
        <v>0</v>
      </c>
      <c r="CK18" s="96">
        <f>IF('Indicator Data'!CN30="No Data",1,IF('Indicator Data Imputation'!CM21&lt;&gt;"",1,0))</f>
        <v>0</v>
      </c>
      <c r="CL18" s="96">
        <f>IF('Indicator Data'!CO30="No Data",1,IF('Indicator Data Imputation'!CN21&lt;&gt;"",1,0))</f>
        <v>0</v>
      </c>
      <c r="CM18">
        <f t="shared" si="0"/>
        <v>12</v>
      </c>
      <c r="CN18" s="98">
        <f t="shared" si="1"/>
        <v>0.1348314606741573</v>
      </c>
    </row>
    <row r="19" spans="1:92" ht="14.4" x14ac:dyDescent="0.3">
      <c r="A19" t="str">
        <f>'Indicator Data'!C31</f>
        <v>Dhaka</v>
      </c>
      <c r="B19" s="96">
        <f>IF('Indicator Data'!E31="No Data",1,IF('Indicator Data Imputation'!D22&lt;&gt;"",1,0))</f>
        <v>1</v>
      </c>
      <c r="C19" s="96">
        <f>IF('Indicator Data'!F31="No Data",1,IF('Indicator Data Imputation'!E22&lt;&gt;"",1,0))</f>
        <v>1</v>
      </c>
      <c r="D19" s="96">
        <f>IF('Indicator Data'!G31="No Data",1,IF('Indicator Data Imputation'!F22&lt;&gt;"",1,0))</f>
        <v>1</v>
      </c>
      <c r="E19" s="96">
        <f>IF('Indicator Data'!H31="No Data",1,IF('Indicator Data Imputation'!G22&lt;&gt;"",1,0))</f>
        <v>1</v>
      </c>
      <c r="F19" s="96">
        <f>IF('Indicator Data'!I31="No Data",1,IF('Indicator Data Imputation'!H22&lt;&gt;"",1,0))</f>
        <v>0</v>
      </c>
      <c r="G19" s="96">
        <f>IF('Indicator Data'!J31="No Data",1,IF('Indicator Data Imputation'!I22&lt;&gt;"",1,0))</f>
        <v>0</v>
      </c>
      <c r="H19" s="96">
        <f>IF('Indicator Data'!K31="No Data",1,IF('Indicator Data Imputation'!J22&lt;&gt;"",1,0))</f>
        <v>0</v>
      </c>
      <c r="I19" s="96">
        <f>IF('Indicator Data'!L31="No Data",1,IF('Indicator Data Imputation'!K22&lt;&gt;"",1,0))</f>
        <v>0</v>
      </c>
      <c r="J19" s="96">
        <f>IF('Indicator Data'!M31="No Data",1,IF('Indicator Data Imputation'!L22&lt;&gt;"",1,0))</f>
        <v>0</v>
      </c>
      <c r="K19" s="96">
        <f>IF('Indicator Data'!N31="No Data",1,IF('Indicator Data Imputation'!M22&lt;&gt;"",1,0))</f>
        <v>0</v>
      </c>
      <c r="L19" s="96">
        <f>IF('Indicator Data'!O31="No Data",1,IF('Indicator Data Imputation'!N22&lt;&gt;"",1,0))</f>
        <v>0</v>
      </c>
      <c r="M19" s="96">
        <f>IF('Indicator Data'!P31="No Data",1,IF('Indicator Data Imputation'!O22&lt;&gt;"",1,0))</f>
        <v>0</v>
      </c>
      <c r="N19" s="96">
        <f>IF('Indicator Data'!Q31="No Data",1,IF('Indicator Data Imputation'!P22&lt;&gt;"",1,0))</f>
        <v>0</v>
      </c>
      <c r="O19" s="96">
        <f>IF('Indicator Data'!R31="No Data",1,IF('Indicator Data Imputation'!Q22&lt;&gt;"",1,0))</f>
        <v>0</v>
      </c>
      <c r="P19" s="96">
        <f>IF('Indicator Data'!S31="No Data",1,IF('Indicator Data Imputation'!R22&lt;&gt;"",1,0))</f>
        <v>0</v>
      </c>
      <c r="Q19" s="96">
        <f>IF('Indicator Data'!T31="No Data",1,IF('Indicator Data Imputation'!S22&lt;&gt;"",1,0))</f>
        <v>0</v>
      </c>
      <c r="R19" s="96">
        <f>IF('Indicator Data'!U31="No Data",1,IF('Indicator Data Imputation'!T22&lt;&gt;"",1,0))</f>
        <v>0</v>
      </c>
      <c r="S19" s="96">
        <f>IF('Indicator Data'!V31="No Data",1,IF('Indicator Data Imputation'!U22&lt;&gt;"",1,0))</f>
        <v>0</v>
      </c>
      <c r="T19" s="96">
        <f>IF('Indicator Data'!W31="No Data",1,IF('Indicator Data Imputation'!V22&lt;&gt;"",1,0))</f>
        <v>0</v>
      </c>
      <c r="U19" s="96">
        <f>IF('Indicator Data'!X31="No Data",1,IF('Indicator Data Imputation'!W22&lt;&gt;"",1,0))</f>
        <v>0</v>
      </c>
      <c r="V19" s="96">
        <f>IF('Indicator Data'!Y31="No Data",1,IF('Indicator Data Imputation'!X22&lt;&gt;"",1,0))</f>
        <v>0</v>
      </c>
      <c r="W19" s="96">
        <f>IF('Indicator Data'!Z31="No Data",1,IF('Indicator Data Imputation'!Y22&lt;&gt;"",1,0))</f>
        <v>0</v>
      </c>
      <c r="X19" s="96">
        <f>IF('Indicator Data'!AA31="No Data",1,IF('Indicator Data Imputation'!Z22&lt;&gt;"",1,0))</f>
        <v>0</v>
      </c>
      <c r="Y19" s="96">
        <f>IF('Indicator Data'!AB31="No Data",1,IF('Indicator Data Imputation'!AA22&lt;&gt;"",1,0))</f>
        <v>0</v>
      </c>
      <c r="Z19" s="96">
        <f>IF('Indicator Data'!AC31="No Data",1,IF('Indicator Data Imputation'!AB22&lt;&gt;"",1,0))</f>
        <v>0</v>
      </c>
      <c r="AA19" s="96">
        <f>IF('Indicator Data'!AD31="No Data",1,IF('Indicator Data Imputation'!AC22&lt;&gt;"",1,0))</f>
        <v>0</v>
      </c>
      <c r="AB19" s="96">
        <f>IF('Indicator Data'!AE31="No Data",1,IF('Indicator Data Imputation'!AD22&lt;&gt;"",1,0))</f>
        <v>1</v>
      </c>
      <c r="AC19" s="96">
        <f>IF('Indicator Data'!AF31="No Data",1,IF('Indicator Data Imputation'!AE22&lt;&gt;"",1,0))</f>
        <v>1</v>
      </c>
      <c r="AD19" s="96">
        <f>IF('Indicator Data'!AG31="No Data",1,IF('Indicator Data Imputation'!AF22&lt;&gt;"",1,0))</f>
        <v>1</v>
      </c>
      <c r="AE19" s="96">
        <f>IF('Indicator Data'!AH31="No Data",1,IF('Indicator Data Imputation'!AG22&lt;&gt;"",1,0))</f>
        <v>1</v>
      </c>
      <c r="AF19" s="96">
        <f>IF('Indicator Data'!AI31="No Data",1,IF('Indicator Data Imputation'!AH22&lt;&gt;"",1,0))</f>
        <v>1</v>
      </c>
      <c r="AG19" s="96">
        <f>IF('Indicator Data'!AJ31="No Data",1,IF('Indicator Data Imputation'!AI22&lt;&gt;"",1,0))</f>
        <v>0</v>
      </c>
      <c r="AH19" s="96">
        <f>IF('Indicator Data'!AK31="No Data",1,IF('Indicator Data Imputation'!AJ22&lt;&gt;"",1,0))</f>
        <v>0</v>
      </c>
      <c r="AI19" s="96">
        <f>IF('Indicator Data'!AL31="No Data",1,IF('Indicator Data Imputation'!AK22&lt;&gt;"",1,0))</f>
        <v>0</v>
      </c>
      <c r="AJ19" s="96">
        <f>IF('Indicator Data'!AM31="No Data",1,IF('Indicator Data Imputation'!AL22&lt;&gt;"",1,0))</f>
        <v>0</v>
      </c>
      <c r="AK19" s="96">
        <f>IF('Indicator Data'!AN31="No Data",1,IF('Indicator Data Imputation'!AM22&lt;&gt;"",1,0))</f>
        <v>0</v>
      </c>
      <c r="AL19" s="96">
        <f>IF('Indicator Data'!AO31="No Data",1,IF('Indicator Data Imputation'!AN22&lt;&gt;"",1,0))</f>
        <v>0</v>
      </c>
      <c r="AM19" s="96">
        <f>IF('Indicator Data'!AP31="No Data",1,IF('Indicator Data Imputation'!AO22&lt;&gt;"",1,0))</f>
        <v>0</v>
      </c>
      <c r="AN19" s="96">
        <f>IF('Indicator Data'!AQ31="No Data",1,IF('Indicator Data Imputation'!AP22&lt;&gt;"",1,0))</f>
        <v>0</v>
      </c>
      <c r="AO19" s="96">
        <f>IF('Indicator Data'!AR31="No Data",1,IF('Indicator Data Imputation'!AQ22&lt;&gt;"",1,0))</f>
        <v>0</v>
      </c>
      <c r="AP19" s="96">
        <f>IF('Indicator Data'!AS31="No Data",1,IF('Indicator Data Imputation'!AR22&lt;&gt;"",1,0))</f>
        <v>0</v>
      </c>
      <c r="AQ19" s="96">
        <f>IF('Indicator Data'!AT31="No Data",1,IF('Indicator Data Imputation'!AS22&lt;&gt;"",1,0))</f>
        <v>1</v>
      </c>
      <c r="AR19" s="96">
        <f>IF('Indicator Data'!AU31="No Data",1,IF('Indicator Data Imputation'!AT22&lt;&gt;"",1,0))</f>
        <v>1</v>
      </c>
      <c r="AS19" s="96">
        <f>IF('Indicator Data'!AV31="No Data",1,IF('Indicator Data Imputation'!AU22&lt;&gt;"",1,0))</f>
        <v>1</v>
      </c>
      <c r="AT19" s="96">
        <f>IF('Indicator Data'!AW31="No Data",1,IF('Indicator Data Imputation'!AV22&lt;&gt;"",1,0))</f>
        <v>0</v>
      </c>
      <c r="AU19" s="96">
        <f>IF('Indicator Data'!AX31="No Data",1,IF('Indicator Data Imputation'!AW22&lt;&gt;"",1,0))</f>
        <v>0</v>
      </c>
      <c r="AV19" s="96">
        <f>IF('Indicator Data'!AY31="No Data",1,IF('Indicator Data Imputation'!AX22&lt;&gt;"",1,0))</f>
        <v>0</v>
      </c>
      <c r="AW19" s="96">
        <f>IF('Indicator Data'!AZ31="No Data",1,IF('Indicator Data Imputation'!AY22&lt;&gt;"",1,0))</f>
        <v>0</v>
      </c>
      <c r="AX19" s="96">
        <f>IF('Indicator Data'!BA31="No Data",1,IF('Indicator Data Imputation'!AZ22&lt;&gt;"",1,0))</f>
        <v>0</v>
      </c>
      <c r="AY19" s="96">
        <f>IF('Indicator Data'!BB31="No Data",1,IF('Indicator Data Imputation'!BA22&lt;&gt;"",1,0))</f>
        <v>0</v>
      </c>
      <c r="AZ19" s="96">
        <f>IF('Indicator Data'!BC31="No Data",1,IF('Indicator Data Imputation'!BB22&lt;&gt;"",1,0))</f>
        <v>0</v>
      </c>
      <c r="BA19" s="96">
        <f>IF('Indicator Data'!BD31="No Data",1,IF('Indicator Data Imputation'!BC22&lt;&gt;"",1,0))</f>
        <v>0</v>
      </c>
      <c r="BB19" s="96">
        <f>IF('Indicator Data'!BE31="No Data",1,IF('Indicator Data Imputation'!BD22&lt;&gt;"",1,0))</f>
        <v>0</v>
      </c>
      <c r="BC19" s="96">
        <f>IF('Indicator Data'!BF31="No Data",1,IF('Indicator Data Imputation'!BE22&lt;&gt;"",1,0))</f>
        <v>0</v>
      </c>
      <c r="BD19" s="96">
        <f>IF('Indicator Data'!BG31="No Data",1,IF('Indicator Data Imputation'!BF22&lt;&gt;"",1,0))</f>
        <v>0</v>
      </c>
      <c r="BE19" s="96">
        <f>IF('Indicator Data'!BH31="No Data",1,IF('Indicator Data Imputation'!BG22&lt;&gt;"",1,0))</f>
        <v>0</v>
      </c>
      <c r="BF19" s="96">
        <f>IF('Indicator Data'!BI31="No Data",1,IF('Indicator Data Imputation'!BH22&lt;&gt;"",1,0))</f>
        <v>0</v>
      </c>
      <c r="BG19" s="96">
        <f>IF('Indicator Data'!BJ31="No Data",1,IF('Indicator Data Imputation'!BI22&lt;&gt;"",1,0))</f>
        <v>0</v>
      </c>
      <c r="BH19" s="96">
        <f>IF('Indicator Data'!BK31="No Data",1,IF('Indicator Data Imputation'!BJ22&lt;&gt;"",1,0))</f>
        <v>0</v>
      </c>
      <c r="BI19" s="96">
        <f>IF('Indicator Data'!BL31="No Data",1,IF('Indicator Data Imputation'!BK22&lt;&gt;"",1,0))</f>
        <v>0</v>
      </c>
      <c r="BJ19" s="96">
        <f>IF('Indicator Data'!BM31="No Data",1,IF('Indicator Data Imputation'!BL22&lt;&gt;"",1,0))</f>
        <v>0</v>
      </c>
      <c r="BK19" s="96">
        <f>IF('Indicator Data'!BN31="No Data",1,IF('Indicator Data Imputation'!BM22&lt;&gt;"",1,0))</f>
        <v>0</v>
      </c>
      <c r="BL19" s="96">
        <f>IF('Indicator Data'!BO31="No Data",1,IF('Indicator Data Imputation'!BN22&lt;&gt;"",1,0))</f>
        <v>0</v>
      </c>
      <c r="BM19" s="96">
        <f>IF('Indicator Data'!BP31="No Data",1,IF('Indicator Data Imputation'!BO22&lt;&gt;"",1,0))</f>
        <v>1</v>
      </c>
      <c r="BN19" s="96">
        <f>IF('Indicator Data'!BQ31="No Data",1,IF('Indicator Data Imputation'!BP22&lt;&gt;"",1,0))</f>
        <v>1</v>
      </c>
      <c r="BO19" s="96">
        <f>IF('Indicator Data'!BR31="No Data",1,IF('Indicator Data Imputation'!BQ22&lt;&gt;"",1,0))</f>
        <v>1</v>
      </c>
      <c r="BP19" s="96">
        <f>IF('Indicator Data'!BS31="No Data",1,IF('Indicator Data Imputation'!BR22&lt;&gt;"",1,0))</f>
        <v>1</v>
      </c>
      <c r="BQ19" s="96">
        <f>IF('Indicator Data'!BT31="No Data",1,IF('Indicator Data Imputation'!BS22&lt;&gt;"",1,0))</f>
        <v>0</v>
      </c>
      <c r="BR19" s="96">
        <f>IF('Indicator Data'!BU31="No Data",1,IF('Indicator Data Imputation'!BT22&lt;&gt;"",1,0))</f>
        <v>1</v>
      </c>
      <c r="BS19" s="96">
        <f>IF('Indicator Data'!BV31="No Data",1,IF('Indicator Data Imputation'!BU22&lt;&gt;"",1,0))</f>
        <v>0</v>
      </c>
      <c r="BT19" s="96">
        <f>IF('Indicator Data'!BW31="No Data",1,IF('Indicator Data Imputation'!BV22&lt;&gt;"",1,0))</f>
        <v>0</v>
      </c>
      <c r="BU19" s="96">
        <f>IF('Indicator Data'!BX31="No Data",1,IF('Indicator Data Imputation'!BW22&lt;&gt;"",1,0))</f>
        <v>0</v>
      </c>
      <c r="BV19" s="96">
        <f>IF('Indicator Data'!BY31="No Data",1,IF('Indicator Data Imputation'!BX22&lt;&gt;"",1,0))</f>
        <v>0</v>
      </c>
      <c r="BW19" s="96">
        <f>IF('Indicator Data'!BZ31="No Data",1,IF('Indicator Data Imputation'!BY22&lt;&gt;"",1,0))</f>
        <v>0</v>
      </c>
      <c r="BX19" s="96">
        <f>IF('Indicator Data'!CA31="No Data",1,IF('Indicator Data Imputation'!BZ22&lt;&gt;"",1,0))</f>
        <v>0</v>
      </c>
      <c r="BY19" s="96">
        <f>IF('Indicator Data'!CB31="No Data",1,IF('Indicator Data Imputation'!CA22&lt;&gt;"",1,0))</f>
        <v>0</v>
      </c>
      <c r="BZ19" s="96">
        <f>IF('Indicator Data'!CC31="No Data",1,IF('Indicator Data Imputation'!CB22&lt;&gt;"",1,0))</f>
        <v>0</v>
      </c>
      <c r="CA19" s="96">
        <f>IF('Indicator Data'!CD31="No Data",1,IF('Indicator Data Imputation'!CC22&lt;&gt;"",1,0))</f>
        <v>0</v>
      </c>
      <c r="CB19" s="96">
        <f>IF('Indicator Data'!CE31="No Data",1,IF('Indicator Data Imputation'!CD22&lt;&gt;"",1,0))</f>
        <v>0</v>
      </c>
      <c r="CC19" s="96">
        <f>IF('Indicator Data'!CF31="No Data",1,IF('Indicator Data Imputation'!CE22&lt;&gt;"",1,0))</f>
        <v>0</v>
      </c>
      <c r="CD19" s="96">
        <f>IF('Indicator Data'!CG31="No Data",1,IF('Indicator Data Imputation'!CF22&lt;&gt;"",1,0))</f>
        <v>0</v>
      </c>
      <c r="CE19" s="96">
        <f>IF('Indicator Data'!CH31="No Data",1,IF('Indicator Data Imputation'!CG22&lt;&gt;"",1,0))</f>
        <v>0</v>
      </c>
      <c r="CF19" s="96">
        <f>IF('Indicator Data'!CI31="No Data",1,IF('Indicator Data Imputation'!CH22&lt;&gt;"",1,0))</f>
        <v>0</v>
      </c>
      <c r="CG19" s="96">
        <f>IF('Indicator Data'!CJ31="No Data",1,IF('Indicator Data Imputation'!CI22&lt;&gt;"",1,0))</f>
        <v>0</v>
      </c>
      <c r="CH19" s="96">
        <f>IF('Indicator Data'!CK31="No Data",1,IF('Indicator Data Imputation'!CJ22&lt;&gt;"",1,0))</f>
        <v>0</v>
      </c>
      <c r="CI19" s="96">
        <f>IF('Indicator Data'!CL31="No Data",1,IF('Indicator Data Imputation'!CK22&lt;&gt;"",1,0))</f>
        <v>0</v>
      </c>
      <c r="CJ19" s="96">
        <f>IF('Indicator Data'!CM31="No Data",1,IF('Indicator Data Imputation'!CL22&lt;&gt;"",1,0))</f>
        <v>0</v>
      </c>
      <c r="CK19" s="96">
        <f>IF('Indicator Data'!CN31="No Data",1,IF('Indicator Data Imputation'!CM22&lt;&gt;"",1,0))</f>
        <v>0</v>
      </c>
      <c r="CL19" s="96">
        <f>IF('Indicator Data'!CO31="No Data",1,IF('Indicator Data Imputation'!CN22&lt;&gt;"",1,0))</f>
        <v>0</v>
      </c>
      <c r="CM19">
        <f t="shared" si="0"/>
        <v>12</v>
      </c>
      <c r="CN19" s="98">
        <f t="shared" si="1"/>
        <v>0.1348314606741573</v>
      </c>
    </row>
    <row r="20" spans="1:92" ht="14.4" x14ac:dyDescent="0.3">
      <c r="A20" t="str">
        <f>'Indicator Data'!C32</f>
        <v>Faridpur</v>
      </c>
      <c r="B20" s="96">
        <f>IF('Indicator Data'!E32="No Data",1,IF('Indicator Data Imputation'!D23&lt;&gt;"",1,0))</f>
        <v>1</v>
      </c>
      <c r="C20" s="96">
        <f>IF('Indicator Data'!F32="No Data",1,IF('Indicator Data Imputation'!E23&lt;&gt;"",1,0))</f>
        <v>1</v>
      </c>
      <c r="D20" s="96">
        <f>IF('Indicator Data'!G32="No Data",1,IF('Indicator Data Imputation'!F23&lt;&gt;"",1,0))</f>
        <v>1</v>
      </c>
      <c r="E20" s="96">
        <f>IF('Indicator Data'!H32="No Data",1,IF('Indicator Data Imputation'!G23&lt;&gt;"",1,0))</f>
        <v>1</v>
      </c>
      <c r="F20" s="96">
        <f>IF('Indicator Data'!I32="No Data",1,IF('Indicator Data Imputation'!H23&lt;&gt;"",1,0))</f>
        <v>0</v>
      </c>
      <c r="G20" s="96">
        <f>IF('Indicator Data'!J32="No Data",1,IF('Indicator Data Imputation'!I23&lt;&gt;"",1,0))</f>
        <v>0</v>
      </c>
      <c r="H20" s="96">
        <f>IF('Indicator Data'!K32="No Data",1,IF('Indicator Data Imputation'!J23&lt;&gt;"",1,0))</f>
        <v>0</v>
      </c>
      <c r="I20" s="96">
        <f>IF('Indicator Data'!L32="No Data",1,IF('Indicator Data Imputation'!K23&lt;&gt;"",1,0))</f>
        <v>0</v>
      </c>
      <c r="J20" s="96">
        <f>IF('Indicator Data'!M32="No Data",1,IF('Indicator Data Imputation'!L23&lt;&gt;"",1,0))</f>
        <v>0</v>
      </c>
      <c r="K20" s="96">
        <f>IF('Indicator Data'!N32="No Data",1,IF('Indicator Data Imputation'!M23&lt;&gt;"",1,0))</f>
        <v>0</v>
      </c>
      <c r="L20" s="96">
        <f>IF('Indicator Data'!O32="No Data",1,IF('Indicator Data Imputation'!N23&lt;&gt;"",1,0))</f>
        <v>0</v>
      </c>
      <c r="M20" s="96">
        <f>IF('Indicator Data'!P32="No Data",1,IF('Indicator Data Imputation'!O23&lt;&gt;"",1,0))</f>
        <v>0</v>
      </c>
      <c r="N20" s="96">
        <f>IF('Indicator Data'!Q32="No Data",1,IF('Indicator Data Imputation'!P23&lt;&gt;"",1,0))</f>
        <v>0</v>
      </c>
      <c r="O20" s="96">
        <f>IF('Indicator Data'!R32="No Data",1,IF('Indicator Data Imputation'!Q23&lt;&gt;"",1,0))</f>
        <v>0</v>
      </c>
      <c r="P20" s="96">
        <f>IF('Indicator Data'!S32="No Data",1,IF('Indicator Data Imputation'!R23&lt;&gt;"",1,0))</f>
        <v>0</v>
      </c>
      <c r="Q20" s="96">
        <f>IF('Indicator Data'!T32="No Data",1,IF('Indicator Data Imputation'!S23&lt;&gt;"",1,0))</f>
        <v>0</v>
      </c>
      <c r="R20" s="96">
        <f>IF('Indicator Data'!U32="No Data",1,IF('Indicator Data Imputation'!T23&lt;&gt;"",1,0))</f>
        <v>0</v>
      </c>
      <c r="S20" s="96">
        <f>IF('Indicator Data'!V32="No Data",1,IF('Indicator Data Imputation'!U23&lt;&gt;"",1,0))</f>
        <v>0</v>
      </c>
      <c r="T20" s="96">
        <f>IF('Indicator Data'!W32="No Data",1,IF('Indicator Data Imputation'!V23&lt;&gt;"",1,0))</f>
        <v>0</v>
      </c>
      <c r="U20" s="96">
        <f>IF('Indicator Data'!X32="No Data",1,IF('Indicator Data Imputation'!W23&lt;&gt;"",1,0))</f>
        <v>0</v>
      </c>
      <c r="V20" s="96">
        <f>IF('Indicator Data'!Y32="No Data",1,IF('Indicator Data Imputation'!X23&lt;&gt;"",1,0))</f>
        <v>0</v>
      </c>
      <c r="W20" s="96">
        <f>IF('Indicator Data'!Z32="No Data",1,IF('Indicator Data Imputation'!Y23&lt;&gt;"",1,0))</f>
        <v>0</v>
      </c>
      <c r="X20" s="96">
        <f>IF('Indicator Data'!AA32="No Data",1,IF('Indicator Data Imputation'!Z23&lt;&gt;"",1,0))</f>
        <v>0</v>
      </c>
      <c r="Y20" s="96">
        <f>IF('Indicator Data'!AB32="No Data",1,IF('Indicator Data Imputation'!AA23&lt;&gt;"",1,0))</f>
        <v>0</v>
      </c>
      <c r="Z20" s="96">
        <f>IF('Indicator Data'!AC32="No Data",1,IF('Indicator Data Imputation'!AB23&lt;&gt;"",1,0))</f>
        <v>0</v>
      </c>
      <c r="AA20" s="96">
        <f>IF('Indicator Data'!AD32="No Data",1,IF('Indicator Data Imputation'!AC23&lt;&gt;"",1,0))</f>
        <v>0</v>
      </c>
      <c r="AB20" s="96">
        <f>IF('Indicator Data'!AE32="No Data",1,IF('Indicator Data Imputation'!AD23&lt;&gt;"",1,0))</f>
        <v>1</v>
      </c>
      <c r="AC20" s="96">
        <f>IF('Indicator Data'!AF32="No Data",1,IF('Indicator Data Imputation'!AE23&lt;&gt;"",1,0))</f>
        <v>1</v>
      </c>
      <c r="AD20" s="96">
        <f>IF('Indicator Data'!AG32="No Data",1,IF('Indicator Data Imputation'!AF23&lt;&gt;"",1,0))</f>
        <v>1</v>
      </c>
      <c r="AE20" s="96">
        <f>IF('Indicator Data'!AH32="No Data",1,IF('Indicator Data Imputation'!AG23&lt;&gt;"",1,0))</f>
        <v>1</v>
      </c>
      <c r="AF20" s="96">
        <f>IF('Indicator Data'!AI32="No Data",1,IF('Indicator Data Imputation'!AH23&lt;&gt;"",1,0))</f>
        <v>1</v>
      </c>
      <c r="AG20" s="96">
        <f>IF('Indicator Data'!AJ32="No Data",1,IF('Indicator Data Imputation'!AI23&lt;&gt;"",1,0))</f>
        <v>0</v>
      </c>
      <c r="AH20" s="96">
        <f>IF('Indicator Data'!AK32="No Data",1,IF('Indicator Data Imputation'!AJ23&lt;&gt;"",1,0))</f>
        <v>0</v>
      </c>
      <c r="AI20" s="96">
        <f>IF('Indicator Data'!AL32="No Data",1,IF('Indicator Data Imputation'!AK23&lt;&gt;"",1,0))</f>
        <v>0</v>
      </c>
      <c r="AJ20" s="96">
        <f>IF('Indicator Data'!AM32="No Data",1,IF('Indicator Data Imputation'!AL23&lt;&gt;"",1,0))</f>
        <v>0</v>
      </c>
      <c r="AK20" s="96">
        <f>IF('Indicator Data'!AN32="No Data",1,IF('Indicator Data Imputation'!AM23&lt;&gt;"",1,0))</f>
        <v>0</v>
      </c>
      <c r="AL20" s="96">
        <f>IF('Indicator Data'!AO32="No Data",1,IF('Indicator Data Imputation'!AN23&lt;&gt;"",1,0))</f>
        <v>0</v>
      </c>
      <c r="AM20" s="96">
        <f>IF('Indicator Data'!AP32="No Data",1,IF('Indicator Data Imputation'!AO23&lt;&gt;"",1,0))</f>
        <v>0</v>
      </c>
      <c r="AN20" s="96">
        <f>IF('Indicator Data'!AQ32="No Data",1,IF('Indicator Data Imputation'!AP23&lt;&gt;"",1,0))</f>
        <v>0</v>
      </c>
      <c r="AO20" s="96">
        <f>IF('Indicator Data'!AR32="No Data",1,IF('Indicator Data Imputation'!AQ23&lt;&gt;"",1,0))</f>
        <v>0</v>
      </c>
      <c r="AP20" s="96">
        <f>IF('Indicator Data'!AS32="No Data",1,IF('Indicator Data Imputation'!AR23&lt;&gt;"",1,0))</f>
        <v>0</v>
      </c>
      <c r="AQ20" s="96">
        <f>IF('Indicator Data'!AT32="No Data",1,IF('Indicator Data Imputation'!AS23&lt;&gt;"",1,0))</f>
        <v>1</v>
      </c>
      <c r="AR20" s="96">
        <f>IF('Indicator Data'!AU32="No Data",1,IF('Indicator Data Imputation'!AT23&lt;&gt;"",1,0))</f>
        <v>1</v>
      </c>
      <c r="AS20" s="96">
        <f>IF('Indicator Data'!AV32="No Data",1,IF('Indicator Data Imputation'!AU23&lt;&gt;"",1,0))</f>
        <v>1</v>
      </c>
      <c r="AT20" s="96">
        <f>IF('Indicator Data'!AW32="No Data",1,IF('Indicator Data Imputation'!AV23&lt;&gt;"",1,0))</f>
        <v>0</v>
      </c>
      <c r="AU20" s="96">
        <f>IF('Indicator Data'!AX32="No Data",1,IF('Indicator Data Imputation'!AW23&lt;&gt;"",1,0))</f>
        <v>0</v>
      </c>
      <c r="AV20" s="96">
        <f>IF('Indicator Data'!AY32="No Data",1,IF('Indicator Data Imputation'!AX23&lt;&gt;"",1,0))</f>
        <v>0</v>
      </c>
      <c r="AW20" s="96">
        <f>IF('Indicator Data'!AZ32="No Data",1,IF('Indicator Data Imputation'!AY23&lt;&gt;"",1,0))</f>
        <v>0</v>
      </c>
      <c r="AX20" s="96">
        <f>IF('Indicator Data'!BA32="No Data",1,IF('Indicator Data Imputation'!AZ23&lt;&gt;"",1,0))</f>
        <v>0</v>
      </c>
      <c r="AY20" s="96">
        <f>IF('Indicator Data'!BB32="No Data",1,IF('Indicator Data Imputation'!BA23&lt;&gt;"",1,0))</f>
        <v>0</v>
      </c>
      <c r="AZ20" s="96">
        <f>IF('Indicator Data'!BC32="No Data",1,IF('Indicator Data Imputation'!BB23&lt;&gt;"",1,0))</f>
        <v>0</v>
      </c>
      <c r="BA20" s="96">
        <f>IF('Indicator Data'!BD32="No Data",1,IF('Indicator Data Imputation'!BC23&lt;&gt;"",1,0))</f>
        <v>0</v>
      </c>
      <c r="BB20" s="96">
        <f>IF('Indicator Data'!BE32="No Data",1,IF('Indicator Data Imputation'!BD23&lt;&gt;"",1,0))</f>
        <v>0</v>
      </c>
      <c r="BC20" s="96">
        <f>IF('Indicator Data'!BF32="No Data",1,IF('Indicator Data Imputation'!BE23&lt;&gt;"",1,0))</f>
        <v>0</v>
      </c>
      <c r="BD20" s="96">
        <f>IF('Indicator Data'!BG32="No Data",1,IF('Indicator Data Imputation'!BF23&lt;&gt;"",1,0))</f>
        <v>0</v>
      </c>
      <c r="BE20" s="96">
        <f>IF('Indicator Data'!BH32="No Data",1,IF('Indicator Data Imputation'!BG23&lt;&gt;"",1,0))</f>
        <v>0</v>
      </c>
      <c r="BF20" s="96">
        <f>IF('Indicator Data'!BI32="No Data",1,IF('Indicator Data Imputation'!BH23&lt;&gt;"",1,0))</f>
        <v>0</v>
      </c>
      <c r="BG20" s="96">
        <f>IF('Indicator Data'!BJ32="No Data",1,IF('Indicator Data Imputation'!BI23&lt;&gt;"",1,0))</f>
        <v>0</v>
      </c>
      <c r="BH20" s="96">
        <f>IF('Indicator Data'!BK32="No Data",1,IF('Indicator Data Imputation'!BJ23&lt;&gt;"",1,0))</f>
        <v>0</v>
      </c>
      <c r="BI20" s="96">
        <f>IF('Indicator Data'!BL32="No Data",1,IF('Indicator Data Imputation'!BK23&lt;&gt;"",1,0))</f>
        <v>0</v>
      </c>
      <c r="BJ20" s="96">
        <f>IF('Indicator Data'!BM32="No Data",1,IF('Indicator Data Imputation'!BL23&lt;&gt;"",1,0))</f>
        <v>0</v>
      </c>
      <c r="BK20" s="96">
        <f>IF('Indicator Data'!BN32="No Data",1,IF('Indicator Data Imputation'!BM23&lt;&gt;"",1,0))</f>
        <v>0</v>
      </c>
      <c r="BL20" s="96">
        <f>IF('Indicator Data'!BO32="No Data",1,IF('Indicator Data Imputation'!BN23&lt;&gt;"",1,0))</f>
        <v>0</v>
      </c>
      <c r="BM20" s="96">
        <f>IF('Indicator Data'!BP32="No Data",1,IF('Indicator Data Imputation'!BO23&lt;&gt;"",1,0))</f>
        <v>1</v>
      </c>
      <c r="BN20" s="96">
        <f>IF('Indicator Data'!BQ32="No Data",1,IF('Indicator Data Imputation'!BP23&lt;&gt;"",1,0))</f>
        <v>1</v>
      </c>
      <c r="BO20" s="96">
        <f>IF('Indicator Data'!BR32="No Data",1,IF('Indicator Data Imputation'!BQ23&lt;&gt;"",1,0))</f>
        <v>1</v>
      </c>
      <c r="BP20" s="96">
        <f>IF('Indicator Data'!BS32="No Data",1,IF('Indicator Data Imputation'!BR23&lt;&gt;"",1,0))</f>
        <v>1</v>
      </c>
      <c r="BQ20" s="96">
        <f>IF('Indicator Data'!BT32="No Data",1,IF('Indicator Data Imputation'!BS23&lt;&gt;"",1,0))</f>
        <v>0</v>
      </c>
      <c r="BR20" s="96">
        <f>IF('Indicator Data'!BU32="No Data",1,IF('Indicator Data Imputation'!BT23&lt;&gt;"",1,0))</f>
        <v>1</v>
      </c>
      <c r="BS20" s="96">
        <f>IF('Indicator Data'!BV32="No Data",1,IF('Indicator Data Imputation'!BU23&lt;&gt;"",1,0))</f>
        <v>0</v>
      </c>
      <c r="BT20" s="96">
        <f>IF('Indicator Data'!BW32="No Data",1,IF('Indicator Data Imputation'!BV23&lt;&gt;"",1,0))</f>
        <v>0</v>
      </c>
      <c r="BU20" s="96">
        <f>IF('Indicator Data'!BX32="No Data",1,IF('Indicator Data Imputation'!BW23&lt;&gt;"",1,0))</f>
        <v>0</v>
      </c>
      <c r="BV20" s="96">
        <f>IF('Indicator Data'!BY32="No Data",1,IF('Indicator Data Imputation'!BX23&lt;&gt;"",1,0))</f>
        <v>0</v>
      </c>
      <c r="BW20" s="96">
        <f>IF('Indicator Data'!BZ32="No Data",1,IF('Indicator Data Imputation'!BY23&lt;&gt;"",1,0))</f>
        <v>0</v>
      </c>
      <c r="BX20" s="96">
        <f>IF('Indicator Data'!CA32="No Data",1,IF('Indicator Data Imputation'!BZ23&lt;&gt;"",1,0))</f>
        <v>0</v>
      </c>
      <c r="BY20" s="96">
        <f>IF('Indicator Data'!CB32="No Data",1,IF('Indicator Data Imputation'!CA23&lt;&gt;"",1,0))</f>
        <v>0</v>
      </c>
      <c r="BZ20" s="96">
        <f>IF('Indicator Data'!CC32="No Data",1,IF('Indicator Data Imputation'!CB23&lt;&gt;"",1,0))</f>
        <v>0</v>
      </c>
      <c r="CA20" s="96">
        <f>IF('Indicator Data'!CD32="No Data",1,IF('Indicator Data Imputation'!CC23&lt;&gt;"",1,0))</f>
        <v>0</v>
      </c>
      <c r="CB20" s="96">
        <f>IF('Indicator Data'!CE32="No Data",1,IF('Indicator Data Imputation'!CD23&lt;&gt;"",1,0))</f>
        <v>0</v>
      </c>
      <c r="CC20" s="96">
        <f>IF('Indicator Data'!CF32="No Data",1,IF('Indicator Data Imputation'!CE23&lt;&gt;"",1,0))</f>
        <v>0</v>
      </c>
      <c r="CD20" s="96">
        <f>IF('Indicator Data'!CG32="No Data",1,IF('Indicator Data Imputation'!CF23&lt;&gt;"",1,0))</f>
        <v>0</v>
      </c>
      <c r="CE20" s="96">
        <f>IF('Indicator Data'!CH32="No Data",1,IF('Indicator Data Imputation'!CG23&lt;&gt;"",1,0))</f>
        <v>0</v>
      </c>
      <c r="CF20" s="96">
        <f>IF('Indicator Data'!CI32="No Data",1,IF('Indicator Data Imputation'!CH23&lt;&gt;"",1,0))</f>
        <v>0</v>
      </c>
      <c r="CG20" s="96">
        <f>IF('Indicator Data'!CJ32="No Data",1,IF('Indicator Data Imputation'!CI23&lt;&gt;"",1,0))</f>
        <v>0</v>
      </c>
      <c r="CH20" s="96">
        <f>IF('Indicator Data'!CK32="No Data",1,IF('Indicator Data Imputation'!CJ23&lt;&gt;"",1,0))</f>
        <v>0</v>
      </c>
      <c r="CI20" s="96">
        <f>IF('Indicator Data'!CL32="No Data",1,IF('Indicator Data Imputation'!CK23&lt;&gt;"",1,0))</f>
        <v>0</v>
      </c>
      <c r="CJ20" s="96">
        <f>IF('Indicator Data'!CM32="No Data",1,IF('Indicator Data Imputation'!CL23&lt;&gt;"",1,0))</f>
        <v>0</v>
      </c>
      <c r="CK20" s="96">
        <f>IF('Indicator Data'!CN32="No Data",1,IF('Indicator Data Imputation'!CM23&lt;&gt;"",1,0))</f>
        <v>0</v>
      </c>
      <c r="CL20" s="96">
        <f>IF('Indicator Data'!CO32="No Data",1,IF('Indicator Data Imputation'!CN23&lt;&gt;"",1,0))</f>
        <v>0</v>
      </c>
      <c r="CM20">
        <f t="shared" si="0"/>
        <v>12</v>
      </c>
      <c r="CN20" s="98">
        <f t="shared" si="1"/>
        <v>0.1348314606741573</v>
      </c>
    </row>
    <row r="21" spans="1:92" ht="15.75" customHeight="1" x14ac:dyDescent="0.3">
      <c r="A21" t="str">
        <f>'Indicator Data'!C33</f>
        <v>Gazipur</v>
      </c>
      <c r="B21" s="96">
        <f>IF('Indicator Data'!E33="No Data",1,IF('Indicator Data Imputation'!D24&lt;&gt;"",1,0))</f>
        <v>1</v>
      </c>
      <c r="C21" s="96">
        <f>IF('Indicator Data'!F33="No Data",1,IF('Indicator Data Imputation'!E24&lt;&gt;"",1,0))</f>
        <v>1</v>
      </c>
      <c r="D21" s="96">
        <f>IF('Indicator Data'!G33="No Data",1,IF('Indicator Data Imputation'!F24&lt;&gt;"",1,0))</f>
        <v>1</v>
      </c>
      <c r="E21" s="96">
        <f>IF('Indicator Data'!H33="No Data",1,IF('Indicator Data Imputation'!G24&lt;&gt;"",1,0))</f>
        <v>1</v>
      </c>
      <c r="F21" s="96">
        <f>IF('Indicator Data'!I33="No Data",1,IF('Indicator Data Imputation'!H24&lt;&gt;"",1,0))</f>
        <v>0</v>
      </c>
      <c r="G21" s="96">
        <f>IF('Indicator Data'!J33="No Data",1,IF('Indicator Data Imputation'!I24&lt;&gt;"",1,0))</f>
        <v>0</v>
      </c>
      <c r="H21" s="96">
        <f>IF('Indicator Data'!K33="No Data",1,IF('Indicator Data Imputation'!J24&lt;&gt;"",1,0))</f>
        <v>0</v>
      </c>
      <c r="I21" s="96">
        <f>IF('Indicator Data'!L33="No Data",1,IF('Indicator Data Imputation'!K24&lt;&gt;"",1,0))</f>
        <v>0</v>
      </c>
      <c r="J21" s="96">
        <f>IF('Indicator Data'!M33="No Data",1,IF('Indicator Data Imputation'!L24&lt;&gt;"",1,0))</f>
        <v>0</v>
      </c>
      <c r="K21" s="96">
        <f>IF('Indicator Data'!N33="No Data",1,IF('Indicator Data Imputation'!M24&lt;&gt;"",1,0))</f>
        <v>0</v>
      </c>
      <c r="L21" s="96">
        <f>IF('Indicator Data'!O33="No Data",1,IF('Indicator Data Imputation'!N24&lt;&gt;"",1,0))</f>
        <v>0</v>
      </c>
      <c r="M21" s="96">
        <f>IF('Indicator Data'!P33="No Data",1,IF('Indicator Data Imputation'!O24&lt;&gt;"",1,0))</f>
        <v>0</v>
      </c>
      <c r="N21" s="96">
        <f>IF('Indicator Data'!Q33="No Data",1,IF('Indicator Data Imputation'!P24&lt;&gt;"",1,0))</f>
        <v>0</v>
      </c>
      <c r="O21" s="96">
        <f>IF('Indicator Data'!R33="No Data",1,IF('Indicator Data Imputation'!Q24&lt;&gt;"",1,0))</f>
        <v>0</v>
      </c>
      <c r="P21" s="96">
        <f>IF('Indicator Data'!S33="No Data",1,IF('Indicator Data Imputation'!R24&lt;&gt;"",1,0))</f>
        <v>0</v>
      </c>
      <c r="Q21" s="96">
        <f>IF('Indicator Data'!T33="No Data",1,IF('Indicator Data Imputation'!S24&lt;&gt;"",1,0))</f>
        <v>0</v>
      </c>
      <c r="R21" s="96">
        <f>IF('Indicator Data'!U33="No Data",1,IF('Indicator Data Imputation'!T24&lt;&gt;"",1,0))</f>
        <v>0</v>
      </c>
      <c r="S21" s="96">
        <f>IF('Indicator Data'!V33="No Data",1,IF('Indicator Data Imputation'!U24&lt;&gt;"",1,0))</f>
        <v>0</v>
      </c>
      <c r="T21" s="96">
        <f>IF('Indicator Data'!W33="No Data",1,IF('Indicator Data Imputation'!V24&lt;&gt;"",1,0))</f>
        <v>0</v>
      </c>
      <c r="U21" s="96">
        <f>IF('Indicator Data'!X33="No Data",1,IF('Indicator Data Imputation'!W24&lt;&gt;"",1,0))</f>
        <v>0</v>
      </c>
      <c r="V21" s="96">
        <f>IF('Indicator Data'!Y33="No Data",1,IF('Indicator Data Imputation'!X24&lt;&gt;"",1,0))</f>
        <v>0</v>
      </c>
      <c r="W21" s="96">
        <f>IF('Indicator Data'!Z33="No Data",1,IF('Indicator Data Imputation'!Y24&lt;&gt;"",1,0))</f>
        <v>0</v>
      </c>
      <c r="X21" s="96">
        <f>IF('Indicator Data'!AA33="No Data",1,IF('Indicator Data Imputation'!Z24&lt;&gt;"",1,0))</f>
        <v>0</v>
      </c>
      <c r="Y21" s="96">
        <f>IF('Indicator Data'!AB33="No Data",1,IF('Indicator Data Imputation'!AA24&lt;&gt;"",1,0))</f>
        <v>0</v>
      </c>
      <c r="Z21" s="96">
        <f>IF('Indicator Data'!AC33="No Data",1,IF('Indicator Data Imputation'!AB24&lt;&gt;"",1,0))</f>
        <v>0</v>
      </c>
      <c r="AA21" s="96">
        <f>IF('Indicator Data'!AD33="No Data",1,IF('Indicator Data Imputation'!AC24&lt;&gt;"",1,0))</f>
        <v>0</v>
      </c>
      <c r="AB21" s="96">
        <f>IF('Indicator Data'!AE33="No Data",1,IF('Indicator Data Imputation'!AD24&lt;&gt;"",1,0))</f>
        <v>1</v>
      </c>
      <c r="AC21" s="96">
        <f>IF('Indicator Data'!AF33="No Data",1,IF('Indicator Data Imputation'!AE24&lt;&gt;"",1,0))</f>
        <v>1</v>
      </c>
      <c r="AD21" s="96">
        <f>IF('Indicator Data'!AG33="No Data",1,IF('Indicator Data Imputation'!AF24&lt;&gt;"",1,0))</f>
        <v>1</v>
      </c>
      <c r="AE21" s="96">
        <f>IF('Indicator Data'!AH33="No Data",1,IF('Indicator Data Imputation'!AG24&lt;&gt;"",1,0))</f>
        <v>1</v>
      </c>
      <c r="AF21" s="96">
        <f>IF('Indicator Data'!AI33="No Data",1,IF('Indicator Data Imputation'!AH24&lt;&gt;"",1,0))</f>
        <v>1</v>
      </c>
      <c r="AG21" s="96">
        <f>IF('Indicator Data'!AJ33="No Data",1,IF('Indicator Data Imputation'!AI24&lt;&gt;"",1,0))</f>
        <v>0</v>
      </c>
      <c r="AH21" s="96">
        <f>IF('Indicator Data'!AK33="No Data",1,IF('Indicator Data Imputation'!AJ24&lt;&gt;"",1,0))</f>
        <v>0</v>
      </c>
      <c r="AI21" s="96">
        <f>IF('Indicator Data'!AL33="No Data",1,IF('Indicator Data Imputation'!AK24&lt;&gt;"",1,0))</f>
        <v>0</v>
      </c>
      <c r="AJ21" s="96">
        <f>IF('Indicator Data'!AM33="No Data",1,IF('Indicator Data Imputation'!AL24&lt;&gt;"",1,0))</f>
        <v>0</v>
      </c>
      <c r="AK21" s="96">
        <f>IF('Indicator Data'!AN33="No Data",1,IF('Indicator Data Imputation'!AM24&lt;&gt;"",1,0))</f>
        <v>0</v>
      </c>
      <c r="AL21" s="96">
        <f>IF('Indicator Data'!AO33="No Data",1,IF('Indicator Data Imputation'!AN24&lt;&gt;"",1,0))</f>
        <v>0</v>
      </c>
      <c r="AM21" s="96">
        <f>IF('Indicator Data'!AP33="No Data",1,IF('Indicator Data Imputation'!AO24&lt;&gt;"",1,0))</f>
        <v>0</v>
      </c>
      <c r="AN21" s="96">
        <f>IF('Indicator Data'!AQ33="No Data",1,IF('Indicator Data Imputation'!AP24&lt;&gt;"",1,0))</f>
        <v>0</v>
      </c>
      <c r="AO21" s="96">
        <f>IF('Indicator Data'!AR33="No Data",1,IF('Indicator Data Imputation'!AQ24&lt;&gt;"",1,0))</f>
        <v>0</v>
      </c>
      <c r="AP21" s="96">
        <f>IF('Indicator Data'!AS33="No Data",1,IF('Indicator Data Imputation'!AR24&lt;&gt;"",1,0))</f>
        <v>0</v>
      </c>
      <c r="AQ21" s="96">
        <f>IF('Indicator Data'!AT33="No Data",1,IF('Indicator Data Imputation'!AS24&lt;&gt;"",1,0))</f>
        <v>1</v>
      </c>
      <c r="AR21" s="96">
        <f>IF('Indicator Data'!AU33="No Data",1,IF('Indicator Data Imputation'!AT24&lt;&gt;"",1,0))</f>
        <v>1</v>
      </c>
      <c r="AS21" s="96">
        <f>IF('Indicator Data'!AV33="No Data",1,IF('Indicator Data Imputation'!AU24&lt;&gt;"",1,0))</f>
        <v>1</v>
      </c>
      <c r="AT21" s="96">
        <f>IF('Indicator Data'!AW33="No Data",1,IF('Indicator Data Imputation'!AV24&lt;&gt;"",1,0))</f>
        <v>0</v>
      </c>
      <c r="AU21" s="96">
        <f>IF('Indicator Data'!AX33="No Data",1,IF('Indicator Data Imputation'!AW24&lt;&gt;"",1,0))</f>
        <v>0</v>
      </c>
      <c r="AV21" s="96">
        <f>IF('Indicator Data'!AY33="No Data",1,IF('Indicator Data Imputation'!AX24&lt;&gt;"",1,0))</f>
        <v>0</v>
      </c>
      <c r="AW21" s="96">
        <f>IF('Indicator Data'!AZ33="No Data",1,IF('Indicator Data Imputation'!AY24&lt;&gt;"",1,0))</f>
        <v>0</v>
      </c>
      <c r="AX21" s="96">
        <f>IF('Indicator Data'!BA33="No Data",1,IF('Indicator Data Imputation'!AZ24&lt;&gt;"",1,0))</f>
        <v>0</v>
      </c>
      <c r="AY21" s="96">
        <f>IF('Indicator Data'!BB33="No Data",1,IF('Indicator Data Imputation'!BA24&lt;&gt;"",1,0))</f>
        <v>0</v>
      </c>
      <c r="AZ21" s="96">
        <f>IF('Indicator Data'!BC33="No Data",1,IF('Indicator Data Imputation'!BB24&lt;&gt;"",1,0))</f>
        <v>0</v>
      </c>
      <c r="BA21" s="96">
        <f>IF('Indicator Data'!BD33="No Data",1,IF('Indicator Data Imputation'!BC24&lt;&gt;"",1,0))</f>
        <v>0</v>
      </c>
      <c r="BB21" s="96">
        <f>IF('Indicator Data'!BE33="No Data",1,IF('Indicator Data Imputation'!BD24&lt;&gt;"",1,0))</f>
        <v>0</v>
      </c>
      <c r="BC21" s="96">
        <f>IF('Indicator Data'!BF33="No Data",1,IF('Indicator Data Imputation'!BE24&lt;&gt;"",1,0))</f>
        <v>0</v>
      </c>
      <c r="BD21" s="96">
        <f>IF('Indicator Data'!BG33="No Data",1,IF('Indicator Data Imputation'!BF24&lt;&gt;"",1,0))</f>
        <v>0</v>
      </c>
      <c r="BE21" s="96">
        <f>IF('Indicator Data'!BH33="No Data",1,IF('Indicator Data Imputation'!BG24&lt;&gt;"",1,0))</f>
        <v>0</v>
      </c>
      <c r="BF21" s="96">
        <f>IF('Indicator Data'!BI33="No Data",1,IF('Indicator Data Imputation'!BH24&lt;&gt;"",1,0))</f>
        <v>0</v>
      </c>
      <c r="BG21" s="96">
        <f>IF('Indicator Data'!BJ33="No Data",1,IF('Indicator Data Imputation'!BI24&lt;&gt;"",1,0))</f>
        <v>0</v>
      </c>
      <c r="BH21" s="96">
        <f>IF('Indicator Data'!BK33="No Data",1,IF('Indicator Data Imputation'!BJ24&lt;&gt;"",1,0))</f>
        <v>0</v>
      </c>
      <c r="BI21" s="96">
        <f>IF('Indicator Data'!BL33="No Data",1,IF('Indicator Data Imputation'!BK24&lt;&gt;"",1,0))</f>
        <v>0</v>
      </c>
      <c r="BJ21" s="96">
        <f>IF('Indicator Data'!BM33="No Data",1,IF('Indicator Data Imputation'!BL24&lt;&gt;"",1,0))</f>
        <v>0</v>
      </c>
      <c r="BK21" s="96">
        <f>IF('Indicator Data'!BN33="No Data",1,IF('Indicator Data Imputation'!BM24&lt;&gt;"",1,0))</f>
        <v>0</v>
      </c>
      <c r="BL21" s="96">
        <f>IF('Indicator Data'!BO33="No Data",1,IF('Indicator Data Imputation'!BN24&lt;&gt;"",1,0))</f>
        <v>0</v>
      </c>
      <c r="BM21" s="96">
        <f>IF('Indicator Data'!BP33="No Data",1,IF('Indicator Data Imputation'!BO24&lt;&gt;"",1,0))</f>
        <v>1</v>
      </c>
      <c r="BN21" s="96">
        <f>IF('Indicator Data'!BQ33="No Data",1,IF('Indicator Data Imputation'!BP24&lt;&gt;"",1,0))</f>
        <v>1</v>
      </c>
      <c r="BO21" s="96">
        <f>IF('Indicator Data'!BR33="No Data",1,IF('Indicator Data Imputation'!BQ24&lt;&gt;"",1,0))</f>
        <v>1</v>
      </c>
      <c r="BP21" s="96">
        <f>IF('Indicator Data'!BS33="No Data",1,IF('Indicator Data Imputation'!BR24&lt;&gt;"",1,0))</f>
        <v>1</v>
      </c>
      <c r="BQ21" s="96">
        <f>IF('Indicator Data'!BT33="No Data",1,IF('Indicator Data Imputation'!BS24&lt;&gt;"",1,0))</f>
        <v>0</v>
      </c>
      <c r="BR21" s="96">
        <f>IF('Indicator Data'!BU33="No Data",1,IF('Indicator Data Imputation'!BT24&lt;&gt;"",1,0))</f>
        <v>1</v>
      </c>
      <c r="BS21" s="96">
        <f>IF('Indicator Data'!BV33="No Data",1,IF('Indicator Data Imputation'!BU24&lt;&gt;"",1,0))</f>
        <v>0</v>
      </c>
      <c r="BT21" s="96">
        <f>IF('Indicator Data'!BW33="No Data",1,IF('Indicator Data Imputation'!BV24&lt;&gt;"",1,0))</f>
        <v>0</v>
      </c>
      <c r="BU21" s="96">
        <f>IF('Indicator Data'!BX33="No Data",1,IF('Indicator Data Imputation'!BW24&lt;&gt;"",1,0))</f>
        <v>0</v>
      </c>
      <c r="BV21" s="96">
        <f>IF('Indicator Data'!BY33="No Data",1,IF('Indicator Data Imputation'!BX24&lt;&gt;"",1,0))</f>
        <v>0</v>
      </c>
      <c r="BW21" s="96">
        <f>IF('Indicator Data'!BZ33="No Data",1,IF('Indicator Data Imputation'!BY24&lt;&gt;"",1,0))</f>
        <v>0</v>
      </c>
      <c r="BX21" s="96">
        <f>IF('Indicator Data'!CA33="No Data",1,IF('Indicator Data Imputation'!BZ24&lt;&gt;"",1,0))</f>
        <v>0</v>
      </c>
      <c r="BY21" s="96">
        <f>IF('Indicator Data'!CB33="No Data",1,IF('Indicator Data Imputation'!CA24&lt;&gt;"",1,0))</f>
        <v>0</v>
      </c>
      <c r="BZ21" s="96">
        <f>IF('Indicator Data'!CC33="No Data",1,IF('Indicator Data Imputation'!CB24&lt;&gt;"",1,0))</f>
        <v>0</v>
      </c>
      <c r="CA21" s="96">
        <f>IF('Indicator Data'!CD33="No Data",1,IF('Indicator Data Imputation'!CC24&lt;&gt;"",1,0))</f>
        <v>0</v>
      </c>
      <c r="CB21" s="96">
        <f>IF('Indicator Data'!CE33="No Data",1,IF('Indicator Data Imputation'!CD24&lt;&gt;"",1,0))</f>
        <v>0</v>
      </c>
      <c r="CC21" s="96">
        <f>IF('Indicator Data'!CF33="No Data",1,IF('Indicator Data Imputation'!CE24&lt;&gt;"",1,0))</f>
        <v>0</v>
      </c>
      <c r="CD21" s="96">
        <f>IF('Indicator Data'!CG33="No Data",1,IF('Indicator Data Imputation'!CF24&lt;&gt;"",1,0))</f>
        <v>0</v>
      </c>
      <c r="CE21" s="96">
        <f>IF('Indicator Data'!CH33="No Data",1,IF('Indicator Data Imputation'!CG24&lt;&gt;"",1,0))</f>
        <v>0</v>
      </c>
      <c r="CF21" s="96">
        <f>IF('Indicator Data'!CI33="No Data",1,IF('Indicator Data Imputation'!CH24&lt;&gt;"",1,0))</f>
        <v>0</v>
      </c>
      <c r="CG21" s="96">
        <f>IF('Indicator Data'!CJ33="No Data",1,IF('Indicator Data Imputation'!CI24&lt;&gt;"",1,0))</f>
        <v>0</v>
      </c>
      <c r="CH21" s="96">
        <f>IF('Indicator Data'!CK33="No Data",1,IF('Indicator Data Imputation'!CJ24&lt;&gt;"",1,0))</f>
        <v>0</v>
      </c>
      <c r="CI21" s="96">
        <f>IF('Indicator Data'!CL33="No Data",1,IF('Indicator Data Imputation'!CK24&lt;&gt;"",1,0))</f>
        <v>0</v>
      </c>
      <c r="CJ21" s="96">
        <f>IF('Indicator Data'!CM33="No Data",1,IF('Indicator Data Imputation'!CL24&lt;&gt;"",1,0))</f>
        <v>0</v>
      </c>
      <c r="CK21" s="96">
        <f>IF('Indicator Data'!CN33="No Data",1,IF('Indicator Data Imputation'!CM24&lt;&gt;"",1,0))</f>
        <v>0</v>
      </c>
      <c r="CL21" s="96">
        <f>IF('Indicator Data'!CO33="No Data",1,IF('Indicator Data Imputation'!CN24&lt;&gt;"",1,0))</f>
        <v>0</v>
      </c>
      <c r="CM21">
        <f t="shared" si="0"/>
        <v>12</v>
      </c>
      <c r="CN21" s="98">
        <f t="shared" si="1"/>
        <v>0.1348314606741573</v>
      </c>
    </row>
    <row r="22" spans="1:92" ht="15.75" customHeight="1" x14ac:dyDescent="0.3">
      <c r="A22" t="str">
        <f>'Indicator Data'!C34</f>
        <v>Gopalganj</v>
      </c>
      <c r="B22" s="96">
        <f>IF('Indicator Data'!E34="No Data",1,IF('Indicator Data Imputation'!D25&lt;&gt;"",1,0))</f>
        <v>1</v>
      </c>
      <c r="C22" s="96">
        <f>IF('Indicator Data'!F34="No Data",1,IF('Indicator Data Imputation'!E25&lt;&gt;"",1,0))</f>
        <v>1</v>
      </c>
      <c r="D22" s="96">
        <f>IF('Indicator Data'!G34="No Data",1,IF('Indicator Data Imputation'!F25&lt;&gt;"",1,0))</f>
        <v>1</v>
      </c>
      <c r="E22" s="96">
        <f>IF('Indicator Data'!H34="No Data",1,IF('Indicator Data Imputation'!G25&lt;&gt;"",1,0))</f>
        <v>1</v>
      </c>
      <c r="F22" s="96">
        <f>IF('Indicator Data'!I34="No Data",1,IF('Indicator Data Imputation'!H25&lt;&gt;"",1,0))</f>
        <v>0</v>
      </c>
      <c r="G22" s="96">
        <f>IF('Indicator Data'!J34="No Data",1,IF('Indicator Data Imputation'!I25&lt;&gt;"",1,0))</f>
        <v>0</v>
      </c>
      <c r="H22" s="96">
        <f>IF('Indicator Data'!K34="No Data",1,IF('Indicator Data Imputation'!J25&lt;&gt;"",1,0))</f>
        <v>0</v>
      </c>
      <c r="I22" s="96">
        <f>IF('Indicator Data'!L34="No Data",1,IF('Indicator Data Imputation'!K25&lt;&gt;"",1,0))</f>
        <v>0</v>
      </c>
      <c r="J22" s="96">
        <f>IF('Indicator Data'!M34="No Data",1,IF('Indicator Data Imputation'!L25&lt;&gt;"",1,0))</f>
        <v>0</v>
      </c>
      <c r="K22" s="96">
        <f>IF('Indicator Data'!N34="No Data",1,IF('Indicator Data Imputation'!M25&lt;&gt;"",1,0))</f>
        <v>0</v>
      </c>
      <c r="L22" s="96">
        <f>IF('Indicator Data'!O34="No Data",1,IF('Indicator Data Imputation'!N25&lt;&gt;"",1,0))</f>
        <v>0</v>
      </c>
      <c r="M22" s="96">
        <f>IF('Indicator Data'!P34="No Data",1,IF('Indicator Data Imputation'!O25&lt;&gt;"",1,0))</f>
        <v>0</v>
      </c>
      <c r="N22" s="96">
        <f>IF('Indicator Data'!Q34="No Data",1,IF('Indicator Data Imputation'!P25&lt;&gt;"",1,0))</f>
        <v>0</v>
      </c>
      <c r="O22" s="96">
        <f>IF('Indicator Data'!R34="No Data",1,IF('Indicator Data Imputation'!Q25&lt;&gt;"",1,0))</f>
        <v>0</v>
      </c>
      <c r="P22" s="96">
        <f>IF('Indicator Data'!S34="No Data",1,IF('Indicator Data Imputation'!R25&lt;&gt;"",1,0))</f>
        <v>1</v>
      </c>
      <c r="Q22" s="96">
        <f>IF('Indicator Data'!T34="No Data",1,IF('Indicator Data Imputation'!S25&lt;&gt;"",1,0))</f>
        <v>0</v>
      </c>
      <c r="R22" s="96">
        <f>IF('Indicator Data'!U34="No Data",1,IF('Indicator Data Imputation'!T25&lt;&gt;"",1,0))</f>
        <v>0</v>
      </c>
      <c r="S22" s="96">
        <f>IF('Indicator Data'!V34="No Data",1,IF('Indicator Data Imputation'!U25&lt;&gt;"",1,0))</f>
        <v>0</v>
      </c>
      <c r="T22" s="96">
        <f>IF('Indicator Data'!W34="No Data",1,IF('Indicator Data Imputation'!V25&lt;&gt;"",1,0))</f>
        <v>0</v>
      </c>
      <c r="U22" s="96">
        <f>IF('Indicator Data'!X34="No Data",1,IF('Indicator Data Imputation'!W25&lt;&gt;"",1,0))</f>
        <v>0</v>
      </c>
      <c r="V22" s="96">
        <f>IF('Indicator Data'!Y34="No Data",1,IF('Indicator Data Imputation'!X25&lt;&gt;"",1,0))</f>
        <v>0</v>
      </c>
      <c r="W22" s="96">
        <f>IF('Indicator Data'!Z34="No Data",1,IF('Indicator Data Imputation'!Y25&lt;&gt;"",1,0))</f>
        <v>0</v>
      </c>
      <c r="X22" s="96">
        <f>IF('Indicator Data'!AA34="No Data",1,IF('Indicator Data Imputation'!Z25&lt;&gt;"",1,0))</f>
        <v>0</v>
      </c>
      <c r="Y22" s="96">
        <f>IF('Indicator Data'!AB34="No Data",1,IF('Indicator Data Imputation'!AA25&lt;&gt;"",1,0))</f>
        <v>0</v>
      </c>
      <c r="Z22" s="96">
        <f>IF('Indicator Data'!AC34="No Data",1,IF('Indicator Data Imputation'!AB25&lt;&gt;"",1,0))</f>
        <v>0</v>
      </c>
      <c r="AA22" s="96">
        <f>IF('Indicator Data'!AD34="No Data",1,IF('Indicator Data Imputation'!AC25&lt;&gt;"",1,0))</f>
        <v>0</v>
      </c>
      <c r="AB22" s="96">
        <f>IF('Indicator Data'!AE34="No Data",1,IF('Indicator Data Imputation'!AD25&lt;&gt;"",1,0))</f>
        <v>1</v>
      </c>
      <c r="AC22" s="96">
        <f>IF('Indicator Data'!AF34="No Data",1,IF('Indicator Data Imputation'!AE25&lt;&gt;"",1,0))</f>
        <v>1</v>
      </c>
      <c r="AD22" s="96">
        <f>IF('Indicator Data'!AG34="No Data",1,IF('Indicator Data Imputation'!AF25&lt;&gt;"",1,0))</f>
        <v>1</v>
      </c>
      <c r="AE22" s="96">
        <f>IF('Indicator Data'!AH34="No Data",1,IF('Indicator Data Imputation'!AG25&lt;&gt;"",1,0))</f>
        <v>1</v>
      </c>
      <c r="AF22" s="96">
        <f>IF('Indicator Data'!AI34="No Data",1,IF('Indicator Data Imputation'!AH25&lt;&gt;"",1,0))</f>
        <v>1</v>
      </c>
      <c r="AG22" s="96">
        <f>IF('Indicator Data'!AJ34="No Data",1,IF('Indicator Data Imputation'!AI25&lt;&gt;"",1,0))</f>
        <v>0</v>
      </c>
      <c r="AH22" s="96">
        <f>IF('Indicator Data'!AK34="No Data",1,IF('Indicator Data Imputation'!AJ25&lt;&gt;"",1,0))</f>
        <v>0</v>
      </c>
      <c r="AI22" s="96">
        <f>IF('Indicator Data'!AL34="No Data",1,IF('Indicator Data Imputation'!AK25&lt;&gt;"",1,0))</f>
        <v>0</v>
      </c>
      <c r="AJ22" s="96">
        <f>IF('Indicator Data'!AM34="No Data",1,IF('Indicator Data Imputation'!AL25&lt;&gt;"",1,0))</f>
        <v>0</v>
      </c>
      <c r="AK22" s="96">
        <f>IF('Indicator Data'!AN34="No Data",1,IF('Indicator Data Imputation'!AM25&lt;&gt;"",1,0))</f>
        <v>0</v>
      </c>
      <c r="AL22" s="96">
        <f>IF('Indicator Data'!AO34="No Data",1,IF('Indicator Data Imputation'!AN25&lt;&gt;"",1,0))</f>
        <v>0</v>
      </c>
      <c r="AM22" s="96">
        <f>IF('Indicator Data'!AP34="No Data",1,IF('Indicator Data Imputation'!AO25&lt;&gt;"",1,0))</f>
        <v>0</v>
      </c>
      <c r="AN22" s="96">
        <f>IF('Indicator Data'!AQ34="No Data",1,IF('Indicator Data Imputation'!AP25&lt;&gt;"",1,0))</f>
        <v>0</v>
      </c>
      <c r="AO22" s="96">
        <f>IF('Indicator Data'!AR34="No Data",1,IF('Indicator Data Imputation'!AQ25&lt;&gt;"",1,0))</f>
        <v>0</v>
      </c>
      <c r="AP22" s="96">
        <f>IF('Indicator Data'!AS34="No Data",1,IF('Indicator Data Imputation'!AR25&lt;&gt;"",1,0))</f>
        <v>0</v>
      </c>
      <c r="AQ22" s="96">
        <f>IF('Indicator Data'!AT34="No Data",1,IF('Indicator Data Imputation'!AS25&lt;&gt;"",1,0))</f>
        <v>1</v>
      </c>
      <c r="AR22" s="96">
        <f>IF('Indicator Data'!AU34="No Data",1,IF('Indicator Data Imputation'!AT25&lt;&gt;"",1,0))</f>
        <v>1</v>
      </c>
      <c r="AS22" s="96">
        <f>IF('Indicator Data'!AV34="No Data",1,IF('Indicator Data Imputation'!AU25&lt;&gt;"",1,0))</f>
        <v>1</v>
      </c>
      <c r="AT22" s="96">
        <f>IF('Indicator Data'!AW34="No Data",1,IF('Indicator Data Imputation'!AV25&lt;&gt;"",1,0))</f>
        <v>0</v>
      </c>
      <c r="AU22" s="96">
        <f>IF('Indicator Data'!AX34="No Data",1,IF('Indicator Data Imputation'!AW25&lt;&gt;"",1,0))</f>
        <v>0</v>
      </c>
      <c r="AV22" s="96">
        <f>IF('Indicator Data'!AY34="No Data",1,IF('Indicator Data Imputation'!AX25&lt;&gt;"",1,0))</f>
        <v>0</v>
      </c>
      <c r="AW22" s="96">
        <f>IF('Indicator Data'!AZ34="No Data",1,IF('Indicator Data Imputation'!AY25&lt;&gt;"",1,0))</f>
        <v>0</v>
      </c>
      <c r="AX22" s="96">
        <f>IF('Indicator Data'!BA34="No Data",1,IF('Indicator Data Imputation'!AZ25&lt;&gt;"",1,0))</f>
        <v>0</v>
      </c>
      <c r="AY22" s="96">
        <f>IF('Indicator Data'!BB34="No Data",1,IF('Indicator Data Imputation'!BA25&lt;&gt;"",1,0))</f>
        <v>0</v>
      </c>
      <c r="AZ22" s="96">
        <f>IF('Indicator Data'!BC34="No Data",1,IF('Indicator Data Imputation'!BB25&lt;&gt;"",1,0))</f>
        <v>0</v>
      </c>
      <c r="BA22" s="96">
        <f>IF('Indicator Data'!BD34="No Data",1,IF('Indicator Data Imputation'!BC25&lt;&gt;"",1,0))</f>
        <v>0</v>
      </c>
      <c r="BB22" s="96">
        <f>IF('Indicator Data'!BE34="No Data",1,IF('Indicator Data Imputation'!BD25&lt;&gt;"",1,0))</f>
        <v>0</v>
      </c>
      <c r="BC22" s="96">
        <f>IF('Indicator Data'!BF34="No Data",1,IF('Indicator Data Imputation'!BE25&lt;&gt;"",1,0))</f>
        <v>0</v>
      </c>
      <c r="BD22" s="96">
        <f>IF('Indicator Data'!BG34="No Data",1,IF('Indicator Data Imputation'!BF25&lt;&gt;"",1,0))</f>
        <v>0</v>
      </c>
      <c r="BE22" s="96">
        <f>IF('Indicator Data'!BH34="No Data",1,IF('Indicator Data Imputation'!BG25&lt;&gt;"",1,0))</f>
        <v>0</v>
      </c>
      <c r="BF22" s="96">
        <f>IF('Indicator Data'!BI34="No Data",1,IF('Indicator Data Imputation'!BH25&lt;&gt;"",1,0))</f>
        <v>0</v>
      </c>
      <c r="BG22" s="96">
        <f>IF('Indicator Data'!BJ34="No Data",1,IF('Indicator Data Imputation'!BI25&lt;&gt;"",1,0))</f>
        <v>0</v>
      </c>
      <c r="BH22" s="96">
        <f>IF('Indicator Data'!BK34="No Data",1,IF('Indicator Data Imputation'!BJ25&lt;&gt;"",1,0))</f>
        <v>0</v>
      </c>
      <c r="BI22" s="96">
        <f>IF('Indicator Data'!BL34="No Data",1,IF('Indicator Data Imputation'!BK25&lt;&gt;"",1,0))</f>
        <v>0</v>
      </c>
      <c r="BJ22" s="96">
        <f>IF('Indicator Data'!BM34="No Data",1,IF('Indicator Data Imputation'!BL25&lt;&gt;"",1,0))</f>
        <v>0</v>
      </c>
      <c r="BK22" s="96">
        <f>IF('Indicator Data'!BN34="No Data",1,IF('Indicator Data Imputation'!BM25&lt;&gt;"",1,0))</f>
        <v>0</v>
      </c>
      <c r="BL22" s="96">
        <f>IF('Indicator Data'!BO34="No Data",1,IF('Indicator Data Imputation'!BN25&lt;&gt;"",1,0))</f>
        <v>0</v>
      </c>
      <c r="BM22" s="96">
        <f>IF('Indicator Data'!BP34="No Data",1,IF('Indicator Data Imputation'!BO25&lt;&gt;"",1,0))</f>
        <v>1</v>
      </c>
      <c r="BN22" s="96">
        <f>IF('Indicator Data'!BQ34="No Data",1,IF('Indicator Data Imputation'!BP25&lt;&gt;"",1,0))</f>
        <v>1</v>
      </c>
      <c r="BO22" s="96">
        <f>IF('Indicator Data'!BR34="No Data",1,IF('Indicator Data Imputation'!BQ25&lt;&gt;"",1,0))</f>
        <v>1</v>
      </c>
      <c r="BP22" s="96">
        <f>IF('Indicator Data'!BS34="No Data",1,IF('Indicator Data Imputation'!BR25&lt;&gt;"",1,0))</f>
        <v>0</v>
      </c>
      <c r="BQ22" s="96">
        <f>IF('Indicator Data'!BT34="No Data",1,IF('Indicator Data Imputation'!BS25&lt;&gt;"",1,0))</f>
        <v>0</v>
      </c>
      <c r="BR22" s="96">
        <f>IF('Indicator Data'!BU34="No Data",1,IF('Indicator Data Imputation'!BT25&lt;&gt;"",1,0))</f>
        <v>1</v>
      </c>
      <c r="BS22" s="96">
        <f>IF('Indicator Data'!BV34="No Data",1,IF('Indicator Data Imputation'!BU25&lt;&gt;"",1,0))</f>
        <v>0</v>
      </c>
      <c r="BT22" s="96">
        <f>IF('Indicator Data'!BW34="No Data",1,IF('Indicator Data Imputation'!BV25&lt;&gt;"",1,0))</f>
        <v>0</v>
      </c>
      <c r="BU22" s="96">
        <f>IF('Indicator Data'!BX34="No Data",1,IF('Indicator Data Imputation'!BW25&lt;&gt;"",1,0))</f>
        <v>0</v>
      </c>
      <c r="BV22" s="96">
        <f>IF('Indicator Data'!BY34="No Data",1,IF('Indicator Data Imputation'!BX25&lt;&gt;"",1,0))</f>
        <v>0</v>
      </c>
      <c r="BW22" s="96">
        <f>IF('Indicator Data'!BZ34="No Data",1,IF('Indicator Data Imputation'!BY25&lt;&gt;"",1,0))</f>
        <v>0</v>
      </c>
      <c r="BX22" s="96">
        <f>IF('Indicator Data'!CA34="No Data",1,IF('Indicator Data Imputation'!BZ25&lt;&gt;"",1,0))</f>
        <v>0</v>
      </c>
      <c r="BY22" s="96">
        <f>IF('Indicator Data'!CB34="No Data",1,IF('Indicator Data Imputation'!CA25&lt;&gt;"",1,0))</f>
        <v>0</v>
      </c>
      <c r="BZ22" s="96">
        <f>IF('Indicator Data'!CC34="No Data",1,IF('Indicator Data Imputation'!CB25&lt;&gt;"",1,0))</f>
        <v>0</v>
      </c>
      <c r="CA22" s="96">
        <f>IF('Indicator Data'!CD34="No Data",1,IF('Indicator Data Imputation'!CC25&lt;&gt;"",1,0))</f>
        <v>0</v>
      </c>
      <c r="CB22" s="96">
        <f>IF('Indicator Data'!CE34="No Data",1,IF('Indicator Data Imputation'!CD25&lt;&gt;"",1,0))</f>
        <v>0</v>
      </c>
      <c r="CC22" s="96">
        <f>IF('Indicator Data'!CF34="No Data",1,IF('Indicator Data Imputation'!CE25&lt;&gt;"",1,0))</f>
        <v>0</v>
      </c>
      <c r="CD22" s="96">
        <f>IF('Indicator Data'!CG34="No Data",1,IF('Indicator Data Imputation'!CF25&lt;&gt;"",1,0))</f>
        <v>0</v>
      </c>
      <c r="CE22" s="96">
        <f>IF('Indicator Data'!CH34="No Data",1,IF('Indicator Data Imputation'!CG25&lt;&gt;"",1,0))</f>
        <v>0</v>
      </c>
      <c r="CF22" s="96">
        <f>IF('Indicator Data'!CI34="No Data",1,IF('Indicator Data Imputation'!CH25&lt;&gt;"",1,0))</f>
        <v>0</v>
      </c>
      <c r="CG22" s="96">
        <f>IF('Indicator Data'!CJ34="No Data",1,IF('Indicator Data Imputation'!CI25&lt;&gt;"",1,0))</f>
        <v>0</v>
      </c>
      <c r="CH22" s="96">
        <f>IF('Indicator Data'!CK34="No Data",1,IF('Indicator Data Imputation'!CJ25&lt;&gt;"",1,0))</f>
        <v>0</v>
      </c>
      <c r="CI22" s="96">
        <f>IF('Indicator Data'!CL34="No Data",1,IF('Indicator Data Imputation'!CK25&lt;&gt;"",1,0))</f>
        <v>0</v>
      </c>
      <c r="CJ22" s="96">
        <f>IF('Indicator Data'!CM34="No Data",1,IF('Indicator Data Imputation'!CL25&lt;&gt;"",1,0))</f>
        <v>0</v>
      </c>
      <c r="CK22" s="96">
        <f>IF('Indicator Data'!CN34="No Data",1,IF('Indicator Data Imputation'!CM25&lt;&gt;"",1,0))</f>
        <v>0</v>
      </c>
      <c r="CL22" s="96">
        <f>IF('Indicator Data'!CO34="No Data",1,IF('Indicator Data Imputation'!CN25&lt;&gt;"",1,0))</f>
        <v>0</v>
      </c>
      <c r="CM22">
        <f t="shared" si="0"/>
        <v>13</v>
      </c>
      <c r="CN22" s="98">
        <f t="shared" si="1"/>
        <v>0.14606741573033707</v>
      </c>
    </row>
    <row r="23" spans="1:92" ht="15.75" customHeight="1" x14ac:dyDescent="0.3">
      <c r="A23" t="str">
        <f>'Indicator Data'!C35</f>
        <v>Kishoreganj</v>
      </c>
      <c r="B23" s="96">
        <f>IF('Indicator Data'!E35="No Data",1,IF('Indicator Data Imputation'!D26&lt;&gt;"",1,0))</f>
        <v>1</v>
      </c>
      <c r="C23" s="96">
        <f>IF('Indicator Data'!F35="No Data",1,IF('Indicator Data Imputation'!E26&lt;&gt;"",1,0))</f>
        <v>1</v>
      </c>
      <c r="D23" s="96">
        <f>IF('Indicator Data'!G35="No Data",1,IF('Indicator Data Imputation'!F26&lt;&gt;"",1,0))</f>
        <v>1</v>
      </c>
      <c r="E23" s="96">
        <f>IF('Indicator Data'!H35="No Data",1,IF('Indicator Data Imputation'!G26&lt;&gt;"",1,0))</f>
        <v>1</v>
      </c>
      <c r="F23" s="96">
        <f>IF('Indicator Data'!I35="No Data",1,IF('Indicator Data Imputation'!H26&lt;&gt;"",1,0))</f>
        <v>0</v>
      </c>
      <c r="G23" s="96">
        <f>IF('Indicator Data'!J35="No Data",1,IF('Indicator Data Imputation'!I26&lt;&gt;"",1,0))</f>
        <v>0</v>
      </c>
      <c r="H23" s="96">
        <f>IF('Indicator Data'!K35="No Data",1,IF('Indicator Data Imputation'!J26&lt;&gt;"",1,0))</f>
        <v>0</v>
      </c>
      <c r="I23" s="96">
        <f>IF('Indicator Data'!L35="No Data",1,IF('Indicator Data Imputation'!K26&lt;&gt;"",1,0))</f>
        <v>0</v>
      </c>
      <c r="J23" s="96">
        <f>IF('Indicator Data'!M35="No Data",1,IF('Indicator Data Imputation'!L26&lt;&gt;"",1,0))</f>
        <v>0</v>
      </c>
      <c r="K23" s="96">
        <f>IF('Indicator Data'!N35="No Data",1,IF('Indicator Data Imputation'!M26&lt;&gt;"",1,0))</f>
        <v>0</v>
      </c>
      <c r="L23" s="96">
        <f>IF('Indicator Data'!O35="No Data",1,IF('Indicator Data Imputation'!N26&lt;&gt;"",1,0))</f>
        <v>0</v>
      </c>
      <c r="M23" s="96">
        <f>IF('Indicator Data'!P35="No Data",1,IF('Indicator Data Imputation'!O26&lt;&gt;"",1,0))</f>
        <v>0</v>
      </c>
      <c r="N23" s="96">
        <f>IF('Indicator Data'!Q35="No Data",1,IF('Indicator Data Imputation'!P26&lt;&gt;"",1,0))</f>
        <v>0</v>
      </c>
      <c r="O23" s="96">
        <f>IF('Indicator Data'!R35="No Data",1,IF('Indicator Data Imputation'!Q26&lt;&gt;"",1,0))</f>
        <v>0</v>
      </c>
      <c r="P23" s="96">
        <f>IF('Indicator Data'!S35="No Data",1,IF('Indicator Data Imputation'!R26&lt;&gt;"",1,0))</f>
        <v>1</v>
      </c>
      <c r="Q23" s="96">
        <f>IF('Indicator Data'!T35="No Data",1,IF('Indicator Data Imputation'!S26&lt;&gt;"",1,0))</f>
        <v>0</v>
      </c>
      <c r="R23" s="96">
        <f>IF('Indicator Data'!U35="No Data",1,IF('Indicator Data Imputation'!T26&lt;&gt;"",1,0))</f>
        <v>0</v>
      </c>
      <c r="S23" s="96">
        <f>IF('Indicator Data'!V35="No Data",1,IF('Indicator Data Imputation'!U26&lt;&gt;"",1,0))</f>
        <v>0</v>
      </c>
      <c r="T23" s="96">
        <f>IF('Indicator Data'!W35="No Data",1,IF('Indicator Data Imputation'!V26&lt;&gt;"",1,0))</f>
        <v>0</v>
      </c>
      <c r="U23" s="96">
        <f>IF('Indicator Data'!X35="No Data",1,IF('Indicator Data Imputation'!W26&lt;&gt;"",1,0))</f>
        <v>0</v>
      </c>
      <c r="V23" s="96">
        <f>IF('Indicator Data'!Y35="No Data",1,IF('Indicator Data Imputation'!X26&lt;&gt;"",1,0))</f>
        <v>0</v>
      </c>
      <c r="W23" s="96">
        <f>IF('Indicator Data'!Z35="No Data",1,IF('Indicator Data Imputation'!Y26&lt;&gt;"",1,0))</f>
        <v>0</v>
      </c>
      <c r="X23" s="96">
        <f>IF('Indicator Data'!AA35="No Data",1,IF('Indicator Data Imputation'!Z26&lt;&gt;"",1,0))</f>
        <v>0</v>
      </c>
      <c r="Y23" s="96">
        <f>IF('Indicator Data'!AB35="No Data",1,IF('Indicator Data Imputation'!AA26&lt;&gt;"",1,0))</f>
        <v>0</v>
      </c>
      <c r="Z23" s="96">
        <f>IF('Indicator Data'!AC35="No Data",1,IF('Indicator Data Imputation'!AB26&lt;&gt;"",1,0))</f>
        <v>0</v>
      </c>
      <c r="AA23" s="96">
        <f>IF('Indicator Data'!AD35="No Data",1,IF('Indicator Data Imputation'!AC26&lt;&gt;"",1,0))</f>
        <v>0</v>
      </c>
      <c r="AB23" s="96">
        <f>IF('Indicator Data'!AE35="No Data",1,IF('Indicator Data Imputation'!AD26&lt;&gt;"",1,0))</f>
        <v>1</v>
      </c>
      <c r="AC23" s="96">
        <f>IF('Indicator Data'!AF35="No Data",1,IF('Indicator Data Imputation'!AE26&lt;&gt;"",1,0))</f>
        <v>1</v>
      </c>
      <c r="AD23" s="96">
        <f>IF('Indicator Data'!AG35="No Data",1,IF('Indicator Data Imputation'!AF26&lt;&gt;"",1,0))</f>
        <v>1</v>
      </c>
      <c r="AE23" s="96">
        <f>IF('Indicator Data'!AH35="No Data",1,IF('Indicator Data Imputation'!AG26&lt;&gt;"",1,0))</f>
        <v>1</v>
      </c>
      <c r="AF23" s="96">
        <f>IF('Indicator Data'!AI35="No Data",1,IF('Indicator Data Imputation'!AH26&lt;&gt;"",1,0))</f>
        <v>1</v>
      </c>
      <c r="AG23" s="96">
        <f>IF('Indicator Data'!AJ35="No Data",1,IF('Indicator Data Imputation'!AI26&lt;&gt;"",1,0))</f>
        <v>0</v>
      </c>
      <c r="AH23" s="96">
        <f>IF('Indicator Data'!AK35="No Data",1,IF('Indicator Data Imputation'!AJ26&lt;&gt;"",1,0))</f>
        <v>0</v>
      </c>
      <c r="AI23" s="96">
        <f>IF('Indicator Data'!AL35="No Data",1,IF('Indicator Data Imputation'!AK26&lt;&gt;"",1,0))</f>
        <v>0</v>
      </c>
      <c r="AJ23" s="96">
        <f>IF('Indicator Data'!AM35="No Data",1,IF('Indicator Data Imputation'!AL26&lt;&gt;"",1,0))</f>
        <v>0</v>
      </c>
      <c r="AK23" s="96">
        <f>IF('Indicator Data'!AN35="No Data",1,IF('Indicator Data Imputation'!AM26&lt;&gt;"",1,0))</f>
        <v>0</v>
      </c>
      <c r="AL23" s="96">
        <f>IF('Indicator Data'!AO35="No Data",1,IF('Indicator Data Imputation'!AN26&lt;&gt;"",1,0))</f>
        <v>0</v>
      </c>
      <c r="AM23" s="96">
        <f>IF('Indicator Data'!AP35="No Data",1,IF('Indicator Data Imputation'!AO26&lt;&gt;"",1,0))</f>
        <v>0</v>
      </c>
      <c r="AN23" s="96">
        <f>IF('Indicator Data'!AQ35="No Data",1,IF('Indicator Data Imputation'!AP26&lt;&gt;"",1,0))</f>
        <v>0</v>
      </c>
      <c r="AO23" s="96">
        <f>IF('Indicator Data'!AR35="No Data",1,IF('Indicator Data Imputation'!AQ26&lt;&gt;"",1,0))</f>
        <v>0</v>
      </c>
      <c r="AP23" s="96">
        <f>IF('Indicator Data'!AS35="No Data",1,IF('Indicator Data Imputation'!AR26&lt;&gt;"",1,0))</f>
        <v>0</v>
      </c>
      <c r="AQ23" s="96">
        <f>IF('Indicator Data'!AT35="No Data",1,IF('Indicator Data Imputation'!AS26&lt;&gt;"",1,0))</f>
        <v>1</v>
      </c>
      <c r="AR23" s="96">
        <f>IF('Indicator Data'!AU35="No Data",1,IF('Indicator Data Imputation'!AT26&lt;&gt;"",1,0))</f>
        <v>1</v>
      </c>
      <c r="AS23" s="96">
        <f>IF('Indicator Data'!AV35="No Data",1,IF('Indicator Data Imputation'!AU26&lt;&gt;"",1,0))</f>
        <v>1</v>
      </c>
      <c r="AT23" s="96">
        <f>IF('Indicator Data'!AW35="No Data",1,IF('Indicator Data Imputation'!AV26&lt;&gt;"",1,0))</f>
        <v>0</v>
      </c>
      <c r="AU23" s="96">
        <f>IF('Indicator Data'!AX35="No Data",1,IF('Indicator Data Imputation'!AW26&lt;&gt;"",1,0))</f>
        <v>0</v>
      </c>
      <c r="AV23" s="96">
        <f>IF('Indicator Data'!AY35="No Data",1,IF('Indicator Data Imputation'!AX26&lt;&gt;"",1,0))</f>
        <v>0</v>
      </c>
      <c r="AW23" s="96">
        <f>IF('Indicator Data'!AZ35="No Data",1,IF('Indicator Data Imputation'!AY26&lt;&gt;"",1,0))</f>
        <v>0</v>
      </c>
      <c r="AX23" s="96">
        <f>IF('Indicator Data'!BA35="No Data",1,IF('Indicator Data Imputation'!AZ26&lt;&gt;"",1,0))</f>
        <v>0</v>
      </c>
      <c r="AY23" s="96">
        <f>IF('Indicator Data'!BB35="No Data",1,IF('Indicator Data Imputation'!BA26&lt;&gt;"",1,0))</f>
        <v>0</v>
      </c>
      <c r="AZ23" s="96">
        <f>IF('Indicator Data'!BC35="No Data",1,IF('Indicator Data Imputation'!BB26&lt;&gt;"",1,0))</f>
        <v>0</v>
      </c>
      <c r="BA23" s="96">
        <f>IF('Indicator Data'!BD35="No Data",1,IF('Indicator Data Imputation'!BC26&lt;&gt;"",1,0))</f>
        <v>0</v>
      </c>
      <c r="BB23" s="96">
        <f>IF('Indicator Data'!BE35="No Data",1,IF('Indicator Data Imputation'!BD26&lt;&gt;"",1,0))</f>
        <v>0</v>
      </c>
      <c r="BC23" s="96">
        <f>IF('Indicator Data'!BF35="No Data",1,IF('Indicator Data Imputation'!BE26&lt;&gt;"",1,0))</f>
        <v>0</v>
      </c>
      <c r="BD23" s="96">
        <f>IF('Indicator Data'!BG35="No Data",1,IF('Indicator Data Imputation'!BF26&lt;&gt;"",1,0))</f>
        <v>0</v>
      </c>
      <c r="BE23" s="96">
        <f>IF('Indicator Data'!BH35="No Data",1,IF('Indicator Data Imputation'!BG26&lt;&gt;"",1,0))</f>
        <v>0</v>
      </c>
      <c r="BF23" s="96">
        <f>IF('Indicator Data'!BI35="No Data",1,IF('Indicator Data Imputation'!BH26&lt;&gt;"",1,0))</f>
        <v>0</v>
      </c>
      <c r="BG23" s="96">
        <f>IF('Indicator Data'!BJ35="No Data",1,IF('Indicator Data Imputation'!BI26&lt;&gt;"",1,0))</f>
        <v>0</v>
      </c>
      <c r="BH23" s="96">
        <f>IF('Indicator Data'!BK35="No Data",1,IF('Indicator Data Imputation'!BJ26&lt;&gt;"",1,0))</f>
        <v>0</v>
      </c>
      <c r="BI23" s="96">
        <f>IF('Indicator Data'!BL35="No Data",1,IF('Indicator Data Imputation'!BK26&lt;&gt;"",1,0))</f>
        <v>0</v>
      </c>
      <c r="BJ23" s="96">
        <f>IF('Indicator Data'!BM35="No Data",1,IF('Indicator Data Imputation'!BL26&lt;&gt;"",1,0))</f>
        <v>0</v>
      </c>
      <c r="BK23" s="96">
        <f>IF('Indicator Data'!BN35="No Data",1,IF('Indicator Data Imputation'!BM26&lt;&gt;"",1,0))</f>
        <v>0</v>
      </c>
      <c r="BL23" s="96">
        <f>IF('Indicator Data'!BO35="No Data",1,IF('Indicator Data Imputation'!BN26&lt;&gt;"",1,0))</f>
        <v>0</v>
      </c>
      <c r="BM23" s="96">
        <f>IF('Indicator Data'!BP35="No Data",1,IF('Indicator Data Imputation'!BO26&lt;&gt;"",1,0))</f>
        <v>1</v>
      </c>
      <c r="BN23" s="96">
        <f>IF('Indicator Data'!BQ35="No Data",1,IF('Indicator Data Imputation'!BP26&lt;&gt;"",1,0))</f>
        <v>1</v>
      </c>
      <c r="BO23" s="96">
        <f>IF('Indicator Data'!BR35="No Data",1,IF('Indicator Data Imputation'!BQ26&lt;&gt;"",1,0))</f>
        <v>1</v>
      </c>
      <c r="BP23" s="96">
        <f>IF('Indicator Data'!BS35="No Data",1,IF('Indicator Data Imputation'!BR26&lt;&gt;"",1,0))</f>
        <v>1</v>
      </c>
      <c r="BQ23" s="96">
        <f>IF('Indicator Data'!BT35="No Data",1,IF('Indicator Data Imputation'!BS26&lt;&gt;"",1,0))</f>
        <v>0</v>
      </c>
      <c r="BR23" s="96">
        <f>IF('Indicator Data'!BU35="No Data",1,IF('Indicator Data Imputation'!BT26&lt;&gt;"",1,0))</f>
        <v>1</v>
      </c>
      <c r="BS23" s="96">
        <f>IF('Indicator Data'!BV35="No Data",1,IF('Indicator Data Imputation'!BU26&lt;&gt;"",1,0))</f>
        <v>0</v>
      </c>
      <c r="BT23" s="96">
        <f>IF('Indicator Data'!BW35="No Data",1,IF('Indicator Data Imputation'!BV26&lt;&gt;"",1,0))</f>
        <v>0</v>
      </c>
      <c r="BU23" s="96">
        <f>IF('Indicator Data'!BX35="No Data",1,IF('Indicator Data Imputation'!BW26&lt;&gt;"",1,0))</f>
        <v>0</v>
      </c>
      <c r="BV23" s="96">
        <f>IF('Indicator Data'!BY35="No Data",1,IF('Indicator Data Imputation'!BX26&lt;&gt;"",1,0))</f>
        <v>0</v>
      </c>
      <c r="BW23" s="96">
        <f>IF('Indicator Data'!BZ35="No Data",1,IF('Indicator Data Imputation'!BY26&lt;&gt;"",1,0))</f>
        <v>0</v>
      </c>
      <c r="BX23" s="96">
        <f>IF('Indicator Data'!CA35="No Data",1,IF('Indicator Data Imputation'!BZ26&lt;&gt;"",1,0))</f>
        <v>0</v>
      </c>
      <c r="BY23" s="96">
        <f>IF('Indicator Data'!CB35="No Data",1,IF('Indicator Data Imputation'!CA26&lt;&gt;"",1,0))</f>
        <v>0</v>
      </c>
      <c r="BZ23" s="96">
        <f>IF('Indicator Data'!CC35="No Data",1,IF('Indicator Data Imputation'!CB26&lt;&gt;"",1,0))</f>
        <v>0</v>
      </c>
      <c r="CA23" s="96">
        <f>IF('Indicator Data'!CD35="No Data",1,IF('Indicator Data Imputation'!CC26&lt;&gt;"",1,0))</f>
        <v>0</v>
      </c>
      <c r="CB23" s="96">
        <f>IF('Indicator Data'!CE35="No Data",1,IF('Indicator Data Imputation'!CD26&lt;&gt;"",1,0))</f>
        <v>0</v>
      </c>
      <c r="CC23" s="96">
        <f>IF('Indicator Data'!CF35="No Data",1,IF('Indicator Data Imputation'!CE26&lt;&gt;"",1,0))</f>
        <v>0</v>
      </c>
      <c r="CD23" s="96">
        <f>IF('Indicator Data'!CG35="No Data",1,IF('Indicator Data Imputation'!CF26&lt;&gt;"",1,0))</f>
        <v>0</v>
      </c>
      <c r="CE23" s="96">
        <f>IF('Indicator Data'!CH35="No Data",1,IF('Indicator Data Imputation'!CG26&lt;&gt;"",1,0))</f>
        <v>0</v>
      </c>
      <c r="CF23" s="96">
        <f>IF('Indicator Data'!CI35="No Data",1,IF('Indicator Data Imputation'!CH26&lt;&gt;"",1,0))</f>
        <v>0</v>
      </c>
      <c r="CG23" s="96">
        <f>IF('Indicator Data'!CJ35="No Data",1,IF('Indicator Data Imputation'!CI26&lt;&gt;"",1,0))</f>
        <v>0</v>
      </c>
      <c r="CH23" s="96">
        <f>IF('Indicator Data'!CK35="No Data",1,IF('Indicator Data Imputation'!CJ26&lt;&gt;"",1,0))</f>
        <v>0</v>
      </c>
      <c r="CI23" s="96">
        <f>IF('Indicator Data'!CL35="No Data",1,IF('Indicator Data Imputation'!CK26&lt;&gt;"",1,0))</f>
        <v>0</v>
      </c>
      <c r="CJ23" s="96">
        <f>IF('Indicator Data'!CM35="No Data",1,IF('Indicator Data Imputation'!CL26&lt;&gt;"",1,0))</f>
        <v>0</v>
      </c>
      <c r="CK23" s="96">
        <f>IF('Indicator Data'!CN35="No Data",1,IF('Indicator Data Imputation'!CM26&lt;&gt;"",1,0))</f>
        <v>0</v>
      </c>
      <c r="CL23" s="96">
        <f>IF('Indicator Data'!CO35="No Data",1,IF('Indicator Data Imputation'!CN26&lt;&gt;"",1,0))</f>
        <v>0</v>
      </c>
      <c r="CM23">
        <f t="shared" si="0"/>
        <v>13</v>
      </c>
      <c r="CN23" s="98">
        <f t="shared" si="1"/>
        <v>0.14606741573033707</v>
      </c>
    </row>
    <row r="24" spans="1:92" ht="15.75" customHeight="1" x14ac:dyDescent="0.3">
      <c r="A24" t="str">
        <f>'Indicator Data'!C36</f>
        <v>Madaripur</v>
      </c>
      <c r="B24" s="96">
        <f>IF('Indicator Data'!E36="No Data",1,IF('Indicator Data Imputation'!D27&lt;&gt;"",1,0))</f>
        <v>1</v>
      </c>
      <c r="C24" s="96">
        <f>IF('Indicator Data'!F36="No Data",1,IF('Indicator Data Imputation'!E27&lt;&gt;"",1,0))</f>
        <v>1</v>
      </c>
      <c r="D24" s="96">
        <f>IF('Indicator Data'!G36="No Data",1,IF('Indicator Data Imputation'!F27&lt;&gt;"",1,0))</f>
        <v>1</v>
      </c>
      <c r="E24" s="96">
        <f>IF('Indicator Data'!H36="No Data",1,IF('Indicator Data Imputation'!G27&lt;&gt;"",1,0))</f>
        <v>1</v>
      </c>
      <c r="F24" s="96">
        <f>IF('Indicator Data'!I36="No Data",1,IF('Indicator Data Imputation'!H27&lt;&gt;"",1,0))</f>
        <v>0</v>
      </c>
      <c r="G24" s="96">
        <f>IF('Indicator Data'!J36="No Data",1,IF('Indicator Data Imputation'!I27&lt;&gt;"",1,0))</f>
        <v>0</v>
      </c>
      <c r="H24" s="96">
        <f>IF('Indicator Data'!K36="No Data",1,IF('Indicator Data Imputation'!J27&lt;&gt;"",1,0))</f>
        <v>0</v>
      </c>
      <c r="I24" s="96">
        <f>IF('Indicator Data'!L36="No Data",1,IF('Indicator Data Imputation'!K27&lt;&gt;"",1,0))</f>
        <v>0</v>
      </c>
      <c r="J24" s="96">
        <f>IF('Indicator Data'!M36="No Data",1,IF('Indicator Data Imputation'!L27&lt;&gt;"",1,0))</f>
        <v>0</v>
      </c>
      <c r="K24" s="96">
        <f>IF('Indicator Data'!N36="No Data",1,IF('Indicator Data Imputation'!M27&lt;&gt;"",1,0))</f>
        <v>0</v>
      </c>
      <c r="L24" s="96">
        <f>IF('Indicator Data'!O36="No Data",1,IF('Indicator Data Imputation'!N27&lt;&gt;"",1,0))</f>
        <v>0</v>
      </c>
      <c r="M24" s="96">
        <f>IF('Indicator Data'!P36="No Data",1,IF('Indicator Data Imputation'!O27&lt;&gt;"",1,0))</f>
        <v>0</v>
      </c>
      <c r="N24" s="96">
        <f>IF('Indicator Data'!Q36="No Data",1,IF('Indicator Data Imputation'!P27&lt;&gt;"",1,0))</f>
        <v>0</v>
      </c>
      <c r="O24" s="96">
        <f>IF('Indicator Data'!R36="No Data",1,IF('Indicator Data Imputation'!Q27&lt;&gt;"",1,0))</f>
        <v>0</v>
      </c>
      <c r="P24" s="96">
        <f>IF('Indicator Data'!S36="No Data",1,IF('Indicator Data Imputation'!R27&lt;&gt;"",1,0))</f>
        <v>0</v>
      </c>
      <c r="Q24" s="96">
        <f>IF('Indicator Data'!T36="No Data",1,IF('Indicator Data Imputation'!S27&lt;&gt;"",1,0))</f>
        <v>0</v>
      </c>
      <c r="R24" s="96">
        <f>IF('Indicator Data'!U36="No Data",1,IF('Indicator Data Imputation'!T27&lt;&gt;"",1,0))</f>
        <v>0</v>
      </c>
      <c r="S24" s="96">
        <f>IF('Indicator Data'!V36="No Data",1,IF('Indicator Data Imputation'!U27&lt;&gt;"",1,0))</f>
        <v>0</v>
      </c>
      <c r="T24" s="96">
        <f>IF('Indicator Data'!W36="No Data",1,IF('Indicator Data Imputation'!V27&lt;&gt;"",1,0))</f>
        <v>0</v>
      </c>
      <c r="U24" s="96">
        <f>IF('Indicator Data'!X36="No Data",1,IF('Indicator Data Imputation'!W27&lt;&gt;"",1,0))</f>
        <v>0</v>
      </c>
      <c r="V24" s="96">
        <f>IF('Indicator Data'!Y36="No Data",1,IF('Indicator Data Imputation'!X27&lt;&gt;"",1,0))</f>
        <v>0</v>
      </c>
      <c r="W24" s="96">
        <f>IF('Indicator Data'!Z36="No Data",1,IF('Indicator Data Imputation'!Y27&lt;&gt;"",1,0))</f>
        <v>0</v>
      </c>
      <c r="X24" s="96">
        <f>IF('Indicator Data'!AA36="No Data",1,IF('Indicator Data Imputation'!Z27&lt;&gt;"",1,0))</f>
        <v>0</v>
      </c>
      <c r="Y24" s="96">
        <f>IF('Indicator Data'!AB36="No Data",1,IF('Indicator Data Imputation'!AA27&lt;&gt;"",1,0))</f>
        <v>0</v>
      </c>
      <c r="Z24" s="96">
        <f>IF('Indicator Data'!AC36="No Data",1,IF('Indicator Data Imputation'!AB27&lt;&gt;"",1,0))</f>
        <v>0</v>
      </c>
      <c r="AA24" s="96">
        <f>IF('Indicator Data'!AD36="No Data",1,IF('Indicator Data Imputation'!AC27&lt;&gt;"",1,0))</f>
        <v>0</v>
      </c>
      <c r="AB24" s="96">
        <f>IF('Indicator Data'!AE36="No Data",1,IF('Indicator Data Imputation'!AD27&lt;&gt;"",1,0))</f>
        <v>1</v>
      </c>
      <c r="AC24" s="96">
        <f>IF('Indicator Data'!AF36="No Data",1,IF('Indicator Data Imputation'!AE27&lt;&gt;"",1,0))</f>
        <v>1</v>
      </c>
      <c r="AD24" s="96">
        <f>IF('Indicator Data'!AG36="No Data",1,IF('Indicator Data Imputation'!AF27&lt;&gt;"",1,0))</f>
        <v>1</v>
      </c>
      <c r="AE24" s="96">
        <f>IF('Indicator Data'!AH36="No Data",1,IF('Indicator Data Imputation'!AG27&lt;&gt;"",1,0))</f>
        <v>1</v>
      </c>
      <c r="AF24" s="96">
        <f>IF('Indicator Data'!AI36="No Data",1,IF('Indicator Data Imputation'!AH27&lt;&gt;"",1,0))</f>
        <v>1</v>
      </c>
      <c r="AG24" s="96">
        <f>IF('Indicator Data'!AJ36="No Data",1,IF('Indicator Data Imputation'!AI27&lt;&gt;"",1,0))</f>
        <v>0</v>
      </c>
      <c r="AH24" s="96">
        <f>IF('Indicator Data'!AK36="No Data",1,IF('Indicator Data Imputation'!AJ27&lt;&gt;"",1,0))</f>
        <v>0</v>
      </c>
      <c r="AI24" s="96">
        <f>IF('Indicator Data'!AL36="No Data",1,IF('Indicator Data Imputation'!AK27&lt;&gt;"",1,0))</f>
        <v>0</v>
      </c>
      <c r="AJ24" s="96">
        <f>IF('Indicator Data'!AM36="No Data",1,IF('Indicator Data Imputation'!AL27&lt;&gt;"",1,0))</f>
        <v>0</v>
      </c>
      <c r="AK24" s="96">
        <f>IF('Indicator Data'!AN36="No Data",1,IF('Indicator Data Imputation'!AM27&lt;&gt;"",1,0))</f>
        <v>0</v>
      </c>
      <c r="AL24" s="96">
        <f>IF('Indicator Data'!AO36="No Data",1,IF('Indicator Data Imputation'!AN27&lt;&gt;"",1,0))</f>
        <v>0</v>
      </c>
      <c r="AM24" s="96">
        <f>IF('Indicator Data'!AP36="No Data",1,IF('Indicator Data Imputation'!AO27&lt;&gt;"",1,0))</f>
        <v>0</v>
      </c>
      <c r="AN24" s="96">
        <f>IF('Indicator Data'!AQ36="No Data",1,IF('Indicator Data Imputation'!AP27&lt;&gt;"",1,0))</f>
        <v>0</v>
      </c>
      <c r="AO24" s="96">
        <f>IF('Indicator Data'!AR36="No Data",1,IF('Indicator Data Imputation'!AQ27&lt;&gt;"",1,0))</f>
        <v>0</v>
      </c>
      <c r="AP24" s="96">
        <f>IF('Indicator Data'!AS36="No Data",1,IF('Indicator Data Imputation'!AR27&lt;&gt;"",1,0))</f>
        <v>0</v>
      </c>
      <c r="AQ24" s="96">
        <f>IF('Indicator Data'!AT36="No Data",1,IF('Indicator Data Imputation'!AS27&lt;&gt;"",1,0))</f>
        <v>1</v>
      </c>
      <c r="AR24" s="96">
        <f>IF('Indicator Data'!AU36="No Data",1,IF('Indicator Data Imputation'!AT27&lt;&gt;"",1,0))</f>
        <v>1</v>
      </c>
      <c r="AS24" s="96">
        <f>IF('Indicator Data'!AV36="No Data",1,IF('Indicator Data Imputation'!AU27&lt;&gt;"",1,0))</f>
        <v>1</v>
      </c>
      <c r="AT24" s="96">
        <f>IF('Indicator Data'!AW36="No Data",1,IF('Indicator Data Imputation'!AV27&lt;&gt;"",1,0))</f>
        <v>0</v>
      </c>
      <c r="AU24" s="96">
        <f>IF('Indicator Data'!AX36="No Data",1,IF('Indicator Data Imputation'!AW27&lt;&gt;"",1,0))</f>
        <v>0</v>
      </c>
      <c r="AV24" s="96">
        <f>IF('Indicator Data'!AY36="No Data",1,IF('Indicator Data Imputation'!AX27&lt;&gt;"",1,0))</f>
        <v>0</v>
      </c>
      <c r="AW24" s="96">
        <f>IF('Indicator Data'!AZ36="No Data",1,IF('Indicator Data Imputation'!AY27&lt;&gt;"",1,0))</f>
        <v>0</v>
      </c>
      <c r="AX24" s="96">
        <f>IF('Indicator Data'!BA36="No Data",1,IF('Indicator Data Imputation'!AZ27&lt;&gt;"",1,0))</f>
        <v>0</v>
      </c>
      <c r="AY24" s="96">
        <f>IF('Indicator Data'!BB36="No Data",1,IF('Indicator Data Imputation'!BA27&lt;&gt;"",1,0))</f>
        <v>0</v>
      </c>
      <c r="AZ24" s="96">
        <f>IF('Indicator Data'!BC36="No Data",1,IF('Indicator Data Imputation'!BB27&lt;&gt;"",1,0))</f>
        <v>0</v>
      </c>
      <c r="BA24" s="96">
        <f>IF('Indicator Data'!BD36="No Data",1,IF('Indicator Data Imputation'!BC27&lt;&gt;"",1,0))</f>
        <v>0</v>
      </c>
      <c r="BB24" s="96">
        <f>IF('Indicator Data'!BE36="No Data",1,IF('Indicator Data Imputation'!BD27&lt;&gt;"",1,0))</f>
        <v>0</v>
      </c>
      <c r="BC24" s="96">
        <f>IF('Indicator Data'!BF36="No Data",1,IF('Indicator Data Imputation'!BE27&lt;&gt;"",1,0))</f>
        <v>0</v>
      </c>
      <c r="BD24" s="96">
        <f>IF('Indicator Data'!BG36="No Data",1,IF('Indicator Data Imputation'!BF27&lt;&gt;"",1,0))</f>
        <v>0</v>
      </c>
      <c r="BE24" s="96">
        <f>IF('Indicator Data'!BH36="No Data",1,IF('Indicator Data Imputation'!BG27&lt;&gt;"",1,0))</f>
        <v>0</v>
      </c>
      <c r="BF24" s="96">
        <f>IF('Indicator Data'!BI36="No Data",1,IF('Indicator Data Imputation'!BH27&lt;&gt;"",1,0))</f>
        <v>0</v>
      </c>
      <c r="BG24" s="96">
        <f>IF('Indicator Data'!BJ36="No Data",1,IF('Indicator Data Imputation'!BI27&lt;&gt;"",1,0))</f>
        <v>0</v>
      </c>
      <c r="BH24" s="96">
        <f>IF('Indicator Data'!BK36="No Data",1,IF('Indicator Data Imputation'!BJ27&lt;&gt;"",1,0))</f>
        <v>0</v>
      </c>
      <c r="BI24" s="96">
        <f>IF('Indicator Data'!BL36="No Data",1,IF('Indicator Data Imputation'!BK27&lt;&gt;"",1,0))</f>
        <v>0</v>
      </c>
      <c r="BJ24" s="96">
        <f>IF('Indicator Data'!BM36="No Data",1,IF('Indicator Data Imputation'!BL27&lt;&gt;"",1,0))</f>
        <v>0</v>
      </c>
      <c r="BK24" s="96">
        <f>IF('Indicator Data'!BN36="No Data",1,IF('Indicator Data Imputation'!BM27&lt;&gt;"",1,0))</f>
        <v>0</v>
      </c>
      <c r="BL24" s="96">
        <f>IF('Indicator Data'!BO36="No Data",1,IF('Indicator Data Imputation'!BN27&lt;&gt;"",1,0))</f>
        <v>0</v>
      </c>
      <c r="BM24" s="96">
        <f>IF('Indicator Data'!BP36="No Data",1,IF('Indicator Data Imputation'!BO27&lt;&gt;"",1,0))</f>
        <v>1</v>
      </c>
      <c r="BN24" s="96">
        <f>IF('Indicator Data'!BQ36="No Data",1,IF('Indicator Data Imputation'!BP27&lt;&gt;"",1,0))</f>
        <v>1</v>
      </c>
      <c r="BO24" s="96">
        <f>IF('Indicator Data'!BR36="No Data",1,IF('Indicator Data Imputation'!BQ27&lt;&gt;"",1,0))</f>
        <v>1</v>
      </c>
      <c r="BP24" s="96">
        <f>IF('Indicator Data'!BS36="No Data",1,IF('Indicator Data Imputation'!BR27&lt;&gt;"",1,0))</f>
        <v>0</v>
      </c>
      <c r="BQ24" s="96">
        <f>IF('Indicator Data'!BT36="No Data",1,IF('Indicator Data Imputation'!BS27&lt;&gt;"",1,0))</f>
        <v>0</v>
      </c>
      <c r="BR24" s="96">
        <f>IF('Indicator Data'!BU36="No Data",1,IF('Indicator Data Imputation'!BT27&lt;&gt;"",1,0))</f>
        <v>1</v>
      </c>
      <c r="BS24" s="96">
        <f>IF('Indicator Data'!BV36="No Data",1,IF('Indicator Data Imputation'!BU27&lt;&gt;"",1,0))</f>
        <v>0</v>
      </c>
      <c r="BT24" s="96">
        <f>IF('Indicator Data'!BW36="No Data",1,IF('Indicator Data Imputation'!BV27&lt;&gt;"",1,0))</f>
        <v>0</v>
      </c>
      <c r="BU24" s="96">
        <f>IF('Indicator Data'!BX36="No Data",1,IF('Indicator Data Imputation'!BW27&lt;&gt;"",1,0))</f>
        <v>0</v>
      </c>
      <c r="BV24" s="96">
        <f>IF('Indicator Data'!BY36="No Data",1,IF('Indicator Data Imputation'!BX27&lt;&gt;"",1,0))</f>
        <v>0</v>
      </c>
      <c r="BW24" s="96">
        <f>IF('Indicator Data'!BZ36="No Data",1,IF('Indicator Data Imputation'!BY27&lt;&gt;"",1,0))</f>
        <v>0</v>
      </c>
      <c r="BX24" s="96">
        <f>IF('Indicator Data'!CA36="No Data",1,IF('Indicator Data Imputation'!BZ27&lt;&gt;"",1,0))</f>
        <v>0</v>
      </c>
      <c r="BY24" s="96">
        <f>IF('Indicator Data'!CB36="No Data",1,IF('Indicator Data Imputation'!CA27&lt;&gt;"",1,0))</f>
        <v>0</v>
      </c>
      <c r="BZ24" s="96">
        <f>IF('Indicator Data'!CC36="No Data",1,IF('Indicator Data Imputation'!CB27&lt;&gt;"",1,0))</f>
        <v>0</v>
      </c>
      <c r="CA24" s="96">
        <f>IF('Indicator Data'!CD36="No Data",1,IF('Indicator Data Imputation'!CC27&lt;&gt;"",1,0))</f>
        <v>0</v>
      </c>
      <c r="CB24" s="96">
        <f>IF('Indicator Data'!CE36="No Data",1,IF('Indicator Data Imputation'!CD27&lt;&gt;"",1,0))</f>
        <v>0</v>
      </c>
      <c r="CC24" s="96">
        <f>IF('Indicator Data'!CF36="No Data",1,IF('Indicator Data Imputation'!CE27&lt;&gt;"",1,0))</f>
        <v>0</v>
      </c>
      <c r="CD24" s="96">
        <f>IF('Indicator Data'!CG36="No Data",1,IF('Indicator Data Imputation'!CF27&lt;&gt;"",1,0))</f>
        <v>0</v>
      </c>
      <c r="CE24" s="96">
        <f>IF('Indicator Data'!CH36="No Data",1,IF('Indicator Data Imputation'!CG27&lt;&gt;"",1,0))</f>
        <v>0</v>
      </c>
      <c r="CF24" s="96">
        <f>IF('Indicator Data'!CI36="No Data",1,IF('Indicator Data Imputation'!CH27&lt;&gt;"",1,0))</f>
        <v>0</v>
      </c>
      <c r="CG24" s="96">
        <f>IF('Indicator Data'!CJ36="No Data",1,IF('Indicator Data Imputation'!CI27&lt;&gt;"",1,0))</f>
        <v>0</v>
      </c>
      <c r="CH24" s="96">
        <f>IF('Indicator Data'!CK36="No Data",1,IF('Indicator Data Imputation'!CJ27&lt;&gt;"",1,0))</f>
        <v>0</v>
      </c>
      <c r="CI24" s="96">
        <f>IF('Indicator Data'!CL36="No Data",1,IF('Indicator Data Imputation'!CK27&lt;&gt;"",1,0))</f>
        <v>0</v>
      </c>
      <c r="CJ24" s="96">
        <f>IF('Indicator Data'!CM36="No Data",1,IF('Indicator Data Imputation'!CL27&lt;&gt;"",1,0))</f>
        <v>0</v>
      </c>
      <c r="CK24" s="96">
        <f>IF('Indicator Data'!CN36="No Data",1,IF('Indicator Data Imputation'!CM27&lt;&gt;"",1,0))</f>
        <v>0</v>
      </c>
      <c r="CL24" s="96">
        <f>IF('Indicator Data'!CO36="No Data",1,IF('Indicator Data Imputation'!CN27&lt;&gt;"",1,0))</f>
        <v>0</v>
      </c>
      <c r="CM24">
        <f t="shared" si="0"/>
        <v>12</v>
      </c>
      <c r="CN24" s="98">
        <f t="shared" si="1"/>
        <v>0.1348314606741573</v>
      </c>
    </row>
    <row r="25" spans="1:92" ht="15.75" customHeight="1" x14ac:dyDescent="0.3">
      <c r="A25" t="str">
        <f>'Indicator Data'!C37</f>
        <v>Manikganj</v>
      </c>
      <c r="B25" s="96">
        <f>IF('Indicator Data'!E37="No Data",1,IF('Indicator Data Imputation'!D28&lt;&gt;"",1,0))</f>
        <v>1</v>
      </c>
      <c r="C25" s="96">
        <f>IF('Indicator Data'!F37="No Data",1,IF('Indicator Data Imputation'!E28&lt;&gt;"",1,0))</f>
        <v>1</v>
      </c>
      <c r="D25" s="96">
        <f>IF('Indicator Data'!G37="No Data",1,IF('Indicator Data Imputation'!F28&lt;&gt;"",1,0))</f>
        <v>1</v>
      </c>
      <c r="E25" s="96">
        <f>IF('Indicator Data'!H37="No Data",1,IF('Indicator Data Imputation'!G28&lt;&gt;"",1,0))</f>
        <v>1</v>
      </c>
      <c r="F25" s="96">
        <f>IF('Indicator Data'!I37="No Data",1,IF('Indicator Data Imputation'!H28&lt;&gt;"",1,0))</f>
        <v>0</v>
      </c>
      <c r="G25" s="96">
        <f>IF('Indicator Data'!J37="No Data",1,IF('Indicator Data Imputation'!I28&lt;&gt;"",1,0))</f>
        <v>0</v>
      </c>
      <c r="H25" s="96">
        <f>IF('Indicator Data'!K37="No Data",1,IF('Indicator Data Imputation'!J28&lt;&gt;"",1,0))</f>
        <v>0</v>
      </c>
      <c r="I25" s="96">
        <f>IF('Indicator Data'!L37="No Data",1,IF('Indicator Data Imputation'!K28&lt;&gt;"",1,0))</f>
        <v>0</v>
      </c>
      <c r="J25" s="96">
        <f>IF('Indicator Data'!M37="No Data",1,IF('Indicator Data Imputation'!L28&lt;&gt;"",1,0))</f>
        <v>0</v>
      </c>
      <c r="K25" s="96">
        <f>IF('Indicator Data'!N37="No Data",1,IF('Indicator Data Imputation'!M28&lt;&gt;"",1,0))</f>
        <v>0</v>
      </c>
      <c r="L25" s="96">
        <f>IF('Indicator Data'!O37="No Data",1,IF('Indicator Data Imputation'!N28&lt;&gt;"",1,0))</f>
        <v>0</v>
      </c>
      <c r="M25" s="96">
        <f>IF('Indicator Data'!P37="No Data",1,IF('Indicator Data Imputation'!O28&lt;&gt;"",1,0))</f>
        <v>0</v>
      </c>
      <c r="N25" s="96">
        <f>IF('Indicator Data'!Q37="No Data",1,IF('Indicator Data Imputation'!P28&lt;&gt;"",1,0))</f>
        <v>0</v>
      </c>
      <c r="O25" s="96">
        <f>IF('Indicator Data'!R37="No Data",1,IF('Indicator Data Imputation'!Q28&lt;&gt;"",1,0))</f>
        <v>0</v>
      </c>
      <c r="P25" s="96">
        <f>IF('Indicator Data'!S37="No Data",1,IF('Indicator Data Imputation'!R28&lt;&gt;"",1,0))</f>
        <v>0</v>
      </c>
      <c r="Q25" s="96">
        <f>IF('Indicator Data'!T37="No Data",1,IF('Indicator Data Imputation'!S28&lt;&gt;"",1,0))</f>
        <v>0</v>
      </c>
      <c r="R25" s="96">
        <f>IF('Indicator Data'!U37="No Data",1,IF('Indicator Data Imputation'!T28&lt;&gt;"",1,0))</f>
        <v>0</v>
      </c>
      <c r="S25" s="96">
        <f>IF('Indicator Data'!V37="No Data",1,IF('Indicator Data Imputation'!U28&lt;&gt;"",1,0))</f>
        <v>0</v>
      </c>
      <c r="T25" s="96">
        <f>IF('Indicator Data'!W37="No Data",1,IF('Indicator Data Imputation'!V28&lt;&gt;"",1,0))</f>
        <v>0</v>
      </c>
      <c r="U25" s="96">
        <f>IF('Indicator Data'!X37="No Data",1,IF('Indicator Data Imputation'!W28&lt;&gt;"",1,0))</f>
        <v>0</v>
      </c>
      <c r="V25" s="96">
        <f>IF('Indicator Data'!Y37="No Data",1,IF('Indicator Data Imputation'!X28&lt;&gt;"",1,0))</f>
        <v>0</v>
      </c>
      <c r="W25" s="96">
        <f>IF('Indicator Data'!Z37="No Data",1,IF('Indicator Data Imputation'!Y28&lt;&gt;"",1,0))</f>
        <v>0</v>
      </c>
      <c r="X25" s="96">
        <f>IF('Indicator Data'!AA37="No Data",1,IF('Indicator Data Imputation'!Z28&lt;&gt;"",1,0))</f>
        <v>0</v>
      </c>
      <c r="Y25" s="96">
        <f>IF('Indicator Data'!AB37="No Data",1,IF('Indicator Data Imputation'!AA28&lt;&gt;"",1,0))</f>
        <v>0</v>
      </c>
      <c r="Z25" s="96">
        <f>IF('Indicator Data'!AC37="No Data",1,IF('Indicator Data Imputation'!AB28&lt;&gt;"",1,0))</f>
        <v>0</v>
      </c>
      <c r="AA25" s="96">
        <f>IF('Indicator Data'!AD37="No Data",1,IF('Indicator Data Imputation'!AC28&lt;&gt;"",1,0))</f>
        <v>0</v>
      </c>
      <c r="AB25" s="96">
        <f>IF('Indicator Data'!AE37="No Data",1,IF('Indicator Data Imputation'!AD28&lt;&gt;"",1,0))</f>
        <v>1</v>
      </c>
      <c r="AC25" s="96">
        <f>IF('Indicator Data'!AF37="No Data",1,IF('Indicator Data Imputation'!AE28&lt;&gt;"",1,0))</f>
        <v>1</v>
      </c>
      <c r="AD25" s="96">
        <f>IF('Indicator Data'!AG37="No Data",1,IF('Indicator Data Imputation'!AF28&lt;&gt;"",1,0))</f>
        <v>1</v>
      </c>
      <c r="AE25" s="96">
        <f>IF('Indicator Data'!AH37="No Data",1,IF('Indicator Data Imputation'!AG28&lt;&gt;"",1,0))</f>
        <v>1</v>
      </c>
      <c r="AF25" s="96">
        <f>IF('Indicator Data'!AI37="No Data",1,IF('Indicator Data Imputation'!AH28&lt;&gt;"",1,0))</f>
        <v>1</v>
      </c>
      <c r="AG25" s="96">
        <f>IF('Indicator Data'!AJ37="No Data",1,IF('Indicator Data Imputation'!AI28&lt;&gt;"",1,0))</f>
        <v>0</v>
      </c>
      <c r="AH25" s="96">
        <f>IF('Indicator Data'!AK37="No Data",1,IF('Indicator Data Imputation'!AJ28&lt;&gt;"",1,0))</f>
        <v>0</v>
      </c>
      <c r="AI25" s="96">
        <f>IF('Indicator Data'!AL37="No Data",1,IF('Indicator Data Imputation'!AK28&lt;&gt;"",1,0))</f>
        <v>0</v>
      </c>
      <c r="AJ25" s="96">
        <f>IF('Indicator Data'!AM37="No Data",1,IF('Indicator Data Imputation'!AL28&lt;&gt;"",1,0))</f>
        <v>0</v>
      </c>
      <c r="AK25" s="96">
        <f>IF('Indicator Data'!AN37="No Data",1,IF('Indicator Data Imputation'!AM28&lt;&gt;"",1,0))</f>
        <v>0</v>
      </c>
      <c r="AL25" s="96">
        <f>IF('Indicator Data'!AO37="No Data",1,IF('Indicator Data Imputation'!AN28&lt;&gt;"",1,0))</f>
        <v>0</v>
      </c>
      <c r="AM25" s="96">
        <f>IF('Indicator Data'!AP37="No Data",1,IF('Indicator Data Imputation'!AO28&lt;&gt;"",1,0))</f>
        <v>0</v>
      </c>
      <c r="AN25" s="96">
        <f>IF('Indicator Data'!AQ37="No Data",1,IF('Indicator Data Imputation'!AP28&lt;&gt;"",1,0))</f>
        <v>0</v>
      </c>
      <c r="AO25" s="96">
        <f>IF('Indicator Data'!AR37="No Data",1,IF('Indicator Data Imputation'!AQ28&lt;&gt;"",1,0))</f>
        <v>0</v>
      </c>
      <c r="AP25" s="96">
        <f>IF('Indicator Data'!AS37="No Data",1,IF('Indicator Data Imputation'!AR28&lt;&gt;"",1,0))</f>
        <v>0</v>
      </c>
      <c r="AQ25" s="96">
        <f>IF('Indicator Data'!AT37="No Data",1,IF('Indicator Data Imputation'!AS28&lt;&gt;"",1,0))</f>
        <v>1</v>
      </c>
      <c r="AR25" s="96">
        <f>IF('Indicator Data'!AU37="No Data",1,IF('Indicator Data Imputation'!AT28&lt;&gt;"",1,0))</f>
        <v>1</v>
      </c>
      <c r="AS25" s="96">
        <f>IF('Indicator Data'!AV37="No Data",1,IF('Indicator Data Imputation'!AU28&lt;&gt;"",1,0))</f>
        <v>1</v>
      </c>
      <c r="AT25" s="96">
        <f>IF('Indicator Data'!AW37="No Data",1,IF('Indicator Data Imputation'!AV28&lt;&gt;"",1,0))</f>
        <v>0</v>
      </c>
      <c r="AU25" s="96">
        <f>IF('Indicator Data'!AX37="No Data",1,IF('Indicator Data Imputation'!AW28&lt;&gt;"",1,0))</f>
        <v>0</v>
      </c>
      <c r="AV25" s="96">
        <f>IF('Indicator Data'!AY37="No Data",1,IF('Indicator Data Imputation'!AX28&lt;&gt;"",1,0))</f>
        <v>0</v>
      </c>
      <c r="AW25" s="96">
        <f>IF('Indicator Data'!AZ37="No Data",1,IF('Indicator Data Imputation'!AY28&lt;&gt;"",1,0))</f>
        <v>0</v>
      </c>
      <c r="AX25" s="96">
        <f>IF('Indicator Data'!BA37="No Data",1,IF('Indicator Data Imputation'!AZ28&lt;&gt;"",1,0))</f>
        <v>0</v>
      </c>
      <c r="AY25" s="96">
        <f>IF('Indicator Data'!BB37="No Data",1,IF('Indicator Data Imputation'!BA28&lt;&gt;"",1,0))</f>
        <v>0</v>
      </c>
      <c r="AZ25" s="96">
        <f>IF('Indicator Data'!BC37="No Data",1,IF('Indicator Data Imputation'!BB28&lt;&gt;"",1,0))</f>
        <v>0</v>
      </c>
      <c r="BA25" s="96">
        <f>IF('Indicator Data'!BD37="No Data",1,IF('Indicator Data Imputation'!BC28&lt;&gt;"",1,0))</f>
        <v>0</v>
      </c>
      <c r="BB25" s="96">
        <f>IF('Indicator Data'!BE37="No Data",1,IF('Indicator Data Imputation'!BD28&lt;&gt;"",1,0))</f>
        <v>0</v>
      </c>
      <c r="BC25" s="96">
        <f>IF('Indicator Data'!BF37="No Data",1,IF('Indicator Data Imputation'!BE28&lt;&gt;"",1,0))</f>
        <v>0</v>
      </c>
      <c r="BD25" s="96">
        <f>IF('Indicator Data'!BG37="No Data",1,IF('Indicator Data Imputation'!BF28&lt;&gt;"",1,0))</f>
        <v>0</v>
      </c>
      <c r="BE25" s="96">
        <f>IF('Indicator Data'!BH37="No Data",1,IF('Indicator Data Imputation'!BG28&lt;&gt;"",1,0))</f>
        <v>0</v>
      </c>
      <c r="BF25" s="96">
        <f>IF('Indicator Data'!BI37="No Data",1,IF('Indicator Data Imputation'!BH28&lt;&gt;"",1,0))</f>
        <v>0</v>
      </c>
      <c r="BG25" s="96">
        <f>IF('Indicator Data'!BJ37="No Data",1,IF('Indicator Data Imputation'!BI28&lt;&gt;"",1,0))</f>
        <v>0</v>
      </c>
      <c r="BH25" s="96">
        <f>IF('Indicator Data'!BK37="No Data",1,IF('Indicator Data Imputation'!BJ28&lt;&gt;"",1,0))</f>
        <v>0</v>
      </c>
      <c r="BI25" s="96">
        <f>IF('Indicator Data'!BL37="No Data",1,IF('Indicator Data Imputation'!BK28&lt;&gt;"",1,0))</f>
        <v>0</v>
      </c>
      <c r="BJ25" s="96">
        <f>IF('Indicator Data'!BM37="No Data",1,IF('Indicator Data Imputation'!BL28&lt;&gt;"",1,0))</f>
        <v>0</v>
      </c>
      <c r="BK25" s="96">
        <f>IF('Indicator Data'!BN37="No Data",1,IF('Indicator Data Imputation'!BM28&lt;&gt;"",1,0))</f>
        <v>0</v>
      </c>
      <c r="BL25" s="96">
        <f>IF('Indicator Data'!BO37="No Data",1,IF('Indicator Data Imputation'!BN28&lt;&gt;"",1,0))</f>
        <v>0</v>
      </c>
      <c r="BM25" s="96">
        <f>IF('Indicator Data'!BP37="No Data",1,IF('Indicator Data Imputation'!BO28&lt;&gt;"",1,0))</f>
        <v>1</v>
      </c>
      <c r="BN25" s="96">
        <f>IF('Indicator Data'!BQ37="No Data",1,IF('Indicator Data Imputation'!BP28&lt;&gt;"",1,0))</f>
        <v>1</v>
      </c>
      <c r="BO25" s="96">
        <f>IF('Indicator Data'!BR37="No Data",1,IF('Indicator Data Imputation'!BQ28&lt;&gt;"",1,0))</f>
        <v>1</v>
      </c>
      <c r="BP25" s="96">
        <f>IF('Indicator Data'!BS37="No Data",1,IF('Indicator Data Imputation'!BR28&lt;&gt;"",1,0))</f>
        <v>1</v>
      </c>
      <c r="BQ25" s="96">
        <f>IF('Indicator Data'!BT37="No Data",1,IF('Indicator Data Imputation'!BS28&lt;&gt;"",1,0))</f>
        <v>0</v>
      </c>
      <c r="BR25" s="96">
        <f>IF('Indicator Data'!BU37="No Data",1,IF('Indicator Data Imputation'!BT28&lt;&gt;"",1,0))</f>
        <v>1</v>
      </c>
      <c r="BS25" s="96">
        <f>IF('Indicator Data'!BV37="No Data",1,IF('Indicator Data Imputation'!BU28&lt;&gt;"",1,0))</f>
        <v>0</v>
      </c>
      <c r="BT25" s="96">
        <f>IF('Indicator Data'!BW37="No Data",1,IF('Indicator Data Imputation'!BV28&lt;&gt;"",1,0))</f>
        <v>0</v>
      </c>
      <c r="BU25" s="96">
        <f>IF('Indicator Data'!BX37="No Data",1,IF('Indicator Data Imputation'!BW28&lt;&gt;"",1,0))</f>
        <v>0</v>
      </c>
      <c r="BV25" s="96">
        <f>IF('Indicator Data'!BY37="No Data",1,IF('Indicator Data Imputation'!BX28&lt;&gt;"",1,0))</f>
        <v>0</v>
      </c>
      <c r="BW25" s="96">
        <f>IF('Indicator Data'!BZ37="No Data",1,IF('Indicator Data Imputation'!BY28&lt;&gt;"",1,0))</f>
        <v>0</v>
      </c>
      <c r="BX25" s="96">
        <f>IF('Indicator Data'!CA37="No Data",1,IF('Indicator Data Imputation'!BZ28&lt;&gt;"",1,0))</f>
        <v>0</v>
      </c>
      <c r="BY25" s="96">
        <f>IF('Indicator Data'!CB37="No Data",1,IF('Indicator Data Imputation'!CA28&lt;&gt;"",1,0))</f>
        <v>0</v>
      </c>
      <c r="BZ25" s="96">
        <f>IF('Indicator Data'!CC37="No Data",1,IF('Indicator Data Imputation'!CB28&lt;&gt;"",1,0))</f>
        <v>0</v>
      </c>
      <c r="CA25" s="96">
        <f>IF('Indicator Data'!CD37="No Data",1,IF('Indicator Data Imputation'!CC28&lt;&gt;"",1,0))</f>
        <v>0</v>
      </c>
      <c r="CB25" s="96">
        <f>IF('Indicator Data'!CE37="No Data",1,IF('Indicator Data Imputation'!CD28&lt;&gt;"",1,0))</f>
        <v>0</v>
      </c>
      <c r="CC25" s="96">
        <f>IF('Indicator Data'!CF37="No Data",1,IF('Indicator Data Imputation'!CE28&lt;&gt;"",1,0))</f>
        <v>0</v>
      </c>
      <c r="CD25" s="96">
        <f>IF('Indicator Data'!CG37="No Data",1,IF('Indicator Data Imputation'!CF28&lt;&gt;"",1,0))</f>
        <v>0</v>
      </c>
      <c r="CE25" s="96">
        <f>IF('Indicator Data'!CH37="No Data",1,IF('Indicator Data Imputation'!CG28&lt;&gt;"",1,0))</f>
        <v>0</v>
      </c>
      <c r="CF25" s="96">
        <f>IF('Indicator Data'!CI37="No Data",1,IF('Indicator Data Imputation'!CH28&lt;&gt;"",1,0))</f>
        <v>0</v>
      </c>
      <c r="CG25" s="96">
        <f>IF('Indicator Data'!CJ37="No Data",1,IF('Indicator Data Imputation'!CI28&lt;&gt;"",1,0))</f>
        <v>0</v>
      </c>
      <c r="CH25" s="96">
        <f>IF('Indicator Data'!CK37="No Data",1,IF('Indicator Data Imputation'!CJ28&lt;&gt;"",1,0))</f>
        <v>0</v>
      </c>
      <c r="CI25" s="96">
        <f>IF('Indicator Data'!CL37="No Data",1,IF('Indicator Data Imputation'!CK28&lt;&gt;"",1,0))</f>
        <v>0</v>
      </c>
      <c r="CJ25" s="96">
        <f>IF('Indicator Data'!CM37="No Data",1,IF('Indicator Data Imputation'!CL28&lt;&gt;"",1,0))</f>
        <v>0</v>
      </c>
      <c r="CK25" s="96">
        <f>IF('Indicator Data'!CN37="No Data",1,IF('Indicator Data Imputation'!CM28&lt;&gt;"",1,0))</f>
        <v>0</v>
      </c>
      <c r="CL25" s="96">
        <f>IF('Indicator Data'!CO37="No Data",1,IF('Indicator Data Imputation'!CN28&lt;&gt;"",1,0))</f>
        <v>0</v>
      </c>
      <c r="CM25">
        <f t="shared" si="0"/>
        <v>12</v>
      </c>
      <c r="CN25" s="98">
        <f t="shared" si="1"/>
        <v>0.1348314606741573</v>
      </c>
    </row>
    <row r="26" spans="1:92" ht="15.75" customHeight="1" x14ac:dyDescent="0.3">
      <c r="A26" t="str">
        <f>'Indicator Data'!C38</f>
        <v>Munshiganj</v>
      </c>
      <c r="B26" s="96">
        <f>IF('Indicator Data'!E38="No Data",1,IF('Indicator Data Imputation'!D29&lt;&gt;"",1,0))</f>
        <v>1</v>
      </c>
      <c r="C26" s="96">
        <f>IF('Indicator Data'!F38="No Data",1,IF('Indicator Data Imputation'!E29&lt;&gt;"",1,0))</f>
        <v>1</v>
      </c>
      <c r="D26" s="96">
        <f>IF('Indicator Data'!G38="No Data",1,IF('Indicator Data Imputation'!F29&lt;&gt;"",1,0))</f>
        <v>1</v>
      </c>
      <c r="E26" s="96">
        <f>IF('Indicator Data'!H38="No Data",1,IF('Indicator Data Imputation'!G29&lt;&gt;"",1,0))</f>
        <v>1</v>
      </c>
      <c r="F26" s="96">
        <f>IF('Indicator Data'!I38="No Data",1,IF('Indicator Data Imputation'!H29&lt;&gt;"",1,0))</f>
        <v>0</v>
      </c>
      <c r="G26" s="96">
        <f>IF('Indicator Data'!J38="No Data",1,IF('Indicator Data Imputation'!I29&lt;&gt;"",1,0))</f>
        <v>0</v>
      </c>
      <c r="H26" s="96">
        <f>IF('Indicator Data'!K38="No Data",1,IF('Indicator Data Imputation'!J29&lt;&gt;"",1,0))</f>
        <v>0</v>
      </c>
      <c r="I26" s="96">
        <f>IF('Indicator Data'!L38="No Data",1,IF('Indicator Data Imputation'!K29&lt;&gt;"",1,0))</f>
        <v>0</v>
      </c>
      <c r="J26" s="96">
        <f>IF('Indicator Data'!M38="No Data",1,IF('Indicator Data Imputation'!L29&lt;&gt;"",1,0))</f>
        <v>0</v>
      </c>
      <c r="K26" s="96">
        <f>IF('Indicator Data'!N38="No Data",1,IF('Indicator Data Imputation'!M29&lt;&gt;"",1,0))</f>
        <v>0</v>
      </c>
      <c r="L26" s="96">
        <f>IF('Indicator Data'!O38="No Data",1,IF('Indicator Data Imputation'!N29&lt;&gt;"",1,0))</f>
        <v>0</v>
      </c>
      <c r="M26" s="96">
        <f>IF('Indicator Data'!P38="No Data",1,IF('Indicator Data Imputation'!O29&lt;&gt;"",1,0))</f>
        <v>0</v>
      </c>
      <c r="N26" s="96">
        <f>IF('Indicator Data'!Q38="No Data",1,IF('Indicator Data Imputation'!P29&lt;&gt;"",1,0))</f>
        <v>0</v>
      </c>
      <c r="O26" s="96">
        <f>IF('Indicator Data'!R38="No Data",1,IF('Indicator Data Imputation'!Q29&lt;&gt;"",1,0))</f>
        <v>0</v>
      </c>
      <c r="P26" s="96">
        <f>IF('Indicator Data'!S38="No Data",1,IF('Indicator Data Imputation'!R29&lt;&gt;"",1,0))</f>
        <v>0</v>
      </c>
      <c r="Q26" s="96">
        <f>IF('Indicator Data'!T38="No Data",1,IF('Indicator Data Imputation'!S29&lt;&gt;"",1,0))</f>
        <v>0</v>
      </c>
      <c r="R26" s="96">
        <f>IF('Indicator Data'!U38="No Data",1,IF('Indicator Data Imputation'!T29&lt;&gt;"",1,0))</f>
        <v>0</v>
      </c>
      <c r="S26" s="96">
        <f>IF('Indicator Data'!V38="No Data",1,IF('Indicator Data Imputation'!U29&lt;&gt;"",1,0))</f>
        <v>0</v>
      </c>
      <c r="T26" s="96">
        <f>IF('Indicator Data'!W38="No Data",1,IF('Indicator Data Imputation'!V29&lt;&gt;"",1,0))</f>
        <v>0</v>
      </c>
      <c r="U26" s="96">
        <f>IF('Indicator Data'!X38="No Data",1,IF('Indicator Data Imputation'!W29&lt;&gt;"",1,0))</f>
        <v>0</v>
      </c>
      <c r="V26" s="96">
        <f>IF('Indicator Data'!Y38="No Data",1,IF('Indicator Data Imputation'!X29&lt;&gt;"",1,0))</f>
        <v>0</v>
      </c>
      <c r="W26" s="96">
        <f>IF('Indicator Data'!Z38="No Data",1,IF('Indicator Data Imputation'!Y29&lt;&gt;"",1,0))</f>
        <v>0</v>
      </c>
      <c r="X26" s="96">
        <f>IF('Indicator Data'!AA38="No Data",1,IF('Indicator Data Imputation'!Z29&lt;&gt;"",1,0))</f>
        <v>0</v>
      </c>
      <c r="Y26" s="96">
        <f>IF('Indicator Data'!AB38="No Data",1,IF('Indicator Data Imputation'!AA29&lt;&gt;"",1,0))</f>
        <v>0</v>
      </c>
      <c r="Z26" s="96">
        <f>IF('Indicator Data'!AC38="No Data",1,IF('Indicator Data Imputation'!AB29&lt;&gt;"",1,0))</f>
        <v>0</v>
      </c>
      <c r="AA26" s="96">
        <f>IF('Indicator Data'!AD38="No Data",1,IF('Indicator Data Imputation'!AC29&lt;&gt;"",1,0))</f>
        <v>0</v>
      </c>
      <c r="AB26" s="96">
        <f>IF('Indicator Data'!AE38="No Data",1,IF('Indicator Data Imputation'!AD29&lt;&gt;"",1,0))</f>
        <v>1</v>
      </c>
      <c r="AC26" s="96">
        <f>IF('Indicator Data'!AF38="No Data",1,IF('Indicator Data Imputation'!AE29&lt;&gt;"",1,0))</f>
        <v>1</v>
      </c>
      <c r="AD26" s="96">
        <f>IF('Indicator Data'!AG38="No Data",1,IF('Indicator Data Imputation'!AF29&lt;&gt;"",1,0))</f>
        <v>1</v>
      </c>
      <c r="AE26" s="96">
        <f>IF('Indicator Data'!AH38="No Data",1,IF('Indicator Data Imputation'!AG29&lt;&gt;"",1,0))</f>
        <v>1</v>
      </c>
      <c r="AF26" s="96">
        <f>IF('Indicator Data'!AI38="No Data",1,IF('Indicator Data Imputation'!AH29&lt;&gt;"",1,0))</f>
        <v>1</v>
      </c>
      <c r="AG26" s="96">
        <f>IF('Indicator Data'!AJ38="No Data",1,IF('Indicator Data Imputation'!AI29&lt;&gt;"",1,0))</f>
        <v>0</v>
      </c>
      <c r="AH26" s="96">
        <f>IF('Indicator Data'!AK38="No Data",1,IF('Indicator Data Imputation'!AJ29&lt;&gt;"",1,0))</f>
        <v>0</v>
      </c>
      <c r="AI26" s="96">
        <f>IF('Indicator Data'!AL38="No Data",1,IF('Indicator Data Imputation'!AK29&lt;&gt;"",1,0))</f>
        <v>0</v>
      </c>
      <c r="AJ26" s="96">
        <f>IF('Indicator Data'!AM38="No Data",1,IF('Indicator Data Imputation'!AL29&lt;&gt;"",1,0))</f>
        <v>0</v>
      </c>
      <c r="AK26" s="96">
        <f>IF('Indicator Data'!AN38="No Data",1,IF('Indicator Data Imputation'!AM29&lt;&gt;"",1,0))</f>
        <v>0</v>
      </c>
      <c r="AL26" s="96">
        <f>IF('Indicator Data'!AO38="No Data",1,IF('Indicator Data Imputation'!AN29&lt;&gt;"",1,0))</f>
        <v>0</v>
      </c>
      <c r="AM26" s="96">
        <f>IF('Indicator Data'!AP38="No Data",1,IF('Indicator Data Imputation'!AO29&lt;&gt;"",1,0))</f>
        <v>0</v>
      </c>
      <c r="AN26" s="96">
        <f>IF('Indicator Data'!AQ38="No Data",1,IF('Indicator Data Imputation'!AP29&lt;&gt;"",1,0))</f>
        <v>0</v>
      </c>
      <c r="AO26" s="96">
        <f>IF('Indicator Data'!AR38="No Data",1,IF('Indicator Data Imputation'!AQ29&lt;&gt;"",1,0))</f>
        <v>0</v>
      </c>
      <c r="AP26" s="96">
        <f>IF('Indicator Data'!AS38="No Data",1,IF('Indicator Data Imputation'!AR29&lt;&gt;"",1,0))</f>
        <v>0</v>
      </c>
      <c r="AQ26" s="96">
        <f>IF('Indicator Data'!AT38="No Data",1,IF('Indicator Data Imputation'!AS29&lt;&gt;"",1,0))</f>
        <v>1</v>
      </c>
      <c r="AR26" s="96">
        <f>IF('Indicator Data'!AU38="No Data",1,IF('Indicator Data Imputation'!AT29&lt;&gt;"",1,0))</f>
        <v>1</v>
      </c>
      <c r="AS26" s="96">
        <f>IF('Indicator Data'!AV38="No Data",1,IF('Indicator Data Imputation'!AU29&lt;&gt;"",1,0))</f>
        <v>1</v>
      </c>
      <c r="AT26" s="96">
        <f>IF('Indicator Data'!AW38="No Data",1,IF('Indicator Data Imputation'!AV29&lt;&gt;"",1,0))</f>
        <v>0</v>
      </c>
      <c r="AU26" s="96">
        <f>IF('Indicator Data'!AX38="No Data",1,IF('Indicator Data Imputation'!AW29&lt;&gt;"",1,0))</f>
        <v>0</v>
      </c>
      <c r="AV26" s="96">
        <f>IF('Indicator Data'!AY38="No Data",1,IF('Indicator Data Imputation'!AX29&lt;&gt;"",1,0))</f>
        <v>0</v>
      </c>
      <c r="AW26" s="96">
        <f>IF('Indicator Data'!AZ38="No Data",1,IF('Indicator Data Imputation'!AY29&lt;&gt;"",1,0))</f>
        <v>0</v>
      </c>
      <c r="AX26" s="96">
        <f>IF('Indicator Data'!BA38="No Data",1,IF('Indicator Data Imputation'!AZ29&lt;&gt;"",1,0))</f>
        <v>0</v>
      </c>
      <c r="AY26" s="96">
        <f>IF('Indicator Data'!BB38="No Data",1,IF('Indicator Data Imputation'!BA29&lt;&gt;"",1,0))</f>
        <v>0</v>
      </c>
      <c r="AZ26" s="96">
        <f>IF('Indicator Data'!BC38="No Data",1,IF('Indicator Data Imputation'!BB29&lt;&gt;"",1,0))</f>
        <v>0</v>
      </c>
      <c r="BA26" s="96">
        <f>IF('Indicator Data'!BD38="No Data",1,IF('Indicator Data Imputation'!BC29&lt;&gt;"",1,0))</f>
        <v>0</v>
      </c>
      <c r="BB26" s="96">
        <f>IF('Indicator Data'!BE38="No Data",1,IF('Indicator Data Imputation'!BD29&lt;&gt;"",1,0))</f>
        <v>0</v>
      </c>
      <c r="BC26" s="96">
        <f>IF('Indicator Data'!BF38="No Data",1,IF('Indicator Data Imputation'!BE29&lt;&gt;"",1,0))</f>
        <v>0</v>
      </c>
      <c r="BD26" s="96">
        <f>IF('Indicator Data'!BG38="No Data",1,IF('Indicator Data Imputation'!BF29&lt;&gt;"",1,0))</f>
        <v>0</v>
      </c>
      <c r="BE26" s="96">
        <f>IF('Indicator Data'!BH38="No Data",1,IF('Indicator Data Imputation'!BG29&lt;&gt;"",1,0))</f>
        <v>0</v>
      </c>
      <c r="BF26" s="96">
        <f>IF('Indicator Data'!BI38="No Data",1,IF('Indicator Data Imputation'!BH29&lt;&gt;"",1,0))</f>
        <v>0</v>
      </c>
      <c r="BG26" s="96">
        <f>IF('Indicator Data'!BJ38="No Data",1,IF('Indicator Data Imputation'!BI29&lt;&gt;"",1,0))</f>
        <v>0</v>
      </c>
      <c r="BH26" s="96">
        <f>IF('Indicator Data'!BK38="No Data",1,IF('Indicator Data Imputation'!BJ29&lt;&gt;"",1,0))</f>
        <v>0</v>
      </c>
      <c r="BI26" s="96">
        <f>IF('Indicator Data'!BL38="No Data",1,IF('Indicator Data Imputation'!BK29&lt;&gt;"",1,0))</f>
        <v>0</v>
      </c>
      <c r="BJ26" s="96">
        <f>IF('Indicator Data'!BM38="No Data",1,IF('Indicator Data Imputation'!BL29&lt;&gt;"",1,0))</f>
        <v>0</v>
      </c>
      <c r="BK26" s="96">
        <f>IF('Indicator Data'!BN38="No Data",1,IF('Indicator Data Imputation'!BM29&lt;&gt;"",1,0))</f>
        <v>0</v>
      </c>
      <c r="BL26" s="96">
        <f>IF('Indicator Data'!BO38="No Data",1,IF('Indicator Data Imputation'!BN29&lt;&gt;"",1,0))</f>
        <v>0</v>
      </c>
      <c r="BM26" s="96">
        <f>IF('Indicator Data'!BP38="No Data",1,IF('Indicator Data Imputation'!BO29&lt;&gt;"",1,0))</f>
        <v>1</v>
      </c>
      <c r="BN26" s="96">
        <f>IF('Indicator Data'!BQ38="No Data",1,IF('Indicator Data Imputation'!BP29&lt;&gt;"",1,0))</f>
        <v>1</v>
      </c>
      <c r="BO26" s="96">
        <f>IF('Indicator Data'!BR38="No Data",1,IF('Indicator Data Imputation'!BQ29&lt;&gt;"",1,0))</f>
        <v>1</v>
      </c>
      <c r="BP26" s="96">
        <f>IF('Indicator Data'!BS38="No Data",1,IF('Indicator Data Imputation'!BR29&lt;&gt;"",1,0))</f>
        <v>1</v>
      </c>
      <c r="BQ26" s="96">
        <f>IF('Indicator Data'!BT38="No Data",1,IF('Indicator Data Imputation'!BS29&lt;&gt;"",1,0))</f>
        <v>0</v>
      </c>
      <c r="BR26" s="96">
        <f>IF('Indicator Data'!BU38="No Data",1,IF('Indicator Data Imputation'!BT29&lt;&gt;"",1,0))</f>
        <v>1</v>
      </c>
      <c r="BS26" s="96">
        <f>IF('Indicator Data'!BV38="No Data",1,IF('Indicator Data Imputation'!BU29&lt;&gt;"",1,0))</f>
        <v>0</v>
      </c>
      <c r="BT26" s="96">
        <f>IF('Indicator Data'!BW38="No Data",1,IF('Indicator Data Imputation'!BV29&lt;&gt;"",1,0))</f>
        <v>0</v>
      </c>
      <c r="BU26" s="96">
        <f>IF('Indicator Data'!BX38="No Data",1,IF('Indicator Data Imputation'!BW29&lt;&gt;"",1,0))</f>
        <v>0</v>
      </c>
      <c r="BV26" s="96">
        <f>IF('Indicator Data'!BY38="No Data",1,IF('Indicator Data Imputation'!BX29&lt;&gt;"",1,0))</f>
        <v>0</v>
      </c>
      <c r="BW26" s="96">
        <f>IF('Indicator Data'!BZ38="No Data",1,IF('Indicator Data Imputation'!BY29&lt;&gt;"",1,0))</f>
        <v>0</v>
      </c>
      <c r="BX26" s="96">
        <f>IF('Indicator Data'!CA38="No Data",1,IF('Indicator Data Imputation'!BZ29&lt;&gt;"",1,0))</f>
        <v>0</v>
      </c>
      <c r="BY26" s="96">
        <f>IF('Indicator Data'!CB38="No Data",1,IF('Indicator Data Imputation'!CA29&lt;&gt;"",1,0))</f>
        <v>0</v>
      </c>
      <c r="BZ26" s="96">
        <f>IF('Indicator Data'!CC38="No Data",1,IF('Indicator Data Imputation'!CB29&lt;&gt;"",1,0))</f>
        <v>0</v>
      </c>
      <c r="CA26" s="96">
        <f>IF('Indicator Data'!CD38="No Data",1,IF('Indicator Data Imputation'!CC29&lt;&gt;"",1,0))</f>
        <v>0</v>
      </c>
      <c r="CB26" s="96">
        <f>IF('Indicator Data'!CE38="No Data",1,IF('Indicator Data Imputation'!CD29&lt;&gt;"",1,0))</f>
        <v>0</v>
      </c>
      <c r="CC26" s="96">
        <f>IF('Indicator Data'!CF38="No Data",1,IF('Indicator Data Imputation'!CE29&lt;&gt;"",1,0))</f>
        <v>0</v>
      </c>
      <c r="CD26" s="96">
        <f>IF('Indicator Data'!CG38="No Data",1,IF('Indicator Data Imputation'!CF29&lt;&gt;"",1,0))</f>
        <v>0</v>
      </c>
      <c r="CE26" s="96">
        <f>IF('Indicator Data'!CH38="No Data",1,IF('Indicator Data Imputation'!CG29&lt;&gt;"",1,0))</f>
        <v>0</v>
      </c>
      <c r="CF26" s="96">
        <f>IF('Indicator Data'!CI38="No Data",1,IF('Indicator Data Imputation'!CH29&lt;&gt;"",1,0))</f>
        <v>0</v>
      </c>
      <c r="CG26" s="96">
        <f>IF('Indicator Data'!CJ38="No Data",1,IF('Indicator Data Imputation'!CI29&lt;&gt;"",1,0))</f>
        <v>0</v>
      </c>
      <c r="CH26" s="96">
        <f>IF('Indicator Data'!CK38="No Data",1,IF('Indicator Data Imputation'!CJ29&lt;&gt;"",1,0))</f>
        <v>0</v>
      </c>
      <c r="CI26" s="96">
        <f>IF('Indicator Data'!CL38="No Data",1,IF('Indicator Data Imputation'!CK29&lt;&gt;"",1,0))</f>
        <v>0</v>
      </c>
      <c r="CJ26" s="96">
        <f>IF('Indicator Data'!CM38="No Data",1,IF('Indicator Data Imputation'!CL29&lt;&gt;"",1,0))</f>
        <v>0</v>
      </c>
      <c r="CK26" s="96">
        <f>IF('Indicator Data'!CN38="No Data",1,IF('Indicator Data Imputation'!CM29&lt;&gt;"",1,0))</f>
        <v>0</v>
      </c>
      <c r="CL26" s="96">
        <f>IF('Indicator Data'!CO38="No Data",1,IF('Indicator Data Imputation'!CN29&lt;&gt;"",1,0))</f>
        <v>0</v>
      </c>
      <c r="CM26">
        <f t="shared" si="0"/>
        <v>12</v>
      </c>
      <c r="CN26" s="98">
        <f t="shared" si="1"/>
        <v>0.1348314606741573</v>
      </c>
    </row>
    <row r="27" spans="1:92" ht="15.75" customHeight="1" x14ac:dyDescent="0.3">
      <c r="A27" t="str">
        <f>'Indicator Data'!C39</f>
        <v>Narayanganj</v>
      </c>
      <c r="B27" s="96">
        <f>IF('Indicator Data'!E39="No Data",1,IF('Indicator Data Imputation'!D30&lt;&gt;"",1,0))</f>
        <v>1</v>
      </c>
      <c r="C27" s="96">
        <f>IF('Indicator Data'!F39="No Data",1,IF('Indicator Data Imputation'!E30&lt;&gt;"",1,0))</f>
        <v>1</v>
      </c>
      <c r="D27" s="96">
        <f>IF('Indicator Data'!G39="No Data",1,IF('Indicator Data Imputation'!F30&lt;&gt;"",1,0))</f>
        <v>1</v>
      </c>
      <c r="E27" s="96">
        <f>IF('Indicator Data'!H39="No Data",1,IF('Indicator Data Imputation'!G30&lt;&gt;"",1,0))</f>
        <v>1</v>
      </c>
      <c r="F27" s="96">
        <f>IF('Indicator Data'!I39="No Data",1,IF('Indicator Data Imputation'!H30&lt;&gt;"",1,0))</f>
        <v>0</v>
      </c>
      <c r="G27" s="96">
        <f>IF('Indicator Data'!J39="No Data",1,IF('Indicator Data Imputation'!I30&lt;&gt;"",1,0))</f>
        <v>0</v>
      </c>
      <c r="H27" s="96">
        <f>IF('Indicator Data'!K39="No Data",1,IF('Indicator Data Imputation'!J30&lt;&gt;"",1,0))</f>
        <v>0</v>
      </c>
      <c r="I27" s="96">
        <f>IF('Indicator Data'!L39="No Data",1,IF('Indicator Data Imputation'!K30&lt;&gt;"",1,0))</f>
        <v>0</v>
      </c>
      <c r="J27" s="96">
        <f>IF('Indicator Data'!M39="No Data",1,IF('Indicator Data Imputation'!L30&lt;&gt;"",1,0))</f>
        <v>0</v>
      </c>
      <c r="K27" s="96">
        <f>IF('Indicator Data'!N39="No Data",1,IF('Indicator Data Imputation'!M30&lt;&gt;"",1,0))</f>
        <v>0</v>
      </c>
      <c r="L27" s="96">
        <f>IF('Indicator Data'!O39="No Data",1,IF('Indicator Data Imputation'!N30&lt;&gt;"",1,0))</f>
        <v>0</v>
      </c>
      <c r="M27" s="96">
        <f>IF('Indicator Data'!P39="No Data",1,IF('Indicator Data Imputation'!O30&lt;&gt;"",1,0))</f>
        <v>0</v>
      </c>
      <c r="N27" s="96">
        <f>IF('Indicator Data'!Q39="No Data",1,IF('Indicator Data Imputation'!P30&lt;&gt;"",1,0))</f>
        <v>0</v>
      </c>
      <c r="O27" s="96">
        <f>IF('Indicator Data'!R39="No Data",1,IF('Indicator Data Imputation'!Q30&lt;&gt;"",1,0))</f>
        <v>0</v>
      </c>
      <c r="P27" s="96">
        <f>IF('Indicator Data'!S39="No Data",1,IF('Indicator Data Imputation'!R30&lt;&gt;"",1,0))</f>
        <v>0</v>
      </c>
      <c r="Q27" s="96">
        <f>IF('Indicator Data'!T39="No Data",1,IF('Indicator Data Imputation'!S30&lt;&gt;"",1,0))</f>
        <v>0</v>
      </c>
      <c r="R27" s="96">
        <f>IF('Indicator Data'!U39="No Data",1,IF('Indicator Data Imputation'!T30&lt;&gt;"",1,0))</f>
        <v>0</v>
      </c>
      <c r="S27" s="96">
        <f>IF('Indicator Data'!V39="No Data",1,IF('Indicator Data Imputation'!U30&lt;&gt;"",1,0))</f>
        <v>0</v>
      </c>
      <c r="T27" s="96">
        <f>IF('Indicator Data'!W39="No Data",1,IF('Indicator Data Imputation'!V30&lt;&gt;"",1,0))</f>
        <v>0</v>
      </c>
      <c r="U27" s="96">
        <f>IF('Indicator Data'!X39="No Data",1,IF('Indicator Data Imputation'!W30&lt;&gt;"",1,0))</f>
        <v>0</v>
      </c>
      <c r="V27" s="96">
        <f>IF('Indicator Data'!Y39="No Data",1,IF('Indicator Data Imputation'!X30&lt;&gt;"",1,0))</f>
        <v>0</v>
      </c>
      <c r="W27" s="96">
        <f>IF('Indicator Data'!Z39="No Data",1,IF('Indicator Data Imputation'!Y30&lt;&gt;"",1,0))</f>
        <v>0</v>
      </c>
      <c r="X27" s="96">
        <f>IF('Indicator Data'!AA39="No Data",1,IF('Indicator Data Imputation'!Z30&lt;&gt;"",1,0))</f>
        <v>0</v>
      </c>
      <c r="Y27" s="96">
        <f>IF('Indicator Data'!AB39="No Data",1,IF('Indicator Data Imputation'!AA30&lt;&gt;"",1,0))</f>
        <v>0</v>
      </c>
      <c r="Z27" s="96">
        <f>IF('Indicator Data'!AC39="No Data",1,IF('Indicator Data Imputation'!AB30&lt;&gt;"",1,0))</f>
        <v>0</v>
      </c>
      <c r="AA27" s="96">
        <f>IF('Indicator Data'!AD39="No Data",1,IF('Indicator Data Imputation'!AC30&lt;&gt;"",1,0))</f>
        <v>0</v>
      </c>
      <c r="AB27" s="96">
        <f>IF('Indicator Data'!AE39="No Data",1,IF('Indicator Data Imputation'!AD30&lt;&gt;"",1,0))</f>
        <v>1</v>
      </c>
      <c r="AC27" s="96">
        <f>IF('Indicator Data'!AF39="No Data",1,IF('Indicator Data Imputation'!AE30&lt;&gt;"",1,0))</f>
        <v>1</v>
      </c>
      <c r="AD27" s="96">
        <f>IF('Indicator Data'!AG39="No Data",1,IF('Indicator Data Imputation'!AF30&lt;&gt;"",1,0))</f>
        <v>1</v>
      </c>
      <c r="AE27" s="96">
        <f>IF('Indicator Data'!AH39="No Data",1,IF('Indicator Data Imputation'!AG30&lt;&gt;"",1,0))</f>
        <v>1</v>
      </c>
      <c r="AF27" s="96">
        <f>IF('Indicator Data'!AI39="No Data",1,IF('Indicator Data Imputation'!AH30&lt;&gt;"",1,0))</f>
        <v>1</v>
      </c>
      <c r="AG27" s="96">
        <f>IF('Indicator Data'!AJ39="No Data",1,IF('Indicator Data Imputation'!AI30&lt;&gt;"",1,0))</f>
        <v>0</v>
      </c>
      <c r="AH27" s="96">
        <f>IF('Indicator Data'!AK39="No Data",1,IF('Indicator Data Imputation'!AJ30&lt;&gt;"",1,0))</f>
        <v>0</v>
      </c>
      <c r="AI27" s="96">
        <f>IF('Indicator Data'!AL39="No Data",1,IF('Indicator Data Imputation'!AK30&lt;&gt;"",1,0))</f>
        <v>0</v>
      </c>
      <c r="AJ27" s="96">
        <f>IF('Indicator Data'!AM39="No Data",1,IF('Indicator Data Imputation'!AL30&lt;&gt;"",1,0))</f>
        <v>0</v>
      </c>
      <c r="AK27" s="96">
        <f>IF('Indicator Data'!AN39="No Data",1,IF('Indicator Data Imputation'!AM30&lt;&gt;"",1,0))</f>
        <v>0</v>
      </c>
      <c r="AL27" s="96">
        <f>IF('Indicator Data'!AO39="No Data",1,IF('Indicator Data Imputation'!AN30&lt;&gt;"",1,0))</f>
        <v>0</v>
      </c>
      <c r="AM27" s="96">
        <f>IF('Indicator Data'!AP39="No Data",1,IF('Indicator Data Imputation'!AO30&lt;&gt;"",1,0))</f>
        <v>0</v>
      </c>
      <c r="AN27" s="96">
        <f>IF('Indicator Data'!AQ39="No Data",1,IF('Indicator Data Imputation'!AP30&lt;&gt;"",1,0))</f>
        <v>0</v>
      </c>
      <c r="AO27" s="96">
        <f>IF('Indicator Data'!AR39="No Data",1,IF('Indicator Data Imputation'!AQ30&lt;&gt;"",1,0))</f>
        <v>0</v>
      </c>
      <c r="AP27" s="96">
        <f>IF('Indicator Data'!AS39="No Data",1,IF('Indicator Data Imputation'!AR30&lt;&gt;"",1,0))</f>
        <v>0</v>
      </c>
      <c r="AQ27" s="96">
        <f>IF('Indicator Data'!AT39="No Data",1,IF('Indicator Data Imputation'!AS30&lt;&gt;"",1,0))</f>
        <v>1</v>
      </c>
      <c r="AR27" s="96">
        <f>IF('Indicator Data'!AU39="No Data",1,IF('Indicator Data Imputation'!AT30&lt;&gt;"",1,0))</f>
        <v>1</v>
      </c>
      <c r="AS27" s="96">
        <f>IF('Indicator Data'!AV39="No Data",1,IF('Indicator Data Imputation'!AU30&lt;&gt;"",1,0))</f>
        <v>1</v>
      </c>
      <c r="AT27" s="96">
        <f>IF('Indicator Data'!AW39="No Data",1,IF('Indicator Data Imputation'!AV30&lt;&gt;"",1,0))</f>
        <v>0</v>
      </c>
      <c r="AU27" s="96">
        <f>IF('Indicator Data'!AX39="No Data",1,IF('Indicator Data Imputation'!AW30&lt;&gt;"",1,0))</f>
        <v>0</v>
      </c>
      <c r="AV27" s="96">
        <f>IF('Indicator Data'!AY39="No Data",1,IF('Indicator Data Imputation'!AX30&lt;&gt;"",1,0))</f>
        <v>0</v>
      </c>
      <c r="AW27" s="96">
        <f>IF('Indicator Data'!AZ39="No Data",1,IF('Indicator Data Imputation'!AY30&lt;&gt;"",1,0))</f>
        <v>0</v>
      </c>
      <c r="AX27" s="96">
        <f>IF('Indicator Data'!BA39="No Data",1,IF('Indicator Data Imputation'!AZ30&lt;&gt;"",1,0))</f>
        <v>0</v>
      </c>
      <c r="AY27" s="96">
        <f>IF('Indicator Data'!BB39="No Data",1,IF('Indicator Data Imputation'!BA30&lt;&gt;"",1,0))</f>
        <v>0</v>
      </c>
      <c r="AZ27" s="96">
        <f>IF('Indicator Data'!BC39="No Data",1,IF('Indicator Data Imputation'!BB30&lt;&gt;"",1,0))</f>
        <v>0</v>
      </c>
      <c r="BA27" s="96">
        <f>IF('Indicator Data'!BD39="No Data",1,IF('Indicator Data Imputation'!BC30&lt;&gt;"",1,0))</f>
        <v>0</v>
      </c>
      <c r="BB27" s="96">
        <f>IF('Indicator Data'!BE39="No Data",1,IF('Indicator Data Imputation'!BD30&lt;&gt;"",1,0))</f>
        <v>0</v>
      </c>
      <c r="BC27" s="96">
        <f>IF('Indicator Data'!BF39="No Data",1,IF('Indicator Data Imputation'!BE30&lt;&gt;"",1,0))</f>
        <v>0</v>
      </c>
      <c r="BD27" s="96">
        <f>IF('Indicator Data'!BG39="No Data",1,IF('Indicator Data Imputation'!BF30&lt;&gt;"",1,0))</f>
        <v>0</v>
      </c>
      <c r="BE27" s="96">
        <f>IF('Indicator Data'!BH39="No Data",1,IF('Indicator Data Imputation'!BG30&lt;&gt;"",1,0))</f>
        <v>0</v>
      </c>
      <c r="BF27" s="96">
        <f>IF('Indicator Data'!BI39="No Data",1,IF('Indicator Data Imputation'!BH30&lt;&gt;"",1,0))</f>
        <v>0</v>
      </c>
      <c r="BG27" s="96">
        <f>IF('Indicator Data'!BJ39="No Data",1,IF('Indicator Data Imputation'!BI30&lt;&gt;"",1,0))</f>
        <v>0</v>
      </c>
      <c r="BH27" s="96">
        <f>IF('Indicator Data'!BK39="No Data",1,IF('Indicator Data Imputation'!BJ30&lt;&gt;"",1,0))</f>
        <v>0</v>
      </c>
      <c r="BI27" s="96">
        <f>IF('Indicator Data'!BL39="No Data",1,IF('Indicator Data Imputation'!BK30&lt;&gt;"",1,0))</f>
        <v>0</v>
      </c>
      <c r="BJ27" s="96">
        <f>IF('Indicator Data'!BM39="No Data",1,IF('Indicator Data Imputation'!BL30&lt;&gt;"",1,0))</f>
        <v>0</v>
      </c>
      <c r="BK27" s="96">
        <f>IF('Indicator Data'!BN39="No Data",1,IF('Indicator Data Imputation'!BM30&lt;&gt;"",1,0))</f>
        <v>0</v>
      </c>
      <c r="BL27" s="96">
        <f>IF('Indicator Data'!BO39="No Data",1,IF('Indicator Data Imputation'!BN30&lt;&gt;"",1,0))</f>
        <v>0</v>
      </c>
      <c r="BM27" s="96">
        <f>IF('Indicator Data'!BP39="No Data",1,IF('Indicator Data Imputation'!BO30&lt;&gt;"",1,0))</f>
        <v>1</v>
      </c>
      <c r="BN27" s="96">
        <f>IF('Indicator Data'!BQ39="No Data",1,IF('Indicator Data Imputation'!BP30&lt;&gt;"",1,0))</f>
        <v>1</v>
      </c>
      <c r="BO27" s="96">
        <f>IF('Indicator Data'!BR39="No Data",1,IF('Indicator Data Imputation'!BQ30&lt;&gt;"",1,0))</f>
        <v>1</v>
      </c>
      <c r="BP27" s="96">
        <f>IF('Indicator Data'!BS39="No Data",1,IF('Indicator Data Imputation'!BR30&lt;&gt;"",1,0))</f>
        <v>1</v>
      </c>
      <c r="BQ27" s="96">
        <f>IF('Indicator Data'!BT39="No Data",1,IF('Indicator Data Imputation'!BS30&lt;&gt;"",1,0))</f>
        <v>0</v>
      </c>
      <c r="BR27" s="96">
        <f>IF('Indicator Data'!BU39="No Data",1,IF('Indicator Data Imputation'!BT30&lt;&gt;"",1,0))</f>
        <v>1</v>
      </c>
      <c r="BS27" s="96">
        <f>IF('Indicator Data'!BV39="No Data",1,IF('Indicator Data Imputation'!BU30&lt;&gt;"",1,0))</f>
        <v>0</v>
      </c>
      <c r="BT27" s="96">
        <f>IF('Indicator Data'!BW39="No Data",1,IF('Indicator Data Imputation'!BV30&lt;&gt;"",1,0))</f>
        <v>0</v>
      </c>
      <c r="BU27" s="96">
        <f>IF('Indicator Data'!BX39="No Data",1,IF('Indicator Data Imputation'!BW30&lt;&gt;"",1,0))</f>
        <v>0</v>
      </c>
      <c r="BV27" s="96">
        <f>IF('Indicator Data'!BY39="No Data",1,IF('Indicator Data Imputation'!BX30&lt;&gt;"",1,0))</f>
        <v>0</v>
      </c>
      <c r="BW27" s="96">
        <f>IF('Indicator Data'!BZ39="No Data",1,IF('Indicator Data Imputation'!BY30&lt;&gt;"",1,0))</f>
        <v>0</v>
      </c>
      <c r="BX27" s="96">
        <f>IF('Indicator Data'!CA39="No Data",1,IF('Indicator Data Imputation'!BZ30&lt;&gt;"",1,0))</f>
        <v>0</v>
      </c>
      <c r="BY27" s="96">
        <f>IF('Indicator Data'!CB39="No Data",1,IF('Indicator Data Imputation'!CA30&lt;&gt;"",1,0))</f>
        <v>0</v>
      </c>
      <c r="BZ27" s="96">
        <f>IF('Indicator Data'!CC39="No Data",1,IF('Indicator Data Imputation'!CB30&lt;&gt;"",1,0))</f>
        <v>0</v>
      </c>
      <c r="CA27" s="96">
        <f>IF('Indicator Data'!CD39="No Data",1,IF('Indicator Data Imputation'!CC30&lt;&gt;"",1,0))</f>
        <v>0</v>
      </c>
      <c r="CB27" s="96">
        <f>IF('Indicator Data'!CE39="No Data",1,IF('Indicator Data Imputation'!CD30&lt;&gt;"",1,0))</f>
        <v>0</v>
      </c>
      <c r="CC27" s="96">
        <f>IF('Indicator Data'!CF39="No Data",1,IF('Indicator Data Imputation'!CE30&lt;&gt;"",1,0))</f>
        <v>0</v>
      </c>
      <c r="CD27" s="96">
        <f>IF('Indicator Data'!CG39="No Data",1,IF('Indicator Data Imputation'!CF30&lt;&gt;"",1,0))</f>
        <v>0</v>
      </c>
      <c r="CE27" s="96">
        <f>IF('Indicator Data'!CH39="No Data",1,IF('Indicator Data Imputation'!CG30&lt;&gt;"",1,0))</f>
        <v>0</v>
      </c>
      <c r="CF27" s="96">
        <f>IF('Indicator Data'!CI39="No Data",1,IF('Indicator Data Imputation'!CH30&lt;&gt;"",1,0))</f>
        <v>0</v>
      </c>
      <c r="CG27" s="96">
        <f>IF('Indicator Data'!CJ39="No Data",1,IF('Indicator Data Imputation'!CI30&lt;&gt;"",1,0))</f>
        <v>0</v>
      </c>
      <c r="CH27" s="96">
        <f>IF('Indicator Data'!CK39="No Data",1,IF('Indicator Data Imputation'!CJ30&lt;&gt;"",1,0))</f>
        <v>0</v>
      </c>
      <c r="CI27" s="96">
        <f>IF('Indicator Data'!CL39="No Data",1,IF('Indicator Data Imputation'!CK30&lt;&gt;"",1,0))</f>
        <v>0</v>
      </c>
      <c r="CJ27" s="96">
        <f>IF('Indicator Data'!CM39="No Data",1,IF('Indicator Data Imputation'!CL30&lt;&gt;"",1,0))</f>
        <v>0</v>
      </c>
      <c r="CK27" s="96">
        <f>IF('Indicator Data'!CN39="No Data",1,IF('Indicator Data Imputation'!CM30&lt;&gt;"",1,0))</f>
        <v>0</v>
      </c>
      <c r="CL27" s="96">
        <f>IF('Indicator Data'!CO39="No Data",1,IF('Indicator Data Imputation'!CN30&lt;&gt;"",1,0))</f>
        <v>0</v>
      </c>
      <c r="CM27">
        <f t="shared" si="0"/>
        <v>12</v>
      </c>
      <c r="CN27" s="98">
        <f t="shared" si="1"/>
        <v>0.1348314606741573</v>
      </c>
    </row>
    <row r="28" spans="1:92" ht="15.75" customHeight="1" x14ac:dyDescent="0.3">
      <c r="A28" t="str">
        <f>'Indicator Data'!C40</f>
        <v>Narsingdi</v>
      </c>
      <c r="B28" s="96">
        <f>IF('Indicator Data'!E40="No Data",1,IF('Indicator Data Imputation'!D31&lt;&gt;"",1,0))</f>
        <v>1</v>
      </c>
      <c r="C28" s="96">
        <f>IF('Indicator Data'!F40="No Data",1,IF('Indicator Data Imputation'!E31&lt;&gt;"",1,0))</f>
        <v>1</v>
      </c>
      <c r="D28" s="96">
        <f>IF('Indicator Data'!G40="No Data",1,IF('Indicator Data Imputation'!F31&lt;&gt;"",1,0))</f>
        <v>1</v>
      </c>
      <c r="E28" s="96">
        <f>IF('Indicator Data'!H40="No Data",1,IF('Indicator Data Imputation'!G31&lt;&gt;"",1,0))</f>
        <v>1</v>
      </c>
      <c r="F28" s="96">
        <f>IF('Indicator Data'!I40="No Data",1,IF('Indicator Data Imputation'!H31&lt;&gt;"",1,0))</f>
        <v>0</v>
      </c>
      <c r="G28" s="96">
        <f>IF('Indicator Data'!J40="No Data",1,IF('Indicator Data Imputation'!I31&lt;&gt;"",1,0))</f>
        <v>0</v>
      </c>
      <c r="H28" s="96">
        <f>IF('Indicator Data'!K40="No Data",1,IF('Indicator Data Imputation'!J31&lt;&gt;"",1,0))</f>
        <v>0</v>
      </c>
      <c r="I28" s="96">
        <f>IF('Indicator Data'!L40="No Data",1,IF('Indicator Data Imputation'!K31&lt;&gt;"",1,0))</f>
        <v>0</v>
      </c>
      <c r="J28" s="96">
        <f>IF('Indicator Data'!M40="No Data",1,IF('Indicator Data Imputation'!L31&lt;&gt;"",1,0))</f>
        <v>0</v>
      </c>
      <c r="K28" s="96">
        <f>IF('Indicator Data'!N40="No Data",1,IF('Indicator Data Imputation'!M31&lt;&gt;"",1,0))</f>
        <v>0</v>
      </c>
      <c r="L28" s="96">
        <f>IF('Indicator Data'!O40="No Data",1,IF('Indicator Data Imputation'!N31&lt;&gt;"",1,0))</f>
        <v>0</v>
      </c>
      <c r="M28" s="96">
        <f>IF('Indicator Data'!P40="No Data",1,IF('Indicator Data Imputation'!O31&lt;&gt;"",1,0))</f>
        <v>0</v>
      </c>
      <c r="N28" s="96">
        <f>IF('Indicator Data'!Q40="No Data",1,IF('Indicator Data Imputation'!P31&lt;&gt;"",1,0))</f>
        <v>0</v>
      </c>
      <c r="O28" s="96">
        <f>IF('Indicator Data'!R40="No Data",1,IF('Indicator Data Imputation'!Q31&lt;&gt;"",1,0))</f>
        <v>0</v>
      </c>
      <c r="P28" s="96">
        <f>IF('Indicator Data'!S40="No Data",1,IF('Indicator Data Imputation'!R31&lt;&gt;"",1,0))</f>
        <v>0</v>
      </c>
      <c r="Q28" s="96">
        <f>IF('Indicator Data'!T40="No Data",1,IF('Indicator Data Imputation'!S31&lt;&gt;"",1,0))</f>
        <v>0</v>
      </c>
      <c r="R28" s="96">
        <f>IF('Indicator Data'!U40="No Data",1,IF('Indicator Data Imputation'!T31&lt;&gt;"",1,0))</f>
        <v>0</v>
      </c>
      <c r="S28" s="96">
        <f>IF('Indicator Data'!V40="No Data",1,IF('Indicator Data Imputation'!U31&lt;&gt;"",1,0))</f>
        <v>0</v>
      </c>
      <c r="T28" s="96">
        <f>IF('Indicator Data'!W40="No Data",1,IF('Indicator Data Imputation'!V31&lt;&gt;"",1,0))</f>
        <v>0</v>
      </c>
      <c r="U28" s="96">
        <f>IF('Indicator Data'!X40="No Data",1,IF('Indicator Data Imputation'!W31&lt;&gt;"",1,0))</f>
        <v>0</v>
      </c>
      <c r="V28" s="96">
        <f>IF('Indicator Data'!Y40="No Data",1,IF('Indicator Data Imputation'!X31&lt;&gt;"",1,0))</f>
        <v>0</v>
      </c>
      <c r="W28" s="96">
        <f>IF('Indicator Data'!Z40="No Data",1,IF('Indicator Data Imputation'!Y31&lt;&gt;"",1,0))</f>
        <v>0</v>
      </c>
      <c r="X28" s="96">
        <f>IF('Indicator Data'!AA40="No Data",1,IF('Indicator Data Imputation'!Z31&lt;&gt;"",1,0))</f>
        <v>0</v>
      </c>
      <c r="Y28" s="96">
        <f>IF('Indicator Data'!AB40="No Data",1,IF('Indicator Data Imputation'!AA31&lt;&gt;"",1,0))</f>
        <v>0</v>
      </c>
      <c r="Z28" s="96">
        <f>IF('Indicator Data'!AC40="No Data",1,IF('Indicator Data Imputation'!AB31&lt;&gt;"",1,0))</f>
        <v>0</v>
      </c>
      <c r="AA28" s="96">
        <f>IF('Indicator Data'!AD40="No Data",1,IF('Indicator Data Imputation'!AC31&lt;&gt;"",1,0))</f>
        <v>0</v>
      </c>
      <c r="AB28" s="96">
        <f>IF('Indicator Data'!AE40="No Data",1,IF('Indicator Data Imputation'!AD31&lt;&gt;"",1,0))</f>
        <v>1</v>
      </c>
      <c r="AC28" s="96">
        <f>IF('Indicator Data'!AF40="No Data",1,IF('Indicator Data Imputation'!AE31&lt;&gt;"",1,0))</f>
        <v>1</v>
      </c>
      <c r="AD28" s="96">
        <f>IF('Indicator Data'!AG40="No Data",1,IF('Indicator Data Imputation'!AF31&lt;&gt;"",1,0))</f>
        <v>1</v>
      </c>
      <c r="AE28" s="96">
        <f>IF('Indicator Data'!AH40="No Data",1,IF('Indicator Data Imputation'!AG31&lt;&gt;"",1,0))</f>
        <v>1</v>
      </c>
      <c r="AF28" s="96">
        <f>IF('Indicator Data'!AI40="No Data",1,IF('Indicator Data Imputation'!AH31&lt;&gt;"",1,0))</f>
        <v>1</v>
      </c>
      <c r="AG28" s="96">
        <f>IF('Indicator Data'!AJ40="No Data",1,IF('Indicator Data Imputation'!AI31&lt;&gt;"",1,0))</f>
        <v>0</v>
      </c>
      <c r="AH28" s="96">
        <f>IF('Indicator Data'!AK40="No Data",1,IF('Indicator Data Imputation'!AJ31&lt;&gt;"",1,0))</f>
        <v>0</v>
      </c>
      <c r="AI28" s="96">
        <f>IF('Indicator Data'!AL40="No Data",1,IF('Indicator Data Imputation'!AK31&lt;&gt;"",1,0))</f>
        <v>0</v>
      </c>
      <c r="AJ28" s="96">
        <f>IF('Indicator Data'!AM40="No Data",1,IF('Indicator Data Imputation'!AL31&lt;&gt;"",1,0))</f>
        <v>0</v>
      </c>
      <c r="AK28" s="96">
        <f>IF('Indicator Data'!AN40="No Data",1,IF('Indicator Data Imputation'!AM31&lt;&gt;"",1,0))</f>
        <v>0</v>
      </c>
      <c r="AL28" s="96">
        <f>IF('Indicator Data'!AO40="No Data",1,IF('Indicator Data Imputation'!AN31&lt;&gt;"",1,0))</f>
        <v>0</v>
      </c>
      <c r="AM28" s="96">
        <f>IF('Indicator Data'!AP40="No Data",1,IF('Indicator Data Imputation'!AO31&lt;&gt;"",1,0))</f>
        <v>0</v>
      </c>
      <c r="AN28" s="96">
        <f>IF('Indicator Data'!AQ40="No Data",1,IF('Indicator Data Imputation'!AP31&lt;&gt;"",1,0))</f>
        <v>0</v>
      </c>
      <c r="AO28" s="96">
        <f>IF('Indicator Data'!AR40="No Data",1,IF('Indicator Data Imputation'!AQ31&lt;&gt;"",1,0))</f>
        <v>0</v>
      </c>
      <c r="AP28" s="96">
        <f>IF('Indicator Data'!AS40="No Data",1,IF('Indicator Data Imputation'!AR31&lt;&gt;"",1,0))</f>
        <v>0</v>
      </c>
      <c r="AQ28" s="96">
        <f>IF('Indicator Data'!AT40="No Data",1,IF('Indicator Data Imputation'!AS31&lt;&gt;"",1,0))</f>
        <v>1</v>
      </c>
      <c r="AR28" s="96">
        <f>IF('Indicator Data'!AU40="No Data",1,IF('Indicator Data Imputation'!AT31&lt;&gt;"",1,0))</f>
        <v>1</v>
      </c>
      <c r="AS28" s="96">
        <f>IF('Indicator Data'!AV40="No Data",1,IF('Indicator Data Imputation'!AU31&lt;&gt;"",1,0))</f>
        <v>1</v>
      </c>
      <c r="AT28" s="96">
        <f>IF('Indicator Data'!AW40="No Data",1,IF('Indicator Data Imputation'!AV31&lt;&gt;"",1,0))</f>
        <v>0</v>
      </c>
      <c r="AU28" s="96">
        <f>IF('Indicator Data'!AX40="No Data",1,IF('Indicator Data Imputation'!AW31&lt;&gt;"",1,0))</f>
        <v>0</v>
      </c>
      <c r="AV28" s="96">
        <f>IF('Indicator Data'!AY40="No Data",1,IF('Indicator Data Imputation'!AX31&lt;&gt;"",1,0))</f>
        <v>0</v>
      </c>
      <c r="AW28" s="96">
        <f>IF('Indicator Data'!AZ40="No Data",1,IF('Indicator Data Imputation'!AY31&lt;&gt;"",1,0))</f>
        <v>0</v>
      </c>
      <c r="AX28" s="96">
        <f>IF('Indicator Data'!BA40="No Data",1,IF('Indicator Data Imputation'!AZ31&lt;&gt;"",1,0))</f>
        <v>0</v>
      </c>
      <c r="AY28" s="96">
        <f>IF('Indicator Data'!BB40="No Data",1,IF('Indicator Data Imputation'!BA31&lt;&gt;"",1,0))</f>
        <v>0</v>
      </c>
      <c r="AZ28" s="96">
        <f>IF('Indicator Data'!BC40="No Data",1,IF('Indicator Data Imputation'!BB31&lt;&gt;"",1,0))</f>
        <v>0</v>
      </c>
      <c r="BA28" s="96">
        <f>IF('Indicator Data'!BD40="No Data",1,IF('Indicator Data Imputation'!BC31&lt;&gt;"",1,0))</f>
        <v>0</v>
      </c>
      <c r="BB28" s="96">
        <f>IF('Indicator Data'!BE40="No Data",1,IF('Indicator Data Imputation'!BD31&lt;&gt;"",1,0))</f>
        <v>0</v>
      </c>
      <c r="BC28" s="96">
        <f>IF('Indicator Data'!BF40="No Data",1,IF('Indicator Data Imputation'!BE31&lt;&gt;"",1,0))</f>
        <v>0</v>
      </c>
      <c r="BD28" s="96">
        <f>IF('Indicator Data'!BG40="No Data",1,IF('Indicator Data Imputation'!BF31&lt;&gt;"",1,0))</f>
        <v>0</v>
      </c>
      <c r="BE28" s="96">
        <f>IF('Indicator Data'!BH40="No Data",1,IF('Indicator Data Imputation'!BG31&lt;&gt;"",1,0))</f>
        <v>0</v>
      </c>
      <c r="BF28" s="96">
        <f>IF('Indicator Data'!BI40="No Data",1,IF('Indicator Data Imputation'!BH31&lt;&gt;"",1,0))</f>
        <v>0</v>
      </c>
      <c r="BG28" s="96">
        <f>IF('Indicator Data'!BJ40="No Data",1,IF('Indicator Data Imputation'!BI31&lt;&gt;"",1,0))</f>
        <v>0</v>
      </c>
      <c r="BH28" s="96">
        <f>IF('Indicator Data'!BK40="No Data",1,IF('Indicator Data Imputation'!BJ31&lt;&gt;"",1,0))</f>
        <v>0</v>
      </c>
      <c r="BI28" s="96">
        <f>IF('Indicator Data'!BL40="No Data",1,IF('Indicator Data Imputation'!BK31&lt;&gt;"",1,0))</f>
        <v>0</v>
      </c>
      <c r="BJ28" s="96">
        <f>IF('Indicator Data'!BM40="No Data",1,IF('Indicator Data Imputation'!BL31&lt;&gt;"",1,0))</f>
        <v>0</v>
      </c>
      <c r="BK28" s="96">
        <f>IF('Indicator Data'!BN40="No Data",1,IF('Indicator Data Imputation'!BM31&lt;&gt;"",1,0))</f>
        <v>0</v>
      </c>
      <c r="BL28" s="96">
        <f>IF('Indicator Data'!BO40="No Data",1,IF('Indicator Data Imputation'!BN31&lt;&gt;"",1,0))</f>
        <v>0</v>
      </c>
      <c r="BM28" s="96">
        <f>IF('Indicator Data'!BP40="No Data",1,IF('Indicator Data Imputation'!BO31&lt;&gt;"",1,0))</f>
        <v>1</v>
      </c>
      <c r="BN28" s="96">
        <f>IF('Indicator Data'!BQ40="No Data",1,IF('Indicator Data Imputation'!BP31&lt;&gt;"",1,0))</f>
        <v>1</v>
      </c>
      <c r="BO28" s="96">
        <f>IF('Indicator Data'!BR40="No Data",1,IF('Indicator Data Imputation'!BQ31&lt;&gt;"",1,0))</f>
        <v>1</v>
      </c>
      <c r="BP28" s="96">
        <f>IF('Indicator Data'!BS40="No Data",1,IF('Indicator Data Imputation'!BR31&lt;&gt;"",1,0))</f>
        <v>1</v>
      </c>
      <c r="BQ28" s="96">
        <f>IF('Indicator Data'!BT40="No Data",1,IF('Indicator Data Imputation'!BS31&lt;&gt;"",1,0))</f>
        <v>0</v>
      </c>
      <c r="BR28" s="96">
        <f>IF('Indicator Data'!BU40="No Data",1,IF('Indicator Data Imputation'!BT31&lt;&gt;"",1,0))</f>
        <v>1</v>
      </c>
      <c r="BS28" s="96">
        <f>IF('Indicator Data'!BV40="No Data",1,IF('Indicator Data Imputation'!BU31&lt;&gt;"",1,0))</f>
        <v>0</v>
      </c>
      <c r="BT28" s="96">
        <f>IF('Indicator Data'!BW40="No Data",1,IF('Indicator Data Imputation'!BV31&lt;&gt;"",1,0))</f>
        <v>0</v>
      </c>
      <c r="BU28" s="96">
        <f>IF('Indicator Data'!BX40="No Data",1,IF('Indicator Data Imputation'!BW31&lt;&gt;"",1,0))</f>
        <v>0</v>
      </c>
      <c r="BV28" s="96">
        <f>IF('Indicator Data'!BY40="No Data",1,IF('Indicator Data Imputation'!BX31&lt;&gt;"",1,0))</f>
        <v>0</v>
      </c>
      <c r="BW28" s="96">
        <f>IF('Indicator Data'!BZ40="No Data",1,IF('Indicator Data Imputation'!BY31&lt;&gt;"",1,0))</f>
        <v>0</v>
      </c>
      <c r="BX28" s="96">
        <f>IF('Indicator Data'!CA40="No Data",1,IF('Indicator Data Imputation'!BZ31&lt;&gt;"",1,0))</f>
        <v>0</v>
      </c>
      <c r="BY28" s="96">
        <f>IF('Indicator Data'!CB40="No Data",1,IF('Indicator Data Imputation'!CA31&lt;&gt;"",1,0))</f>
        <v>0</v>
      </c>
      <c r="BZ28" s="96">
        <f>IF('Indicator Data'!CC40="No Data",1,IF('Indicator Data Imputation'!CB31&lt;&gt;"",1,0))</f>
        <v>0</v>
      </c>
      <c r="CA28" s="96">
        <f>IF('Indicator Data'!CD40="No Data",1,IF('Indicator Data Imputation'!CC31&lt;&gt;"",1,0))</f>
        <v>0</v>
      </c>
      <c r="CB28" s="96">
        <f>IF('Indicator Data'!CE40="No Data",1,IF('Indicator Data Imputation'!CD31&lt;&gt;"",1,0))</f>
        <v>0</v>
      </c>
      <c r="CC28" s="96">
        <f>IF('Indicator Data'!CF40="No Data",1,IF('Indicator Data Imputation'!CE31&lt;&gt;"",1,0))</f>
        <v>0</v>
      </c>
      <c r="CD28" s="96">
        <f>IF('Indicator Data'!CG40="No Data",1,IF('Indicator Data Imputation'!CF31&lt;&gt;"",1,0))</f>
        <v>0</v>
      </c>
      <c r="CE28" s="96">
        <f>IF('Indicator Data'!CH40="No Data",1,IF('Indicator Data Imputation'!CG31&lt;&gt;"",1,0))</f>
        <v>0</v>
      </c>
      <c r="CF28" s="96">
        <f>IF('Indicator Data'!CI40="No Data",1,IF('Indicator Data Imputation'!CH31&lt;&gt;"",1,0))</f>
        <v>0</v>
      </c>
      <c r="CG28" s="96">
        <f>IF('Indicator Data'!CJ40="No Data",1,IF('Indicator Data Imputation'!CI31&lt;&gt;"",1,0))</f>
        <v>0</v>
      </c>
      <c r="CH28" s="96">
        <f>IF('Indicator Data'!CK40="No Data",1,IF('Indicator Data Imputation'!CJ31&lt;&gt;"",1,0))</f>
        <v>0</v>
      </c>
      <c r="CI28" s="96">
        <f>IF('Indicator Data'!CL40="No Data",1,IF('Indicator Data Imputation'!CK31&lt;&gt;"",1,0))</f>
        <v>0</v>
      </c>
      <c r="CJ28" s="96">
        <f>IF('Indicator Data'!CM40="No Data",1,IF('Indicator Data Imputation'!CL31&lt;&gt;"",1,0))</f>
        <v>0</v>
      </c>
      <c r="CK28" s="96">
        <f>IF('Indicator Data'!CN40="No Data",1,IF('Indicator Data Imputation'!CM31&lt;&gt;"",1,0))</f>
        <v>0</v>
      </c>
      <c r="CL28" s="96">
        <f>IF('Indicator Data'!CO40="No Data",1,IF('Indicator Data Imputation'!CN31&lt;&gt;"",1,0))</f>
        <v>0</v>
      </c>
      <c r="CM28">
        <f t="shared" si="0"/>
        <v>12</v>
      </c>
      <c r="CN28" s="98">
        <f t="shared" si="1"/>
        <v>0.1348314606741573</v>
      </c>
    </row>
    <row r="29" spans="1:92" ht="15.75" customHeight="1" x14ac:dyDescent="0.3">
      <c r="A29" t="str">
        <f>'Indicator Data'!C41</f>
        <v>Rajbari</v>
      </c>
      <c r="B29" s="96">
        <f>IF('Indicator Data'!E41="No Data",1,IF('Indicator Data Imputation'!D32&lt;&gt;"",1,0))</f>
        <v>1</v>
      </c>
      <c r="C29" s="96">
        <f>IF('Indicator Data'!F41="No Data",1,IF('Indicator Data Imputation'!E32&lt;&gt;"",1,0))</f>
        <v>1</v>
      </c>
      <c r="D29" s="96">
        <f>IF('Indicator Data'!G41="No Data",1,IF('Indicator Data Imputation'!F32&lt;&gt;"",1,0))</f>
        <v>1</v>
      </c>
      <c r="E29" s="96">
        <f>IF('Indicator Data'!H41="No Data",1,IF('Indicator Data Imputation'!G32&lt;&gt;"",1,0))</f>
        <v>1</v>
      </c>
      <c r="F29" s="96">
        <f>IF('Indicator Data'!I41="No Data",1,IF('Indicator Data Imputation'!H32&lt;&gt;"",1,0))</f>
        <v>0</v>
      </c>
      <c r="G29" s="96">
        <f>IF('Indicator Data'!J41="No Data",1,IF('Indicator Data Imputation'!I32&lt;&gt;"",1,0))</f>
        <v>0</v>
      </c>
      <c r="H29" s="96">
        <f>IF('Indicator Data'!K41="No Data",1,IF('Indicator Data Imputation'!J32&lt;&gt;"",1,0))</f>
        <v>0</v>
      </c>
      <c r="I29" s="96">
        <f>IF('Indicator Data'!L41="No Data",1,IF('Indicator Data Imputation'!K32&lt;&gt;"",1,0))</f>
        <v>0</v>
      </c>
      <c r="J29" s="96">
        <f>IF('Indicator Data'!M41="No Data",1,IF('Indicator Data Imputation'!L32&lt;&gt;"",1,0))</f>
        <v>0</v>
      </c>
      <c r="K29" s="96">
        <f>IF('Indicator Data'!N41="No Data",1,IF('Indicator Data Imputation'!M32&lt;&gt;"",1,0))</f>
        <v>0</v>
      </c>
      <c r="L29" s="96">
        <f>IF('Indicator Data'!O41="No Data",1,IF('Indicator Data Imputation'!N32&lt;&gt;"",1,0))</f>
        <v>0</v>
      </c>
      <c r="M29" s="96">
        <f>IF('Indicator Data'!P41="No Data",1,IF('Indicator Data Imputation'!O32&lt;&gt;"",1,0))</f>
        <v>0</v>
      </c>
      <c r="N29" s="96">
        <f>IF('Indicator Data'!Q41="No Data",1,IF('Indicator Data Imputation'!P32&lt;&gt;"",1,0))</f>
        <v>0</v>
      </c>
      <c r="O29" s="96">
        <f>IF('Indicator Data'!R41="No Data",1,IF('Indicator Data Imputation'!Q32&lt;&gt;"",1,0))</f>
        <v>0</v>
      </c>
      <c r="P29" s="96">
        <f>IF('Indicator Data'!S41="No Data",1,IF('Indicator Data Imputation'!R32&lt;&gt;"",1,0))</f>
        <v>0</v>
      </c>
      <c r="Q29" s="96">
        <f>IF('Indicator Data'!T41="No Data",1,IF('Indicator Data Imputation'!S32&lt;&gt;"",1,0))</f>
        <v>0</v>
      </c>
      <c r="R29" s="96">
        <f>IF('Indicator Data'!U41="No Data",1,IF('Indicator Data Imputation'!T32&lt;&gt;"",1,0))</f>
        <v>0</v>
      </c>
      <c r="S29" s="96">
        <f>IF('Indicator Data'!V41="No Data",1,IF('Indicator Data Imputation'!U32&lt;&gt;"",1,0))</f>
        <v>0</v>
      </c>
      <c r="T29" s="96">
        <f>IF('Indicator Data'!W41="No Data",1,IF('Indicator Data Imputation'!V32&lt;&gt;"",1,0))</f>
        <v>0</v>
      </c>
      <c r="U29" s="96">
        <f>IF('Indicator Data'!X41="No Data",1,IF('Indicator Data Imputation'!W32&lt;&gt;"",1,0))</f>
        <v>0</v>
      </c>
      <c r="V29" s="96">
        <f>IF('Indicator Data'!Y41="No Data",1,IF('Indicator Data Imputation'!X32&lt;&gt;"",1,0))</f>
        <v>0</v>
      </c>
      <c r="W29" s="96">
        <f>IF('Indicator Data'!Z41="No Data",1,IF('Indicator Data Imputation'!Y32&lt;&gt;"",1,0))</f>
        <v>0</v>
      </c>
      <c r="X29" s="96">
        <f>IF('Indicator Data'!AA41="No Data",1,IF('Indicator Data Imputation'!Z32&lt;&gt;"",1,0))</f>
        <v>0</v>
      </c>
      <c r="Y29" s="96">
        <f>IF('Indicator Data'!AB41="No Data",1,IF('Indicator Data Imputation'!AA32&lt;&gt;"",1,0))</f>
        <v>0</v>
      </c>
      <c r="Z29" s="96">
        <f>IF('Indicator Data'!AC41="No Data",1,IF('Indicator Data Imputation'!AB32&lt;&gt;"",1,0))</f>
        <v>0</v>
      </c>
      <c r="AA29" s="96">
        <f>IF('Indicator Data'!AD41="No Data",1,IF('Indicator Data Imputation'!AC32&lt;&gt;"",1,0))</f>
        <v>0</v>
      </c>
      <c r="AB29" s="96">
        <f>IF('Indicator Data'!AE41="No Data",1,IF('Indicator Data Imputation'!AD32&lt;&gt;"",1,0))</f>
        <v>1</v>
      </c>
      <c r="AC29" s="96">
        <f>IF('Indicator Data'!AF41="No Data",1,IF('Indicator Data Imputation'!AE32&lt;&gt;"",1,0))</f>
        <v>1</v>
      </c>
      <c r="AD29" s="96">
        <f>IF('Indicator Data'!AG41="No Data",1,IF('Indicator Data Imputation'!AF32&lt;&gt;"",1,0))</f>
        <v>1</v>
      </c>
      <c r="AE29" s="96">
        <f>IF('Indicator Data'!AH41="No Data",1,IF('Indicator Data Imputation'!AG32&lt;&gt;"",1,0))</f>
        <v>1</v>
      </c>
      <c r="AF29" s="96">
        <f>IF('Indicator Data'!AI41="No Data",1,IF('Indicator Data Imputation'!AH32&lt;&gt;"",1,0))</f>
        <v>1</v>
      </c>
      <c r="AG29" s="96">
        <f>IF('Indicator Data'!AJ41="No Data",1,IF('Indicator Data Imputation'!AI32&lt;&gt;"",1,0))</f>
        <v>0</v>
      </c>
      <c r="AH29" s="96">
        <f>IF('Indicator Data'!AK41="No Data",1,IF('Indicator Data Imputation'!AJ32&lt;&gt;"",1,0))</f>
        <v>0</v>
      </c>
      <c r="AI29" s="96">
        <f>IF('Indicator Data'!AL41="No Data",1,IF('Indicator Data Imputation'!AK32&lt;&gt;"",1,0))</f>
        <v>0</v>
      </c>
      <c r="AJ29" s="96">
        <f>IF('Indicator Data'!AM41="No Data",1,IF('Indicator Data Imputation'!AL32&lt;&gt;"",1,0))</f>
        <v>0</v>
      </c>
      <c r="AK29" s="96">
        <f>IF('Indicator Data'!AN41="No Data",1,IF('Indicator Data Imputation'!AM32&lt;&gt;"",1,0))</f>
        <v>0</v>
      </c>
      <c r="AL29" s="96">
        <f>IF('Indicator Data'!AO41="No Data",1,IF('Indicator Data Imputation'!AN32&lt;&gt;"",1,0))</f>
        <v>0</v>
      </c>
      <c r="AM29" s="96">
        <f>IF('Indicator Data'!AP41="No Data",1,IF('Indicator Data Imputation'!AO32&lt;&gt;"",1,0))</f>
        <v>0</v>
      </c>
      <c r="AN29" s="96">
        <f>IF('Indicator Data'!AQ41="No Data",1,IF('Indicator Data Imputation'!AP32&lt;&gt;"",1,0))</f>
        <v>0</v>
      </c>
      <c r="AO29" s="96">
        <f>IF('Indicator Data'!AR41="No Data",1,IF('Indicator Data Imputation'!AQ32&lt;&gt;"",1,0))</f>
        <v>0</v>
      </c>
      <c r="AP29" s="96">
        <f>IF('Indicator Data'!AS41="No Data",1,IF('Indicator Data Imputation'!AR32&lt;&gt;"",1,0))</f>
        <v>0</v>
      </c>
      <c r="AQ29" s="96">
        <f>IF('Indicator Data'!AT41="No Data",1,IF('Indicator Data Imputation'!AS32&lt;&gt;"",1,0))</f>
        <v>1</v>
      </c>
      <c r="AR29" s="96">
        <f>IF('Indicator Data'!AU41="No Data",1,IF('Indicator Data Imputation'!AT32&lt;&gt;"",1,0))</f>
        <v>1</v>
      </c>
      <c r="AS29" s="96">
        <f>IF('Indicator Data'!AV41="No Data",1,IF('Indicator Data Imputation'!AU32&lt;&gt;"",1,0))</f>
        <v>1</v>
      </c>
      <c r="AT29" s="96">
        <f>IF('Indicator Data'!AW41="No Data",1,IF('Indicator Data Imputation'!AV32&lt;&gt;"",1,0))</f>
        <v>0</v>
      </c>
      <c r="AU29" s="96">
        <f>IF('Indicator Data'!AX41="No Data",1,IF('Indicator Data Imputation'!AW32&lt;&gt;"",1,0))</f>
        <v>0</v>
      </c>
      <c r="AV29" s="96">
        <f>IF('Indicator Data'!AY41="No Data",1,IF('Indicator Data Imputation'!AX32&lt;&gt;"",1,0))</f>
        <v>0</v>
      </c>
      <c r="AW29" s="96">
        <f>IF('Indicator Data'!AZ41="No Data",1,IF('Indicator Data Imputation'!AY32&lt;&gt;"",1,0))</f>
        <v>0</v>
      </c>
      <c r="AX29" s="96">
        <f>IF('Indicator Data'!BA41="No Data",1,IF('Indicator Data Imputation'!AZ32&lt;&gt;"",1,0))</f>
        <v>0</v>
      </c>
      <c r="AY29" s="96">
        <f>IF('Indicator Data'!BB41="No Data",1,IF('Indicator Data Imputation'!BA32&lt;&gt;"",1,0))</f>
        <v>0</v>
      </c>
      <c r="AZ29" s="96">
        <f>IF('Indicator Data'!BC41="No Data",1,IF('Indicator Data Imputation'!BB32&lt;&gt;"",1,0))</f>
        <v>0</v>
      </c>
      <c r="BA29" s="96">
        <f>IF('Indicator Data'!BD41="No Data",1,IF('Indicator Data Imputation'!BC32&lt;&gt;"",1,0))</f>
        <v>0</v>
      </c>
      <c r="BB29" s="96">
        <f>IF('Indicator Data'!BE41="No Data",1,IF('Indicator Data Imputation'!BD32&lt;&gt;"",1,0))</f>
        <v>0</v>
      </c>
      <c r="BC29" s="96">
        <f>IF('Indicator Data'!BF41="No Data",1,IF('Indicator Data Imputation'!BE32&lt;&gt;"",1,0))</f>
        <v>0</v>
      </c>
      <c r="BD29" s="96">
        <f>IF('Indicator Data'!BG41="No Data",1,IF('Indicator Data Imputation'!BF32&lt;&gt;"",1,0))</f>
        <v>0</v>
      </c>
      <c r="BE29" s="96">
        <f>IF('Indicator Data'!BH41="No Data",1,IF('Indicator Data Imputation'!BG32&lt;&gt;"",1,0))</f>
        <v>0</v>
      </c>
      <c r="BF29" s="96">
        <f>IF('Indicator Data'!BI41="No Data",1,IF('Indicator Data Imputation'!BH32&lt;&gt;"",1,0))</f>
        <v>0</v>
      </c>
      <c r="BG29" s="96">
        <f>IF('Indicator Data'!BJ41="No Data",1,IF('Indicator Data Imputation'!BI32&lt;&gt;"",1,0))</f>
        <v>0</v>
      </c>
      <c r="BH29" s="96">
        <f>IF('Indicator Data'!BK41="No Data",1,IF('Indicator Data Imputation'!BJ32&lt;&gt;"",1,0))</f>
        <v>0</v>
      </c>
      <c r="BI29" s="96">
        <f>IF('Indicator Data'!BL41="No Data",1,IF('Indicator Data Imputation'!BK32&lt;&gt;"",1,0))</f>
        <v>0</v>
      </c>
      <c r="BJ29" s="96">
        <f>IF('Indicator Data'!BM41="No Data",1,IF('Indicator Data Imputation'!BL32&lt;&gt;"",1,0))</f>
        <v>0</v>
      </c>
      <c r="BK29" s="96">
        <f>IF('Indicator Data'!BN41="No Data",1,IF('Indicator Data Imputation'!BM32&lt;&gt;"",1,0))</f>
        <v>0</v>
      </c>
      <c r="BL29" s="96">
        <f>IF('Indicator Data'!BO41="No Data",1,IF('Indicator Data Imputation'!BN32&lt;&gt;"",1,0))</f>
        <v>0</v>
      </c>
      <c r="BM29" s="96">
        <f>IF('Indicator Data'!BP41="No Data",1,IF('Indicator Data Imputation'!BO32&lt;&gt;"",1,0))</f>
        <v>1</v>
      </c>
      <c r="BN29" s="96">
        <f>IF('Indicator Data'!BQ41="No Data",1,IF('Indicator Data Imputation'!BP32&lt;&gt;"",1,0))</f>
        <v>1</v>
      </c>
      <c r="BO29" s="96">
        <f>IF('Indicator Data'!BR41="No Data",1,IF('Indicator Data Imputation'!BQ32&lt;&gt;"",1,0))</f>
        <v>1</v>
      </c>
      <c r="BP29" s="96">
        <f>IF('Indicator Data'!BS41="No Data",1,IF('Indicator Data Imputation'!BR32&lt;&gt;"",1,0))</f>
        <v>1</v>
      </c>
      <c r="BQ29" s="96">
        <f>IF('Indicator Data'!BT41="No Data",1,IF('Indicator Data Imputation'!BS32&lt;&gt;"",1,0))</f>
        <v>0</v>
      </c>
      <c r="BR29" s="96">
        <f>IF('Indicator Data'!BU41="No Data",1,IF('Indicator Data Imputation'!BT32&lt;&gt;"",1,0))</f>
        <v>1</v>
      </c>
      <c r="BS29" s="96">
        <f>IF('Indicator Data'!BV41="No Data",1,IF('Indicator Data Imputation'!BU32&lt;&gt;"",1,0))</f>
        <v>0</v>
      </c>
      <c r="BT29" s="96">
        <f>IF('Indicator Data'!BW41="No Data",1,IF('Indicator Data Imputation'!BV32&lt;&gt;"",1,0))</f>
        <v>0</v>
      </c>
      <c r="BU29" s="96">
        <f>IF('Indicator Data'!BX41="No Data",1,IF('Indicator Data Imputation'!BW32&lt;&gt;"",1,0))</f>
        <v>0</v>
      </c>
      <c r="BV29" s="96">
        <f>IF('Indicator Data'!BY41="No Data",1,IF('Indicator Data Imputation'!BX32&lt;&gt;"",1,0))</f>
        <v>0</v>
      </c>
      <c r="BW29" s="96">
        <f>IF('Indicator Data'!BZ41="No Data",1,IF('Indicator Data Imputation'!BY32&lt;&gt;"",1,0))</f>
        <v>0</v>
      </c>
      <c r="BX29" s="96">
        <f>IF('Indicator Data'!CA41="No Data",1,IF('Indicator Data Imputation'!BZ32&lt;&gt;"",1,0))</f>
        <v>0</v>
      </c>
      <c r="BY29" s="96">
        <f>IF('Indicator Data'!CB41="No Data",1,IF('Indicator Data Imputation'!CA32&lt;&gt;"",1,0))</f>
        <v>0</v>
      </c>
      <c r="BZ29" s="96">
        <f>IF('Indicator Data'!CC41="No Data",1,IF('Indicator Data Imputation'!CB32&lt;&gt;"",1,0))</f>
        <v>0</v>
      </c>
      <c r="CA29" s="96">
        <f>IF('Indicator Data'!CD41="No Data",1,IF('Indicator Data Imputation'!CC32&lt;&gt;"",1,0))</f>
        <v>0</v>
      </c>
      <c r="CB29" s="96">
        <f>IF('Indicator Data'!CE41="No Data",1,IF('Indicator Data Imputation'!CD32&lt;&gt;"",1,0))</f>
        <v>0</v>
      </c>
      <c r="CC29" s="96">
        <f>IF('Indicator Data'!CF41="No Data",1,IF('Indicator Data Imputation'!CE32&lt;&gt;"",1,0))</f>
        <v>0</v>
      </c>
      <c r="CD29" s="96">
        <f>IF('Indicator Data'!CG41="No Data",1,IF('Indicator Data Imputation'!CF32&lt;&gt;"",1,0))</f>
        <v>0</v>
      </c>
      <c r="CE29" s="96">
        <f>IF('Indicator Data'!CH41="No Data",1,IF('Indicator Data Imputation'!CG32&lt;&gt;"",1,0))</f>
        <v>0</v>
      </c>
      <c r="CF29" s="96">
        <f>IF('Indicator Data'!CI41="No Data",1,IF('Indicator Data Imputation'!CH32&lt;&gt;"",1,0))</f>
        <v>0</v>
      </c>
      <c r="CG29" s="96">
        <f>IF('Indicator Data'!CJ41="No Data",1,IF('Indicator Data Imputation'!CI32&lt;&gt;"",1,0))</f>
        <v>0</v>
      </c>
      <c r="CH29" s="96">
        <f>IF('Indicator Data'!CK41="No Data",1,IF('Indicator Data Imputation'!CJ32&lt;&gt;"",1,0))</f>
        <v>0</v>
      </c>
      <c r="CI29" s="96">
        <f>IF('Indicator Data'!CL41="No Data",1,IF('Indicator Data Imputation'!CK32&lt;&gt;"",1,0))</f>
        <v>0</v>
      </c>
      <c r="CJ29" s="96">
        <f>IF('Indicator Data'!CM41="No Data",1,IF('Indicator Data Imputation'!CL32&lt;&gt;"",1,0))</f>
        <v>0</v>
      </c>
      <c r="CK29" s="96">
        <f>IF('Indicator Data'!CN41="No Data",1,IF('Indicator Data Imputation'!CM32&lt;&gt;"",1,0))</f>
        <v>0</v>
      </c>
      <c r="CL29" s="96">
        <f>IF('Indicator Data'!CO41="No Data",1,IF('Indicator Data Imputation'!CN32&lt;&gt;"",1,0))</f>
        <v>0</v>
      </c>
      <c r="CM29">
        <f t="shared" si="0"/>
        <v>12</v>
      </c>
      <c r="CN29" s="98">
        <f t="shared" si="1"/>
        <v>0.1348314606741573</v>
      </c>
    </row>
    <row r="30" spans="1:92" ht="15.75" customHeight="1" x14ac:dyDescent="0.3">
      <c r="A30" t="str">
        <f>'Indicator Data'!C42</f>
        <v>Shariatpur</v>
      </c>
      <c r="B30" s="96">
        <f>IF('Indicator Data'!E42="No Data",1,IF('Indicator Data Imputation'!D33&lt;&gt;"",1,0))</f>
        <v>1</v>
      </c>
      <c r="C30" s="96">
        <f>IF('Indicator Data'!F42="No Data",1,IF('Indicator Data Imputation'!E33&lt;&gt;"",1,0))</f>
        <v>1</v>
      </c>
      <c r="D30" s="96">
        <f>IF('Indicator Data'!G42="No Data",1,IF('Indicator Data Imputation'!F33&lt;&gt;"",1,0))</f>
        <v>1</v>
      </c>
      <c r="E30" s="96">
        <f>IF('Indicator Data'!H42="No Data",1,IF('Indicator Data Imputation'!G33&lt;&gt;"",1,0))</f>
        <v>1</v>
      </c>
      <c r="F30" s="96">
        <f>IF('Indicator Data'!I42="No Data",1,IF('Indicator Data Imputation'!H33&lt;&gt;"",1,0))</f>
        <v>0</v>
      </c>
      <c r="G30" s="96">
        <f>IF('Indicator Data'!J42="No Data",1,IF('Indicator Data Imputation'!I33&lt;&gt;"",1,0))</f>
        <v>0</v>
      </c>
      <c r="H30" s="96">
        <f>IF('Indicator Data'!K42="No Data",1,IF('Indicator Data Imputation'!J33&lt;&gt;"",1,0))</f>
        <v>0</v>
      </c>
      <c r="I30" s="96">
        <f>IF('Indicator Data'!L42="No Data",1,IF('Indicator Data Imputation'!K33&lt;&gt;"",1,0))</f>
        <v>0</v>
      </c>
      <c r="J30" s="96">
        <f>IF('Indicator Data'!M42="No Data",1,IF('Indicator Data Imputation'!L33&lt;&gt;"",1,0))</f>
        <v>0</v>
      </c>
      <c r="K30" s="96">
        <f>IF('Indicator Data'!N42="No Data",1,IF('Indicator Data Imputation'!M33&lt;&gt;"",1,0))</f>
        <v>0</v>
      </c>
      <c r="L30" s="96">
        <f>IF('Indicator Data'!O42="No Data",1,IF('Indicator Data Imputation'!N33&lt;&gt;"",1,0))</f>
        <v>0</v>
      </c>
      <c r="M30" s="96">
        <f>IF('Indicator Data'!P42="No Data",1,IF('Indicator Data Imputation'!O33&lt;&gt;"",1,0))</f>
        <v>0</v>
      </c>
      <c r="N30" s="96">
        <f>IF('Indicator Data'!Q42="No Data",1,IF('Indicator Data Imputation'!P33&lt;&gt;"",1,0))</f>
        <v>0</v>
      </c>
      <c r="O30" s="96">
        <f>IF('Indicator Data'!R42="No Data",1,IF('Indicator Data Imputation'!Q33&lt;&gt;"",1,0))</f>
        <v>0</v>
      </c>
      <c r="P30" s="96">
        <f>IF('Indicator Data'!S42="No Data",1,IF('Indicator Data Imputation'!R33&lt;&gt;"",1,0))</f>
        <v>0</v>
      </c>
      <c r="Q30" s="96">
        <f>IF('Indicator Data'!T42="No Data",1,IF('Indicator Data Imputation'!S33&lt;&gt;"",1,0))</f>
        <v>0</v>
      </c>
      <c r="R30" s="96">
        <f>IF('Indicator Data'!U42="No Data",1,IF('Indicator Data Imputation'!T33&lt;&gt;"",1,0))</f>
        <v>0</v>
      </c>
      <c r="S30" s="96">
        <f>IF('Indicator Data'!V42="No Data",1,IF('Indicator Data Imputation'!U33&lt;&gt;"",1,0))</f>
        <v>0</v>
      </c>
      <c r="T30" s="96">
        <f>IF('Indicator Data'!W42="No Data",1,IF('Indicator Data Imputation'!V33&lt;&gt;"",1,0))</f>
        <v>0</v>
      </c>
      <c r="U30" s="96">
        <f>IF('Indicator Data'!X42="No Data",1,IF('Indicator Data Imputation'!W33&lt;&gt;"",1,0))</f>
        <v>0</v>
      </c>
      <c r="V30" s="96">
        <f>IF('Indicator Data'!Y42="No Data",1,IF('Indicator Data Imputation'!X33&lt;&gt;"",1,0))</f>
        <v>0</v>
      </c>
      <c r="W30" s="96">
        <f>IF('Indicator Data'!Z42="No Data",1,IF('Indicator Data Imputation'!Y33&lt;&gt;"",1,0))</f>
        <v>0</v>
      </c>
      <c r="X30" s="96">
        <f>IF('Indicator Data'!AA42="No Data",1,IF('Indicator Data Imputation'!Z33&lt;&gt;"",1,0))</f>
        <v>0</v>
      </c>
      <c r="Y30" s="96">
        <f>IF('Indicator Data'!AB42="No Data",1,IF('Indicator Data Imputation'!AA33&lt;&gt;"",1,0))</f>
        <v>0</v>
      </c>
      <c r="Z30" s="96">
        <f>IF('Indicator Data'!AC42="No Data",1,IF('Indicator Data Imputation'!AB33&lt;&gt;"",1,0))</f>
        <v>0</v>
      </c>
      <c r="AA30" s="96">
        <f>IF('Indicator Data'!AD42="No Data",1,IF('Indicator Data Imputation'!AC33&lt;&gt;"",1,0))</f>
        <v>0</v>
      </c>
      <c r="AB30" s="96">
        <f>IF('Indicator Data'!AE42="No Data",1,IF('Indicator Data Imputation'!AD33&lt;&gt;"",1,0))</f>
        <v>1</v>
      </c>
      <c r="AC30" s="96">
        <f>IF('Indicator Data'!AF42="No Data",1,IF('Indicator Data Imputation'!AE33&lt;&gt;"",1,0))</f>
        <v>1</v>
      </c>
      <c r="AD30" s="96">
        <f>IF('Indicator Data'!AG42="No Data",1,IF('Indicator Data Imputation'!AF33&lt;&gt;"",1,0))</f>
        <v>1</v>
      </c>
      <c r="AE30" s="96">
        <f>IF('Indicator Data'!AH42="No Data",1,IF('Indicator Data Imputation'!AG33&lt;&gt;"",1,0))</f>
        <v>1</v>
      </c>
      <c r="AF30" s="96">
        <f>IF('Indicator Data'!AI42="No Data",1,IF('Indicator Data Imputation'!AH33&lt;&gt;"",1,0))</f>
        <v>1</v>
      </c>
      <c r="AG30" s="96">
        <f>IF('Indicator Data'!AJ42="No Data",1,IF('Indicator Data Imputation'!AI33&lt;&gt;"",1,0))</f>
        <v>0</v>
      </c>
      <c r="AH30" s="96">
        <f>IF('Indicator Data'!AK42="No Data",1,IF('Indicator Data Imputation'!AJ33&lt;&gt;"",1,0))</f>
        <v>0</v>
      </c>
      <c r="AI30" s="96">
        <f>IF('Indicator Data'!AL42="No Data",1,IF('Indicator Data Imputation'!AK33&lt;&gt;"",1,0))</f>
        <v>0</v>
      </c>
      <c r="AJ30" s="96">
        <f>IF('Indicator Data'!AM42="No Data",1,IF('Indicator Data Imputation'!AL33&lt;&gt;"",1,0))</f>
        <v>0</v>
      </c>
      <c r="AK30" s="96">
        <f>IF('Indicator Data'!AN42="No Data",1,IF('Indicator Data Imputation'!AM33&lt;&gt;"",1,0))</f>
        <v>0</v>
      </c>
      <c r="AL30" s="96">
        <f>IF('Indicator Data'!AO42="No Data",1,IF('Indicator Data Imputation'!AN33&lt;&gt;"",1,0))</f>
        <v>0</v>
      </c>
      <c r="AM30" s="96">
        <f>IF('Indicator Data'!AP42="No Data",1,IF('Indicator Data Imputation'!AO33&lt;&gt;"",1,0))</f>
        <v>0</v>
      </c>
      <c r="AN30" s="96">
        <f>IF('Indicator Data'!AQ42="No Data",1,IF('Indicator Data Imputation'!AP33&lt;&gt;"",1,0))</f>
        <v>0</v>
      </c>
      <c r="AO30" s="96">
        <f>IF('Indicator Data'!AR42="No Data",1,IF('Indicator Data Imputation'!AQ33&lt;&gt;"",1,0))</f>
        <v>0</v>
      </c>
      <c r="AP30" s="96">
        <f>IF('Indicator Data'!AS42="No Data",1,IF('Indicator Data Imputation'!AR33&lt;&gt;"",1,0))</f>
        <v>0</v>
      </c>
      <c r="AQ30" s="96">
        <f>IF('Indicator Data'!AT42="No Data",1,IF('Indicator Data Imputation'!AS33&lt;&gt;"",1,0))</f>
        <v>1</v>
      </c>
      <c r="AR30" s="96">
        <f>IF('Indicator Data'!AU42="No Data",1,IF('Indicator Data Imputation'!AT33&lt;&gt;"",1,0))</f>
        <v>1</v>
      </c>
      <c r="AS30" s="96">
        <f>IF('Indicator Data'!AV42="No Data",1,IF('Indicator Data Imputation'!AU33&lt;&gt;"",1,0))</f>
        <v>1</v>
      </c>
      <c r="AT30" s="96">
        <f>IF('Indicator Data'!AW42="No Data",1,IF('Indicator Data Imputation'!AV33&lt;&gt;"",1,0))</f>
        <v>0</v>
      </c>
      <c r="AU30" s="96">
        <f>IF('Indicator Data'!AX42="No Data",1,IF('Indicator Data Imputation'!AW33&lt;&gt;"",1,0))</f>
        <v>0</v>
      </c>
      <c r="AV30" s="96">
        <f>IF('Indicator Data'!AY42="No Data",1,IF('Indicator Data Imputation'!AX33&lt;&gt;"",1,0))</f>
        <v>0</v>
      </c>
      <c r="AW30" s="96">
        <f>IF('Indicator Data'!AZ42="No Data",1,IF('Indicator Data Imputation'!AY33&lt;&gt;"",1,0))</f>
        <v>0</v>
      </c>
      <c r="AX30" s="96">
        <f>IF('Indicator Data'!BA42="No Data",1,IF('Indicator Data Imputation'!AZ33&lt;&gt;"",1,0))</f>
        <v>0</v>
      </c>
      <c r="AY30" s="96">
        <f>IF('Indicator Data'!BB42="No Data",1,IF('Indicator Data Imputation'!BA33&lt;&gt;"",1,0))</f>
        <v>0</v>
      </c>
      <c r="AZ30" s="96">
        <f>IF('Indicator Data'!BC42="No Data",1,IF('Indicator Data Imputation'!BB33&lt;&gt;"",1,0))</f>
        <v>0</v>
      </c>
      <c r="BA30" s="96">
        <f>IF('Indicator Data'!BD42="No Data",1,IF('Indicator Data Imputation'!BC33&lt;&gt;"",1,0))</f>
        <v>0</v>
      </c>
      <c r="BB30" s="96">
        <f>IF('Indicator Data'!BE42="No Data",1,IF('Indicator Data Imputation'!BD33&lt;&gt;"",1,0))</f>
        <v>0</v>
      </c>
      <c r="BC30" s="96">
        <f>IF('Indicator Data'!BF42="No Data",1,IF('Indicator Data Imputation'!BE33&lt;&gt;"",1,0))</f>
        <v>0</v>
      </c>
      <c r="BD30" s="96">
        <f>IF('Indicator Data'!BG42="No Data",1,IF('Indicator Data Imputation'!BF33&lt;&gt;"",1,0))</f>
        <v>0</v>
      </c>
      <c r="BE30" s="96">
        <f>IF('Indicator Data'!BH42="No Data",1,IF('Indicator Data Imputation'!BG33&lt;&gt;"",1,0))</f>
        <v>0</v>
      </c>
      <c r="BF30" s="96">
        <f>IF('Indicator Data'!BI42="No Data",1,IF('Indicator Data Imputation'!BH33&lt;&gt;"",1,0))</f>
        <v>0</v>
      </c>
      <c r="BG30" s="96">
        <f>IF('Indicator Data'!BJ42="No Data",1,IF('Indicator Data Imputation'!BI33&lt;&gt;"",1,0))</f>
        <v>0</v>
      </c>
      <c r="BH30" s="96">
        <f>IF('Indicator Data'!BK42="No Data",1,IF('Indicator Data Imputation'!BJ33&lt;&gt;"",1,0))</f>
        <v>0</v>
      </c>
      <c r="BI30" s="96">
        <f>IF('Indicator Data'!BL42="No Data",1,IF('Indicator Data Imputation'!BK33&lt;&gt;"",1,0))</f>
        <v>0</v>
      </c>
      <c r="BJ30" s="96">
        <f>IF('Indicator Data'!BM42="No Data",1,IF('Indicator Data Imputation'!BL33&lt;&gt;"",1,0))</f>
        <v>0</v>
      </c>
      <c r="BK30" s="96">
        <f>IF('Indicator Data'!BN42="No Data",1,IF('Indicator Data Imputation'!BM33&lt;&gt;"",1,0))</f>
        <v>0</v>
      </c>
      <c r="BL30" s="96">
        <f>IF('Indicator Data'!BO42="No Data",1,IF('Indicator Data Imputation'!BN33&lt;&gt;"",1,0))</f>
        <v>0</v>
      </c>
      <c r="BM30" s="96">
        <f>IF('Indicator Data'!BP42="No Data",1,IF('Indicator Data Imputation'!BO33&lt;&gt;"",1,0))</f>
        <v>1</v>
      </c>
      <c r="BN30" s="96">
        <f>IF('Indicator Data'!BQ42="No Data",1,IF('Indicator Data Imputation'!BP33&lt;&gt;"",1,0))</f>
        <v>1</v>
      </c>
      <c r="BO30" s="96">
        <f>IF('Indicator Data'!BR42="No Data",1,IF('Indicator Data Imputation'!BQ33&lt;&gt;"",1,0))</f>
        <v>1</v>
      </c>
      <c r="BP30" s="96">
        <f>IF('Indicator Data'!BS42="No Data",1,IF('Indicator Data Imputation'!BR33&lt;&gt;"",1,0))</f>
        <v>0</v>
      </c>
      <c r="BQ30" s="96">
        <f>IF('Indicator Data'!BT42="No Data",1,IF('Indicator Data Imputation'!BS33&lt;&gt;"",1,0))</f>
        <v>0</v>
      </c>
      <c r="BR30" s="96">
        <f>IF('Indicator Data'!BU42="No Data",1,IF('Indicator Data Imputation'!BT33&lt;&gt;"",1,0))</f>
        <v>1</v>
      </c>
      <c r="BS30" s="96">
        <f>IF('Indicator Data'!BV42="No Data",1,IF('Indicator Data Imputation'!BU33&lt;&gt;"",1,0))</f>
        <v>0</v>
      </c>
      <c r="BT30" s="96">
        <f>IF('Indicator Data'!BW42="No Data",1,IF('Indicator Data Imputation'!BV33&lt;&gt;"",1,0))</f>
        <v>0</v>
      </c>
      <c r="BU30" s="96">
        <f>IF('Indicator Data'!BX42="No Data",1,IF('Indicator Data Imputation'!BW33&lt;&gt;"",1,0))</f>
        <v>0</v>
      </c>
      <c r="BV30" s="96">
        <f>IF('Indicator Data'!BY42="No Data",1,IF('Indicator Data Imputation'!BX33&lt;&gt;"",1,0))</f>
        <v>0</v>
      </c>
      <c r="BW30" s="96">
        <f>IF('Indicator Data'!BZ42="No Data",1,IF('Indicator Data Imputation'!BY33&lt;&gt;"",1,0))</f>
        <v>0</v>
      </c>
      <c r="BX30" s="96">
        <f>IF('Indicator Data'!CA42="No Data",1,IF('Indicator Data Imputation'!BZ33&lt;&gt;"",1,0))</f>
        <v>0</v>
      </c>
      <c r="BY30" s="96">
        <f>IF('Indicator Data'!CB42="No Data",1,IF('Indicator Data Imputation'!CA33&lt;&gt;"",1,0))</f>
        <v>0</v>
      </c>
      <c r="BZ30" s="96">
        <f>IF('Indicator Data'!CC42="No Data",1,IF('Indicator Data Imputation'!CB33&lt;&gt;"",1,0))</f>
        <v>0</v>
      </c>
      <c r="CA30" s="96">
        <f>IF('Indicator Data'!CD42="No Data",1,IF('Indicator Data Imputation'!CC33&lt;&gt;"",1,0))</f>
        <v>0</v>
      </c>
      <c r="CB30" s="96">
        <f>IF('Indicator Data'!CE42="No Data",1,IF('Indicator Data Imputation'!CD33&lt;&gt;"",1,0))</f>
        <v>0</v>
      </c>
      <c r="CC30" s="96">
        <f>IF('Indicator Data'!CF42="No Data",1,IF('Indicator Data Imputation'!CE33&lt;&gt;"",1,0))</f>
        <v>0</v>
      </c>
      <c r="CD30" s="96">
        <f>IF('Indicator Data'!CG42="No Data",1,IF('Indicator Data Imputation'!CF33&lt;&gt;"",1,0))</f>
        <v>0</v>
      </c>
      <c r="CE30" s="96">
        <f>IF('Indicator Data'!CH42="No Data",1,IF('Indicator Data Imputation'!CG33&lt;&gt;"",1,0))</f>
        <v>0</v>
      </c>
      <c r="CF30" s="96">
        <f>IF('Indicator Data'!CI42="No Data",1,IF('Indicator Data Imputation'!CH33&lt;&gt;"",1,0))</f>
        <v>0</v>
      </c>
      <c r="CG30" s="96">
        <f>IF('Indicator Data'!CJ42="No Data",1,IF('Indicator Data Imputation'!CI33&lt;&gt;"",1,0))</f>
        <v>0</v>
      </c>
      <c r="CH30" s="96">
        <f>IF('Indicator Data'!CK42="No Data",1,IF('Indicator Data Imputation'!CJ33&lt;&gt;"",1,0))</f>
        <v>0</v>
      </c>
      <c r="CI30" s="96">
        <f>IF('Indicator Data'!CL42="No Data",1,IF('Indicator Data Imputation'!CK33&lt;&gt;"",1,0))</f>
        <v>0</v>
      </c>
      <c r="CJ30" s="96">
        <f>IF('Indicator Data'!CM42="No Data",1,IF('Indicator Data Imputation'!CL33&lt;&gt;"",1,0))</f>
        <v>0</v>
      </c>
      <c r="CK30" s="96">
        <f>IF('Indicator Data'!CN42="No Data",1,IF('Indicator Data Imputation'!CM33&lt;&gt;"",1,0))</f>
        <v>0</v>
      </c>
      <c r="CL30" s="96">
        <f>IF('Indicator Data'!CO42="No Data",1,IF('Indicator Data Imputation'!CN33&lt;&gt;"",1,0))</f>
        <v>0</v>
      </c>
      <c r="CM30">
        <f t="shared" si="0"/>
        <v>12</v>
      </c>
      <c r="CN30" s="98">
        <f t="shared" si="1"/>
        <v>0.1348314606741573</v>
      </c>
    </row>
    <row r="31" spans="1:92" ht="15.75" customHeight="1" x14ac:dyDescent="0.3">
      <c r="A31" t="str">
        <f>'Indicator Data'!C43</f>
        <v>Tangail</v>
      </c>
      <c r="B31" s="96">
        <f>IF('Indicator Data'!E43="No Data",1,IF('Indicator Data Imputation'!D34&lt;&gt;"",1,0))</f>
        <v>1</v>
      </c>
      <c r="C31" s="96">
        <f>IF('Indicator Data'!F43="No Data",1,IF('Indicator Data Imputation'!E34&lt;&gt;"",1,0))</f>
        <v>1</v>
      </c>
      <c r="D31" s="96">
        <f>IF('Indicator Data'!G43="No Data",1,IF('Indicator Data Imputation'!F34&lt;&gt;"",1,0))</f>
        <v>1</v>
      </c>
      <c r="E31" s="96">
        <f>IF('Indicator Data'!H43="No Data",1,IF('Indicator Data Imputation'!G34&lt;&gt;"",1,0))</f>
        <v>1</v>
      </c>
      <c r="F31" s="96">
        <f>IF('Indicator Data'!I43="No Data",1,IF('Indicator Data Imputation'!H34&lt;&gt;"",1,0))</f>
        <v>0</v>
      </c>
      <c r="G31" s="96">
        <f>IF('Indicator Data'!J43="No Data",1,IF('Indicator Data Imputation'!I34&lt;&gt;"",1,0))</f>
        <v>0</v>
      </c>
      <c r="H31" s="96">
        <f>IF('Indicator Data'!K43="No Data",1,IF('Indicator Data Imputation'!J34&lt;&gt;"",1,0))</f>
        <v>0</v>
      </c>
      <c r="I31" s="96">
        <f>IF('Indicator Data'!L43="No Data",1,IF('Indicator Data Imputation'!K34&lt;&gt;"",1,0))</f>
        <v>0</v>
      </c>
      <c r="J31" s="96">
        <f>IF('Indicator Data'!M43="No Data",1,IF('Indicator Data Imputation'!L34&lt;&gt;"",1,0))</f>
        <v>0</v>
      </c>
      <c r="K31" s="96">
        <f>IF('Indicator Data'!N43="No Data",1,IF('Indicator Data Imputation'!M34&lt;&gt;"",1,0))</f>
        <v>0</v>
      </c>
      <c r="L31" s="96">
        <f>IF('Indicator Data'!O43="No Data",1,IF('Indicator Data Imputation'!N34&lt;&gt;"",1,0))</f>
        <v>0</v>
      </c>
      <c r="M31" s="96">
        <f>IF('Indicator Data'!P43="No Data",1,IF('Indicator Data Imputation'!O34&lt;&gt;"",1,0))</f>
        <v>0</v>
      </c>
      <c r="N31" s="96">
        <f>IF('Indicator Data'!Q43="No Data",1,IF('Indicator Data Imputation'!P34&lt;&gt;"",1,0))</f>
        <v>0</v>
      </c>
      <c r="O31" s="96">
        <f>IF('Indicator Data'!R43="No Data",1,IF('Indicator Data Imputation'!Q34&lt;&gt;"",1,0))</f>
        <v>0</v>
      </c>
      <c r="P31" s="96">
        <f>IF('Indicator Data'!S43="No Data",1,IF('Indicator Data Imputation'!R34&lt;&gt;"",1,0))</f>
        <v>0</v>
      </c>
      <c r="Q31" s="96">
        <f>IF('Indicator Data'!T43="No Data",1,IF('Indicator Data Imputation'!S34&lt;&gt;"",1,0))</f>
        <v>0</v>
      </c>
      <c r="R31" s="96">
        <f>IF('Indicator Data'!U43="No Data",1,IF('Indicator Data Imputation'!T34&lt;&gt;"",1,0))</f>
        <v>0</v>
      </c>
      <c r="S31" s="96">
        <f>IF('Indicator Data'!V43="No Data",1,IF('Indicator Data Imputation'!U34&lt;&gt;"",1,0))</f>
        <v>0</v>
      </c>
      <c r="T31" s="96">
        <f>IF('Indicator Data'!W43="No Data",1,IF('Indicator Data Imputation'!V34&lt;&gt;"",1,0))</f>
        <v>0</v>
      </c>
      <c r="U31" s="96">
        <f>IF('Indicator Data'!X43="No Data",1,IF('Indicator Data Imputation'!W34&lt;&gt;"",1,0))</f>
        <v>0</v>
      </c>
      <c r="V31" s="96">
        <f>IF('Indicator Data'!Y43="No Data",1,IF('Indicator Data Imputation'!X34&lt;&gt;"",1,0))</f>
        <v>0</v>
      </c>
      <c r="W31" s="96">
        <f>IF('Indicator Data'!Z43="No Data",1,IF('Indicator Data Imputation'!Y34&lt;&gt;"",1,0))</f>
        <v>0</v>
      </c>
      <c r="X31" s="96">
        <f>IF('Indicator Data'!AA43="No Data",1,IF('Indicator Data Imputation'!Z34&lt;&gt;"",1,0))</f>
        <v>0</v>
      </c>
      <c r="Y31" s="96">
        <f>IF('Indicator Data'!AB43="No Data",1,IF('Indicator Data Imputation'!AA34&lt;&gt;"",1,0))</f>
        <v>0</v>
      </c>
      <c r="Z31" s="96">
        <f>IF('Indicator Data'!AC43="No Data",1,IF('Indicator Data Imputation'!AB34&lt;&gt;"",1,0))</f>
        <v>0</v>
      </c>
      <c r="AA31" s="96">
        <f>IF('Indicator Data'!AD43="No Data",1,IF('Indicator Data Imputation'!AC34&lt;&gt;"",1,0))</f>
        <v>0</v>
      </c>
      <c r="AB31" s="96">
        <f>IF('Indicator Data'!AE43="No Data",1,IF('Indicator Data Imputation'!AD34&lt;&gt;"",1,0))</f>
        <v>1</v>
      </c>
      <c r="AC31" s="96">
        <f>IF('Indicator Data'!AF43="No Data",1,IF('Indicator Data Imputation'!AE34&lt;&gt;"",1,0))</f>
        <v>1</v>
      </c>
      <c r="AD31" s="96">
        <f>IF('Indicator Data'!AG43="No Data",1,IF('Indicator Data Imputation'!AF34&lt;&gt;"",1,0))</f>
        <v>1</v>
      </c>
      <c r="AE31" s="96">
        <f>IF('Indicator Data'!AH43="No Data",1,IF('Indicator Data Imputation'!AG34&lt;&gt;"",1,0))</f>
        <v>1</v>
      </c>
      <c r="AF31" s="96">
        <f>IF('Indicator Data'!AI43="No Data",1,IF('Indicator Data Imputation'!AH34&lt;&gt;"",1,0))</f>
        <v>1</v>
      </c>
      <c r="AG31" s="96">
        <f>IF('Indicator Data'!AJ43="No Data",1,IF('Indicator Data Imputation'!AI34&lt;&gt;"",1,0))</f>
        <v>0</v>
      </c>
      <c r="AH31" s="96">
        <f>IF('Indicator Data'!AK43="No Data",1,IF('Indicator Data Imputation'!AJ34&lt;&gt;"",1,0))</f>
        <v>0</v>
      </c>
      <c r="AI31" s="96">
        <f>IF('Indicator Data'!AL43="No Data",1,IF('Indicator Data Imputation'!AK34&lt;&gt;"",1,0))</f>
        <v>0</v>
      </c>
      <c r="AJ31" s="96">
        <f>IF('Indicator Data'!AM43="No Data",1,IF('Indicator Data Imputation'!AL34&lt;&gt;"",1,0))</f>
        <v>0</v>
      </c>
      <c r="AK31" s="96">
        <f>IF('Indicator Data'!AN43="No Data",1,IF('Indicator Data Imputation'!AM34&lt;&gt;"",1,0))</f>
        <v>0</v>
      </c>
      <c r="AL31" s="96">
        <f>IF('Indicator Data'!AO43="No Data",1,IF('Indicator Data Imputation'!AN34&lt;&gt;"",1,0))</f>
        <v>0</v>
      </c>
      <c r="AM31" s="96">
        <f>IF('Indicator Data'!AP43="No Data",1,IF('Indicator Data Imputation'!AO34&lt;&gt;"",1,0))</f>
        <v>0</v>
      </c>
      <c r="AN31" s="96">
        <f>IF('Indicator Data'!AQ43="No Data",1,IF('Indicator Data Imputation'!AP34&lt;&gt;"",1,0))</f>
        <v>0</v>
      </c>
      <c r="AO31" s="96">
        <f>IF('Indicator Data'!AR43="No Data",1,IF('Indicator Data Imputation'!AQ34&lt;&gt;"",1,0))</f>
        <v>0</v>
      </c>
      <c r="AP31" s="96">
        <f>IF('Indicator Data'!AS43="No Data",1,IF('Indicator Data Imputation'!AR34&lt;&gt;"",1,0))</f>
        <v>0</v>
      </c>
      <c r="AQ31" s="96">
        <f>IF('Indicator Data'!AT43="No Data",1,IF('Indicator Data Imputation'!AS34&lt;&gt;"",1,0))</f>
        <v>1</v>
      </c>
      <c r="AR31" s="96">
        <f>IF('Indicator Data'!AU43="No Data",1,IF('Indicator Data Imputation'!AT34&lt;&gt;"",1,0))</f>
        <v>1</v>
      </c>
      <c r="AS31" s="96">
        <f>IF('Indicator Data'!AV43="No Data",1,IF('Indicator Data Imputation'!AU34&lt;&gt;"",1,0))</f>
        <v>1</v>
      </c>
      <c r="AT31" s="96">
        <f>IF('Indicator Data'!AW43="No Data",1,IF('Indicator Data Imputation'!AV34&lt;&gt;"",1,0))</f>
        <v>0</v>
      </c>
      <c r="AU31" s="96">
        <f>IF('Indicator Data'!AX43="No Data",1,IF('Indicator Data Imputation'!AW34&lt;&gt;"",1,0))</f>
        <v>0</v>
      </c>
      <c r="AV31" s="96">
        <f>IF('Indicator Data'!AY43="No Data",1,IF('Indicator Data Imputation'!AX34&lt;&gt;"",1,0))</f>
        <v>0</v>
      </c>
      <c r="AW31" s="96">
        <f>IF('Indicator Data'!AZ43="No Data",1,IF('Indicator Data Imputation'!AY34&lt;&gt;"",1,0))</f>
        <v>0</v>
      </c>
      <c r="AX31" s="96">
        <f>IF('Indicator Data'!BA43="No Data",1,IF('Indicator Data Imputation'!AZ34&lt;&gt;"",1,0))</f>
        <v>0</v>
      </c>
      <c r="AY31" s="96">
        <f>IF('Indicator Data'!BB43="No Data",1,IF('Indicator Data Imputation'!BA34&lt;&gt;"",1,0))</f>
        <v>0</v>
      </c>
      <c r="AZ31" s="96">
        <f>IF('Indicator Data'!BC43="No Data",1,IF('Indicator Data Imputation'!BB34&lt;&gt;"",1,0))</f>
        <v>0</v>
      </c>
      <c r="BA31" s="96">
        <f>IF('Indicator Data'!BD43="No Data",1,IF('Indicator Data Imputation'!BC34&lt;&gt;"",1,0))</f>
        <v>0</v>
      </c>
      <c r="BB31" s="96">
        <f>IF('Indicator Data'!BE43="No Data",1,IF('Indicator Data Imputation'!BD34&lt;&gt;"",1,0))</f>
        <v>0</v>
      </c>
      <c r="BC31" s="96">
        <f>IF('Indicator Data'!BF43="No Data",1,IF('Indicator Data Imputation'!BE34&lt;&gt;"",1,0))</f>
        <v>0</v>
      </c>
      <c r="BD31" s="96">
        <f>IF('Indicator Data'!BG43="No Data",1,IF('Indicator Data Imputation'!BF34&lt;&gt;"",1,0))</f>
        <v>0</v>
      </c>
      <c r="BE31" s="96">
        <f>IF('Indicator Data'!BH43="No Data",1,IF('Indicator Data Imputation'!BG34&lt;&gt;"",1,0))</f>
        <v>0</v>
      </c>
      <c r="BF31" s="96">
        <f>IF('Indicator Data'!BI43="No Data",1,IF('Indicator Data Imputation'!BH34&lt;&gt;"",1,0))</f>
        <v>0</v>
      </c>
      <c r="BG31" s="96">
        <f>IF('Indicator Data'!BJ43="No Data",1,IF('Indicator Data Imputation'!BI34&lt;&gt;"",1,0))</f>
        <v>0</v>
      </c>
      <c r="BH31" s="96">
        <f>IF('Indicator Data'!BK43="No Data",1,IF('Indicator Data Imputation'!BJ34&lt;&gt;"",1,0))</f>
        <v>0</v>
      </c>
      <c r="BI31" s="96">
        <f>IF('Indicator Data'!BL43="No Data",1,IF('Indicator Data Imputation'!BK34&lt;&gt;"",1,0))</f>
        <v>0</v>
      </c>
      <c r="BJ31" s="96">
        <f>IF('Indicator Data'!BM43="No Data",1,IF('Indicator Data Imputation'!BL34&lt;&gt;"",1,0))</f>
        <v>0</v>
      </c>
      <c r="BK31" s="96">
        <f>IF('Indicator Data'!BN43="No Data",1,IF('Indicator Data Imputation'!BM34&lt;&gt;"",1,0))</f>
        <v>0</v>
      </c>
      <c r="BL31" s="96">
        <f>IF('Indicator Data'!BO43="No Data",1,IF('Indicator Data Imputation'!BN34&lt;&gt;"",1,0))</f>
        <v>0</v>
      </c>
      <c r="BM31" s="96">
        <f>IF('Indicator Data'!BP43="No Data",1,IF('Indicator Data Imputation'!BO34&lt;&gt;"",1,0))</f>
        <v>1</v>
      </c>
      <c r="BN31" s="96">
        <f>IF('Indicator Data'!BQ43="No Data",1,IF('Indicator Data Imputation'!BP34&lt;&gt;"",1,0))</f>
        <v>1</v>
      </c>
      <c r="BO31" s="96">
        <f>IF('Indicator Data'!BR43="No Data",1,IF('Indicator Data Imputation'!BQ34&lt;&gt;"",1,0))</f>
        <v>1</v>
      </c>
      <c r="BP31" s="96">
        <f>IF('Indicator Data'!BS43="No Data",1,IF('Indicator Data Imputation'!BR34&lt;&gt;"",1,0))</f>
        <v>1</v>
      </c>
      <c r="BQ31" s="96">
        <f>IF('Indicator Data'!BT43="No Data",1,IF('Indicator Data Imputation'!BS34&lt;&gt;"",1,0))</f>
        <v>0</v>
      </c>
      <c r="BR31" s="96">
        <f>IF('Indicator Data'!BU43="No Data",1,IF('Indicator Data Imputation'!BT34&lt;&gt;"",1,0))</f>
        <v>1</v>
      </c>
      <c r="BS31" s="96">
        <f>IF('Indicator Data'!BV43="No Data",1,IF('Indicator Data Imputation'!BU34&lt;&gt;"",1,0))</f>
        <v>0</v>
      </c>
      <c r="BT31" s="96">
        <f>IF('Indicator Data'!BW43="No Data",1,IF('Indicator Data Imputation'!BV34&lt;&gt;"",1,0))</f>
        <v>0</v>
      </c>
      <c r="BU31" s="96">
        <f>IF('Indicator Data'!BX43="No Data",1,IF('Indicator Data Imputation'!BW34&lt;&gt;"",1,0))</f>
        <v>0</v>
      </c>
      <c r="BV31" s="96">
        <f>IF('Indicator Data'!BY43="No Data",1,IF('Indicator Data Imputation'!BX34&lt;&gt;"",1,0))</f>
        <v>0</v>
      </c>
      <c r="BW31" s="96">
        <f>IF('Indicator Data'!BZ43="No Data",1,IF('Indicator Data Imputation'!BY34&lt;&gt;"",1,0))</f>
        <v>0</v>
      </c>
      <c r="BX31" s="96">
        <f>IF('Indicator Data'!CA43="No Data",1,IF('Indicator Data Imputation'!BZ34&lt;&gt;"",1,0))</f>
        <v>0</v>
      </c>
      <c r="BY31" s="96">
        <f>IF('Indicator Data'!CB43="No Data",1,IF('Indicator Data Imputation'!CA34&lt;&gt;"",1,0))</f>
        <v>0</v>
      </c>
      <c r="BZ31" s="96">
        <f>IF('Indicator Data'!CC43="No Data",1,IF('Indicator Data Imputation'!CB34&lt;&gt;"",1,0))</f>
        <v>0</v>
      </c>
      <c r="CA31" s="96">
        <f>IF('Indicator Data'!CD43="No Data",1,IF('Indicator Data Imputation'!CC34&lt;&gt;"",1,0))</f>
        <v>0</v>
      </c>
      <c r="CB31" s="96">
        <f>IF('Indicator Data'!CE43="No Data",1,IF('Indicator Data Imputation'!CD34&lt;&gt;"",1,0))</f>
        <v>0</v>
      </c>
      <c r="CC31" s="96">
        <f>IF('Indicator Data'!CF43="No Data",1,IF('Indicator Data Imputation'!CE34&lt;&gt;"",1,0))</f>
        <v>0</v>
      </c>
      <c r="CD31" s="96">
        <f>IF('Indicator Data'!CG43="No Data",1,IF('Indicator Data Imputation'!CF34&lt;&gt;"",1,0))</f>
        <v>0</v>
      </c>
      <c r="CE31" s="96">
        <f>IF('Indicator Data'!CH43="No Data",1,IF('Indicator Data Imputation'!CG34&lt;&gt;"",1,0))</f>
        <v>0</v>
      </c>
      <c r="CF31" s="96">
        <f>IF('Indicator Data'!CI43="No Data",1,IF('Indicator Data Imputation'!CH34&lt;&gt;"",1,0))</f>
        <v>0</v>
      </c>
      <c r="CG31" s="96">
        <f>IF('Indicator Data'!CJ43="No Data",1,IF('Indicator Data Imputation'!CI34&lt;&gt;"",1,0))</f>
        <v>0</v>
      </c>
      <c r="CH31" s="96">
        <f>IF('Indicator Data'!CK43="No Data",1,IF('Indicator Data Imputation'!CJ34&lt;&gt;"",1,0))</f>
        <v>0</v>
      </c>
      <c r="CI31" s="96">
        <f>IF('Indicator Data'!CL43="No Data",1,IF('Indicator Data Imputation'!CK34&lt;&gt;"",1,0))</f>
        <v>0</v>
      </c>
      <c r="CJ31" s="96">
        <f>IF('Indicator Data'!CM43="No Data",1,IF('Indicator Data Imputation'!CL34&lt;&gt;"",1,0))</f>
        <v>0</v>
      </c>
      <c r="CK31" s="96">
        <f>IF('Indicator Data'!CN43="No Data",1,IF('Indicator Data Imputation'!CM34&lt;&gt;"",1,0))</f>
        <v>0</v>
      </c>
      <c r="CL31" s="96">
        <f>IF('Indicator Data'!CO43="No Data",1,IF('Indicator Data Imputation'!CN34&lt;&gt;"",1,0))</f>
        <v>0</v>
      </c>
      <c r="CM31">
        <f t="shared" si="0"/>
        <v>12</v>
      </c>
      <c r="CN31" s="98">
        <f t="shared" si="1"/>
        <v>0.1348314606741573</v>
      </c>
    </row>
    <row r="32" spans="1:92" ht="15.75" customHeight="1" x14ac:dyDescent="0.3">
      <c r="A32" t="str">
        <f>'Indicator Data'!C44</f>
        <v>Bagerhat</v>
      </c>
      <c r="B32" s="96">
        <f>IF('Indicator Data'!E44="No Data",1,IF('Indicator Data Imputation'!D35&lt;&gt;"",1,0))</f>
        <v>1</v>
      </c>
      <c r="C32" s="96">
        <f>IF('Indicator Data'!F44="No Data",1,IF('Indicator Data Imputation'!E35&lt;&gt;"",1,0))</f>
        <v>1</v>
      </c>
      <c r="D32" s="96">
        <f>IF('Indicator Data'!G44="No Data",1,IF('Indicator Data Imputation'!F35&lt;&gt;"",1,0))</f>
        <v>1</v>
      </c>
      <c r="E32" s="96">
        <f>IF('Indicator Data'!H44="No Data",1,IF('Indicator Data Imputation'!G35&lt;&gt;"",1,0))</f>
        <v>1</v>
      </c>
      <c r="F32" s="96">
        <f>IF('Indicator Data'!I44="No Data",1,IF('Indicator Data Imputation'!H35&lt;&gt;"",1,0))</f>
        <v>0</v>
      </c>
      <c r="G32" s="96">
        <f>IF('Indicator Data'!J44="No Data",1,IF('Indicator Data Imputation'!I35&lt;&gt;"",1,0))</f>
        <v>0</v>
      </c>
      <c r="H32" s="96">
        <f>IF('Indicator Data'!K44="No Data",1,IF('Indicator Data Imputation'!J35&lt;&gt;"",1,0))</f>
        <v>0</v>
      </c>
      <c r="I32" s="96">
        <f>IF('Indicator Data'!L44="No Data",1,IF('Indicator Data Imputation'!K35&lt;&gt;"",1,0))</f>
        <v>0</v>
      </c>
      <c r="J32" s="96">
        <f>IF('Indicator Data'!M44="No Data",1,IF('Indicator Data Imputation'!L35&lt;&gt;"",1,0))</f>
        <v>0</v>
      </c>
      <c r="K32" s="96">
        <f>IF('Indicator Data'!N44="No Data",1,IF('Indicator Data Imputation'!M35&lt;&gt;"",1,0))</f>
        <v>0</v>
      </c>
      <c r="L32" s="96">
        <f>IF('Indicator Data'!O44="No Data",1,IF('Indicator Data Imputation'!N35&lt;&gt;"",1,0))</f>
        <v>0</v>
      </c>
      <c r="M32" s="96">
        <f>IF('Indicator Data'!P44="No Data",1,IF('Indicator Data Imputation'!O35&lt;&gt;"",1,0))</f>
        <v>0</v>
      </c>
      <c r="N32" s="96">
        <f>IF('Indicator Data'!Q44="No Data",1,IF('Indicator Data Imputation'!P35&lt;&gt;"",1,0))</f>
        <v>0</v>
      </c>
      <c r="O32" s="96">
        <f>IF('Indicator Data'!R44="No Data",1,IF('Indicator Data Imputation'!Q35&lt;&gt;"",1,0))</f>
        <v>0</v>
      </c>
      <c r="P32" s="96">
        <f>IF('Indicator Data'!S44="No Data",1,IF('Indicator Data Imputation'!R35&lt;&gt;"",1,0))</f>
        <v>1</v>
      </c>
      <c r="Q32" s="96">
        <f>IF('Indicator Data'!T44="No Data",1,IF('Indicator Data Imputation'!S35&lt;&gt;"",1,0))</f>
        <v>0</v>
      </c>
      <c r="R32" s="96">
        <f>IF('Indicator Data'!U44="No Data",1,IF('Indicator Data Imputation'!T35&lt;&gt;"",1,0))</f>
        <v>0</v>
      </c>
      <c r="S32" s="96">
        <f>IF('Indicator Data'!V44="No Data",1,IF('Indicator Data Imputation'!U35&lt;&gt;"",1,0))</f>
        <v>0</v>
      </c>
      <c r="T32" s="96">
        <f>IF('Indicator Data'!W44="No Data",1,IF('Indicator Data Imputation'!V35&lt;&gt;"",1,0))</f>
        <v>0</v>
      </c>
      <c r="U32" s="96">
        <f>IF('Indicator Data'!X44="No Data",1,IF('Indicator Data Imputation'!W35&lt;&gt;"",1,0))</f>
        <v>0</v>
      </c>
      <c r="V32" s="96">
        <f>IF('Indicator Data'!Y44="No Data",1,IF('Indicator Data Imputation'!X35&lt;&gt;"",1,0))</f>
        <v>0</v>
      </c>
      <c r="W32" s="96">
        <f>IF('Indicator Data'!Z44="No Data",1,IF('Indicator Data Imputation'!Y35&lt;&gt;"",1,0))</f>
        <v>0</v>
      </c>
      <c r="X32" s="96">
        <f>IF('Indicator Data'!AA44="No Data",1,IF('Indicator Data Imputation'!Z35&lt;&gt;"",1,0))</f>
        <v>0</v>
      </c>
      <c r="Y32" s="96">
        <f>IF('Indicator Data'!AB44="No Data",1,IF('Indicator Data Imputation'!AA35&lt;&gt;"",1,0))</f>
        <v>0</v>
      </c>
      <c r="Z32" s="96">
        <f>IF('Indicator Data'!AC44="No Data",1,IF('Indicator Data Imputation'!AB35&lt;&gt;"",1,0))</f>
        <v>0</v>
      </c>
      <c r="AA32" s="96">
        <f>IF('Indicator Data'!AD44="No Data",1,IF('Indicator Data Imputation'!AC35&lt;&gt;"",1,0))</f>
        <v>0</v>
      </c>
      <c r="AB32" s="96">
        <f>IF('Indicator Data'!AE44="No Data",1,IF('Indicator Data Imputation'!AD35&lt;&gt;"",1,0))</f>
        <v>1</v>
      </c>
      <c r="AC32" s="96">
        <f>IF('Indicator Data'!AF44="No Data",1,IF('Indicator Data Imputation'!AE35&lt;&gt;"",1,0))</f>
        <v>1</v>
      </c>
      <c r="AD32" s="96">
        <f>IF('Indicator Data'!AG44="No Data",1,IF('Indicator Data Imputation'!AF35&lt;&gt;"",1,0))</f>
        <v>1</v>
      </c>
      <c r="AE32" s="96">
        <f>IF('Indicator Data'!AH44="No Data",1,IF('Indicator Data Imputation'!AG35&lt;&gt;"",1,0))</f>
        <v>1</v>
      </c>
      <c r="AF32" s="96">
        <f>IF('Indicator Data'!AI44="No Data",1,IF('Indicator Data Imputation'!AH35&lt;&gt;"",1,0))</f>
        <v>1</v>
      </c>
      <c r="AG32" s="96">
        <f>IF('Indicator Data'!AJ44="No Data",1,IF('Indicator Data Imputation'!AI35&lt;&gt;"",1,0))</f>
        <v>0</v>
      </c>
      <c r="AH32" s="96">
        <f>IF('Indicator Data'!AK44="No Data",1,IF('Indicator Data Imputation'!AJ35&lt;&gt;"",1,0))</f>
        <v>0</v>
      </c>
      <c r="AI32" s="96">
        <f>IF('Indicator Data'!AL44="No Data",1,IF('Indicator Data Imputation'!AK35&lt;&gt;"",1,0))</f>
        <v>0</v>
      </c>
      <c r="AJ32" s="96">
        <f>IF('Indicator Data'!AM44="No Data",1,IF('Indicator Data Imputation'!AL35&lt;&gt;"",1,0))</f>
        <v>0</v>
      </c>
      <c r="AK32" s="96">
        <f>IF('Indicator Data'!AN44="No Data",1,IF('Indicator Data Imputation'!AM35&lt;&gt;"",1,0))</f>
        <v>0</v>
      </c>
      <c r="AL32" s="96">
        <f>IF('Indicator Data'!AO44="No Data",1,IF('Indicator Data Imputation'!AN35&lt;&gt;"",1,0))</f>
        <v>0</v>
      </c>
      <c r="AM32" s="96">
        <f>IF('Indicator Data'!AP44="No Data",1,IF('Indicator Data Imputation'!AO35&lt;&gt;"",1,0))</f>
        <v>0</v>
      </c>
      <c r="AN32" s="96">
        <f>IF('Indicator Data'!AQ44="No Data",1,IF('Indicator Data Imputation'!AP35&lt;&gt;"",1,0))</f>
        <v>0</v>
      </c>
      <c r="AO32" s="96">
        <f>IF('Indicator Data'!AR44="No Data",1,IF('Indicator Data Imputation'!AQ35&lt;&gt;"",1,0))</f>
        <v>0</v>
      </c>
      <c r="AP32" s="96">
        <f>IF('Indicator Data'!AS44="No Data",1,IF('Indicator Data Imputation'!AR35&lt;&gt;"",1,0))</f>
        <v>0</v>
      </c>
      <c r="AQ32" s="96">
        <f>IF('Indicator Data'!AT44="No Data",1,IF('Indicator Data Imputation'!AS35&lt;&gt;"",1,0))</f>
        <v>1</v>
      </c>
      <c r="AR32" s="96">
        <f>IF('Indicator Data'!AU44="No Data",1,IF('Indicator Data Imputation'!AT35&lt;&gt;"",1,0))</f>
        <v>1</v>
      </c>
      <c r="AS32" s="96">
        <f>IF('Indicator Data'!AV44="No Data",1,IF('Indicator Data Imputation'!AU35&lt;&gt;"",1,0))</f>
        <v>1</v>
      </c>
      <c r="AT32" s="96">
        <f>IF('Indicator Data'!AW44="No Data",1,IF('Indicator Data Imputation'!AV35&lt;&gt;"",1,0))</f>
        <v>0</v>
      </c>
      <c r="AU32" s="96">
        <f>IF('Indicator Data'!AX44="No Data",1,IF('Indicator Data Imputation'!AW35&lt;&gt;"",1,0))</f>
        <v>0</v>
      </c>
      <c r="AV32" s="96">
        <f>IF('Indicator Data'!AY44="No Data",1,IF('Indicator Data Imputation'!AX35&lt;&gt;"",1,0))</f>
        <v>0</v>
      </c>
      <c r="AW32" s="96">
        <f>IF('Indicator Data'!AZ44="No Data",1,IF('Indicator Data Imputation'!AY35&lt;&gt;"",1,0))</f>
        <v>0</v>
      </c>
      <c r="AX32" s="96">
        <f>IF('Indicator Data'!BA44="No Data",1,IF('Indicator Data Imputation'!AZ35&lt;&gt;"",1,0))</f>
        <v>0</v>
      </c>
      <c r="AY32" s="96">
        <f>IF('Indicator Data'!BB44="No Data",1,IF('Indicator Data Imputation'!BA35&lt;&gt;"",1,0))</f>
        <v>0</v>
      </c>
      <c r="AZ32" s="96">
        <f>IF('Indicator Data'!BC44="No Data",1,IF('Indicator Data Imputation'!BB35&lt;&gt;"",1,0))</f>
        <v>0</v>
      </c>
      <c r="BA32" s="96">
        <f>IF('Indicator Data'!BD44="No Data",1,IF('Indicator Data Imputation'!BC35&lt;&gt;"",1,0))</f>
        <v>0</v>
      </c>
      <c r="BB32" s="96">
        <f>IF('Indicator Data'!BE44="No Data",1,IF('Indicator Data Imputation'!BD35&lt;&gt;"",1,0))</f>
        <v>0</v>
      </c>
      <c r="BC32" s="96">
        <f>IF('Indicator Data'!BF44="No Data",1,IF('Indicator Data Imputation'!BE35&lt;&gt;"",1,0))</f>
        <v>0</v>
      </c>
      <c r="BD32" s="96">
        <f>IF('Indicator Data'!BG44="No Data",1,IF('Indicator Data Imputation'!BF35&lt;&gt;"",1,0))</f>
        <v>0</v>
      </c>
      <c r="BE32" s="96">
        <f>IF('Indicator Data'!BH44="No Data",1,IF('Indicator Data Imputation'!BG35&lt;&gt;"",1,0))</f>
        <v>0</v>
      </c>
      <c r="BF32" s="96">
        <f>IF('Indicator Data'!BI44="No Data",1,IF('Indicator Data Imputation'!BH35&lt;&gt;"",1,0))</f>
        <v>0</v>
      </c>
      <c r="BG32" s="96">
        <f>IF('Indicator Data'!BJ44="No Data",1,IF('Indicator Data Imputation'!BI35&lt;&gt;"",1,0))</f>
        <v>0</v>
      </c>
      <c r="BH32" s="96">
        <f>IF('Indicator Data'!BK44="No Data",1,IF('Indicator Data Imputation'!BJ35&lt;&gt;"",1,0))</f>
        <v>0</v>
      </c>
      <c r="BI32" s="96">
        <f>IF('Indicator Data'!BL44="No Data",1,IF('Indicator Data Imputation'!BK35&lt;&gt;"",1,0))</f>
        <v>0</v>
      </c>
      <c r="BJ32" s="96">
        <f>IF('Indicator Data'!BM44="No Data",1,IF('Indicator Data Imputation'!BL35&lt;&gt;"",1,0))</f>
        <v>0</v>
      </c>
      <c r="BK32" s="96">
        <f>IF('Indicator Data'!BN44="No Data",1,IF('Indicator Data Imputation'!BM35&lt;&gt;"",1,0))</f>
        <v>0</v>
      </c>
      <c r="BL32" s="96">
        <f>IF('Indicator Data'!BO44="No Data",1,IF('Indicator Data Imputation'!BN35&lt;&gt;"",1,0))</f>
        <v>0</v>
      </c>
      <c r="BM32" s="96">
        <f>IF('Indicator Data'!BP44="No Data",1,IF('Indicator Data Imputation'!BO35&lt;&gt;"",1,0))</f>
        <v>1</v>
      </c>
      <c r="BN32" s="96">
        <f>IF('Indicator Data'!BQ44="No Data",1,IF('Indicator Data Imputation'!BP35&lt;&gt;"",1,0))</f>
        <v>1</v>
      </c>
      <c r="BO32" s="96">
        <f>IF('Indicator Data'!BR44="No Data",1,IF('Indicator Data Imputation'!BQ35&lt;&gt;"",1,0))</f>
        <v>1</v>
      </c>
      <c r="BP32" s="96">
        <f>IF('Indicator Data'!BS44="No Data",1,IF('Indicator Data Imputation'!BR35&lt;&gt;"",1,0))</f>
        <v>0</v>
      </c>
      <c r="BQ32" s="96">
        <f>IF('Indicator Data'!BT44="No Data",1,IF('Indicator Data Imputation'!BS35&lt;&gt;"",1,0))</f>
        <v>0</v>
      </c>
      <c r="BR32" s="96">
        <f>IF('Indicator Data'!BU44="No Data",1,IF('Indicator Data Imputation'!BT35&lt;&gt;"",1,0))</f>
        <v>1</v>
      </c>
      <c r="BS32" s="96">
        <f>IF('Indicator Data'!BV44="No Data",1,IF('Indicator Data Imputation'!BU35&lt;&gt;"",1,0))</f>
        <v>0</v>
      </c>
      <c r="BT32" s="96">
        <f>IF('Indicator Data'!BW44="No Data",1,IF('Indicator Data Imputation'!BV35&lt;&gt;"",1,0))</f>
        <v>0</v>
      </c>
      <c r="BU32" s="96">
        <f>IF('Indicator Data'!BX44="No Data",1,IF('Indicator Data Imputation'!BW35&lt;&gt;"",1,0))</f>
        <v>0</v>
      </c>
      <c r="BV32" s="96">
        <f>IF('Indicator Data'!BY44="No Data",1,IF('Indicator Data Imputation'!BX35&lt;&gt;"",1,0))</f>
        <v>0</v>
      </c>
      <c r="BW32" s="96">
        <f>IF('Indicator Data'!BZ44="No Data",1,IF('Indicator Data Imputation'!BY35&lt;&gt;"",1,0))</f>
        <v>0</v>
      </c>
      <c r="BX32" s="96">
        <f>IF('Indicator Data'!CA44="No Data",1,IF('Indicator Data Imputation'!BZ35&lt;&gt;"",1,0))</f>
        <v>0</v>
      </c>
      <c r="BY32" s="96">
        <f>IF('Indicator Data'!CB44="No Data",1,IF('Indicator Data Imputation'!CA35&lt;&gt;"",1,0))</f>
        <v>0</v>
      </c>
      <c r="BZ32" s="96">
        <f>IF('Indicator Data'!CC44="No Data",1,IF('Indicator Data Imputation'!CB35&lt;&gt;"",1,0))</f>
        <v>0</v>
      </c>
      <c r="CA32" s="96">
        <f>IF('Indicator Data'!CD44="No Data",1,IF('Indicator Data Imputation'!CC35&lt;&gt;"",1,0))</f>
        <v>0</v>
      </c>
      <c r="CB32" s="96">
        <f>IF('Indicator Data'!CE44="No Data",1,IF('Indicator Data Imputation'!CD35&lt;&gt;"",1,0))</f>
        <v>0</v>
      </c>
      <c r="CC32" s="96">
        <f>IF('Indicator Data'!CF44="No Data",1,IF('Indicator Data Imputation'!CE35&lt;&gt;"",1,0))</f>
        <v>0</v>
      </c>
      <c r="CD32" s="96">
        <f>IF('Indicator Data'!CG44="No Data",1,IF('Indicator Data Imputation'!CF35&lt;&gt;"",1,0))</f>
        <v>0</v>
      </c>
      <c r="CE32" s="96">
        <f>IF('Indicator Data'!CH44="No Data",1,IF('Indicator Data Imputation'!CG35&lt;&gt;"",1,0))</f>
        <v>0</v>
      </c>
      <c r="CF32" s="96">
        <f>IF('Indicator Data'!CI44="No Data",1,IF('Indicator Data Imputation'!CH35&lt;&gt;"",1,0))</f>
        <v>0</v>
      </c>
      <c r="CG32" s="96">
        <f>IF('Indicator Data'!CJ44="No Data",1,IF('Indicator Data Imputation'!CI35&lt;&gt;"",1,0))</f>
        <v>0</v>
      </c>
      <c r="CH32" s="96">
        <f>IF('Indicator Data'!CK44="No Data",1,IF('Indicator Data Imputation'!CJ35&lt;&gt;"",1,0))</f>
        <v>0</v>
      </c>
      <c r="CI32" s="96">
        <f>IF('Indicator Data'!CL44="No Data",1,IF('Indicator Data Imputation'!CK35&lt;&gt;"",1,0))</f>
        <v>0</v>
      </c>
      <c r="CJ32" s="96">
        <f>IF('Indicator Data'!CM44="No Data",1,IF('Indicator Data Imputation'!CL35&lt;&gt;"",1,0))</f>
        <v>0</v>
      </c>
      <c r="CK32" s="96">
        <f>IF('Indicator Data'!CN44="No Data",1,IF('Indicator Data Imputation'!CM35&lt;&gt;"",1,0))</f>
        <v>0</v>
      </c>
      <c r="CL32" s="96">
        <f>IF('Indicator Data'!CO44="No Data",1,IF('Indicator Data Imputation'!CN35&lt;&gt;"",1,0))</f>
        <v>0</v>
      </c>
      <c r="CM32">
        <f t="shared" si="0"/>
        <v>13</v>
      </c>
      <c r="CN32" s="98">
        <f t="shared" si="1"/>
        <v>0.14606741573033707</v>
      </c>
    </row>
    <row r="33" spans="1:92" ht="15.75" customHeight="1" x14ac:dyDescent="0.3">
      <c r="A33" t="str">
        <f>'Indicator Data'!C45</f>
        <v>Chuadanga</v>
      </c>
      <c r="B33" s="96">
        <f>IF('Indicator Data'!E45="No Data",1,IF('Indicator Data Imputation'!D36&lt;&gt;"",1,0))</f>
        <v>1</v>
      </c>
      <c r="C33" s="96">
        <f>IF('Indicator Data'!F45="No Data",1,IF('Indicator Data Imputation'!E36&lt;&gt;"",1,0))</f>
        <v>1</v>
      </c>
      <c r="D33" s="96">
        <f>IF('Indicator Data'!G45="No Data",1,IF('Indicator Data Imputation'!F36&lt;&gt;"",1,0))</f>
        <v>1</v>
      </c>
      <c r="E33" s="96">
        <f>IF('Indicator Data'!H45="No Data",1,IF('Indicator Data Imputation'!G36&lt;&gt;"",1,0))</f>
        <v>1</v>
      </c>
      <c r="F33" s="96">
        <f>IF('Indicator Data'!I45="No Data",1,IF('Indicator Data Imputation'!H36&lt;&gt;"",1,0))</f>
        <v>0</v>
      </c>
      <c r="G33" s="96">
        <f>IF('Indicator Data'!J45="No Data",1,IF('Indicator Data Imputation'!I36&lt;&gt;"",1,0))</f>
        <v>0</v>
      </c>
      <c r="H33" s="96">
        <f>IF('Indicator Data'!K45="No Data",1,IF('Indicator Data Imputation'!J36&lt;&gt;"",1,0))</f>
        <v>0</v>
      </c>
      <c r="I33" s="96">
        <f>IF('Indicator Data'!L45="No Data",1,IF('Indicator Data Imputation'!K36&lt;&gt;"",1,0))</f>
        <v>0</v>
      </c>
      <c r="J33" s="96">
        <f>IF('Indicator Data'!M45="No Data",1,IF('Indicator Data Imputation'!L36&lt;&gt;"",1,0))</f>
        <v>0</v>
      </c>
      <c r="K33" s="96">
        <f>IF('Indicator Data'!N45="No Data",1,IF('Indicator Data Imputation'!M36&lt;&gt;"",1,0))</f>
        <v>0</v>
      </c>
      <c r="L33" s="96">
        <f>IF('Indicator Data'!O45="No Data",1,IF('Indicator Data Imputation'!N36&lt;&gt;"",1,0))</f>
        <v>0</v>
      </c>
      <c r="M33" s="96">
        <f>IF('Indicator Data'!P45="No Data",1,IF('Indicator Data Imputation'!O36&lt;&gt;"",1,0))</f>
        <v>0</v>
      </c>
      <c r="N33" s="96">
        <f>IF('Indicator Data'!Q45="No Data",1,IF('Indicator Data Imputation'!P36&lt;&gt;"",1,0))</f>
        <v>0</v>
      </c>
      <c r="O33" s="96">
        <f>IF('Indicator Data'!R45="No Data",1,IF('Indicator Data Imputation'!Q36&lt;&gt;"",1,0))</f>
        <v>0</v>
      </c>
      <c r="P33" s="96">
        <f>IF('Indicator Data'!S45="No Data",1,IF('Indicator Data Imputation'!R36&lt;&gt;"",1,0))</f>
        <v>0</v>
      </c>
      <c r="Q33" s="96">
        <f>IF('Indicator Data'!T45="No Data",1,IF('Indicator Data Imputation'!S36&lt;&gt;"",1,0))</f>
        <v>0</v>
      </c>
      <c r="R33" s="96">
        <f>IF('Indicator Data'!U45="No Data",1,IF('Indicator Data Imputation'!T36&lt;&gt;"",1,0))</f>
        <v>0</v>
      </c>
      <c r="S33" s="96">
        <f>IF('Indicator Data'!V45="No Data",1,IF('Indicator Data Imputation'!U36&lt;&gt;"",1,0))</f>
        <v>0</v>
      </c>
      <c r="T33" s="96">
        <f>IF('Indicator Data'!W45="No Data",1,IF('Indicator Data Imputation'!V36&lt;&gt;"",1,0))</f>
        <v>0</v>
      </c>
      <c r="U33" s="96">
        <f>IF('Indicator Data'!X45="No Data",1,IF('Indicator Data Imputation'!W36&lt;&gt;"",1,0))</f>
        <v>0</v>
      </c>
      <c r="V33" s="96">
        <f>IF('Indicator Data'!Y45="No Data",1,IF('Indicator Data Imputation'!X36&lt;&gt;"",1,0))</f>
        <v>0</v>
      </c>
      <c r="W33" s="96">
        <f>IF('Indicator Data'!Z45="No Data",1,IF('Indicator Data Imputation'!Y36&lt;&gt;"",1,0))</f>
        <v>0</v>
      </c>
      <c r="X33" s="96">
        <f>IF('Indicator Data'!AA45="No Data",1,IF('Indicator Data Imputation'!Z36&lt;&gt;"",1,0))</f>
        <v>0</v>
      </c>
      <c r="Y33" s="96">
        <f>IF('Indicator Data'!AB45="No Data",1,IF('Indicator Data Imputation'!AA36&lt;&gt;"",1,0))</f>
        <v>0</v>
      </c>
      <c r="Z33" s="96">
        <f>IF('Indicator Data'!AC45="No Data",1,IF('Indicator Data Imputation'!AB36&lt;&gt;"",1,0))</f>
        <v>0</v>
      </c>
      <c r="AA33" s="96">
        <f>IF('Indicator Data'!AD45="No Data",1,IF('Indicator Data Imputation'!AC36&lt;&gt;"",1,0))</f>
        <v>0</v>
      </c>
      <c r="AB33" s="96">
        <f>IF('Indicator Data'!AE45="No Data",1,IF('Indicator Data Imputation'!AD36&lt;&gt;"",1,0))</f>
        <v>1</v>
      </c>
      <c r="AC33" s="96">
        <f>IF('Indicator Data'!AF45="No Data",1,IF('Indicator Data Imputation'!AE36&lt;&gt;"",1,0))</f>
        <v>1</v>
      </c>
      <c r="AD33" s="96">
        <f>IF('Indicator Data'!AG45="No Data",1,IF('Indicator Data Imputation'!AF36&lt;&gt;"",1,0))</f>
        <v>1</v>
      </c>
      <c r="AE33" s="96">
        <f>IF('Indicator Data'!AH45="No Data",1,IF('Indicator Data Imputation'!AG36&lt;&gt;"",1,0))</f>
        <v>1</v>
      </c>
      <c r="AF33" s="96">
        <f>IF('Indicator Data'!AI45="No Data",1,IF('Indicator Data Imputation'!AH36&lt;&gt;"",1,0))</f>
        <v>1</v>
      </c>
      <c r="AG33" s="96">
        <f>IF('Indicator Data'!AJ45="No Data",1,IF('Indicator Data Imputation'!AI36&lt;&gt;"",1,0))</f>
        <v>0</v>
      </c>
      <c r="AH33" s="96">
        <f>IF('Indicator Data'!AK45="No Data",1,IF('Indicator Data Imputation'!AJ36&lt;&gt;"",1,0))</f>
        <v>0</v>
      </c>
      <c r="AI33" s="96">
        <f>IF('Indicator Data'!AL45="No Data",1,IF('Indicator Data Imputation'!AK36&lt;&gt;"",1,0))</f>
        <v>0</v>
      </c>
      <c r="AJ33" s="96">
        <f>IF('Indicator Data'!AM45="No Data",1,IF('Indicator Data Imputation'!AL36&lt;&gt;"",1,0))</f>
        <v>0</v>
      </c>
      <c r="AK33" s="96">
        <f>IF('Indicator Data'!AN45="No Data",1,IF('Indicator Data Imputation'!AM36&lt;&gt;"",1,0))</f>
        <v>0</v>
      </c>
      <c r="AL33" s="96">
        <f>IF('Indicator Data'!AO45="No Data",1,IF('Indicator Data Imputation'!AN36&lt;&gt;"",1,0))</f>
        <v>0</v>
      </c>
      <c r="AM33" s="96">
        <f>IF('Indicator Data'!AP45="No Data",1,IF('Indicator Data Imputation'!AO36&lt;&gt;"",1,0))</f>
        <v>0</v>
      </c>
      <c r="AN33" s="96">
        <f>IF('Indicator Data'!AQ45="No Data",1,IF('Indicator Data Imputation'!AP36&lt;&gt;"",1,0))</f>
        <v>0</v>
      </c>
      <c r="AO33" s="96">
        <f>IF('Indicator Data'!AR45="No Data",1,IF('Indicator Data Imputation'!AQ36&lt;&gt;"",1,0))</f>
        <v>0</v>
      </c>
      <c r="AP33" s="96">
        <f>IF('Indicator Data'!AS45="No Data",1,IF('Indicator Data Imputation'!AR36&lt;&gt;"",1,0))</f>
        <v>0</v>
      </c>
      <c r="AQ33" s="96">
        <f>IF('Indicator Data'!AT45="No Data",1,IF('Indicator Data Imputation'!AS36&lt;&gt;"",1,0))</f>
        <v>1</v>
      </c>
      <c r="AR33" s="96">
        <f>IF('Indicator Data'!AU45="No Data",1,IF('Indicator Data Imputation'!AT36&lt;&gt;"",1,0))</f>
        <v>1</v>
      </c>
      <c r="AS33" s="96">
        <f>IF('Indicator Data'!AV45="No Data",1,IF('Indicator Data Imputation'!AU36&lt;&gt;"",1,0))</f>
        <v>1</v>
      </c>
      <c r="AT33" s="96">
        <f>IF('Indicator Data'!AW45="No Data",1,IF('Indicator Data Imputation'!AV36&lt;&gt;"",1,0))</f>
        <v>0</v>
      </c>
      <c r="AU33" s="96">
        <f>IF('Indicator Data'!AX45="No Data",1,IF('Indicator Data Imputation'!AW36&lt;&gt;"",1,0))</f>
        <v>0</v>
      </c>
      <c r="AV33" s="96">
        <f>IF('Indicator Data'!AY45="No Data",1,IF('Indicator Data Imputation'!AX36&lt;&gt;"",1,0))</f>
        <v>0</v>
      </c>
      <c r="AW33" s="96">
        <f>IF('Indicator Data'!AZ45="No Data",1,IF('Indicator Data Imputation'!AY36&lt;&gt;"",1,0))</f>
        <v>0</v>
      </c>
      <c r="AX33" s="96">
        <f>IF('Indicator Data'!BA45="No Data",1,IF('Indicator Data Imputation'!AZ36&lt;&gt;"",1,0))</f>
        <v>0</v>
      </c>
      <c r="AY33" s="96">
        <f>IF('Indicator Data'!BB45="No Data",1,IF('Indicator Data Imputation'!BA36&lt;&gt;"",1,0))</f>
        <v>0</v>
      </c>
      <c r="AZ33" s="96">
        <f>IF('Indicator Data'!BC45="No Data",1,IF('Indicator Data Imputation'!BB36&lt;&gt;"",1,0))</f>
        <v>0</v>
      </c>
      <c r="BA33" s="96">
        <f>IF('Indicator Data'!BD45="No Data",1,IF('Indicator Data Imputation'!BC36&lt;&gt;"",1,0))</f>
        <v>0</v>
      </c>
      <c r="BB33" s="96">
        <f>IF('Indicator Data'!BE45="No Data",1,IF('Indicator Data Imputation'!BD36&lt;&gt;"",1,0))</f>
        <v>0</v>
      </c>
      <c r="BC33" s="96">
        <f>IF('Indicator Data'!BF45="No Data",1,IF('Indicator Data Imputation'!BE36&lt;&gt;"",1,0))</f>
        <v>0</v>
      </c>
      <c r="BD33" s="96">
        <f>IF('Indicator Data'!BG45="No Data",1,IF('Indicator Data Imputation'!BF36&lt;&gt;"",1,0))</f>
        <v>0</v>
      </c>
      <c r="BE33" s="96">
        <f>IF('Indicator Data'!BH45="No Data",1,IF('Indicator Data Imputation'!BG36&lt;&gt;"",1,0))</f>
        <v>0</v>
      </c>
      <c r="BF33" s="96">
        <f>IF('Indicator Data'!BI45="No Data",1,IF('Indicator Data Imputation'!BH36&lt;&gt;"",1,0))</f>
        <v>0</v>
      </c>
      <c r="BG33" s="96">
        <f>IF('Indicator Data'!BJ45="No Data",1,IF('Indicator Data Imputation'!BI36&lt;&gt;"",1,0))</f>
        <v>0</v>
      </c>
      <c r="BH33" s="96">
        <f>IF('Indicator Data'!BK45="No Data",1,IF('Indicator Data Imputation'!BJ36&lt;&gt;"",1,0))</f>
        <v>0</v>
      </c>
      <c r="BI33" s="96">
        <f>IF('Indicator Data'!BL45="No Data",1,IF('Indicator Data Imputation'!BK36&lt;&gt;"",1,0))</f>
        <v>0</v>
      </c>
      <c r="BJ33" s="96">
        <f>IF('Indicator Data'!BM45="No Data",1,IF('Indicator Data Imputation'!BL36&lt;&gt;"",1,0))</f>
        <v>0</v>
      </c>
      <c r="BK33" s="96">
        <f>IF('Indicator Data'!BN45="No Data",1,IF('Indicator Data Imputation'!BM36&lt;&gt;"",1,0))</f>
        <v>0</v>
      </c>
      <c r="BL33" s="96">
        <f>IF('Indicator Data'!BO45="No Data",1,IF('Indicator Data Imputation'!BN36&lt;&gt;"",1,0))</f>
        <v>0</v>
      </c>
      <c r="BM33" s="96">
        <f>IF('Indicator Data'!BP45="No Data",1,IF('Indicator Data Imputation'!BO36&lt;&gt;"",1,0))</f>
        <v>1</v>
      </c>
      <c r="BN33" s="96">
        <f>IF('Indicator Data'!BQ45="No Data",1,IF('Indicator Data Imputation'!BP36&lt;&gt;"",1,0))</f>
        <v>1</v>
      </c>
      <c r="BO33" s="96">
        <f>IF('Indicator Data'!BR45="No Data",1,IF('Indicator Data Imputation'!BQ36&lt;&gt;"",1,0))</f>
        <v>1</v>
      </c>
      <c r="BP33" s="96">
        <f>IF('Indicator Data'!BS45="No Data",1,IF('Indicator Data Imputation'!BR36&lt;&gt;"",1,0))</f>
        <v>1</v>
      </c>
      <c r="BQ33" s="96">
        <f>IF('Indicator Data'!BT45="No Data",1,IF('Indicator Data Imputation'!BS36&lt;&gt;"",1,0))</f>
        <v>0</v>
      </c>
      <c r="BR33" s="96">
        <f>IF('Indicator Data'!BU45="No Data",1,IF('Indicator Data Imputation'!BT36&lt;&gt;"",1,0))</f>
        <v>1</v>
      </c>
      <c r="BS33" s="96">
        <f>IF('Indicator Data'!BV45="No Data",1,IF('Indicator Data Imputation'!BU36&lt;&gt;"",1,0))</f>
        <v>0</v>
      </c>
      <c r="BT33" s="96">
        <f>IF('Indicator Data'!BW45="No Data",1,IF('Indicator Data Imputation'!BV36&lt;&gt;"",1,0))</f>
        <v>0</v>
      </c>
      <c r="BU33" s="96">
        <f>IF('Indicator Data'!BX45="No Data",1,IF('Indicator Data Imputation'!BW36&lt;&gt;"",1,0))</f>
        <v>0</v>
      </c>
      <c r="BV33" s="96">
        <f>IF('Indicator Data'!BY45="No Data",1,IF('Indicator Data Imputation'!BX36&lt;&gt;"",1,0))</f>
        <v>0</v>
      </c>
      <c r="BW33" s="96">
        <f>IF('Indicator Data'!BZ45="No Data",1,IF('Indicator Data Imputation'!BY36&lt;&gt;"",1,0))</f>
        <v>0</v>
      </c>
      <c r="BX33" s="96">
        <f>IF('Indicator Data'!CA45="No Data",1,IF('Indicator Data Imputation'!BZ36&lt;&gt;"",1,0))</f>
        <v>0</v>
      </c>
      <c r="BY33" s="96">
        <f>IF('Indicator Data'!CB45="No Data",1,IF('Indicator Data Imputation'!CA36&lt;&gt;"",1,0))</f>
        <v>0</v>
      </c>
      <c r="BZ33" s="96">
        <f>IF('Indicator Data'!CC45="No Data",1,IF('Indicator Data Imputation'!CB36&lt;&gt;"",1,0))</f>
        <v>0</v>
      </c>
      <c r="CA33" s="96">
        <f>IF('Indicator Data'!CD45="No Data",1,IF('Indicator Data Imputation'!CC36&lt;&gt;"",1,0))</f>
        <v>0</v>
      </c>
      <c r="CB33" s="96">
        <f>IF('Indicator Data'!CE45="No Data",1,IF('Indicator Data Imputation'!CD36&lt;&gt;"",1,0))</f>
        <v>0</v>
      </c>
      <c r="CC33" s="96">
        <f>IF('Indicator Data'!CF45="No Data",1,IF('Indicator Data Imputation'!CE36&lt;&gt;"",1,0))</f>
        <v>0</v>
      </c>
      <c r="CD33" s="96">
        <f>IF('Indicator Data'!CG45="No Data",1,IF('Indicator Data Imputation'!CF36&lt;&gt;"",1,0))</f>
        <v>0</v>
      </c>
      <c r="CE33" s="96">
        <f>IF('Indicator Data'!CH45="No Data",1,IF('Indicator Data Imputation'!CG36&lt;&gt;"",1,0))</f>
        <v>0</v>
      </c>
      <c r="CF33" s="96">
        <f>IF('Indicator Data'!CI45="No Data",1,IF('Indicator Data Imputation'!CH36&lt;&gt;"",1,0))</f>
        <v>0</v>
      </c>
      <c r="CG33" s="96">
        <f>IF('Indicator Data'!CJ45="No Data",1,IF('Indicator Data Imputation'!CI36&lt;&gt;"",1,0))</f>
        <v>0</v>
      </c>
      <c r="CH33" s="96">
        <f>IF('Indicator Data'!CK45="No Data",1,IF('Indicator Data Imputation'!CJ36&lt;&gt;"",1,0))</f>
        <v>0</v>
      </c>
      <c r="CI33" s="96">
        <f>IF('Indicator Data'!CL45="No Data",1,IF('Indicator Data Imputation'!CK36&lt;&gt;"",1,0))</f>
        <v>0</v>
      </c>
      <c r="CJ33" s="96">
        <f>IF('Indicator Data'!CM45="No Data",1,IF('Indicator Data Imputation'!CL36&lt;&gt;"",1,0))</f>
        <v>0</v>
      </c>
      <c r="CK33" s="96">
        <f>IF('Indicator Data'!CN45="No Data",1,IF('Indicator Data Imputation'!CM36&lt;&gt;"",1,0))</f>
        <v>0</v>
      </c>
      <c r="CL33" s="96">
        <f>IF('Indicator Data'!CO45="No Data",1,IF('Indicator Data Imputation'!CN36&lt;&gt;"",1,0))</f>
        <v>0</v>
      </c>
      <c r="CM33">
        <f t="shared" si="0"/>
        <v>12</v>
      </c>
      <c r="CN33" s="98">
        <f t="shared" si="1"/>
        <v>0.1348314606741573</v>
      </c>
    </row>
    <row r="34" spans="1:92" ht="15.75" customHeight="1" x14ac:dyDescent="0.3">
      <c r="A34" t="str">
        <f>'Indicator Data'!C46</f>
        <v>Jashore</v>
      </c>
      <c r="B34" s="96">
        <f>IF('Indicator Data'!E46="No Data",1,IF('Indicator Data Imputation'!D37&lt;&gt;"",1,0))</f>
        <v>1</v>
      </c>
      <c r="C34" s="96">
        <f>IF('Indicator Data'!F46="No Data",1,IF('Indicator Data Imputation'!E37&lt;&gt;"",1,0))</f>
        <v>1</v>
      </c>
      <c r="D34" s="96">
        <f>IF('Indicator Data'!G46="No Data",1,IF('Indicator Data Imputation'!F37&lt;&gt;"",1,0))</f>
        <v>1</v>
      </c>
      <c r="E34" s="96">
        <f>IF('Indicator Data'!H46="No Data",1,IF('Indicator Data Imputation'!G37&lt;&gt;"",1,0))</f>
        <v>1</v>
      </c>
      <c r="F34" s="96">
        <f>IF('Indicator Data'!I46="No Data",1,IF('Indicator Data Imputation'!H37&lt;&gt;"",1,0))</f>
        <v>0</v>
      </c>
      <c r="G34" s="96">
        <f>IF('Indicator Data'!J46="No Data",1,IF('Indicator Data Imputation'!I37&lt;&gt;"",1,0))</f>
        <v>0</v>
      </c>
      <c r="H34" s="96">
        <f>IF('Indicator Data'!K46="No Data",1,IF('Indicator Data Imputation'!J37&lt;&gt;"",1,0))</f>
        <v>0</v>
      </c>
      <c r="I34" s="96">
        <f>IF('Indicator Data'!L46="No Data",1,IF('Indicator Data Imputation'!K37&lt;&gt;"",1,0))</f>
        <v>0</v>
      </c>
      <c r="J34" s="96">
        <f>IF('Indicator Data'!M46="No Data",1,IF('Indicator Data Imputation'!L37&lt;&gt;"",1,0))</f>
        <v>0</v>
      </c>
      <c r="K34" s="96">
        <f>IF('Indicator Data'!N46="No Data",1,IF('Indicator Data Imputation'!M37&lt;&gt;"",1,0))</f>
        <v>0</v>
      </c>
      <c r="L34" s="96">
        <f>IF('Indicator Data'!O46="No Data",1,IF('Indicator Data Imputation'!N37&lt;&gt;"",1,0))</f>
        <v>0</v>
      </c>
      <c r="M34" s="96">
        <f>IF('Indicator Data'!P46="No Data",1,IF('Indicator Data Imputation'!O37&lt;&gt;"",1,0))</f>
        <v>0</v>
      </c>
      <c r="N34" s="96">
        <f>IF('Indicator Data'!Q46="No Data",1,IF('Indicator Data Imputation'!P37&lt;&gt;"",1,0))</f>
        <v>0</v>
      </c>
      <c r="O34" s="96">
        <f>IF('Indicator Data'!R46="No Data",1,IF('Indicator Data Imputation'!Q37&lt;&gt;"",1,0))</f>
        <v>0</v>
      </c>
      <c r="P34" s="96">
        <f>IF('Indicator Data'!S46="No Data",1,IF('Indicator Data Imputation'!R37&lt;&gt;"",1,0))</f>
        <v>0</v>
      </c>
      <c r="Q34" s="96">
        <f>IF('Indicator Data'!T46="No Data",1,IF('Indicator Data Imputation'!S37&lt;&gt;"",1,0))</f>
        <v>0</v>
      </c>
      <c r="R34" s="96">
        <f>IF('Indicator Data'!U46="No Data",1,IF('Indicator Data Imputation'!T37&lt;&gt;"",1,0))</f>
        <v>0</v>
      </c>
      <c r="S34" s="96">
        <f>IF('Indicator Data'!V46="No Data",1,IF('Indicator Data Imputation'!U37&lt;&gt;"",1,0))</f>
        <v>0</v>
      </c>
      <c r="T34" s="96">
        <f>IF('Indicator Data'!W46="No Data",1,IF('Indicator Data Imputation'!V37&lt;&gt;"",1,0))</f>
        <v>0</v>
      </c>
      <c r="U34" s="96">
        <f>IF('Indicator Data'!X46="No Data",1,IF('Indicator Data Imputation'!W37&lt;&gt;"",1,0))</f>
        <v>0</v>
      </c>
      <c r="V34" s="96">
        <f>IF('Indicator Data'!Y46="No Data",1,IF('Indicator Data Imputation'!X37&lt;&gt;"",1,0))</f>
        <v>0</v>
      </c>
      <c r="W34" s="96">
        <f>IF('Indicator Data'!Z46="No Data",1,IF('Indicator Data Imputation'!Y37&lt;&gt;"",1,0))</f>
        <v>0</v>
      </c>
      <c r="X34" s="96">
        <f>IF('Indicator Data'!AA46="No Data",1,IF('Indicator Data Imputation'!Z37&lt;&gt;"",1,0))</f>
        <v>0</v>
      </c>
      <c r="Y34" s="96">
        <f>IF('Indicator Data'!AB46="No Data",1,IF('Indicator Data Imputation'!AA37&lt;&gt;"",1,0))</f>
        <v>0</v>
      </c>
      <c r="Z34" s="96">
        <f>IF('Indicator Data'!AC46="No Data",1,IF('Indicator Data Imputation'!AB37&lt;&gt;"",1,0))</f>
        <v>0</v>
      </c>
      <c r="AA34" s="96">
        <f>IF('Indicator Data'!AD46="No Data",1,IF('Indicator Data Imputation'!AC37&lt;&gt;"",1,0))</f>
        <v>0</v>
      </c>
      <c r="AB34" s="96">
        <f>IF('Indicator Data'!AE46="No Data",1,IF('Indicator Data Imputation'!AD37&lt;&gt;"",1,0))</f>
        <v>1</v>
      </c>
      <c r="AC34" s="96">
        <f>IF('Indicator Data'!AF46="No Data",1,IF('Indicator Data Imputation'!AE37&lt;&gt;"",1,0))</f>
        <v>1</v>
      </c>
      <c r="AD34" s="96">
        <f>IF('Indicator Data'!AG46="No Data",1,IF('Indicator Data Imputation'!AF37&lt;&gt;"",1,0))</f>
        <v>1</v>
      </c>
      <c r="AE34" s="96">
        <f>IF('Indicator Data'!AH46="No Data",1,IF('Indicator Data Imputation'!AG37&lt;&gt;"",1,0))</f>
        <v>1</v>
      </c>
      <c r="AF34" s="96">
        <f>IF('Indicator Data'!AI46="No Data",1,IF('Indicator Data Imputation'!AH37&lt;&gt;"",1,0))</f>
        <v>1</v>
      </c>
      <c r="AG34" s="96">
        <f>IF('Indicator Data'!AJ46="No Data",1,IF('Indicator Data Imputation'!AI37&lt;&gt;"",1,0))</f>
        <v>0</v>
      </c>
      <c r="AH34" s="96">
        <f>IF('Indicator Data'!AK46="No Data",1,IF('Indicator Data Imputation'!AJ37&lt;&gt;"",1,0))</f>
        <v>0</v>
      </c>
      <c r="AI34" s="96">
        <f>IF('Indicator Data'!AL46="No Data",1,IF('Indicator Data Imputation'!AK37&lt;&gt;"",1,0))</f>
        <v>0</v>
      </c>
      <c r="AJ34" s="96">
        <f>IF('Indicator Data'!AM46="No Data",1,IF('Indicator Data Imputation'!AL37&lt;&gt;"",1,0))</f>
        <v>0</v>
      </c>
      <c r="AK34" s="96">
        <f>IF('Indicator Data'!AN46="No Data",1,IF('Indicator Data Imputation'!AM37&lt;&gt;"",1,0))</f>
        <v>0</v>
      </c>
      <c r="AL34" s="96">
        <f>IF('Indicator Data'!AO46="No Data",1,IF('Indicator Data Imputation'!AN37&lt;&gt;"",1,0))</f>
        <v>0</v>
      </c>
      <c r="AM34" s="96">
        <f>IF('Indicator Data'!AP46="No Data",1,IF('Indicator Data Imputation'!AO37&lt;&gt;"",1,0))</f>
        <v>0</v>
      </c>
      <c r="AN34" s="96">
        <f>IF('Indicator Data'!AQ46="No Data",1,IF('Indicator Data Imputation'!AP37&lt;&gt;"",1,0))</f>
        <v>0</v>
      </c>
      <c r="AO34" s="96">
        <f>IF('Indicator Data'!AR46="No Data",1,IF('Indicator Data Imputation'!AQ37&lt;&gt;"",1,0))</f>
        <v>0</v>
      </c>
      <c r="AP34" s="96">
        <f>IF('Indicator Data'!AS46="No Data",1,IF('Indicator Data Imputation'!AR37&lt;&gt;"",1,0))</f>
        <v>0</v>
      </c>
      <c r="AQ34" s="96">
        <f>IF('Indicator Data'!AT46="No Data",1,IF('Indicator Data Imputation'!AS37&lt;&gt;"",1,0))</f>
        <v>1</v>
      </c>
      <c r="AR34" s="96">
        <f>IF('Indicator Data'!AU46="No Data",1,IF('Indicator Data Imputation'!AT37&lt;&gt;"",1,0))</f>
        <v>1</v>
      </c>
      <c r="AS34" s="96">
        <f>IF('Indicator Data'!AV46="No Data",1,IF('Indicator Data Imputation'!AU37&lt;&gt;"",1,0))</f>
        <v>1</v>
      </c>
      <c r="AT34" s="96">
        <f>IF('Indicator Data'!AW46="No Data",1,IF('Indicator Data Imputation'!AV37&lt;&gt;"",1,0))</f>
        <v>0</v>
      </c>
      <c r="AU34" s="96">
        <f>IF('Indicator Data'!AX46="No Data",1,IF('Indicator Data Imputation'!AW37&lt;&gt;"",1,0))</f>
        <v>0</v>
      </c>
      <c r="AV34" s="96">
        <f>IF('Indicator Data'!AY46="No Data",1,IF('Indicator Data Imputation'!AX37&lt;&gt;"",1,0))</f>
        <v>0</v>
      </c>
      <c r="AW34" s="96">
        <f>IF('Indicator Data'!AZ46="No Data",1,IF('Indicator Data Imputation'!AY37&lt;&gt;"",1,0))</f>
        <v>0</v>
      </c>
      <c r="AX34" s="96">
        <f>IF('Indicator Data'!BA46="No Data",1,IF('Indicator Data Imputation'!AZ37&lt;&gt;"",1,0))</f>
        <v>0</v>
      </c>
      <c r="AY34" s="96">
        <f>IF('Indicator Data'!BB46="No Data",1,IF('Indicator Data Imputation'!BA37&lt;&gt;"",1,0))</f>
        <v>0</v>
      </c>
      <c r="AZ34" s="96">
        <f>IF('Indicator Data'!BC46="No Data",1,IF('Indicator Data Imputation'!BB37&lt;&gt;"",1,0))</f>
        <v>0</v>
      </c>
      <c r="BA34" s="96">
        <f>IF('Indicator Data'!BD46="No Data",1,IF('Indicator Data Imputation'!BC37&lt;&gt;"",1,0))</f>
        <v>0</v>
      </c>
      <c r="BB34" s="96">
        <f>IF('Indicator Data'!BE46="No Data",1,IF('Indicator Data Imputation'!BD37&lt;&gt;"",1,0))</f>
        <v>0</v>
      </c>
      <c r="BC34" s="96">
        <f>IF('Indicator Data'!BF46="No Data",1,IF('Indicator Data Imputation'!BE37&lt;&gt;"",1,0))</f>
        <v>0</v>
      </c>
      <c r="BD34" s="96">
        <f>IF('Indicator Data'!BG46="No Data",1,IF('Indicator Data Imputation'!BF37&lt;&gt;"",1,0))</f>
        <v>0</v>
      </c>
      <c r="BE34" s="96">
        <f>IF('Indicator Data'!BH46="No Data",1,IF('Indicator Data Imputation'!BG37&lt;&gt;"",1,0))</f>
        <v>0</v>
      </c>
      <c r="BF34" s="96">
        <f>IF('Indicator Data'!BI46="No Data",1,IF('Indicator Data Imputation'!BH37&lt;&gt;"",1,0))</f>
        <v>0</v>
      </c>
      <c r="BG34" s="96">
        <f>IF('Indicator Data'!BJ46="No Data",1,IF('Indicator Data Imputation'!BI37&lt;&gt;"",1,0))</f>
        <v>0</v>
      </c>
      <c r="BH34" s="96">
        <f>IF('Indicator Data'!BK46="No Data",1,IF('Indicator Data Imputation'!BJ37&lt;&gt;"",1,0))</f>
        <v>0</v>
      </c>
      <c r="BI34" s="96">
        <f>IF('Indicator Data'!BL46="No Data",1,IF('Indicator Data Imputation'!BK37&lt;&gt;"",1,0))</f>
        <v>0</v>
      </c>
      <c r="BJ34" s="96">
        <f>IF('Indicator Data'!BM46="No Data",1,IF('Indicator Data Imputation'!BL37&lt;&gt;"",1,0))</f>
        <v>0</v>
      </c>
      <c r="BK34" s="96">
        <f>IF('Indicator Data'!BN46="No Data",1,IF('Indicator Data Imputation'!BM37&lt;&gt;"",1,0))</f>
        <v>0</v>
      </c>
      <c r="BL34" s="96">
        <f>IF('Indicator Data'!BO46="No Data",1,IF('Indicator Data Imputation'!BN37&lt;&gt;"",1,0))</f>
        <v>0</v>
      </c>
      <c r="BM34" s="96">
        <f>IF('Indicator Data'!BP46="No Data",1,IF('Indicator Data Imputation'!BO37&lt;&gt;"",1,0))</f>
        <v>1</v>
      </c>
      <c r="BN34" s="96">
        <f>IF('Indicator Data'!BQ46="No Data",1,IF('Indicator Data Imputation'!BP37&lt;&gt;"",1,0))</f>
        <v>1</v>
      </c>
      <c r="BO34" s="96">
        <f>IF('Indicator Data'!BR46="No Data",1,IF('Indicator Data Imputation'!BQ37&lt;&gt;"",1,0))</f>
        <v>1</v>
      </c>
      <c r="BP34" s="96">
        <f>IF('Indicator Data'!BS46="No Data",1,IF('Indicator Data Imputation'!BR37&lt;&gt;"",1,0))</f>
        <v>1</v>
      </c>
      <c r="BQ34" s="96">
        <f>IF('Indicator Data'!BT46="No Data",1,IF('Indicator Data Imputation'!BS37&lt;&gt;"",1,0))</f>
        <v>0</v>
      </c>
      <c r="BR34" s="96">
        <f>IF('Indicator Data'!BU46="No Data",1,IF('Indicator Data Imputation'!BT37&lt;&gt;"",1,0))</f>
        <v>1</v>
      </c>
      <c r="BS34" s="96">
        <f>IF('Indicator Data'!BV46="No Data",1,IF('Indicator Data Imputation'!BU37&lt;&gt;"",1,0))</f>
        <v>0</v>
      </c>
      <c r="BT34" s="96">
        <f>IF('Indicator Data'!BW46="No Data",1,IF('Indicator Data Imputation'!BV37&lt;&gt;"",1,0))</f>
        <v>0</v>
      </c>
      <c r="BU34" s="96">
        <f>IF('Indicator Data'!BX46="No Data",1,IF('Indicator Data Imputation'!BW37&lt;&gt;"",1,0))</f>
        <v>0</v>
      </c>
      <c r="BV34" s="96">
        <f>IF('Indicator Data'!BY46="No Data",1,IF('Indicator Data Imputation'!BX37&lt;&gt;"",1,0))</f>
        <v>0</v>
      </c>
      <c r="BW34" s="96">
        <f>IF('Indicator Data'!BZ46="No Data",1,IF('Indicator Data Imputation'!BY37&lt;&gt;"",1,0))</f>
        <v>0</v>
      </c>
      <c r="BX34" s="96">
        <f>IF('Indicator Data'!CA46="No Data",1,IF('Indicator Data Imputation'!BZ37&lt;&gt;"",1,0))</f>
        <v>0</v>
      </c>
      <c r="BY34" s="96">
        <f>IF('Indicator Data'!CB46="No Data",1,IF('Indicator Data Imputation'!CA37&lt;&gt;"",1,0))</f>
        <v>0</v>
      </c>
      <c r="BZ34" s="96">
        <f>IF('Indicator Data'!CC46="No Data",1,IF('Indicator Data Imputation'!CB37&lt;&gt;"",1,0))</f>
        <v>0</v>
      </c>
      <c r="CA34" s="96">
        <f>IF('Indicator Data'!CD46="No Data",1,IF('Indicator Data Imputation'!CC37&lt;&gt;"",1,0))</f>
        <v>0</v>
      </c>
      <c r="CB34" s="96">
        <f>IF('Indicator Data'!CE46="No Data",1,IF('Indicator Data Imputation'!CD37&lt;&gt;"",1,0))</f>
        <v>0</v>
      </c>
      <c r="CC34" s="96">
        <f>IF('Indicator Data'!CF46="No Data",1,IF('Indicator Data Imputation'!CE37&lt;&gt;"",1,0))</f>
        <v>0</v>
      </c>
      <c r="CD34" s="96">
        <f>IF('Indicator Data'!CG46="No Data",1,IF('Indicator Data Imputation'!CF37&lt;&gt;"",1,0))</f>
        <v>0</v>
      </c>
      <c r="CE34" s="96">
        <f>IF('Indicator Data'!CH46="No Data",1,IF('Indicator Data Imputation'!CG37&lt;&gt;"",1,0))</f>
        <v>0</v>
      </c>
      <c r="CF34" s="96">
        <f>IF('Indicator Data'!CI46="No Data",1,IF('Indicator Data Imputation'!CH37&lt;&gt;"",1,0))</f>
        <v>0</v>
      </c>
      <c r="CG34" s="96">
        <f>IF('Indicator Data'!CJ46="No Data",1,IF('Indicator Data Imputation'!CI37&lt;&gt;"",1,0))</f>
        <v>0</v>
      </c>
      <c r="CH34" s="96">
        <f>IF('Indicator Data'!CK46="No Data",1,IF('Indicator Data Imputation'!CJ37&lt;&gt;"",1,0))</f>
        <v>0</v>
      </c>
      <c r="CI34" s="96">
        <f>IF('Indicator Data'!CL46="No Data",1,IF('Indicator Data Imputation'!CK37&lt;&gt;"",1,0))</f>
        <v>0</v>
      </c>
      <c r="CJ34" s="96">
        <f>IF('Indicator Data'!CM46="No Data",1,IF('Indicator Data Imputation'!CL37&lt;&gt;"",1,0))</f>
        <v>0</v>
      </c>
      <c r="CK34" s="96">
        <f>IF('Indicator Data'!CN46="No Data",1,IF('Indicator Data Imputation'!CM37&lt;&gt;"",1,0))</f>
        <v>0</v>
      </c>
      <c r="CL34" s="96">
        <f>IF('Indicator Data'!CO46="No Data",1,IF('Indicator Data Imputation'!CN37&lt;&gt;"",1,0))</f>
        <v>0</v>
      </c>
      <c r="CM34">
        <f t="shared" ref="CM34:CM65" si="2">SUM(B34:AZ34)</f>
        <v>12</v>
      </c>
      <c r="CN34" s="98">
        <f t="shared" si="1"/>
        <v>0.1348314606741573</v>
      </c>
    </row>
    <row r="35" spans="1:92" ht="15.75" customHeight="1" x14ac:dyDescent="0.3">
      <c r="A35" t="str">
        <f>'Indicator Data'!C47</f>
        <v>Jhenaidah</v>
      </c>
      <c r="B35" s="96">
        <f>IF('Indicator Data'!E47="No Data",1,IF('Indicator Data Imputation'!D38&lt;&gt;"",1,0))</f>
        <v>1</v>
      </c>
      <c r="C35" s="96">
        <f>IF('Indicator Data'!F47="No Data",1,IF('Indicator Data Imputation'!E38&lt;&gt;"",1,0))</f>
        <v>1</v>
      </c>
      <c r="D35" s="96">
        <f>IF('Indicator Data'!G47="No Data",1,IF('Indicator Data Imputation'!F38&lt;&gt;"",1,0))</f>
        <v>1</v>
      </c>
      <c r="E35" s="96">
        <f>IF('Indicator Data'!H47="No Data",1,IF('Indicator Data Imputation'!G38&lt;&gt;"",1,0))</f>
        <v>1</v>
      </c>
      <c r="F35" s="96">
        <f>IF('Indicator Data'!I47="No Data",1,IF('Indicator Data Imputation'!H38&lt;&gt;"",1,0))</f>
        <v>0</v>
      </c>
      <c r="G35" s="96">
        <f>IF('Indicator Data'!J47="No Data",1,IF('Indicator Data Imputation'!I38&lt;&gt;"",1,0))</f>
        <v>0</v>
      </c>
      <c r="H35" s="96">
        <f>IF('Indicator Data'!K47="No Data",1,IF('Indicator Data Imputation'!J38&lt;&gt;"",1,0))</f>
        <v>0</v>
      </c>
      <c r="I35" s="96">
        <f>IF('Indicator Data'!L47="No Data",1,IF('Indicator Data Imputation'!K38&lt;&gt;"",1,0))</f>
        <v>0</v>
      </c>
      <c r="J35" s="96">
        <f>IF('Indicator Data'!M47="No Data",1,IF('Indicator Data Imputation'!L38&lt;&gt;"",1,0))</f>
        <v>0</v>
      </c>
      <c r="K35" s="96">
        <f>IF('Indicator Data'!N47="No Data",1,IF('Indicator Data Imputation'!M38&lt;&gt;"",1,0))</f>
        <v>0</v>
      </c>
      <c r="L35" s="96">
        <f>IF('Indicator Data'!O47="No Data",1,IF('Indicator Data Imputation'!N38&lt;&gt;"",1,0))</f>
        <v>0</v>
      </c>
      <c r="M35" s="96">
        <f>IF('Indicator Data'!P47="No Data",1,IF('Indicator Data Imputation'!O38&lt;&gt;"",1,0))</f>
        <v>0</v>
      </c>
      <c r="N35" s="96">
        <f>IF('Indicator Data'!Q47="No Data",1,IF('Indicator Data Imputation'!P38&lt;&gt;"",1,0))</f>
        <v>0</v>
      </c>
      <c r="O35" s="96">
        <f>IF('Indicator Data'!R47="No Data",1,IF('Indicator Data Imputation'!Q38&lt;&gt;"",1,0))</f>
        <v>0</v>
      </c>
      <c r="P35" s="96">
        <f>IF('Indicator Data'!S47="No Data",1,IF('Indicator Data Imputation'!R38&lt;&gt;"",1,0))</f>
        <v>0</v>
      </c>
      <c r="Q35" s="96">
        <f>IF('Indicator Data'!T47="No Data",1,IF('Indicator Data Imputation'!S38&lt;&gt;"",1,0))</f>
        <v>0</v>
      </c>
      <c r="R35" s="96">
        <f>IF('Indicator Data'!U47="No Data",1,IF('Indicator Data Imputation'!T38&lt;&gt;"",1,0))</f>
        <v>0</v>
      </c>
      <c r="S35" s="96">
        <f>IF('Indicator Data'!V47="No Data",1,IF('Indicator Data Imputation'!U38&lt;&gt;"",1,0))</f>
        <v>0</v>
      </c>
      <c r="T35" s="96">
        <f>IF('Indicator Data'!W47="No Data",1,IF('Indicator Data Imputation'!V38&lt;&gt;"",1,0))</f>
        <v>0</v>
      </c>
      <c r="U35" s="96">
        <f>IF('Indicator Data'!X47="No Data",1,IF('Indicator Data Imputation'!W38&lt;&gt;"",1,0))</f>
        <v>0</v>
      </c>
      <c r="V35" s="96">
        <f>IF('Indicator Data'!Y47="No Data",1,IF('Indicator Data Imputation'!X38&lt;&gt;"",1,0))</f>
        <v>0</v>
      </c>
      <c r="W35" s="96">
        <f>IF('Indicator Data'!Z47="No Data",1,IF('Indicator Data Imputation'!Y38&lt;&gt;"",1,0))</f>
        <v>0</v>
      </c>
      <c r="X35" s="96">
        <f>IF('Indicator Data'!AA47="No Data",1,IF('Indicator Data Imputation'!Z38&lt;&gt;"",1,0))</f>
        <v>0</v>
      </c>
      <c r="Y35" s="96">
        <f>IF('Indicator Data'!AB47="No Data",1,IF('Indicator Data Imputation'!AA38&lt;&gt;"",1,0))</f>
        <v>0</v>
      </c>
      <c r="Z35" s="96">
        <f>IF('Indicator Data'!AC47="No Data",1,IF('Indicator Data Imputation'!AB38&lt;&gt;"",1,0))</f>
        <v>0</v>
      </c>
      <c r="AA35" s="96">
        <f>IF('Indicator Data'!AD47="No Data",1,IF('Indicator Data Imputation'!AC38&lt;&gt;"",1,0))</f>
        <v>0</v>
      </c>
      <c r="AB35" s="96">
        <f>IF('Indicator Data'!AE47="No Data",1,IF('Indicator Data Imputation'!AD38&lt;&gt;"",1,0))</f>
        <v>1</v>
      </c>
      <c r="AC35" s="96">
        <f>IF('Indicator Data'!AF47="No Data",1,IF('Indicator Data Imputation'!AE38&lt;&gt;"",1,0))</f>
        <v>1</v>
      </c>
      <c r="AD35" s="96">
        <f>IF('Indicator Data'!AG47="No Data",1,IF('Indicator Data Imputation'!AF38&lt;&gt;"",1,0))</f>
        <v>1</v>
      </c>
      <c r="AE35" s="96">
        <f>IF('Indicator Data'!AH47="No Data",1,IF('Indicator Data Imputation'!AG38&lt;&gt;"",1,0))</f>
        <v>1</v>
      </c>
      <c r="AF35" s="96">
        <f>IF('Indicator Data'!AI47="No Data",1,IF('Indicator Data Imputation'!AH38&lt;&gt;"",1,0))</f>
        <v>1</v>
      </c>
      <c r="AG35" s="96">
        <f>IF('Indicator Data'!AJ47="No Data",1,IF('Indicator Data Imputation'!AI38&lt;&gt;"",1,0))</f>
        <v>0</v>
      </c>
      <c r="AH35" s="96">
        <f>IF('Indicator Data'!AK47="No Data",1,IF('Indicator Data Imputation'!AJ38&lt;&gt;"",1,0))</f>
        <v>0</v>
      </c>
      <c r="AI35" s="96">
        <f>IF('Indicator Data'!AL47="No Data",1,IF('Indicator Data Imputation'!AK38&lt;&gt;"",1,0))</f>
        <v>0</v>
      </c>
      <c r="AJ35" s="96">
        <f>IF('Indicator Data'!AM47="No Data",1,IF('Indicator Data Imputation'!AL38&lt;&gt;"",1,0))</f>
        <v>0</v>
      </c>
      <c r="AK35" s="96">
        <f>IF('Indicator Data'!AN47="No Data",1,IF('Indicator Data Imputation'!AM38&lt;&gt;"",1,0))</f>
        <v>0</v>
      </c>
      <c r="AL35" s="96">
        <f>IF('Indicator Data'!AO47="No Data",1,IF('Indicator Data Imputation'!AN38&lt;&gt;"",1,0))</f>
        <v>0</v>
      </c>
      <c r="AM35" s="96">
        <f>IF('Indicator Data'!AP47="No Data",1,IF('Indicator Data Imputation'!AO38&lt;&gt;"",1,0))</f>
        <v>0</v>
      </c>
      <c r="AN35" s="96">
        <f>IF('Indicator Data'!AQ47="No Data",1,IF('Indicator Data Imputation'!AP38&lt;&gt;"",1,0))</f>
        <v>0</v>
      </c>
      <c r="AO35" s="96">
        <f>IF('Indicator Data'!AR47="No Data",1,IF('Indicator Data Imputation'!AQ38&lt;&gt;"",1,0))</f>
        <v>0</v>
      </c>
      <c r="AP35" s="96">
        <f>IF('Indicator Data'!AS47="No Data",1,IF('Indicator Data Imputation'!AR38&lt;&gt;"",1,0))</f>
        <v>0</v>
      </c>
      <c r="AQ35" s="96">
        <f>IF('Indicator Data'!AT47="No Data",1,IF('Indicator Data Imputation'!AS38&lt;&gt;"",1,0))</f>
        <v>1</v>
      </c>
      <c r="AR35" s="96">
        <f>IF('Indicator Data'!AU47="No Data",1,IF('Indicator Data Imputation'!AT38&lt;&gt;"",1,0))</f>
        <v>1</v>
      </c>
      <c r="AS35" s="96">
        <f>IF('Indicator Data'!AV47="No Data",1,IF('Indicator Data Imputation'!AU38&lt;&gt;"",1,0))</f>
        <v>1</v>
      </c>
      <c r="AT35" s="96">
        <f>IF('Indicator Data'!AW47="No Data",1,IF('Indicator Data Imputation'!AV38&lt;&gt;"",1,0))</f>
        <v>0</v>
      </c>
      <c r="AU35" s="96">
        <f>IF('Indicator Data'!AX47="No Data",1,IF('Indicator Data Imputation'!AW38&lt;&gt;"",1,0))</f>
        <v>0</v>
      </c>
      <c r="AV35" s="96">
        <f>IF('Indicator Data'!AY47="No Data",1,IF('Indicator Data Imputation'!AX38&lt;&gt;"",1,0))</f>
        <v>0</v>
      </c>
      <c r="AW35" s="96">
        <f>IF('Indicator Data'!AZ47="No Data",1,IF('Indicator Data Imputation'!AY38&lt;&gt;"",1,0))</f>
        <v>0</v>
      </c>
      <c r="AX35" s="96">
        <f>IF('Indicator Data'!BA47="No Data",1,IF('Indicator Data Imputation'!AZ38&lt;&gt;"",1,0))</f>
        <v>0</v>
      </c>
      <c r="AY35" s="96">
        <f>IF('Indicator Data'!BB47="No Data",1,IF('Indicator Data Imputation'!BA38&lt;&gt;"",1,0))</f>
        <v>0</v>
      </c>
      <c r="AZ35" s="96">
        <f>IF('Indicator Data'!BC47="No Data",1,IF('Indicator Data Imputation'!BB38&lt;&gt;"",1,0))</f>
        <v>0</v>
      </c>
      <c r="BA35" s="96">
        <f>IF('Indicator Data'!BD47="No Data",1,IF('Indicator Data Imputation'!BC38&lt;&gt;"",1,0))</f>
        <v>0</v>
      </c>
      <c r="BB35" s="96">
        <f>IF('Indicator Data'!BE47="No Data",1,IF('Indicator Data Imputation'!BD38&lt;&gt;"",1,0))</f>
        <v>0</v>
      </c>
      <c r="BC35" s="96">
        <f>IF('Indicator Data'!BF47="No Data",1,IF('Indicator Data Imputation'!BE38&lt;&gt;"",1,0))</f>
        <v>0</v>
      </c>
      <c r="BD35" s="96">
        <f>IF('Indicator Data'!BG47="No Data",1,IF('Indicator Data Imputation'!BF38&lt;&gt;"",1,0))</f>
        <v>0</v>
      </c>
      <c r="BE35" s="96">
        <f>IF('Indicator Data'!BH47="No Data",1,IF('Indicator Data Imputation'!BG38&lt;&gt;"",1,0))</f>
        <v>0</v>
      </c>
      <c r="BF35" s="96">
        <f>IF('Indicator Data'!BI47="No Data",1,IF('Indicator Data Imputation'!BH38&lt;&gt;"",1,0))</f>
        <v>0</v>
      </c>
      <c r="BG35" s="96">
        <f>IF('Indicator Data'!BJ47="No Data",1,IF('Indicator Data Imputation'!BI38&lt;&gt;"",1,0))</f>
        <v>0</v>
      </c>
      <c r="BH35" s="96">
        <f>IF('Indicator Data'!BK47="No Data",1,IF('Indicator Data Imputation'!BJ38&lt;&gt;"",1,0))</f>
        <v>0</v>
      </c>
      <c r="BI35" s="96">
        <f>IF('Indicator Data'!BL47="No Data",1,IF('Indicator Data Imputation'!BK38&lt;&gt;"",1,0))</f>
        <v>0</v>
      </c>
      <c r="BJ35" s="96">
        <f>IF('Indicator Data'!BM47="No Data",1,IF('Indicator Data Imputation'!BL38&lt;&gt;"",1,0))</f>
        <v>0</v>
      </c>
      <c r="BK35" s="96">
        <f>IF('Indicator Data'!BN47="No Data",1,IF('Indicator Data Imputation'!BM38&lt;&gt;"",1,0))</f>
        <v>0</v>
      </c>
      <c r="BL35" s="96">
        <f>IF('Indicator Data'!BO47="No Data",1,IF('Indicator Data Imputation'!BN38&lt;&gt;"",1,0))</f>
        <v>0</v>
      </c>
      <c r="BM35" s="96">
        <f>IF('Indicator Data'!BP47="No Data",1,IF('Indicator Data Imputation'!BO38&lt;&gt;"",1,0))</f>
        <v>1</v>
      </c>
      <c r="BN35" s="96">
        <f>IF('Indicator Data'!BQ47="No Data",1,IF('Indicator Data Imputation'!BP38&lt;&gt;"",1,0))</f>
        <v>1</v>
      </c>
      <c r="BO35" s="96">
        <f>IF('Indicator Data'!BR47="No Data",1,IF('Indicator Data Imputation'!BQ38&lt;&gt;"",1,0))</f>
        <v>1</v>
      </c>
      <c r="BP35" s="96">
        <f>IF('Indicator Data'!BS47="No Data",1,IF('Indicator Data Imputation'!BR38&lt;&gt;"",1,0))</f>
        <v>1</v>
      </c>
      <c r="BQ35" s="96">
        <f>IF('Indicator Data'!BT47="No Data",1,IF('Indicator Data Imputation'!BS38&lt;&gt;"",1,0))</f>
        <v>0</v>
      </c>
      <c r="BR35" s="96">
        <f>IF('Indicator Data'!BU47="No Data",1,IF('Indicator Data Imputation'!BT38&lt;&gt;"",1,0))</f>
        <v>1</v>
      </c>
      <c r="BS35" s="96">
        <f>IF('Indicator Data'!BV47="No Data",1,IF('Indicator Data Imputation'!BU38&lt;&gt;"",1,0))</f>
        <v>0</v>
      </c>
      <c r="BT35" s="96">
        <f>IF('Indicator Data'!BW47="No Data",1,IF('Indicator Data Imputation'!BV38&lt;&gt;"",1,0))</f>
        <v>0</v>
      </c>
      <c r="BU35" s="96">
        <f>IF('Indicator Data'!BX47="No Data",1,IF('Indicator Data Imputation'!BW38&lt;&gt;"",1,0))</f>
        <v>0</v>
      </c>
      <c r="BV35" s="96">
        <f>IF('Indicator Data'!BY47="No Data",1,IF('Indicator Data Imputation'!BX38&lt;&gt;"",1,0))</f>
        <v>0</v>
      </c>
      <c r="BW35" s="96">
        <f>IF('Indicator Data'!BZ47="No Data",1,IF('Indicator Data Imputation'!BY38&lt;&gt;"",1,0))</f>
        <v>0</v>
      </c>
      <c r="BX35" s="96">
        <f>IF('Indicator Data'!CA47="No Data",1,IF('Indicator Data Imputation'!BZ38&lt;&gt;"",1,0))</f>
        <v>0</v>
      </c>
      <c r="BY35" s="96">
        <f>IF('Indicator Data'!CB47="No Data",1,IF('Indicator Data Imputation'!CA38&lt;&gt;"",1,0))</f>
        <v>0</v>
      </c>
      <c r="BZ35" s="96">
        <f>IF('Indicator Data'!CC47="No Data",1,IF('Indicator Data Imputation'!CB38&lt;&gt;"",1,0))</f>
        <v>0</v>
      </c>
      <c r="CA35" s="96">
        <f>IF('Indicator Data'!CD47="No Data",1,IF('Indicator Data Imputation'!CC38&lt;&gt;"",1,0))</f>
        <v>0</v>
      </c>
      <c r="CB35" s="96">
        <f>IF('Indicator Data'!CE47="No Data",1,IF('Indicator Data Imputation'!CD38&lt;&gt;"",1,0))</f>
        <v>0</v>
      </c>
      <c r="CC35" s="96">
        <f>IF('Indicator Data'!CF47="No Data",1,IF('Indicator Data Imputation'!CE38&lt;&gt;"",1,0))</f>
        <v>0</v>
      </c>
      <c r="CD35" s="96">
        <f>IF('Indicator Data'!CG47="No Data",1,IF('Indicator Data Imputation'!CF38&lt;&gt;"",1,0))</f>
        <v>0</v>
      </c>
      <c r="CE35" s="96">
        <f>IF('Indicator Data'!CH47="No Data",1,IF('Indicator Data Imputation'!CG38&lt;&gt;"",1,0))</f>
        <v>0</v>
      </c>
      <c r="CF35" s="96">
        <f>IF('Indicator Data'!CI47="No Data",1,IF('Indicator Data Imputation'!CH38&lt;&gt;"",1,0))</f>
        <v>0</v>
      </c>
      <c r="CG35" s="96">
        <f>IF('Indicator Data'!CJ47="No Data",1,IF('Indicator Data Imputation'!CI38&lt;&gt;"",1,0))</f>
        <v>0</v>
      </c>
      <c r="CH35" s="96">
        <f>IF('Indicator Data'!CK47="No Data",1,IF('Indicator Data Imputation'!CJ38&lt;&gt;"",1,0))</f>
        <v>0</v>
      </c>
      <c r="CI35" s="96">
        <f>IF('Indicator Data'!CL47="No Data",1,IF('Indicator Data Imputation'!CK38&lt;&gt;"",1,0))</f>
        <v>0</v>
      </c>
      <c r="CJ35" s="96">
        <f>IF('Indicator Data'!CM47="No Data",1,IF('Indicator Data Imputation'!CL38&lt;&gt;"",1,0))</f>
        <v>0</v>
      </c>
      <c r="CK35" s="96">
        <f>IF('Indicator Data'!CN47="No Data",1,IF('Indicator Data Imputation'!CM38&lt;&gt;"",1,0))</f>
        <v>0</v>
      </c>
      <c r="CL35" s="96">
        <f>IF('Indicator Data'!CO47="No Data",1,IF('Indicator Data Imputation'!CN38&lt;&gt;"",1,0))</f>
        <v>0</v>
      </c>
      <c r="CM35">
        <f t="shared" si="2"/>
        <v>12</v>
      </c>
      <c r="CN35" s="98">
        <f t="shared" si="1"/>
        <v>0.1348314606741573</v>
      </c>
    </row>
    <row r="36" spans="1:92" ht="15.75" customHeight="1" x14ac:dyDescent="0.3">
      <c r="A36" t="str">
        <f>'Indicator Data'!C48</f>
        <v>Khulna</v>
      </c>
      <c r="B36" s="96">
        <f>IF('Indicator Data'!E48="No Data",1,IF('Indicator Data Imputation'!D39&lt;&gt;"",1,0))</f>
        <v>1</v>
      </c>
      <c r="C36" s="96">
        <f>IF('Indicator Data'!F48="No Data",1,IF('Indicator Data Imputation'!E39&lt;&gt;"",1,0))</f>
        <v>1</v>
      </c>
      <c r="D36" s="96">
        <f>IF('Indicator Data'!G48="No Data",1,IF('Indicator Data Imputation'!F39&lt;&gt;"",1,0))</f>
        <v>1</v>
      </c>
      <c r="E36" s="96">
        <f>IF('Indicator Data'!H48="No Data",1,IF('Indicator Data Imputation'!G39&lt;&gt;"",1,0))</f>
        <v>1</v>
      </c>
      <c r="F36" s="96">
        <f>IF('Indicator Data'!I48="No Data",1,IF('Indicator Data Imputation'!H39&lt;&gt;"",1,0))</f>
        <v>0</v>
      </c>
      <c r="G36" s="96">
        <f>IF('Indicator Data'!J48="No Data",1,IF('Indicator Data Imputation'!I39&lt;&gt;"",1,0))</f>
        <v>0</v>
      </c>
      <c r="H36" s="96">
        <f>IF('Indicator Data'!K48="No Data",1,IF('Indicator Data Imputation'!J39&lt;&gt;"",1,0))</f>
        <v>0</v>
      </c>
      <c r="I36" s="96">
        <f>IF('Indicator Data'!L48="No Data",1,IF('Indicator Data Imputation'!K39&lt;&gt;"",1,0))</f>
        <v>0</v>
      </c>
      <c r="J36" s="96">
        <f>IF('Indicator Data'!M48="No Data",1,IF('Indicator Data Imputation'!L39&lt;&gt;"",1,0))</f>
        <v>0</v>
      </c>
      <c r="K36" s="96">
        <f>IF('Indicator Data'!N48="No Data",1,IF('Indicator Data Imputation'!M39&lt;&gt;"",1,0))</f>
        <v>0</v>
      </c>
      <c r="L36" s="96">
        <f>IF('Indicator Data'!O48="No Data",1,IF('Indicator Data Imputation'!N39&lt;&gt;"",1,0))</f>
        <v>0</v>
      </c>
      <c r="M36" s="96">
        <f>IF('Indicator Data'!P48="No Data",1,IF('Indicator Data Imputation'!O39&lt;&gt;"",1,0))</f>
        <v>0</v>
      </c>
      <c r="N36" s="96">
        <f>IF('Indicator Data'!Q48="No Data",1,IF('Indicator Data Imputation'!P39&lt;&gt;"",1,0))</f>
        <v>0</v>
      </c>
      <c r="O36" s="96">
        <f>IF('Indicator Data'!R48="No Data",1,IF('Indicator Data Imputation'!Q39&lt;&gt;"",1,0))</f>
        <v>0</v>
      </c>
      <c r="P36" s="96">
        <f>IF('Indicator Data'!S48="No Data",1,IF('Indicator Data Imputation'!R39&lt;&gt;"",1,0))</f>
        <v>1</v>
      </c>
      <c r="Q36" s="96">
        <f>IF('Indicator Data'!T48="No Data",1,IF('Indicator Data Imputation'!S39&lt;&gt;"",1,0))</f>
        <v>0</v>
      </c>
      <c r="R36" s="96">
        <f>IF('Indicator Data'!U48="No Data",1,IF('Indicator Data Imputation'!T39&lt;&gt;"",1,0))</f>
        <v>0</v>
      </c>
      <c r="S36" s="96">
        <f>IF('Indicator Data'!V48="No Data",1,IF('Indicator Data Imputation'!U39&lt;&gt;"",1,0))</f>
        <v>0</v>
      </c>
      <c r="T36" s="96">
        <f>IF('Indicator Data'!W48="No Data",1,IF('Indicator Data Imputation'!V39&lt;&gt;"",1,0))</f>
        <v>0</v>
      </c>
      <c r="U36" s="96">
        <f>IF('Indicator Data'!X48="No Data",1,IF('Indicator Data Imputation'!W39&lt;&gt;"",1,0))</f>
        <v>0</v>
      </c>
      <c r="V36" s="96">
        <f>IF('Indicator Data'!Y48="No Data",1,IF('Indicator Data Imputation'!X39&lt;&gt;"",1,0))</f>
        <v>0</v>
      </c>
      <c r="W36" s="96">
        <f>IF('Indicator Data'!Z48="No Data",1,IF('Indicator Data Imputation'!Y39&lt;&gt;"",1,0))</f>
        <v>0</v>
      </c>
      <c r="X36" s="96">
        <f>IF('Indicator Data'!AA48="No Data",1,IF('Indicator Data Imputation'!Z39&lt;&gt;"",1,0))</f>
        <v>0</v>
      </c>
      <c r="Y36" s="96">
        <f>IF('Indicator Data'!AB48="No Data",1,IF('Indicator Data Imputation'!AA39&lt;&gt;"",1,0))</f>
        <v>0</v>
      </c>
      <c r="Z36" s="96">
        <f>IF('Indicator Data'!AC48="No Data",1,IF('Indicator Data Imputation'!AB39&lt;&gt;"",1,0))</f>
        <v>0</v>
      </c>
      <c r="AA36" s="96">
        <f>IF('Indicator Data'!AD48="No Data",1,IF('Indicator Data Imputation'!AC39&lt;&gt;"",1,0))</f>
        <v>0</v>
      </c>
      <c r="AB36" s="96">
        <f>IF('Indicator Data'!AE48="No Data",1,IF('Indicator Data Imputation'!AD39&lt;&gt;"",1,0))</f>
        <v>1</v>
      </c>
      <c r="AC36" s="96">
        <f>IF('Indicator Data'!AF48="No Data",1,IF('Indicator Data Imputation'!AE39&lt;&gt;"",1,0))</f>
        <v>1</v>
      </c>
      <c r="AD36" s="96">
        <f>IF('Indicator Data'!AG48="No Data",1,IF('Indicator Data Imputation'!AF39&lt;&gt;"",1,0))</f>
        <v>1</v>
      </c>
      <c r="AE36" s="96">
        <f>IF('Indicator Data'!AH48="No Data",1,IF('Indicator Data Imputation'!AG39&lt;&gt;"",1,0))</f>
        <v>1</v>
      </c>
      <c r="AF36" s="96">
        <f>IF('Indicator Data'!AI48="No Data",1,IF('Indicator Data Imputation'!AH39&lt;&gt;"",1,0))</f>
        <v>1</v>
      </c>
      <c r="AG36" s="96">
        <f>IF('Indicator Data'!AJ48="No Data",1,IF('Indicator Data Imputation'!AI39&lt;&gt;"",1,0))</f>
        <v>0</v>
      </c>
      <c r="AH36" s="96">
        <f>IF('Indicator Data'!AK48="No Data",1,IF('Indicator Data Imputation'!AJ39&lt;&gt;"",1,0))</f>
        <v>0</v>
      </c>
      <c r="AI36" s="96">
        <f>IF('Indicator Data'!AL48="No Data",1,IF('Indicator Data Imputation'!AK39&lt;&gt;"",1,0))</f>
        <v>0</v>
      </c>
      <c r="AJ36" s="96">
        <f>IF('Indicator Data'!AM48="No Data",1,IF('Indicator Data Imputation'!AL39&lt;&gt;"",1,0))</f>
        <v>0</v>
      </c>
      <c r="AK36" s="96">
        <f>IF('Indicator Data'!AN48="No Data",1,IF('Indicator Data Imputation'!AM39&lt;&gt;"",1,0))</f>
        <v>0</v>
      </c>
      <c r="AL36" s="96">
        <f>IF('Indicator Data'!AO48="No Data",1,IF('Indicator Data Imputation'!AN39&lt;&gt;"",1,0))</f>
        <v>0</v>
      </c>
      <c r="AM36" s="96">
        <f>IF('Indicator Data'!AP48="No Data",1,IF('Indicator Data Imputation'!AO39&lt;&gt;"",1,0))</f>
        <v>0</v>
      </c>
      <c r="AN36" s="96">
        <f>IF('Indicator Data'!AQ48="No Data",1,IF('Indicator Data Imputation'!AP39&lt;&gt;"",1,0))</f>
        <v>0</v>
      </c>
      <c r="AO36" s="96">
        <f>IF('Indicator Data'!AR48="No Data",1,IF('Indicator Data Imputation'!AQ39&lt;&gt;"",1,0))</f>
        <v>0</v>
      </c>
      <c r="AP36" s="96">
        <f>IF('Indicator Data'!AS48="No Data",1,IF('Indicator Data Imputation'!AR39&lt;&gt;"",1,0))</f>
        <v>0</v>
      </c>
      <c r="AQ36" s="96">
        <f>IF('Indicator Data'!AT48="No Data",1,IF('Indicator Data Imputation'!AS39&lt;&gt;"",1,0))</f>
        <v>1</v>
      </c>
      <c r="AR36" s="96">
        <f>IF('Indicator Data'!AU48="No Data",1,IF('Indicator Data Imputation'!AT39&lt;&gt;"",1,0))</f>
        <v>1</v>
      </c>
      <c r="AS36" s="96">
        <f>IF('Indicator Data'!AV48="No Data",1,IF('Indicator Data Imputation'!AU39&lt;&gt;"",1,0))</f>
        <v>1</v>
      </c>
      <c r="AT36" s="96">
        <f>IF('Indicator Data'!AW48="No Data",1,IF('Indicator Data Imputation'!AV39&lt;&gt;"",1,0))</f>
        <v>0</v>
      </c>
      <c r="AU36" s="96">
        <f>IF('Indicator Data'!AX48="No Data",1,IF('Indicator Data Imputation'!AW39&lt;&gt;"",1,0))</f>
        <v>0</v>
      </c>
      <c r="AV36" s="96">
        <f>IF('Indicator Data'!AY48="No Data",1,IF('Indicator Data Imputation'!AX39&lt;&gt;"",1,0))</f>
        <v>0</v>
      </c>
      <c r="AW36" s="96">
        <f>IF('Indicator Data'!AZ48="No Data",1,IF('Indicator Data Imputation'!AY39&lt;&gt;"",1,0))</f>
        <v>0</v>
      </c>
      <c r="AX36" s="96">
        <f>IF('Indicator Data'!BA48="No Data",1,IF('Indicator Data Imputation'!AZ39&lt;&gt;"",1,0))</f>
        <v>0</v>
      </c>
      <c r="AY36" s="96">
        <f>IF('Indicator Data'!BB48="No Data",1,IF('Indicator Data Imputation'!BA39&lt;&gt;"",1,0))</f>
        <v>0</v>
      </c>
      <c r="AZ36" s="96">
        <f>IF('Indicator Data'!BC48="No Data",1,IF('Indicator Data Imputation'!BB39&lt;&gt;"",1,0))</f>
        <v>0</v>
      </c>
      <c r="BA36" s="96">
        <f>IF('Indicator Data'!BD48="No Data",1,IF('Indicator Data Imputation'!BC39&lt;&gt;"",1,0))</f>
        <v>0</v>
      </c>
      <c r="BB36" s="96">
        <f>IF('Indicator Data'!BE48="No Data",1,IF('Indicator Data Imputation'!BD39&lt;&gt;"",1,0))</f>
        <v>0</v>
      </c>
      <c r="BC36" s="96">
        <f>IF('Indicator Data'!BF48="No Data",1,IF('Indicator Data Imputation'!BE39&lt;&gt;"",1,0))</f>
        <v>0</v>
      </c>
      <c r="BD36" s="96">
        <f>IF('Indicator Data'!BG48="No Data",1,IF('Indicator Data Imputation'!BF39&lt;&gt;"",1,0))</f>
        <v>0</v>
      </c>
      <c r="BE36" s="96">
        <f>IF('Indicator Data'!BH48="No Data",1,IF('Indicator Data Imputation'!BG39&lt;&gt;"",1,0))</f>
        <v>0</v>
      </c>
      <c r="BF36" s="96">
        <f>IF('Indicator Data'!BI48="No Data",1,IF('Indicator Data Imputation'!BH39&lt;&gt;"",1,0))</f>
        <v>0</v>
      </c>
      <c r="BG36" s="96">
        <f>IF('Indicator Data'!BJ48="No Data",1,IF('Indicator Data Imputation'!BI39&lt;&gt;"",1,0))</f>
        <v>0</v>
      </c>
      <c r="BH36" s="96">
        <f>IF('Indicator Data'!BK48="No Data",1,IF('Indicator Data Imputation'!BJ39&lt;&gt;"",1,0))</f>
        <v>0</v>
      </c>
      <c r="BI36" s="96">
        <f>IF('Indicator Data'!BL48="No Data",1,IF('Indicator Data Imputation'!BK39&lt;&gt;"",1,0))</f>
        <v>0</v>
      </c>
      <c r="BJ36" s="96">
        <f>IF('Indicator Data'!BM48="No Data",1,IF('Indicator Data Imputation'!BL39&lt;&gt;"",1,0))</f>
        <v>0</v>
      </c>
      <c r="BK36" s="96">
        <f>IF('Indicator Data'!BN48="No Data",1,IF('Indicator Data Imputation'!BM39&lt;&gt;"",1,0))</f>
        <v>0</v>
      </c>
      <c r="BL36" s="96">
        <f>IF('Indicator Data'!BO48="No Data",1,IF('Indicator Data Imputation'!BN39&lt;&gt;"",1,0))</f>
        <v>0</v>
      </c>
      <c r="BM36" s="96">
        <f>IF('Indicator Data'!BP48="No Data",1,IF('Indicator Data Imputation'!BO39&lt;&gt;"",1,0))</f>
        <v>1</v>
      </c>
      <c r="BN36" s="96">
        <f>IF('Indicator Data'!BQ48="No Data",1,IF('Indicator Data Imputation'!BP39&lt;&gt;"",1,0))</f>
        <v>1</v>
      </c>
      <c r="BO36" s="96">
        <f>IF('Indicator Data'!BR48="No Data",1,IF('Indicator Data Imputation'!BQ39&lt;&gt;"",1,0))</f>
        <v>1</v>
      </c>
      <c r="BP36" s="96">
        <f>IF('Indicator Data'!BS48="No Data",1,IF('Indicator Data Imputation'!BR39&lt;&gt;"",1,0))</f>
        <v>0</v>
      </c>
      <c r="BQ36" s="96">
        <f>IF('Indicator Data'!BT48="No Data",1,IF('Indicator Data Imputation'!BS39&lt;&gt;"",1,0))</f>
        <v>0</v>
      </c>
      <c r="BR36" s="96">
        <f>IF('Indicator Data'!BU48="No Data",1,IF('Indicator Data Imputation'!BT39&lt;&gt;"",1,0))</f>
        <v>1</v>
      </c>
      <c r="BS36" s="96">
        <f>IF('Indicator Data'!BV48="No Data",1,IF('Indicator Data Imputation'!BU39&lt;&gt;"",1,0))</f>
        <v>0</v>
      </c>
      <c r="BT36" s="96">
        <f>IF('Indicator Data'!BW48="No Data",1,IF('Indicator Data Imputation'!BV39&lt;&gt;"",1,0))</f>
        <v>0</v>
      </c>
      <c r="BU36" s="96">
        <f>IF('Indicator Data'!BX48="No Data",1,IF('Indicator Data Imputation'!BW39&lt;&gt;"",1,0))</f>
        <v>0</v>
      </c>
      <c r="BV36" s="96">
        <f>IF('Indicator Data'!BY48="No Data",1,IF('Indicator Data Imputation'!BX39&lt;&gt;"",1,0))</f>
        <v>0</v>
      </c>
      <c r="BW36" s="96">
        <f>IF('Indicator Data'!BZ48="No Data",1,IF('Indicator Data Imputation'!BY39&lt;&gt;"",1,0))</f>
        <v>0</v>
      </c>
      <c r="BX36" s="96">
        <f>IF('Indicator Data'!CA48="No Data",1,IF('Indicator Data Imputation'!BZ39&lt;&gt;"",1,0))</f>
        <v>0</v>
      </c>
      <c r="BY36" s="96">
        <f>IF('Indicator Data'!CB48="No Data",1,IF('Indicator Data Imputation'!CA39&lt;&gt;"",1,0))</f>
        <v>0</v>
      </c>
      <c r="BZ36" s="96">
        <f>IF('Indicator Data'!CC48="No Data",1,IF('Indicator Data Imputation'!CB39&lt;&gt;"",1,0))</f>
        <v>0</v>
      </c>
      <c r="CA36" s="96">
        <f>IF('Indicator Data'!CD48="No Data",1,IF('Indicator Data Imputation'!CC39&lt;&gt;"",1,0))</f>
        <v>0</v>
      </c>
      <c r="CB36" s="96">
        <f>IF('Indicator Data'!CE48="No Data",1,IF('Indicator Data Imputation'!CD39&lt;&gt;"",1,0))</f>
        <v>0</v>
      </c>
      <c r="CC36" s="96">
        <f>IF('Indicator Data'!CF48="No Data",1,IF('Indicator Data Imputation'!CE39&lt;&gt;"",1,0))</f>
        <v>0</v>
      </c>
      <c r="CD36" s="96">
        <f>IF('Indicator Data'!CG48="No Data",1,IF('Indicator Data Imputation'!CF39&lt;&gt;"",1,0))</f>
        <v>0</v>
      </c>
      <c r="CE36" s="96">
        <f>IF('Indicator Data'!CH48="No Data",1,IF('Indicator Data Imputation'!CG39&lt;&gt;"",1,0))</f>
        <v>0</v>
      </c>
      <c r="CF36" s="96">
        <f>IF('Indicator Data'!CI48="No Data",1,IF('Indicator Data Imputation'!CH39&lt;&gt;"",1,0))</f>
        <v>0</v>
      </c>
      <c r="CG36" s="96">
        <f>IF('Indicator Data'!CJ48="No Data",1,IF('Indicator Data Imputation'!CI39&lt;&gt;"",1,0))</f>
        <v>0</v>
      </c>
      <c r="CH36" s="96">
        <f>IF('Indicator Data'!CK48="No Data",1,IF('Indicator Data Imputation'!CJ39&lt;&gt;"",1,0))</f>
        <v>0</v>
      </c>
      <c r="CI36" s="96">
        <f>IF('Indicator Data'!CL48="No Data",1,IF('Indicator Data Imputation'!CK39&lt;&gt;"",1,0))</f>
        <v>0</v>
      </c>
      <c r="CJ36" s="96">
        <f>IF('Indicator Data'!CM48="No Data",1,IF('Indicator Data Imputation'!CL39&lt;&gt;"",1,0))</f>
        <v>0</v>
      </c>
      <c r="CK36" s="96">
        <f>IF('Indicator Data'!CN48="No Data",1,IF('Indicator Data Imputation'!CM39&lt;&gt;"",1,0))</f>
        <v>0</v>
      </c>
      <c r="CL36" s="96">
        <f>IF('Indicator Data'!CO48="No Data",1,IF('Indicator Data Imputation'!CN39&lt;&gt;"",1,0))</f>
        <v>0</v>
      </c>
      <c r="CM36">
        <f t="shared" si="2"/>
        <v>13</v>
      </c>
      <c r="CN36" s="98">
        <f t="shared" si="1"/>
        <v>0.14606741573033707</v>
      </c>
    </row>
    <row r="37" spans="1:92" ht="15.75" customHeight="1" x14ac:dyDescent="0.3">
      <c r="A37" t="str">
        <f>'Indicator Data'!C49</f>
        <v>Kushtia</v>
      </c>
      <c r="B37" s="96">
        <f>IF('Indicator Data'!E49="No Data",1,IF('Indicator Data Imputation'!D40&lt;&gt;"",1,0))</f>
        <v>1</v>
      </c>
      <c r="C37" s="96">
        <f>IF('Indicator Data'!F49="No Data",1,IF('Indicator Data Imputation'!E40&lt;&gt;"",1,0))</f>
        <v>1</v>
      </c>
      <c r="D37" s="96">
        <f>IF('Indicator Data'!G49="No Data",1,IF('Indicator Data Imputation'!F40&lt;&gt;"",1,0))</f>
        <v>1</v>
      </c>
      <c r="E37" s="96">
        <f>IF('Indicator Data'!H49="No Data",1,IF('Indicator Data Imputation'!G40&lt;&gt;"",1,0))</f>
        <v>1</v>
      </c>
      <c r="F37" s="96">
        <f>IF('Indicator Data'!I49="No Data",1,IF('Indicator Data Imputation'!H40&lt;&gt;"",1,0))</f>
        <v>0</v>
      </c>
      <c r="G37" s="96">
        <f>IF('Indicator Data'!J49="No Data",1,IF('Indicator Data Imputation'!I40&lt;&gt;"",1,0))</f>
        <v>0</v>
      </c>
      <c r="H37" s="96">
        <f>IF('Indicator Data'!K49="No Data",1,IF('Indicator Data Imputation'!J40&lt;&gt;"",1,0))</f>
        <v>0</v>
      </c>
      <c r="I37" s="96">
        <f>IF('Indicator Data'!L49="No Data",1,IF('Indicator Data Imputation'!K40&lt;&gt;"",1,0))</f>
        <v>0</v>
      </c>
      <c r="J37" s="96">
        <f>IF('Indicator Data'!M49="No Data",1,IF('Indicator Data Imputation'!L40&lt;&gt;"",1,0))</f>
        <v>0</v>
      </c>
      <c r="K37" s="96">
        <f>IF('Indicator Data'!N49="No Data",1,IF('Indicator Data Imputation'!M40&lt;&gt;"",1,0))</f>
        <v>0</v>
      </c>
      <c r="L37" s="96">
        <f>IF('Indicator Data'!O49="No Data",1,IF('Indicator Data Imputation'!N40&lt;&gt;"",1,0))</f>
        <v>0</v>
      </c>
      <c r="M37" s="96">
        <f>IF('Indicator Data'!P49="No Data",1,IF('Indicator Data Imputation'!O40&lt;&gt;"",1,0))</f>
        <v>0</v>
      </c>
      <c r="N37" s="96">
        <f>IF('Indicator Data'!Q49="No Data",1,IF('Indicator Data Imputation'!P40&lt;&gt;"",1,0))</f>
        <v>0</v>
      </c>
      <c r="O37" s="96">
        <f>IF('Indicator Data'!R49="No Data",1,IF('Indicator Data Imputation'!Q40&lt;&gt;"",1,0))</f>
        <v>0</v>
      </c>
      <c r="P37" s="96">
        <f>IF('Indicator Data'!S49="No Data",1,IF('Indicator Data Imputation'!R40&lt;&gt;"",1,0))</f>
        <v>0</v>
      </c>
      <c r="Q37" s="96">
        <f>IF('Indicator Data'!T49="No Data",1,IF('Indicator Data Imputation'!S40&lt;&gt;"",1,0))</f>
        <v>0</v>
      </c>
      <c r="R37" s="96">
        <f>IF('Indicator Data'!U49="No Data",1,IF('Indicator Data Imputation'!T40&lt;&gt;"",1,0))</f>
        <v>0</v>
      </c>
      <c r="S37" s="96">
        <f>IF('Indicator Data'!V49="No Data",1,IF('Indicator Data Imputation'!U40&lt;&gt;"",1,0))</f>
        <v>0</v>
      </c>
      <c r="T37" s="96">
        <f>IF('Indicator Data'!W49="No Data",1,IF('Indicator Data Imputation'!V40&lt;&gt;"",1,0))</f>
        <v>0</v>
      </c>
      <c r="U37" s="96">
        <f>IF('Indicator Data'!X49="No Data",1,IF('Indicator Data Imputation'!W40&lt;&gt;"",1,0))</f>
        <v>0</v>
      </c>
      <c r="V37" s="96">
        <f>IF('Indicator Data'!Y49="No Data",1,IF('Indicator Data Imputation'!X40&lt;&gt;"",1,0))</f>
        <v>0</v>
      </c>
      <c r="W37" s="96">
        <f>IF('Indicator Data'!Z49="No Data",1,IF('Indicator Data Imputation'!Y40&lt;&gt;"",1,0))</f>
        <v>0</v>
      </c>
      <c r="X37" s="96">
        <f>IF('Indicator Data'!AA49="No Data",1,IF('Indicator Data Imputation'!Z40&lt;&gt;"",1,0))</f>
        <v>0</v>
      </c>
      <c r="Y37" s="96">
        <f>IF('Indicator Data'!AB49="No Data",1,IF('Indicator Data Imputation'!AA40&lt;&gt;"",1,0))</f>
        <v>0</v>
      </c>
      <c r="Z37" s="96">
        <f>IF('Indicator Data'!AC49="No Data",1,IF('Indicator Data Imputation'!AB40&lt;&gt;"",1,0))</f>
        <v>0</v>
      </c>
      <c r="AA37" s="96">
        <f>IF('Indicator Data'!AD49="No Data",1,IF('Indicator Data Imputation'!AC40&lt;&gt;"",1,0))</f>
        <v>0</v>
      </c>
      <c r="AB37" s="96">
        <f>IF('Indicator Data'!AE49="No Data",1,IF('Indicator Data Imputation'!AD40&lt;&gt;"",1,0))</f>
        <v>1</v>
      </c>
      <c r="AC37" s="96">
        <f>IF('Indicator Data'!AF49="No Data",1,IF('Indicator Data Imputation'!AE40&lt;&gt;"",1,0))</f>
        <v>1</v>
      </c>
      <c r="AD37" s="96">
        <f>IF('Indicator Data'!AG49="No Data",1,IF('Indicator Data Imputation'!AF40&lt;&gt;"",1,0))</f>
        <v>1</v>
      </c>
      <c r="AE37" s="96">
        <f>IF('Indicator Data'!AH49="No Data",1,IF('Indicator Data Imputation'!AG40&lt;&gt;"",1,0))</f>
        <v>1</v>
      </c>
      <c r="AF37" s="96">
        <f>IF('Indicator Data'!AI49="No Data",1,IF('Indicator Data Imputation'!AH40&lt;&gt;"",1,0))</f>
        <v>1</v>
      </c>
      <c r="AG37" s="96">
        <f>IF('Indicator Data'!AJ49="No Data",1,IF('Indicator Data Imputation'!AI40&lt;&gt;"",1,0))</f>
        <v>0</v>
      </c>
      <c r="AH37" s="96">
        <f>IF('Indicator Data'!AK49="No Data",1,IF('Indicator Data Imputation'!AJ40&lt;&gt;"",1,0))</f>
        <v>0</v>
      </c>
      <c r="AI37" s="96">
        <f>IF('Indicator Data'!AL49="No Data",1,IF('Indicator Data Imputation'!AK40&lt;&gt;"",1,0))</f>
        <v>0</v>
      </c>
      <c r="AJ37" s="96">
        <f>IF('Indicator Data'!AM49="No Data",1,IF('Indicator Data Imputation'!AL40&lt;&gt;"",1,0))</f>
        <v>0</v>
      </c>
      <c r="AK37" s="96">
        <f>IF('Indicator Data'!AN49="No Data",1,IF('Indicator Data Imputation'!AM40&lt;&gt;"",1,0))</f>
        <v>0</v>
      </c>
      <c r="AL37" s="96">
        <f>IF('Indicator Data'!AO49="No Data",1,IF('Indicator Data Imputation'!AN40&lt;&gt;"",1,0))</f>
        <v>0</v>
      </c>
      <c r="AM37" s="96">
        <f>IF('Indicator Data'!AP49="No Data",1,IF('Indicator Data Imputation'!AO40&lt;&gt;"",1,0))</f>
        <v>0</v>
      </c>
      <c r="AN37" s="96">
        <f>IF('Indicator Data'!AQ49="No Data",1,IF('Indicator Data Imputation'!AP40&lt;&gt;"",1,0))</f>
        <v>0</v>
      </c>
      <c r="AO37" s="96">
        <f>IF('Indicator Data'!AR49="No Data",1,IF('Indicator Data Imputation'!AQ40&lt;&gt;"",1,0))</f>
        <v>0</v>
      </c>
      <c r="AP37" s="96">
        <f>IF('Indicator Data'!AS49="No Data",1,IF('Indicator Data Imputation'!AR40&lt;&gt;"",1,0))</f>
        <v>0</v>
      </c>
      <c r="AQ37" s="96">
        <f>IF('Indicator Data'!AT49="No Data",1,IF('Indicator Data Imputation'!AS40&lt;&gt;"",1,0))</f>
        <v>1</v>
      </c>
      <c r="AR37" s="96">
        <f>IF('Indicator Data'!AU49="No Data",1,IF('Indicator Data Imputation'!AT40&lt;&gt;"",1,0))</f>
        <v>1</v>
      </c>
      <c r="AS37" s="96">
        <f>IF('Indicator Data'!AV49="No Data",1,IF('Indicator Data Imputation'!AU40&lt;&gt;"",1,0))</f>
        <v>1</v>
      </c>
      <c r="AT37" s="96">
        <f>IF('Indicator Data'!AW49="No Data",1,IF('Indicator Data Imputation'!AV40&lt;&gt;"",1,0))</f>
        <v>0</v>
      </c>
      <c r="AU37" s="96">
        <f>IF('Indicator Data'!AX49="No Data",1,IF('Indicator Data Imputation'!AW40&lt;&gt;"",1,0))</f>
        <v>0</v>
      </c>
      <c r="AV37" s="96">
        <f>IF('Indicator Data'!AY49="No Data",1,IF('Indicator Data Imputation'!AX40&lt;&gt;"",1,0))</f>
        <v>0</v>
      </c>
      <c r="AW37" s="96">
        <f>IF('Indicator Data'!AZ49="No Data",1,IF('Indicator Data Imputation'!AY40&lt;&gt;"",1,0))</f>
        <v>0</v>
      </c>
      <c r="AX37" s="96">
        <f>IF('Indicator Data'!BA49="No Data",1,IF('Indicator Data Imputation'!AZ40&lt;&gt;"",1,0))</f>
        <v>0</v>
      </c>
      <c r="AY37" s="96">
        <f>IF('Indicator Data'!BB49="No Data",1,IF('Indicator Data Imputation'!BA40&lt;&gt;"",1,0))</f>
        <v>0</v>
      </c>
      <c r="AZ37" s="96">
        <f>IF('Indicator Data'!BC49="No Data",1,IF('Indicator Data Imputation'!BB40&lt;&gt;"",1,0))</f>
        <v>0</v>
      </c>
      <c r="BA37" s="96">
        <f>IF('Indicator Data'!BD49="No Data",1,IF('Indicator Data Imputation'!BC40&lt;&gt;"",1,0))</f>
        <v>0</v>
      </c>
      <c r="BB37" s="96">
        <f>IF('Indicator Data'!BE49="No Data",1,IF('Indicator Data Imputation'!BD40&lt;&gt;"",1,0))</f>
        <v>0</v>
      </c>
      <c r="BC37" s="96">
        <f>IF('Indicator Data'!BF49="No Data",1,IF('Indicator Data Imputation'!BE40&lt;&gt;"",1,0))</f>
        <v>0</v>
      </c>
      <c r="BD37" s="96">
        <f>IF('Indicator Data'!BG49="No Data",1,IF('Indicator Data Imputation'!BF40&lt;&gt;"",1,0))</f>
        <v>0</v>
      </c>
      <c r="BE37" s="96">
        <f>IF('Indicator Data'!BH49="No Data",1,IF('Indicator Data Imputation'!BG40&lt;&gt;"",1,0))</f>
        <v>0</v>
      </c>
      <c r="BF37" s="96">
        <f>IF('Indicator Data'!BI49="No Data",1,IF('Indicator Data Imputation'!BH40&lt;&gt;"",1,0))</f>
        <v>0</v>
      </c>
      <c r="BG37" s="96">
        <f>IF('Indicator Data'!BJ49="No Data",1,IF('Indicator Data Imputation'!BI40&lt;&gt;"",1,0))</f>
        <v>0</v>
      </c>
      <c r="BH37" s="96">
        <f>IF('Indicator Data'!BK49="No Data",1,IF('Indicator Data Imputation'!BJ40&lt;&gt;"",1,0))</f>
        <v>0</v>
      </c>
      <c r="BI37" s="96">
        <f>IF('Indicator Data'!BL49="No Data",1,IF('Indicator Data Imputation'!BK40&lt;&gt;"",1,0))</f>
        <v>0</v>
      </c>
      <c r="BJ37" s="96">
        <f>IF('Indicator Data'!BM49="No Data",1,IF('Indicator Data Imputation'!BL40&lt;&gt;"",1,0))</f>
        <v>0</v>
      </c>
      <c r="BK37" s="96">
        <f>IF('Indicator Data'!BN49="No Data",1,IF('Indicator Data Imputation'!BM40&lt;&gt;"",1,0))</f>
        <v>0</v>
      </c>
      <c r="BL37" s="96">
        <f>IF('Indicator Data'!BO49="No Data",1,IF('Indicator Data Imputation'!BN40&lt;&gt;"",1,0))</f>
        <v>0</v>
      </c>
      <c r="BM37" s="96">
        <f>IF('Indicator Data'!BP49="No Data",1,IF('Indicator Data Imputation'!BO40&lt;&gt;"",1,0))</f>
        <v>1</v>
      </c>
      <c r="BN37" s="96">
        <f>IF('Indicator Data'!BQ49="No Data",1,IF('Indicator Data Imputation'!BP40&lt;&gt;"",1,0))</f>
        <v>1</v>
      </c>
      <c r="BO37" s="96">
        <f>IF('Indicator Data'!BR49="No Data",1,IF('Indicator Data Imputation'!BQ40&lt;&gt;"",1,0))</f>
        <v>1</v>
      </c>
      <c r="BP37" s="96">
        <f>IF('Indicator Data'!BS49="No Data",1,IF('Indicator Data Imputation'!BR40&lt;&gt;"",1,0))</f>
        <v>1</v>
      </c>
      <c r="BQ37" s="96">
        <f>IF('Indicator Data'!BT49="No Data",1,IF('Indicator Data Imputation'!BS40&lt;&gt;"",1,0))</f>
        <v>0</v>
      </c>
      <c r="BR37" s="96">
        <f>IF('Indicator Data'!BU49="No Data",1,IF('Indicator Data Imputation'!BT40&lt;&gt;"",1,0))</f>
        <v>1</v>
      </c>
      <c r="BS37" s="96">
        <f>IF('Indicator Data'!BV49="No Data",1,IF('Indicator Data Imputation'!BU40&lt;&gt;"",1,0))</f>
        <v>0</v>
      </c>
      <c r="BT37" s="96">
        <f>IF('Indicator Data'!BW49="No Data",1,IF('Indicator Data Imputation'!BV40&lt;&gt;"",1,0))</f>
        <v>0</v>
      </c>
      <c r="BU37" s="96">
        <f>IF('Indicator Data'!BX49="No Data",1,IF('Indicator Data Imputation'!BW40&lt;&gt;"",1,0))</f>
        <v>0</v>
      </c>
      <c r="BV37" s="96">
        <f>IF('Indicator Data'!BY49="No Data",1,IF('Indicator Data Imputation'!BX40&lt;&gt;"",1,0))</f>
        <v>0</v>
      </c>
      <c r="BW37" s="96">
        <f>IF('Indicator Data'!BZ49="No Data",1,IF('Indicator Data Imputation'!BY40&lt;&gt;"",1,0))</f>
        <v>0</v>
      </c>
      <c r="BX37" s="96">
        <f>IF('Indicator Data'!CA49="No Data",1,IF('Indicator Data Imputation'!BZ40&lt;&gt;"",1,0))</f>
        <v>0</v>
      </c>
      <c r="BY37" s="96">
        <f>IF('Indicator Data'!CB49="No Data",1,IF('Indicator Data Imputation'!CA40&lt;&gt;"",1,0))</f>
        <v>0</v>
      </c>
      <c r="BZ37" s="96">
        <f>IF('Indicator Data'!CC49="No Data",1,IF('Indicator Data Imputation'!CB40&lt;&gt;"",1,0))</f>
        <v>0</v>
      </c>
      <c r="CA37" s="96">
        <f>IF('Indicator Data'!CD49="No Data",1,IF('Indicator Data Imputation'!CC40&lt;&gt;"",1,0))</f>
        <v>0</v>
      </c>
      <c r="CB37" s="96">
        <f>IF('Indicator Data'!CE49="No Data",1,IF('Indicator Data Imputation'!CD40&lt;&gt;"",1,0))</f>
        <v>0</v>
      </c>
      <c r="CC37" s="96">
        <f>IF('Indicator Data'!CF49="No Data",1,IF('Indicator Data Imputation'!CE40&lt;&gt;"",1,0))</f>
        <v>0</v>
      </c>
      <c r="CD37" s="96">
        <f>IF('Indicator Data'!CG49="No Data",1,IF('Indicator Data Imputation'!CF40&lt;&gt;"",1,0))</f>
        <v>0</v>
      </c>
      <c r="CE37" s="96">
        <f>IF('Indicator Data'!CH49="No Data",1,IF('Indicator Data Imputation'!CG40&lt;&gt;"",1,0))</f>
        <v>0</v>
      </c>
      <c r="CF37" s="96">
        <f>IF('Indicator Data'!CI49="No Data",1,IF('Indicator Data Imputation'!CH40&lt;&gt;"",1,0))</f>
        <v>0</v>
      </c>
      <c r="CG37" s="96">
        <f>IF('Indicator Data'!CJ49="No Data",1,IF('Indicator Data Imputation'!CI40&lt;&gt;"",1,0))</f>
        <v>0</v>
      </c>
      <c r="CH37" s="96">
        <f>IF('Indicator Data'!CK49="No Data",1,IF('Indicator Data Imputation'!CJ40&lt;&gt;"",1,0))</f>
        <v>0</v>
      </c>
      <c r="CI37" s="96">
        <f>IF('Indicator Data'!CL49="No Data",1,IF('Indicator Data Imputation'!CK40&lt;&gt;"",1,0))</f>
        <v>0</v>
      </c>
      <c r="CJ37" s="96">
        <f>IF('Indicator Data'!CM49="No Data",1,IF('Indicator Data Imputation'!CL40&lt;&gt;"",1,0))</f>
        <v>0</v>
      </c>
      <c r="CK37" s="96">
        <f>IF('Indicator Data'!CN49="No Data",1,IF('Indicator Data Imputation'!CM40&lt;&gt;"",1,0))</f>
        <v>0</v>
      </c>
      <c r="CL37" s="96">
        <f>IF('Indicator Data'!CO49="No Data",1,IF('Indicator Data Imputation'!CN40&lt;&gt;"",1,0))</f>
        <v>0</v>
      </c>
      <c r="CM37">
        <f t="shared" si="2"/>
        <v>12</v>
      </c>
      <c r="CN37" s="98">
        <f t="shared" si="1"/>
        <v>0.1348314606741573</v>
      </c>
    </row>
    <row r="38" spans="1:92" ht="15.75" customHeight="1" x14ac:dyDescent="0.3">
      <c r="A38" t="str">
        <f>'Indicator Data'!C50</f>
        <v>Magura</v>
      </c>
      <c r="B38" s="96">
        <f>IF('Indicator Data'!E50="No Data",1,IF('Indicator Data Imputation'!D41&lt;&gt;"",1,0))</f>
        <v>1</v>
      </c>
      <c r="C38" s="96">
        <f>IF('Indicator Data'!F50="No Data",1,IF('Indicator Data Imputation'!E41&lt;&gt;"",1,0))</f>
        <v>1</v>
      </c>
      <c r="D38" s="96">
        <f>IF('Indicator Data'!G50="No Data",1,IF('Indicator Data Imputation'!F41&lt;&gt;"",1,0))</f>
        <v>1</v>
      </c>
      <c r="E38" s="96">
        <f>IF('Indicator Data'!H50="No Data",1,IF('Indicator Data Imputation'!G41&lt;&gt;"",1,0))</f>
        <v>1</v>
      </c>
      <c r="F38" s="96">
        <f>IF('Indicator Data'!I50="No Data",1,IF('Indicator Data Imputation'!H41&lt;&gt;"",1,0))</f>
        <v>0</v>
      </c>
      <c r="G38" s="96">
        <f>IF('Indicator Data'!J50="No Data",1,IF('Indicator Data Imputation'!I41&lt;&gt;"",1,0))</f>
        <v>0</v>
      </c>
      <c r="H38" s="96">
        <f>IF('Indicator Data'!K50="No Data",1,IF('Indicator Data Imputation'!J41&lt;&gt;"",1,0))</f>
        <v>0</v>
      </c>
      <c r="I38" s="96">
        <f>IF('Indicator Data'!L50="No Data",1,IF('Indicator Data Imputation'!K41&lt;&gt;"",1,0))</f>
        <v>0</v>
      </c>
      <c r="J38" s="96">
        <f>IF('Indicator Data'!M50="No Data",1,IF('Indicator Data Imputation'!L41&lt;&gt;"",1,0))</f>
        <v>0</v>
      </c>
      <c r="K38" s="96">
        <f>IF('Indicator Data'!N50="No Data",1,IF('Indicator Data Imputation'!M41&lt;&gt;"",1,0))</f>
        <v>0</v>
      </c>
      <c r="L38" s="96">
        <f>IF('Indicator Data'!O50="No Data",1,IF('Indicator Data Imputation'!N41&lt;&gt;"",1,0))</f>
        <v>0</v>
      </c>
      <c r="M38" s="96">
        <f>IF('Indicator Data'!P50="No Data",1,IF('Indicator Data Imputation'!O41&lt;&gt;"",1,0))</f>
        <v>0</v>
      </c>
      <c r="N38" s="96">
        <f>IF('Indicator Data'!Q50="No Data",1,IF('Indicator Data Imputation'!P41&lt;&gt;"",1,0))</f>
        <v>0</v>
      </c>
      <c r="O38" s="96">
        <f>IF('Indicator Data'!R50="No Data",1,IF('Indicator Data Imputation'!Q41&lt;&gt;"",1,0))</f>
        <v>0</v>
      </c>
      <c r="P38" s="96">
        <f>IF('Indicator Data'!S50="No Data",1,IF('Indicator Data Imputation'!R41&lt;&gt;"",1,0))</f>
        <v>0</v>
      </c>
      <c r="Q38" s="96">
        <f>IF('Indicator Data'!T50="No Data",1,IF('Indicator Data Imputation'!S41&lt;&gt;"",1,0))</f>
        <v>0</v>
      </c>
      <c r="R38" s="96">
        <f>IF('Indicator Data'!U50="No Data",1,IF('Indicator Data Imputation'!T41&lt;&gt;"",1,0))</f>
        <v>0</v>
      </c>
      <c r="S38" s="96">
        <f>IF('Indicator Data'!V50="No Data",1,IF('Indicator Data Imputation'!U41&lt;&gt;"",1,0))</f>
        <v>0</v>
      </c>
      <c r="T38" s="96">
        <f>IF('Indicator Data'!W50="No Data",1,IF('Indicator Data Imputation'!V41&lt;&gt;"",1,0))</f>
        <v>0</v>
      </c>
      <c r="U38" s="96">
        <f>IF('Indicator Data'!X50="No Data",1,IF('Indicator Data Imputation'!W41&lt;&gt;"",1,0))</f>
        <v>0</v>
      </c>
      <c r="V38" s="96">
        <f>IF('Indicator Data'!Y50="No Data",1,IF('Indicator Data Imputation'!X41&lt;&gt;"",1,0))</f>
        <v>0</v>
      </c>
      <c r="W38" s="96">
        <f>IF('Indicator Data'!Z50="No Data",1,IF('Indicator Data Imputation'!Y41&lt;&gt;"",1,0))</f>
        <v>0</v>
      </c>
      <c r="X38" s="96">
        <f>IF('Indicator Data'!AA50="No Data",1,IF('Indicator Data Imputation'!Z41&lt;&gt;"",1,0))</f>
        <v>0</v>
      </c>
      <c r="Y38" s="96">
        <f>IF('Indicator Data'!AB50="No Data",1,IF('Indicator Data Imputation'!AA41&lt;&gt;"",1,0))</f>
        <v>0</v>
      </c>
      <c r="Z38" s="96">
        <f>IF('Indicator Data'!AC50="No Data",1,IF('Indicator Data Imputation'!AB41&lt;&gt;"",1,0))</f>
        <v>0</v>
      </c>
      <c r="AA38" s="96">
        <f>IF('Indicator Data'!AD50="No Data",1,IF('Indicator Data Imputation'!AC41&lt;&gt;"",1,0))</f>
        <v>0</v>
      </c>
      <c r="AB38" s="96">
        <f>IF('Indicator Data'!AE50="No Data",1,IF('Indicator Data Imputation'!AD41&lt;&gt;"",1,0))</f>
        <v>1</v>
      </c>
      <c r="AC38" s="96">
        <f>IF('Indicator Data'!AF50="No Data",1,IF('Indicator Data Imputation'!AE41&lt;&gt;"",1,0))</f>
        <v>1</v>
      </c>
      <c r="AD38" s="96">
        <f>IF('Indicator Data'!AG50="No Data",1,IF('Indicator Data Imputation'!AF41&lt;&gt;"",1,0))</f>
        <v>1</v>
      </c>
      <c r="AE38" s="96">
        <f>IF('Indicator Data'!AH50="No Data",1,IF('Indicator Data Imputation'!AG41&lt;&gt;"",1,0))</f>
        <v>1</v>
      </c>
      <c r="AF38" s="96">
        <f>IF('Indicator Data'!AI50="No Data",1,IF('Indicator Data Imputation'!AH41&lt;&gt;"",1,0))</f>
        <v>1</v>
      </c>
      <c r="AG38" s="96">
        <f>IF('Indicator Data'!AJ50="No Data",1,IF('Indicator Data Imputation'!AI41&lt;&gt;"",1,0))</f>
        <v>0</v>
      </c>
      <c r="AH38" s="96">
        <f>IF('Indicator Data'!AK50="No Data",1,IF('Indicator Data Imputation'!AJ41&lt;&gt;"",1,0))</f>
        <v>0</v>
      </c>
      <c r="AI38" s="96">
        <f>IF('Indicator Data'!AL50="No Data",1,IF('Indicator Data Imputation'!AK41&lt;&gt;"",1,0))</f>
        <v>0</v>
      </c>
      <c r="AJ38" s="96">
        <f>IF('Indicator Data'!AM50="No Data",1,IF('Indicator Data Imputation'!AL41&lt;&gt;"",1,0))</f>
        <v>0</v>
      </c>
      <c r="AK38" s="96">
        <f>IF('Indicator Data'!AN50="No Data",1,IF('Indicator Data Imputation'!AM41&lt;&gt;"",1,0))</f>
        <v>0</v>
      </c>
      <c r="AL38" s="96">
        <f>IF('Indicator Data'!AO50="No Data",1,IF('Indicator Data Imputation'!AN41&lt;&gt;"",1,0))</f>
        <v>0</v>
      </c>
      <c r="AM38" s="96">
        <f>IF('Indicator Data'!AP50="No Data",1,IF('Indicator Data Imputation'!AO41&lt;&gt;"",1,0))</f>
        <v>0</v>
      </c>
      <c r="AN38" s="96">
        <f>IF('Indicator Data'!AQ50="No Data",1,IF('Indicator Data Imputation'!AP41&lt;&gt;"",1,0))</f>
        <v>0</v>
      </c>
      <c r="AO38" s="96">
        <f>IF('Indicator Data'!AR50="No Data",1,IF('Indicator Data Imputation'!AQ41&lt;&gt;"",1,0))</f>
        <v>0</v>
      </c>
      <c r="AP38" s="96">
        <f>IF('Indicator Data'!AS50="No Data",1,IF('Indicator Data Imputation'!AR41&lt;&gt;"",1,0))</f>
        <v>0</v>
      </c>
      <c r="AQ38" s="96">
        <f>IF('Indicator Data'!AT50="No Data",1,IF('Indicator Data Imputation'!AS41&lt;&gt;"",1,0))</f>
        <v>1</v>
      </c>
      <c r="AR38" s="96">
        <f>IF('Indicator Data'!AU50="No Data",1,IF('Indicator Data Imputation'!AT41&lt;&gt;"",1,0))</f>
        <v>1</v>
      </c>
      <c r="AS38" s="96">
        <f>IF('Indicator Data'!AV50="No Data",1,IF('Indicator Data Imputation'!AU41&lt;&gt;"",1,0))</f>
        <v>1</v>
      </c>
      <c r="AT38" s="96">
        <f>IF('Indicator Data'!AW50="No Data",1,IF('Indicator Data Imputation'!AV41&lt;&gt;"",1,0))</f>
        <v>0</v>
      </c>
      <c r="AU38" s="96">
        <f>IF('Indicator Data'!AX50="No Data",1,IF('Indicator Data Imputation'!AW41&lt;&gt;"",1,0))</f>
        <v>0</v>
      </c>
      <c r="AV38" s="96">
        <f>IF('Indicator Data'!AY50="No Data",1,IF('Indicator Data Imputation'!AX41&lt;&gt;"",1,0))</f>
        <v>0</v>
      </c>
      <c r="AW38" s="96">
        <f>IF('Indicator Data'!AZ50="No Data",1,IF('Indicator Data Imputation'!AY41&lt;&gt;"",1,0))</f>
        <v>0</v>
      </c>
      <c r="AX38" s="96">
        <f>IF('Indicator Data'!BA50="No Data",1,IF('Indicator Data Imputation'!AZ41&lt;&gt;"",1,0))</f>
        <v>0</v>
      </c>
      <c r="AY38" s="96">
        <f>IF('Indicator Data'!BB50="No Data",1,IF('Indicator Data Imputation'!BA41&lt;&gt;"",1,0))</f>
        <v>0</v>
      </c>
      <c r="AZ38" s="96">
        <f>IF('Indicator Data'!BC50="No Data",1,IF('Indicator Data Imputation'!BB41&lt;&gt;"",1,0))</f>
        <v>0</v>
      </c>
      <c r="BA38" s="96">
        <f>IF('Indicator Data'!BD50="No Data",1,IF('Indicator Data Imputation'!BC41&lt;&gt;"",1,0))</f>
        <v>0</v>
      </c>
      <c r="BB38" s="96">
        <f>IF('Indicator Data'!BE50="No Data",1,IF('Indicator Data Imputation'!BD41&lt;&gt;"",1,0))</f>
        <v>0</v>
      </c>
      <c r="BC38" s="96">
        <f>IF('Indicator Data'!BF50="No Data",1,IF('Indicator Data Imputation'!BE41&lt;&gt;"",1,0))</f>
        <v>0</v>
      </c>
      <c r="BD38" s="96">
        <f>IF('Indicator Data'!BG50="No Data",1,IF('Indicator Data Imputation'!BF41&lt;&gt;"",1,0))</f>
        <v>0</v>
      </c>
      <c r="BE38" s="96">
        <f>IF('Indicator Data'!BH50="No Data",1,IF('Indicator Data Imputation'!BG41&lt;&gt;"",1,0))</f>
        <v>0</v>
      </c>
      <c r="BF38" s="96">
        <f>IF('Indicator Data'!BI50="No Data",1,IF('Indicator Data Imputation'!BH41&lt;&gt;"",1,0))</f>
        <v>0</v>
      </c>
      <c r="BG38" s="96">
        <f>IF('Indicator Data'!BJ50="No Data",1,IF('Indicator Data Imputation'!BI41&lt;&gt;"",1,0))</f>
        <v>0</v>
      </c>
      <c r="BH38" s="96">
        <f>IF('Indicator Data'!BK50="No Data",1,IF('Indicator Data Imputation'!BJ41&lt;&gt;"",1,0))</f>
        <v>0</v>
      </c>
      <c r="BI38" s="96">
        <f>IF('Indicator Data'!BL50="No Data",1,IF('Indicator Data Imputation'!BK41&lt;&gt;"",1,0))</f>
        <v>0</v>
      </c>
      <c r="BJ38" s="96">
        <f>IF('Indicator Data'!BM50="No Data",1,IF('Indicator Data Imputation'!BL41&lt;&gt;"",1,0))</f>
        <v>0</v>
      </c>
      <c r="BK38" s="96">
        <f>IF('Indicator Data'!BN50="No Data",1,IF('Indicator Data Imputation'!BM41&lt;&gt;"",1,0))</f>
        <v>0</v>
      </c>
      <c r="BL38" s="96">
        <f>IF('Indicator Data'!BO50="No Data",1,IF('Indicator Data Imputation'!BN41&lt;&gt;"",1,0))</f>
        <v>0</v>
      </c>
      <c r="BM38" s="96">
        <f>IF('Indicator Data'!BP50="No Data",1,IF('Indicator Data Imputation'!BO41&lt;&gt;"",1,0))</f>
        <v>1</v>
      </c>
      <c r="BN38" s="96">
        <f>IF('Indicator Data'!BQ50="No Data",1,IF('Indicator Data Imputation'!BP41&lt;&gt;"",1,0))</f>
        <v>1</v>
      </c>
      <c r="BO38" s="96">
        <f>IF('Indicator Data'!BR50="No Data",1,IF('Indicator Data Imputation'!BQ41&lt;&gt;"",1,0))</f>
        <v>1</v>
      </c>
      <c r="BP38" s="96">
        <f>IF('Indicator Data'!BS50="No Data",1,IF('Indicator Data Imputation'!BR41&lt;&gt;"",1,0))</f>
        <v>1</v>
      </c>
      <c r="BQ38" s="96">
        <f>IF('Indicator Data'!BT50="No Data",1,IF('Indicator Data Imputation'!BS41&lt;&gt;"",1,0))</f>
        <v>0</v>
      </c>
      <c r="BR38" s="96">
        <f>IF('Indicator Data'!BU50="No Data",1,IF('Indicator Data Imputation'!BT41&lt;&gt;"",1,0))</f>
        <v>1</v>
      </c>
      <c r="BS38" s="96">
        <f>IF('Indicator Data'!BV50="No Data",1,IF('Indicator Data Imputation'!BU41&lt;&gt;"",1,0))</f>
        <v>0</v>
      </c>
      <c r="BT38" s="96">
        <f>IF('Indicator Data'!BW50="No Data",1,IF('Indicator Data Imputation'!BV41&lt;&gt;"",1,0))</f>
        <v>0</v>
      </c>
      <c r="BU38" s="96">
        <f>IF('Indicator Data'!BX50="No Data",1,IF('Indicator Data Imputation'!BW41&lt;&gt;"",1,0))</f>
        <v>0</v>
      </c>
      <c r="BV38" s="96">
        <f>IF('Indicator Data'!BY50="No Data",1,IF('Indicator Data Imputation'!BX41&lt;&gt;"",1,0))</f>
        <v>0</v>
      </c>
      <c r="BW38" s="96">
        <f>IF('Indicator Data'!BZ50="No Data",1,IF('Indicator Data Imputation'!BY41&lt;&gt;"",1,0))</f>
        <v>0</v>
      </c>
      <c r="BX38" s="96">
        <f>IF('Indicator Data'!CA50="No Data",1,IF('Indicator Data Imputation'!BZ41&lt;&gt;"",1,0))</f>
        <v>0</v>
      </c>
      <c r="BY38" s="96">
        <f>IF('Indicator Data'!CB50="No Data",1,IF('Indicator Data Imputation'!CA41&lt;&gt;"",1,0))</f>
        <v>0</v>
      </c>
      <c r="BZ38" s="96">
        <f>IF('Indicator Data'!CC50="No Data",1,IF('Indicator Data Imputation'!CB41&lt;&gt;"",1,0))</f>
        <v>0</v>
      </c>
      <c r="CA38" s="96">
        <f>IF('Indicator Data'!CD50="No Data",1,IF('Indicator Data Imputation'!CC41&lt;&gt;"",1,0))</f>
        <v>0</v>
      </c>
      <c r="CB38" s="96">
        <f>IF('Indicator Data'!CE50="No Data",1,IF('Indicator Data Imputation'!CD41&lt;&gt;"",1,0))</f>
        <v>0</v>
      </c>
      <c r="CC38" s="96">
        <f>IF('Indicator Data'!CF50="No Data",1,IF('Indicator Data Imputation'!CE41&lt;&gt;"",1,0))</f>
        <v>0</v>
      </c>
      <c r="CD38" s="96">
        <f>IF('Indicator Data'!CG50="No Data",1,IF('Indicator Data Imputation'!CF41&lt;&gt;"",1,0))</f>
        <v>0</v>
      </c>
      <c r="CE38" s="96">
        <f>IF('Indicator Data'!CH50="No Data",1,IF('Indicator Data Imputation'!CG41&lt;&gt;"",1,0))</f>
        <v>0</v>
      </c>
      <c r="CF38" s="96">
        <f>IF('Indicator Data'!CI50="No Data",1,IF('Indicator Data Imputation'!CH41&lt;&gt;"",1,0))</f>
        <v>0</v>
      </c>
      <c r="CG38" s="96">
        <f>IF('Indicator Data'!CJ50="No Data",1,IF('Indicator Data Imputation'!CI41&lt;&gt;"",1,0))</f>
        <v>0</v>
      </c>
      <c r="CH38" s="96">
        <f>IF('Indicator Data'!CK50="No Data",1,IF('Indicator Data Imputation'!CJ41&lt;&gt;"",1,0))</f>
        <v>0</v>
      </c>
      <c r="CI38" s="96">
        <f>IF('Indicator Data'!CL50="No Data",1,IF('Indicator Data Imputation'!CK41&lt;&gt;"",1,0))</f>
        <v>0</v>
      </c>
      <c r="CJ38" s="96">
        <f>IF('Indicator Data'!CM50="No Data",1,IF('Indicator Data Imputation'!CL41&lt;&gt;"",1,0))</f>
        <v>0</v>
      </c>
      <c r="CK38" s="96">
        <f>IF('Indicator Data'!CN50="No Data",1,IF('Indicator Data Imputation'!CM41&lt;&gt;"",1,0))</f>
        <v>0</v>
      </c>
      <c r="CL38" s="96">
        <f>IF('Indicator Data'!CO50="No Data",1,IF('Indicator Data Imputation'!CN41&lt;&gt;"",1,0))</f>
        <v>0</v>
      </c>
      <c r="CM38">
        <f t="shared" si="2"/>
        <v>12</v>
      </c>
      <c r="CN38" s="98">
        <f t="shared" si="1"/>
        <v>0.1348314606741573</v>
      </c>
    </row>
    <row r="39" spans="1:92" ht="15.75" customHeight="1" x14ac:dyDescent="0.3">
      <c r="A39" t="str">
        <f>'Indicator Data'!C51</f>
        <v>Meherpur</v>
      </c>
      <c r="B39" s="96">
        <f>IF('Indicator Data'!E51="No Data",1,IF('Indicator Data Imputation'!D42&lt;&gt;"",1,0))</f>
        <v>1</v>
      </c>
      <c r="C39" s="96">
        <f>IF('Indicator Data'!F51="No Data",1,IF('Indicator Data Imputation'!E42&lt;&gt;"",1,0))</f>
        <v>1</v>
      </c>
      <c r="D39" s="96">
        <f>IF('Indicator Data'!G51="No Data",1,IF('Indicator Data Imputation'!F42&lt;&gt;"",1,0))</f>
        <v>1</v>
      </c>
      <c r="E39" s="96">
        <f>IF('Indicator Data'!H51="No Data",1,IF('Indicator Data Imputation'!G42&lt;&gt;"",1,0))</f>
        <v>1</v>
      </c>
      <c r="F39" s="96">
        <f>IF('Indicator Data'!I51="No Data",1,IF('Indicator Data Imputation'!H42&lt;&gt;"",1,0))</f>
        <v>0</v>
      </c>
      <c r="G39" s="96">
        <f>IF('Indicator Data'!J51="No Data",1,IF('Indicator Data Imputation'!I42&lt;&gt;"",1,0))</f>
        <v>0</v>
      </c>
      <c r="H39" s="96">
        <f>IF('Indicator Data'!K51="No Data",1,IF('Indicator Data Imputation'!J42&lt;&gt;"",1,0))</f>
        <v>0</v>
      </c>
      <c r="I39" s="96">
        <f>IF('Indicator Data'!L51="No Data",1,IF('Indicator Data Imputation'!K42&lt;&gt;"",1,0))</f>
        <v>0</v>
      </c>
      <c r="J39" s="96">
        <f>IF('Indicator Data'!M51="No Data",1,IF('Indicator Data Imputation'!L42&lt;&gt;"",1,0))</f>
        <v>0</v>
      </c>
      <c r="K39" s="96">
        <f>IF('Indicator Data'!N51="No Data",1,IF('Indicator Data Imputation'!M42&lt;&gt;"",1,0))</f>
        <v>0</v>
      </c>
      <c r="L39" s="96">
        <f>IF('Indicator Data'!O51="No Data",1,IF('Indicator Data Imputation'!N42&lt;&gt;"",1,0))</f>
        <v>0</v>
      </c>
      <c r="M39" s="96">
        <f>IF('Indicator Data'!P51="No Data",1,IF('Indicator Data Imputation'!O42&lt;&gt;"",1,0))</f>
        <v>0</v>
      </c>
      <c r="N39" s="96">
        <f>IF('Indicator Data'!Q51="No Data",1,IF('Indicator Data Imputation'!P42&lt;&gt;"",1,0))</f>
        <v>0</v>
      </c>
      <c r="O39" s="96">
        <f>IF('Indicator Data'!R51="No Data",1,IF('Indicator Data Imputation'!Q42&lt;&gt;"",1,0))</f>
        <v>0</v>
      </c>
      <c r="P39" s="96">
        <f>IF('Indicator Data'!S51="No Data",1,IF('Indicator Data Imputation'!R42&lt;&gt;"",1,0))</f>
        <v>0</v>
      </c>
      <c r="Q39" s="96">
        <f>IF('Indicator Data'!T51="No Data",1,IF('Indicator Data Imputation'!S42&lt;&gt;"",1,0))</f>
        <v>0</v>
      </c>
      <c r="R39" s="96">
        <f>IF('Indicator Data'!U51="No Data",1,IF('Indicator Data Imputation'!T42&lt;&gt;"",1,0))</f>
        <v>0</v>
      </c>
      <c r="S39" s="96">
        <f>IF('Indicator Data'!V51="No Data",1,IF('Indicator Data Imputation'!U42&lt;&gt;"",1,0))</f>
        <v>0</v>
      </c>
      <c r="T39" s="96">
        <f>IF('Indicator Data'!W51="No Data",1,IF('Indicator Data Imputation'!V42&lt;&gt;"",1,0))</f>
        <v>0</v>
      </c>
      <c r="U39" s="96">
        <f>IF('Indicator Data'!X51="No Data",1,IF('Indicator Data Imputation'!W42&lt;&gt;"",1,0))</f>
        <v>0</v>
      </c>
      <c r="V39" s="96">
        <f>IF('Indicator Data'!Y51="No Data",1,IF('Indicator Data Imputation'!X42&lt;&gt;"",1,0))</f>
        <v>0</v>
      </c>
      <c r="W39" s="96">
        <f>IF('Indicator Data'!Z51="No Data",1,IF('Indicator Data Imputation'!Y42&lt;&gt;"",1,0))</f>
        <v>0</v>
      </c>
      <c r="X39" s="96">
        <f>IF('Indicator Data'!AA51="No Data",1,IF('Indicator Data Imputation'!Z42&lt;&gt;"",1,0))</f>
        <v>0</v>
      </c>
      <c r="Y39" s="96">
        <f>IF('Indicator Data'!AB51="No Data",1,IF('Indicator Data Imputation'!AA42&lt;&gt;"",1,0))</f>
        <v>0</v>
      </c>
      <c r="Z39" s="96">
        <f>IF('Indicator Data'!AC51="No Data",1,IF('Indicator Data Imputation'!AB42&lt;&gt;"",1,0))</f>
        <v>0</v>
      </c>
      <c r="AA39" s="96">
        <f>IF('Indicator Data'!AD51="No Data",1,IF('Indicator Data Imputation'!AC42&lt;&gt;"",1,0))</f>
        <v>0</v>
      </c>
      <c r="AB39" s="96">
        <f>IF('Indicator Data'!AE51="No Data",1,IF('Indicator Data Imputation'!AD42&lt;&gt;"",1,0))</f>
        <v>1</v>
      </c>
      <c r="AC39" s="96">
        <f>IF('Indicator Data'!AF51="No Data",1,IF('Indicator Data Imputation'!AE42&lt;&gt;"",1,0))</f>
        <v>1</v>
      </c>
      <c r="AD39" s="96">
        <f>IF('Indicator Data'!AG51="No Data",1,IF('Indicator Data Imputation'!AF42&lt;&gt;"",1,0))</f>
        <v>1</v>
      </c>
      <c r="AE39" s="96">
        <f>IF('Indicator Data'!AH51="No Data",1,IF('Indicator Data Imputation'!AG42&lt;&gt;"",1,0))</f>
        <v>1</v>
      </c>
      <c r="AF39" s="96">
        <f>IF('Indicator Data'!AI51="No Data",1,IF('Indicator Data Imputation'!AH42&lt;&gt;"",1,0))</f>
        <v>1</v>
      </c>
      <c r="AG39" s="96">
        <f>IF('Indicator Data'!AJ51="No Data",1,IF('Indicator Data Imputation'!AI42&lt;&gt;"",1,0))</f>
        <v>0</v>
      </c>
      <c r="AH39" s="96">
        <f>IF('Indicator Data'!AK51="No Data",1,IF('Indicator Data Imputation'!AJ42&lt;&gt;"",1,0))</f>
        <v>0</v>
      </c>
      <c r="AI39" s="96">
        <f>IF('Indicator Data'!AL51="No Data",1,IF('Indicator Data Imputation'!AK42&lt;&gt;"",1,0))</f>
        <v>0</v>
      </c>
      <c r="AJ39" s="96">
        <f>IF('Indicator Data'!AM51="No Data",1,IF('Indicator Data Imputation'!AL42&lt;&gt;"",1,0))</f>
        <v>0</v>
      </c>
      <c r="AK39" s="96">
        <f>IF('Indicator Data'!AN51="No Data",1,IF('Indicator Data Imputation'!AM42&lt;&gt;"",1,0))</f>
        <v>0</v>
      </c>
      <c r="AL39" s="96">
        <f>IF('Indicator Data'!AO51="No Data",1,IF('Indicator Data Imputation'!AN42&lt;&gt;"",1,0))</f>
        <v>0</v>
      </c>
      <c r="AM39" s="96">
        <f>IF('Indicator Data'!AP51="No Data",1,IF('Indicator Data Imputation'!AO42&lt;&gt;"",1,0))</f>
        <v>0</v>
      </c>
      <c r="AN39" s="96">
        <f>IF('Indicator Data'!AQ51="No Data",1,IF('Indicator Data Imputation'!AP42&lt;&gt;"",1,0))</f>
        <v>0</v>
      </c>
      <c r="AO39" s="96">
        <f>IF('Indicator Data'!AR51="No Data",1,IF('Indicator Data Imputation'!AQ42&lt;&gt;"",1,0))</f>
        <v>0</v>
      </c>
      <c r="AP39" s="96">
        <f>IF('Indicator Data'!AS51="No Data",1,IF('Indicator Data Imputation'!AR42&lt;&gt;"",1,0))</f>
        <v>0</v>
      </c>
      <c r="AQ39" s="96">
        <f>IF('Indicator Data'!AT51="No Data",1,IF('Indicator Data Imputation'!AS42&lt;&gt;"",1,0))</f>
        <v>1</v>
      </c>
      <c r="AR39" s="96">
        <f>IF('Indicator Data'!AU51="No Data",1,IF('Indicator Data Imputation'!AT42&lt;&gt;"",1,0))</f>
        <v>1</v>
      </c>
      <c r="AS39" s="96">
        <f>IF('Indicator Data'!AV51="No Data",1,IF('Indicator Data Imputation'!AU42&lt;&gt;"",1,0))</f>
        <v>1</v>
      </c>
      <c r="AT39" s="96">
        <f>IF('Indicator Data'!AW51="No Data",1,IF('Indicator Data Imputation'!AV42&lt;&gt;"",1,0))</f>
        <v>0</v>
      </c>
      <c r="AU39" s="96">
        <f>IF('Indicator Data'!AX51="No Data",1,IF('Indicator Data Imputation'!AW42&lt;&gt;"",1,0))</f>
        <v>0</v>
      </c>
      <c r="AV39" s="96">
        <f>IF('Indicator Data'!AY51="No Data",1,IF('Indicator Data Imputation'!AX42&lt;&gt;"",1,0))</f>
        <v>0</v>
      </c>
      <c r="AW39" s="96">
        <f>IF('Indicator Data'!AZ51="No Data",1,IF('Indicator Data Imputation'!AY42&lt;&gt;"",1,0))</f>
        <v>0</v>
      </c>
      <c r="AX39" s="96">
        <f>IF('Indicator Data'!BA51="No Data",1,IF('Indicator Data Imputation'!AZ42&lt;&gt;"",1,0))</f>
        <v>0</v>
      </c>
      <c r="AY39" s="96">
        <f>IF('Indicator Data'!BB51="No Data",1,IF('Indicator Data Imputation'!BA42&lt;&gt;"",1,0))</f>
        <v>0</v>
      </c>
      <c r="AZ39" s="96">
        <f>IF('Indicator Data'!BC51="No Data",1,IF('Indicator Data Imputation'!BB42&lt;&gt;"",1,0))</f>
        <v>0</v>
      </c>
      <c r="BA39" s="96">
        <f>IF('Indicator Data'!BD51="No Data",1,IF('Indicator Data Imputation'!BC42&lt;&gt;"",1,0))</f>
        <v>0</v>
      </c>
      <c r="BB39" s="96">
        <f>IF('Indicator Data'!BE51="No Data",1,IF('Indicator Data Imputation'!BD42&lt;&gt;"",1,0))</f>
        <v>0</v>
      </c>
      <c r="BC39" s="96">
        <f>IF('Indicator Data'!BF51="No Data",1,IF('Indicator Data Imputation'!BE42&lt;&gt;"",1,0))</f>
        <v>0</v>
      </c>
      <c r="BD39" s="96">
        <f>IF('Indicator Data'!BG51="No Data",1,IF('Indicator Data Imputation'!BF42&lt;&gt;"",1,0))</f>
        <v>0</v>
      </c>
      <c r="BE39" s="96">
        <f>IF('Indicator Data'!BH51="No Data",1,IF('Indicator Data Imputation'!BG42&lt;&gt;"",1,0))</f>
        <v>0</v>
      </c>
      <c r="BF39" s="96">
        <f>IF('Indicator Data'!BI51="No Data",1,IF('Indicator Data Imputation'!BH42&lt;&gt;"",1,0))</f>
        <v>0</v>
      </c>
      <c r="BG39" s="96">
        <f>IF('Indicator Data'!BJ51="No Data",1,IF('Indicator Data Imputation'!BI42&lt;&gt;"",1,0))</f>
        <v>0</v>
      </c>
      <c r="BH39" s="96">
        <f>IF('Indicator Data'!BK51="No Data",1,IF('Indicator Data Imputation'!BJ42&lt;&gt;"",1,0))</f>
        <v>0</v>
      </c>
      <c r="BI39" s="96">
        <f>IF('Indicator Data'!BL51="No Data",1,IF('Indicator Data Imputation'!BK42&lt;&gt;"",1,0))</f>
        <v>0</v>
      </c>
      <c r="BJ39" s="96">
        <f>IF('Indicator Data'!BM51="No Data",1,IF('Indicator Data Imputation'!BL42&lt;&gt;"",1,0))</f>
        <v>0</v>
      </c>
      <c r="BK39" s="96">
        <f>IF('Indicator Data'!BN51="No Data",1,IF('Indicator Data Imputation'!BM42&lt;&gt;"",1,0))</f>
        <v>0</v>
      </c>
      <c r="BL39" s="96">
        <f>IF('Indicator Data'!BO51="No Data",1,IF('Indicator Data Imputation'!BN42&lt;&gt;"",1,0))</f>
        <v>0</v>
      </c>
      <c r="BM39" s="96">
        <f>IF('Indicator Data'!BP51="No Data",1,IF('Indicator Data Imputation'!BO42&lt;&gt;"",1,0))</f>
        <v>1</v>
      </c>
      <c r="BN39" s="96">
        <f>IF('Indicator Data'!BQ51="No Data",1,IF('Indicator Data Imputation'!BP42&lt;&gt;"",1,0))</f>
        <v>1</v>
      </c>
      <c r="BO39" s="96">
        <f>IF('Indicator Data'!BR51="No Data",1,IF('Indicator Data Imputation'!BQ42&lt;&gt;"",1,0))</f>
        <v>1</v>
      </c>
      <c r="BP39" s="96">
        <f>IF('Indicator Data'!BS51="No Data",1,IF('Indicator Data Imputation'!BR42&lt;&gt;"",1,0))</f>
        <v>1</v>
      </c>
      <c r="BQ39" s="96">
        <f>IF('Indicator Data'!BT51="No Data",1,IF('Indicator Data Imputation'!BS42&lt;&gt;"",1,0))</f>
        <v>0</v>
      </c>
      <c r="BR39" s="96">
        <f>IF('Indicator Data'!BU51="No Data",1,IF('Indicator Data Imputation'!BT42&lt;&gt;"",1,0))</f>
        <v>1</v>
      </c>
      <c r="BS39" s="96">
        <f>IF('Indicator Data'!BV51="No Data",1,IF('Indicator Data Imputation'!BU42&lt;&gt;"",1,0))</f>
        <v>0</v>
      </c>
      <c r="BT39" s="96">
        <f>IF('Indicator Data'!BW51="No Data",1,IF('Indicator Data Imputation'!BV42&lt;&gt;"",1,0))</f>
        <v>0</v>
      </c>
      <c r="BU39" s="96">
        <f>IF('Indicator Data'!BX51="No Data",1,IF('Indicator Data Imputation'!BW42&lt;&gt;"",1,0))</f>
        <v>0</v>
      </c>
      <c r="BV39" s="96">
        <f>IF('Indicator Data'!BY51="No Data",1,IF('Indicator Data Imputation'!BX42&lt;&gt;"",1,0))</f>
        <v>0</v>
      </c>
      <c r="BW39" s="96">
        <f>IF('Indicator Data'!BZ51="No Data",1,IF('Indicator Data Imputation'!BY42&lt;&gt;"",1,0))</f>
        <v>0</v>
      </c>
      <c r="BX39" s="96">
        <f>IF('Indicator Data'!CA51="No Data",1,IF('Indicator Data Imputation'!BZ42&lt;&gt;"",1,0))</f>
        <v>0</v>
      </c>
      <c r="BY39" s="96">
        <f>IF('Indicator Data'!CB51="No Data",1,IF('Indicator Data Imputation'!CA42&lt;&gt;"",1,0))</f>
        <v>0</v>
      </c>
      <c r="BZ39" s="96">
        <f>IF('Indicator Data'!CC51="No Data",1,IF('Indicator Data Imputation'!CB42&lt;&gt;"",1,0))</f>
        <v>0</v>
      </c>
      <c r="CA39" s="96">
        <f>IF('Indicator Data'!CD51="No Data",1,IF('Indicator Data Imputation'!CC42&lt;&gt;"",1,0))</f>
        <v>0</v>
      </c>
      <c r="CB39" s="96">
        <f>IF('Indicator Data'!CE51="No Data",1,IF('Indicator Data Imputation'!CD42&lt;&gt;"",1,0))</f>
        <v>0</v>
      </c>
      <c r="CC39" s="96">
        <f>IF('Indicator Data'!CF51="No Data",1,IF('Indicator Data Imputation'!CE42&lt;&gt;"",1,0))</f>
        <v>0</v>
      </c>
      <c r="CD39" s="96">
        <f>IF('Indicator Data'!CG51="No Data",1,IF('Indicator Data Imputation'!CF42&lt;&gt;"",1,0))</f>
        <v>0</v>
      </c>
      <c r="CE39" s="96">
        <f>IF('Indicator Data'!CH51="No Data",1,IF('Indicator Data Imputation'!CG42&lt;&gt;"",1,0))</f>
        <v>0</v>
      </c>
      <c r="CF39" s="96">
        <f>IF('Indicator Data'!CI51="No Data",1,IF('Indicator Data Imputation'!CH42&lt;&gt;"",1,0))</f>
        <v>0</v>
      </c>
      <c r="CG39" s="96">
        <f>IF('Indicator Data'!CJ51="No Data",1,IF('Indicator Data Imputation'!CI42&lt;&gt;"",1,0))</f>
        <v>0</v>
      </c>
      <c r="CH39" s="96">
        <f>IF('Indicator Data'!CK51="No Data",1,IF('Indicator Data Imputation'!CJ42&lt;&gt;"",1,0))</f>
        <v>0</v>
      </c>
      <c r="CI39" s="96">
        <f>IF('Indicator Data'!CL51="No Data",1,IF('Indicator Data Imputation'!CK42&lt;&gt;"",1,0))</f>
        <v>0</v>
      </c>
      <c r="CJ39" s="96">
        <f>IF('Indicator Data'!CM51="No Data",1,IF('Indicator Data Imputation'!CL42&lt;&gt;"",1,0))</f>
        <v>0</v>
      </c>
      <c r="CK39" s="96">
        <f>IF('Indicator Data'!CN51="No Data",1,IF('Indicator Data Imputation'!CM42&lt;&gt;"",1,0))</f>
        <v>0</v>
      </c>
      <c r="CL39" s="96">
        <f>IF('Indicator Data'!CO51="No Data",1,IF('Indicator Data Imputation'!CN42&lt;&gt;"",1,0))</f>
        <v>0</v>
      </c>
      <c r="CM39">
        <f t="shared" si="2"/>
        <v>12</v>
      </c>
      <c r="CN39" s="98">
        <f t="shared" si="1"/>
        <v>0.1348314606741573</v>
      </c>
    </row>
    <row r="40" spans="1:92" ht="15.75" customHeight="1" x14ac:dyDescent="0.3">
      <c r="A40" t="str">
        <f>'Indicator Data'!C52</f>
        <v>Narail</v>
      </c>
      <c r="B40" s="96">
        <f>IF('Indicator Data'!E52="No Data",1,IF('Indicator Data Imputation'!D43&lt;&gt;"",1,0))</f>
        <v>1</v>
      </c>
      <c r="C40" s="96">
        <f>IF('Indicator Data'!F52="No Data",1,IF('Indicator Data Imputation'!E43&lt;&gt;"",1,0))</f>
        <v>1</v>
      </c>
      <c r="D40" s="96">
        <f>IF('Indicator Data'!G52="No Data",1,IF('Indicator Data Imputation'!F43&lt;&gt;"",1,0))</f>
        <v>1</v>
      </c>
      <c r="E40" s="96">
        <f>IF('Indicator Data'!H52="No Data",1,IF('Indicator Data Imputation'!G43&lt;&gt;"",1,0))</f>
        <v>1</v>
      </c>
      <c r="F40" s="96">
        <f>IF('Indicator Data'!I52="No Data",1,IF('Indicator Data Imputation'!H43&lt;&gt;"",1,0))</f>
        <v>0</v>
      </c>
      <c r="G40" s="96">
        <f>IF('Indicator Data'!J52="No Data",1,IF('Indicator Data Imputation'!I43&lt;&gt;"",1,0))</f>
        <v>0</v>
      </c>
      <c r="H40" s="96">
        <f>IF('Indicator Data'!K52="No Data",1,IF('Indicator Data Imputation'!J43&lt;&gt;"",1,0))</f>
        <v>0</v>
      </c>
      <c r="I40" s="96">
        <f>IF('Indicator Data'!L52="No Data",1,IF('Indicator Data Imputation'!K43&lt;&gt;"",1,0))</f>
        <v>0</v>
      </c>
      <c r="J40" s="96">
        <f>IF('Indicator Data'!M52="No Data",1,IF('Indicator Data Imputation'!L43&lt;&gt;"",1,0))</f>
        <v>0</v>
      </c>
      <c r="K40" s="96">
        <f>IF('Indicator Data'!N52="No Data",1,IF('Indicator Data Imputation'!M43&lt;&gt;"",1,0))</f>
        <v>0</v>
      </c>
      <c r="L40" s="96">
        <f>IF('Indicator Data'!O52="No Data",1,IF('Indicator Data Imputation'!N43&lt;&gt;"",1,0))</f>
        <v>0</v>
      </c>
      <c r="M40" s="96">
        <f>IF('Indicator Data'!P52="No Data",1,IF('Indicator Data Imputation'!O43&lt;&gt;"",1,0))</f>
        <v>0</v>
      </c>
      <c r="N40" s="96">
        <f>IF('Indicator Data'!Q52="No Data",1,IF('Indicator Data Imputation'!P43&lt;&gt;"",1,0))</f>
        <v>0</v>
      </c>
      <c r="O40" s="96">
        <f>IF('Indicator Data'!R52="No Data",1,IF('Indicator Data Imputation'!Q43&lt;&gt;"",1,0))</f>
        <v>0</v>
      </c>
      <c r="P40" s="96">
        <f>IF('Indicator Data'!S52="No Data",1,IF('Indicator Data Imputation'!R43&lt;&gt;"",1,0))</f>
        <v>0</v>
      </c>
      <c r="Q40" s="96">
        <f>IF('Indicator Data'!T52="No Data",1,IF('Indicator Data Imputation'!S43&lt;&gt;"",1,0))</f>
        <v>0</v>
      </c>
      <c r="R40" s="96">
        <f>IF('Indicator Data'!U52="No Data",1,IF('Indicator Data Imputation'!T43&lt;&gt;"",1,0))</f>
        <v>0</v>
      </c>
      <c r="S40" s="96">
        <f>IF('Indicator Data'!V52="No Data",1,IF('Indicator Data Imputation'!U43&lt;&gt;"",1,0))</f>
        <v>0</v>
      </c>
      <c r="T40" s="96">
        <f>IF('Indicator Data'!W52="No Data",1,IF('Indicator Data Imputation'!V43&lt;&gt;"",1,0))</f>
        <v>0</v>
      </c>
      <c r="U40" s="96">
        <f>IF('Indicator Data'!X52="No Data",1,IF('Indicator Data Imputation'!W43&lt;&gt;"",1,0))</f>
        <v>0</v>
      </c>
      <c r="V40" s="96">
        <f>IF('Indicator Data'!Y52="No Data",1,IF('Indicator Data Imputation'!X43&lt;&gt;"",1,0))</f>
        <v>0</v>
      </c>
      <c r="W40" s="96">
        <f>IF('Indicator Data'!Z52="No Data",1,IF('Indicator Data Imputation'!Y43&lt;&gt;"",1,0))</f>
        <v>0</v>
      </c>
      <c r="X40" s="96">
        <f>IF('Indicator Data'!AA52="No Data",1,IF('Indicator Data Imputation'!Z43&lt;&gt;"",1,0))</f>
        <v>0</v>
      </c>
      <c r="Y40" s="96">
        <f>IF('Indicator Data'!AB52="No Data",1,IF('Indicator Data Imputation'!AA43&lt;&gt;"",1,0))</f>
        <v>0</v>
      </c>
      <c r="Z40" s="96">
        <f>IF('Indicator Data'!AC52="No Data",1,IF('Indicator Data Imputation'!AB43&lt;&gt;"",1,0))</f>
        <v>0</v>
      </c>
      <c r="AA40" s="96">
        <f>IF('Indicator Data'!AD52="No Data",1,IF('Indicator Data Imputation'!AC43&lt;&gt;"",1,0))</f>
        <v>0</v>
      </c>
      <c r="AB40" s="96">
        <f>IF('Indicator Data'!AE52="No Data",1,IF('Indicator Data Imputation'!AD43&lt;&gt;"",1,0))</f>
        <v>1</v>
      </c>
      <c r="AC40" s="96">
        <f>IF('Indicator Data'!AF52="No Data",1,IF('Indicator Data Imputation'!AE43&lt;&gt;"",1,0))</f>
        <v>1</v>
      </c>
      <c r="AD40" s="96">
        <f>IF('Indicator Data'!AG52="No Data",1,IF('Indicator Data Imputation'!AF43&lt;&gt;"",1,0))</f>
        <v>1</v>
      </c>
      <c r="AE40" s="96">
        <f>IF('Indicator Data'!AH52="No Data",1,IF('Indicator Data Imputation'!AG43&lt;&gt;"",1,0))</f>
        <v>1</v>
      </c>
      <c r="AF40" s="96">
        <f>IF('Indicator Data'!AI52="No Data",1,IF('Indicator Data Imputation'!AH43&lt;&gt;"",1,0))</f>
        <v>1</v>
      </c>
      <c r="AG40" s="96">
        <f>IF('Indicator Data'!AJ52="No Data",1,IF('Indicator Data Imputation'!AI43&lt;&gt;"",1,0))</f>
        <v>0</v>
      </c>
      <c r="AH40" s="96">
        <f>IF('Indicator Data'!AK52="No Data",1,IF('Indicator Data Imputation'!AJ43&lt;&gt;"",1,0))</f>
        <v>0</v>
      </c>
      <c r="AI40" s="96">
        <f>IF('Indicator Data'!AL52="No Data",1,IF('Indicator Data Imputation'!AK43&lt;&gt;"",1,0))</f>
        <v>0</v>
      </c>
      <c r="AJ40" s="96">
        <f>IF('Indicator Data'!AM52="No Data",1,IF('Indicator Data Imputation'!AL43&lt;&gt;"",1,0))</f>
        <v>0</v>
      </c>
      <c r="AK40" s="96">
        <f>IF('Indicator Data'!AN52="No Data",1,IF('Indicator Data Imputation'!AM43&lt;&gt;"",1,0))</f>
        <v>0</v>
      </c>
      <c r="AL40" s="96">
        <f>IF('Indicator Data'!AO52="No Data",1,IF('Indicator Data Imputation'!AN43&lt;&gt;"",1,0))</f>
        <v>0</v>
      </c>
      <c r="AM40" s="96">
        <f>IF('Indicator Data'!AP52="No Data",1,IF('Indicator Data Imputation'!AO43&lt;&gt;"",1,0))</f>
        <v>0</v>
      </c>
      <c r="AN40" s="96">
        <f>IF('Indicator Data'!AQ52="No Data",1,IF('Indicator Data Imputation'!AP43&lt;&gt;"",1,0))</f>
        <v>0</v>
      </c>
      <c r="AO40" s="96">
        <f>IF('Indicator Data'!AR52="No Data",1,IF('Indicator Data Imputation'!AQ43&lt;&gt;"",1,0))</f>
        <v>0</v>
      </c>
      <c r="AP40" s="96">
        <f>IF('Indicator Data'!AS52="No Data",1,IF('Indicator Data Imputation'!AR43&lt;&gt;"",1,0))</f>
        <v>0</v>
      </c>
      <c r="AQ40" s="96">
        <f>IF('Indicator Data'!AT52="No Data",1,IF('Indicator Data Imputation'!AS43&lt;&gt;"",1,0))</f>
        <v>1</v>
      </c>
      <c r="AR40" s="96">
        <f>IF('Indicator Data'!AU52="No Data",1,IF('Indicator Data Imputation'!AT43&lt;&gt;"",1,0))</f>
        <v>1</v>
      </c>
      <c r="AS40" s="96">
        <f>IF('Indicator Data'!AV52="No Data",1,IF('Indicator Data Imputation'!AU43&lt;&gt;"",1,0))</f>
        <v>1</v>
      </c>
      <c r="AT40" s="96">
        <f>IF('Indicator Data'!AW52="No Data",1,IF('Indicator Data Imputation'!AV43&lt;&gt;"",1,0))</f>
        <v>0</v>
      </c>
      <c r="AU40" s="96">
        <f>IF('Indicator Data'!AX52="No Data",1,IF('Indicator Data Imputation'!AW43&lt;&gt;"",1,0))</f>
        <v>0</v>
      </c>
      <c r="AV40" s="96">
        <f>IF('Indicator Data'!AY52="No Data",1,IF('Indicator Data Imputation'!AX43&lt;&gt;"",1,0))</f>
        <v>0</v>
      </c>
      <c r="AW40" s="96">
        <f>IF('Indicator Data'!AZ52="No Data",1,IF('Indicator Data Imputation'!AY43&lt;&gt;"",1,0))</f>
        <v>0</v>
      </c>
      <c r="AX40" s="96">
        <f>IF('Indicator Data'!BA52="No Data",1,IF('Indicator Data Imputation'!AZ43&lt;&gt;"",1,0))</f>
        <v>0</v>
      </c>
      <c r="AY40" s="96">
        <f>IF('Indicator Data'!BB52="No Data",1,IF('Indicator Data Imputation'!BA43&lt;&gt;"",1,0))</f>
        <v>0</v>
      </c>
      <c r="AZ40" s="96">
        <f>IF('Indicator Data'!BC52="No Data",1,IF('Indicator Data Imputation'!BB43&lt;&gt;"",1,0))</f>
        <v>0</v>
      </c>
      <c r="BA40" s="96">
        <f>IF('Indicator Data'!BD52="No Data",1,IF('Indicator Data Imputation'!BC43&lt;&gt;"",1,0))</f>
        <v>0</v>
      </c>
      <c r="BB40" s="96">
        <f>IF('Indicator Data'!BE52="No Data",1,IF('Indicator Data Imputation'!BD43&lt;&gt;"",1,0))</f>
        <v>0</v>
      </c>
      <c r="BC40" s="96">
        <f>IF('Indicator Data'!BF52="No Data",1,IF('Indicator Data Imputation'!BE43&lt;&gt;"",1,0))</f>
        <v>0</v>
      </c>
      <c r="BD40" s="96">
        <f>IF('Indicator Data'!BG52="No Data",1,IF('Indicator Data Imputation'!BF43&lt;&gt;"",1,0))</f>
        <v>0</v>
      </c>
      <c r="BE40" s="96">
        <f>IF('Indicator Data'!BH52="No Data",1,IF('Indicator Data Imputation'!BG43&lt;&gt;"",1,0))</f>
        <v>0</v>
      </c>
      <c r="BF40" s="96">
        <f>IF('Indicator Data'!BI52="No Data",1,IF('Indicator Data Imputation'!BH43&lt;&gt;"",1,0))</f>
        <v>0</v>
      </c>
      <c r="BG40" s="96">
        <f>IF('Indicator Data'!BJ52="No Data",1,IF('Indicator Data Imputation'!BI43&lt;&gt;"",1,0))</f>
        <v>0</v>
      </c>
      <c r="BH40" s="96">
        <f>IF('Indicator Data'!BK52="No Data",1,IF('Indicator Data Imputation'!BJ43&lt;&gt;"",1,0))</f>
        <v>0</v>
      </c>
      <c r="BI40" s="96">
        <f>IF('Indicator Data'!BL52="No Data",1,IF('Indicator Data Imputation'!BK43&lt;&gt;"",1,0))</f>
        <v>0</v>
      </c>
      <c r="BJ40" s="96">
        <f>IF('Indicator Data'!BM52="No Data",1,IF('Indicator Data Imputation'!BL43&lt;&gt;"",1,0))</f>
        <v>0</v>
      </c>
      <c r="BK40" s="96">
        <f>IF('Indicator Data'!BN52="No Data",1,IF('Indicator Data Imputation'!BM43&lt;&gt;"",1,0))</f>
        <v>0</v>
      </c>
      <c r="BL40" s="96">
        <f>IF('Indicator Data'!BO52="No Data",1,IF('Indicator Data Imputation'!BN43&lt;&gt;"",1,0))</f>
        <v>0</v>
      </c>
      <c r="BM40" s="96">
        <f>IF('Indicator Data'!BP52="No Data",1,IF('Indicator Data Imputation'!BO43&lt;&gt;"",1,0))</f>
        <v>1</v>
      </c>
      <c r="BN40" s="96">
        <f>IF('Indicator Data'!BQ52="No Data",1,IF('Indicator Data Imputation'!BP43&lt;&gt;"",1,0))</f>
        <v>1</v>
      </c>
      <c r="BO40" s="96">
        <f>IF('Indicator Data'!BR52="No Data",1,IF('Indicator Data Imputation'!BQ43&lt;&gt;"",1,0))</f>
        <v>1</v>
      </c>
      <c r="BP40" s="96">
        <f>IF('Indicator Data'!BS52="No Data",1,IF('Indicator Data Imputation'!BR43&lt;&gt;"",1,0))</f>
        <v>0</v>
      </c>
      <c r="BQ40" s="96">
        <f>IF('Indicator Data'!BT52="No Data",1,IF('Indicator Data Imputation'!BS43&lt;&gt;"",1,0))</f>
        <v>0</v>
      </c>
      <c r="BR40" s="96">
        <f>IF('Indicator Data'!BU52="No Data",1,IF('Indicator Data Imputation'!BT43&lt;&gt;"",1,0))</f>
        <v>1</v>
      </c>
      <c r="BS40" s="96">
        <f>IF('Indicator Data'!BV52="No Data",1,IF('Indicator Data Imputation'!BU43&lt;&gt;"",1,0))</f>
        <v>0</v>
      </c>
      <c r="BT40" s="96">
        <f>IF('Indicator Data'!BW52="No Data",1,IF('Indicator Data Imputation'!BV43&lt;&gt;"",1,0))</f>
        <v>0</v>
      </c>
      <c r="BU40" s="96">
        <f>IF('Indicator Data'!BX52="No Data",1,IF('Indicator Data Imputation'!BW43&lt;&gt;"",1,0))</f>
        <v>0</v>
      </c>
      <c r="BV40" s="96">
        <f>IF('Indicator Data'!BY52="No Data",1,IF('Indicator Data Imputation'!BX43&lt;&gt;"",1,0))</f>
        <v>0</v>
      </c>
      <c r="BW40" s="96">
        <f>IF('Indicator Data'!BZ52="No Data",1,IF('Indicator Data Imputation'!BY43&lt;&gt;"",1,0))</f>
        <v>0</v>
      </c>
      <c r="BX40" s="96">
        <f>IF('Indicator Data'!CA52="No Data",1,IF('Indicator Data Imputation'!BZ43&lt;&gt;"",1,0))</f>
        <v>0</v>
      </c>
      <c r="BY40" s="96">
        <f>IF('Indicator Data'!CB52="No Data",1,IF('Indicator Data Imputation'!CA43&lt;&gt;"",1,0))</f>
        <v>0</v>
      </c>
      <c r="BZ40" s="96">
        <f>IF('Indicator Data'!CC52="No Data",1,IF('Indicator Data Imputation'!CB43&lt;&gt;"",1,0))</f>
        <v>0</v>
      </c>
      <c r="CA40" s="96">
        <f>IF('Indicator Data'!CD52="No Data",1,IF('Indicator Data Imputation'!CC43&lt;&gt;"",1,0))</f>
        <v>0</v>
      </c>
      <c r="CB40" s="96">
        <f>IF('Indicator Data'!CE52="No Data",1,IF('Indicator Data Imputation'!CD43&lt;&gt;"",1,0))</f>
        <v>0</v>
      </c>
      <c r="CC40" s="96">
        <f>IF('Indicator Data'!CF52="No Data",1,IF('Indicator Data Imputation'!CE43&lt;&gt;"",1,0))</f>
        <v>0</v>
      </c>
      <c r="CD40" s="96">
        <f>IF('Indicator Data'!CG52="No Data",1,IF('Indicator Data Imputation'!CF43&lt;&gt;"",1,0))</f>
        <v>0</v>
      </c>
      <c r="CE40" s="96">
        <f>IF('Indicator Data'!CH52="No Data",1,IF('Indicator Data Imputation'!CG43&lt;&gt;"",1,0))</f>
        <v>0</v>
      </c>
      <c r="CF40" s="96">
        <f>IF('Indicator Data'!CI52="No Data",1,IF('Indicator Data Imputation'!CH43&lt;&gt;"",1,0))</f>
        <v>0</v>
      </c>
      <c r="CG40" s="96">
        <f>IF('Indicator Data'!CJ52="No Data",1,IF('Indicator Data Imputation'!CI43&lt;&gt;"",1,0))</f>
        <v>0</v>
      </c>
      <c r="CH40" s="96">
        <f>IF('Indicator Data'!CK52="No Data",1,IF('Indicator Data Imputation'!CJ43&lt;&gt;"",1,0))</f>
        <v>0</v>
      </c>
      <c r="CI40" s="96">
        <f>IF('Indicator Data'!CL52="No Data",1,IF('Indicator Data Imputation'!CK43&lt;&gt;"",1,0))</f>
        <v>0</v>
      </c>
      <c r="CJ40" s="96">
        <f>IF('Indicator Data'!CM52="No Data",1,IF('Indicator Data Imputation'!CL43&lt;&gt;"",1,0))</f>
        <v>0</v>
      </c>
      <c r="CK40" s="96">
        <f>IF('Indicator Data'!CN52="No Data",1,IF('Indicator Data Imputation'!CM43&lt;&gt;"",1,0))</f>
        <v>0</v>
      </c>
      <c r="CL40" s="96">
        <f>IF('Indicator Data'!CO52="No Data",1,IF('Indicator Data Imputation'!CN43&lt;&gt;"",1,0))</f>
        <v>0</v>
      </c>
      <c r="CM40">
        <f t="shared" si="2"/>
        <v>12</v>
      </c>
      <c r="CN40" s="98">
        <f t="shared" si="1"/>
        <v>0.1348314606741573</v>
      </c>
    </row>
    <row r="41" spans="1:92" ht="15.75" customHeight="1" x14ac:dyDescent="0.3">
      <c r="A41" t="str">
        <f>'Indicator Data'!C53</f>
        <v>Satkhira</v>
      </c>
      <c r="B41" s="96">
        <f>IF('Indicator Data'!E53="No Data",1,IF('Indicator Data Imputation'!D44&lt;&gt;"",1,0))</f>
        <v>1</v>
      </c>
      <c r="C41" s="96">
        <f>IF('Indicator Data'!F53="No Data",1,IF('Indicator Data Imputation'!E44&lt;&gt;"",1,0))</f>
        <v>1</v>
      </c>
      <c r="D41" s="96">
        <f>IF('Indicator Data'!G53="No Data",1,IF('Indicator Data Imputation'!F44&lt;&gt;"",1,0))</f>
        <v>1</v>
      </c>
      <c r="E41" s="96">
        <f>IF('Indicator Data'!H53="No Data",1,IF('Indicator Data Imputation'!G44&lt;&gt;"",1,0))</f>
        <v>1</v>
      </c>
      <c r="F41" s="96">
        <f>IF('Indicator Data'!I53="No Data",1,IF('Indicator Data Imputation'!H44&lt;&gt;"",1,0))</f>
        <v>0</v>
      </c>
      <c r="G41" s="96">
        <f>IF('Indicator Data'!J53="No Data",1,IF('Indicator Data Imputation'!I44&lt;&gt;"",1,0))</f>
        <v>0</v>
      </c>
      <c r="H41" s="96">
        <f>IF('Indicator Data'!K53="No Data",1,IF('Indicator Data Imputation'!J44&lt;&gt;"",1,0))</f>
        <v>0</v>
      </c>
      <c r="I41" s="96">
        <f>IF('Indicator Data'!L53="No Data",1,IF('Indicator Data Imputation'!K44&lt;&gt;"",1,0))</f>
        <v>0</v>
      </c>
      <c r="J41" s="96">
        <f>IF('Indicator Data'!M53="No Data",1,IF('Indicator Data Imputation'!L44&lt;&gt;"",1,0))</f>
        <v>0</v>
      </c>
      <c r="K41" s="96">
        <f>IF('Indicator Data'!N53="No Data",1,IF('Indicator Data Imputation'!M44&lt;&gt;"",1,0))</f>
        <v>0</v>
      </c>
      <c r="L41" s="96">
        <f>IF('Indicator Data'!O53="No Data",1,IF('Indicator Data Imputation'!N44&lt;&gt;"",1,0))</f>
        <v>0</v>
      </c>
      <c r="M41" s="96">
        <f>IF('Indicator Data'!P53="No Data",1,IF('Indicator Data Imputation'!O44&lt;&gt;"",1,0))</f>
        <v>0</v>
      </c>
      <c r="N41" s="96">
        <f>IF('Indicator Data'!Q53="No Data",1,IF('Indicator Data Imputation'!P44&lt;&gt;"",1,0))</f>
        <v>0</v>
      </c>
      <c r="O41" s="96">
        <f>IF('Indicator Data'!R53="No Data",1,IF('Indicator Data Imputation'!Q44&lt;&gt;"",1,0))</f>
        <v>0</v>
      </c>
      <c r="P41" s="96">
        <f>IF('Indicator Data'!S53="No Data",1,IF('Indicator Data Imputation'!R44&lt;&gt;"",1,0))</f>
        <v>1</v>
      </c>
      <c r="Q41" s="96">
        <f>IF('Indicator Data'!T53="No Data",1,IF('Indicator Data Imputation'!S44&lt;&gt;"",1,0))</f>
        <v>0</v>
      </c>
      <c r="R41" s="96">
        <f>IF('Indicator Data'!U53="No Data",1,IF('Indicator Data Imputation'!T44&lt;&gt;"",1,0))</f>
        <v>0</v>
      </c>
      <c r="S41" s="96">
        <f>IF('Indicator Data'!V53="No Data",1,IF('Indicator Data Imputation'!U44&lt;&gt;"",1,0))</f>
        <v>0</v>
      </c>
      <c r="T41" s="96">
        <f>IF('Indicator Data'!W53="No Data",1,IF('Indicator Data Imputation'!V44&lt;&gt;"",1,0))</f>
        <v>0</v>
      </c>
      <c r="U41" s="96">
        <f>IF('Indicator Data'!X53="No Data",1,IF('Indicator Data Imputation'!W44&lt;&gt;"",1,0))</f>
        <v>0</v>
      </c>
      <c r="V41" s="96">
        <f>IF('Indicator Data'!Y53="No Data",1,IF('Indicator Data Imputation'!X44&lt;&gt;"",1,0))</f>
        <v>0</v>
      </c>
      <c r="W41" s="96">
        <f>IF('Indicator Data'!Z53="No Data",1,IF('Indicator Data Imputation'!Y44&lt;&gt;"",1,0))</f>
        <v>0</v>
      </c>
      <c r="X41" s="96">
        <f>IF('Indicator Data'!AA53="No Data",1,IF('Indicator Data Imputation'!Z44&lt;&gt;"",1,0))</f>
        <v>0</v>
      </c>
      <c r="Y41" s="96">
        <f>IF('Indicator Data'!AB53="No Data",1,IF('Indicator Data Imputation'!AA44&lt;&gt;"",1,0))</f>
        <v>0</v>
      </c>
      <c r="Z41" s="96">
        <f>IF('Indicator Data'!AC53="No Data",1,IF('Indicator Data Imputation'!AB44&lt;&gt;"",1,0))</f>
        <v>0</v>
      </c>
      <c r="AA41" s="96">
        <f>IF('Indicator Data'!AD53="No Data",1,IF('Indicator Data Imputation'!AC44&lt;&gt;"",1,0))</f>
        <v>0</v>
      </c>
      <c r="AB41" s="96">
        <f>IF('Indicator Data'!AE53="No Data",1,IF('Indicator Data Imputation'!AD44&lt;&gt;"",1,0))</f>
        <v>1</v>
      </c>
      <c r="AC41" s="96">
        <f>IF('Indicator Data'!AF53="No Data",1,IF('Indicator Data Imputation'!AE44&lt;&gt;"",1,0))</f>
        <v>1</v>
      </c>
      <c r="AD41" s="96">
        <f>IF('Indicator Data'!AG53="No Data",1,IF('Indicator Data Imputation'!AF44&lt;&gt;"",1,0))</f>
        <v>1</v>
      </c>
      <c r="AE41" s="96">
        <f>IF('Indicator Data'!AH53="No Data",1,IF('Indicator Data Imputation'!AG44&lt;&gt;"",1,0))</f>
        <v>1</v>
      </c>
      <c r="AF41" s="96">
        <f>IF('Indicator Data'!AI53="No Data",1,IF('Indicator Data Imputation'!AH44&lt;&gt;"",1,0))</f>
        <v>1</v>
      </c>
      <c r="AG41" s="96">
        <f>IF('Indicator Data'!AJ53="No Data",1,IF('Indicator Data Imputation'!AI44&lt;&gt;"",1,0))</f>
        <v>0</v>
      </c>
      <c r="AH41" s="96">
        <f>IF('Indicator Data'!AK53="No Data",1,IF('Indicator Data Imputation'!AJ44&lt;&gt;"",1,0))</f>
        <v>0</v>
      </c>
      <c r="AI41" s="96">
        <f>IF('Indicator Data'!AL53="No Data",1,IF('Indicator Data Imputation'!AK44&lt;&gt;"",1,0))</f>
        <v>0</v>
      </c>
      <c r="AJ41" s="96">
        <f>IF('Indicator Data'!AM53="No Data",1,IF('Indicator Data Imputation'!AL44&lt;&gt;"",1,0))</f>
        <v>0</v>
      </c>
      <c r="AK41" s="96">
        <f>IF('Indicator Data'!AN53="No Data",1,IF('Indicator Data Imputation'!AM44&lt;&gt;"",1,0))</f>
        <v>0</v>
      </c>
      <c r="AL41" s="96">
        <f>IF('Indicator Data'!AO53="No Data",1,IF('Indicator Data Imputation'!AN44&lt;&gt;"",1,0))</f>
        <v>0</v>
      </c>
      <c r="AM41" s="96">
        <f>IF('Indicator Data'!AP53="No Data",1,IF('Indicator Data Imputation'!AO44&lt;&gt;"",1,0))</f>
        <v>0</v>
      </c>
      <c r="AN41" s="96">
        <f>IF('Indicator Data'!AQ53="No Data",1,IF('Indicator Data Imputation'!AP44&lt;&gt;"",1,0))</f>
        <v>0</v>
      </c>
      <c r="AO41" s="96">
        <f>IF('Indicator Data'!AR53="No Data",1,IF('Indicator Data Imputation'!AQ44&lt;&gt;"",1,0))</f>
        <v>0</v>
      </c>
      <c r="AP41" s="96">
        <f>IF('Indicator Data'!AS53="No Data",1,IF('Indicator Data Imputation'!AR44&lt;&gt;"",1,0))</f>
        <v>0</v>
      </c>
      <c r="AQ41" s="96">
        <f>IF('Indicator Data'!AT53="No Data",1,IF('Indicator Data Imputation'!AS44&lt;&gt;"",1,0))</f>
        <v>1</v>
      </c>
      <c r="AR41" s="96">
        <f>IF('Indicator Data'!AU53="No Data",1,IF('Indicator Data Imputation'!AT44&lt;&gt;"",1,0))</f>
        <v>1</v>
      </c>
      <c r="AS41" s="96">
        <f>IF('Indicator Data'!AV53="No Data",1,IF('Indicator Data Imputation'!AU44&lt;&gt;"",1,0))</f>
        <v>1</v>
      </c>
      <c r="AT41" s="96">
        <f>IF('Indicator Data'!AW53="No Data",1,IF('Indicator Data Imputation'!AV44&lt;&gt;"",1,0))</f>
        <v>0</v>
      </c>
      <c r="AU41" s="96">
        <f>IF('Indicator Data'!AX53="No Data",1,IF('Indicator Data Imputation'!AW44&lt;&gt;"",1,0))</f>
        <v>0</v>
      </c>
      <c r="AV41" s="96">
        <f>IF('Indicator Data'!AY53="No Data",1,IF('Indicator Data Imputation'!AX44&lt;&gt;"",1,0))</f>
        <v>0</v>
      </c>
      <c r="AW41" s="96">
        <f>IF('Indicator Data'!AZ53="No Data",1,IF('Indicator Data Imputation'!AY44&lt;&gt;"",1,0))</f>
        <v>0</v>
      </c>
      <c r="AX41" s="96">
        <f>IF('Indicator Data'!BA53="No Data",1,IF('Indicator Data Imputation'!AZ44&lt;&gt;"",1,0))</f>
        <v>0</v>
      </c>
      <c r="AY41" s="96">
        <f>IF('Indicator Data'!BB53="No Data",1,IF('Indicator Data Imputation'!BA44&lt;&gt;"",1,0))</f>
        <v>0</v>
      </c>
      <c r="AZ41" s="96">
        <f>IF('Indicator Data'!BC53="No Data",1,IF('Indicator Data Imputation'!BB44&lt;&gt;"",1,0))</f>
        <v>0</v>
      </c>
      <c r="BA41" s="96">
        <f>IF('Indicator Data'!BD53="No Data",1,IF('Indicator Data Imputation'!BC44&lt;&gt;"",1,0))</f>
        <v>0</v>
      </c>
      <c r="BB41" s="96">
        <f>IF('Indicator Data'!BE53="No Data",1,IF('Indicator Data Imputation'!BD44&lt;&gt;"",1,0))</f>
        <v>0</v>
      </c>
      <c r="BC41" s="96">
        <f>IF('Indicator Data'!BF53="No Data",1,IF('Indicator Data Imputation'!BE44&lt;&gt;"",1,0))</f>
        <v>0</v>
      </c>
      <c r="BD41" s="96">
        <f>IF('Indicator Data'!BG53="No Data",1,IF('Indicator Data Imputation'!BF44&lt;&gt;"",1,0))</f>
        <v>0</v>
      </c>
      <c r="BE41" s="96">
        <f>IF('Indicator Data'!BH53="No Data",1,IF('Indicator Data Imputation'!BG44&lt;&gt;"",1,0))</f>
        <v>0</v>
      </c>
      <c r="BF41" s="96">
        <f>IF('Indicator Data'!BI53="No Data",1,IF('Indicator Data Imputation'!BH44&lt;&gt;"",1,0))</f>
        <v>0</v>
      </c>
      <c r="BG41" s="96">
        <f>IF('Indicator Data'!BJ53="No Data",1,IF('Indicator Data Imputation'!BI44&lt;&gt;"",1,0))</f>
        <v>0</v>
      </c>
      <c r="BH41" s="96">
        <f>IF('Indicator Data'!BK53="No Data",1,IF('Indicator Data Imputation'!BJ44&lt;&gt;"",1,0))</f>
        <v>0</v>
      </c>
      <c r="BI41" s="96">
        <f>IF('Indicator Data'!BL53="No Data",1,IF('Indicator Data Imputation'!BK44&lt;&gt;"",1,0))</f>
        <v>0</v>
      </c>
      <c r="BJ41" s="96">
        <f>IF('Indicator Data'!BM53="No Data",1,IF('Indicator Data Imputation'!BL44&lt;&gt;"",1,0))</f>
        <v>0</v>
      </c>
      <c r="BK41" s="96">
        <f>IF('Indicator Data'!BN53="No Data",1,IF('Indicator Data Imputation'!BM44&lt;&gt;"",1,0))</f>
        <v>0</v>
      </c>
      <c r="BL41" s="96">
        <f>IF('Indicator Data'!BO53="No Data",1,IF('Indicator Data Imputation'!BN44&lt;&gt;"",1,0))</f>
        <v>0</v>
      </c>
      <c r="BM41" s="96">
        <f>IF('Indicator Data'!BP53="No Data",1,IF('Indicator Data Imputation'!BO44&lt;&gt;"",1,0))</f>
        <v>1</v>
      </c>
      <c r="BN41" s="96">
        <f>IF('Indicator Data'!BQ53="No Data",1,IF('Indicator Data Imputation'!BP44&lt;&gt;"",1,0))</f>
        <v>1</v>
      </c>
      <c r="BO41" s="96">
        <f>IF('Indicator Data'!BR53="No Data",1,IF('Indicator Data Imputation'!BQ44&lt;&gt;"",1,0))</f>
        <v>1</v>
      </c>
      <c r="BP41" s="96">
        <f>IF('Indicator Data'!BS53="No Data",1,IF('Indicator Data Imputation'!BR44&lt;&gt;"",1,0))</f>
        <v>0</v>
      </c>
      <c r="BQ41" s="96">
        <f>IF('Indicator Data'!BT53="No Data",1,IF('Indicator Data Imputation'!BS44&lt;&gt;"",1,0))</f>
        <v>0</v>
      </c>
      <c r="BR41" s="96">
        <f>IF('Indicator Data'!BU53="No Data",1,IF('Indicator Data Imputation'!BT44&lt;&gt;"",1,0))</f>
        <v>1</v>
      </c>
      <c r="BS41" s="96">
        <f>IF('Indicator Data'!BV53="No Data",1,IF('Indicator Data Imputation'!BU44&lt;&gt;"",1,0))</f>
        <v>0</v>
      </c>
      <c r="BT41" s="96">
        <f>IF('Indicator Data'!BW53="No Data",1,IF('Indicator Data Imputation'!BV44&lt;&gt;"",1,0))</f>
        <v>0</v>
      </c>
      <c r="BU41" s="96">
        <f>IF('Indicator Data'!BX53="No Data",1,IF('Indicator Data Imputation'!BW44&lt;&gt;"",1,0))</f>
        <v>0</v>
      </c>
      <c r="BV41" s="96">
        <f>IF('Indicator Data'!BY53="No Data",1,IF('Indicator Data Imputation'!BX44&lt;&gt;"",1,0))</f>
        <v>0</v>
      </c>
      <c r="BW41" s="96">
        <f>IF('Indicator Data'!BZ53="No Data",1,IF('Indicator Data Imputation'!BY44&lt;&gt;"",1,0))</f>
        <v>0</v>
      </c>
      <c r="BX41" s="96">
        <f>IF('Indicator Data'!CA53="No Data",1,IF('Indicator Data Imputation'!BZ44&lt;&gt;"",1,0))</f>
        <v>0</v>
      </c>
      <c r="BY41" s="96">
        <f>IF('Indicator Data'!CB53="No Data",1,IF('Indicator Data Imputation'!CA44&lt;&gt;"",1,0))</f>
        <v>0</v>
      </c>
      <c r="BZ41" s="96">
        <f>IF('Indicator Data'!CC53="No Data",1,IF('Indicator Data Imputation'!CB44&lt;&gt;"",1,0))</f>
        <v>0</v>
      </c>
      <c r="CA41" s="96">
        <f>IF('Indicator Data'!CD53="No Data",1,IF('Indicator Data Imputation'!CC44&lt;&gt;"",1,0))</f>
        <v>0</v>
      </c>
      <c r="CB41" s="96">
        <f>IF('Indicator Data'!CE53="No Data",1,IF('Indicator Data Imputation'!CD44&lt;&gt;"",1,0))</f>
        <v>0</v>
      </c>
      <c r="CC41" s="96">
        <f>IF('Indicator Data'!CF53="No Data",1,IF('Indicator Data Imputation'!CE44&lt;&gt;"",1,0))</f>
        <v>0</v>
      </c>
      <c r="CD41" s="96">
        <f>IF('Indicator Data'!CG53="No Data",1,IF('Indicator Data Imputation'!CF44&lt;&gt;"",1,0))</f>
        <v>0</v>
      </c>
      <c r="CE41" s="96">
        <f>IF('Indicator Data'!CH53="No Data",1,IF('Indicator Data Imputation'!CG44&lt;&gt;"",1,0))</f>
        <v>0</v>
      </c>
      <c r="CF41" s="96">
        <f>IF('Indicator Data'!CI53="No Data",1,IF('Indicator Data Imputation'!CH44&lt;&gt;"",1,0))</f>
        <v>0</v>
      </c>
      <c r="CG41" s="96">
        <f>IF('Indicator Data'!CJ53="No Data",1,IF('Indicator Data Imputation'!CI44&lt;&gt;"",1,0))</f>
        <v>0</v>
      </c>
      <c r="CH41" s="96">
        <f>IF('Indicator Data'!CK53="No Data",1,IF('Indicator Data Imputation'!CJ44&lt;&gt;"",1,0))</f>
        <v>0</v>
      </c>
      <c r="CI41" s="96">
        <f>IF('Indicator Data'!CL53="No Data",1,IF('Indicator Data Imputation'!CK44&lt;&gt;"",1,0))</f>
        <v>0</v>
      </c>
      <c r="CJ41" s="96">
        <f>IF('Indicator Data'!CM53="No Data",1,IF('Indicator Data Imputation'!CL44&lt;&gt;"",1,0))</f>
        <v>0</v>
      </c>
      <c r="CK41" s="96">
        <f>IF('Indicator Data'!CN53="No Data",1,IF('Indicator Data Imputation'!CM44&lt;&gt;"",1,0))</f>
        <v>0</v>
      </c>
      <c r="CL41" s="96">
        <f>IF('Indicator Data'!CO53="No Data",1,IF('Indicator Data Imputation'!CN44&lt;&gt;"",1,0))</f>
        <v>0</v>
      </c>
      <c r="CM41">
        <f t="shared" si="2"/>
        <v>13</v>
      </c>
      <c r="CN41" s="98">
        <f t="shared" si="1"/>
        <v>0.14606741573033707</v>
      </c>
    </row>
    <row r="42" spans="1:92" ht="15.75" customHeight="1" x14ac:dyDescent="0.3">
      <c r="A42" t="str">
        <f>'Indicator Data'!C54</f>
        <v>Jamalpur</v>
      </c>
      <c r="B42" s="96">
        <f>IF('Indicator Data'!E54="No Data",1,IF('Indicator Data Imputation'!D45&lt;&gt;"",1,0))</f>
        <v>1</v>
      </c>
      <c r="C42" s="96">
        <f>IF('Indicator Data'!F54="No Data",1,IF('Indicator Data Imputation'!E45&lt;&gt;"",1,0))</f>
        <v>1</v>
      </c>
      <c r="D42" s="96">
        <f>IF('Indicator Data'!G54="No Data",1,IF('Indicator Data Imputation'!F45&lt;&gt;"",1,0))</f>
        <v>1</v>
      </c>
      <c r="E42" s="96">
        <f>IF('Indicator Data'!H54="No Data",1,IF('Indicator Data Imputation'!G45&lt;&gt;"",1,0))</f>
        <v>1</v>
      </c>
      <c r="F42" s="96">
        <f>IF('Indicator Data'!I54="No Data",1,IF('Indicator Data Imputation'!H45&lt;&gt;"",1,0))</f>
        <v>0</v>
      </c>
      <c r="G42" s="96">
        <f>IF('Indicator Data'!J54="No Data",1,IF('Indicator Data Imputation'!I45&lt;&gt;"",1,0))</f>
        <v>0</v>
      </c>
      <c r="H42" s="96">
        <f>IF('Indicator Data'!K54="No Data",1,IF('Indicator Data Imputation'!J45&lt;&gt;"",1,0))</f>
        <v>0</v>
      </c>
      <c r="I42" s="96">
        <f>IF('Indicator Data'!L54="No Data",1,IF('Indicator Data Imputation'!K45&lt;&gt;"",1,0))</f>
        <v>0</v>
      </c>
      <c r="J42" s="96">
        <f>IF('Indicator Data'!M54="No Data",1,IF('Indicator Data Imputation'!L45&lt;&gt;"",1,0))</f>
        <v>0</v>
      </c>
      <c r="K42" s="96">
        <f>IF('Indicator Data'!N54="No Data",1,IF('Indicator Data Imputation'!M45&lt;&gt;"",1,0))</f>
        <v>0</v>
      </c>
      <c r="L42" s="96">
        <f>IF('Indicator Data'!O54="No Data",1,IF('Indicator Data Imputation'!N45&lt;&gt;"",1,0))</f>
        <v>0</v>
      </c>
      <c r="M42" s="96">
        <f>IF('Indicator Data'!P54="No Data",1,IF('Indicator Data Imputation'!O45&lt;&gt;"",1,0))</f>
        <v>0</v>
      </c>
      <c r="N42" s="96">
        <f>IF('Indicator Data'!Q54="No Data",1,IF('Indicator Data Imputation'!P45&lt;&gt;"",1,0))</f>
        <v>0</v>
      </c>
      <c r="O42" s="96">
        <f>IF('Indicator Data'!R54="No Data",1,IF('Indicator Data Imputation'!Q45&lt;&gt;"",1,0))</f>
        <v>0</v>
      </c>
      <c r="P42" s="96">
        <f>IF('Indicator Data'!S54="No Data",1,IF('Indicator Data Imputation'!R45&lt;&gt;"",1,0))</f>
        <v>0</v>
      </c>
      <c r="Q42" s="96">
        <f>IF('Indicator Data'!T54="No Data",1,IF('Indicator Data Imputation'!S45&lt;&gt;"",1,0))</f>
        <v>0</v>
      </c>
      <c r="R42" s="96">
        <f>IF('Indicator Data'!U54="No Data",1,IF('Indicator Data Imputation'!T45&lt;&gt;"",1,0))</f>
        <v>0</v>
      </c>
      <c r="S42" s="96">
        <f>IF('Indicator Data'!V54="No Data",1,IF('Indicator Data Imputation'!U45&lt;&gt;"",1,0))</f>
        <v>0</v>
      </c>
      <c r="T42" s="96">
        <f>IF('Indicator Data'!W54="No Data",1,IF('Indicator Data Imputation'!V45&lt;&gt;"",1,0))</f>
        <v>0</v>
      </c>
      <c r="U42" s="96">
        <f>IF('Indicator Data'!X54="No Data",1,IF('Indicator Data Imputation'!W45&lt;&gt;"",1,0))</f>
        <v>0</v>
      </c>
      <c r="V42" s="96">
        <f>IF('Indicator Data'!Y54="No Data",1,IF('Indicator Data Imputation'!X45&lt;&gt;"",1,0))</f>
        <v>0</v>
      </c>
      <c r="W42" s="96">
        <f>IF('Indicator Data'!Z54="No Data",1,IF('Indicator Data Imputation'!Y45&lt;&gt;"",1,0))</f>
        <v>0</v>
      </c>
      <c r="X42" s="96">
        <f>IF('Indicator Data'!AA54="No Data",1,IF('Indicator Data Imputation'!Z45&lt;&gt;"",1,0))</f>
        <v>0</v>
      </c>
      <c r="Y42" s="96">
        <f>IF('Indicator Data'!AB54="No Data",1,IF('Indicator Data Imputation'!AA45&lt;&gt;"",1,0))</f>
        <v>0</v>
      </c>
      <c r="Z42" s="96">
        <f>IF('Indicator Data'!AC54="No Data",1,IF('Indicator Data Imputation'!AB45&lt;&gt;"",1,0))</f>
        <v>0</v>
      </c>
      <c r="AA42" s="96">
        <f>IF('Indicator Data'!AD54="No Data",1,IF('Indicator Data Imputation'!AC45&lt;&gt;"",1,0))</f>
        <v>0</v>
      </c>
      <c r="AB42" s="96">
        <f>IF('Indicator Data'!AE54="No Data",1,IF('Indicator Data Imputation'!AD45&lt;&gt;"",1,0))</f>
        <v>1</v>
      </c>
      <c r="AC42" s="96">
        <f>IF('Indicator Data'!AF54="No Data",1,IF('Indicator Data Imputation'!AE45&lt;&gt;"",1,0))</f>
        <v>1</v>
      </c>
      <c r="AD42" s="96">
        <f>IF('Indicator Data'!AG54="No Data",1,IF('Indicator Data Imputation'!AF45&lt;&gt;"",1,0))</f>
        <v>1</v>
      </c>
      <c r="AE42" s="96">
        <f>IF('Indicator Data'!AH54="No Data",1,IF('Indicator Data Imputation'!AG45&lt;&gt;"",1,0))</f>
        <v>1</v>
      </c>
      <c r="AF42" s="96">
        <f>IF('Indicator Data'!AI54="No Data",1,IF('Indicator Data Imputation'!AH45&lt;&gt;"",1,0))</f>
        <v>1</v>
      </c>
      <c r="AG42" s="96">
        <f>IF('Indicator Data'!AJ54="No Data",1,IF('Indicator Data Imputation'!AI45&lt;&gt;"",1,0))</f>
        <v>0</v>
      </c>
      <c r="AH42" s="96">
        <f>IF('Indicator Data'!AK54="No Data",1,IF('Indicator Data Imputation'!AJ45&lt;&gt;"",1,0))</f>
        <v>0</v>
      </c>
      <c r="AI42" s="96">
        <f>IF('Indicator Data'!AL54="No Data",1,IF('Indicator Data Imputation'!AK45&lt;&gt;"",1,0))</f>
        <v>0</v>
      </c>
      <c r="AJ42" s="96">
        <f>IF('Indicator Data'!AM54="No Data",1,IF('Indicator Data Imputation'!AL45&lt;&gt;"",1,0))</f>
        <v>0</v>
      </c>
      <c r="AK42" s="96">
        <f>IF('Indicator Data'!AN54="No Data",1,IF('Indicator Data Imputation'!AM45&lt;&gt;"",1,0))</f>
        <v>0</v>
      </c>
      <c r="AL42" s="96">
        <f>IF('Indicator Data'!AO54="No Data",1,IF('Indicator Data Imputation'!AN45&lt;&gt;"",1,0))</f>
        <v>0</v>
      </c>
      <c r="AM42" s="96">
        <f>IF('Indicator Data'!AP54="No Data",1,IF('Indicator Data Imputation'!AO45&lt;&gt;"",1,0))</f>
        <v>0</v>
      </c>
      <c r="AN42" s="96">
        <f>IF('Indicator Data'!AQ54="No Data",1,IF('Indicator Data Imputation'!AP45&lt;&gt;"",1,0))</f>
        <v>0</v>
      </c>
      <c r="AO42" s="96">
        <f>IF('Indicator Data'!AR54="No Data",1,IF('Indicator Data Imputation'!AQ45&lt;&gt;"",1,0))</f>
        <v>0</v>
      </c>
      <c r="AP42" s="96">
        <f>IF('Indicator Data'!AS54="No Data",1,IF('Indicator Data Imputation'!AR45&lt;&gt;"",1,0))</f>
        <v>0</v>
      </c>
      <c r="AQ42" s="96">
        <f>IF('Indicator Data'!AT54="No Data",1,IF('Indicator Data Imputation'!AS45&lt;&gt;"",1,0))</f>
        <v>1</v>
      </c>
      <c r="AR42" s="96">
        <f>IF('Indicator Data'!AU54="No Data",1,IF('Indicator Data Imputation'!AT45&lt;&gt;"",1,0))</f>
        <v>1</v>
      </c>
      <c r="AS42" s="96">
        <f>IF('Indicator Data'!AV54="No Data",1,IF('Indicator Data Imputation'!AU45&lt;&gt;"",1,0))</f>
        <v>1</v>
      </c>
      <c r="AT42" s="96">
        <f>IF('Indicator Data'!AW54="No Data",1,IF('Indicator Data Imputation'!AV45&lt;&gt;"",1,0))</f>
        <v>0</v>
      </c>
      <c r="AU42" s="96">
        <f>IF('Indicator Data'!AX54="No Data",1,IF('Indicator Data Imputation'!AW45&lt;&gt;"",1,0))</f>
        <v>0</v>
      </c>
      <c r="AV42" s="96">
        <f>IF('Indicator Data'!AY54="No Data",1,IF('Indicator Data Imputation'!AX45&lt;&gt;"",1,0))</f>
        <v>0</v>
      </c>
      <c r="AW42" s="96">
        <f>IF('Indicator Data'!AZ54="No Data",1,IF('Indicator Data Imputation'!AY45&lt;&gt;"",1,0))</f>
        <v>0</v>
      </c>
      <c r="AX42" s="96">
        <f>IF('Indicator Data'!BA54="No Data",1,IF('Indicator Data Imputation'!AZ45&lt;&gt;"",1,0))</f>
        <v>0</v>
      </c>
      <c r="AY42" s="96">
        <f>IF('Indicator Data'!BB54="No Data",1,IF('Indicator Data Imputation'!BA45&lt;&gt;"",1,0))</f>
        <v>0</v>
      </c>
      <c r="AZ42" s="96">
        <f>IF('Indicator Data'!BC54="No Data",1,IF('Indicator Data Imputation'!BB45&lt;&gt;"",1,0))</f>
        <v>0</v>
      </c>
      <c r="BA42" s="96">
        <f>IF('Indicator Data'!BD54="No Data",1,IF('Indicator Data Imputation'!BC45&lt;&gt;"",1,0))</f>
        <v>0</v>
      </c>
      <c r="BB42" s="96">
        <f>IF('Indicator Data'!BE54="No Data",1,IF('Indicator Data Imputation'!BD45&lt;&gt;"",1,0))</f>
        <v>0</v>
      </c>
      <c r="BC42" s="96">
        <f>IF('Indicator Data'!BF54="No Data",1,IF('Indicator Data Imputation'!BE45&lt;&gt;"",1,0))</f>
        <v>0</v>
      </c>
      <c r="BD42" s="96">
        <f>IF('Indicator Data'!BG54="No Data",1,IF('Indicator Data Imputation'!BF45&lt;&gt;"",1,0))</f>
        <v>0</v>
      </c>
      <c r="BE42" s="96">
        <f>IF('Indicator Data'!BH54="No Data",1,IF('Indicator Data Imputation'!BG45&lt;&gt;"",1,0))</f>
        <v>0</v>
      </c>
      <c r="BF42" s="96">
        <f>IF('Indicator Data'!BI54="No Data",1,IF('Indicator Data Imputation'!BH45&lt;&gt;"",1,0))</f>
        <v>0</v>
      </c>
      <c r="BG42" s="96">
        <f>IF('Indicator Data'!BJ54="No Data",1,IF('Indicator Data Imputation'!BI45&lt;&gt;"",1,0))</f>
        <v>0</v>
      </c>
      <c r="BH42" s="96">
        <f>IF('Indicator Data'!BK54="No Data",1,IF('Indicator Data Imputation'!BJ45&lt;&gt;"",1,0))</f>
        <v>0</v>
      </c>
      <c r="BI42" s="96">
        <f>IF('Indicator Data'!BL54="No Data",1,IF('Indicator Data Imputation'!BK45&lt;&gt;"",1,0))</f>
        <v>0</v>
      </c>
      <c r="BJ42" s="96">
        <f>IF('Indicator Data'!BM54="No Data",1,IF('Indicator Data Imputation'!BL45&lt;&gt;"",1,0))</f>
        <v>0</v>
      </c>
      <c r="BK42" s="96">
        <f>IF('Indicator Data'!BN54="No Data",1,IF('Indicator Data Imputation'!BM45&lt;&gt;"",1,0))</f>
        <v>0</v>
      </c>
      <c r="BL42" s="96">
        <f>IF('Indicator Data'!BO54="No Data",1,IF('Indicator Data Imputation'!BN45&lt;&gt;"",1,0))</f>
        <v>0</v>
      </c>
      <c r="BM42" s="96">
        <f>IF('Indicator Data'!BP54="No Data",1,IF('Indicator Data Imputation'!BO45&lt;&gt;"",1,0))</f>
        <v>1</v>
      </c>
      <c r="BN42" s="96">
        <f>IF('Indicator Data'!BQ54="No Data",1,IF('Indicator Data Imputation'!BP45&lt;&gt;"",1,0))</f>
        <v>1</v>
      </c>
      <c r="BO42" s="96">
        <f>IF('Indicator Data'!BR54="No Data",1,IF('Indicator Data Imputation'!BQ45&lt;&gt;"",1,0))</f>
        <v>1</v>
      </c>
      <c r="BP42" s="96">
        <f>IF('Indicator Data'!BS54="No Data",1,IF('Indicator Data Imputation'!BR45&lt;&gt;"",1,0))</f>
        <v>1</v>
      </c>
      <c r="BQ42" s="96">
        <f>IF('Indicator Data'!BT54="No Data",1,IF('Indicator Data Imputation'!BS45&lt;&gt;"",1,0))</f>
        <v>0</v>
      </c>
      <c r="BR42" s="96">
        <f>IF('Indicator Data'!BU54="No Data",1,IF('Indicator Data Imputation'!BT45&lt;&gt;"",1,0))</f>
        <v>1</v>
      </c>
      <c r="BS42" s="96">
        <f>IF('Indicator Data'!BV54="No Data",1,IF('Indicator Data Imputation'!BU45&lt;&gt;"",1,0))</f>
        <v>0</v>
      </c>
      <c r="BT42" s="96">
        <f>IF('Indicator Data'!BW54="No Data",1,IF('Indicator Data Imputation'!BV45&lt;&gt;"",1,0))</f>
        <v>0</v>
      </c>
      <c r="BU42" s="96">
        <f>IF('Indicator Data'!BX54="No Data",1,IF('Indicator Data Imputation'!BW45&lt;&gt;"",1,0))</f>
        <v>0</v>
      </c>
      <c r="BV42" s="96">
        <f>IF('Indicator Data'!BY54="No Data",1,IF('Indicator Data Imputation'!BX45&lt;&gt;"",1,0))</f>
        <v>0</v>
      </c>
      <c r="BW42" s="96">
        <f>IF('Indicator Data'!BZ54="No Data",1,IF('Indicator Data Imputation'!BY45&lt;&gt;"",1,0))</f>
        <v>0</v>
      </c>
      <c r="BX42" s="96">
        <f>IF('Indicator Data'!CA54="No Data",1,IF('Indicator Data Imputation'!BZ45&lt;&gt;"",1,0))</f>
        <v>0</v>
      </c>
      <c r="BY42" s="96">
        <f>IF('Indicator Data'!CB54="No Data",1,IF('Indicator Data Imputation'!CA45&lt;&gt;"",1,0))</f>
        <v>0</v>
      </c>
      <c r="BZ42" s="96">
        <f>IF('Indicator Data'!CC54="No Data",1,IF('Indicator Data Imputation'!CB45&lt;&gt;"",1,0))</f>
        <v>0</v>
      </c>
      <c r="CA42" s="96">
        <f>IF('Indicator Data'!CD54="No Data",1,IF('Indicator Data Imputation'!CC45&lt;&gt;"",1,0))</f>
        <v>0</v>
      </c>
      <c r="CB42" s="96">
        <f>IF('Indicator Data'!CE54="No Data",1,IF('Indicator Data Imputation'!CD45&lt;&gt;"",1,0))</f>
        <v>0</v>
      </c>
      <c r="CC42" s="96">
        <f>IF('Indicator Data'!CF54="No Data",1,IF('Indicator Data Imputation'!CE45&lt;&gt;"",1,0))</f>
        <v>0</v>
      </c>
      <c r="CD42" s="96">
        <f>IF('Indicator Data'!CG54="No Data",1,IF('Indicator Data Imputation'!CF45&lt;&gt;"",1,0))</f>
        <v>0</v>
      </c>
      <c r="CE42" s="96">
        <f>IF('Indicator Data'!CH54="No Data",1,IF('Indicator Data Imputation'!CG45&lt;&gt;"",1,0))</f>
        <v>0</v>
      </c>
      <c r="CF42" s="96">
        <f>IF('Indicator Data'!CI54="No Data",1,IF('Indicator Data Imputation'!CH45&lt;&gt;"",1,0))</f>
        <v>0</v>
      </c>
      <c r="CG42" s="96">
        <f>IF('Indicator Data'!CJ54="No Data",1,IF('Indicator Data Imputation'!CI45&lt;&gt;"",1,0))</f>
        <v>0</v>
      </c>
      <c r="CH42" s="96">
        <f>IF('Indicator Data'!CK54="No Data",1,IF('Indicator Data Imputation'!CJ45&lt;&gt;"",1,0))</f>
        <v>0</v>
      </c>
      <c r="CI42" s="96">
        <f>IF('Indicator Data'!CL54="No Data",1,IF('Indicator Data Imputation'!CK45&lt;&gt;"",1,0))</f>
        <v>0</v>
      </c>
      <c r="CJ42" s="96">
        <f>IF('Indicator Data'!CM54="No Data",1,IF('Indicator Data Imputation'!CL45&lt;&gt;"",1,0))</f>
        <v>0</v>
      </c>
      <c r="CK42" s="96">
        <f>IF('Indicator Data'!CN54="No Data",1,IF('Indicator Data Imputation'!CM45&lt;&gt;"",1,0))</f>
        <v>0</v>
      </c>
      <c r="CL42" s="96">
        <f>IF('Indicator Data'!CO54="No Data",1,IF('Indicator Data Imputation'!CN45&lt;&gt;"",1,0))</f>
        <v>0</v>
      </c>
      <c r="CM42">
        <f t="shared" si="2"/>
        <v>12</v>
      </c>
      <c r="CN42" s="98">
        <f t="shared" si="1"/>
        <v>0.1348314606741573</v>
      </c>
    </row>
    <row r="43" spans="1:92" ht="15.75" customHeight="1" x14ac:dyDescent="0.3">
      <c r="A43" t="str">
        <f>'Indicator Data'!C55</f>
        <v>Mymensingh</v>
      </c>
      <c r="B43" s="96">
        <f>IF('Indicator Data'!E55="No Data",1,IF('Indicator Data Imputation'!D46&lt;&gt;"",1,0))</f>
        <v>1</v>
      </c>
      <c r="C43" s="96">
        <f>IF('Indicator Data'!F55="No Data",1,IF('Indicator Data Imputation'!E46&lt;&gt;"",1,0))</f>
        <v>1</v>
      </c>
      <c r="D43" s="96">
        <f>IF('Indicator Data'!G55="No Data",1,IF('Indicator Data Imputation'!F46&lt;&gt;"",1,0))</f>
        <v>1</v>
      </c>
      <c r="E43" s="96">
        <f>IF('Indicator Data'!H55="No Data",1,IF('Indicator Data Imputation'!G46&lt;&gt;"",1,0))</f>
        <v>1</v>
      </c>
      <c r="F43" s="96">
        <f>IF('Indicator Data'!I55="No Data",1,IF('Indicator Data Imputation'!H46&lt;&gt;"",1,0))</f>
        <v>0</v>
      </c>
      <c r="G43" s="96">
        <f>IF('Indicator Data'!J55="No Data",1,IF('Indicator Data Imputation'!I46&lt;&gt;"",1,0))</f>
        <v>0</v>
      </c>
      <c r="H43" s="96">
        <f>IF('Indicator Data'!K55="No Data",1,IF('Indicator Data Imputation'!J46&lt;&gt;"",1,0))</f>
        <v>0</v>
      </c>
      <c r="I43" s="96">
        <f>IF('Indicator Data'!L55="No Data",1,IF('Indicator Data Imputation'!K46&lt;&gt;"",1,0))</f>
        <v>0</v>
      </c>
      <c r="J43" s="96">
        <f>IF('Indicator Data'!M55="No Data",1,IF('Indicator Data Imputation'!L46&lt;&gt;"",1,0))</f>
        <v>0</v>
      </c>
      <c r="K43" s="96">
        <f>IF('Indicator Data'!N55="No Data",1,IF('Indicator Data Imputation'!M46&lt;&gt;"",1,0))</f>
        <v>0</v>
      </c>
      <c r="L43" s="96">
        <f>IF('Indicator Data'!O55="No Data",1,IF('Indicator Data Imputation'!N46&lt;&gt;"",1,0))</f>
        <v>0</v>
      </c>
      <c r="M43" s="96">
        <f>IF('Indicator Data'!P55="No Data",1,IF('Indicator Data Imputation'!O46&lt;&gt;"",1,0))</f>
        <v>0</v>
      </c>
      <c r="N43" s="96">
        <f>IF('Indicator Data'!Q55="No Data",1,IF('Indicator Data Imputation'!P46&lt;&gt;"",1,0))</f>
        <v>0</v>
      </c>
      <c r="O43" s="96">
        <f>IF('Indicator Data'!R55="No Data",1,IF('Indicator Data Imputation'!Q46&lt;&gt;"",1,0))</f>
        <v>0</v>
      </c>
      <c r="P43" s="96">
        <f>IF('Indicator Data'!S55="No Data",1,IF('Indicator Data Imputation'!R46&lt;&gt;"",1,0))</f>
        <v>1</v>
      </c>
      <c r="Q43" s="96">
        <f>IF('Indicator Data'!T55="No Data",1,IF('Indicator Data Imputation'!S46&lt;&gt;"",1,0))</f>
        <v>0</v>
      </c>
      <c r="R43" s="96">
        <f>IF('Indicator Data'!U55="No Data",1,IF('Indicator Data Imputation'!T46&lt;&gt;"",1,0))</f>
        <v>0</v>
      </c>
      <c r="S43" s="96">
        <f>IF('Indicator Data'!V55="No Data",1,IF('Indicator Data Imputation'!U46&lt;&gt;"",1,0))</f>
        <v>0</v>
      </c>
      <c r="T43" s="96">
        <f>IF('Indicator Data'!W55="No Data",1,IF('Indicator Data Imputation'!V46&lt;&gt;"",1,0))</f>
        <v>0</v>
      </c>
      <c r="U43" s="96">
        <f>IF('Indicator Data'!X55="No Data",1,IF('Indicator Data Imputation'!W46&lt;&gt;"",1,0))</f>
        <v>0</v>
      </c>
      <c r="V43" s="96">
        <f>IF('Indicator Data'!Y55="No Data",1,IF('Indicator Data Imputation'!X46&lt;&gt;"",1,0))</f>
        <v>0</v>
      </c>
      <c r="W43" s="96">
        <f>IF('Indicator Data'!Z55="No Data",1,IF('Indicator Data Imputation'!Y46&lt;&gt;"",1,0))</f>
        <v>0</v>
      </c>
      <c r="X43" s="96">
        <f>IF('Indicator Data'!AA55="No Data",1,IF('Indicator Data Imputation'!Z46&lt;&gt;"",1,0))</f>
        <v>0</v>
      </c>
      <c r="Y43" s="96">
        <f>IF('Indicator Data'!AB55="No Data",1,IF('Indicator Data Imputation'!AA46&lt;&gt;"",1,0))</f>
        <v>0</v>
      </c>
      <c r="Z43" s="96">
        <f>IF('Indicator Data'!AC55="No Data",1,IF('Indicator Data Imputation'!AB46&lt;&gt;"",1,0))</f>
        <v>0</v>
      </c>
      <c r="AA43" s="96">
        <f>IF('Indicator Data'!AD55="No Data",1,IF('Indicator Data Imputation'!AC46&lt;&gt;"",1,0))</f>
        <v>0</v>
      </c>
      <c r="AB43" s="96">
        <f>IF('Indicator Data'!AE55="No Data",1,IF('Indicator Data Imputation'!AD46&lt;&gt;"",1,0))</f>
        <v>1</v>
      </c>
      <c r="AC43" s="96">
        <f>IF('Indicator Data'!AF55="No Data",1,IF('Indicator Data Imputation'!AE46&lt;&gt;"",1,0))</f>
        <v>1</v>
      </c>
      <c r="AD43" s="96">
        <f>IF('Indicator Data'!AG55="No Data",1,IF('Indicator Data Imputation'!AF46&lt;&gt;"",1,0))</f>
        <v>1</v>
      </c>
      <c r="AE43" s="96">
        <f>IF('Indicator Data'!AH55="No Data",1,IF('Indicator Data Imputation'!AG46&lt;&gt;"",1,0))</f>
        <v>1</v>
      </c>
      <c r="AF43" s="96">
        <f>IF('Indicator Data'!AI55="No Data",1,IF('Indicator Data Imputation'!AH46&lt;&gt;"",1,0))</f>
        <v>1</v>
      </c>
      <c r="AG43" s="96">
        <f>IF('Indicator Data'!AJ55="No Data",1,IF('Indicator Data Imputation'!AI46&lt;&gt;"",1,0))</f>
        <v>0</v>
      </c>
      <c r="AH43" s="96">
        <f>IF('Indicator Data'!AK55="No Data",1,IF('Indicator Data Imputation'!AJ46&lt;&gt;"",1,0))</f>
        <v>0</v>
      </c>
      <c r="AI43" s="96">
        <f>IF('Indicator Data'!AL55="No Data",1,IF('Indicator Data Imputation'!AK46&lt;&gt;"",1,0))</f>
        <v>0</v>
      </c>
      <c r="AJ43" s="96">
        <f>IF('Indicator Data'!AM55="No Data",1,IF('Indicator Data Imputation'!AL46&lt;&gt;"",1,0))</f>
        <v>0</v>
      </c>
      <c r="AK43" s="96">
        <f>IF('Indicator Data'!AN55="No Data",1,IF('Indicator Data Imputation'!AM46&lt;&gt;"",1,0))</f>
        <v>0</v>
      </c>
      <c r="AL43" s="96">
        <f>IF('Indicator Data'!AO55="No Data",1,IF('Indicator Data Imputation'!AN46&lt;&gt;"",1,0))</f>
        <v>0</v>
      </c>
      <c r="AM43" s="96">
        <f>IF('Indicator Data'!AP55="No Data",1,IF('Indicator Data Imputation'!AO46&lt;&gt;"",1,0))</f>
        <v>0</v>
      </c>
      <c r="AN43" s="96">
        <f>IF('Indicator Data'!AQ55="No Data",1,IF('Indicator Data Imputation'!AP46&lt;&gt;"",1,0))</f>
        <v>0</v>
      </c>
      <c r="AO43" s="96">
        <f>IF('Indicator Data'!AR55="No Data",1,IF('Indicator Data Imputation'!AQ46&lt;&gt;"",1,0))</f>
        <v>0</v>
      </c>
      <c r="AP43" s="96">
        <f>IF('Indicator Data'!AS55="No Data",1,IF('Indicator Data Imputation'!AR46&lt;&gt;"",1,0))</f>
        <v>0</v>
      </c>
      <c r="AQ43" s="96">
        <f>IF('Indicator Data'!AT55="No Data",1,IF('Indicator Data Imputation'!AS46&lt;&gt;"",1,0))</f>
        <v>1</v>
      </c>
      <c r="AR43" s="96">
        <f>IF('Indicator Data'!AU55="No Data",1,IF('Indicator Data Imputation'!AT46&lt;&gt;"",1,0))</f>
        <v>1</v>
      </c>
      <c r="AS43" s="96">
        <f>IF('Indicator Data'!AV55="No Data",1,IF('Indicator Data Imputation'!AU46&lt;&gt;"",1,0))</f>
        <v>1</v>
      </c>
      <c r="AT43" s="96">
        <f>IF('Indicator Data'!AW55="No Data",1,IF('Indicator Data Imputation'!AV46&lt;&gt;"",1,0))</f>
        <v>0</v>
      </c>
      <c r="AU43" s="96">
        <f>IF('Indicator Data'!AX55="No Data",1,IF('Indicator Data Imputation'!AW46&lt;&gt;"",1,0))</f>
        <v>0</v>
      </c>
      <c r="AV43" s="96">
        <f>IF('Indicator Data'!AY55="No Data",1,IF('Indicator Data Imputation'!AX46&lt;&gt;"",1,0))</f>
        <v>0</v>
      </c>
      <c r="AW43" s="96">
        <f>IF('Indicator Data'!AZ55="No Data",1,IF('Indicator Data Imputation'!AY46&lt;&gt;"",1,0))</f>
        <v>0</v>
      </c>
      <c r="AX43" s="96">
        <f>IF('Indicator Data'!BA55="No Data",1,IF('Indicator Data Imputation'!AZ46&lt;&gt;"",1,0))</f>
        <v>0</v>
      </c>
      <c r="AY43" s="96">
        <f>IF('Indicator Data'!BB55="No Data",1,IF('Indicator Data Imputation'!BA46&lt;&gt;"",1,0))</f>
        <v>0</v>
      </c>
      <c r="AZ43" s="96">
        <f>IF('Indicator Data'!BC55="No Data",1,IF('Indicator Data Imputation'!BB46&lt;&gt;"",1,0))</f>
        <v>0</v>
      </c>
      <c r="BA43" s="96">
        <f>IF('Indicator Data'!BD55="No Data",1,IF('Indicator Data Imputation'!BC46&lt;&gt;"",1,0))</f>
        <v>0</v>
      </c>
      <c r="BB43" s="96">
        <f>IF('Indicator Data'!BE55="No Data",1,IF('Indicator Data Imputation'!BD46&lt;&gt;"",1,0))</f>
        <v>0</v>
      </c>
      <c r="BC43" s="96">
        <f>IF('Indicator Data'!BF55="No Data",1,IF('Indicator Data Imputation'!BE46&lt;&gt;"",1,0))</f>
        <v>0</v>
      </c>
      <c r="BD43" s="96">
        <f>IF('Indicator Data'!BG55="No Data",1,IF('Indicator Data Imputation'!BF46&lt;&gt;"",1,0))</f>
        <v>0</v>
      </c>
      <c r="BE43" s="96">
        <f>IF('Indicator Data'!BH55="No Data",1,IF('Indicator Data Imputation'!BG46&lt;&gt;"",1,0))</f>
        <v>0</v>
      </c>
      <c r="BF43" s="96">
        <f>IF('Indicator Data'!BI55="No Data",1,IF('Indicator Data Imputation'!BH46&lt;&gt;"",1,0))</f>
        <v>0</v>
      </c>
      <c r="BG43" s="96">
        <f>IF('Indicator Data'!BJ55="No Data",1,IF('Indicator Data Imputation'!BI46&lt;&gt;"",1,0))</f>
        <v>0</v>
      </c>
      <c r="BH43" s="96">
        <f>IF('Indicator Data'!BK55="No Data",1,IF('Indicator Data Imputation'!BJ46&lt;&gt;"",1,0))</f>
        <v>0</v>
      </c>
      <c r="BI43" s="96">
        <f>IF('Indicator Data'!BL55="No Data",1,IF('Indicator Data Imputation'!BK46&lt;&gt;"",1,0))</f>
        <v>0</v>
      </c>
      <c r="BJ43" s="96">
        <f>IF('Indicator Data'!BM55="No Data",1,IF('Indicator Data Imputation'!BL46&lt;&gt;"",1,0))</f>
        <v>0</v>
      </c>
      <c r="BK43" s="96">
        <f>IF('Indicator Data'!BN55="No Data",1,IF('Indicator Data Imputation'!BM46&lt;&gt;"",1,0))</f>
        <v>0</v>
      </c>
      <c r="BL43" s="96">
        <f>IF('Indicator Data'!BO55="No Data",1,IF('Indicator Data Imputation'!BN46&lt;&gt;"",1,0))</f>
        <v>0</v>
      </c>
      <c r="BM43" s="96">
        <f>IF('Indicator Data'!BP55="No Data",1,IF('Indicator Data Imputation'!BO46&lt;&gt;"",1,0))</f>
        <v>1</v>
      </c>
      <c r="BN43" s="96">
        <f>IF('Indicator Data'!BQ55="No Data",1,IF('Indicator Data Imputation'!BP46&lt;&gt;"",1,0))</f>
        <v>1</v>
      </c>
      <c r="BO43" s="96">
        <f>IF('Indicator Data'!BR55="No Data",1,IF('Indicator Data Imputation'!BQ46&lt;&gt;"",1,0))</f>
        <v>1</v>
      </c>
      <c r="BP43" s="96">
        <f>IF('Indicator Data'!BS55="No Data",1,IF('Indicator Data Imputation'!BR46&lt;&gt;"",1,0))</f>
        <v>1</v>
      </c>
      <c r="BQ43" s="96">
        <f>IF('Indicator Data'!BT55="No Data",1,IF('Indicator Data Imputation'!BS46&lt;&gt;"",1,0))</f>
        <v>0</v>
      </c>
      <c r="BR43" s="96">
        <f>IF('Indicator Data'!BU55="No Data",1,IF('Indicator Data Imputation'!BT46&lt;&gt;"",1,0))</f>
        <v>1</v>
      </c>
      <c r="BS43" s="96">
        <f>IF('Indicator Data'!BV55="No Data",1,IF('Indicator Data Imputation'!BU46&lt;&gt;"",1,0))</f>
        <v>0</v>
      </c>
      <c r="BT43" s="96">
        <f>IF('Indicator Data'!BW55="No Data",1,IF('Indicator Data Imputation'!BV46&lt;&gt;"",1,0))</f>
        <v>0</v>
      </c>
      <c r="BU43" s="96">
        <f>IF('Indicator Data'!BX55="No Data",1,IF('Indicator Data Imputation'!BW46&lt;&gt;"",1,0))</f>
        <v>0</v>
      </c>
      <c r="BV43" s="96">
        <f>IF('Indicator Data'!BY55="No Data",1,IF('Indicator Data Imputation'!BX46&lt;&gt;"",1,0))</f>
        <v>0</v>
      </c>
      <c r="BW43" s="96">
        <f>IF('Indicator Data'!BZ55="No Data",1,IF('Indicator Data Imputation'!BY46&lt;&gt;"",1,0))</f>
        <v>0</v>
      </c>
      <c r="BX43" s="96">
        <f>IF('Indicator Data'!CA55="No Data",1,IF('Indicator Data Imputation'!BZ46&lt;&gt;"",1,0))</f>
        <v>0</v>
      </c>
      <c r="BY43" s="96">
        <f>IF('Indicator Data'!CB55="No Data",1,IF('Indicator Data Imputation'!CA46&lt;&gt;"",1,0))</f>
        <v>0</v>
      </c>
      <c r="BZ43" s="96">
        <f>IF('Indicator Data'!CC55="No Data",1,IF('Indicator Data Imputation'!CB46&lt;&gt;"",1,0))</f>
        <v>0</v>
      </c>
      <c r="CA43" s="96">
        <f>IF('Indicator Data'!CD55="No Data",1,IF('Indicator Data Imputation'!CC46&lt;&gt;"",1,0))</f>
        <v>0</v>
      </c>
      <c r="CB43" s="96">
        <f>IF('Indicator Data'!CE55="No Data",1,IF('Indicator Data Imputation'!CD46&lt;&gt;"",1,0))</f>
        <v>0</v>
      </c>
      <c r="CC43" s="96">
        <f>IF('Indicator Data'!CF55="No Data",1,IF('Indicator Data Imputation'!CE46&lt;&gt;"",1,0))</f>
        <v>0</v>
      </c>
      <c r="CD43" s="96">
        <f>IF('Indicator Data'!CG55="No Data",1,IF('Indicator Data Imputation'!CF46&lt;&gt;"",1,0))</f>
        <v>0</v>
      </c>
      <c r="CE43" s="96">
        <f>IF('Indicator Data'!CH55="No Data",1,IF('Indicator Data Imputation'!CG46&lt;&gt;"",1,0))</f>
        <v>0</v>
      </c>
      <c r="CF43" s="96">
        <f>IF('Indicator Data'!CI55="No Data",1,IF('Indicator Data Imputation'!CH46&lt;&gt;"",1,0))</f>
        <v>0</v>
      </c>
      <c r="CG43" s="96">
        <f>IF('Indicator Data'!CJ55="No Data",1,IF('Indicator Data Imputation'!CI46&lt;&gt;"",1,0))</f>
        <v>0</v>
      </c>
      <c r="CH43" s="96">
        <f>IF('Indicator Data'!CK55="No Data",1,IF('Indicator Data Imputation'!CJ46&lt;&gt;"",1,0))</f>
        <v>0</v>
      </c>
      <c r="CI43" s="96">
        <f>IF('Indicator Data'!CL55="No Data",1,IF('Indicator Data Imputation'!CK46&lt;&gt;"",1,0))</f>
        <v>0</v>
      </c>
      <c r="CJ43" s="96">
        <f>IF('Indicator Data'!CM55="No Data",1,IF('Indicator Data Imputation'!CL46&lt;&gt;"",1,0))</f>
        <v>0</v>
      </c>
      <c r="CK43" s="96">
        <f>IF('Indicator Data'!CN55="No Data",1,IF('Indicator Data Imputation'!CM46&lt;&gt;"",1,0))</f>
        <v>0</v>
      </c>
      <c r="CL43" s="96">
        <f>IF('Indicator Data'!CO55="No Data",1,IF('Indicator Data Imputation'!CN46&lt;&gt;"",1,0))</f>
        <v>0</v>
      </c>
      <c r="CM43">
        <f t="shared" si="2"/>
        <v>13</v>
      </c>
      <c r="CN43" s="98">
        <f t="shared" si="1"/>
        <v>0.14606741573033707</v>
      </c>
    </row>
    <row r="44" spans="1:92" ht="15.75" customHeight="1" x14ac:dyDescent="0.3">
      <c r="A44" t="str">
        <f>'Indicator Data'!C56</f>
        <v>Netrakona</v>
      </c>
      <c r="B44" s="96">
        <f>IF('Indicator Data'!E56="No Data",1,IF('Indicator Data Imputation'!D47&lt;&gt;"",1,0))</f>
        <v>1</v>
      </c>
      <c r="C44" s="96">
        <f>IF('Indicator Data'!F56="No Data",1,IF('Indicator Data Imputation'!E47&lt;&gt;"",1,0))</f>
        <v>1</v>
      </c>
      <c r="D44" s="96">
        <f>IF('Indicator Data'!G56="No Data",1,IF('Indicator Data Imputation'!F47&lt;&gt;"",1,0))</f>
        <v>1</v>
      </c>
      <c r="E44" s="96">
        <f>IF('Indicator Data'!H56="No Data",1,IF('Indicator Data Imputation'!G47&lt;&gt;"",1,0))</f>
        <v>1</v>
      </c>
      <c r="F44" s="96">
        <f>IF('Indicator Data'!I56="No Data",1,IF('Indicator Data Imputation'!H47&lt;&gt;"",1,0))</f>
        <v>0</v>
      </c>
      <c r="G44" s="96">
        <f>IF('Indicator Data'!J56="No Data",1,IF('Indicator Data Imputation'!I47&lt;&gt;"",1,0))</f>
        <v>0</v>
      </c>
      <c r="H44" s="96">
        <f>IF('Indicator Data'!K56="No Data",1,IF('Indicator Data Imputation'!J47&lt;&gt;"",1,0))</f>
        <v>0</v>
      </c>
      <c r="I44" s="96">
        <f>IF('Indicator Data'!L56="No Data",1,IF('Indicator Data Imputation'!K47&lt;&gt;"",1,0))</f>
        <v>0</v>
      </c>
      <c r="J44" s="96">
        <f>IF('Indicator Data'!M56="No Data",1,IF('Indicator Data Imputation'!L47&lt;&gt;"",1,0))</f>
        <v>0</v>
      </c>
      <c r="K44" s="96">
        <f>IF('Indicator Data'!N56="No Data",1,IF('Indicator Data Imputation'!M47&lt;&gt;"",1,0))</f>
        <v>0</v>
      </c>
      <c r="L44" s="96">
        <f>IF('Indicator Data'!O56="No Data",1,IF('Indicator Data Imputation'!N47&lt;&gt;"",1,0))</f>
        <v>0</v>
      </c>
      <c r="M44" s="96">
        <f>IF('Indicator Data'!P56="No Data",1,IF('Indicator Data Imputation'!O47&lt;&gt;"",1,0))</f>
        <v>0</v>
      </c>
      <c r="N44" s="96">
        <f>IF('Indicator Data'!Q56="No Data",1,IF('Indicator Data Imputation'!P47&lt;&gt;"",1,0))</f>
        <v>0</v>
      </c>
      <c r="O44" s="96">
        <f>IF('Indicator Data'!R56="No Data",1,IF('Indicator Data Imputation'!Q47&lt;&gt;"",1,0))</f>
        <v>0</v>
      </c>
      <c r="P44" s="96">
        <f>IF('Indicator Data'!S56="No Data",1,IF('Indicator Data Imputation'!R47&lt;&gt;"",1,0))</f>
        <v>1</v>
      </c>
      <c r="Q44" s="96">
        <f>IF('Indicator Data'!T56="No Data",1,IF('Indicator Data Imputation'!S47&lt;&gt;"",1,0))</f>
        <v>0</v>
      </c>
      <c r="R44" s="96">
        <f>IF('Indicator Data'!U56="No Data",1,IF('Indicator Data Imputation'!T47&lt;&gt;"",1,0))</f>
        <v>0</v>
      </c>
      <c r="S44" s="96">
        <f>IF('Indicator Data'!V56="No Data",1,IF('Indicator Data Imputation'!U47&lt;&gt;"",1,0))</f>
        <v>0</v>
      </c>
      <c r="T44" s="96">
        <f>IF('Indicator Data'!W56="No Data",1,IF('Indicator Data Imputation'!V47&lt;&gt;"",1,0))</f>
        <v>0</v>
      </c>
      <c r="U44" s="96">
        <f>IF('Indicator Data'!X56="No Data",1,IF('Indicator Data Imputation'!W47&lt;&gt;"",1,0))</f>
        <v>0</v>
      </c>
      <c r="V44" s="96">
        <f>IF('Indicator Data'!Y56="No Data",1,IF('Indicator Data Imputation'!X47&lt;&gt;"",1,0))</f>
        <v>0</v>
      </c>
      <c r="W44" s="96">
        <f>IF('Indicator Data'!Z56="No Data",1,IF('Indicator Data Imputation'!Y47&lt;&gt;"",1,0))</f>
        <v>0</v>
      </c>
      <c r="X44" s="96">
        <f>IF('Indicator Data'!AA56="No Data",1,IF('Indicator Data Imputation'!Z47&lt;&gt;"",1,0))</f>
        <v>0</v>
      </c>
      <c r="Y44" s="96">
        <f>IF('Indicator Data'!AB56="No Data",1,IF('Indicator Data Imputation'!AA47&lt;&gt;"",1,0))</f>
        <v>0</v>
      </c>
      <c r="Z44" s="96">
        <f>IF('Indicator Data'!AC56="No Data",1,IF('Indicator Data Imputation'!AB47&lt;&gt;"",1,0))</f>
        <v>0</v>
      </c>
      <c r="AA44" s="96">
        <f>IF('Indicator Data'!AD56="No Data",1,IF('Indicator Data Imputation'!AC47&lt;&gt;"",1,0))</f>
        <v>0</v>
      </c>
      <c r="AB44" s="96">
        <f>IF('Indicator Data'!AE56="No Data",1,IF('Indicator Data Imputation'!AD47&lt;&gt;"",1,0))</f>
        <v>1</v>
      </c>
      <c r="AC44" s="96">
        <f>IF('Indicator Data'!AF56="No Data",1,IF('Indicator Data Imputation'!AE47&lt;&gt;"",1,0))</f>
        <v>1</v>
      </c>
      <c r="AD44" s="96">
        <f>IF('Indicator Data'!AG56="No Data",1,IF('Indicator Data Imputation'!AF47&lt;&gt;"",1,0))</f>
        <v>1</v>
      </c>
      <c r="AE44" s="96">
        <f>IF('Indicator Data'!AH56="No Data",1,IF('Indicator Data Imputation'!AG47&lt;&gt;"",1,0))</f>
        <v>1</v>
      </c>
      <c r="AF44" s="96">
        <f>IF('Indicator Data'!AI56="No Data",1,IF('Indicator Data Imputation'!AH47&lt;&gt;"",1,0))</f>
        <v>1</v>
      </c>
      <c r="AG44" s="96">
        <f>IF('Indicator Data'!AJ56="No Data",1,IF('Indicator Data Imputation'!AI47&lt;&gt;"",1,0))</f>
        <v>0</v>
      </c>
      <c r="AH44" s="96">
        <f>IF('Indicator Data'!AK56="No Data",1,IF('Indicator Data Imputation'!AJ47&lt;&gt;"",1,0))</f>
        <v>0</v>
      </c>
      <c r="AI44" s="96">
        <f>IF('Indicator Data'!AL56="No Data",1,IF('Indicator Data Imputation'!AK47&lt;&gt;"",1,0))</f>
        <v>0</v>
      </c>
      <c r="AJ44" s="96">
        <f>IF('Indicator Data'!AM56="No Data",1,IF('Indicator Data Imputation'!AL47&lt;&gt;"",1,0))</f>
        <v>0</v>
      </c>
      <c r="AK44" s="96">
        <f>IF('Indicator Data'!AN56="No Data",1,IF('Indicator Data Imputation'!AM47&lt;&gt;"",1,0))</f>
        <v>0</v>
      </c>
      <c r="AL44" s="96">
        <f>IF('Indicator Data'!AO56="No Data",1,IF('Indicator Data Imputation'!AN47&lt;&gt;"",1,0))</f>
        <v>0</v>
      </c>
      <c r="AM44" s="96">
        <f>IF('Indicator Data'!AP56="No Data",1,IF('Indicator Data Imputation'!AO47&lt;&gt;"",1,0))</f>
        <v>0</v>
      </c>
      <c r="AN44" s="96">
        <f>IF('Indicator Data'!AQ56="No Data",1,IF('Indicator Data Imputation'!AP47&lt;&gt;"",1,0))</f>
        <v>0</v>
      </c>
      <c r="AO44" s="96">
        <f>IF('Indicator Data'!AR56="No Data",1,IF('Indicator Data Imputation'!AQ47&lt;&gt;"",1,0))</f>
        <v>0</v>
      </c>
      <c r="AP44" s="96">
        <f>IF('Indicator Data'!AS56="No Data",1,IF('Indicator Data Imputation'!AR47&lt;&gt;"",1,0))</f>
        <v>0</v>
      </c>
      <c r="AQ44" s="96">
        <f>IF('Indicator Data'!AT56="No Data",1,IF('Indicator Data Imputation'!AS47&lt;&gt;"",1,0))</f>
        <v>1</v>
      </c>
      <c r="AR44" s="96">
        <f>IF('Indicator Data'!AU56="No Data",1,IF('Indicator Data Imputation'!AT47&lt;&gt;"",1,0))</f>
        <v>1</v>
      </c>
      <c r="AS44" s="96">
        <f>IF('Indicator Data'!AV56="No Data",1,IF('Indicator Data Imputation'!AU47&lt;&gt;"",1,0))</f>
        <v>1</v>
      </c>
      <c r="AT44" s="96">
        <f>IF('Indicator Data'!AW56="No Data",1,IF('Indicator Data Imputation'!AV47&lt;&gt;"",1,0))</f>
        <v>0</v>
      </c>
      <c r="AU44" s="96">
        <f>IF('Indicator Data'!AX56="No Data",1,IF('Indicator Data Imputation'!AW47&lt;&gt;"",1,0))</f>
        <v>0</v>
      </c>
      <c r="AV44" s="96">
        <f>IF('Indicator Data'!AY56="No Data",1,IF('Indicator Data Imputation'!AX47&lt;&gt;"",1,0))</f>
        <v>0</v>
      </c>
      <c r="AW44" s="96">
        <f>IF('Indicator Data'!AZ56="No Data",1,IF('Indicator Data Imputation'!AY47&lt;&gt;"",1,0))</f>
        <v>0</v>
      </c>
      <c r="AX44" s="96">
        <f>IF('Indicator Data'!BA56="No Data",1,IF('Indicator Data Imputation'!AZ47&lt;&gt;"",1,0))</f>
        <v>0</v>
      </c>
      <c r="AY44" s="96">
        <f>IF('Indicator Data'!BB56="No Data",1,IF('Indicator Data Imputation'!BA47&lt;&gt;"",1,0))</f>
        <v>0</v>
      </c>
      <c r="AZ44" s="96">
        <f>IF('Indicator Data'!BC56="No Data",1,IF('Indicator Data Imputation'!BB47&lt;&gt;"",1,0))</f>
        <v>0</v>
      </c>
      <c r="BA44" s="96">
        <f>IF('Indicator Data'!BD56="No Data",1,IF('Indicator Data Imputation'!BC47&lt;&gt;"",1,0))</f>
        <v>0</v>
      </c>
      <c r="BB44" s="96">
        <f>IF('Indicator Data'!BE56="No Data",1,IF('Indicator Data Imputation'!BD47&lt;&gt;"",1,0))</f>
        <v>0</v>
      </c>
      <c r="BC44" s="96">
        <f>IF('Indicator Data'!BF56="No Data",1,IF('Indicator Data Imputation'!BE47&lt;&gt;"",1,0))</f>
        <v>0</v>
      </c>
      <c r="BD44" s="96">
        <f>IF('Indicator Data'!BG56="No Data",1,IF('Indicator Data Imputation'!BF47&lt;&gt;"",1,0))</f>
        <v>0</v>
      </c>
      <c r="BE44" s="96">
        <f>IF('Indicator Data'!BH56="No Data",1,IF('Indicator Data Imputation'!BG47&lt;&gt;"",1,0))</f>
        <v>0</v>
      </c>
      <c r="BF44" s="96">
        <f>IF('Indicator Data'!BI56="No Data",1,IF('Indicator Data Imputation'!BH47&lt;&gt;"",1,0))</f>
        <v>0</v>
      </c>
      <c r="BG44" s="96">
        <f>IF('Indicator Data'!BJ56="No Data",1,IF('Indicator Data Imputation'!BI47&lt;&gt;"",1,0))</f>
        <v>0</v>
      </c>
      <c r="BH44" s="96">
        <f>IF('Indicator Data'!BK56="No Data",1,IF('Indicator Data Imputation'!BJ47&lt;&gt;"",1,0))</f>
        <v>0</v>
      </c>
      <c r="BI44" s="96">
        <f>IF('Indicator Data'!BL56="No Data",1,IF('Indicator Data Imputation'!BK47&lt;&gt;"",1,0))</f>
        <v>0</v>
      </c>
      <c r="BJ44" s="96">
        <f>IF('Indicator Data'!BM56="No Data",1,IF('Indicator Data Imputation'!BL47&lt;&gt;"",1,0))</f>
        <v>0</v>
      </c>
      <c r="BK44" s="96">
        <f>IF('Indicator Data'!BN56="No Data",1,IF('Indicator Data Imputation'!BM47&lt;&gt;"",1,0))</f>
        <v>0</v>
      </c>
      <c r="BL44" s="96">
        <f>IF('Indicator Data'!BO56="No Data",1,IF('Indicator Data Imputation'!BN47&lt;&gt;"",1,0))</f>
        <v>0</v>
      </c>
      <c r="BM44" s="96">
        <f>IF('Indicator Data'!BP56="No Data",1,IF('Indicator Data Imputation'!BO47&lt;&gt;"",1,0))</f>
        <v>1</v>
      </c>
      <c r="BN44" s="96">
        <f>IF('Indicator Data'!BQ56="No Data",1,IF('Indicator Data Imputation'!BP47&lt;&gt;"",1,0))</f>
        <v>1</v>
      </c>
      <c r="BO44" s="96">
        <f>IF('Indicator Data'!BR56="No Data",1,IF('Indicator Data Imputation'!BQ47&lt;&gt;"",1,0))</f>
        <v>1</v>
      </c>
      <c r="BP44" s="96">
        <f>IF('Indicator Data'!BS56="No Data",1,IF('Indicator Data Imputation'!BR47&lt;&gt;"",1,0))</f>
        <v>1</v>
      </c>
      <c r="BQ44" s="96">
        <f>IF('Indicator Data'!BT56="No Data",1,IF('Indicator Data Imputation'!BS47&lt;&gt;"",1,0))</f>
        <v>0</v>
      </c>
      <c r="BR44" s="96">
        <f>IF('Indicator Data'!BU56="No Data",1,IF('Indicator Data Imputation'!BT47&lt;&gt;"",1,0))</f>
        <v>1</v>
      </c>
      <c r="BS44" s="96">
        <f>IF('Indicator Data'!BV56="No Data",1,IF('Indicator Data Imputation'!BU47&lt;&gt;"",1,0))</f>
        <v>0</v>
      </c>
      <c r="BT44" s="96">
        <f>IF('Indicator Data'!BW56="No Data",1,IF('Indicator Data Imputation'!BV47&lt;&gt;"",1,0))</f>
        <v>0</v>
      </c>
      <c r="BU44" s="96">
        <f>IF('Indicator Data'!BX56="No Data",1,IF('Indicator Data Imputation'!BW47&lt;&gt;"",1,0))</f>
        <v>0</v>
      </c>
      <c r="BV44" s="96">
        <f>IF('Indicator Data'!BY56="No Data",1,IF('Indicator Data Imputation'!BX47&lt;&gt;"",1,0))</f>
        <v>0</v>
      </c>
      <c r="BW44" s="96">
        <f>IF('Indicator Data'!BZ56="No Data",1,IF('Indicator Data Imputation'!BY47&lt;&gt;"",1,0))</f>
        <v>0</v>
      </c>
      <c r="BX44" s="96">
        <f>IF('Indicator Data'!CA56="No Data",1,IF('Indicator Data Imputation'!BZ47&lt;&gt;"",1,0))</f>
        <v>0</v>
      </c>
      <c r="BY44" s="96">
        <f>IF('Indicator Data'!CB56="No Data",1,IF('Indicator Data Imputation'!CA47&lt;&gt;"",1,0))</f>
        <v>0</v>
      </c>
      <c r="BZ44" s="96">
        <f>IF('Indicator Data'!CC56="No Data",1,IF('Indicator Data Imputation'!CB47&lt;&gt;"",1,0))</f>
        <v>0</v>
      </c>
      <c r="CA44" s="96">
        <f>IF('Indicator Data'!CD56="No Data",1,IF('Indicator Data Imputation'!CC47&lt;&gt;"",1,0))</f>
        <v>0</v>
      </c>
      <c r="CB44" s="96">
        <f>IF('Indicator Data'!CE56="No Data",1,IF('Indicator Data Imputation'!CD47&lt;&gt;"",1,0))</f>
        <v>0</v>
      </c>
      <c r="CC44" s="96">
        <f>IF('Indicator Data'!CF56="No Data",1,IF('Indicator Data Imputation'!CE47&lt;&gt;"",1,0))</f>
        <v>0</v>
      </c>
      <c r="CD44" s="96">
        <f>IF('Indicator Data'!CG56="No Data",1,IF('Indicator Data Imputation'!CF47&lt;&gt;"",1,0))</f>
        <v>0</v>
      </c>
      <c r="CE44" s="96">
        <f>IF('Indicator Data'!CH56="No Data",1,IF('Indicator Data Imputation'!CG47&lt;&gt;"",1,0))</f>
        <v>0</v>
      </c>
      <c r="CF44" s="96">
        <f>IF('Indicator Data'!CI56="No Data",1,IF('Indicator Data Imputation'!CH47&lt;&gt;"",1,0))</f>
        <v>0</v>
      </c>
      <c r="CG44" s="96">
        <f>IF('Indicator Data'!CJ56="No Data",1,IF('Indicator Data Imputation'!CI47&lt;&gt;"",1,0))</f>
        <v>0</v>
      </c>
      <c r="CH44" s="96">
        <f>IF('Indicator Data'!CK56="No Data",1,IF('Indicator Data Imputation'!CJ47&lt;&gt;"",1,0))</f>
        <v>0</v>
      </c>
      <c r="CI44" s="96">
        <f>IF('Indicator Data'!CL56="No Data",1,IF('Indicator Data Imputation'!CK47&lt;&gt;"",1,0))</f>
        <v>0</v>
      </c>
      <c r="CJ44" s="96">
        <f>IF('Indicator Data'!CM56="No Data",1,IF('Indicator Data Imputation'!CL47&lt;&gt;"",1,0))</f>
        <v>0</v>
      </c>
      <c r="CK44" s="96">
        <f>IF('Indicator Data'!CN56="No Data",1,IF('Indicator Data Imputation'!CM47&lt;&gt;"",1,0))</f>
        <v>0</v>
      </c>
      <c r="CL44" s="96">
        <f>IF('Indicator Data'!CO56="No Data",1,IF('Indicator Data Imputation'!CN47&lt;&gt;"",1,0))</f>
        <v>0</v>
      </c>
      <c r="CM44">
        <f t="shared" si="2"/>
        <v>13</v>
      </c>
      <c r="CN44" s="98">
        <f t="shared" si="1"/>
        <v>0.14606741573033707</v>
      </c>
    </row>
    <row r="45" spans="1:92" ht="15.75" customHeight="1" x14ac:dyDescent="0.3">
      <c r="A45" t="str">
        <f>'Indicator Data'!C57</f>
        <v>Sherpur</v>
      </c>
      <c r="B45" s="96">
        <f>IF('Indicator Data'!E57="No Data",1,IF('Indicator Data Imputation'!D48&lt;&gt;"",1,0))</f>
        <v>1</v>
      </c>
      <c r="C45" s="96">
        <f>IF('Indicator Data'!F57="No Data",1,IF('Indicator Data Imputation'!E48&lt;&gt;"",1,0))</f>
        <v>1</v>
      </c>
      <c r="D45" s="96">
        <f>IF('Indicator Data'!G57="No Data",1,IF('Indicator Data Imputation'!F48&lt;&gt;"",1,0))</f>
        <v>1</v>
      </c>
      <c r="E45" s="96">
        <f>IF('Indicator Data'!H57="No Data",1,IF('Indicator Data Imputation'!G48&lt;&gt;"",1,0))</f>
        <v>1</v>
      </c>
      <c r="F45" s="96">
        <f>IF('Indicator Data'!I57="No Data",1,IF('Indicator Data Imputation'!H48&lt;&gt;"",1,0))</f>
        <v>0</v>
      </c>
      <c r="G45" s="96">
        <f>IF('Indicator Data'!J57="No Data",1,IF('Indicator Data Imputation'!I48&lt;&gt;"",1,0))</f>
        <v>0</v>
      </c>
      <c r="H45" s="96">
        <f>IF('Indicator Data'!K57="No Data",1,IF('Indicator Data Imputation'!J48&lt;&gt;"",1,0))</f>
        <v>0</v>
      </c>
      <c r="I45" s="96">
        <f>IF('Indicator Data'!L57="No Data",1,IF('Indicator Data Imputation'!K48&lt;&gt;"",1,0))</f>
        <v>0</v>
      </c>
      <c r="J45" s="96">
        <f>IF('Indicator Data'!M57="No Data",1,IF('Indicator Data Imputation'!L48&lt;&gt;"",1,0))</f>
        <v>0</v>
      </c>
      <c r="K45" s="96">
        <f>IF('Indicator Data'!N57="No Data",1,IF('Indicator Data Imputation'!M48&lt;&gt;"",1,0))</f>
        <v>0</v>
      </c>
      <c r="L45" s="96">
        <f>IF('Indicator Data'!O57="No Data",1,IF('Indicator Data Imputation'!N48&lt;&gt;"",1,0))</f>
        <v>0</v>
      </c>
      <c r="M45" s="96">
        <f>IF('Indicator Data'!P57="No Data",1,IF('Indicator Data Imputation'!O48&lt;&gt;"",1,0))</f>
        <v>0</v>
      </c>
      <c r="N45" s="96">
        <f>IF('Indicator Data'!Q57="No Data",1,IF('Indicator Data Imputation'!P48&lt;&gt;"",1,0))</f>
        <v>0</v>
      </c>
      <c r="O45" s="96">
        <f>IF('Indicator Data'!R57="No Data",1,IF('Indicator Data Imputation'!Q48&lt;&gt;"",1,0))</f>
        <v>0</v>
      </c>
      <c r="P45" s="96">
        <f>IF('Indicator Data'!S57="No Data",1,IF('Indicator Data Imputation'!R48&lt;&gt;"",1,0))</f>
        <v>1</v>
      </c>
      <c r="Q45" s="96">
        <f>IF('Indicator Data'!T57="No Data",1,IF('Indicator Data Imputation'!S48&lt;&gt;"",1,0))</f>
        <v>0</v>
      </c>
      <c r="R45" s="96">
        <f>IF('Indicator Data'!U57="No Data",1,IF('Indicator Data Imputation'!T48&lt;&gt;"",1,0))</f>
        <v>0</v>
      </c>
      <c r="S45" s="96">
        <f>IF('Indicator Data'!V57="No Data",1,IF('Indicator Data Imputation'!U48&lt;&gt;"",1,0))</f>
        <v>0</v>
      </c>
      <c r="T45" s="96">
        <f>IF('Indicator Data'!W57="No Data",1,IF('Indicator Data Imputation'!V48&lt;&gt;"",1,0))</f>
        <v>0</v>
      </c>
      <c r="U45" s="96">
        <f>IF('Indicator Data'!X57="No Data",1,IF('Indicator Data Imputation'!W48&lt;&gt;"",1,0))</f>
        <v>0</v>
      </c>
      <c r="V45" s="96">
        <f>IF('Indicator Data'!Y57="No Data",1,IF('Indicator Data Imputation'!X48&lt;&gt;"",1,0))</f>
        <v>0</v>
      </c>
      <c r="W45" s="96">
        <f>IF('Indicator Data'!Z57="No Data",1,IF('Indicator Data Imputation'!Y48&lt;&gt;"",1,0))</f>
        <v>0</v>
      </c>
      <c r="X45" s="96">
        <f>IF('Indicator Data'!AA57="No Data",1,IF('Indicator Data Imputation'!Z48&lt;&gt;"",1,0))</f>
        <v>0</v>
      </c>
      <c r="Y45" s="96">
        <f>IF('Indicator Data'!AB57="No Data",1,IF('Indicator Data Imputation'!AA48&lt;&gt;"",1,0))</f>
        <v>0</v>
      </c>
      <c r="Z45" s="96">
        <f>IF('Indicator Data'!AC57="No Data",1,IF('Indicator Data Imputation'!AB48&lt;&gt;"",1,0))</f>
        <v>0</v>
      </c>
      <c r="AA45" s="96">
        <f>IF('Indicator Data'!AD57="No Data",1,IF('Indicator Data Imputation'!AC48&lt;&gt;"",1,0))</f>
        <v>0</v>
      </c>
      <c r="AB45" s="96">
        <f>IF('Indicator Data'!AE57="No Data",1,IF('Indicator Data Imputation'!AD48&lt;&gt;"",1,0))</f>
        <v>1</v>
      </c>
      <c r="AC45" s="96">
        <f>IF('Indicator Data'!AF57="No Data",1,IF('Indicator Data Imputation'!AE48&lt;&gt;"",1,0))</f>
        <v>1</v>
      </c>
      <c r="AD45" s="96">
        <f>IF('Indicator Data'!AG57="No Data",1,IF('Indicator Data Imputation'!AF48&lt;&gt;"",1,0))</f>
        <v>1</v>
      </c>
      <c r="AE45" s="96">
        <f>IF('Indicator Data'!AH57="No Data",1,IF('Indicator Data Imputation'!AG48&lt;&gt;"",1,0))</f>
        <v>1</v>
      </c>
      <c r="AF45" s="96">
        <f>IF('Indicator Data'!AI57="No Data",1,IF('Indicator Data Imputation'!AH48&lt;&gt;"",1,0))</f>
        <v>1</v>
      </c>
      <c r="AG45" s="96">
        <f>IF('Indicator Data'!AJ57="No Data",1,IF('Indicator Data Imputation'!AI48&lt;&gt;"",1,0))</f>
        <v>0</v>
      </c>
      <c r="AH45" s="96">
        <f>IF('Indicator Data'!AK57="No Data",1,IF('Indicator Data Imputation'!AJ48&lt;&gt;"",1,0))</f>
        <v>0</v>
      </c>
      <c r="AI45" s="96">
        <f>IF('Indicator Data'!AL57="No Data",1,IF('Indicator Data Imputation'!AK48&lt;&gt;"",1,0))</f>
        <v>0</v>
      </c>
      <c r="AJ45" s="96">
        <f>IF('Indicator Data'!AM57="No Data",1,IF('Indicator Data Imputation'!AL48&lt;&gt;"",1,0))</f>
        <v>0</v>
      </c>
      <c r="AK45" s="96">
        <f>IF('Indicator Data'!AN57="No Data",1,IF('Indicator Data Imputation'!AM48&lt;&gt;"",1,0))</f>
        <v>0</v>
      </c>
      <c r="AL45" s="96">
        <f>IF('Indicator Data'!AO57="No Data",1,IF('Indicator Data Imputation'!AN48&lt;&gt;"",1,0))</f>
        <v>0</v>
      </c>
      <c r="AM45" s="96">
        <f>IF('Indicator Data'!AP57="No Data",1,IF('Indicator Data Imputation'!AO48&lt;&gt;"",1,0))</f>
        <v>0</v>
      </c>
      <c r="AN45" s="96">
        <f>IF('Indicator Data'!AQ57="No Data",1,IF('Indicator Data Imputation'!AP48&lt;&gt;"",1,0))</f>
        <v>0</v>
      </c>
      <c r="AO45" s="96">
        <f>IF('Indicator Data'!AR57="No Data",1,IF('Indicator Data Imputation'!AQ48&lt;&gt;"",1,0))</f>
        <v>0</v>
      </c>
      <c r="AP45" s="96">
        <f>IF('Indicator Data'!AS57="No Data",1,IF('Indicator Data Imputation'!AR48&lt;&gt;"",1,0))</f>
        <v>0</v>
      </c>
      <c r="AQ45" s="96">
        <f>IF('Indicator Data'!AT57="No Data",1,IF('Indicator Data Imputation'!AS48&lt;&gt;"",1,0))</f>
        <v>1</v>
      </c>
      <c r="AR45" s="96">
        <f>IF('Indicator Data'!AU57="No Data",1,IF('Indicator Data Imputation'!AT48&lt;&gt;"",1,0))</f>
        <v>1</v>
      </c>
      <c r="AS45" s="96">
        <f>IF('Indicator Data'!AV57="No Data",1,IF('Indicator Data Imputation'!AU48&lt;&gt;"",1,0))</f>
        <v>1</v>
      </c>
      <c r="AT45" s="96">
        <f>IF('Indicator Data'!AW57="No Data",1,IF('Indicator Data Imputation'!AV48&lt;&gt;"",1,0))</f>
        <v>0</v>
      </c>
      <c r="AU45" s="96">
        <f>IF('Indicator Data'!AX57="No Data",1,IF('Indicator Data Imputation'!AW48&lt;&gt;"",1,0))</f>
        <v>0</v>
      </c>
      <c r="AV45" s="96">
        <f>IF('Indicator Data'!AY57="No Data",1,IF('Indicator Data Imputation'!AX48&lt;&gt;"",1,0))</f>
        <v>0</v>
      </c>
      <c r="AW45" s="96">
        <f>IF('Indicator Data'!AZ57="No Data",1,IF('Indicator Data Imputation'!AY48&lt;&gt;"",1,0))</f>
        <v>0</v>
      </c>
      <c r="AX45" s="96">
        <f>IF('Indicator Data'!BA57="No Data",1,IF('Indicator Data Imputation'!AZ48&lt;&gt;"",1,0))</f>
        <v>0</v>
      </c>
      <c r="AY45" s="96">
        <f>IF('Indicator Data'!BB57="No Data",1,IF('Indicator Data Imputation'!BA48&lt;&gt;"",1,0))</f>
        <v>0</v>
      </c>
      <c r="AZ45" s="96">
        <f>IF('Indicator Data'!BC57="No Data",1,IF('Indicator Data Imputation'!BB48&lt;&gt;"",1,0))</f>
        <v>0</v>
      </c>
      <c r="BA45" s="96">
        <f>IF('Indicator Data'!BD57="No Data",1,IF('Indicator Data Imputation'!BC48&lt;&gt;"",1,0))</f>
        <v>0</v>
      </c>
      <c r="BB45" s="96">
        <f>IF('Indicator Data'!BE57="No Data",1,IF('Indicator Data Imputation'!BD48&lt;&gt;"",1,0))</f>
        <v>0</v>
      </c>
      <c r="BC45" s="96">
        <f>IF('Indicator Data'!BF57="No Data",1,IF('Indicator Data Imputation'!BE48&lt;&gt;"",1,0))</f>
        <v>0</v>
      </c>
      <c r="BD45" s="96">
        <f>IF('Indicator Data'!BG57="No Data",1,IF('Indicator Data Imputation'!BF48&lt;&gt;"",1,0))</f>
        <v>0</v>
      </c>
      <c r="BE45" s="96">
        <f>IF('Indicator Data'!BH57="No Data",1,IF('Indicator Data Imputation'!BG48&lt;&gt;"",1,0))</f>
        <v>0</v>
      </c>
      <c r="BF45" s="96">
        <f>IF('Indicator Data'!BI57="No Data",1,IF('Indicator Data Imputation'!BH48&lt;&gt;"",1,0))</f>
        <v>0</v>
      </c>
      <c r="BG45" s="96">
        <f>IF('Indicator Data'!BJ57="No Data",1,IF('Indicator Data Imputation'!BI48&lt;&gt;"",1,0))</f>
        <v>0</v>
      </c>
      <c r="BH45" s="96">
        <f>IF('Indicator Data'!BK57="No Data",1,IF('Indicator Data Imputation'!BJ48&lt;&gt;"",1,0))</f>
        <v>0</v>
      </c>
      <c r="BI45" s="96">
        <f>IF('Indicator Data'!BL57="No Data",1,IF('Indicator Data Imputation'!BK48&lt;&gt;"",1,0))</f>
        <v>0</v>
      </c>
      <c r="BJ45" s="96">
        <f>IF('Indicator Data'!BM57="No Data",1,IF('Indicator Data Imputation'!BL48&lt;&gt;"",1,0))</f>
        <v>0</v>
      </c>
      <c r="BK45" s="96">
        <f>IF('Indicator Data'!BN57="No Data",1,IF('Indicator Data Imputation'!BM48&lt;&gt;"",1,0))</f>
        <v>0</v>
      </c>
      <c r="BL45" s="96">
        <f>IF('Indicator Data'!BO57="No Data",1,IF('Indicator Data Imputation'!BN48&lt;&gt;"",1,0))</f>
        <v>0</v>
      </c>
      <c r="BM45" s="96">
        <f>IF('Indicator Data'!BP57="No Data",1,IF('Indicator Data Imputation'!BO48&lt;&gt;"",1,0))</f>
        <v>1</v>
      </c>
      <c r="BN45" s="96">
        <f>IF('Indicator Data'!BQ57="No Data",1,IF('Indicator Data Imputation'!BP48&lt;&gt;"",1,0))</f>
        <v>1</v>
      </c>
      <c r="BO45" s="96">
        <f>IF('Indicator Data'!BR57="No Data",1,IF('Indicator Data Imputation'!BQ48&lt;&gt;"",1,0))</f>
        <v>1</v>
      </c>
      <c r="BP45" s="96">
        <f>IF('Indicator Data'!BS57="No Data",1,IF('Indicator Data Imputation'!BR48&lt;&gt;"",1,0))</f>
        <v>1</v>
      </c>
      <c r="BQ45" s="96">
        <f>IF('Indicator Data'!BT57="No Data",1,IF('Indicator Data Imputation'!BS48&lt;&gt;"",1,0))</f>
        <v>0</v>
      </c>
      <c r="BR45" s="96">
        <f>IF('Indicator Data'!BU57="No Data",1,IF('Indicator Data Imputation'!BT48&lt;&gt;"",1,0))</f>
        <v>1</v>
      </c>
      <c r="BS45" s="96">
        <f>IF('Indicator Data'!BV57="No Data",1,IF('Indicator Data Imputation'!BU48&lt;&gt;"",1,0))</f>
        <v>0</v>
      </c>
      <c r="BT45" s="96">
        <f>IF('Indicator Data'!BW57="No Data",1,IF('Indicator Data Imputation'!BV48&lt;&gt;"",1,0))</f>
        <v>0</v>
      </c>
      <c r="BU45" s="96">
        <f>IF('Indicator Data'!BX57="No Data",1,IF('Indicator Data Imputation'!BW48&lt;&gt;"",1,0))</f>
        <v>0</v>
      </c>
      <c r="BV45" s="96">
        <f>IF('Indicator Data'!BY57="No Data",1,IF('Indicator Data Imputation'!BX48&lt;&gt;"",1,0))</f>
        <v>0</v>
      </c>
      <c r="BW45" s="96">
        <f>IF('Indicator Data'!BZ57="No Data",1,IF('Indicator Data Imputation'!BY48&lt;&gt;"",1,0))</f>
        <v>0</v>
      </c>
      <c r="BX45" s="96">
        <f>IF('Indicator Data'!CA57="No Data",1,IF('Indicator Data Imputation'!BZ48&lt;&gt;"",1,0))</f>
        <v>0</v>
      </c>
      <c r="BY45" s="96">
        <f>IF('Indicator Data'!CB57="No Data",1,IF('Indicator Data Imputation'!CA48&lt;&gt;"",1,0))</f>
        <v>0</v>
      </c>
      <c r="BZ45" s="96">
        <f>IF('Indicator Data'!CC57="No Data",1,IF('Indicator Data Imputation'!CB48&lt;&gt;"",1,0))</f>
        <v>0</v>
      </c>
      <c r="CA45" s="96">
        <f>IF('Indicator Data'!CD57="No Data",1,IF('Indicator Data Imputation'!CC48&lt;&gt;"",1,0))</f>
        <v>0</v>
      </c>
      <c r="CB45" s="96">
        <f>IF('Indicator Data'!CE57="No Data",1,IF('Indicator Data Imputation'!CD48&lt;&gt;"",1,0))</f>
        <v>0</v>
      </c>
      <c r="CC45" s="96">
        <f>IF('Indicator Data'!CF57="No Data",1,IF('Indicator Data Imputation'!CE48&lt;&gt;"",1,0))</f>
        <v>0</v>
      </c>
      <c r="CD45" s="96">
        <f>IF('Indicator Data'!CG57="No Data",1,IF('Indicator Data Imputation'!CF48&lt;&gt;"",1,0))</f>
        <v>0</v>
      </c>
      <c r="CE45" s="96">
        <f>IF('Indicator Data'!CH57="No Data",1,IF('Indicator Data Imputation'!CG48&lt;&gt;"",1,0))</f>
        <v>0</v>
      </c>
      <c r="CF45" s="96">
        <f>IF('Indicator Data'!CI57="No Data",1,IF('Indicator Data Imputation'!CH48&lt;&gt;"",1,0))</f>
        <v>0</v>
      </c>
      <c r="CG45" s="96">
        <f>IF('Indicator Data'!CJ57="No Data",1,IF('Indicator Data Imputation'!CI48&lt;&gt;"",1,0))</f>
        <v>0</v>
      </c>
      <c r="CH45" s="96">
        <f>IF('Indicator Data'!CK57="No Data",1,IF('Indicator Data Imputation'!CJ48&lt;&gt;"",1,0))</f>
        <v>0</v>
      </c>
      <c r="CI45" s="96">
        <f>IF('Indicator Data'!CL57="No Data",1,IF('Indicator Data Imputation'!CK48&lt;&gt;"",1,0))</f>
        <v>0</v>
      </c>
      <c r="CJ45" s="96">
        <f>IF('Indicator Data'!CM57="No Data",1,IF('Indicator Data Imputation'!CL48&lt;&gt;"",1,0))</f>
        <v>0</v>
      </c>
      <c r="CK45" s="96">
        <f>IF('Indicator Data'!CN57="No Data",1,IF('Indicator Data Imputation'!CM48&lt;&gt;"",1,0))</f>
        <v>0</v>
      </c>
      <c r="CL45" s="96">
        <f>IF('Indicator Data'!CO57="No Data",1,IF('Indicator Data Imputation'!CN48&lt;&gt;"",1,0))</f>
        <v>0</v>
      </c>
      <c r="CM45">
        <f t="shared" si="2"/>
        <v>13</v>
      </c>
      <c r="CN45" s="98">
        <f t="shared" si="1"/>
        <v>0.14606741573033707</v>
      </c>
    </row>
    <row r="46" spans="1:92" ht="15.75" customHeight="1" x14ac:dyDescent="0.3">
      <c r="A46" t="str">
        <f>'Indicator Data'!C58</f>
        <v>Bogura</v>
      </c>
      <c r="B46" s="96">
        <f>IF('Indicator Data'!E58="No Data",1,IF('Indicator Data Imputation'!D49&lt;&gt;"",1,0))</f>
        <v>1</v>
      </c>
      <c r="C46" s="96">
        <f>IF('Indicator Data'!F58="No Data",1,IF('Indicator Data Imputation'!E49&lt;&gt;"",1,0))</f>
        <v>1</v>
      </c>
      <c r="D46" s="96">
        <f>IF('Indicator Data'!G58="No Data",1,IF('Indicator Data Imputation'!F49&lt;&gt;"",1,0))</f>
        <v>1</v>
      </c>
      <c r="E46" s="96">
        <f>IF('Indicator Data'!H58="No Data",1,IF('Indicator Data Imputation'!G49&lt;&gt;"",1,0))</f>
        <v>1</v>
      </c>
      <c r="F46" s="96">
        <f>IF('Indicator Data'!I58="No Data",1,IF('Indicator Data Imputation'!H49&lt;&gt;"",1,0))</f>
        <v>0</v>
      </c>
      <c r="G46" s="96">
        <f>IF('Indicator Data'!J58="No Data",1,IF('Indicator Data Imputation'!I49&lt;&gt;"",1,0))</f>
        <v>0</v>
      </c>
      <c r="H46" s="96">
        <f>IF('Indicator Data'!K58="No Data",1,IF('Indicator Data Imputation'!J49&lt;&gt;"",1,0))</f>
        <v>0</v>
      </c>
      <c r="I46" s="96">
        <f>IF('Indicator Data'!L58="No Data",1,IF('Indicator Data Imputation'!K49&lt;&gt;"",1,0))</f>
        <v>0</v>
      </c>
      <c r="J46" s="96">
        <f>IF('Indicator Data'!M58="No Data",1,IF('Indicator Data Imputation'!L49&lt;&gt;"",1,0))</f>
        <v>0</v>
      </c>
      <c r="K46" s="96">
        <f>IF('Indicator Data'!N58="No Data",1,IF('Indicator Data Imputation'!M49&lt;&gt;"",1,0))</f>
        <v>0</v>
      </c>
      <c r="L46" s="96">
        <f>IF('Indicator Data'!O58="No Data",1,IF('Indicator Data Imputation'!N49&lt;&gt;"",1,0))</f>
        <v>0</v>
      </c>
      <c r="M46" s="96">
        <f>IF('Indicator Data'!P58="No Data",1,IF('Indicator Data Imputation'!O49&lt;&gt;"",1,0))</f>
        <v>0</v>
      </c>
      <c r="N46" s="96">
        <f>IF('Indicator Data'!Q58="No Data",1,IF('Indicator Data Imputation'!P49&lt;&gt;"",1,0))</f>
        <v>0</v>
      </c>
      <c r="O46" s="96">
        <f>IF('Indicator Data'!R58="No Data",1,IF('Indicator Data Imputation'!Q49&lt;&gt;"",1,0))</f>
        <v>0</v>
      </c>
      <c r="P46" s="96">
        <f>IF('Indicator Data'!S58="No Data",1,IF('Indicator Data Imputation'!R49&lt;&gt;"",1,0))</f>
        <v>0</v>
      </c>
      <c r="Q46" s="96">
        <f>IF('Indicator Data'!T58="No Data",1,IF('Indicator Data Imputation'!S49&lt;&gt;"",1,0))</f>
        <v>0</v>
      </c>
      <c r="R46" s="96">
        <f>IF('Indicator Data'!U58="No Data",1,IF('Indicator Data Imputation'!T49&lt;&gt;"",1,0))</f>
        <v>0</v>
      </c>
      <c r="S46" s="96">
        <f>IF('Indicator Data'!V58="No Data",1,IF('Indicator Data Imputation'!U49&lt;&gt;"",1,0))</f>
        <v>0</v>
      </c>
      <c r="T46" s="96">
        <f>IF('Indicator Data'!W58="No Data",1,IF('Indicator Data Imputation'!V49&lt;&gt;"",1,0))</f>
        <v>0</v>
      </c>
      <c r="U46" s="96">
        <f>IF('Indicator Data'!X58="No Data",1,IF('Indicator Data Imputation'!W49&lt;&gt;"",1,0))</f>
        <v>0</v>
      </c>
      <c r="V46" s="96">
        <f>IF('Indicator Data'!Y58="No Data",1,IF('Indicator Data Imputation'!X49&lt;&gt;"",1,0))</f>
        <v>0</v>
      </c>
      <c r="W46" s="96">
        <f>IF('Indicator Data'!Z58="No Data",1,IF('Indicator Data Imputation'!Y49&lt;&gt;"",1,0))</f>
        <v>0</v>
      </c>
      <c r="X46" s="96">
        <f>IF('Indicator Data'!AA58="No Data",1,IF('Indicator Data Imputation'!Z49&lt;&gt;"",1,0))</f>
        <v>0</v>
      </c>
      <c r="Y46" s="96">
        <f>IF('Indicator Data'!AB58="No Data",1,IF('Indicator Data Imputation'!AA49&lt;&gt;"",1,0))</f>
        <v>0</v>
      </c>
      <c r="Z46" s="96">
        <f>IF('Indicator Data'!AC58="No Data",1,IF('Indicator Data Imputation'!AB49&lt;&gt;"",1,0))</f>
        <v>0</v>
      </c>
      <c r="AA46" s="96">
        <f>IF('Indicator Data'!AD58="No Data",1,IF('Indicator Data Imputation'!AC49&lt;&gt;"",1,0))</f>
        <v>0</v>
      </c>
      <c r="AB46" s="96">
        <f>IF('Indicator Data'!AE58="No Data",1,IF('Indicator Data Imputation'!AD49&lt;&gt;"",1,0))</f>
        <v>1</v>
      </c>
      <c r="AC46" s="96">
        <f>IF('Indicator Data'!AF58="No Data",1,IF('Indicator Data Imputation'!AE49&lt;&gt;"",1,0))</f>
        <v>1</v>
      </c>
      <c r="AD46" s="96">
        <f>IF('Indicator Data'!AG58="No Data",1,IF('Indicator Data Imputation'!AF49&lt;&gt;"",1,0))</f>
        <v>1</v>
      </c>
      <c r="AE46" s="96">
        <f>IF('Indicator Data'!AH58="No Data",1,IF('Indicator Data Imputation'!AG49&lt;&gt;"",1,0))</f>
        <v>1</v>
      </c>
      <c r="AF46" s="96">
        <f>IF('Indicator Data'!AI58="No Data",1,IF('Indicator Data Imputation'!AH49&lt;&gt;"",1,0))</f>
        <v>1</v>
      </c>
      <c r="AG46" s="96">
        <f>IF('Indicator Data'!AJ58="No Data",1,IF('Indicator Data Imputation'!AI49&lt;&gt;"",1,0))</f>
        <v>0</v>
      </c>
      <c r="AH46" s="96">
        <f>IF('Indicator Data'!AK58="No Data",1,IF('Indicator Data Imputation'!AJ49&lt;&gt;"",1,0))</f>
        <v>0</v>
      </c>
      <c r="AI46" s="96">
        <f>IF('Indicator Data'!AL58="No Data",1,IF('Indicator Data Imputation'!AK49&lt;&gt;"",1,0))</f>
        <v>0</v>
      </c>
      <c r="AJ46" s="96">
        <f>IF('Indicator Data'!AM58="No Data",1,IF('Indicator Data Imputation'!AL49&lt;&gt;"",1,0))</f>
        <v>0</v>
      </c>
      <c r="AK46" s="96">
        <f>IF('Indicator Data'!AN58="No Data",1,IF('Indicator Data Imputation'!AM49&lt;&gt;"",1,0))</f>
        <v>0</v>
      </c>
      <c r="AL46" s="96">
        <f>IF('Indicator Data'!AO58="No Data",1,IF('Indicator Data Imputation'!AN49&lt;&gt;"",1,0))</f>
        <v>0</v>
      </c>
      <c r="AM46" s="96">
        <f>IF('Indicator Data'!AP58="No Data",1,IF('Indicator Data Imputation'!AO49&lt;&gt;"",1,0))</f>
        <v>0</v>
      </c>
      <c r="AN46" s="96">
        <f>IF('Indicator Data'!AQ58="No Data",1,IF('Indicator Data Imputation'!AP49&lt;&gt;"",1,0))</f>
        <v>0</v>
      </c>
      <c r="AO46" s="96">
        <f>IF('Indicator Data'!AR58="No Data",1,IF('Indicator Data Imputation'!AQ49&lt;&gt;"",1,0))</f>
        <v>0</v>
      </c>
      <c r="AP46" s="96">
        <f>IF('Indicator Data'!AS58="No Data",1,IF('Indicator Data Imputation'!AR49&lt;&gt;"",1,0))</f>
        <v>0</v>
      </c>
      <c r="AQ46" s="96">
        <f>IF('Indicator Data'!AT58="No Data",1,IF('Indicator Data Imputation'!AS49&lt;&gt;"",1,0))</f>
        <v>1</v>
      </c>
      <c r="AR46" s="96">
        <f>IF('Indicator Data'!AU58="No Data",1,IF('Indicator Data Imputation'!AT49&lt;&gt;"",1,0))</f>
        <v>1</v>
      </c>
      <c r="AS46" s="96">
        <f>IF('Indicator Data'!AV58="No Data",1,IF('Indicator Data Imputation'!AU49&lt;&gt;"",1,0))</f>
        <v>1</v>
      </c>
      <c r="AT46" s="96">
        <f>IF('Indicator Data'!AW58="No Data",1,IF('Indicator Data Imputation'!AV49&lt;&gt;"",1,0))</f>
        <v>0</v>
      </c>
      <c r="AU46" s="96">
        <f>IF('Indicator Data'!AX58="No Data",1,IF('Indicator Data Imputation'!AW49&lt;&gt;"",1,0))</f>
        <v>0</v>
      </c>
      <c r="AV46" s="96">
        <f>IF('Indicator Data'!AY58="No Data",1,IF('Indicator Data Imputation'!AX49&lt;&gt;"",1,0))</f>
        <v>0</v>
      </c>
      <c r="AW46" s="96">
        <f>IF('Indicator Data'!AZ58="No Data",1,IF('Indicator Data Imputation'!AY49&lt;&gt;"",1,0))</f>
        <v>0</v>
      </c>
      <c r="AX46" s="96">
        <f>IF('Indicator Data'!BA58="No Data",1,IF('Indicator Data Imputation'!AZ49&lt;&gt;"",1,0))</f>
        <v>0</v>
      </c>
      <c r="AY46" s="96">
        <f>IF('Indicator Data'!BB58="No Data",1,IF('Indicator Data Imputation'!BA49&lt;&gt;"",1,0))</f>
        <v>0</v>
      </c>
      <c r="AZ46" s="96">
        <f>IF('Indicator Data'!BC58="No Data",1,IF('Indicator Data Imputation'!BB49&lt;&gt;"",1,0))</f>
        <v>0</v>
      </c>
      <c r="BA46" s="96">
        <f>IF('Indicator Data'!BD58="No Data",1,IF('Indicator Data Imputation'!BC49&lt;&gt;"",1,0))</f>
        <v>0</v>
      </c>
      <c r="BB46" s="96">
        <f>IF('Indicator Data'!BE58="No Data",1,IF('Indicator Data Imputation'!BD49&lt;&gt;"",1,0))</f>
        <v>0</v>
      </c>
      <c r="BC46" s="96">
        <f>IF('Indicator Data'!BF58="No Data",1,IF('Indicator Data Imputation'!BE49&lt;&gt;"",1,0))</f>
        <v>0</v>
      </c>
      <c r="BD46" s="96">
        <f>IF('Indicator Data'!BG58="No Data",1,IF('Indicator Data Imputation'!BF49&lt;&gt;"",1,0))</f>
        <v>0</v>
      </c>
      <c r="BE46" s="96">
        <f>IF('Indicator Data'!BH58="No Data",1,IF('Indicator Data Imputation'!BG49&lt;&gt;"",1,0))</f>
        <v>0</v>
      </c>
      <c r="BF46" s="96">
        <f>IF('Indicator Data'!BI58="No Data",1,IF('Indicator Data Imputation'!BH49&lt;&gt;"",1,0))</f>
        <v>0</v>
      </c>
      <c r="BG46" s="96">
        <f>IF('Indicator Data'!BJ58="No Data",1,IF('Indicator Data Imputation'!BI49&lt;&gt;"",1,0))</f>
        <v>0</v>
      </c>
      <c r="BH46" s="96">
        <f>IF('Indicator Data'!BK58="No Data",1,IF('Indicator Data Imputation'!BJ49&lt;&gt;"",1,0))</f>
        <v>0</v>
      </c>
      <c r="BI46" s="96">
        <f>IF('Indicator Data'!BL58="No Data",1,IF('Indicator Data Imputation'!BK49&lt;&gt;"",1,0))</f>
        <v>0</v>
      </c>
      <c r="BJ46" s="96">
        <f>IF('Indicator Data'!BM58="No Data",1,IF('Indicator Data Imputation'!BL49&lt;&gt;"",1,0))</f>
        <v>0</v>
      </c>
      <c r="BK46" s="96">
        <f>IF('Indicator Data'!BN58="No Data",1,IF('Indicator Data Imputation'!BM49&lt;&gt;"",1,0))</f>
        <v>0</v>
      </c>
      <c r="BL46" s="96">
        <f>IF('Indicator Data'!BO58="No Data",1,IF('Indicator Data Imputation'!BN49&lt;&gt;"",1,0))</f>
        <v>0</v>
      </c>
      <c r="BM46" s="96">
        <f>IF('Indicator Data'!BP58="No Data",1,IF('Indicator Data Imputation'!BO49&lt;&gt;"",1,0))</f>
        <v>1</v>
      </c>
      <c r="BN46" s="96">
        <f>IF('Indicator Data'!BQ58="No Data",1,IF('Indicator Data Imputation'!BP49&lt;&gt;"",1,0))</f>
        <v>1</v>
      </c>
      <c r="BO46" s="96">
        <f>IF('Indicator Data'!BR58="No Data",1,IF('Indicator Data Imputation'!BQ49&lt;&gt;"",1,0))</f>
        <v>1</v>
      </c>
      <c r="BP46" s="96">
        <f>IF('Indicator Data'!BS58="No Data",1,IF('Indicator Data Imputation'!BR49&lt;&gt;"",1,0))</f>
        <v>1</v>
      </c>
      <c r="BQ46" s="96">
        <f>IF('Indicator Data'!BT58="No Data",1,IF('Indicator Data Imputation'!BS49&lt;&gt;"",1,0))</f>
        <v>0</v>
      </c>
      <c r="BR46" s="96">
        <f>IF('Indicator Data'!BU58="No Data",1,IF('Indicator Data Imputation'!BT49&lt;&gt;"",1,0))</f>
        <v>1</v>
      </c>
      <c r="BS46" s="96">
        <f>IF('Indicator Data'!BV58="No Data",1,IF('Indicator Data Imputation'!BU49&lt;&gt;"",1,0))</f>
        <v>0</v>
      </c>
      <c r="BT46" s="96">
        <f>IF('Indicator Data'!BW58="No Data",1,IF('Indicator Data Imputation'!BV49&lt;&gt;"",1,0))</f>
        <v>0</v>
      </c>
      <c r="BU46" s="96">
        <f>IF('Indicator Data'!BX58="No Data",1,IF('Indicator Data Imputation'!BW49&lt;&gt;"",1,0))</f>
        <v>0</v>
      </c>
      <c r="BV46" s="96">
        <f>IF('Indicator Data'!BY58="No Data",1,IF('Indicator Data Imputation'!BX49&lt;&gt;"",1,0))</f>
        <v>0</v>
      </c>
      <c r="BW46" s="96">
        <f>IF('Indicator Data'!BZ58="No Data",1,IF('Indicator Data Imputation'!BY49&lt;&gt;"",1,0))</f>
        <v>0</v>
      </c>
      <c r="BX46" s="96">
        <f>IF('Indicator Data'!CA58="No Data",1,IF('Indicator Data Imputation'!BZ49&lt;&gt;"",1,0))</f>
        <v>0</v>
      </c>
      <c r="BY46" s="96">
        <f>IF('Indicator Data'!CB58="No Data",1,IF('Indicator Data Imputation'!CA49&lt;&gt;"",1,0))</f>
        <v>0</v>
      </c>
      <c r="BZ46" s="96">
        <f>IF('Indicator Data'!CC58="No Data",1,IF('Indicator Data Imputation'!CB49&lt;&gt;"",1,0))</f>
        <v>0</v>
      </c>
      <c r="CA46" s="96">
        <f>IF('Indicator Data'!CD58="No Data",1,IF('Indicator Data Imputation'!CC49&lt;&gt;"",1,0))</f>
        <v>0</v>
      </c>
      <c r="CB46" s="96">
        <f>IF('Indicator Data'!CE58="No Data",1,IF('Indicator Data Imputation'!CD49&lt;&gt;"",1,0))</f>
        <v>0</v>
      </c>
      <c r="CC46" s="96">
        <f>IF('Indicator Data'!CF58="No Data",1,IF('Indicator Data Imputation'!CE49&lt;&gt;"",1,0))</f>
        <v>0</v>
      </c>
      <c r="CD46" s="96">
        <f>IF('Indicator Data'!CG58="No Data",1,IF('Indicator Data Imputation'!CF49&lt;&gt;"",1,0))</f>
        <v>0</v>
      </c>
      <c r="CE46" s="96">
        <f>IF('Indicator Data'!CH58="No Data",1,IF('Indicator Data Imputation'!CG49&lt;&gt;"",1,0))</f>
        <v>0</v>
      </c>
      <c r="CF46" s="96">
        <f>IF('Indicator Data'!CI58="No Data",1,IF('Indicator Data Imputation'!CH49&lt;&gt;"",1,0))</f>
        <v>0</v>
      </c>
      <c r="CG46" s="96">
        <f>IF('Indicator Data'!CJ58="No Data",1,IF('Indicator Data Imputation'!CI49&lt;&gt;"",1,0))</f>
        <v>0</v>
      </c>
      <c r="CH46" s="96">
        <f>IF('Indicator Data'!CK58="No Data",1,IF('Indicator Data Imputation'!CJ49&lt;&gt;"",1,0))</f>
        <v>0</v>
      </c>
      <c r="CI46" s="96">
        <f>IF('Indicator Data'!CL58="No Data",1,IF('Indicator Data Imputation'!CK49&lt;&gt;"",1,0))</f>
        <v>0</v>
      </c>
      <c r="CJ46" s="96">
        <f>IF('Indicator Data'!CM58="No Data",1,IF('Indicator Data Imputation'!CL49&lt;&gt;"",1,0))</f>
        <v>0</v>
      </c>
      <c r="CK46" s="96">
        <f>IF('Indicator Data'!CN58="No Data",1,IF('Indicator Data Imputation'!CM49&lt;&gt;"",1,0))</f>
        <v>0</v>
      </c>
      <c r="CL46" s="96">
        <f>IF('Indicator Data'!CO58="No Data",1,IF('Indicator Data Imputation'!CN49&lt;&gt;"",1,0))</f>
        <v>0</v>
      </c>
      <c r="CM46">
        <f t="shared" si="2"/>
        <v>12</v>
      </c>
      <c r="CN46" s="98">
        <f t="shared" si="1"/>
        <v>0.1348314606741573</v>
      </c>
    </row>
    <row r="47" spans="1:92" ht="15.75" customHeight="1" x14ac:dyDescent="0.3">
      <c r="A47" t="str">
        <f>'Indicator Data'!C59</f>
        <v>Joypurhat</v>
      </c>
      <c r="B47" s="96">
        <f>IF('Indicator Data'!E59="No Data",1,IF('Indicator Data Imputation'!D50&lt;&gt;"",1,0))</f>
        <v>1</v>
      </c>
      <c r="C47" s="96">
        <f>IF('Indicator Data'!F59="No Data",1,IF('Indicator Data Imputation'!E50&lt;&gt;"",1,0))</f>
        <v>1</v>
      </c>
      <c r="D47" s="96">
        <f>IF('Indicator Data'!G59="No Data",1,IF('Indicator Data Imputation'!F50&lt;&gt;"",1,0))</f>
        <v>1</v>
      </c>
      <c r="E47" s="96">
        <f>IF('Indicator Data'!H59="No Data",1,IF('Indicator Data Imputation'!G50&lt;&gt;"",1,0))</f>
        <v>1</v>
      </c>
      <c r="F47" s="96">
        <f>IF('Indicator Data'!I59="No Data",1,IF('Indicator Data Imputation'!H50&lt;&gt;"",1,0))</f>
        <v>0</v>
      </c>
      <c r="G47" s="96">
        <f>IF('Indicator Data'!J59="No Data",1,IF('Indicator Data Imputation'!I50&lt;&gt;"",1,0))</f>
        <v>0</v>
      </c>
      <c r="H47" s="96">
        <f>IF('Indicator Data'!K59="No Data",1,IF('Indicator Data Imputation'!J50&lt;&gt;"",1,0))</f>
        <v>0</v>
      </c>
      <c r="I47" s="96">
        <f>IF('Indicator Data'!L59="No Data",1,IF('Indicator Data Imputation'!K50&lt;&gt;"",1,0))</f>
        <v>0</v>
      </c>
      <c r="J47" s="96">
        <f>IF('Indicator Data'!M59="No Data",1,IF('Indicator Data Imputation'!L50&lt;&gt;"",1,0))</f>
        <v>0</v>
      </c>
      <c r="K47" s="96">
        <f>IF('Indicator Data'!N59="No Data",1,IF('Indicator Data Imputation'!M50&lt;&gt;"",1,0))</f>
        <v>0</v>
      </c>
      <c r="L47" s="96">
        <f>IF('Indicator Data'!O59="No Data",1,IF('Indicator Data Imputation'!N50&lt;&gt;"",1,0))</f>
        <v>0</v>
      </c>
      <c r="M47" s="96">
        <f>IF('Indicator Data'!P59="No Data",1,IF('Indicator Data Imputation'!O50&lt;&gt;"",1,0))</f>
        <v>0</v>
      </c>
      <c r="N47" s="96">
        <f>IF('Indicator Data'!Q59="No Data",1,IF('Indicator Data Imputation'!P50&lt;&gt;"",1,0))</f>
        <v>0</v>
      </c>
      <c r="O47" s="96">
        <f>IF('Indicator Data'!R59="No Data",1,IF('Indicator Data Imputation'!Q50&lt;&gt;"",1,0))</f>
        <v>0</v>
      </c>
      <c r="P47" s="96">
        <f>IF('Indicator Data'!S59="No Data",1,IF('Indicator Data Imputation'!R50&lt;&gt;"",1,0))</f>
        <v>1</v>
      </c>
      <c r="Q47" s="96">
        <f>IF('Indicator Data'!T59="No Data",1,IF('Indicator Data Imputation'!S50&lt;&gt;"",1,0))</f>
        <v>0</v>
      </c>
      <c r="R47" s="96">
        <f>IF('Indicator Data'!U59="No Data",1,IF('Indicator Data Imputation'!T50&lt;&gt;"",1,0))</f>
        <v>0</v>
      </c>
      <c r="S47" s="96">
        <f>IF('Indicator Data'!V59="No Data",1,IF('Indicator Data Imputation'!U50&lt;&gt;"",1,0))</f>
        <v>0</v>
      </c>
      <c r="T47" s="96">
        <f>IF('Indicator Data'!W59="No Data",1,IF('Indicator Data Imputation'!V50&lt;&gt;"",1,0))</f>
        <v>0</v>
      </c>
      <c r="U47" s="96">
        <f>IF('Indicator Data'!X59="No Data",1,IF('Indicator Data Imputation'!W50&lt;&gt;"",1,0))</f>
        <v>0</v>
      </c>
      <c r="V47" s="96">
        <f>IF('Indicator Data'!Y59="No Data",1,IF('Indicator Data Imputation'!X50&lt;&gt;"",1,0))</f>
        <v>0</v>
      </c>
      <c r="W47" s="96">
        <f>IF('Indicator Data'!Z59="No Data",1,IF('Indicator Data Imputation'!Y50&lt;&gt;"",1,0))</f>
        <v>0</v>
      </c>
      <c r="X47" s="96">
        <f>IF('Indicator Data'!AA59="No Data",1,IF('Indicator Data Imputation'!Z50&lt;&gt;"",1,0))</f>
        <v>0</v>
      </c>
      <c r="Y47" s="96">
        <f>IF('Indicator Data'!AB59="No Data",1,IF('Indicator Data Imputation'!AA50&lt;&gt;"",1,0))</f>
        <v>0</v>
      </c>
      <c r="Z47" s="96">
        <f>IF('Indicator Data'!AC59="No Data",1,IF('Indicator Data Imputation'!AB50&lt;&gt;"",1,0))</f>
        <v>0</v>
      </c>
      <c r="AA47" s="96">
        <f>IF('Indicator Data'!AD59="No Data",1,IF('Indicator Data Imputation'!AC50&lt;&gt;"",1,0))</f>
        <v>0</v>
      </c>
      <c r="AB47" s="96">
        <f>IF('Indicator Data'!AE59="No Data",1,IF('Indicator Data Imputation'!AD50&lt;&gt;"",1,0))</f>
        <v>1</v>
      </c>
      <c r="AC47" s="96">
        <f>IF('Indicator Data'!AF59="No Data",1,IF('Indicator Data Imputation'!AE50&lt;&gt;"",1,0))</f>
        <v>1</v>
      </c>
      <c r="AD47" s="96">
        <f>IF('Indicator Data'!AG59="No Data",1,IF('Indicator Data Imputation'!AF50&lt;&gt;"",1,0))</f>
        <v>1</v>
      </c>
      <c r="AE47" s="96">
        <f>IF('Indicator Data'!AH59="No Data",1,IF('Indicator Data Imputation'!AG50&lt;&gt;"",1,0))</f>
        <v>1</v>
      </c>
      <c r="AF47" s="96">
        <f>IF('Indicator Data'!AI59="No Data",1,IF('Indicator Data Imputation'!AH50&lt;&gt;"",1,0))</f>
        <v>1</v>
      </c>
      <c r="AG47" s="96">
        <f>IF('Indicator Data'!AJ59="No Data",1,IF('Indicator Data Imputation'!AI50&lt;&gt;"",1,0))</f>
        <v>0</v>
      </c>
      <c r="AH47" s="96">
        <f>IF('Indicator Data'!AK59="No Data",1,IF('Indicator Data Imputation'!AJ50&lt;&gt;"",1,0))</f>
        <v>0</v>
      </c>
      <c r="AI47" s="96">
        <f>IF('Indicator Data'!AL59="No Data",1,IF('Indicator Data Imputation'!AK50&lt;&gt;"",1,0))</f>
        <v>0</v>
      </c>
      <c r="AJ47" s="96">
        <f>IF('Indicator Data'!AM59="No Data",1,IF('Indicator Data Imputation'!AL50&lt;&gt;"",1,0))</f>
        <v>0</v>
      </c>
      <c r="AK47" s="96">
        <f>IF('Indicator Data'!AN59="No Data",1,IF('Indicator Data Imputation'!AM50&lt;&gt;"",1,0))</f>
        <v>0</v>
      </c>
      <c r="AL47" s="96">
        <f>IF('Indicator Data'!AO59="No Data",1,IF('Indicator Data Imputation'!AN50&lt;&gt;"",1,0))</f>
        <v>0</v>
      </c>
      <c r="AM47" s="96">
        <f>IF('Indicator Data'!AP59="No Data",1,IF('Indicator Data Imputation'!AO50&lt;&gt;"",1,0))</f>
        <v>0</v>
      </c>
      <c r="AN47" s="96">
        <f>IF('Indicator Data'!AQ59="No Data",1,IF('Indicator Data Imputation'!AP50&lt;&gt;"",1,0))</f>
        <v>0</v>
      </c>
      <c r="AO47" s="96">
        <f>IF('Indicator Data'!AR59="No Data",1,IF('Indicator Data Imputation'!AQ50&lt;&gt;"",1,0))</f>
        <v>0</v>
      </c>
      <c r="AP47" s="96">
        <f>IF('Indicator Data'!AS59="No Data",1,IF('Indicator Data Imputation'!AR50&lt;&gt;"",1,0))</f>
        <v>0</v>
      </c>
      <c r="AQ47" s="96">
        <f>IF('Indicator Data'!AT59="No Data",1,IF('Indicator Data Imputation'!AS50&lt;&gt;"",1,0))</f>
        <v>1</v>
      </c>
      <c r="AR47" s="96">
        <f>IF('Indicator Data'!AU59="No Data",1,IF('Indicator Data Imputation'!AT50&lt;&gt;"",1,0))</f>
        <v>1</v>
      </c>
      <c r="AS47" s="96">
        <f>IF('Indicator Data'!AV59="No Data",1,IF('Indicator Data Imputation'!AU50&lt;&gt;"",1,0))</f>
        <v>1</v>
      </c>
      <c r="AT47" s="96">
        <f>IF('Indicator Data'!AW59="No Data",1,IF('Indicator Data Imputation'!AV50&lt;&gt;"",1,0))</f>
        <v>0</v>
      </c>
      <c r="AU47" s="96">
        <f>IF('Indicator Data'!AX59="No Data",1,IF('Indicator Data Imputation'!AW50&lt;&gt;"",1,0))</f>
        <v>0</v>
      </c>
      <c r="AV47" s="96">
        <f>IF('Indicator Data'!AY59="No Data",1,IF('Indicator Data Imputation'!AX50&lt;&gt;"",1,0))</f>
        <v>0</v>
      </c>
      <c r="AW47" s="96">
        <f>IF('Indicator Data'!AZ59="No Data",1,IF('Indicator Data Imputation'!AY50&lt;&gt;"",1,0))</f>
        <v>0</v>
      </c>
      <c r="AX47" s="96">
        <f>IF('Indicator Data'!BA59="No Data",1,IF('Indicator Data Imputation'!AZ50&lt;&gt;"",1,0))</f>
        <v>0</v>
      </c>
      <c r="AY47" s="96">
        <f>IF('Indicator Data'!BB59="No Data",1,IF('Indicator Data Imputation'!BA50&lt;&gt;"",1,0))</f>
        <v>0</v>
      </c>
      <c r="AZ47" s="96">
        <f>IF('Indicator Data'!BC59="No Data",1,IF('Indicator Data Imputation'!BB50&lt;&gt;"",1,0))</f>
        <v>0</v>
      </c>
      <c r="BA47" s="96">
        <f>IF('Indicator Data'!BD59="No Data",1,IF('Indicator Data Imputation'!BC50&lt;&gt;"",1,0))</f>
        <v>0</v>
      </c>
      <c r="BB47" s="96">
        <f>IF('Indicator Data'!BE59="No Data",1,IF('Indicator Data Imputation'!BD50&lt;&gt;"",1,0))</f>
        <v>0</v>
      </c>
      <c r="BC47" s="96">
        <f>IF('Indicator Data'!BF59="No Data",1,IF('Indicator Data Imputation'!BE50&lt;&gt;"",1,0))</f>
        <v>0</v>
      </c>
      <c r="BD47" s="96">
        <f>IF('Indicator Data'!BG59="No Data",1,IF('Indicator Data Imputation'!BF50&lt;&gt;"",1,0))</f>
        <v>0</v>
      </c>
      <c r="BE47" s="96">
        <f>IF('Indicator Data'!BH59="No Data",1,IF('Indicator Data Imputation'!BG50&lt;&gt;"",1,0))</f>
        <v>0</v>
      </c>
      <c r="BF47" s="96">
        <f>IF('Indicator Data'!BI59="No Data",1,IF('Indicator Data Imputation'!BH50&lt;&gt;"",1,0))</f>
        <v>0</v>
      </c>
      <c r="BG47" s="96">
        <f>IF('Indicator Data'!BJ59="No Data",1,IF('Indicator Data Imputation'!BI50&lt;&gt;"",1,0))</f>
        <v>0</v>
      </c>
      <c r="BH47" s="96">
        <f>IF('Indicator Data'!BK59="No Data",1,IF('Indicator Data Imputation'!BJ50&lt;&gt;"",1,0))</f>
        <v>0</v>
      </c>
      <c r="BI47" s="96">
        <f>IF('Indicator Data'!BL59="No Data",1,IF('Indicator Data Imputation'!BK50&lt;&gt;"",1,0))</f>
        <v>0</v>
      </c>
      <c r="BJ47" s="96">
        <f>IF('Indicator Data'!BM59="No Data",1,IF('Indicator Data Imputation'!BL50&lt;&gt;"",1,0))</f>
        <v>0</v>
      </c>
      <c r="BK47" s="96">
        <f>IF('Indicator Data'!BN59="No Data",1,IF('Indicator Data Imputation'!BM50&lt;&gt;"",1,0))</f>
        <v>0</v>
      </c>
      <c r="BL47" s="96">
        <f>IF('Indicator Data'!BO59="No Data",1,IF('Indicator Data Imputation'!BN50&lt;&gt;"",1,0))</f>
        <v>0</v>
      </c>
      <c r="BM47" s="96">
        <f>IF('Indicator Data'!BP59="No Data",1,IF('Indicator Data Imputation'!BO50&lt;&gt;"",1,0))</f>
        <v>1</v>
      </c>
      <c r="BN47" s="96">
        <f>IF('Indicator Data'!BQ59="No Data",1,IF('Indicator Data Imputation'!BP50&lt;&gt;"",1,0))</f>
        <v>1</v>
      </c>
      <c r="BO47" s="96">
        <f>IF('Indicator Data'!BR59="No Data",1,IF('Indicator Data Imputation'!BQ50&lt;&gt;"",1,0))</f>
        <v>1</v>
      </c>
      <c r="BP47" s="96">
        <f>IF('Indicator Data'!BS59="No Data",1,IF('Indicator Data Imputation'!BR50&lt;&gt;"",1,0))</f>
        <v>1</v>
      </c>
      <c r="BQ47" s="96">
        <f>IF('Indicator Data'!BT59="No Data",1,IF('Indicator Data Imputation'!BS50&lt;&gt;"",1,0))</f>
        <v>0</v>
      </c>
      <c r="BR47" s="96">
        <f>IF('Indicator Data'!BU59="No Data",1,IF('Indicator Data Imputation'!BT50&lt;&gt;"",1,0))</f>
        <v>1</v>
      </c>
      <c r="BS47" s="96">
        <f>IF('Indicator Data'!BV59="No Data",1,IF('Indicator Data Imputation'!BU50&lt;&gt;"",1,0))</f>
        <v>0</v>
      </c>
      <c r="BT47" s="96">
        <f>IF('Indicator Data'!BW59="No Data",1,IF('Indicator Data Imputation'!BV50&lt;&gt;"",1,0))</f>
        <v>0</v>
      </c>
      <c r="BU47" s="96">
        <f>IF('Indicator Data'!BX59="No Data",1,IF('Indicator Data Imputation'!BW50&lt;&gt;"",1,0))</f>
        <v>0</v>
      </c>
      <c r="BV47" s="96">
        <f>IF('Indicator Data'!BY59="No Data",1,IF('Indicator Data Imputation'!BX50&lt;&gt;"",1,0))</f>
        <v>0</v>
      </c>
      <c r="BW47" s="96">
        <f>IF('Indicator Data'!BZ59="No Data",1,IF('Indicator Data Imputation'!BY50&lt;&gt;"",1,0))</f>
        <v>0</v>
      </c>
      <c r="BX47" s="96">
        <f>IF('Indicator Data'!CA59="No Data",1,IF('Indicator Data Imputation'!BZ50&lt;&gt;"",1,0))</f>
        <v>0</v>
      </c>
      <c r="BY47" s="96">
        <f>IF('Indicator Data'!CB59="No Data",1,IF('Indicator Data Imputation'!CA50&lt;&gt;"",1,0))</f>
        <v>0</v>
      </c>
      <c r="BZ47" s="96">
        <f>IF('Indicator Data'!CC59="No Data",1,IF('Indicator Data Imputation'!CB50&lt;&gt;"",1,0))</f>
        <v>0</v>
      </c>
      <c r="CA47" s="96">
        <f>IF('Indicator Data'!CD59="No Data",1,IF('Indicator Data Imputation'!CC50&lt;&gt;"",1,0))</f>
        <v>0</v>
      </c>
      <c r="CB47" s="96">
        <f>IF('Indicator Data'!CE59="No Data",1,IF('Indicator Data Imputation'!CD50&lt;&gt;"",1,0))</f>
        <v>0</v>
      </c>
      <c r="CC47" s="96">
        <f>IF('Indicator Data'!CF59="No Data",1,IF('Indicator Data Imputation'!CE50&lt;&gt;"",1,0))</f>
        <v>0</v>
      </c>
      <c r="CD47" s="96">
        <f>IF('Indicator Data'!CG59="No Data",1,IF('Indicator Data Imputation'!CF50&lt;&gt;"",1,0))</f>
        <v>0</v>
      </c>
      <c r="CE47" s="96">
        <f>IF('Indicator Data'!CH59="No Data",1,IF('Indicator Data Imputation'!CG50&lt;&gt;"",1,0))</f>
        <v>0</v>
      </c>
      <c r="CF47" s="96">
        <f>IF('Indicator Data'!CI59="No Data",1,IF('Indicator Data Imputation'!CH50&lt;&gt;"",1,0))</f>
        <v>0</v>
      </c>
      <c r="CG47" s="96">
        <f>IF('Indicator Data'!CJ59="No Data",1,IF('Indicator Data Imputation'!CI50&lt;&gt;"",1,0))</f>
        <v>0</v>
      </c>
      <c r="CH47" s="96">
        <f>IF('Indicator Data'!CK59="No Data",1,IF('Indicator Data Imputation'!CJ50&lt;&gt;"",1,0))</f>
        <v>0</v>
      </c>
      <c r="CI47" s="96">
        <f>IF('Indicator Data'!CL59="No Data",1,IF('Indicator Data Imputation'!CK50&lt;&gt;"",1,0))</f>
        <v>0</v>
      </c>
      <c r="CJ47" s="96">
        <f>IF('Indicator Data'!CM59="No Data",1,IF('Indicator Data Imputation'!CL50&lt;&gt;"",1,0))</f>
        <v>0</v>
      </c>
      <c r="CK47" s="96">
        <f>IF('Indicator Data'!CN59="No Data",1,IF('Indicator Data Imputation'!CM50&lt;&gt;"",1,0))</f>
        <v>0</v>
      </c>
      <c r="CL47" s="96">
        <f>IF('Indicator Data'!CO59="No Data",1,IF('Indicator Data Imputation'!CN50&lt;&gt;"",1,0))</f>
        <v>0</v>
      </c>
      <c r="CM47">
        <f t="shared" si="2"/>
        <v>13</v>
      </c>
      <c r="CN47" s="98">
        <f t="shared" si="1"/>
        <v>0.14606741573033707</v>
      </c>
    </row>
    <row r="48" spans="1:92" ht="15.75" customHeight="1" x14ac:dyDescent="0.3">
      <c r="A48" t="str">
        <f>'Indicator Data'!C60</f>
        <v>Naogaon</v>
      </c>
      <c r="B48" s="96">
        <f>IF('Indicator Data'!E60="No Data",1,IF('Indicator Data Imputation'!D51&lt;&gt;"",1,0))</f>
        <v>1</v>
      </c>
      <c r="C48" s="96">
        <f>IF('Indicator Data'!F60="No Data",1,IF('Indicator Data Imputation'!E51&lt;&gt;"",1,0))</f>
        <v>1</v>
      </c>
      <c r="D48" s="96">
        <f>IF('Indicator Data'!G60="No Data",1,IF('Indicator Data Imputation'!F51&lt;&gt;"",1,0))</f>
        <v>1</v>
      </c>
      <c r="E48" s="96">
        <f>IF('Indicator Data'!H60="No Data",1,IF('Indicator Data Imputation'!G51&lt;&gt;"",1,0))</f>
        <v>1</v>
      </c>
      <c r="F48" s="96">
        <f>IF('Indicator Data'!I60="No Data",1,IF('Indicator Data Imputation'!H51&lt;&gt;"",1,0))</f>
        <v>0</v>
      </c>
      <c r="G48" s="96">
        <f>IF('Indicator Data'!J60="No Data",1,IF('Indicator Data Imputation'!I51&lt;&gt;"",1,0))</f>
        <v>0</v>
      </c>
      <c r="H48" s="96">
        <f>IF('Indicator Data'!K60="No Data",1,IF('Indicator Data Imputation'!J51&lt;&gt;"",1,0))</f>
        <v>0</v>
      </c>
      <c r="I48" s="96">
        <f>IF('Indicator Data'!L60="No Data",1,IF('Indicator Data Imputation'!K51&lt;&gt;"",1,0))</f>
        <v>0</v>
      </c>
      <c r="J48" s="96">
        <f>IF('Indicator Data'!M60="No Data",1,IF('Indicator Data Imputation'!L51&lt;&gt;"",1,0))</f>
        <v>0</v>
      </c>
      <c r="K48" s="96">
        <f>IF('Indicator Data'!N60="No Data",1,IF('Indicator Data Imputation'!M51&lt;&gt;"",1,0))</f>
        <v>0</v>
      </c>
      <c r="L48" s="96">
        <f>IF('Indicator Data'!O60="No Data",1,IF('Indicator Data Imputation'!N51&lt;&gt;"",1,0))</f>
        <v>0</v>
      </c>
      <c r="M48" s="96">
        <f>IF('Indicator Data'!P60="No Data",1,IF('Indicator Data Imputation'!O51&lt;&gt;"",1,0))</f>
        <v>0</v>
      </c>
      <c r="N48" s="96">
        <f>IF('Indicator Data'!Q60="No Data",1,IF('Indicator Data Imputation'!P51&lt;&gt;"",1,0))</f>
        <v>0</v>
      </c>
      <c r="O48" s="96">
        <f>IF('Indicator Data'!R60="No Data",1,IF('Indicator Data Imputation'!Q51&lt;&gt;"",1,0))</f>
        <v>0</v>
      </c>
      <c r="P48" s="96">
        <f>IF('Indicator Data'!S60="No Data",1,IF('Indicator Data Imputation'!R51&lt;&gt;"",1,0))</f>
        <v>1</v>
      </c>
      <c r="Q48" s="96">
        <f>IF('Indicator Data'!T60="No Data",1,IF('Indicator Data Imputation'!S51&lt;&gt;"",1,0))</f>
        <v>0</v>
      </c>
      <c r="R48" s="96">
        <f>IF('Indicator Data'!U60="No Data",1,IF('Indicator Data Imputation'!T51&lt;&gt;"",1,0))</f>
        <v>0</v>
      </c>
      <c r="S48" s="96">
        <f>IF('Indicator Data'!V60="No Data",1,IF('Indicator Data Imputation'!U51&lt;&gt;"",1,0))</f>
        <v>0</v>
      </c>
      <c r="T48" s="96">
        <f>IF('Indicator Data'!W60="No Data",1,IF('Indicator Data Imputation'!V51&lt;&gt;"",1,0))</f>
        <v>0</v>
      </c>
      <c r="U48" s="96">
        <f>IF('Indicator Data'!X60="No Data",1,IF('Indicator Data Imputation'!W51&lt;&gt;"",1,0))</f>
        <v>0</v>
      </c>
      <c r="V48" s="96">
        <f>IF('Indicator Data'!Y60="No Data",1,IF('Indicator Data Imputation'!X51&lt;&gt;"",1,0))</f>
        <v>0</v>
      </c>
      <c r="W48" s="96">
        <f>IF('Indicator Data'!Z60="No Data",1,IF('Indicator Data Imputation'!Y51&lt;&gt;"",1,0))</f>
        <v>0</v>
      </c>
      <c r="X48" s="96">
        <f>IF('Indicator Data'!AA60="No Data",1,IF('Indicator Data Imputation'!Z51&lt;&gt;"",1,0))</f>
        <v>0</v>
      </c>
      <c r="Y48" s="96">
        <f>IF('Indicator Data'!AB60="No Data",1,IF('Indicator Data Imputation'!AA51&lt;&gt;"",1,0))</f>
        <v>0</v>
      </c>
      <c r="Z48" s="96">
        <f>IF('Indicator Data'!AC60="No Data",1,IF('Indicator Data Imputation'!AB51&lt;&gt;"",1,0))</f>
        <v>0</v>
      </c>
      <c r="AA48" s="96">
        <f>IF('Indicator Data'!AD60="No Data",1,IF('Indicator Data Imputation'!AC51&lt;&gt;"",1,0))</f>
        <v>0</v>
      </c>
      <c r="AB48" s="96">
        <f>IF('Indicator Data'!AE60="No Data",1,IF('Indicator Data Imputation'!AD51&lt;&gt;"",1,0))</f>
        <v>1</v>
      </c>
      <c r="AC48" s="96">
        <f>IF('Indicator Data'!AF60="No Data",1,IF('Indicator Data Imputation'!AE51&lt;&gt;"",1,0))</f>
        <v>1</v>
      </c>
      <c r="AD48" s="96">
        <f>IF('Indicator Data'!AG60="No Data",1,IF('Indicator Data Imputation'!AF51&lt;&gt;"",1,0))</f>
        <v>1</v>
      </c>
      <c r="AE48" s="96">
        <f>IF('Indicator Data'!AH60="No Data",1,IF('Indicator Data Imputation'!AG51&lt;&gt;"",1,0))</f>
        <v>1</v>
      </c>
      <c r="AF48" s="96">
        <f>IF('Indicator Data'!AI60="No Data",1,IF('Indicator Data Imputation'!AH51&lt;&gt;"",1,0))</f>
        <v>1</v>
      </c>
      <c r="AG48" s="96">
        <f>IF('Indicator Data'!AJ60="No Data",1,IF('Indicator Data Imputation'!AI51&lt;&gt;"",1,0))</f>
        <v>0</v>
      </c>
      <c r="AH48" s="96">
        <f>IF('Indicator Data'!AK60="No Data",1,IF('Indicator Data Imputation'!AJ51&lt;&gt;"",1,0))</f>
        <v>0</v>
      </c>
      <c r="AI48" s="96">
        <f>IF('Indicator Data'!AL60="No Data",1,IF('Indicator Data Imputation'!AK51&lt;&gt;"",1,0))</f>
        <v>0</v>
      </c>
      <c r="AJ48" s="96">
        <f>IF('Indicator Data'!AM60="No Data",1,IF('Indicator Data Imputation'!AL51&lt;&gt;"",1,0))</f>
        <v>0</v>
      </c>
      <c r="AK48" s="96">
        <f>IF('Indicator Data'!AN60="No Data",1,IF('Indicator Data Imputation'!AM51&lt;&gt;"",1,0))</f>
        <v>0</v>
      </c>
      <c r="AL48" s="96">
        <f>IF('Indicator Data'!AO60="No Data",1,IF('Indicator Data Imputation'!AN51&lt;&gt;"",1,0))</f>
        <v>0</v>
      </c>
      <c r="AM48" s="96">
        <f>IF('Indicator Data'!AP60="No Data",1,IF('Indicator Data Imputation'!AO51&lt;&gt;"",1,0))</f>
        <v>0</v>
      </c>
      <c r="AN48" s="96">
        <f>IF('Indicator Data'!AQ60="No Data",1,IF('Indicator Data Imputation'!AP51&lt;&gt;"",1,0))</f>
        <v>0</v>
      </c>
      <c r="AO48" s="96">
        <f>IF('Indicator Data'!AR60="No Data",1,IF('Indicator Data Imputation'!AQ51&lt;&gt;"",1,0))</f>
        <v>0</v>
      </c>
      <c r="AP48" s="96">
        <f>IF('Indicator Data'!AS60="No Data",1,IF('Indicator Data Imputation'!AR51&lt;&gt;"",1,0))</f>
        <v>0</v>
      </c>
      <c r="AQ48" s="96">
        <f>IF('Indicator Data'!AT60="No Data",1,IF('Indicator Data Imputation'!AS51&lt;&gt;"",1,0))</f>
        <v>1</v>
      </c>
      <c r="AR48" s="96">
        <f>IF('Indicator Data'!AU60="No Data",1,IF('Indicator Data Imputation'!AT51&lt;&gt;"",1,0))</f>
        <v>1</v>
      </c>
      <c r="AS48" s="96">
        <f>IF('Indicator Data'!AV60="No Data",1,IF('Indicator Data Imputation'!AU51&lt;&gt;"",1,0))</f>
        <v>1</v>
      </c>
      <c r="AT48" s="96">
        <f>IF('Indicator Data'!AW60="No Data",1,IF('Indicator Data Imputation'!AV51&lt;&gt;"",1,0))</f>
        <v>0</v>
      </c>
      <c r="AU48" s="96">
        <f>IF('Indicator Data'!AX60="No Data",1,IF('Indicator Data Imputation'!AW51&lt;&gt;"",1,0))</f>
        <v>0</v>
      </c>
      <c r="AV48" s="96">
        <f>IF('Indicator Data'!AY60="No Data",1,IF('Indicator Data Imputation'!AX51&lt;&gt;"",1,0))</f>
        <v>0</v>
      </c>
      <c r="AW48" s="96">
        <f>IF('Indicator Data'!AZ60="No Data",1,IF('Indicator Data Imputation'!AY51&lt;&gt;"",1,0))</f>
        <v>0</v>
      </c>
      <c r="AX48" s="96">
        <f>IF('Indicator Data'!BA60="No Data",1,IF('Indicator Data Imputation'!AZ51&lt;&gt;"",1,0))</f>
        <v>0</v>
      </c>
      <c r="AY48" s="96">
        <f>IF('Indicator Data'!BB60="No Data",1,IF('Indicator Data Imputation'!BA51&lt;&gt;"",1,0))</f>
        <v>0</v>
      </c>
      <c r="AZ48" s="96">
        <f>IF('Indicator Data'!BC60="No Data",1,IF('Indicator Data Imputation'!BB51&lt;&gt;"",1,0))</f>
        <v>0</v>
      </c>
      <c r="BA48" s="96">
        <f>IF('Indicator Data'!BD60="No Data",1,IF('Indicator Data Imputation'!BC51&lt;&gt;"",1,0))</f>
        <v>0</v>
      </c>
      <c r="BB48" s="96">
        <f>IF('Indicator Data'!BE60="No Data",1,IF('Indicator Data Imputation'!BD51&lt;&gt;"",1,0))</f>
        <v>0</v>
      </c>
      <c r="BC48" s="96">
        <f>IF('Indicator Data'!BF60="No Data",1,IF('Indicator Data Imputation'!BE51&lt;&gt;"",1,0))</f>
        <v>0</v>
      </c>
      <c r="BD48" s="96">
        <f>IF('Indicator Data'!BG60="No Data",1,IF('Indicator Data Imputation'!BF51&lt;&gt;"",1,0))</f>
        <v>0</v>
      </c>
      <c r="BE48" s="96">
        <f>IF('Indicator Data'!BH60="No Data",1,IF('Indicator Data Imputation'!BG51&lt;&gt;"",1,0))</f>
        <v>0</v>
      </c>
      <c r="BF48" s="96">
        <f>IF('Indicator Data'!BI60="No Data",1,IF('Indicator Data Imputation'!BH51&lt;&gt;"",1,0))</f>
        <v>0</v>
      </c>
      <c r="BG48" s="96">
        <f>IF('Indicator Data'!BJ60="No Data",1,IF('Indicator Data Imputation'!BI51&lt;&gt;"",1,0))</f>
        <v>0</v>
      </c>
      <c r="BH48" s="96">
        <f>IF('Indicator Data'!BK60="No Data",1,IF('Indicator Data Imputation'!BJ51&lt;&gt;"",1,0))</f>
        <v>0</v>
      </c>
      <c r="BI48" s="96">
        <f>IF('Indicator Data'!BL60="No Data",1,IF('Indicator Data Imputation'!BK51&lt;&gt;"",1,0))</f>
        <v>0</v>
      </c>
      <c r="BJ48" s="96">
        <f>IF('Indicator Data'!BM60="No Data",1,IF('Indicator Data Imputation'!BL51&lt;&gt;"",1,0))</f>
        <v>0</v>
      </c>
      <c r="BK48" s="96">
        <f>IF('Indicator Data'!BN60="No Data",1,IF('Indicator Data Imputation'!BM51&lt;&gt;"",1,0))</f>
        <v>0</v>
      </c>
      <c r="BL48" s="96">
        <f>IF('Indicator Data'!BO60="No Data",1,IF('Indicator Data Imputation'!BN51&lt;&gt;"",1,0))</f>
        <v>0</v>
      </c>
      <c r="BM48" s="96">
        <f>IF('Indicator Data'!BP60="No Data",1,IF('Indicator Data Imputation'!BO51&lt;&gt;"",1,0))</f>
        <v>1</v>
      </c>
      <c r="BN48" s="96">
        <f>IF('Indicator Data'!BQ60="No Data",1,IF('Indicator Data Imputation'!BP51&lt;&gt;"",1,0))</f>
        <v>1</v>
      </c>
      <c r="BO48" s="96">
        <f>IF('Indicator Data'!BR60="No Data",1,IF('Indicator Data Imputation'!BQ51&lt;&gt;"",1,0))</f>
        <v>1</v>
      </c>
      <c r="BP48" s="96">
        <f>IF('Indicator Data'!BS60="No Data",1,IF('Indicator Data Imputation'!BR51&lt;&gt;"",1,0))</f>
        <v>1</v>
      </c>
      <c r="BQ48" s="96">
        <f>IF('Indicator Data'!BT60="No Data",1,IF('Indicator Data Imputation'!BS51&lt;&gt;"",1,0))</f>
        <v>0</v>
      </c>
      <c r="BR48" s="96">
        <f>IF('Indicator Data'!BU60="No Data",1,IF('Indicator Data Imputation'!BT51&lt;&gt;"",1,0))</f>
        <v>1</v>
      </c>
      <c r="BS48" s="96">
        <f>IF('Indicator Data'!BV60="No Data",1,IF('Indicator Data Imputation'!BU51&lt;&gt;"",1,0))</f>
        <v>0</v>
      </c>
      <c r="BT48" s="96">
        <f>IF('Indicator Data'!BW60="No Data",1,IF('Indicator Data Imputation'!BV51&lt;&gt;"",1,0))</f>
        <v>0</v>
      </c>
      <c r="BU48" s="96">
        <f>IF('Indicator Data'!BX60="No Data",1,IF('Indicator Data Imputation'!BW51&lt;&gt;"",1,0))</f>
        <v>0</v>
      </c>
      <c r="BV48" s="96">
        <f>IF('Indicator Data'!BY60="No Data",1,IF('Indicator Data Imputation'!BX51&lt;&gt;"",1,0))</f>
        <v>0</v>
      </c>
      <c r="BW48" s="96">
        <f>IF('Indicator Data'!BZ60="No Data",1,IF('Indicator Data Imputation'!BY51&lt;&gt;"",1,0))</f>
        <v>0</v>
      </c>
      <c r="BX48" s="96">
        <f>IF('Indicator Data'!CA60="No Data",1,IF('Indicator Data Imputation'!BZ51&lt;&gt;"",1,0))</f>
        <v>0</v>
      </c>
      <c r="BY48" s="96">
        <f>IF('Indicator Data'!CB60="No Data",1,IF('Indicator Data Imputation'!CA51&lt;&gt;"",1,0))</f>
        <v>0</v>
      </c>
      <c r="BZ48" s="96">
        <f>IF('Indicator Data'!CC60="No Data",1,IF('Indicator Data Imputation'!CB51&lt;&gt;"",1,0))</f>
        <v>0</v>
      </c>
      <c r="CA48" s="96">
        <f>IF('Indicator Data'!CD60="No Data",1,IF('Indicator Data Imputation'!CC51&lt;&gt;"",1,0))</f>
        <v>0</v>
      </c>
      <c r="CB48" s="96">
        <f>IF('Indicator Data'!CE60="No Data",1,IF('Indicator Data Imputation'!CD51&lt;&gt;"",1,0))</f>
        <v>0</v>
      </c>
      <c r="CC48" s="96">
        <f>IF('Indicator Data'!CF60="No Data",1,IF('Indicator Data Imputation'!CE51&lt;&gt;"",1,0))</f>
        <v>0</v>
      </c>
      <c r="CD48" s="96">
        <f>IF('Indicator Data'!CG60="No Data",1,IF('Indicator Data Imputation'!CF51&lt;&gt;"",1,0))</f>
        <v>0</v>
      </c>
      <c r="CE48" s="96">
        <f>IF('Indicator Data'!CH60="No Data",1,IF('Indicator Data Imputation'!CG51&lt;&gt;"",1,0))</f>
        <v>0</v>
      </c>
      <c r="CF48" s="96">
        <f>IF('Indicator Data'!CI60="No Data",1,IF('Indicator Data Imputation'!CH51&lt;&gt;"",1,0))</f>
        <v>0</v>
      </c>
      <c r="CG48" s="96">
        <f>IF('Indicator Data'!CJ60="No Data",1,IF('Indicator Data Imputation'!CI51&lt;&gt;"",1,0))</f>
        <v>0</v>
      </c>
      <c r="CH48" s="96">
        <f>IF('Indicator Data'!CK60="No Data",1,IF('Indicator Data Imputation'!CJ51&lt;&gt;"",1,0))</f>
        <v>0</v>
      </c>
      <c r="CI48" s="96">
        <f>IF('Indicator Data'!CL60="No Data",1,IF('Indicator Data Imputation'!CK51&lt;&gt;"",1,0))</f>
        <v>0</v>
      </c>
      <c r="CJ48" s="96">
        <f>IF('Indicator Data'!CM60="No Data",1,IF('Indicator Data Imputation'!CL51&lt;&gt;"",1,0))</f>
        <v>0</v>
      </c>
      <c r="CK48" s="96">
        <f>IF('Indicator Data'!CN60="No Data",1,IF('Indicator Data Imputation'!CM51&lt;&gt;"",1,0))</f>
        <v>0</v>
      </c>
      <c r="CL48" s="96">
        <f>IF('Indicator Data'!CO60="No Data",1,IF('Indicator Data Imputation'!CN51&lt;&gt;"",1,0))</f>
        <v>0</v>
      </c>
      <c r="CM48">
        <f t="shared" si="2"/>
        <v>13</v>
      </c>
      <c r="CN48" s="98">
        <f t="shared" si="1"/>
        <v>0.14606741573033707</v>
      </c>
    </row>
    <row r="49" spans="1:92" ht="15.75" customHeight="1" x14ac:dyDescent="0.3">
      <c r="A49" t="str">
        <f>'Indicator Data'!C61</f>
        <v>Natore</v>
      </c>
      <c r="B49" s="96">
        <f>IF('Indicator Data'!E61="No Data",1,IF('Indicator Data Imputation'!D52&lt;&gt;"",1,0))</f>
        <v>1</v>
      </c>
      <c r="C49" s="96">
        <f>IF('Indicator Data'!F61="No Data",1,IF('Indicator Data Imputation'!E52&lt;&gt;"",1,0))</f>
        <v>1</v>
      </c>
      <c r="D49" s="96">
        <f>IF('Indicator Data'!G61="No Data",1,IF('Indicator Data Imputation'!F52&lt;&gt;"",1,0))</f>
        <v>1</v>
      </c>
      <c r="E49" s="96">
        <f>IF('Indicator Data'!H61="No Data",1,IF('Indicator Data Imputation'!G52&lt;&gt;"",1,0))</f>
        <v>1</v>
      </c>
      <c r="F49" s="96">
        <f>IF('Indicator Data'!I61="No Data",1,IF('Indicator Data Imputation'!H52&lt;&gt;"",1,0))</f>
        <v>0</v>
      </c>
      <c r="G49" s="96">
        <f>IF('Indicator Data'!J61="No Data",1,IF('Indicator Data Imputation'!I52&lt;&gt;"",1,0))</f>
        <v>0</v>
      </c>
      <c r="H49" s="96">
        <f>IF('Indicator Data'!K61="No Data",1,IF('Indicator Data Imputation'!J52&lt;&gt;"",1,0))</f>
        <v>0</v>
      </c>
      <c r="I49" s="96">
        <f>IF('Indicator Data'!L61="No Data",1,IF('Indicator Data Imputation'!K52&lt;&gt;"",1,0))</f>
        <v>0</v>
      </c>
      <c r="J49" s="96">
        <f>IF('Indicator Data'!M61="No Data",1,IF('Indicator Data Imputation'!L52&lt;&gt;"",1,0))</f>
        <v>0</v>
      </c>
      <c r="K49" s="96">
        <f>IF('Indicator Data'!N61="No Data",1,IF('Indicator Data Imputation'!M52&lt;&gt;"",1,0))</f>
        <v>0</v>
      </c>
      <c r="L49" s="96">
        <f>IF('Indicator Data'!O61="No Data",1,IF('Indicator Data Imputation'!N52&lt;&gt;"",1,0))</f>
        <v>0</v>
      </c>
      <c r="M49" s="96">
        <f>IF('Indicator Data'!P61="No Data",1,IF('Indicator Data Imputation'!O52&lt;&gt;"",1,0))</f>
        <v>0</v>
      </c>
      <c r="N49" s="96">
        <f>IF('Indicator Data'!Q61="No Data",1,IF('Indicator Data Imputation'!P52&lt;&gt;"",1,0))</f>
        <v>0</v>
      </c>
      <c r="O49" s="96">
        <f>IF('Indicator Data'!R61="No Data",1,IF('Indicator Data Imputation'!Q52&lt;&gt;"",1,0))</f>
        <v>0</v>
      </c>
      <c r="P49" s="96">
        <f>IF('Indicator Data'!S61="No Data",1,IF('Indicator Data Imputation'!R52&lt;&gt;"",1,0))</f>
        <v>0</v>
      </c>
      <c r="Q49" s="96">
        <f>IF('Indicator Data'!T61="No Data",1,IF('Indicator Data Imputation'!S52&lt;&gt;"",1,0))</f>
        <v>0</v>
      </c>
      <c r="R49" s="96">
        <f>IF('Indicator Data'!U61="No Data",1,IF('Indicator Data Imputation'!T52&lt;&gt;"",1,0))</f>
        <v>0</v>
      </c>
      <c r="S49" s="96">
        <f>IF('Indicator Data'!V61="No Data",1,IF('Indicator Data Imputation'!U52&lt;&gt;"",1,0))</f>
        <v>0</v>
      </c>
      <c r="T49" s="96">
        <f>IF('Indicator Data'!W61="No Data",1,IF('Indicator Data Imputation'!V52&lt;&gt;"",1,0))</f>
        <v>0</v>
      </c>
      <c r="U49" s="96">
        <f>IF('Indicator Data'!X61="No Data",1,IF('Indicator Data Imputation'!W52&lt;&gt;"",1,0))</f>
        <v>0</v>
      </c>
      <c r="V49" s="96">
        <f>IF('Indicator Data'!Y61="No Data",1,IF('Indicator Data Imputation'!X52&lt;&gt;"",1,0))</f>
        <v>0</v>
      </c>
      <c r="W49" s="96">
        <f>IF('Indicator Data'!Z61="No Data",1,IF('Indicator Data Imputation'!Y52&lt;&gt;"",1,0))</f>
        <v>0</v>
      </c>
      <c r="X49" s="96">
        <f>IF('Indicator Data'!AA61="No Data",1,IF('Indicator Data Imputation'!Z52&lt;&gt;"",1,0))</f>
        <v>0</v>
      </c>
      <c r="Y49" s="96">
        <f>IF('Indicator Data'!AB61="No Data",1,IF('Indicator Data Imputation'!AA52&lt;&gt;"",1,0))</f>
        <v>0</v>
      </c>
      <c r="Z49" s="96">
        <f>IF('Indicator Data'!AC61="No Data",1,IF('Indicator Data Imputation'!AB52&lt;&gt;"",1,0))</f>
        <v>0</v>
      </c>
      <c r="AA49" s="96">
        <f>IF('Indicator Data'!AD61="No Data",1,IF('Indicator Data Imputation'!AC52&lt;&gt;"",1,0))</f>
        <v>0</v>
      </c>
      <c r="AB49" s="96">
        <f>IF('Indicator Data'!AE61="No Data",1,IF('Indicator Data Imputation'!AD52&lt;&gt;"",1,0))</f>
        <v>1</v>
      </c>
      <c r="AC49" s="96">
        <f>IF('Indicator Data'!AF61="No Data",1,IF('Indicator Data Imputation'!AE52&lt;&gt;"",1,0))</f>
        <v>1</v>
      </c>
      <c r="AD49" s="96">
        <f>IF('Indicator Data'!AG61="No Data",1,IF('Indicator Data Imputation'!AF52&lt;&gt;"",1,0))</f>
        <v>1</v>
      </c>
      <c r="AE49" s="96">
        <f>IF('Indicator Data'!AH61="No Data",1,IF('Indicator Data Imputation'!AG52&lt;&gt;"",1,0))</f>
        <v>1</v>
      </c>
      <c r="AF49" s="96">
        <f>IF('Indicator Data'!AI61="No Data",1,IF('Indicator Data Imputation'!AH52&lt;&gt;"",1,0))</f>
        <v>1</v>
      </c>
      <c r="AG49" s="96">
        <f>IF('Indicator Data'!AJ61="No Data",1,IF('Indicator Data Imputation'!AI52&lt;&gt;"",1,0))</f>
        <v>0</v>
      </c>
      <c r="AH49" s="96">
        <f>IF('Indicator Data'!AK61="No Data",1,IF('Indicator Data Imputation'!AJ52&lt;&gt;"",1,0))</f>
        <v>0</v>
      </c>
      <c r="AI49" s="96">
        <f>IF('Indicator Data'!AL61="No Data",1,IF('Indicator Data Imputation'!AK52&lt;&gt;"",1,0))</f>
        <v>0</v>
      </c>
      <c r="AJ49" s="96">
        <f>IF('Indicator Data'!AM61="No Data",1,IF('Indicator Data Imputation'!AL52&lt;&gt;"",1,0))</f>
        <v>0</v>
      </c>
      <c r="AK49" s="96">
        <f>IF('Indicator Data'!AN61="No Data",1,IF('Indicator Data Imputation'!AM52&lt;&gt;"",1,0))</f>
        <v>0</v>
      </c>
      <c r="AL49" s="96">
        <f>IF('Indicator Data'!AO61="No Data",1,IF('Indicator Data Imputation'!AN52&lt;&gt;"",1,0))</f>
        <v>0</v>
      </c>
      <c r="AM49" s="96">
        <f>IF('Indicator Data'!AP61="No Data",1,IF('Indicator Data Imputation'!AO52&lt;&gt;"",1,0))</f>
        <v>0</v>
      </c>
      <c r="AN49" s="96">
        <f>IF('Indicator Data'!AQ61="No Data",1,IF('Indicator Data Imputation'!AP52&lt;&gt;"",1,0))</f>
        <v>0</v>
      </c>
      <c r="AO49" s="96">
        <f>IF('Indicator Data'!AR61="No Data",1,IF('Indicator Data Imputation'!AQ52&lt;&gt;"",1,0))</f>
        <v>0</v>
      </c>
      <c r="AP49" s="96">
        <f>IF('Indicator Data'!AS61="No Data",1,IF('Indicator Data Imputation'!AR52&lt;&gt;"",1,0))</f>
        <v>0</v>
      </c>
      <c r="AQ49" s="96">
        <f>IF('Indicator Data'!AT61="No Data",1,IF('Indicator Data Imputation'!AS52&lt;&gt;"",1,0))</f>
        <v>1</v>
      </c>
      <c r="AR49" s="96">
        <f>IF('Indicator Data'!AU61="No Data",1,IF('Indicator Data Imputation'!AT52&lt;&gt;"",1,0))</f>
        <v>1</v>
      </c>
      <c r="AS49" s="96">
        <f>IF('Indicator Data'!AV61="No Data",1,IF('Indicator Data Imputation'!AU52&lt;&gt;"",1,0))</f>
        <v>1</v>
      </c>
      <c r="AT49" s="96">
        <f>IF('Indicator Data'!AW61="No Data",1,IF('Indicator Data Imputation'!AV52&lt;&gt;"",1,0))</f>
        <v>0</v>
      </c>
      <c r="AU49" s="96">
        <f>IF('Indicator Data'!AX61="No Data",1,IF('Indicator Data Imputation'!AW52&lt;&gt;"",1,0))</f>
        <v>0</v>
      </c>
      <c r="AV49" s="96">
        <f>IF('Indicator Data'!AY61="No Data",1,IF('Indicator Data Imputation'!AX52&lt;&gt;"",1,0))</f>
        <v>0</v>
      </c>
      <c r="AW49" s="96">
        <f>IF('Indicator Data'!AZ61="No Data",1,IF('Indicator Data Imputation'!AY52&lt;&gt;"",1,0))</f>
        <v>0</v>
      </c>
      <c r="AX49" s="96">
        <f>IF('Indicator Data'!BA61="No Data",1,IF('Indicator Data Imputation'!AZ52&lt;&gt;"",1,0))</f>
        <v>0</v>
      </c>
      <c r="AY49" s="96">
        <f>IF('Indicator Data'!BB61="No Data",1,IF('Indicator Data Imputation'!BA52&lt;&gt;"",1,0))</f>
        <v>0</v>
      </c>
      <c r="AZ49" s="96">
        <f>IF('Indicator Data'!BC61="No Data",1,IF('Indicator Data Imputation'!BB52&lt;&gt;"",1,0))</f>
        <v>0</v>
      </c>
      <c r="BA49" s="96">
        <f>IF('Indicator Data'!BD61="No Data",1,IF('Indicator Data Imputation'!BC52&lt;&gt;"",1,0))</f>
        <v>0</v>
      </c>
      <c r="BB49" s="96">
        <f>IF('Indicator Data'!BE61="No Data",1,IF('Indicator Data Imputation'!BD52&lt;&gt;"",1,0))</f>
        <v>0</v>
      </c>
      <c r="BC49" s="96">
        <f>IF('Indicator Data'!BF61="No Data",1,IF('Indicator Data Imputation'!BE52&lt;&gt;"",1,0))</f>
        <v>0</v>
      </c>
      <c r="BD49" s="96">
        <f>IF('Indicator Data'!BG61="No Data",1,IF('Indicator Data Imputation'!BF52&lt;&gt;"",1,0))</f>
        <v>0</v>
      </c>
      <c r="BE49" s="96">
        <f>IF('Indicator Data'!BH61="No Data",1,IF('Indicator Data Imputation'!BG52&lt;&gt;"",1,0))</f>
        <v>0</v>
      </c>
      <c r="BF49" s="96">
        <f>IF('Indicator Data'!BI61="No Data",1,IF('Indicator Data Imputation'!BH52&lt;&gt;"",1,0))</f>
        <v>0</v>
      </c>
      <c r="BG49" s="96">
        <f>IF('Indicator Data'!BJ61="No Data",1,IF('Indicator Data Imputation'!BI52&lt;&gt;"",1,0))</f>
        <v>0</v>
      </c>
      <c r="BH49" s="96">
        <f>IF('Indicator Data'!BK61="No Data",1,IF('Indicator Data Imputation'!BJ52&lt;&gt;"",1,0))</f>
        <v>0</v>
      </c>
      <c r="BI49" s="96">
        <f>IF('Indicator Data'!BL61="No Data",1,IF('Indicator Data Imputation'!BK52&lt;&gt;"",1,0))</f>
        <v>0</v>
      </c>
      <c r="BJ49" s="96">
        <f>IF('Indicator Data'!BM61="No Data",1,IF('Indicator Data Imputation'!BL52&lt;&gt;"",1,0))</f>
        <v>0</v>
      </c>
      <c r="BK49" s="96">
        <f>IF('Indicator Data'!BN61="No Data",1,IF('Indicator Data Imputation'!BM52&lt;&gt;"",1,0))</f>
        <v>0</v>
      </c>
      <c r="BL49" s="96">
        <f>IF('Indicator Data'!BO61="No Data",1,IF('Indicator Data Imputation'!BN52&lt;&gt;"",1,0))</f>
        <v>0</v>
      </c>
      <c r="BM49" s="96">
        <f>IF('Indicator Data'!BP61="No Data",1,IF('Indicator Data Imputation'!BO52&lt;&gt;"",1,0))</f>
        <v>1</v>
      </c>
      <c r="BN49" s="96">
        <f>IF('Indicator Data'!BQ61="No Data",1,IF('Indicator Data Imputation'!BP52&lt;&gt;"",1,0))</f>
        <v>1</v>
      </c>
      <c r="BO49" s="96">
        <f>IF('Indicator Data'!BR61="No Data",1,IF('Indicator Data Imputation'!BQ52&lt;&gt;"",1,0))</f>
        <v>1</v>
      </c>
      <c r="BP49" s="96">
        <f>IF('Indicator Data'!BS61="No Data",1,IF('Indicator Data Imputation'!BR52&lt;&gt;"",1,0))</f>
        <v>1</v>
      </c>
      <c r="BQ49" s="96">
        <f>IF('Indicator Data'!BT61="No Data",1,IF('Indicator Data Imputation'!BS52&lt;&gt;"",1,0))</f>
        <v>0</v>
      </c>
      <c r="BR49" s="96">
        <f>IF('Indicator Data'!BU61="No Data",1,IF('Indicator Data Imputation'!BT52&lt;&gt;"",1,0))</f>
        <v>1</v>
      </c>
      <c r="BS49" s="96">
        <f>IF('Indicator Data'!BV61="No Data",1,IF('Indicator Data Imputation'!BU52&lt;&gt;"",1,0))</f>
        <v>0</v>
      </c>
      <c r="BT49" s="96">
        <f>IF('Indicator Data'!BW61="No Data",1,IF('Indicator Data Imputation'!BV52&lt;&gt;"",1,0))</f>
        <v>0</v>
      </c>
      <c r="BU49" s="96">
        <f>IF('Indicator Data'!BX61="No Data",1,IF('Indicator Data Imputation'!BW52&lt;&gt;"",1,0))</f>
        <v>0</v>
      </c>
      <c r="BV49" s="96">
        <f>IF('Indicator Data'!BY61="No Data",1,IF('Indicator Data Imputation'!BX52&lt;&gt;"",1,0))</f>
        <v>0</v>
      </c>
      <c r="BW49" s="96">
        <f>IF('Indicator Data'!BZ61="No Data",1,IF('Indicator Data Imputation'!BY52&lt;&gt;"",1,0))</f>
        <v>0</v>
      </c>
      <c r="BX49" s="96">
        <f>IF('Indicator Data'!CA61="No Data",1,IF('Indicator Data Imputation'!BZ52&lt;&gt;"",1,0))</f>
        <v>0</v>
      </c>
      <c r="BY49" s="96">
        <f>IF('Indicator Data'!CB61="No Data",1,IF('Indicator Data Imputation'!CA52&lt;&gt;"",1,0))</f>
        <v>0</v>
      </c>
      <c r="BZ49" s="96">
        <f>IF('Indicator Data'!CC61="No Data",1,IF('Indicator Data Imputation'!CB52&lt;&gt;"",1,0))</f>
        <v>0</v>
      </c>
      <c r="CA49" s="96">
        <f>IF('Indicator Data'!CD61="No Data",1,IF('Indicator Data Imputation'!CC52&lt;&gt;"",1,0))</f>
        <v>0</v>
      </c>
      <c r="CB49" s="96">
        <f>IF('Indicator Data'!CE61="No Data",1,IF('Indicator Data Imputation'!CD52&lt;&gt;"",1,0))</f>
        <v>0</v>
      </c>
      <c r="CC49" s="96">
        <f>IF('Indicator Data'!CF61="No Data",1,IF('Indicator Data Imputation'!CE52&lt;&gt;"",1,0))</f>
        <v>0</v>
      </c>
      <c r="CD49" s="96">
        <f>IF('Indicator Data'!CG61="No Data",1,IF('Indicator Data Imputation'!CF52&lt;&gt;"",1,0))</f>
        <v>0</v>
      </c>
      <c r="CE49" s="96">
        <f>IF('Indicator Data'!CH61="No Data",1,IF('Indicator Data Imputation'!CG52&lt;&gt;"",1,0))</f>
        <v>0</v>
      </c>
      <c r="CF49" s="96">
        <f>IF('Indicator Data'!CI61="No Data",1,IF('Indicator Data Imputation'!CH52&lt;&gt;"",1,0))</f>
        <v>0</v>
      </c>
      <c r="CG49" s="96">
        <f>IF('Indicator Data'!CJ61="No Data",1,IF('Indicator Data Imputation'!CI52&lt;&gt;"",1,0))</f>
        <v>0</v>
      </c>
      <c r="CH49" s="96">
        <f>IF('Indicator Data'!CK61="No Data",1,IF('Indicator Data Imputation'!CJ52&lt;&gt;"",1,0))</f>
        <v>0</v>
      </c>
      <c r="CI49" s="96">
        <f>IF('Indicator Data'!CL61="No Data",1,IF('Indicator Data Imputation'!CK52&lt;&gt;"",1,0))</f>
        <v>0</v>
      </c>
      <c r="CJ49" s="96">
        <f>IF('Indicator Data'!CM61="No Data",1,IF('Indicator Data Imputation'!CL52&lt;&gt;"",1,0))</f>
        <v>0</v>
      </c>
      <c r="CK49" s="96">
        <f>IF('Indicator Data'!CN61="No Data",1,IF('Indicator Data Imputation'!CM52&lt;&gt;"",1,0))</f>
        <v>0</v>
      </c>
      <c r="CL49" s="96">
        <f>IF('Indicator Data'!CO61="No Data",1,IF('Indicator Data Imputation'!CN52&lt;&gt;"",1,0))</f>
        <v>0</v>
      </c>
      <c r="CM49">
        <f t="shared" si="2"/>
        <v>12</v>
      </c>
      <c r="CN49" s="98">
        <f t="shared" si="1"/>
        <v>0.1348314606741573</v>
      </c>
    </row>
    <row r="50" spans="1:92" ht="15.75" customHeight="1" x14ac:dyDescent="0.3">
      <c r="A50" t="str">
        <f>'Indicator Data'!C62</f>
        <v>Nawabganj</v>
      </c>
      <c r="B50" s="96">
        <f>IF('Indicator Data'!E62="No Data",1,IF('Indicator Data Imputation'!D53&lt;&gt;"",1,0))</f>
        <v>1</v>
      </c>
      <c r="C50" s="96">
        <f>IF('Indicator Data'!F62="No Data",1,IF('Indicator Data Imputation'!E53&lt;&gt;"",1,0))</f>
        <v>1</v>
      </c>
      <c r="D50" s="96">
        <f>IF('Indicator Data'!G62="No Data",1,IF('Indicator Data Imputation'!F53&lt;&gt;"",1,0))</f>
        <v>1</v>
      </c>
      <c r="E50" s="96">
        <f>IF('Indicator Data'!H62="No Data",1,IF('Indicator Data Imputation'!G53&lt;&gt;"",1,0))</f>
        <v>1</v>
      </c>
      <c r="F50" s="96">
        <f>IF('Indicator Data'!I62="No Data",1,IF('Indicator Data Imputation'!H53&lt;&gt;"",1,0))</f>
        <v>0</v>
      </c>
      <c r="G50" s="96">
        <f>IF('Indicator Data'!J62="No Data",1,IF('Indicator Data Imputation'!I53&lt;&gt;"",1,0))</f>
        <v>0</v>
      </c>
      <c r="H50" s="96">
        <f>IF('Indicator Data'!K62="No Data",1,IF('Indicator Data Imputation'!J53&lt;&gt;"",1,0))</f>
        <v>0</v>
      </c>
      <c r="I50" s="96">
        <f>IF('Indicator Data'!L62="No Data",1,IF('Indicator Data Imputation'!K53&lt;&gt;"",1,0))</f>
        <v>0</v>
      </c>
      <c r="J50" s="96">
        <f>IF('Indicator Data'!M62="No Data",1,IF('Indicator Data Imputation'!L53&lt;&gt;"",1,0))</f>
        <v>0</v>
      </c>
      <c r="K50" s="96">
        <f>IF('Indicator Data'!N62="No Data",1,IF('Indicator Data Imputation'!M53&lt;&gt;"",1,0))</f>
        <v>0</v>
      </c>
      <c r="L50" s="96">
        <f>IF('Indicator Data'!O62="No Data",1,IF('Indicator Data Imputation'!N53&lt;&gt;"",1,0))</f>
        <v>0</v>
      </c>
      <c r="M50" s="96">
        <f>IF('Indicator Data'!P62="No Data",1,IF('Indicator Data Imputation'!O53&lt;&gt;"",1,0))</f>
        <v>0</v>
      </c>
      <c r="N50" s="96">
        <f>IF('Indicator Data'!Q62="No Data",1,IF('Indicator Data Imputation'!P53&lt;&gt;"",1,0))</f>
        <v>0</v>
      </c>
      <c r="O50" s="96">
        <f>IF('Indicator Data'!R62="No Data",1,IF('Indicator Data Imputation'!Q53&lt;&gt;"",1,0))</f>
        <v>0</v>
      </c>
      <c r="P50" s="96">
        <f>IF('Indicator Data'!S62="No Data",1,IF('Indicator Data Imputation'!R53&lt;&gt;"",1,0))</f>
        <v>0</v>
      </c>
      <c r="Q50" s="96">
        <f>IF('Indicator Data'!T62="No Data",1,IF('Indicator Data Imputation'!S53&lt;&gt;"",1,0))</f>
        <v>0</v>
      </c>
      <c r="R50" s="96">
        <f>IF('Indicator Data'!U62="No Data",1,IF('Indicator Data Imputation'!T53&lt;&gt;"",1,0))</f>
        <v>0</v>
      </c>
      <c r="S50" s="96">
        <f>IF('Indicator Data'!V62="No Data",1,IF('Indicator Data Imputation'!U53&lt;&gt;"",1,0))</f>
        <v>0</v>
      </c>
      <c r="T50" s="96">
        <f>IF('Indicator Data'!W62="No Data",1,IF('Indicator Data Imputation'!V53&lt;&gt;"",1,0))</f>
        <v>0</v>
      </c>
      <c r="U50" s="96">
        <f>IF('Indicator Data'!X62="No Data",1,IF('Indicator Data Imputation'!W53&lt;&gt;"",1,0))</f>
        <v>0</v>
      </c>
      <c r="V50" s="96">
        <f>IF('Indicator Data'!Y62="No Data",1,IF('Indicator Data Imputation'!X53&lt;&gt;"",1,0))</f>
        <v>0</v>
      </c>
      <c r="W50" s="96">
        <f>IF('Indicator Data'!Z62="No Data",1,IF('Indicator Data Imputation'!Y53&lt;&gt;"",1,0))</f>
        <v>0</v>
      </c>
      <c r="X50" s="96">
        <f>IF('Indicator Data'!AA62="No Data",1,IF('Indicator Data Imputation'!Z53&lt;&gt;"",1,0))</f>
        <v>0</v>
      </c>
      <c r="Y50" s="96">
        <f>IF('Indicator Data'!AB62="No Data",1,IF('Indicator Data Imputation'!AA53&lt;&gt;"",1,0))</f>
        <v>0</v>
      </c>
      <c r="Z50" s="96">
        <f>IF('Indicator Data'!AC62="No Data",1,IF('Indicator Data Imputation'!AB53&lt;&gt;"",1,0))</f>
        <v>0</v>
      </c>
      <c r="AA50" s="96">
        <f>IF('Indicator Data'!AD62="No Data",1,IF('Indicator Data Imputation'!AC53&lt;&gt;"",1,0))</f>
        <v>0</v>
      </c>
      <c r="AB50" s="96">
        <f>IF('Indicator Data'!AE62="No Data",1,IF('Indicator Data Imputation'!AD53&lt;&gt;"",1,0))</f>
        <v>1</v>
      </c>
      <c r="AC50" s="96">
        <f>IF('Indicator Data'!AF62="No Data",1,IF('Indicator Data Imputation'!AE53&lt;&gt;"",1,0))</f>
        <v>1</v>
      </c>
      <c r="AD50" s="96">
        <f>IF('Indicator Data'!AG62="No Data",1,IF('Indicator Data Imputation'!AF53&lt;&gt;"",1,0))</f>
        <v>1</v>
      </c>
      <c r="AE50" s="96">
        <f>IF('Indicator Data'!AH62="No Data",1,IF('Indicator Data Imputation'!AG53&lt;&gt;"",1,0))</f>
        <v>1</v>
      </c>
      <c r="AF50" s="96">
        <f>IF('Indicator Data'!AI62="No Data",1,IF('Indicator Data Imputation'!AH53&lt;&gt;"",1,0))</f>
        <v>1</v>
      </c>
      <c r="AG50" s="96">
        <f>IF('Indicator Data'!AJ62="No Data",1,IF('Indicator Data Imputation'!AI53&lt;&gt;"",1,0))</f>
        <v>0</v>
      </c>
      <c r="AH50" s="96">
        <f>IF('Indicator Data'!AK62="No Data",1,IF('Indicator Data Imputation'!AJ53&lt;&gt;"",1,0))</f>
        <v>0</v>
      </c>
      <c r="AI50" s="96">
        <f>IF('Indicator Data'!AL62="No Data",1,IF('Indicator Data Imputation'!AK53&lt;&gt;"",1,0))</f>
        <v>0</v>
      </c>
      <c r="AJ50" s="96">
        <f>IF('Indicator Data'!AM62="No Data",1,IF('Indicator Data Imputation'!AL53&lt;&gt;"",1,0))</f>
        <v>0</v>
      </c>
      <c r="AK50" s="96">
        <f>IF('Indicator Data'!AN62="No Data",1,IF('Indicator Data Imputation'!AM53&lt;&gt;"",1,0))</f>
        <v>0</v>
      </c>
      <c r="AL50" s="96">
        <f>IF('Indicator Data'!AO62="No Data",1,IF('Indicator Data Imputation'!AN53&lt;&gt;"",1,0))</f>
        <v>0</v>
      </c>
      <c r="AM50" s="96">
        <f>IF('Indicator Data'!AP62="No Data",1,IF('Indicator Data Imputation'!AO53&lt;&gt;"",1,0))</f>
        <v>0</v>
      </c>
      <c r="AN50" s="96">
        <f>IF('Indicator Data'!AQ62="No Data",1,IF('Indicator Data Imputation'!AP53&lt;&gt;"",1,0))</f>
        <v>0</v>
      </c>
      <c r="AO50" s="96">
        <f>IF('Indicator Data'!AR62="No Data",1,IF('Indicator Data Imputation'!AQ53&lt;&gt;"",1,0))</f>
        <v>0</v>
      </c>
      <c r="AP50" s="96">
        <f>IF('Indicator Data'!AS62="No Data",1,IF('Indicator Data Imputation'!AR53&lt;&gt;"",1,0))</f>
        <v>0</v>
      </c>
      <c r="AQ50" s="96">
        <f>IF('Indicator Data'!AT62="No Data",1,IF('Indicator Data Imputation'!AS53&lt;&gt;"",1,0))</f>
        <v>1</v>
      </c>
      <c r="AR50" s="96">
        <f>IF('Indicator Data'!AU62="No Data",1,IF('Indicator Data Imputation'!AT53&lt;&gt;"",1,0))</f>
        <v>1</v>
      </c>
      <c r="AS50" s="96">
        <f>IF('Indicator Data'!AV62="No Data",1,IF('Indicator Data Imputation'!AU53&lt;&gt;"",1,0))</f>
        <v>1</v>
      </c>
      <c r="AT50" s="96">
        <f>IF('Indicator Data'!AW62="No Data",1,IF('Indicator Data Imputation'!AV53&lt;&gt;"",1,0))</f>
        <v>0</v>
      </c>
      <c r="AU50" s="96">
        <f>IF('Indicator Data'!AX62="No Data",1,IF('Indicator Data Imputation'!AW53&lt;&gt;"",1,0))</f>
        <v>0</v>
      </c>
      <c r="AV50" s="96">
        <f>IF('Indicator Data'!AY62="No Data",1,IF('Indicator Data Imputation'!AX53&lt;&gt;"",1,0))</f>
        <v>0</v>
      </c>
      <c r="AW50" s="96">
        <f>IF('Indicator Data'!AZ62="No Data",1,IF('Indicator Data Imputation'!AY53&lt;&gt;"",1,0))</f>
        <v>0</v>
      </c>
      <c r="AX50" s="96">
        <f>IF('Indicator Data'!BA62="No Data",1,IF('Indicator Data Imputation'!AZ53&lt;&gt;"",1,0))</f>
        <v>0</v>
      </c>
      <c r="AY50" s="96">
        <f>IF('Indicator Data'!BB62="No Data",1,IF('Indicator Data Imputation'!BA53&lt;&gt;"",1,0))</f>
        <v>0</v>
      </c>
      <c r="AZ50" s="96">
        <f>IF('Indicator Data'!BC62="No Data",1,IF('Indicator Data Imputation'!BB53&lt;&gt;"",1,0))</f>
        <v>0</v>
      </c>
      <c r="BA50" s="96">
        <f>IF('Indicator Data'!BD62="No Data",1,IF('Indicator Data Imputation'!BC53&lt;&gt;"",1,0))</f>
        <v>0</v>
      </c>
      <c r="BB50" s="96">
        <f>IF('Indicator Data'!BE62="No Data",1,IF('Indicator Data Imputation'!BD53&lt;&gt;"",1,0))</f>
        <v>0</v>
      </c>
      <c r="BC50" s="96">
        <f>IF('Indicator Data'!BF62="No Data",1,IF('Indicator Data Imputation'!BE53&lt;&gt;"",1,0))</f>
        <v>0</v>
      </c>
      <c r="BD50" s="96">
        <f>IF('Indicator Data'!BG62="No Data",1,IF('Indicator Data Imputation'!BF53&lt;&gt;"",1,0))</f>
        <v>0</v>
      </c>
      <c r="BE50" s="96">
        <f>IF('Indicator Data'!BH62="No Data",1,IF('Indicator Data Imputation'!BG53&lt;&gt;"",1,0))</f>
        <v>0</v>
      </c>
      <c r="BF50" s="96">
        <f>IF('Indicator Data'!BI62="No Data",1,IF('Indicator Data Imputation'!BH53&lt;&gt;"",1,0))</f>
        <v>0</v>
      </c>
      <c r="BG50" s="96">
        <f>IF('Indicator Data'!BJ62="No Data",1,IF('Indicator Data Imputation'!BI53&lt;&gt;"",1,0))</f>
        <v>0</v>
      </c>
      <c r="BH50" s="96">
        <f>IF('Indicator Data'!BK62="No Data",1,IF('Indicator Data Imputation'!BJ53&lt;&gt;"",1,0))</f>
        <v>0</v>
      </c>
      <c r="BI50" s="96">
        <f>IF('Indicator Data'!BL62="No Data",1,IF('Indicator Data Imputation'!BK53&lt;&gt;"",1,0))</f>
        <v>0</v>
      </c>
      <c r="BJ50" s="96">
        <f>IF('Indicator Data'!BM62="No Data",1,IF('Indicator Data Imputation'!BL53&lt;&gt;"",1,0))</f>
        <v>0</v>
      </c>
      <c r="BK50" s="96">
        <f>IF('Indicator Data'!BN62="No Data",1,IF('Indicator Data Imputation'!BM53&lt;&gt;"",1,0))</f>
        <v>0</v>
      </c>
      <c r="BL50" s="96">
        <f>IF('Indicator Data'!BO62="No Data",1,IF('Indicator Data Imputation'!BN53&lt;&gt;"",1,0))</f>
        <v>0</v>
      </c>
      <c r="BM50" s="96">
        <f>IF('Indicator Data'!BP62="No Data",1,IF('Indicator Data Imputation'!BO53&lt;&gt;"",1,0))</f>
        <v>1</v>
      </c>
      <c r="BN50" s="96">
        <f>IF('Indicator Data'!BQ62="No Data",1,IF('Indicator Data Imputation'!BP53&lt;&gt;"",1,0))</f>
        <v>1</v>
      </c>
      <c r="BO50" s="96">
        <f>IF('Indicator Data'!BR62="No Data",1,IF('Indicator Data Imputation'!BQ53&lt;&gt;"",1,0))</f>
        <v>1</v>
      </c>
      <c r="BP50" s="96">
        <f>IF('Indicator Data'!BS62="No Data",1,IF('Indicator Data Imputation'!BR53&lt;&gt;"",1,0))</f>
        <v>1</v>
      </c>
      <c r="BQ50" s="96">
        <f>IF('Indicator Data'!BT62="No Data",1,IF('Indicator Data Imputation'!BS53&lt;&gt;"",1,0))</f>
        <v>0</v>
      </c>
      <c r="BR50" s="96">
        <f>IF('Indicator Data'!BU62="No Data",1,IF('Indicator Data Imputation'!BT53&lt;&gt;"",1,0))</f>
        <v>1</v>
      </c>
      <c r="BS50" s="96">
        <f>IF('Indicator Data'!BV62="No Data",1,IF('Indicator Data Imputation'!BU53&lt;&gt;"",1,0))</f>
        <v>0</v>
      </c>
      <c r="BT50" s="96">
        <f>IF('Indicator Data'!BW62="No Data",1,IF('Indicator Data Imputation'!BV53&lt;&gt;"",1,0))</f>
        <v>0</v>
      </c>
      <c r="BU50" s="96">
        <f>IF('Indicator Data'!BX62="No Data",1,IF('Indicator Data Imputation'!BW53&lt;&gt;"",1,0))</f>
        <v>0</v>
      </c>
      <c r="BV50" s="96">
        <f>IF('Indicator Data'!BY62="No Data",1,IF('Indicator Data Imputation'!BX53&lt;&gt;"",1,0))</f>
        <v>0</v>
      </c>
      <c r="BW50" s="96">
        <f>IF('Indicator Data'!BZ62="No Data",1,IF('Indicator Data Imputation'!BY53&lt;&gt;"",1,0))</f>
        <v>0</v>
      </c>
      <c r="BX50" s="96">
        <f>IF('Indicator Data'!CA62="No Data",1,IF('Indicator Data Imputation'!BZ53&lt;&gt;"",1,0))</f>
        <v>0</v>
      </c>
      <c r="BY50" s="96">
        <f>IF('Indicator Data'!CB62="No Data",1,IF('Indicator Data Imputation'!CA53&lt;&gt;"",1,0))</f>
        <v>0</v>
      </c>
      <c r="BZ50" s="96">
        <f>IF('Indicator Data'!CC62="No Data",1,IF('Indicator Data Imputation'!CB53&lt;&gt;"",1,0))</f>
        <v>0</v>
      </c>
      <c r="CA50" s="96">
        <f>IF('Indicator Data'!CD62="No Data",1,IF('Indicator Data Imputation'!CC53&lt;&gt;"",1,0))</f>
        <v>0</v>
      </c>
      <c r="CB50" s="96">
        <f>IF('Indicator Data'!CE62="No Data",1,IF('Indicator Data Imputation'!CD53&lt;&gt;"",1,0))</f>
        <v>0</v>
      </c>
      <c r="CC50" s="96">
        <f>IF('Indicator Data'!CF62="No Data",1,IF('Indicator Data Imputation'!CE53&lt;&gt;"",1,0))</f>
        <v>0</v>
      </c>
      <c r="CD50" s="96">
        <f>IF('Indicator Data'!CG62="No Data",1,IF('Indicator Data Imputation'!CF53&lt;&gt;"",1,0))</f>
        <v>0</v>
      </c>
      <c r="CE50" s="96">
        <f>IF('Indicator Data'!CH62="No Data",1,IF('Indicator Data Imputation'!CG53&lt;&gt;"",1,0))</f>
        <v>0</v>
      </c>
      <c r="CF50" s="96">
        <f>IF('Indicator Data'!CI62="No Data",1,IF('Indicator Data Imputation'!CH53&lt;&gt;"",1,0))</f>
        <v>0</v>
      </c>
      <c r="CG50" s="96">
        <f>IF('Indicator Data'!CJ62="No Data",1,IF('Indicator Data Imputation'!CI53&lt;&gt;"",1,0))</f>
        <v>0</v>
      </c>
      <c r="CH50" s="96">
        <f>IF('Indicator Data'!CK62="No Data",1,IF('Indicator Data Imputation'!CJ53&lt;&gt;"",1,0))</f>
        <v>0</v>
      </c>
      <c r="CI50" s="96">
        <f>IF('Indicator Data'!CL62="No Data",1,IF('Indicator Data Imputation'!CK53&lt;&gt;"",1,0))</f>
        <v>0</v>
      </c>
      <c r="CJ50" s="96">
        <f>IF('Indicator Data'!CM62="No Data",1,IF('Indicator Data Imputation'!CL53&lt;&gt;"",1,0))</f>
        <v>0</v>
      </c>
      <c r="CK50" s="96">
        <f>IF('Indicator Data'!CN62="No Data",1,IF('Indicator Data Imputation'!CM53&lt;&gt;"",1,0))</f>
        <v>0</v>
      </c>
      <c r="CL50" s="96">
        <f>IF('Indicator Data'!CO62="No Data",1,IF('Indicator Data Imputation'!CN53&lt;&gt;"",1,0))</f>
        <v>0</v>
      </c>
      <c r="CM50">
        <f t="shared" si="2"/>
        <v>12</v>
      </c>
      <c r="CN50" s="98">
        <f t="shared" si="1"/>
        <v>0.1348314606741573</v>
      </c>
    </row>
    <row r="51" spans="1:92" ht="15.75" customHeight="1" x14ac:dyDescent="0.3">
      <c r="A51" t="str">
        <f>'Indicator Data'!C63</f>
        <v>Pabna</v>
      </c>
      <c r="B51" s="96">
        <f>IF('Indicator Data'!E63="No Data",1,IF('Indicator Data Imputation'!D54&lt;&gt;"",1,0))</f>
        <v>1</v>
      </c>
      <c r="C51" s="96">
        <f>IF('Indicator Data'!F63="No Data",1,IF('Indicator Data Imputation'!E54&lt;&gt;"",1,0))</f>
        <v>1</v>
      </c>
      <c r="D51" s="96">
        <f>IF('Indicator Data'!G63="No Data",1,IF('Indicator Data Imputation'!F54&lt;&gt;"",1,0))</f>
        <v>1</v>
      </c>
      <c r="E51" s="96">
        <f>IF('Indicator Data'!H63="No Data",1,IF('Indicator Data Imputation'!G54&lt;&gt;"",1,0))</f>
        <v>1</v>
      </c>
      <c r="F51" s="96">
        <f>IF('Indicator Data'!I63="No Data",1,IF('Indicator Data Imputation'!H54&lt;&gt;"",1,0))</f>
        <v>0</v>
      </c>
      <c r="G51" s="96">
        <f>IF('Indicator Data'!J63="No Data",1,IF('Indicator Data Imputation'!I54&lt;&gt;"",1,0))</f>
        <v>0</v>
      </c>
      <c r="H51" s="96">
        <f>IF('Indicator Data'!K63="No Data",1,IF('Indicator Data Imputation'!J54&lt;&gt;"",1,0))</f>
        <v>0</v>
      </c>
      <c r="I51" s="96">
        <f>IF('Indicator Data'!L63="No Data",1,IF('Indicator Data Imputation'!K54&lt;&gt;"",1,0))</f>
        <v>0</v>
      </c>
      <c r="J51" s="96">
        <f>IF('Indicator Data'!M63="No Data",1,IF('Indicator Data Imputation'!L54&lt;&gt;"",1,0))</f>
        <v>0</v>
      </c>
      <c r="K51" s="96">
        <f>IF('Indicator Data'!N63="No Data",1,IF('Indicator Data Imputation'!M54&lt;&gt;"",1,0))</f>
        <v>0</v>
      </c>
      <c r="L51" s="96">
        <f>IF('Indicator Data'!O63="No Data",1,IF('Indicator Data Imputation'!N54&lt;&gt;"",1,0))</f>
        <v>0</v>
      </c>
      <c r="M51" s="96">
        <f>IF('Indicator Data'!P63="No Data",1,IF('Indicator Data Imputation'!O54&lt;&gt;"",1,0))</f>
        <v>0</v>
      </c>
      <c r="N51" s="96">
        <f>IF('Indicator Data'!Q63="No Data",1,IF('Indicator Data Imputation'!P54&lt;&gt;"",1,0))</f>
        <v>0</v>
      </c>
      <c r="O51" s="96">
        <f>IF('Indicator Data'!R63="No Data",1,IF('Indicator Data Imputation'!Q54&lt;&gt;"",1,0))</f>
        <v>0</v>
      </c>
      <c r="P51" s="96">
        <f>IF('Indicator Data'!S63="No Data",1,IF('Indicator Data Imputation'!R54&lt;&gt;"",1,0))</f>
        <v>0</v>
      </c>
      <c r="Q51" s="96">
        <f>IF('Indicator Data'!T63="No Data",1,IF('Indicator Data Imputation'!S54&lt;&gt;"",1,0))</f>
        <v>0</v>
      </c>
      <c r="R51" s="96">
        <f>IF('Indicator Data'!U63="No Data",1,IF('Indicator Data Imputation'!T54&lt;&gt;"",1,0))</f>
        <v>0</v>
      </c>
      <c r="S51" s="96">
        <f>IF('Indicator Data'!V63="No Data",1,IF('Indicator Data Imputation'!U54&lt;&gt;"",1,0))</f>
        <v>0</v>
      </c>
      <c r="T51" s="96">
        <f>IF('Indicator Data'!W63="No Data",1,IF('Indicator Data Imputation'!V54&lt;&gt;"",1,0))</f>
        <v>0</v>
      </c>
      <c r="U51" s="96">
        <f>IF('Indicator Data'!X63="No Data",1,IF('Indicator Data Imputation'!W54&lt;&gt;"",1,0))</f>
        <v>0</v>
      </c>
      <c r="V51" s="96">
        <f>IF('Indicator Data'!Y63="No Data",1,IF('Indicator Data Imputation'!X54&lt;&gt;"",1,0))</f>
        <v>0</v>
      </c>
      <c r="W51" s="96">
        <f>IF('Indicator Data'!Z63="No Data",1,IF('Indicator Data Imputation'!Y54&lt;&gt;"",1,0))</f>
        <v>0</v>
      </c>
      <c r="X51" s="96">
        <f>IF('Indicator Data'!AA63="No Data",1,IF('Indicator Data Imputation'!Z54&lt;&gt;"",1,0))</f>
        <v>0</v>
      </c>
      <c r="Y51" s="96">
        <f>IF('Indicator Data'!AB63="No Data",1,IF('Indicator Data Imputation'!AA54&lt;&gt;"",1,0))</f>
        <v>0</v>
      </c>
      <c r="Z51" s="96">
        <f>IF('Indicator Data'!AC63="No Data",1,IF('Indicator Data Imputation'!AB54&lt;&gt;"",1,0))</f>
        <v>0</v>
      </c>
      <c r="AA51" s="96">
        <f>IF('Indicator Data'!AD63="No Data",1,IF('Indicator Data Imputation'!AC54&lt;&gt;"",1,0))</f>
        <v>0</v>
      </c>
      <c r="AB51" s="96">
        <f>IF('Indicator Data'!AE63="No Data",1,IF('Indicator Data Imputation'!AD54&lt;&gt;"",1,0))</f>
        <v>1</v>
      </c>
      <c r="AC51" s="96">
        <f>IF('Indicator Data'!AF63="No Data",1,IF('Indicator Data Imputation'!AE54&lt;&gt;"",1,0))</f>
        <v>1</v>
      </c>
      <c r="AD51" s="96">
        <f>IF('Indicator Data'!AG63="No Data",1,IF('Indicator Data Imputation'!AF54&lt;&gt;"",1,0))</f>
        <v>1</v>
      </c>
      <c r="AE51" s="96">
        <f>IF('Indicator Data'!AH63="No Data",1,IF('Indicator Data Imputation'!AG54&lt;&gt;"",1,0))</f>
        <v>1</v>
      </c>
      <c r="AF51" s="96">
        <f>IF('Indicator Data'!AI63="No Data",1,IF('Indicator Data Imputation'!AH54&lt;&gt;"",1,0))</f>
        <v>1</v>
      </c>
      <c r="AG51" s="96">
        <f>IF('Indicator Data'!AJ63="No Data",1,IF('Indicator Data Imputation'!AI54&lt;&gt;"",1,0))</f>
        <v>0</v>
      </c>
      <c r="AH51" s="96">
        <f>IF('Indicator Data'!AK63="No Data",1,IF('Indicator Data Imputation'!AJ54&lt;&gt;"",1,0))</f>
        <v>0</v>
      </c>
      <c r="AI51" s="96">
        <f>IF('Indicator Data'!AL63="No Data",1,IF('Indicator Data Imputation'!AK54&lt;&gt;"",1,0))</f>
        <v>0</v>
      </c>
      <c r="AJ51" s="96">
        <f>IF('Indicator Data'!AM63="No Data",1,IF('Indicator Data Imputation'!AL54&lt;&gt;"",1,0))</f>
        <v>0</v>
      </c>
      <c r="AK51" s="96">
        <f>IF('Indicator Data'!AN63="No Data",1,IF('Indicator Data Imputation'!AM54&lt;&gt;"",1,0))</f>
        <v>0</v>
      </c>
      <c r="AL51" s="96">
        <f>IF('Indicator Data'!AO63="No Data",1,IF('Indicator Data Imputation'!AN54&lt;&gt;"",1,0))</f>
        <v>0</v>
      </c>
      <c r="AM51" s="96">
        <f>IF('Indicator Data'!AP63="No Data",1,IF('Indicator Data Imputation'!AO54&lt;&gt;"",1,0))</f>
        <v>0</v>
      </c>
      <c r="AN51" s="96">
        <f>IF('Indicator Data'!AQ63="No Data",1,IF('Indicator Data Imputation'!AP54&lt;&gt;"",1,0))</f>
        <v>0</v>
      </c>
      <c r="AO51" s="96">
        <f>IF('Indicator Data'!AR63="No Data",1,IF('Indicator Data Imputation'!AQ54&lt;&gt;"",1,0))</f>
        <v>0</v>
      </c>
      <c r="AP51" s="96">
        <f>IF('Indicator Data'!AS63="No Data",1,IF('Indicator Data Imputation'!AR54&lt;&gt;"",1,0))</f>
        <v>0</v>
      </c>
      <c r="AQ51" s="96">
        <f>IF('Indicator Data'!AT63="No Data",1,IF('Indicator Data Imputation'!AS54&lt;&gt;"",1,0))</f>
        <v>1</v>
      </c>
      <c r="AR51" s="96">
        <f>IF('Indicator Data'!AU63="No Data",1,IF('Indicator Data Imputation'!AT54&lt;&gt;"",1,0))</f>
        <v>1</v>
      </c>
      <c r="AS51" s="96">
        <f>IF('Indicator Data'!AV63="No Data",1,IF('Indicator Data Imputation'!AU54&lt;&gt;"",1,0))</f>
        <v>1</v>
      </c>
      <c r="AT51" s="96">
        <f>IF('Indicator Data'!AW63="No Data",1,IF('Indicator Data Imputation'!AV54&lt;&gt;"",1,0))</f>
        <v>0</v>
      </c>
      <c r="AU51" s="96">
        <f>IF('Indicator Data'!AX63="No Data",1,IF('Indicator Data Imputation'!AW54&lt;&gt;"",1,0))</f>
        <v>0</v>
      </c>
      <c r="AV51" s="96">
        <f>IF('Indicator Data'!AY63="No Data",1,IF('Indicator Data Imputation'!AX54&lt;&gt;"",1,0))</f>
        <v>0</v>
      </c>
      <c r="AW51" s="96">
        <f>IF('Indicator Data'!AZ63="No Data",1,IF('Indicator Data Imputation'!AY54&lt;&gt;"",1,0))</f>
        <v>0</v>
      </c>
      <c r="AX51" s="96">
        <f>IF('Indicator Data'!BA63="No Data",1,IF('Indicator Data Imputation'!AZ54&lt;&gt;"",1,0))</f>
        <v>0</v>
      </c>
      <c r="AY51" s="96">
        <f>IF('Indicator Data'!BB63="No Data",1,IF('Indicator Data Imputation'!BA54&lt;&gt;"",1,0))</f>
        <v>0</v>
      </c>
      <c r="AZ51" s="96">
        <f>IF('Indicator Data'!BC63="No Data",1,IF('Indicator Data Imputation'!BB54&lt;&gt;"",1,0))</f>
        <v>0</v>
      </c>
      <c r="BA51" s="96">
        <f>IF('Indicator Data'!BD63="No Data",1,IF('Indicator Data Imputation'!BC54&lt;&gt;"",1,0))</f>
        <v>0</v>
      </c>
      <c r="BB51" s="96">
        <f>IF('Indicator Data'!BE63="No Data",1,IF('Indicator Data Imputation'!BD54&lt;&gt;"",1,0))</f>
        <v>0</v>
      </c>
      <c r="BC51" s="96">
        <f>IF('Indicator Data'!BF63="No Data",1,IF('Indicator Data Imputation'!BE54&lt;&gt;"",1,0))</f>
        <v>0</v>
      </c>
      <c r="BD51" s="96">
        <f>IF('Indicator Data'!BG63="No Data",1,IF('Indicator Data Imputation'!BF54&lt;&gt;"",1,0))</f>
        <v>0</v>
      </c>
      <c r="BE51" s="96">
        <f>IF('Indicator Data'!BH63="No Data",1,IF('Indicator Data Imputation'!BG54&lt;&gt;"",1,0))</f>
        <v>0</v>
      </c>
      <c r="BF51" s="96">
        <f>IF('Indicator Data'!BI63="No Data",1,IF('Indicator Data Imputation'!BH54&lt;&gt;"",1,0))</f>
        <v>0</v>
      </c>
      <c r="BG51" s="96">
        <f>IF('Indicator Data'!BJ63="No Data",1,IF('Indicator Data Imputation'!BI54&lt;&gt;"",1,0))</f>
        <v>0</v>
      </c>
      <c r="BH51" s="96">
        <f>IF('Indicator Data'!BK63="No Data",1,IF('Indicator Data Imputation'!BJ54&lt;&gt;"",1,0))</f>
        <v>0</v>
      </c>
      <c r="BI51" s="96">
        <f>IF('Indicator Data'!BL63="No Data",1,IF('Indicator Data Imputation'!BK54&lt;&gt;"",1,0))</f>
        <v>0</v>
      </c>
      <c r="BJ51" s="96">
        <f>IF('Indicator Data'!BM63="No Data",1,IF('Indicator Data Imputation'!BL54&lt;&gt;"",1,0))</f>
        <v>0</v>
      </c>
      <c r="BK51" s="96">
        <f>IF('Indicator Data'!BN63="No Data",1,IF('Indicator Data Imputation'!BM54&lt;&gt;"",1,0))</f>
        <v>0</v>
      </c>
      <c r="BL51" s="96">
        <f>IF('Indicator Data'!BO63="No Data",1,IF('Indicator Data Imputation'!BN54&lt;&gt;"",1,0))</f>
        <v>0</v>
      </c>
      <c r="BM51" s="96">
        <f>IF('Indicator Data'!BP63="No Data",1,IF('Indicator Data Imputation'!BO54&lt;&gt;"",1,0))</f>
        <v>1</v>
      </c>
      <c r="BN51" s="96">
        <f>IF('Indicator Data'!BQ63="No Data",1,IF('Indicator Data Imputation'!BP54&lt;&gt;"",1,0))</f>
        <v>1</v>
      </c>
      <c r="BO51" s="96">
        <f>IF('Indicator Data'!BR63="No Data",1,IF('Indicator Data Imputation'!BQ54&lt;&gt;"",1,0))</f>
        <v>1</v>
      </c>
      <c r="BP51" s="96">
        <f>IF('Indicator Data'!BS63="No Data",1,IF('Indicator Data Imputation'!BR54&lt;&gt;"",1,0))</f>
        <v>1</v>
      </c>
      <c r="BQ51" s="96">
        <f>IF('Indicator Data'!BT63="No Data",1,IF('Indicator Data Imputation'!BS54&lt;&gt;"",1,0))</f>
        <v>0</v>
      </c>
      <c r="BR51" s="96">
        <f>IF('Indicator Data'!BU63="No Data",1,IF('Indicator Data Imputation'!BT54&lt;&gt;"",1,0))</f>
        <v>1</v>
      </c>
      <c r="BS51" s="96">
        <f>IF('Indicator Data'!BV63="No Data",1,IF('Indicator Data Imputation'!BU54&lt;&gt;"",1,0))</f>
        <v>0</v>
      </c>
      <c r="BT51" s="96">
        <f>IF('Indicator Data'!BW63="No Data",1,IF('Indicator Data Imputation'!BV54&lt;&gt;"",1,0))</f>
        <v>0</v>
      </c>
      <c r="BU51" s="96">
        <f>IF('Indicator Data'!BX63="No Data",1,IF('Indicator Data Imputation'!BW54&lt;&gt;"",1,0))</f>
        <v>0</v>
      </c>
      <c r="BV51" s="96">
        <f>IF('Indicator Data'!BY63="No Data",1,IF('Indicator Data Imputation'!BX54&lt;&gt;"",1,0))</f>
        <v>0</v>
      </c>
      <c r="BW51" s="96">
        <f>IF('Indicator Data'!BZ63="No Data",1,IF('Indicator Data Imputation'!BY54&lt;&gt;"",1,0))</f>
        <v>0</v>
      </c>
      <c r="BX51" s="96">
        <f>IF('Indicator Data'!CA63="No Data",1,IF('Indicator Data Imputation'!BZ54&lt;&gt;"",1,0))</f>
        <v>0</v>
      </c>
      <c r="BY51" s="96">
        <f>IF('Indicator Data'!CB63="No Data",1,IF('Indicator Data Imputation'!CA54&lt;&gt;"",1,0))</f>
        <v>0</v>
      </c>
      <c r="BZ51" s="96">
        <f>IF('Indicator Data'!CC63="No Data",1,IF('Indicator Data Imputation'!CB54&lt;&gt;"",1,0))</f>
        <v>0</v>
      </c>
      <c r="CA51" s="96">
        <f>IF('Indicator Data'!CD63="No Data",1,IF('Indicator Data Imputation'!CC54&lt;&gt;"",1,0))</f>
        <v>0</v>
      </c>
      <c r="CB51" s="96">
        <f>IF('Indicator Data'!CE63="No Data",1,IF('Indicator Data Imputation'!CD54&lt;&gt;"",1,0))</f>
        <v>0</v>
      </c>
      <c r="CC51" s="96">
        <f>IF('Indicator Data'!CF63="No Data",1,IF('Indicator Data Imputation'!CE54&lt;&gt;"",1,0))</f>
        <v>0</v>
      </c>
      <c r="CD51" s="96">
        <f>IF('Indicator Data'!CG63="No Data",1,IF('Indicator Data Imputation'!CF54&lt;&gt;"",1,0))</f>
        <v>0</v>
      </c>
      <c r="CE51" s="96">
        <f>IF('Indicator Data'!CH63="No Data",1,IF('Indicator Data Imputation'!CG54&lt;&gt;"",1,0))</f>
        <v>0</v>
      </c>
      <c r="CF51" s="96">
        <f>IF('Indicator Data'!CI63="No Data",1,IF('Indicator Data Imputation'!CH54&lt;&gt;"",1,0))</f>
        <v>0</v>
      </c>
      <c r="CG51" s="96">
        <f>IF('Indicator Data'!CJ63="No Data",1,IF('Indicator Data Imputation'!CI54&lt;&gt;"",1,0))</f>
        <v>0</v>
      </c>
      <c r="CH51" s="96">
        <f>IF('Indicator Data'!CK63="No Data",1,IF('Indicator Data Imputation'!CJ54&lt;&gt;"",1,0))</f>
        <v>0</v>
      </c>
      <c r="CI51" s="96">
        <f>IF('Indicator Data'!CL63="No Data",1,IF('Indicator Data Imputation'!CK54&lt;&gt;"",1,0))</f>
        <v>0</v>
      </c>
      <c r="CJ51" s="96">
        <f>IF('Indicator Data'!CM63="No Data",1,IF('Indicator Data Imputation'!CL54&lt;&gt;"",1,0))</f>
        <v>0</v>
      </c>
      <c r="CK51" s="96">
        <f>IF('Indicator Data'!CN63="No Data",1,IF('Indicator Data Imputation'!CM54&lt;&gt;"",1,0))</f>
        <v>0</v>
      </c>
      <c r="CL51" s="96">
        <f>IF('Indicator Data'!CO63="No Data",1,IF('Indicator Data Imputation'!CN54&lt;&gt;"",1,0))</f>
        <v>0</v>
      </c>
      <c r="CM51">
        <f t="shared" si="2"/>
        <v>12</v>
      </c>
      <c r="CN51" s="98">
        <f t="shared" si="1"/>
        <v>0.1348314606741573</v>
      </c>
    </row>
    <row r="52" spans="1:92" ht="15.75" customHeight="1" x14ac:dyDescent="0.3">
      <c r="A52" t="str">
        <f>'Indicator Data'!C64</f>
        <v>Rajshahi</v>
      </c>
      <c r="B52" s="96">
        <f>IF('Indicator Data'!E64="No Data",1,IF('Indicator Data Imputation'!D55&lt;&gt;"",1,0))</f>
        <v>1</v>
      </c>
      <c r="C52" s="96">
        <f>IF('Indicator Data'!F64="No Data",1,IF('Indicator Data Imputation'!E55&lt;&gt;"",1,0))</f>
        <v>1</v>
      </c>
      <c r="D52" s="96">
        <f>IF('Indicator Data'!G64="No Data",1,IF('Indicator Data Imputation'!F55&lt;&gt;"",1,0))</f>
        <v>1</v>
      </c>
      <c r="E52" s="96">
        <f>IF('Indicator Data'!H64="No Data",1,IF('Indicator Data Imputation'!G55&lt;&gt;"",1,0))</f>
        <v>1</v>
      </c>
      <c r="F52" s="96">
        <f>IF('Indicator Data'!I64="No Data",1,IF('Indicator Data Imputation'!H55&lt;&gt;"",1,0))</f>
        <v>0</v>
      </c>
      <c r="G52" s="96">
        <f>IF('Indicator Data'!J64="No Data",1,IF('Indicator Data Imputation'!I55&lt;&gt;"",1,0))</f>
        <v>0</v>
      </c>
      <c r="H52" s="96">
        <f>IF('Indicator Data'!K64="No Data",1,IF('Indicator Data Imputation'!J55&lt;&gt;"",1,0))</f>
        <v>0</v>
      </c>
      <c r="I52" s="96">
        <f>IF('Indicator Data'!L64="No Data",1,IF('Indicator Data Imputation'!K55&lt;&gt;"",1,0))</f>
        <v>0</v>
      </c>
      <c r="J52" s="96">
        <f>IF('Indicator Data'!M64="No Data",1,IF('Indicator Data Imputation'!L55&lt;&gt;"",1,0))</f>
        <v>0</v>
      </c>
      <c r="K52" s="96">
        <f>IF('Indicator Data'!N64="No Data",1,IF('Indicator Data Imputation'!M55&lt;&gt;"",1,0))</f>
        <v>0</v>
      </c>
      <c r="L52" s="96">
        <f>IF('Indicator Data'!O64="No Data",1,IF('Indicator Data Imputation'!N55&lt;&gt;"",1,0))</f>
        <v>0</v>
      </c>
      <c r="M52" s="96">
        <f>IF('Indicator Data'!P64="No Data",1,IF('Indicator Data Imputation'!O55&lt;&gt;"",1,0))</f>
        <v>0</v>
      </c>
      <c r="N52" s="96">
        <f>IF('Indicator Data'!Q64="No Data",1,IF('Indicator Data Imputation'!P55&lt;&gt;"",1,0))</f>
        <v>0</v>
      </c>
      <c r="O52" s="96">
        <f>IF('Indicator Data'!R64="No Data",1,IF('Indicator Data Imputation'!Q55&lt;&gt;"",1,0))</f>
        <v>0</v>
      </c>
      <c r="P52" s="96">
        <f>IF('Indicator Data'!S64="No Data",1,IF('Indicator Data Imputation'!R55&lt;&gt;"",1,0))</f>
        <v>0</v>
      </c>
      <c r="Q52" s="96">
        <f>IF('Indicator Data'!T64="No Data",1,IF('Indicator Data Imputation'!S55&lt;&gt;"",1,0))</f>
        <v>0</v>
      </c>
      <c r="R52" s="96">
        <f>IF('Indicator Data'!U64="No Data",1,IF('Indicator Data Imputation'!T55&lt;&gt;"",1,0))</f>
        <v>0</v>
      </c>
      <c r="S52" s="96">
        <f>IF('Indicator Data'!V64="No Data",1,IF('Indicator Data Imputation'!U55&lt;&gt;"",1,0))</f>
        <v>0</v>
      </c>
      <c r="T52" s="96">
        <f>IF('Indicator Data'!W64="No Data",1,IF('Indicator Data Imputation'!V55&lt;&gt;"",1,0))</f>
        <v>0</v>
      </c>
      <c r="U52" s="96">
        <f>IF('Indicator Data'!X64="No Data",1,IF('Indicator Data Imputation'!W55&lt;&gt;"",1,0))</f>
        <v>0</v>
      </c>
      <c r="V52" s="96">
        <f>IF('Indicator Data'!Y64="No Data",1,IF('Indicator Data Imputation'!X55&lt;&gt;"",1,0))</f>
        <v>0</v>
      </c>
      <c r="W52" s="96">
        <f>IF('Indicator Data'!Z64="No Data",1,IF('Indicator Data Imputation'!Y55&lt;&gt;"",1,0))</f>
        <v>0</v>
      </c>
      <c r="X52" s="96">
        <f>IF('Indicator Data'!AA64="No Data",1,IF('Indicator Data Imputation'!Z55&lt;&gt;"",1,0))</f>
        <v>0</v>
      </c>
      <c r="Y52" s="96">
        <f>IF('Indicator Data'!AB64="No Data",1,IF('Indicator Data Imputation'!AA55&lt;&gt;"",1,0))</f>
        <v>0</v>
      </c>
      <c r="Z52" s="96">
        <f>IF('Indicator Data'!AC64="No Data",1,IF('Indicator Data Imputation'!AB55&lt;&gt;"",1,0))</f>
        <v>0</v>
      </c>
      <c r="AA52" s="96">
        <f>IF('Indicator Data'!AD64="No Data",1,IF('Indicator Data Imputation'!AC55&lt;&gt;"",1,0))</f>
        <v>0</v>
      </c>
      <c r="AB52" s="96">
        <f>IF('Indicator Data'!AE64="No Data",1,IF('Indicator Data Imputation'!AD55&lt;&gt;"",1,0))</f>
        <v>1</v>
      </c>
      <c r="AC52" s="96">
        <f>IF('Indicator Data'!AF64="No Data",1,IF('Indicator Data Imputation'!AE55&lt;&gt;"",1,0))</f>
        <v>1</v>
      </c>
      <c r="AD52" s="96">
        <f>IF('Indicator Data'!AG64="No Data",1,IF('Indicator Data Imputation'!AF55&lt;&gt;"",1,0))</f>
        <v>1</v>
      </c>
      <c r="AE52" s="96">
        <f>IF('Indicator Data'!AH64="No Data",1,IF('Indicator Data Imputation'!AG55&lt;&gt;"",1,0))</f>
        <v>1</v>
      </c>
      <c r="AF52" s="96">
        <f>IF('Indicator Data'!AI64="No Data",1,IF('Indicator Data Imputation'!AH55&lt;&gt;"",1,0))</f>
        <v>1</v>
      </c>
      <c r="AG52" s="96">
        <f>IF('Indicator Data'!AJ64="No Data",1,IF('Indicator Data Imputation'!AI55&lt;&gt;"",1,0))</f>
        <v>0</v>
      </c>
      <c r="AH52" s="96">
        <f>IF('Indicator Data'!AK64="No Data",1,IF('Indicator Data Imputation'!AJ55&lt;&gt;"",1,0))</f>
        <v>0</v>
      </c>
      <c r="AI52" s="96">
        <f>IF('Indicator Data'!AL64="No Data",1,IF('Indicator Data Imputation'!AK55&lt;&gt;"",1,0))</f>
        <v>0</v>
      </c>
      <c r="AJ52" s="96">
        <f>IF('Indicator Data'!AM64="No Data",1,IF('Indicator Data Imputation'!AL55&lt;&gt;"",1,0))</f>
        <v>0</v>
      </c>
      <c r="AK52" s="96">
        <f>IF('Indicator Data'!AN64="No Data",1,IF('Indicator Data Imputation'!AM55&lt;&gt;"",1,0))</f>
        <v>0</v>
      </c>
      <c r="AL52" s="96">
        <f>IF('Indicator Data'!AO64="No Data",1,IF('Indicator Data Imputation'!AN55&lt;&gt;"",1,0))</f>
        <v>0</v>
      </c>
      <c r="AM52" s="96">
        <f>IF('Indicator Data'!AP64="No Data",1,IF('Indicator Data Imputation'!AO55&lt;&gt;"",1,0))</f>
        <v>0</v>
      </c>
      <c r="AN52" s="96">
        <f>IF('Indicator Data'!AQ64="No Data",1,IF('Indicator Data Imputation'!AP55&lt;&gt;"",1,0))</f>
        <v>0</v>
      </c>
      <c r="AO52" s="96">
        <f>IF('Indicator Data'!AR64="No Data",1,IF('Indicator Data Imputation'!AQ55&lt;&gt;"",1,0))</f>
        <v>0</v>
      </c>
      <c r="AP52" s="96">
        <f>IF('Indicator Data'!AS64="No Data",1,IF('Indicator Data Imputation'!AR55&lt;&gt;"",1,0))</f>
        <v>0</v>
      </c>
      <c r="AQ52" s="96">
        <f>IF('Indicator Data'!AT64="No Data",1,IF('Indicator Data Imputation'!AS55&lt;&gt;"",1,0))</f>
        <v>1</v>
      </c>
      <c r="AR52" s="96">
        <f>IF('Indicator Data'!AU64="No Data",1,IF('Indicator Data Imputation'!AT55&lt;&gt;"",1,0))</f>
        <v>1</v>
      </c>
      <c r="AS52" s="96">
        <f>IF('Indicator Data'!AV64="No Data",1,IF('Indicator Data Imputation'!AU55&lt;&gt;"",1,0))</f>
        <v>1</v>
      </c>
      <c r="AT52" s="96">
        <f>IF('Indicator Data'!AW64="No Data",1,IF('Indicator Data Imputation'!AV55&lt;&gt;"",1,0))</f>
        <v>0</v>
      </c>
      <c r="AU52" s="96">
        <f>IF('Indicator Data'!AX64="No Data",1,IF('Indicator Data Imputation'!AW55&lt;&gt;"",1,0))</f>
        <v>0</v>
      </c>
      <c r="AV52" s="96">
        <f>IF('Indicator Data'!AY64="No Data",1,IF('Indicator Data Imputation'!AX55&lt;&gt;"",1,0))</f>
        <v>0</v>
      </c>
      <c r="AW52" s="96">
        <f>IF('Indicator Data'!AZ64="No Data",1,IF('Indicator Data Imputation'!AY55&lt;&gt;"",1,0))</f>
        <v>0</v>
      </c>
      <c r="AX52" s="96">
        <f>IF('Indicator Data'!BA64="No Data",1,IF('Indicator Data Imputation'!AZ55&lt;&gt;"",1,0))</f>
        <v>0</v>
      </c>
      <c r="AY52" s="96">
        <f>IF('Indicator Data'!BB64="No Data",1,IF('Indicator Data Imputation'!BA55&lt;&gt;"",1,0))</f>
        <v>0</v>
      </c>
      <c r="AZ52" s="96">
        <f>IF('Indicator Data'!BC64="No Data",1,IF('Indicator Data Imputation'!BB55&lt;&gt;"",1,0))</f>
        <v>0</v>
      </c>
      <c r="BA52" s="96">
        <f>IF('Indicator Data'!BD64="No Data",1,IF('Indicator Data Imputation'!BC55&lt;&gt;"",1,0))</f>
        <v>0</v>
      </c>
      <c r="BB52" s="96">
        <f>IF('Indicator Data'!BE64="No Data",1,IF('Indicator Data Imputation'!BD55&lt;&gt;"",1,0))</f>
        <v>0</v>
      </c>
      <c r="BC52" s="96">
        <f>IF('Indicator Data'!BF64="No Data",1,IF('Indicator Data Imputation'!BE55&lt;&gt;"",1,0))</f>
        <v>0</v>
      </c>
      <c r="BD52" s="96">
        <f>IF('Indicator Data'!BG64="No Data",1,IF('Indicator Data Imputation'!BF55&lt;&gt;"",1,0))</f>
        <v>0</v>
      </c>
      <c r="BE52" s="96">
        <f>IF('Indicator Data'!BH64="No Data",1,IF('Indicator Data Imputation'!BG55&lt;&gt;"",1,0))</f>
        <v>0</v>
      </c>
      <c r="BF52" s="96">
        <f>IF('Indicator Data'!BI64="No Data",1,IF('Indicator Data Imputation'!BH55&lt;&gt;"",1,0))</f>
        <v>0</v>
      </c>
      <c r="BG52" s="96">
        <f>IF('Indicator Data'!BJ64="No Data",1,IF('Indicator Data Imputation'!BI55&lt;&gt;"",1,0))</f>
        <v>0</v>
      </c>
      <c r="BH52" s="96">
        <f>IF('Indicator Data'!BK64="No Data",1,IF('Indicator Data Imputation'!BJ55&lt;&gt;"",1,0))</f>
        <v>0</v>
      </c>
      <c r="BI52" s="96">
        <f>IF('Indicator Data'!BL64="No Data",1,IF('Indicator Data Imputation'!BK55&lt;&gt;"",1,0))</f>
        <v>0</v>
      </c>
      <c r="BJ52" s="96">
        <f>IF('Indicator Data'!BM64="No Data",1,IF('Indicator Data Imputation'!BL55&lt;&gt;"",1,0))</f>
        <v>0</v>
      </c>
      <c r="BK52" s="96">
        <f>IF('Indicator Data'!BN64="No Data",1,IF('Indicator Data Imputation'!BM55&lt;&gt;"",1,0))</f>
        <v>0</v>
      </c>
      <c r="BL52" s="96">
        <f>IF('Indicator Data'!BO64="No Data",1,IF('Indicator Data Imputation'!BN55&lt;&gt;"",1,0))</f>
        <v>0</v>
      </c>
      <c r="BM52" s="96">
        <f>IF('Indicator Data'!BP64="No Data",1,IF('Indicator Data Imputation'!BO55&lt;&gt;"",1,0))</f>
        <v>1</v>
      </c>
      <c r="BN52" s="96">
        <f>IF('Indicator Data'!BQ64="No Data",1,IF('Indicator Data Imputation'!BP55&lt;&gt;"",1,0))</f>
        <v>1</v>
      </c>
      <c r="BO52" s="96">
        <f>IF('Indicator Data'!BR64="No Data",1,IF('Indicator Data Imputation'!BQ55&lt;&gt;"",1,0))</f>
        <v>1</v>
      </c>
      <c r="BP52" s="96">
        <f>IF('Indicator Data'!BS64="No Data",1,IF('Indicator Data Imputation'!BR55&lt;&gt;"",1,0))</f>
        <v>1</v>
      </c>
      <c r="BQ52" s="96">
        <f>IF('Indicator Data'!BT64="No Data",1,IF('Indicator Data Imputation'!BS55&lt;&gt;"",1,0))</f>
        <v>0</v>
      </c>
      <c r="BR52" s="96">
        <f>IF('Indicator Data'!BU64="No Data",1,IF('Indicator Data Imputation'!BT55&lt;&gt;"",1,0))</f>
        <v>1</v>
      </c>
      <c r="BS52" s="96">
        <f>IF('Indicator Data'!BV64="No Data",1,IF('Indicator Data Imputation'!BU55&lt;&gt;"",1,0))</f>
        <v>0</v>
      </c>
      <c r="BT52" s="96">
        <f>IF('Indicator Data'!BW64="No Data",1,IF('Indicator Data Imputation'!BV55&lt;&gt;"",1,0))</f>
        <v>0</v>
      </c>
      <c r="BU52" s="96">
        <f>IF('Indicator Data'!BX64="No Data",1,IF('Indicator Data Imputation'!BW55&lt;&gt;"",1,0))</f>
        <v>0</v>
      </c>
      <c r="BV52" s="96">
        <f>IF('Indicator Data'!BY64="No Data",1,IF('Indicator Data Imputation'!BX55&lt;&gt;"",1,0))</f>
        <v>0</v>
      </c>
      <c r="BW52" s="96">
        <f>IF('Indicator Data'!BZ64="No Data",1,IF('Indicator Data Imputation'!BY55&lt;&gt;"",1,0))</f>
        <v>0</v>
      </c>
      <c r="BX52" s="96">
        <f>IF('Indicator Data'!CA64="No Data",1,IF('Indicator Data Imputation'!BZ55&lt;&gt;"",1,0))</f>
        <v>0</v>
      </c>
      <c r="BY52" s="96">
        <f>IF('Indicator Data'!CB64="No Data",1,IF('Indicator Data Imputation'!CA55&lt;&gt;"",1,0))</f>
        <v>0</v>
      </c>
      <c r="BZ52" s="96">
        <f>IF('Indicator Data'!CC64="No Data",1,IF('Indicator Data Imputation'!CB55&lt;&gt;"",1,0))</f>
        <v>0</v>
      </c>
      <c r="CA52" s="96">
        <f>IF('Indicator Data'!CD64="No Data",1,IF('Indicator Data Imputation'!CC55&lt;&gt;"",1,0))</f>
        <v>0</v>
      </c>
      <c r="CB52" s="96">
        <f>IF('Indicator Data'!CE64="No Data",1,IF('Indicator Data Imputation'!CD55&lt;&gt;"",1,0))</f>
        <v>0</v>
      </c>
      <c r="CC52" s="96">
        <f>IF('Indicator Data'!CF64="No Data",1,IF('Indicator Data Imputation'!CE55&lt;&gt;"",1,0))</f>
        <v>0</v>
      </c>
      <c r="CD52" s="96">
        <f>IF('Indicator Data'!CG64="No Data",1,IF('Indicator Data Imputation'!CF55&lt;&gt;"",1,0))</f>
        <v>0</v>
      </c>
      <c r="CE52" s="96">
        <f>IF('Indicator Data'!CH64="No Data",1,IF('Indicator Data Imputation'!CG55&lt;&gt;"",1,0))</f>
        <v>0</v>
      </c>
      <c r="CF52" s="96">
        <f>IF('Indicator Data'!CI64="No Data",1,IF('Indicator Data Imputation'!CH55&lt;&gt;"",1,0))</f>
        <v>0</v>
      </c>
      <c r="CG52" s="96">
        <f>IF('Indicator Data'!CJ64="No Data",1,IF('Indicator Data Imputation'!CI55&lt;&gt;"",1,0))</f>
        <v>0</v>
      </c>
      <c r="CH52" s="96">
        <f>IF('Indicator Data'!CK64="No Data",1,IF('Indicator Data Imputation'!CJ55&lt;&gt;"",1,0))</f>
        <v>0</v>
      </c>
      <c r="CI52" s="96">
        <f>IF('Indicator Data'!CL64="No Data",1,IF('Indicator Data Imputation'!CK55&lt;&gt;"",1,0))</f>
        <v>0</v>
      </c>
      <c r="CJ52" s="96">
        <f>IF('Indicator Data'!CM64="No Data",1,IF('Indicator Data Imputation'!CL55&lt;&gt;"",1,0))</f>
        <v>0</v>
      </c>
      <c r="CK52" s="96">
        <f>IF('Indicator Data'!CN64="No Data",1,IF('Indicator Data Imputation'!CM55&lt;&gt;"",1,0))</f>
        <v>0</v>
      </c>
      <c r="CL52" s="96">
        <f>IF('Indicator Data'!CO64="No Data",1,IF('Indicator Data Imputation'!CN55&lt;&gt;"",1,0))</f>
        <v>0</v>
      </c>
      <c r="CM52">
        <f t="shared" si="2"/>
        <v>12</v>
      </c>
      <c r="CN52" s="98">
        <f t="shared" si="1"/>
        <v>0.1348314606741573</v>
      </c>
    </row>
    <row r="53" spans="1:92" ht="15.75" customHeight="1" x14ac:dyDescent="0.3">
      <c r="A53" t="str">
        <f>'Indicator Data'!C65</f>
        <v>Sirajganj</v>
      </c>
      <c r="B53" s="96">
        <f>IF('Indicator Data'!E65="No Data",1,IF('Indicator Data Imputation'!D56&lt;&gt;"",1,0))</f>
        <v>1</v>
      </c>
      <c r="C53" s="96">
        <f>IF('Indicator Data'!F65="No Data",1,IF('Indicator Data Imputation'!E56&lt;&gt;"",1,0))</f>
        <v>1</v>
      </c>
      <c r="D53" s="96">
        <f>IF('Indicator Data'!G65="No Data",1,IF('Indicator Data Imputation'!F56&lt;&gt;"",1,0))</f>
        <v>1</v>
      </c>
      <c r="E53" s="96">
        <f>IF('Indicator Data'!H65="No Data",1,IF('Indicator Data Imputation'!G56&lt;&gt;"",1,0))</f>
        <v>1</v>
      </c>
      <c r="F53" s="96">
        <f>IF('Indicator Data'!I65="No Data",1,IF('Indicator Data Imputation'!H56&lt;&gt;"",1,0))</f>
        <v>0</v>
      </c>
      <c r="G53" s="96">
        <f>IF('Indicator Data'!J65="No Data",1,IF('Indicator Data Imputation'!I56&lt;&gt;"",1,0))</f>
        <v>0</v>
      </c>
      <c r="H53" s="96">
        <f>IF('Indicator Data'!K65="No Data",1,IF('Indicator Data Imputation'!J56&lt;&gt;"",1,0))</f>
        <v>0</v>
      </c>
      <c r="I53" s="96">
        <f>IF('Indicator Data'!L65="No Data",1,IF('Indicator Data Imputation'!K56&lt;&gt;"",1,0))</f>
        <v>0</v>
      </c>
      <c r="J53" s="96">
        <f>IF('Indicator Data'!M65="No Data",1,IF('Indicator Data Imputation'!L56&lt;&gt;"",1,0))</f>
        <v>0</v>
      </c>
      <c r="K53" s="96">
        <f>IF('Indicator Data'!N65="No Data",1,IF('Indicator Data Imputation'!M56&lt;&gt;"",1,0))</f>
        <v>0</v>
      </c>
      <c r="L53" s="96">
        <f>IF('Indicator Data'!O65="No Data",1,IF('Indicator Data Imputation'!N56&lt;&gt;"",1,0))</f>
        <v>0</v>
      </c>
      <c r="M53" s="96">
        <f>IF('Indicator Data'!P65="No Data",1,IF('Indicator Data Imputation'!O56&lt;&gt;"",1,0))</f>
        <v>0</v>
      </c>
      <c r="N53" s="96">
        <f>IF('Indicator Data'!Q65="No Data",1,IF('Indicator Data Imputation'!P56&lt;&gt;"",1,0))</f>
        <v>0</v>
      </c>
      <c r="O53" s="96">
        <f>IF('Indicator Data'!R65="No Data",1,IF('Indicator Data Imputation'!Q56&lt;&gt;"",1,0))</f>
        <v>0</v>
      </c>
      <c r="P53" s="96">
        <f>IF('Indicator Data'!S65="No Data",1,IF('Indicator Data Imputation'!R56&lt;&gt;"",1,0))</f>
        <v>0</v>
      </c>
      <c r="Q53" s="96">
        <f>IF('Indicator Data'!T65="No Data",1,IF('Indicator Data Imputation'!S56&lt;&gt;"",1,0))</f>
        <v>0</v>
      </c>
      <c r="R53" s="96">
        <f>IF('Indicator Data'!U65="No Data",1,IF('Indicator Data Imputation'!T56&lt;&gt;"",1,0))</f>
        <v>0</v>
      </c>
      <c r="S53" s="96">
        <f>IF('Indicator Data'!V65="No Data",1,IF('Indicator Data Imputation'!U56&lt;&gt;"",1,0))</f>
        <v>0</v>
      </c>
      <c r="T53" s="96">
        <f>IF('Indicator Data'!W65="No Data",1,IF('Indicator Data Imputation'!V56&lt;&gt;"",1,0))</f>
        <v>0</v>
      </c>
      <c r="U53" s="96">
        <f>IF('Indicator Data'!X65="No Data",1,IF('Indicator Data Imputation'!W56&lt;&gt;"",1,0))</f>
        <v>0</v>
      </c>
      <c r="V53" s="96">
        <f>IF('Indicator Data'!Y65="No Data",1,IF('Indicator Data Imputation'!X56&lt;&gt;"",1,0))</f>
        <v>0</v>
      </c>
      <c r="W53" s="96">
        <f>IF('Indicator Data'!Z65="No Data",1,IF('Indicator Data Imputation'!Y56&lt;&gt;"",1,0))</f>
        <v>0</v>
      </c>
      <c r="X53" s="96">
        <f>IF('Indicator Data'!AA65="No Data",1,IF('Indicator Data Imputation'!Z56&lt;&gt;"",1,0))</f>
        <v>0</v>
      </c>
      <c r="Y53" s="96">
        <f>IF('Indicator Data'!AB65="No Data",1,IF('Indicator Data Imputation'!AA56&lt;&gt;"",1,0))</f>
        <v>0</v>
      </c>
      <c r="Z53" s="96">
        <f>IF('Indicator Data'!AC65="No Data",1,IF('Indicator Data Imputation'!AB56&lt;&gt;"",1,0))</f>
        <v>0</v>
      </c>
      <c r="AA53" s="96">
        <f>IF('Indicator Data'!AD65="No Data",1,IF('Indicator Data Imputation'!AC56&lt;&gt;"",1,0))</f>
        <v>0</v>
      </c>
      <c r="AB53" s="96">
        <f>IF('Indicator Data'!AE65="No Data",1,IF('Indicator Data Imputation'!AD56&lt;&gt;"",1,0))</f>
        <v>1</v>
      </c>
      <c r="AC53" s="96">
        <f>IF('Indicator Data'!AF65="No Data",1,IF('Indicator Data Imputation'!AE56&lt;&gt;"",1,0))</f>
        <v>1</v>
      </c>
      <c r="AD53" s="96">
        <f>IF('Indicator Data'!AG65="No Data",1,IF('Indicator Data Imputation'!AF56&lt;&gt;"",1,0))</f>
        <v>1</v>
      </c>
      <c r="AE53" s="96">
        <f>IF('Indicator Data'!AH65="No Data",1,IF('Indicator Data Imputation'!AG56&lt;&gt;"",1,0))</f>
        <v>1</v>
      </c>
      <c r="AF53" s="96">
        <f>IF('Indicator Data'!AI65="No Data",1,IF('Indicator Data Imputation'!AH56&lt;&gt;"",1,0))</f>
        <v>1</v>
      </c>
      <c r="AG53" s="96">
        <f>IF('Indicator Data'!AJ65="No Data",1,IF('Indicator Data Imputation'!AI56&lt;&gt;"",1,0))</f>
        <v>0</v>
      </c>
      <c r="AH53" s="96">
        <f>IF('Indicator Data'!AK65="No Data",1,IF('Indicator Data Imputation'!AJ56&lt;&gt;"",1,0))</f>
        <v>0</v>
      </c>
      <c r="AI53" s="96">
        <f>IF('Indicator Data'!AL65="No Data",1,IF('Indicator Data Imputation'!AK56&lt;&gt;"",1,0))</f>
        <v>0</v>
      </c>
      <c r="AJ53" s="96">
        <f>IF('Indicator Data'!AM65="No Data",1,IF('Indicator Data Imputation'!AL56&lt;&gt;"",1,0))</f>
        <v>0</v>
      </c>
      <c r="AK53" s="96">
        <f>IF('Indicator Data'!AN65="No Data",1,IF('Indicator Data Imputation'!AM56&lt;&gt;"",1,0))</f>
        <v>0</v>
      </c>
      <c r="AL53" s="96">
        <f>IF('Indicator Data'!AO65="No Data",1,IF('Indicator Data Imputation'!AN56&lt;&gt;"",1,0))</f>
        <v>0</v>
      </c>
      <c r="AM53" s="96">
        <f>IF('Indicator Data'!AP65="No Data",1,IF('Indicator Data Imputation'!AO56&lt;&gt;"",1,0))</f>
        <v>0</v>
      </c>
      <c r="AN53" s="96">
        <f>IF('Indicator Data'!AQ65="No Data",1,IF('Indicator Data Imputation'!AP56&lt;&gt;"",1,0))</f>
        <v>0</v>
      </c>
      <c r="AO53" s="96">
        <f>IF('Indicator Data'!AR65="No Data",1,IF('Indicator Data Imputation'!AQ56&lt;&gt;"",1,0))</f>
        <v>0</v>
      </c>
      <c r="AP53" s="96">
        <f>IF('Indicator Data'!AS65="No Data",1,IF('Indicator Data Imputation'!AR56&lt;&gt;"",1,0))</f>
        <v>0</v>
      </c>
      <c r="AQ53" s="96">
        <f>IF('Indicator Data'!AT65="No Data",1,IF('Indicator Data Imputation'!AS56&lt;&gt;"",1,0))</f>
        <v>1</v>
      </c>
      <c r="AR53" s="96">
        <f>IF('Indicator Data'!AU65="No Data",1,IF('Indicator Data Imputation'!AT56&lt;&gt;"",1,0))</f>
        <v>1</v>
      </c>
      <c r="AS53" s="96">
        <f>IF('Indicator Data'!AV65="No Data",1,IF('Indicator Data Imputation'!AU56&lt;&gt;"",1,0))</f>
        <v>1</v>
      </c>
      <c r="AT53" s="96">
        <f>IF('Indicator Data'!AW65="No Data",1,IF('Indicator Data Imputation'!AV56&lt;&gt;"",1,0))</f>
        <v>0</v>
      </c>
      <c r="AU53" s="96">
        <f>IF('Indicator Data'!AX65="No Data",1,IF('Indicator Data Imputation'!AW56&lt;&gt;"",1,0))</f>
        <v>0</v>
      </c>
      <c r="AV53" s="96">
        <f>IF('Indicator Data'!AY65="No Data",1,IF('Indicator Data Imputation'!AX56&lt;&gt;"",1,0))</f>
        <v>0</v>
      </c>
      <c r="AW53" s="96">
        <f>IF('Indicator Data'!AZ65="No Data",1,IF('Indicator Data Imputation'!AY56&lt;&gt;"",1,0))</f>
        <v>0</v>
      </c>
      <c r="AX53" s="96">
        <f>IF('Indicator Data'!BA65="No Data",1,IF('Indicator Data Imputation'!AZ56&lt;&gt;"",1,0))</f>
        <v>0</v>
      </c>
      <c r="AY53" s="96">
        <f>IF('Indicator Data'!BB65="No Data",1,IF('Indicator Data Imputation'!BA56&lt;&gt;"",1,0))</f>
        <v>0</v>
      </c>
      <c r="AZ53" s="96">
        <f>IF('Indicator Data'!BC65="No Data",1,IF('Indicator Data Imputation'!BB56&lt;&gt;"",1,0))</f>
        <v>0</v>
      </c>
      <c r="BA53" s="96">
        <f>IF('Indicator Data'!BD65="No Data",1,IF('Indicator Data Imputation'!BC56&lt;&gt;"",1,0))</f>
        <v>0</v>
      </c>
      <c r="BB53" s="96">
        <f>IF('Indicator Data'!BE65="No Data",1,IF('Indicator Data Imputation'!BD56&lt;&gt;"",1,0))</f>
        <v>0</v>
      </c>
      <c r="BC53" s="96">
        <f>IF('Indicator Data'!BF65="No Data",1,IF('Indicator Data Imputation'!BE56&lt;&gt;"",1,0))</f>
        <v>0</v>
      </c>
      <c r="BD53" s="96">
        <f>IF('Indicator Data'!BG65="No Data",1,IF('Indicator Data Imputation'!BF56&lt;&gt;"",1,0))</f>
        <v>0</v>
      </c>
      <c r="BE53" s="96">
        <f>IF('Indicator Data'!BH65="No Data",1,IF('Indicator Data Imputation'!BG56&lt;&gt;"",1,0))</f>
        <v>0</v>
      </c>
      <c r="BF53" s="96">
        <f>IF('Indicator Data'!BI65="No Data",1,IF('Indicator Data Imputation'!BH56&lt;&gt;"",1,0))</f>
        <v>0</v>
      </c>
      <c r="BG53" s="96">
        <f>IF('Indicator Data'!BJ65="No Data",1,IF('Indicator Data Imputation'!BI56&lt;&gt;"",1,0))</f>
        <v>0</v>
      </c>
      <c r="BH53" s="96">
        <f>IF('Indicator Data'!BK65="No Data",1,IF('Indicator Data Imputation'!BJ56&lt;&gt;"",1,0))</f>
        <v>0</v>
      </c>
      <c r="BI53" s="96">
        <f>IF('Indicator Data'!BL65="No Data",1,IF('Indicator Data Imputation'!BK56&lt;&gt;"",1,0))</f>
        <v>0</v>
      </c>
      <c r="BJ53" s="96">
        <f>IF('Indicator Data'!BM65="No Data",1,IF('Indicator Data Imputation'!BL56&lt;&gt;"",1,0))</f>
        <v>0</v>
      </c>
      <c r="BK53" s="96">
        <f>IF('Indicator Data'!BN65="No Data",1,IF('Indicator Data Imputation'!BM56&lt;&gt;"",1,0))</f>
        <v>0</v>
      </c>
      <c r="BL53" s="96">
        <f>IF('Indicator Data'!BO65="No Data",1,IF('Indicator Data Imputation'!BN56&lt;&gt;"",1,0))</f>
        <v>0</v>
      </c>
      <c r="BM53" s="96">
        <f>IF('Indicator Data'!BP65="No Data",1,IF('Indicator Data Imputation'!BO56&lt;&gt;"",1,0))</f>
        <v>1</v>
      </c>
      <c r="BN53" s="96">
        <f>IF('Indicator Data'!BQ65="No Data",1,IF('Indicator Data Imputation'!BP56&lt;&gt;"",1,0))</f>
        <v>1</v>
      </c>
      <c r="BO53" s="96">
        <f>IF('Indicator Data'!BR65="No Data",1,IF('Indicator Data Imputation'!BQ56&lt;&gt;"",1,0))</f>
        <v>1</v>
      </c>
      <c r="BP53" s="96">
        <f>IF('Indicator Data'!BS65="No Data",1,IF('Indicator Data Imputation'!BR56&lt;&gt;"",1,0))</f>
        <v>1</v>
      </c>
      <c r="BQ53" s="96">
        <f>IF('Indicator Data'!BT65="No Data",1,IF('Indicator Data Imputation'!BS56&lt;&gt;"",1,0))</f>
        <v>0</v>
      </c>
      <c r="BR53" s="96">
        <f>IF('Indicator Data'!BU65="No Data",1,IF('Indicator Data Imputation'!BT56&lt;&gt;"",1,0))</f>
        <v>1</v>
      </c>
      <c r="BS53" s="96">
        <f>IF('Indicator Data'!BV65="No Data",1,IF('Indicator Data Imputation'!BU56&lt;&gt;"",1,0))</f>
        <v>0</v>
      </c>
      <c r="BT53" s="96">
        <f>IF('Indicator Data'!BW65="No Data",1,IF('Indicator Data Imputation'!BV56&lt;&gt;"",1,0))</f>
        <v>0</v>
      </c>
      <c r="BU53" s="96">
        <f>IF('Indicator Data'!BX65="No Data",1,IF('Indicator Data Imputation'!BW56&lt;&gt;"",1,0))</f>
        <v>0</v>
      </c>
      <c r="BV53" s="96">
        <f>IF('Indicator Data'!BY65="No Data",1,IF('Indicator Data Imputation'!BX56&lt;&gt;"",1,0))</f>
        <v>0</v>
      </c>
      <c r="BW53" s="96">
        <f>IF('Indicator Data'!BZ65="No Data",1,IF('Indicator Data Imputation'!BY56&lt;&gt;"",1,0))</f>
        <v>0</v>
      </c>
      <c r="BX53" s="96">
        <f>IF('Indicator Data'!CA65="No Data",1,IF('Indicator Data Imputation'!BZ56&lt;&gt;"",1,0))</f>
        <v>0</v>
      </c>
      <c r="BY53" s="96">
        <f>IF('Indicator Data'!CB65="No Data",1,IF('Indicator Data Imputation'!CA56&lt;&gt;"",1,0))</f>
        <v>0</v>
      </c>
      <c r="BZ53" s="96">
        <f>IF('Indicator Data'!CC65="No Data",1,IF('Indicator Data Imputation'!CB56&lt;&gt;"",1,0))</f>
        <v>0</v>
      </c>
      <c r="CA53" s="96">
        <f>IF('Indicator Data'!CD65="No Data",1,IF('Indicator Data Imputation'!CC56&lt;&gt;"",1,0))</f>
        <v>0</v>
      </c>
      <c r="CB53" s="96">
        <f>IF('Indicator Data'!CE65="No Data",1,IF('Indicator Data Imputation'!CD56&lt;&gt;"",1,0))</f>
        <v>0</v>
      </c>
      <c r="CC53" s="96">
        <f>IF('Indicator Data'!CF65="No Data",1,IF('Indicator Data Imputation'!CE56&lt;&gt;"",1,0))</f>
        <v>0</v>
      </c>
      <c r="CD53" s="96">
        <f>IF('Indicator Data'!CG65="No Data",1,IF('Indicator Data Imputation'!CF56&lt;&gt;"",1,0))</f>
        <v>0</v>
      </c>
      <c r="CE53" s="96">
        <f>IF('Indicator Data'!CH65="No Data",1,IF('Indicator Data Imputation'!CG56&lt;&gt;"",1,0))</f>
        <v>0</v>
      </c>
      <c r="CF53" s="96">
        <f>IF('Indicator Data'!CI65="No Data",1,IF('Indicator Data Imputation'!CH56&lt;&gt;"",1,0))</f>
        <v>0</v>
      </c>
      <c r="CG53" s="96">
        <f>IF('Indicator Data'!CJ65="No Data",1,IF('Indicator Data Imputation'!CI56&lt;&gt;"",1,0))</f>
        <v>0</v>
      </c>
      <c r="CH53" s="96">
        <f>IF('Indicator Data'!CK65="No Data",1,IF('Indicator Data Imputation'!CJ56&lt;&gt;"",1,0))</f>
        <v>0</v>
      </c>
      <c r="CI53" s="96">
        <f>IF('Indicator Data'!CL65="No Data",1,IF('Indicator Data Imputation'!CK56&lt;&gt;"",1,0))</f>
        <v>0</v>
      </c>
      <c r="CJ53" s="96">
        <f>IF('Indicator Data'!CM65="No Data",1,IF('Indicator Data Imputation'!CL56&lt;&gt;"",1,0))</f>
        <v>0</v>
      </c>
      <c r="CK53" s="96">
        <f>IF('Indicator Data'!CN65="No Data",1,IF('Indicator Data Imputation'!CM56&lt;&gt;"",1,0))</f>
        <v>0</v>
      </c>
      <c r="CL53" s="96">
        <f>IF('Indicator Data'!CO65="No Data",1,IF('Indicator Data Imputation'!CN56&lt;&gt;"",1,0))</f>
        <v>0</v>
      </c>
      <c r="CM53">
        <f t="shared" si="2"/>
        <v>12</v>
      </c>
      <c r="CN53" s="98">
        <f t="shared" si="1"/>
        <v>0.1348314606741573</v>
      </c>
    </row>
    <row r="54" spans="1:92" ht="15.75" customHeight="1" x14ac:dyDescent="0.3">
      <c r="A54" t="str">
        <f>'Indicator Data'!C66</f>
        <v>Dinajpur</v>
      </c>
      <c r="B54" s="96">
        <f>IF('Indicator Data'!E66="No Data",1,IF('Indicator Data Imputation'!D57&lt;&gt;"",1,0))</f>
        <v>1</v>
      </c>
      <c r="C54" s="96">
        <f>IF('Indicator Data'!F66="No Data",1,IF('Indicator Data Imputation'!E57&lt;&gt;"",1,0))</f>
        <v>1</v>
      </c>
      <c r="D54" s="96">
        <f>IF('Indicator Data'!G66="No Data",1,IF('Indicator Data Imputation'!F57&lt;&gt;"",1,0))</f>
        <v>1</v>
      </c>
      <c r="E54" s="96">
        <f>IF('Indicator Data'!H66="No Data",1,IF('Indicator Data Imputation'!G57&lt;&gt;"",1,0))</f>
        <v>1</v>
      </c>
      <c r="F54" s="96">
        <f>IF('Indicator Data'!I66="No Data",1,IF('Indicator Data Imputation'!H57&lt;&gt;"",1,0))</f>
        <v>0</v>
      </c>
      <c r="G54" s="96">
        <f>IF('Indicator Data'!J66="No Data",1,IF('Indicator Data Imputation'!I57&lt;&gt;"",1,0))</f>
        <v>0</v>
      </c>
      <c r="H54" s="96">
        <f>IF('Indicator Data'!K66="No Data",1,IF('Indicator Data Imputation'!J57&lt;&gt;"",1,0))</f>
        <v>0</v>
      </c>
      <c r="I54" s="96">
        <f>IF('Indicator Data'!L66="No Data",1,IF('Indicator Data Imputation'!K57&lt;&gt;"",1,0))</f>
        <v>0</v>
      </c>
      <c r="J54" s="96">
        <f>IF('Indicator Data'!M66="No Data",1,IF('Indicator Data Imputation'!L57&lt;&gt;"",1,0))</f>
        <v>0</v>
      </c>
      <c r="K54" s="96">
        <f>IF('Indicator Data'!N66="No Data",1,IF('Indicator Data Imputation'!M57&lt;&gt;"",1,0))</f>
        <v>0</v>
      </c>
      <c r="L54" s="96">
        <f>IF('Indicator Data'!O66="No Data",1,IF('Indicator Data Imputation'!N57&lt;&gt;"",1,0))</f>
        <v>0</v>
      </c>
      <c r="M54" s="96">
        <f>IF('Indicator Data'!P66="No Data",1,IF('Indicator Data Imputation'!O57&lt;&gt;"",1,0))</f>
        <v>0</v>
      </c>
      <c r="N54" s="96">
        <f>IF('Indicator Data'!Q66="No Data",1,IF('Indicator Data Imputation'!P57&lt;&gt;"",1,0))</f>
        <v>0</v>
      </c>
      <c r="O54" s="96">
        <f>IF('Indicator Data'!R66="No Data",1,IF('Indicator Data Imputation'!Q57&lt;&gt;"",1,0))</f>
        <v>0</v>
      </c>
      <c r="P54" s="96">
        <f>IF('Indicator Data'!S66="No Data",1,IF('Indicator Data Imputation'!R57&lt;&gt;"",1,0))</f>
        <v>1</v>
      </c>
      <c r="Q54" s="96">
        <f>IF('Indicator Data'!T66="No Data",1,IF('Indicator Data Imputation'!S57&lt;&gt;"",1,0))</f>
        <v>0</v>
      </c>
      <c r="R54" s="96">
        <f>IF('Indicator Data'!U66="No Data",1,IF('Indicator Data Imputation'!T57&lt;&gt;"",1,0))</f>
        <v>0</v>
      </c>
      <c r="S54" s="96">
        <f>IF('Indicator Data'!V66="No Data",1,IF('Indicator Data Imputation'!U57&lt;&gt;"",1,0))</f>
        <v>0</v>
      </c>
      <c r="T54" s="96">
        <f>IF('Indicator Data'!W66="No Data",1,IF('Indicator Data Imputation'!V57&lt;&gt;"",1,0))</f>
        <v>0</v>
      </c>
      <c r="U54" s="96">
        <f>IF('Indicator Data'!X66="No Data",1,IF('Indicator Data Imputation'!W57&lt;&gt;"",1,0))</f>
        <v>0</v>
      </c>
      <c r="V54" s="96">
        <f>IF('Indicator Data'!Y66="No Data",1,IF('Indicator Data Imputation'!X57&lt;&gt;"",1,0))</f>
        <v>0</v>
      </c>
      <c r="W54" s="96">
        <f>IF('Indicator Data'!Z66="No Data",1,IF('Indicator Data Imputation'!Y57&lt;&gt;"",1,0))</f>
        <v>0</v>
      </c>
      <c r="X54" s="96">
        <f>IF('Indicator Data'!AA66="No Data",1,IF('Indicator Data Imputation'!Z57&lt;&gt;"",1,0))</f>
        <v>0</v>
      </c>
      <c r="Y54" s="96">
        <f>IF('Indicator Data'!AB66="No Data",1,IF('Indicator Data Imputation'!AA57&lt;&gt;"",1,0))</f>
        <v>0</v>
      </c>
      <c r="Z54" s="96">
        <f>IF('Indicator Data'!AC66="No Data",1,IF('Indicator Data Imputation'!AB57&lt;&gt;"",1,0))</f>
        <v>0</v>
      </c>
      <c r="AA54" s="96">
        <f>IF('Indicator Data'!AD66="No Data",1,IF('Indicator Data Imputation'!AC57&lt;&gt;"",1,0))</f>
        <v>0</v>
      </c>
      <c r="AB54" s="96">
        <f>IF('Indicator Data'!AE66="No Data",1,IF('Indicator Data Imputation'!AD57&lt;&gt;"",1,0))</f>
        <v>1</v>
      </c>
      <c r="AC54" s="96">
        <f>IF('Indicator Data'!AF66="No Data",1,IF('Indicator Data Imputation'!AE57&lt;&gt;"",1,0))</f>
        <v>1</v>
      </c>
      <c r="AD54" s="96">
        <f>IF('Indicator Data'!AG66="No Data",1,IF('Indicator Data Imputation'!AF57&lt;&gt;"",1,0))</f>
        <v>1</v>
      </c>
      <c r="AE54" s="96">
        <f>IF('Indicator Data'!AH66="No Data",1,IF('Indicator Data Imputation'!AG57&lt;&gt;"",1,0))</f>
        <v>1</v>
      </c>
      <c r="AF54" s="96">
        <f>IF('Indicator Data'!AI66="No Data",1,IF('Indicator Data Imputation'!AH57&lt;&gt;"",1,0))</f>
        <v>1</v>
      </c>
      <c r="AG54" s="96">
        <f>IF('Indicator Data'!AJ66="No Data",1,IF('Indicator Data Imputation'!AI57&lt;&gt;"",1,0))</f>
        <v>0</v>
      </c>
      <c r="AH54" s="96">
        <f>IF('Indicator Data'!AK66="No Data",1,IF('Indicator Data Imputation'!AJ57&lt;&gt;"",1,0))</f>
        <v>0</v>
      </c>
      <c r="AI54" s="96">
        <f>IF('Indicator Data'!AL66="No Data",1,IF('Indicator Data Imputation'!AK57&lt;&gt;"",1,0))</f>
        <v>0</v>
      </c>
      <c r="AJ54" s="96">
        <f>IF('Indicator Data'!AM66="No Data",1,IF('Indicator Data Imputation'!AL57&lt;&gt;"",1,0))</f>
        <v>0</v>
      </c>
      <c r="AK54" s="96">
        <f>IF('Indicator Data'!AN66="No Data",1,IF('Indicator Data Imputation'!AM57&lt;&gt;"",1,0))</f>
        <v>0</v>
      </c>
      <c r="AL54" s="96">
        <f>IF('Indicator Data'!AO66="No Data",1,IF('Indicator Data Imputation'!AN57&lt;&gt;"",1,0))</f>
        <v>0</v>
      </c>
      <c r="AM54" s="96">
        <f>IF('Indicator Data'!AP66="No Data",1,IF('Indicator Data Imputation'!AO57&lt;&gt;"",1,0))</f>
        <v>0</v>
      </c>
      <c r="AN54" s="96">
        <f>IF('Indicator Data'!AQ66="No Data",1,IF('Indicator Data Imputation'!AP57&lt;&gt;"",1,0))</f>
        <v>0</v>
      </c>
      <c r="AO54" s="96">
        <f>IF('Indicator Data'!AR66="No Data",1,IF('Indicator Data Imputation'!AQ57&lt;&gt;"",1,0))</f>
        <v>0</v>
      </c>
      <c r="AP54" s="96">
        <f>IF('Indicator Data'!AS66="No Data",1,IF('Indicator Data Imputation'!AR57&lt;&gt;"",1,0))</f>
        <v>0</v>
      </c>
      <c r="AQ54" s="96">
        <f>IF('Indicator Data'!AT66="No Data",1,IF('Indicator Data Imputation'!AS57&lt;&gt;"",1,0))</f>
        <v>1</v>
      </c>
      <c r="AR54" s="96">
        <f>IF('Indicator Data'!AU66="No Data",1,IF('Indicator Data Imputation'!AT57&lt;&gt;"",1,0))</f>
        <v>1</v>
      </c>
      <c r="AS54" s="96">
        <f>IF('Indicator Data'!AV66="No Data",1,IF('Indicator Data Imputation'!AU57&lt;&gt;"",1,0))</f>
        <v>1</v>
      </c>
      <c r="AT54" s="96">
        <f>IF('Indicator Data'!AW66="No Data",1,IF('Indicator Data Imputation'!AV57&lt;&gt;"",1,0))</f>
        <v>0</v>
      </c>
      <c r="AU54" s="96">
        <f>IF('Indicator Data'!AX66="No Data",1,IF('Indicator Data Imputation'!AW57&lt;&gt;"",1,0))</f>
        <v>0</v>
      </c>
      <c r="AV54" s="96">
        <f>IF('Indicator Data'!AY66="No Data",1,IF('Indicator Data Imputation'!AX57&lt;&gt;"",1,0))</f>
        <v>0</v>
      </c>
      <c r="AW54" s="96">
        <f>IF('Indicator Data'!AZ66="No Data",1,IF('Indicator Data Imputation'!AY57&lt;&gt;"",1,0))</f>
        <v>0</v>
      </c>
      <c r="AX54" s="96">
        <f>IF('Indicator Data'!BA66="No Data",1,IF('Indicator Data Imputation'!AZ57&lt;&gt;"",1,0))</f>
        <v>0</v>
      </c>
      <c r="AY54" s="96">
        <f>IF('Indicator Data'!BB66="No Data",1,IF('Indicator Data Imputation'!BA57&lt;&gt;"",1,0))</f>
        <v>0</v>
      </c>
      <c r="AZ54" s="96">
        <f>IF('Indicator Data'!BC66="No Data",1,IF('Indicator Data Imputation'!BB57&lt;&gt;"",1,0))</f>
        <v>0</v>
      </c>
      <c r="BA54" s="96">
        <f>IF('Indicator Data'!BD66="No Data",1,IF('Indicator Data Imputation'!BC57&lt;&gt;"",1,0))</f>
        <v>0</v>
      </c>
      <c r="BB54" s="96">
        <f>IF('Indicator Data'!BE66="No Data",1,IF('Indicator Data Imputation'!BD57&lt;&gt;"",1,0))</f>
        <v>0</v>
      </c>
      <c r="BC54" s="96">
        <f>IF('Indicator Data'!BF66="No Data",1,IF('Indicator Data Imputation'!BE57&lt;&gt;"",1,0))</f>
        <v>0</v>
      </c>
      <c r="BD54" s="96">
        <f>IF('Indicator Data'!BG66="No Data",1,IF('Indicator Data Imputation'!BF57&lt;&gt;"",1,0))</f>
        <v>0</v>
      </c>
      <c r="BE54" s="96">
        <f>IF('Indicator Data'!BH66="No Data",1,IF('Indicator Data Imputation'!BG57&lt;&gt;"",1,0))</f>
        <v>0</v>
      </c>
      <c r="BF54" s="96">
        <f>IF('Indicator Data'!BI66="No Data",1,IF('Indicator Data Imputation'!BH57&lt;&gt;"",1,0))</f>
        <v>0</v>
      </c>
      <c r="BG54" s="96">
        <f>IF('Indicator Data'!BJ66="No Data",1,IF('Indicator Data Imputation'!BI57&lt;&gt;"",1,0))</f>
        <v>0</v>
      </c>
      <c r="BH54" s="96">
        <f>IF('Indicator Data'!BK66="No Data",1,IF('Indicator Data Imputation'!BJ57&lt;&gt;"",1,0))</f>
        <v>0</v>
      </c>
      <c r="BI54" s="96">
        <f>IF('Indicator Data'!BL66="No Data",1,IF('Indicator Data Imputation'!BK57&lt;&gt;"",1,0))</f>
        <v>0</v>
      </c>
      <c r="BJ54" s="96">
        <f>IF('Indicator Data'!BM66="No Data",1,IF('Indicator Data Imputation'!BL57&lt;&gt;"",1,0))</f>
        <v>0</v>
      </c>
      <c r="BK54" s="96">
        <f>IF('Indicator Data'!BN66="No Data",1,IF('Indicator Data Imputation'!BM57&lt;&gt;"",1,0))</f>
        <v>0</v>
      </c>
      <c r="BL54" s="96">
        <f>IF('Indicator Data'!BO66="No Data",1,IF('Indicator Data Imputation'!BN57&lt;&gt;"",1,0))</f>
        <v>0</v>
      </c>
      <c r="BM54" s="96">
        <f>IF('Indicator Data'!BP66="No Data",1,IF('Indicator Data Imputation'!BO57&lt;&gt;"",1,0))</f>
        <v>1</v>
      </c>
      <c r="BN54" s="96">
        <f>IF('Indicator Data'!BQ66="No Data",1,IF('Indicator Data Imputation'!BP57&lt;&gt;"",1,0))</f>
        <v>1</v>
      </c>
      <c r="BO54" s="96">
        <f>IF('Indicator Data'!BR66="No Data",1,IF('Indicator Data Imputation'!BQ57&lt;&gt;"",1,0))</f>
        <v>1</v>
      </c>
      <c r="BP54" s="96">
        <f>IF('Indicator Data'!BS66="No Data",1,IF('Indicator Data Imputation'!BR57&lt;&gt;"",1,0))</f>
        <v>1</v>
      </c>
      <c r="BQ54" s="96">
        <f>IF('Indicator Data'!BT66="No Data",1,IF('Indicator Data Imputation'!BS57&lt;&gt;"",1,0))</f>
        <v>0</v>
      </c>
      <c r="BR54" s="96">
        <f>IF('Indicator Data'!BU66="No Data",1,IF('Indicator Data Imputation'!BT57&lt;&gt;"",1,0))</f>
        <v>1</v>
      </c>
      <c r="BS54" s="96">
        <f>IF('Indicator Data'!BV66="No Data",1,IF('Indicator Data Imputation'!BU57&lt;&gt;"",1,0))</f>
        <v>0</v>
      </c>
      <c r="BT54" s="96">
        <f>IF('Indicator Data'!BW66="No Data",1,IF('Indicator Data Imputation'!BV57&lt;&gt;"",1,0))</f>
        <v>0</v>
      </c>
      <c r="BU54" s="96">
        <f>IF('Indicator Data'!BX66="No Data",1,IF('Indicator Data Imputation'!BW57&lt;&gt;"",1,0))</f>
        <v>0</v>
      </c>
      <c r="BV54" s="96">
        <f>IF('Indicator Data'!BY66="No Data",1,IF('Indicator Data Imputation'!BX57&lt;&gt;"",1,0))</f>
        <v>0</v>
      </c>
      <c r="BW54" s="96">
        <f>IF('Indicator Data'!BZ66="No Data",1,IF('Indicator Data Imputation'!BY57&lt;&gt;"",1,0))</f>
        <v>0</v>
      </c>
      <c r="BX54" s="96">
        <f>IF('Indicator Data'!CA66="No Data",1,IF('Indicator Data Imputation'!BZ57&lt;&gt;"",1,0))</f>
        <v>0</v>
      </c>
      <c r="BY54" s="96">
        <f>IF('Indicator Data'!CB66="No Data",1,IF('Indicator Data Imputation'!CA57&lt;&gt;"",1,0))</f>
        <v>0</v>
      </c>
      <c r="BZ54" s="96">
        <f>IF('Indicator Data'!CC66="No Data",1,IF('Indicator Data Imputation'!CB57&lt;&gt;"",1,0))</f>
        <v>0</v>
      </c>
      <c r="CA54" s="96">
        <f>IF('Indicator Data'!CD66="No Data",1,IF('Indicator Data Imputation'!CC57&lt;&gt;"",1,0))</f>
        <v>0</v>
      </c>
      <c r="CB54" s="96">
        <f>IF('Indicator Data'!CE66="No Data",1,IF('Indicator Data Imputation'!CD57&lt;&gt;"",1,0))</f>
        <v>0</v>
      </c>
      <c r="CC54" s="96">
        <f>IF('Indicator Data'!CF66="No Data",1,IF('Indicator Data Imputation'!CE57&lt;&gt;"",1,0))</f>
        <v>0</v>
      </c>
      <c r="CD54" s="96">
        <f>IF('Indicator Data'!CG66="No Data",1,IF('Indicator Data Imputation'!CF57&lt;&gt;"",1,0))</f>
        <v>0</v>
      </c>
      <c r="CE54" s="96">
        <f>IF('Indicator Data'!CH66="No Data",1,IF('Indicator Data Imputation'!CG57&lt;&gt;"",1,0))</f>
        <v>0</v>
      </c>
      <c r="CF54" s="96">
        <f>IF('Indicator Data'!CI66="No Data",1,IF('Indicator Data Imputation'!CH57&lt;&gt;"",1,0))</f>
        <v>0</v>
      </c>
      <c r="CG54" s="96">
        <f>IF('Indicator Data'!CJ66="No Data",1,IF('Indicator Data Imputation'!CI57&lt;&gt;"",1,0))</f>
        <v>0</v>
      </c>
      <c r="CH54" s="96">
        <f>IF('Indicator Data'!CK66="No Data",1,IF('Indicator Data Imputation'!CJ57&lt;&gt;"",1,0))</f>
        <v>0</v>
      </c>
      <c r="CI54" s="96">
        <f>IF('Indicator Data'!CL66="No Data",1,IF('Indicator Data Imputation'!CK57&lt;&gt;"",1,0))</f>
        <v>0</v>
      </c>
      <c r="CJ54" s="96">
        <f>IF('Indicator Data'!CM66="No Data",1,IF('Indicator Data Imputation'!CL57&lt;&gt;"",1,0))</f>
        <v>0</v>
      </c>
      <c r="CK54" s="96">
        <f>IF('Indicator Data'!CN66="No Data",1,IF('Indicator Data Imputation'!CM57&lt;&gt;"",1,0))</f>
        <v>0</v>
      </c>
      <c r="CL54" s="96">
        <f>IF('Indicator Data'!CO66="No Data",1,IF('Indicator Data Imputation'!CN57&lt;&gt;"",1,0))</f>
        <v>0</v>
      </c>
      <c r="CM54">
        <f t="shared" si="2"/>
        <v>13</v>
      </c>
      <c r="CN54" s="98">
        <f t="shared" si="1"/>
        <v>0.14606741573033707</v>
      </c>
    </row>
    <row r="55" spans="1:92" ht="15.75" customHeight="1" x14ac:dyDescent="0.3">
      <c r="A55" t="str">
        <f>'Indicator Data'!C67</f>
        <v>Gaibandha</v>
      </c>
      <c r="B55" s="96">
        <f>IF('Indicator Data'!E67="No Data",1,IF('Indicator Data Imputation'!D58&lt;&gt;"",1,0))</f>
        <v>1</v>
      </c>
      <c r="C55" s="96">
        <f>IF('Indicator Data'!F67="No Data",1,IF('Indicator Data Imputation'!E58&lt;&gt;"",1,0))</f>
        <v>1</v>
      </c>
      <c r="D55" s="96">
        <f>IF('Indicator Data'!G67="No Data",1,IF('Indicator Data Imputation'!F58&lt;&gt;"",1,0))</f>
        <v>1</v>
      </c>
      <c r="E55" s="96">
        <f>IF('Indicator Data'!H67="No Data",1,IF('Indicator Data Imputation'!G58&lt;&gt;"",1,0))</f>
        <v>1</v>
      </c>
      <c r="F55" s="96">
        <f>IF('Indicator Data'!I67="No Data",1,IF('Indicator Data Imputation'!H58&lt;&gt;"",1,0))</f>
        <v>0</v>
      </c>
      <c r="G55" s="96">
        <f>IF('Indicator Data'!J67="No Data",1,IF('Indicator Data Imputation'!I58&lt;&gt;"",1,0))</f>
        <v>0</v>
      </c>
      <c r="H55" s="96">
        <f>IF('Indicator Data'!K67="No Data",1,IF('Indicator Data Imputation'!J58&lt;&gt;"",1,0))</f>
        <v>0</v>
      </c>
      <c r="I55" s="96">
        <f>IF('Indicator Data'!L67="No Data",1,IF('Indicator Data Imputation'!K58&lt;&gt;"",1,0))</f>
        <v>0</v>
      </c>
      <c r="J55" s="96">
        <f>IF('Indicator Data'!M67="No Data",1,IF('Indicator Data Imputation'!L58&lt;&gt;"",1,0))</f>
        <v>0</v>
      </c>
      <c r="K55" s="96">
        <f>IF('Indicator Data'!N67="No Data",1,IF('Indicator Data Imputation'!M58&lt;&gt;"",1,0))</f>
        <v>0</v>
      </c>
      <c r="L55" s="96">
        <f>IF('Indicator Data'!O67="No Data",1,IF('Indicator Data Imputation'!N58&lt;&gt;"",1,0))</f>
        <v>0</v>
      </c>
      <c r="M55" s="96">
        <f>IF('Indicator Data'!P67="No Data",1,IF('Indicator Data Imputation'!O58&lt;&gt;"",1,0))</f>
        <v>0</v>
      </c>
      <c r="N55" s="96">
        <f>IF('Indicator Data'!Q67="No Data",1,IF('Indicator Data Imputation'!P58&lt;&gt;"",1,0))</f>
        <v>0</v>
      </c>
      <c r="O55" s="96">
        <f>IF('Indicator Data'!R67="No Data",1,IF('Indicator Data Imputation'!Q58&lt;&gt;"",1,0))</f>
        <v>0</v>
      </c>
      <c r="P55" s="96">
        <f>IF('Indicator Data'!S67="No Data",1,IF('Indicator Data Imputation'!R58&lt;&gt;"",1,0))</f>
        <v>0</v>
      </c>
      <c r="Q55" s="96">
        <f>IF('Indicator Data'!T67="No Data",1,IF('Indicator Data Imputation'!S58&lt;&gt;"",1,0))</f>
        <v>0</v>
      </c>
      <c r="R55" s="96">
        <f>IF('Indicator Data'!U67="No Data",1,IF('Indicator Data Imputation'!T58&lt;&gt;"",1,0))</f>
        <v>0</v>
      </c>
      <c r="S55" s="96">
        <f>IF('Indicator Data'!V67="No Data",1,IF('Indicator Data Imputation'!U58&lt;&gt;"",1,0))</f>
        <v>0</v>
      </c>
      <c r="T55" s="96">
        <f>IF('Indicator Data'!W67="No Data",1,IF('Indicator Data Imputation'!V58&lt;&gt;"",1,0))</f>
        <v>0</v>
      </c>
      <c r="U55" s="96">
        <f>IF('Indicator Data'!X67="No Data",1,IF('Indicator Data Imputation'!W58&lt;&gt;"",1,0))</f>
        <v>0</v>
      </c>
      <c r="V55" s="96">
        <f>IF('Indicator Data'!Y67="No Data",1,IF('Indicator Data Imputation'!X58&lt;&gt;"",1,0))</f>
        <v>0</v>
      </c>
      <c r="W55" s="96">
        <f>IF('Indicator Data'!Z67="No Data",1,IF('Indicator Data Imputation'!Y58&lt;&gt;"",1,0))</f>
        <v>0</v>
      </c>
      <c r="X55" s="96">
        <f>IF('Indicator Data'!AA67="No Data",1,IF('Indicator Data Imputation'!Z58&lt;&gt;"",1,0))</f>
        <v>0</v>
      </c>
      <c r="Y55" s="96">
        <f>IF('Indicator Data'!AB67="No Data",1,IF('Indicator Data Imputation'!AA58&lt;&gt;"",1,0))</f>
        <v>0</v>
      </c>
      <c r="Z55" s="96">
        <f>IF('Indicator Data'!AC67="No Data",1,IF('Indicator Data Imputation'!AB58&lt;&gt;"",1,0))</f>
        <v>0</v>
      </c>
      <c r="AA55" s="96">
        <f>IF('Indicator Data'!AD67="No Data",1,IF('Indicator Data Imputation'!AC58&lt;&gt;"",1,0))</f>
        <v>0</v>
      </c>
      <c r="AB55" s="96">
        <f>IF('Indicator Data'!AE67="No Data",1,IF('Indicator Data Imputation'!AD58&lt;&gt;"",1,0))</f>
        <v>1</v>
      </c>
      <c r="AC55" s="96">
        <f>IF('Indicator Data'!AF67="No Data",1,IF('Indicator Data Imputation'!AE58&lt;&gt;"",1,0))</f>
        <v>1</v>
      </c>
      <c r="AD55" s="96">
        <f>IF('Indicator Data'!AG67="No Data",1,IF('Indicator Data Imputation'!AF58&lt;&gt;"",1,0))</f>
        <v>1</v>
      </c>
      <c r="AE55" s="96">
        <f>IF('Indicator Data'!AH67="No Data",1,IF('Indicator Data Imputation'!AG58&lt;&gt;"",1,0))</f>
        <v>1</v>
      </c>
      <c r="AF55" s="96">
        <f>IF('Indicator Data'!AI67="No Data",1,IF('Indicator Data Imputation'!AH58&lt;&gt;"",1,0))</f>
        <v>1</v>
      </c>
      <c r="AG55" s="96">
        <f>IF('Indicator Data'!AJ67="No Data",1,IF('Indicator Data Imputation'!AI58&lt;&gt;"",1,0))</f>
        <v>0</v>
      </c>
      <c r="AH55" s="96">
        <f>IF('Indicator Data'!AK67="No Data",1,IF('Indicator Data Imputation'!AJ58&lt;&gt;"",1,0))</f>
        <v>0</v>
      </c>
      <c r="AI55" s="96">
        <f>IF('Indicator Data'!AL67="No Data",1,IF('Indicator Data Imputation'!AK58&lt;&gt;"",1,0))</f>
        <v>0</v>
      </c>
      <c r="AJ55" s="96">
        <f>IF('Indicator Data'!AM67="No Data",1,IF('Indicator Data Imputation'!AL58&lt;&gt;"",1,0))</f>
        <v>0</v>
      </c>
      <c r="AK55" s="96">
        <f>IF('Indicator Data'!AN67="No Data",1,IF('Indicator Data Imputation'!AM58&lt;&gt;"",1,0))</f>
        <v>0</v>
      </c>
      <c r="AL55" s="96">
        <f>IF('Indicator Data'!AO67="No Data",1,IF('Indicator Data Imputation'!AN58&lt;&gt;"",1,0))</f>
        <v>0</v>
      </c>
      <c r="AM55" s="96">
        <f>IF('Indicator Data'!AP67="No Data",1,IF('Indicator Data Imputation'!AO58&lt;&gt;"",1,0))</f>
        <v>0</v>
      </c>
      <c r="AN55" s="96">
        <f>IF('Indicator Data'!AQ67="No Data",1,IF('Indicator Data Imputation'!AP58&lt;&gt;"",1,0))</f>
        <v>0</v>
      </c>
      <c r="AO55" s="96">
        <f>IF('Indicator Data'!AR67="No Data",1,IF('Indicator Data Imputation'!AQ58&lt;&gt;"",1,0))</f>
        <v>0</v>
      </c>
      <c r="AP55" s="96">
        <f>IF('Indicator Data'!AS67="No Data",1,IF('Indicator Data Imputation'!AR58&lt;&gt;"",1,0))</f>
        <v>0</v>
      </c>
      <c r="AQ55" s="96">
        <f>IF('Indicator Data'!AT67="No Data",1,IF('Indicator Data Imputation'!AS58&lt;&gt;"",1,0))</f>
        <v>1</v>
      </c>
      <c r="AR55" s="96">
        <f>IF('Indicator Data'!AU67="No Data",1,IF('Indicator Data Imputation'!AT58&lt;&gt;"",1,0))</f>
        <v>1</v>
      </c>
      <c r="AS55" s="96">
        <f>IF('Indicator Data'!AV67="No Data",1,IF('Indicator Data Imputation'!AU58&lt;&gt;"",1,0))</f>
        <v>1</v>
      </c>
      <c r="AT55" s="96">
        <f>IF('Indicator Data'!AW67="No Data",1,IF('Indicator Data Imputation'!AV58&lt;&gt;"",1,0))</f>
        <v>0</v>
      </c>
      <c r="AU55" s="96">
        <f>IF('Indicator Data'!AX67="No Data",1,IF('Indicator Data Imputation'!AW58&lt;&gt;"",1,0))</f>
        <v>0</v>
      </c>
      <c r="AV55" s="96">
        <f>IF('Indicator Data'!AY67="No Data",1,IF('Indicator Data Imputation'!AX58&lt;&gt;"",1,0))</f>
        <v>0</v>
      </c>
      <c r="AW55" s="96">
        <f>IF('Indicator Data'!AZ67="No Data",1,IF('Indicator Data Imputation'!AY58&lt;&gt;"",1,0))</f>
        <v>0</v>
      </c>
      <c r="AX55" s="96">
        <f>IF('Indicator Data'!BA67="No Data",1,IF('Indicator Data Imputation'!AZ58&lt;&gt;"",1,0))</f>
        <v>0</v>
      </c>
      <c r="AY55" s="96">
        <f>IF('Indicator Data'!BB67="No Data",1,IF('Indicator Data Imputation'!BA58&lt;&gt;"",1,0))</f>
        <v>0</v>
      </c>
      <c r="AZ55" s="96">
        <f>IF('Indicator Data'!BC67="No Data",1,IF('Indicator Data Imputation'!BB58&lt;&gt;"",1,0))</f>
        <v>0</v>
      </c>
      <c r="BA55" s="96">
        <f>IF('Indicator Data'!BD67="No Data",1,IF('Indicator Data Imputation'!BC58&lt;&gt;"",1,0))</f>
        <v>0</v>
      </c>
      <c r="BB55" s="96">
        <f>IF('Indicator Data'!BE67="No Data",1,IF('Indicator Data Imputation'!BD58&lt;&gt;"",1,0))</f>
        <v>0</v>
      </c>
      <c r="BC55" s="96">
        <f>IF('Indicator Data'!BF67="No Data",1,IF('Indicator Data Imputation'!BE58&lt;&gt;"",1,0))</f>
        <v>0</v>
      </c>
      <c r="BD55" s="96">
        <f>IF('Indicator Data'!BG67="No Data",1,IF('Indicator Data Imputation'!BF58&lt;&gt;"",1,0))</f>
        <v>0</v>
      </c>
      <c r="BE55" s="96">
        <f>IF('Indicator Data'!BH67="No Data",1,IF('Indicator Data Imputation'!BG58&lt;&gt;"",1,0))</f>
        <v>0</v>
      </c>
      <c r="BF55" s="96">
        <f>IF('Indicator Data'!BI67="No Data",1,IF('Indicator Data Imputation'!BH58&lt;&gt;"",1,0))</f>
        <v>0</v>
      </c>
      <c r="BG55" s="96">
        <f>IF('Indicator Data'!BJ67="No Data",1,IF('Indicator Data Imputation'!BI58&lt;&gt;"",1,0))</f>
        <v>0</v>
      </c>
      <c r="BH55" s="96">
        <f>IF('Indicator Data'!BK67="No Data",1,IF('Indicator Data Imputation'!BJ58&lt;&gt;"",1,0))</f>
        <v>0</v>
      </c>
      <c r="BI55" s="96">
        <f>IF('Indicator Data'!BL67="No Data",1,IF('Indicator Data Imputation'!BK58&lt;&gt;"",1,0))</f>
        <v>0</v>
      </c>
      <c r="BJ55" s="96">
        <f>IF('Indicator Data'!BM67="No Data",1,IF('Indicator Data Imputation'!BL58&lt;&gt;"",1,0))</f>
        <v>0</v>
      </c>
      <c r="BK55" s="96">
        <f>IF('Indicator Data'!BN67="No Data",1,IF('Indicator Data Imputation'!BM58&lt;&gt;"",1,0))</f>
        <v>0</v>
      </c>
      <c r="BL55" s="96">
        <f>IF('Indicator Data'!BO67="No Data",1,IF('Indicator Data Imputation'!BN58&lt;&gt;"",1,0))</f>
        <v>0</v>
      </c>
      <c r="BM55" s="96">
        <f>IF('Indicator Data'!BP67="No Data",1,IF('Indicator Data Imputation'!BO58&lt;&gt;"",1,0))</f>
        <v>1</v>
      </c>
      <c r="BN55" s="96">
        <f>IF('Indicator Data'!BQ67="No Data",1,IF('Indicator Data Imputation'!BP58&lt;&gt;"",1,0))</f>
        <v>1</v>
      </c>
      <c r="BO55" s="96">
        <f>IF('Indicator Data'!BR67="No Data",1,IF('Indicator Data Imputation'!BQ58&lt;&gt;"",1,0))</f>
        <v>1</v>
      </c>
      <c r="BP55" s="96">
        <f>IF('Indicator Data'!BS67="No Data",1,IF('Indicator Data Imputation'!BR58&lt;&gt;"",1,0))</f>
        <v>1</v>
      </c>
      <c r="BQ55" s="96">
        <f>IF('Indicator Data'!BT67="No Data",1,IF('Indicator Data Imputation'!BS58&lt;&gt;"",1,0))</f>
        <v>0</v>
      </c>
      <c r="BR55" s="96">
        <f>IF('Indicator Data'!BU67="No Data",1,IF('Indicator Data Imputation'!BT58&lt;&gt;"",1,0))</f>
        <v>1</v>
      </c>
      <c r="BS55" s="96">
        <f>IF('Indicator Data'!BV67="No Data",1,IF('Indicator Data Imputation'!BU58&lt;&gt;"",1,0))</f>
        <v>0</v>
      </c>
      <c r="BT55" s="96">
        <f>IF('Indicator Data'!BW67="No Data",1,IF('Indicator Data Imputation'!BV58&lt;&gt;"",1,0))</f>
        <v>0</v>
      </c>
      <c r="BU55" s="96">
        <f>IF('Indicator Data'!BX67="No Data",1,IF('Indicator Data Imputation'!BW58&lt;&gt;"",1,0))</f>
        <v>0</v>
      </c>
      <c r="BV55" s="96">
        <f>IF('Indicator Data'!BY67="No Data",1,IF('Indicator Data Imputation'!BX58&lt;&gt;"",1,0))</f>
        <v>0</v>
      </c>
      <c r="BW55" s="96">
        <f>IF('Indicator Data'!BZ67="No Data",1,IF('Indicator Data Imputation'!BY58&lt;&gt;"",1,0))</f>
        <v>0</v>
      </c>
      <c r="BX55" s="96">
        <f>IF('Indicator Data'!CA67="No Data",1,IF('Indicator Data Imputation'!BZ58&lt;&gt;"",1,0))</f>
        <v>0</v>
      </c>
      <c r="BY55" s="96">
        <f>IF('Indicator Data'!CB67="No Data",1,IF('Indicator Data Imputation'!CA58&lt;&gt;"",1,0))</f>
        <v>0</v>
      </c>
      <c r="BZ55" s="96">
        <f>IF('Indicator Data'!CC67="No Data",1,IF('Indicator Data Imputation'!CB58&lt;&gt;"",1,0))</f>
        <v>0</v>
      </c>
      <c r="CA55" s="96">
        <f>IF('Indicator Data'!CD67="No Data",1,IF('Indicator Data Imputation'!CC58&lt;&gt;"",1,0))</f>
        <v>0</v>
      </c>
      <c r="CB55" s="96">
        <f>IF('Indicator Data'!CE67="No Data",1,IF('Indicator Data Imputation'!CD58&lt;&gt;"",1,0))</f>
        <v>0</v>
      </c>
      <c r="CC55" s="96">
        <f>IF('Indicator Data'!CF67="No Data",1,IF('Indicator Data Imputation'!CE58&lt;&gt;"",1,0))</f>
        <v>0</v>
      </c>
      <c r="CD55" s="96">
        <f>IF('Indicator Data'!CG67="No Data",1,IF('Indicator Data Imputation'!CF58&lt;&gt;"",1,0))</f>
        <v>0</v>
      </c>
      <c r="CE55" s="96">
        <f>IF('Indicator Data'!CH67="No Data",1,IF('Indicator Data Imputation'!CG58&lt;&gt;"",1,0))</f>
        <v>0</v>
      </c>
      <c r="CF55" s="96">
        <f>IF('Indicator Data'!CI67="No Data",1,IF('Indicator Data Imputation'!CH58&lt;&gt;"",1,0))</f>
        <v>0</v>
      </c>
      <c r="CG55" s="96">
        <f>IF('Indicator Data'!CJ67="No Data",1,IF('Indicator Data Imputation'!CI58&lt;&gt;"",1,0))</f>
        <v>0</v>
      </c>
      <c r="CH55" s="96">
        <f>IF('Indicator Data'!CK67="No Data",1,IF('Indicator Data Imputation'!CJ58&lt;&gt;"",1,0))</f>
        <v>0</v>
      </c>
      <c r="CI55" s="96">
        <f>IF('Indicator Data'!CL67="No Data",1,IF('Indicator Data Imputation'!CK58&lt;&gt;"",1,0))</f>
        <v>0</v>
      </c>
      <c r="CJ55" s="96">
        <f>IF('Indicator Data'!CM67="No Data",1,IF('Indicator Data Imputation'!CL58&lt;&gt;"",1,0))</f>
        <v>0</v>
      </c>
      <c r="CK55" s="96">
        <f>IF('Indicator Data'!CN67="No Data",1,IF('Indicator Data Imputation'!CM58&lt;&gt;"",1,0))</f>
        <v>0</v>
      </c>
      <c r="CL55" s="96">
        <f>IF('Indicator Data'!CO67="No Data",1,IF('Indicator Data Imputation'!CN58&lt;&gt;"",1,0))</f>
        <v>0</v>
      </c>
      <c r="CM55">
        <f t="shared" si="2"/>
        <v>12</v>
      </c>
      <c r="CN55" s="98">
        <f t="shared" si="1"/>
        <v>0.1348314606741573</v>
      </c>
    </row>
    <row r="56" spans="1:92" ht="15.75" customHeight="1" x14ac:dyDescent="0.3">
      <c r="A56" t="str">
        <f>'Indicator Data'!C68</f>
        <v>Kurigram</v>
      </c>
      <c r="B56" s="96">
        <f>IF('Indicator Data'!E68="No Data",1,IF('Indicator Data Imputation'!D59&lt;&gt;"",1,0))</f>
        <v>1</v>
      </c>
      <c r="C56" s="96">
        <f>IF('Indicator Data'!F68="No Data",1,IF('Indicator Data Imputation'!E59&lt;&gt;"",1,0))</f>
        <v>1</v>
      </c>
      <c r="D56" s="96">
        <f>IF('Indicator Data'!G68="No Data",1,IF('Indicator Data Imputation'!F59&lt;&gt;"",1,0))</f>
        <v>1</v>
      </c>
      <c r="E56" s="96">
        <f>IF('Indicator Data'!H68="No Data",1,IF('Indicator Data Imputation'!G59&lt;&gt;"",1,0))</f>
        <v>1</v>
      </c>
      <c r="F56" s="96">
        <f>IF('Indicator Data'!I68="No Data",1,IF('Indicator Data Imputation'!H59&lt;&gt;"",1,0))</f>
        <v>0</v>
      </c>
      <c r="G56" s="96">
        <f>IF('Indicator Data'!J68="No Data",1,IF('Indicator Data Imputation'!I59&lt;&gt;"",1,0))</f>
        <v>0</v>
      </c>
      <c r="H56" s="96">
        <f>IF('Indicator Data'!K68="No Data",1,IF('Indicator Data Imputation'!J59&lt;&gt;"",1,0))</f>
        <v>0</v>
      </c>
      <c r="I56" s="96">
        <f>IF('Indicator Data'!L68="No Data",1,IF('Indicator Data Imputation'!K59&lt;&gt;"",1,0))</f>
        <v>0</v>
      </c>
      <c r="J56" s="96">
        <f>IF('Indicator Data'!M68="No Data",1,IF('Indicator Data Imputation'!L59&lt;&gt;"",1,0))</f>
        <v>0</v>
      </c>
      <c r="K56" s="96">
        <f>IF('Indicator Data'!N68="No Data",1,IF('Indicator Data Imputation'!M59&lt;&gt;"",1,0))</f>
        <v>0</v>
      </c>
      <c r="L56" s="96">
        <f>IF('Indicator Data'!O68="No Data",1,IF('Indicator Data Imputation'!N59&lt;&gt;"",1,0))</f>
        <v>0</v>
      </c>
      <c r="M56" s="96">
        <f>IF('Indicator Data'!P68="No Data",1,IF('Indicator Data Imputation'!O59&lt;&gt;"",1,0))</f>
        <v>0</v>
      </c>
      <c r="N56" s="96">
        <f>IF('Indicator Data'!Q68="No Data",1,IF('Indicator Data Imputation'!P59&lt;&gt;"",1,0))</f>
        <v>0</v>
      </c>
      <c r="O56" s="96">
        <f>IF('Indicator Data'!R68="No Data",1,IF('Indicator Data Imputation'!Q59&lt;&gt;"",1,0))</f>
        <v>0</v>
      </c>
      <c r="P56" s="96">
        <f>IF('Indicator Data'!S68="No Data",1,IF('Indicator Data Imputation'!R59&lt;&gt;"",1,0))</f>
        <v>0</v>
      </c>
      <c r="Q56" s="96">
        <f>IF('Indicator Data'!T68="No Data",1,IF('Indicator Data Imputation'!S59&lt;&gt;"",1,0))</f>
        <v>0</v>
      </c>
      <c r="R56" s="96">
        <f>IF('Indicator Data'!U68="No Data",1,IF('Indicator Data Imputation'!T59&lt;&gt;"",1,0))</f>
        <v>0</v>
      </c>
      <c r="S56" s="96">
        <f>IF('Indicator Data'!V68="No Data",1,IF('Indicator Data Imputation'!U59&lt;&gt;"",1,0))</f>
        <v>0</v>
      </c>
      <c r="T56" s="96">
        <f>IF('Indicator Data'!W68="No Data",1,IF('Indicator Data Imputation'!V59&lt;&gt;"",1,0))</f>
        <v>0</v>
      </c>
      <c r="U56" s="96">
        <f>IF('Indicator Data'!X68="No Data",1,IF('Indicator Data Imputation'!W59&lt;&gt;"",1,0))</f>
        <v>0</v>
      </c>
      <c r="V56" s="96">
        <f>IF('Indicator Data'!Y68="No Data",1,IF('Indicator Data Imputation'!X59&lt;&gt;"",1,0))</f>
        <v>0</v>
      </c>
      <c r="W56" s="96">
        <f>IF('Indicator Data'!Z68="No Data",1,IF('Indicator Data Imputation'!Y59&lt;&gt;"",1,0))</f>
        <v>0</v>
      </c>
      <c r="X56" s="96">
        <f>IF('Indicator Data'!AA68="No Data",1,IF('Indicator Data Imputation'!Z59&lt;&gt;"",1,0))</f>
        <v>0</v>
      </c>
      <c r="Y56" s="96">
        <f>IF('Indicator Data'!AB68="No Data",1,IF('Indicator Data Imputation'!AA59&lt;&gt;"",1,0))</f>
        <v>0</v>
      </c>
      <c r="Z56" s="96">
        <f>IF('Indicator Data'!AC68="No Data",1,IF('Indicator Data Imputation'!AB59&lt;&gt;"",1,0))</f>
        <v>0</v>
      </c>
      <c r="AA56" s="96">
        <f>IF('Indicator Data'!AD68="No Data",1,IF('Indicator Data Imputation'!AC59&lt;&gt;"",1,0))</f>
        <v>0</v>
      </c>
      <c r="AB56" s="96">
        <f>IF('Indicator Data'!AE68="No Data",1,IF('Indicator Data Imputation'!AD59&lt;&gt;"",1,0))</f>
        <v>1</v>
      </c>
      <c r="AC56" s="96">
        <f>IF('Indicator Data'!AF68="No Data",1,IF('Indicator Data Imputation'!AE59&lt;&gt;"",1,0))</f>
        <v>1</v>
      </c>
      <c r="AD56" s="96">
        <f>IF('Indicator Data'!AG68="No Data",1,IF('Indicator Data Imputation'!AF59&lt;&gt;"",1,0))</f>
        <v>1</v>
      </c>
      <c r="AE56" s="96">
        <f>IF('Indicator Data'!AH68="No Data",1,IF('Indicator Data Imputation'!AG59&lt;&gt;"",1,0))</f>
        <v>1</v>
      </c>
      <c r="AF56" s="96">
        <f>IF('Indicator Data'!AI68="No Data",1,IF('Indicator Data Imputation'!AH59&lt;&gt;"",1,0))</f>
        <v>1</v>
      </c>
      <c r="AG56" s="96">
        <f>IF('Indicator Data'!AJ68="No Data",1,IF('Indicator Data Imputation'!AI59&lt;&gt;"",1,0))</f>
        <v>0</v>
      </c>
      <c r="AH56" s="96">
        <f>IF('Indicator Data'!AK68="No Data",1,IF('Indicator Data Imputation'!AJ59&lt;&gt;"",1,0))</f>
        <v>0</v>
      </c>
      <c r="AI56" s="96">
        <f>IF('Indicator Data'!AL68="No Data",1,IF('Indicator Data Imputation'!AK59&lt;&gt;"",1,0))</f>
        <v>0</v>
      </c>
      <c r="AJ56" s="96">
        <f>IF('Indicator Data'!AM68="No Data",1,IF('Indicator Data Imputation'!AL59&lt;&gt;"",1,0))</f>
        <v>0</v>
      </c>
      <c r="AK56" s="96">
        <f>IF('Indicator Data'!AN68="No Data",1,IF('Indicator Data Imputation'!AM59&lt;&gt;"",1,0))</f>
        <v>0</v>
      </c>
      <c r="AL56" s="96">
        <f>IF('Indicator Data'!AO68="No Data",1,IF('Indicator Data Imputation'!AN59&lt;&gt;"",1,0))</f>
        <v>0</v>
      </c>
      <c r="AM56" s="96">
        <f>IF('Indicator Data'!AP68="No Data",1,IF('Indicator Data Imputation'!AO59&lt;&gt;"",1,0))</f>
        <v>0</v>
      </c>
      <c r="AN56" s="96">
        <f>IF('Indicator Data'!AQ68="No Data",1,IF('Indicator Data Imputation'!AP59&lt;&gt;"",1,0))</f>
        <v>0</v>
      </c>
      <c r="AO56" s="96">
        <f>IF('Indicator Data'!AR68="No Data",1,IF('Indicator Data Imputation'!AQ59&lt;&gt;"",1,0))</f>
        <v>0</v>
      </c>
      <c r="AP56" s="96">
        <f>IF('Indicator Data'!AS68="No Data",1,IF('Indicator Data Imputation'!AR59&lt;&gt;"",1,0))</f>
        <v>0</v>
      </c>
      <c r="AQ56" s="96">
        <f>IF('Indicator Data'!AT68="No Data",1,IF('Indicator Data Imputation'!AS59&lt;&gt;"",1,0))</f>
        <v>1</v>
      </c>
      <c r="AR56" s="96">
        <f>IF('Indicator Data'!AU68="No Data",1,IF('Indicator Data Imputation'!AT59&lt;&gt;"",1,0))</f>
        <v>1</v>
      </c>
      <c r="AS56" s="96">
        <f>IF('Indicator Data'!AV68="No Data",1,IF('Indicator Data Imputation'!AU59&lt;&gt;"",1,0))</f>
        <v>1</v>
      </c>
      <c r="AT56" s="96">
        <f>IF('Indicator Data'!AW68="No Data",1,IF('Indicator Data Imputation'!AV59&lt;&gt;"",1,0))</f>
        <v>0</v>
      </c>
      <c r="AU56" s="96">
        <f>IF('Indicator Data'!AX68="No Data",1,IF('Indicator Data Imputation'!AW59&lt;&gt;"",1,0))</f>
        <v>0</v>
      </c>
      <c r="AV56" s="96">
        <f>IF('Indicator Data'!AY68="No Data",1,IF('Indicator Data Imputation'!AX59&lt;&gt;"",1,0))</f>
        <v>0</v>
      </c>
      <c r="AW56" s="96">
        <f>IF('Indicator Data'!AZ68="No Data",1,IF('Indicator Data Imputation'!AY59&lt;&gt;"",1,0))</f>
        <v>0</v>
      </c>
      <c r="AX56" s="96">
        <f>IF('Indicator Data'!BA68="No Data",1,IF('Indicator Data Imputation'!AZ59&lt;&gt;"",1,0))</f>
        <v>0</v>
      </c>
      <c r="AY56" s="96">
        <f>IF('Indicator Data'!BB68="No Data",1,IF('Indicator Data Imputation'!BA59&lt;&gt;"",1,0))</f>
        <v>0</v>
      </c>
      <c r="AZ56" s="96">
        <f>IF('Indicator Data'!BC68="No Data",1,IF('Indicator Data Imputation'!BB59&lt;&gt;"",1,0))</f>
        <v>0</v>
      </c>
      <c r="BA56" s="96">
        <f>IF('Indicator Data'!BD68="No Data",1,IF('Indicator Data Imputation'!BC59&lt;&gt;"",1,0))</f>
        <v>0</v>
      </c>
      <c r="BB56" s="96">
        <f>IF('Indicator Data'!BE68="No Data",1,IF('Indicator Data Imputation'!BD59&lt;&gt;"",1,0))</f>
        <v>0</v>
      </c>
      <c r="BC56" s="96">
        <f>IF('Indicator Data'!BF68="No Data",1,IF('Indicator Data Imputation'!BE59&lt;&gt;"",1,0))</f>
        <v>0</v>
      </c>
      <c r="BD56" s="96">
        <f>IF('Indicator Data'!BG68="No Data",1,IF('Indicator Data Imputation'!BF59&lt;&gt;"",1,0))</f>
        <v>0</v>
      </c>
      <c r="BE56" s="96">
        <f>IF('Indicator Data'!BH68="No Data",1,IF('Indicator Data Imputation'!BG59&lt;&gt;"",1,0))</f>
        <v>0</v>
      </c>
      <c r="BF56" s="96">
        <f>IF('Indicator Data'!BI68="No Data",1,IF('Indicator Data Imputation'!BH59&lt;&gt;"",1,0))</f>
        <v>0</v>
      </c>
      <c r="BG56" s="96">
        <f>IF('Indicator Data'!BJ68="No Data",1,IF('Indicator Data Imputation'!BI59&lt;&gt;"",1,0))</f>
        <v>0</v>
      </c>
      <c r="BH56" s="96">
        <f>IF('Indicator Data'!BK68="No Data",1,IF('Indicator Data Imputation'!BJ59&lt;&gt;"",1,0))</f>
        <v>0</v>
      </c>
      <c r="BI56" s="96">
        <f>IF('Indicator Data'!BL68="No Data",1,IF('Indicator Data Imputation'!BK59&lt;&gt;"",1,0))</f>
        <v>0</v>
      </c>
      <c r="BJ56" s="96">
        <f>IF('Indicator Data'!BM68="No Data",1,IF('Indicator Data Imputation'!BL59&lt;&gt;"",1,0))</f>
        <v>0</v>
      </c>
      <c r="BK56" s="96">
        <f>IF('Indicator Data'!BN68="No Data",1,IF('Indicator Data Imputation'!BM59&lt;&gt;"",1,0))</f>
        <v>0</v>
      </c>
      <c r="BL56" s="96">
        <f>IF('Indicator Data'!BO68="No Data",1,IF('Indicator Data Imputation'!BN59&lt;&gt;"",1,0))</f>
        <v>0</v>
      </c>
      <c r="BM56" s="96">
        <f>IF('Indicator Data'!BP68="No Data",1,IF('Indicator Data Imputation'!BO59&lt;&gt;"",1,0))</f>
        <v>1</v>
      </c>
      <c r="BN56" s="96">
        <f>IF('Indicator Data'!BQ68="No Data",1,IF('Indicator Data Imputation'!BP59&lt;&gt;"",1,0))</f>
        <v>1</v>
      </c>
      <c r="BO56" s="96">
        <f>IF('Indicator Data'!BR68="No Data",1,IF('Indicator Data Imputation'!BQ59&lt;&gt;"",1,0))</f>
        <v>1</v>
      </c>
      <c r="BP56" s="96">
        <f>IF('Indicator Data'!BS68="No Data",1,IF('Indicator Data Imputation'!BR59&lt;&gt;"",1,0))</f>
        <v>1</v>
      </c>
      <c r="BQ56" s="96">
        <f>IF('Indicator Data'!BT68="No Data",1,IF('Indicator Data Imputation'!BS59&lt;&gt;"",1,0))</f>
        <v>0</v>
      </c>
      <c r="BR56" s="96">
        <f>IF('Indicator Data'!BU68="No Data",1,IF('Indicator Data Imputation'!BT59&lt;&gt;"",1,0))</f>
        <v>1</v>
      </c>
      <c r="BS56" s="96">
        <f>IF('Indicator Data'!BV68="No Data",1,IF('Indicator Data Imputation'!BU59&lt;&gt;"",1,0))</f>
        <v>0</v>
      </c>
      <c r="BT56" s="96">
        <f>IF('Indicator Data'!BW68="No Data",1,IF('Indicator Data Imputation'!BV59&lt;&gt;"",1,0))</f>
        <v>0</v>
      </c>
      <c r="BU56" s="96">
        <f>IF('Indicator Data'!BX68="No Data",1,IF('Indicator Data Imputation'!BW59&lt;&gt;"",1,0))</f>
        <v>0</v>
      </c>
      <c r="BV56" s="96">
        <f>IF('Indicator Data'!BY68="No Data",1,IF('Indicator Data Imputation'!BX59&lt;&gt;"",1,0))</f>
        <v>0</v>
      </c>
      <c r="BW56" s="96">
        <f>IF('Indicator Data'!BZ68="No Data",1,IF('Indicator Data Imputation'!BY59&lt;&gt;"",1,0))</f>
        <v>0</v>
      </c>
      <c r="BX56" s="96">
        <f>IF('Indicator Data'!CA68="No Data",1,IF('Indicator Data Imputation'!BZ59&lt;&gt;"",1,0))</f>
        <v>0</v>
      </c>
      <c r="BY56" s="96">
        <f>IF('Indicator Data'!CB68="No Data",1,IF('Indicator Data Imputation'!CA59&lt;&gt;"",1,0))</f>
        <v>0</v>
      </c>
      <c r="BZ56" s="96">
        <f>IF('Indicator Data'!CC68="No Data",1,IF('Indicator Data Imputation'!CB59&lt;&gt;"",1,0))</f>
        <v>0</v>
      </c>
      <c r="CA56" s="96">
        <f>IF('Indicator Data'!CD68="No Data",1,IF('Indicator Data Imputation'!CC59&lt;&gt;"",1,0))</f>
        <v>0</v>
      </c>
      <c r="CB56" s="96">
        <f>IF('Indicator Data'!CE68="No Data",1,IF('Indicator Data Imputation'!CD59&lt;&gt;"",1,0))</f>
        <v>0</v>
      </c>
      <c r="CC56" s="96">
        <f>IF('Indicator Data'!CF68="No Data",1,IF('Indicator Data Imputation'!CE59&lt;&gt;"",1,0))</f>
        <v>0</v>
      </c>
      <c r="CD56" s="96">
        <f>IF('Indicator Data'!CG68="No Data",1,IF('Indicator Data Imputation'!CF59&lt;&gt;"",1,0))</f>
        <v>0</v>
      </c>
      <c r="CE56" s="96">
        <f>IF('Indicator Data'!CH68="No Data",1,IF('Indicator Data Imputation'!CG59&lt;&gt;"",1,0))</f>
        <v>0</v>
      </c>
      <c r="CF56" s="96">
        <f>IF('Indicator Data'!CI68="No Data",1,IF('Indicator Data Imputation'!CH59&lt;&gt;"",1,0))</f>
        <v>0</v>
      </c>
      <c r="CG56" s="96">
        <f>IF('Indicator Data'!CJ68="No Data",1,IF('Indicator Data Imputation'!CI59&lt;&gt;"",1,0))</f>
        <v>0</v>
      </c>
      <c r="CH56" s="96">
        <f>IF('Indicator Data'!CK68="No Data",1,IF('Indicator Data Imputation'!CJ59&lt;&gt;"",1,0))</f>
        <v>0</v>
      </c>
      <c r="CI56" s="96">
        <f>IF('Indicator Data'!CL68="No Data",1,IF('Indicator Data Imputation'!CK59&lt;&gt;"",1,0))</f>
        <v>0</v>
      </c>
      <c r="CJ56" s="96">
        <f>IF('Indicator Data'!CM68="No Data",1,IF('Indicator Data Imputation'!CL59&lt;&gt;"",1,0))</f>
        <v>0</v>
      </c>
      <c r="CK56" s="96">
        <f>IF('Indicator Data'!CN68="No Data",1,IF('Indicator Data Imputation'!CM59&lt;&gt;"",1,0))</f>
        <v>0</v>
      </c>
      <c r="CL56" s="96">
        <f>IF('Indicator Data'!CO68="No Data",1,IF('Indicator Data Imputation'!CN59&lt;&gt;"",1,0))</f>
        <v>0</v>
      </c>
      <c r="CM56">
        <f t="shared" si="2"/>
        <v>12</v>
      </c>
      <c r="CN56" s="98">
        <f t="shared" si="1"/>
        <v>0.1348314606741573</v>
      </c>
    </row>
    <row r="57" spans="1:92" ht="15.75" customHeight="1" x14ac:dyDescent="0.3">
      <c r="A57" t="str">
        <f>'Indicator Data'!C69</f>
        <v>Lalmonirhat</v>
      </c>
      <c r="B57" s="96">
        <f>IF('Indicator Data'!E69="No Data",1,IF('Indicator Data Imputation'!D60&lt;&gt;"",1,0))</f>
        <v>1</v>
      </c>
      <c r="C57" s="96">
        <f>IF('Indicator Data'!F69="No Data",1,IF('Indicator Data Imputation'!E60&lt;&gt;"",1,0))</f>
        <v>1</v>
      </c>
      <c r="D57" s="96">
        <f>IF('Indicator Data'!G69="No Data",1,IF('Indicator Data Imputation'!F60&lt;&gt;"",1,0))</f>
        <v>1</v>
      </c>
      <c r="E57" s="96">
        <f>IF('Indicator Data'!H69="No Data",1,IF('Indicator Data Imputation'!G60&lt;&gt;"",1,0))</f>
        <v>1</v>
      </c>
      <c r="F57" s="96">
        <f>IF('Indicator Data'!I69="No Data",1,IF('Indicator Data Imputation'!H60&lt;&gt;"",1,0))</f>
        <v>0</v>
      </c>
      <c r="G57" s="96">
        <f>IF('Indicator Data'!J69="No Data",1,IF('Indicator Data Imputation'!I60&lt;&gt;"",1,0))</f>
        <v>0</v>
      </c>
      <c r="H57" s="96">
        <f>IF('Indicator Data'!K69="No Data",1,IF('Indicator Data Imputation'!J60&lt;&gt;"",1,0))</f>
        <v>0</v>
      </c>
      <c r="I57" s="96">
        <f>IF('Indicator Data'!L69="No Data",1,IF('Indicator Data Imputation'!K60&lt;&gt;"",1,0))</f>
        <v>0</v>
      </c>
      <c r="J57" s="96">
        <f>IF('Indicator Data'!M69="No Data",1,IF('Indicator Data Imputation'!L60&lt;&gt;"",1,0))</f>
        <v>0</v>
      </c>
      <c r="K57" s="96">
        <f>IF('Indicator Data'!N69="No Data",1,IF('Indicator Data Imputation'!M60&lt;&gt;"",1,0))</f>
        <v>0</v>
      </c>
      <c r="L57" s="96">
        <f>IF('Indicator Data'!O69="No Data",1,IF('Indicator Data Imputation'!N60&lt;&gt;"",1,0))</f>
        <v>0</v>
      </c>
      <c r="M57" s="96">
        <f>IF('Indicator Data'!P69="No Data",1,IF('Indicator Data Imputation'!O60&lt;&gt;"",1,0))</f>
        <v>0</v>
      </c>
      <c r="N57" s="96">
        <f>IF('Indicator Data'!Q69="No Data",1,IF('Indicator Data Imputation'!P60&lt;&gt;"",1,0))</f>
        <v>0</v>
      </c>
      <c r="O57" s="96">
        <f>IF('Indicator Data'!R69="No Data",1,IF('Indicator Data Imputation'!Q60&lt;&gt;"",1,0))</f>
        <v>0</v>
      </c>
      <c r="P57" s="96">
        <f>IF('Indicator Data'!S69="No Data",1,IF('Indicator Data Imputation'!R60&lt;&gt;"",1,0))</f>
        <v>1</v>
      </c>
      <c r="Q57" s="96">
        <f>IF('Indicator Data'!T69="No Data",1,IF('Indicator Data Imputation'!S60&lt;&gt;"",1,0))</f>
        <v>0</v>
      </c>
      <c r="R57" s="96">
        <f>IF('Indicator Data'!U69="No Data",1,IF('Indicator Data Imputation'!T60&lt;&gt;"",1,0))</f>
        <v>0</v>
      </c>
      <c r="S57" s="96">
        <f>IF('Indicator Data'!V69="No Data",1,IF('Indicator Data Imputation'!U60&lt;&gt;"",1,0))</f>
        <v>0</v>
      </c>
      <c r="T57" s="96">
        <f>IF('Indicator Data'!W69="No Data",1,IF('Indicator Data Imputation'!V60&lt;&gt;"",1,0))</f>
        <v>0</v>
      </c>
      <c r="U57" s="96">
        <f>IF('Indicator Data'!X69="No Data",1,IF('Indicator Data Imputation'!W60&lt;&gt;"",1,0))</f>
        <v>0</v>
      </c>
      <c r="V57" s="96">
        <f>IF('Indicator Data'!Y69="No Data",1,IF('Indicator Data Imputation'!X60&lt;&gt;"",1,0))</f>
        <v>0</v>
      </c>
      <c r="W57" s="96">
        <f>IF('Indicator Data'!Z69="No Data",1,IF('Indicator Data Imputation'!Y60&lt;&gt;"",1,0))</f>
        <v>0</v>
      </c>
      <c r="X57" s="96">
        <f>IF('Indicator Data'!AA69="No Data",1,IF('Indicator Data Imputation'!Z60&lt;&gt;"",1,0))</f>
        <v>0</v>
      </c>
      <c r="Y57" s="96">
        <f>IF('Indicator Data'!AB69="No Data",1,IF('Indicator Data Imputation'!AA60&lt;&gt;"",1,0))</f>
        <v>0</v>
      </c>
      <c r="Z57" s="96">
        <f>IF('Indicator Data'!AC69="No Data",1,IF('Indicator Data Imputation'!AB60&lt;&gt;"",1,0))</f>
        <v>0</v>
      </c>
      <c r="AA57" s="96">
        <f>IF('Indicator Data'!AD69="No Data",1,IF('Indicator Data Imputation'!AC60&lt;&gt;"",1,0))</f>
        <v>0</v>
      </c>
      <c r="AB57" s="96">
        <f>IF('Indicator Data'!AE69="No Data",1,IF('Indicator Data Imputation'!AD60&lt;&gt;"",1,0))</f>
        <v>1</v>
      </c>
      <c r="AC57" s="96">
        <f>IF('Indicator Data'!AF69="No Data",1,IF('Indicator Data Imputation'!AE60&lt;&gt;"",1,0))</f>
        <v>1</v>
      </c>
      <c r="AD57" s="96">
        <f>IF('Indicator Data'!AG69="No Data",1,IF('Indicator Data Imputation'!AF60&lt;&gt;"",1,0))</f>
        <v>1</v>
      </c>
      <c r="AE57" s="96">
        <f>IF('Indicator Data'!AH69="No Data",1,IF('Indicator Data Imputation'!AG60&lt;&gt;"",1,0))</f>
        <v>1</v>
      </c>
      <c r="AF57" s="96">
        <f>IF('Indicator Data'!AI69="No Data",1,IF('Indicator Data Imputation'!AH60&lt;&gt;"",1,0))</f>
        <v>1</v>
      </c>
      <c r="AG57" s="96">
        <f>IF('Indicator Data'!AJ69="No Data",1,IF('Indicator Data Imputation'!AI60&lt;&gt;"",1,0))</f>
        <v>0</v>
      </c>
      <c r="AH57" s="96">
        <f>IF('Indicator Data'!AK69="No Data",1,IF('Indicator Data Imputation'!AJ60&lt;&gt;"",1,0))</f>
        <v>0</v>
      </c>
      <c r="AI57" s="96">
        <f>IF('Indicator Data'!AL69="No Data",1,IF('Indicator Data Imputation'!AK60&lt;&gt;"",1,0))</f>
        <v>0</v>
      </c>
      <c r="AJ57" s="96">
        <f>IF('Indicator Data'!AM69="No Data",1,IF('Indicator Data Imputation'!AL60&lt;&gt;"",1,0))</f>
        <v>0</v>
      </c>
      <c r="AK57" s="96">
        <f>IF('Indicator Data'!AN69="No Data",1,IF('Indicator Data Imputation'!AM60&lt;&gt;"",1,0))</f>
        <v>0</v>
      </c>
      <c r="AL57" s="96">
        <f>IF('Indicator Data'!AO69="No Data",1,IF('Indicator Data Imputation'!AN60&lt;&gt;"",1,0))</f>
        <v>0</v>
      </c>
      <c r="AM57" s="96">
        <f>IF('Indicator Data'!AP69="No Data",1,IF('Indicator Data Imputation'!AO60&lt;&gt;"",1,0))</f>
        <v>0</v>
      </c>
      <c r="AN57" s="96">
        <f>IF('Indicator Data'!AQ69="No Data",1,IF('Indicator Data Imputation'!AP60&lt;&gt;"",1,0))</f>
        <v>0</v>
      </c>
      <c r="AO57" s="96">
        <f>IF('Indicator Data'!AR69="No Data",1,IF('Indicator Data Imputation'!AQ60&lt;&gt;"",1,0))</f>
        <v>0</v>
      </c>
      <c r="AP57" s="96">
        <f>IF('Indicator Data'!AS69="No Data",1,IF('Indicator Data Imputation'!AR60&lt;&gt;"",1,0))</f>
        <v>0</v>
      </c>
      <c r="AQ57" s="96">
        <f>IF('Indicator Data'!AT69="No Data",1,IF('Indicator Data Imputation'!AS60&lt;&gt;"",1,0))</f>
        <v>1</v>
      </c>
      <c r="AR57" s="96">
        <f>IF('Indicator Data'!AU69="No Data",1,IF('Indicator Data Imputation'!AT60&lt;&gt;"",1,0))</f>
        <v>1</v>
      </c>
      <c r="AS57" s="96">
        <f>IF('Indicator Data'!AV69="No Data",1,IF('Indicator Data Imputation'!AU60&lt;&gt;"",1,0))</f>
        <v>1</v>
      </c>
      <c r="AT57" s="96">
        <f>IF('Indicator Data'!AW69="No Data",1,IF('Indicator Data Imputation'!AV60&lt;&gt;"",1,0))</f>
        <v>0</v>
      </c>
      <c r="AU57" s="96">
        <f>IF('Indicator Data'!AX69="No Data",1,IF('Indicator Data Imputation'!AW60&lt;&gt;"",1,0))</f>
        <v>0</v>
      </c>
      <c r="AV57" s="96">
        <f>IF('Indicator Data'!AY69="No Data",1,IF('Indicator Data Imputation'!AX60&lt;&gt;"",1,0))</f>
        <v>0</v>
      </c>
      <c r="AW57" s="96">
        <f>IF('Indicator Data'!AZ69="No Data",1,IF('Indicator Data Imputation'!AY60&lt;&gt;"",1,0))</f>
        <v>0</v>
      </c>
      <c r="AX57" s="96">
        <f>IF('Indicator Data'!BA69="No Data",1,IF('Indicator Data Imputation'!AZ60&lt;&gt;"",1,0))</f>
        <v>0</v>
      </c>
      <c r="AY57" s="96">
        <f>IF('Indicator Data'!BB69="No Data",1,IF('Indicator Data Imputation'!BA60&lt;&gt;"",1,0))</f>
        <v>0</v>
      </c>
      <c r="AZ57" s="96">
        <f>IF('Indicator Data'!BC69="No Data",1,IF('Indicator Data Imputation'!BB60&lt;&gt;"",1,0))</f>
        <v>0</v>
      </c>
      <c r="BA57" s="96">
        <f>IF('Indicator Data'!BD69="No Data",1,IF('Indicator Data Imputation'!BC60&lt;&gt;"",1,0))</f>
        <v>0</v>
      </c>
      <c r="BB57" s="96">
        <f>IF('Indicator Data'!BE69="No Data",1,IF('Indicator Data Imputation'!BD60&lt;&gt;"",1,0))</f>
        <v>0</v>
      </c>
      <c r="BC57" s="96">
        <f>IF('Indicator Data'!BF69="No Data",1,IF('Indicator Data Imputation'!BE60&lt;&gt;"",1,0))</f>
        <v>0</v>
      </c>
      <c r="BD57" s="96">
        <f>IF('Indicator Data'!BG69="No Data",1,IF('Indicator Data Imputation'!BF60&lt;&gt;"",1,0))</f>
        <v>0</v>
      </c>
      <c r="BE57" s="96">
        <f>IF('Indicator Data'!BH69="No Data",1,IF('Indicator Data Imputation'!BG60&lt;&gt;"",1,0))</f>
        <v>0</v>
      </c>
      <c r="BF57" s="96">
        <f>IF('Indicator Data'!BI69="No Data",1,IF('Indicator Data Imputation'!BH60&lt;&gt;"",1,0))</f>
        <v>0</v>
      </c>
      <c r="BG57" s="96">
        <f>IF('Indicator Data'!BJ69="No Data",1,IF('Indicator Data Imputation'!BI60&lt;&gt;"",1,0))</f>
        <v>0</v>
      </c>
      <c r="BH57" s="96">
        <f>IF('Indicator Data'!BK69="No Data",1,IF('Indicator Data Imputation'!BJ60&lt;&gt;"",1,0))</f>
        <v>0</v>
      </c>
      <c r="BI57" s="96">
        <f>IF('Indicator Data'!BL69="No Data",1,IF('Indicator Data Imputation'!BK60&lt;&gt;"",1,0))</f>
        <v>0</v>
      </c>
      <c r="BJ57" s="96">
        <f>IF('Indicator Data'!BM69="No Data",1,IF('Indicator Data Imputation'!BL60&lt;&gt;"",1,0))</f>
        <v>0</v>
      </c>
      <c r="BK57" s="96">
        <f>IF('Indicator Data'!BN69="No Data",1,IF('Indicator Data Imputation'!BM60&lt;&gt;"",1,0))</f>
        <v>0</v>
      </c>
      <c r="BL57" s="96">
        <f>IF('Indicator Data'!BO69="No Data",1,IF('Indicator Data Imputation'!BN60&lt;&gt;"",1,0))</f>
        <v>0</v>
      </c>
      <c r="BM57" s="96">
        <f>IF('Indicator Data'!BP69="No Data",1,IF('Indicator Data Imputation'!BO60&lt;&gt;"",1,0))</f>
        <v>1</v>
      </c>
      <c r="BN57" s="96">
        <f>IF('Indicator Data'!BQ69="No Data",1,IF('Indicator Data Imputation'!BP60&lt;&gt;"",1,0))</f>
        <v>1</v>
      </c>
      <c r="BO57" s="96">
        <f>IF('Indicator Data'!BR69="No Data",1,IF('Indicator Data Imputation'!BQ60&lt;&gt;"",1,0))</f>
        <v>1</v>
      </c>
      <c r="BP57" s="96">
        <f>IF('Indicator Data'!BS69="No Data",1,IF('Indicator Data Imputation'!BR60&lt;&gt;"",1,0))</f>
        <v>1</v>
      </c>
      <c r="BQ57" s="96">
        <f>IF('Indicator Data'!BT69="No Data",1,IF('Indicator Data Imputation'!BS60&lt;&gt;"",1,0))</f>
        <v>0</v>
      </c>
      <c r="BR57" s="96">
        <f>IF('Indicator Data'!BU69="No Data",1,IF('Indicator Data Imputation'!BT60&lt;&gt;"",1,0))</f>
        <v>1</v>
      </c>
      <c r="BS57" s="96">
        <f>IF('Indicator Data'!BV69="No Data",1,IF('Indicator Data Imputation'!BU60&lt;&gt;"",1,0))</f>
        <v>0</v>
      </c>
      <c r="BT57" s="96">
        <f>IF('Indicator Data'!BW69="No Data",1,IF('Indicator Data Imputation'!BV60&lt;&gt;"",1,0))</f>
        <v>0</v>
      </c>
      <c r="BU57" s="96">
        <f>IF('Indicator Data'!BX69="No Data",1,IF('Indicator Data Imputation'!BW60&lt;&gt;"",1,0))</f>
        <v>0</v>
      </c>
      <c r="BV57" s="96">
        <f>IF('Indicator Data'!BY69="No Data",1,IF('Indicator Data Imputation'!BX60&lt;&gt;"",1,0))</f>
        <v>0</v>
      </c>
      <c r="BW57" s="96">
        <f>IF('Indicator Data'!BZ69="No Data",1,IF('Indicator Data Imputation'!BY60&lt;&gt;"",1,0))</f>
        <v>0</v>
      </c>
      <c r="BX57" s="96">
        <f>IF('Indicator Data'!CA69="No Data",1,IF('Indicator Data Imputation'!BZ60&lt;&gt;"",1,0))</f>
        <v>0</v>
      </c>
      <c r="BY57" s="96">
        <f>IF('Indicator Data'!CB69="No Data",1,IF('Indicator Data Imputation'!CA60&lt;&gt;"",1,0))</f>
        <v>0</v>
      </c>
      <c r="BZ57" s="96">
        <f>IF('Indicator Data'!CC69="No Data",1,IF('Indicator Data Imputation'!CB60&lt;&gt;"",1,0))</f>
        <v>0</v>
      </c>
      <c r="CA57" s="96">
        <f>IF('Indicator Data'!CD69="No Data",1,IF('Indicator Data Imputation'!CC60&lt;&gt;"",1,0))</f>
        <v>0</v>
      </c>
      <c r="CB57" s="96">
        <f>IF('Indicator Data'!CE69="No Data",1,IF('Indicator Data Imputation'!CD60&lt;&gt;"",1,0))</f>
        <v>0</v>
      </c>
      <c r="CC57" s="96">
        <f>IF('Indicator Data'!CF69="No Data",1,IF('Indicator Data Imputation'!CE60&lt;&gt;"",1,0))</f>
        <v>0</v>
      </c>
      <c r="CD57" s="96">
        <f>IF('Indicator Data'!CG69="No Data",1,IF('Indicator Data Imputation'!CF60&lt;&gt;"",1,0))</f>
        <v>0</v>
      </c>
      <c r="CE57" s="96">
        <f>IF('Indicator Data'!CH69="No Data",1,IF('Indicator Data Imputation'!CG60&lt;&gt;"",1,0))</f>
        <v>0</v>
      </c>
      <c r="CF57" s="96">
        <f>IF('Indicator Data'!CI69="No Data",1,IF('Indicator Data Imputation'!CH60&lt;&gt;"",1,0))</f>
        <v>0</v>
      </c>
      <c r="CG57" s="96">
        <f>IF('Indicator Data'!CJ69="No Data",1,IF('Indicator Data Imputation'!CI60&lt;&gt;"",1,0))</f>
        <v>0</v>
      </c>
      <c r="CH57" s="96">
        <f>IF('Indicator Data'!CK69="No Data",1,IF('Indicator Data Imputation'!CJ60&lt;&gt;"",1,0))</f>
        <v>0</v>
      </c>
      <c r="CI57" s="96">
        <f>IF('Indicator Data'!CL69="No Data",1,IF('Indicator Data Imputation'!CK60&lt;&gt;"",1,0))</f>
        <v>0</v>
      </c>
      <c r="CJ57" s="96">
        <f>IF('Indicator Data'!CM69="No Data",1,IF('Indicator Data Imputation'!CL60&lt;&gt;"",1,0))</f>
        <v>0</v>
      </c>
      <c r="CK57" s="96">
        <f>IF('Indicator Data'!CN69="No Data",1,IF('Indicator Data Imputation'!CM60&lt;&gt;"",1,0))</f>
        <v>0</v>
      </c>
      <c r="CL57" s="96">
        <f>IF('Indicator Data'!CO69="No Data",1,IF('Indicator Data Imputation'!CN60&lt;&gt;"",1,0))</f>
        <v>0</v>
      </c>
      <c r="CM57">
        <f t="shared" si="2"/>
        <v>13</v>
      </c>
      <c r="CN57" s="98">
        <f t="shared" si="1"/>
        <v>0.14606741573033707</v>
      </c>
    </row>
    <row r="58" spans="1:92" ht="15.75" customHeight="1" x14ac:dyDescent="0.3">
      <c r="A58" t="str">
        <f>'Indicator Data'!C70</f>
        <v>Nilphamari</v>
      </c>
      <c r="B58" s="96">
        <f>IF('Indicator Data'!E70="No Data",1,IF('Indicator Data Imputation'!D61&lt;&gt;"",1,0))</f>
        <v>1</v>
      </c>
      <c r="C58" s="96">
        <f>IF('Indicator Data'!F70="No Data",1,IF('Indicator Data Imputation'!E61&lt;&gt;"",1,0))</f>
        <v>1</v>
      </c>
      <c r="D58" s="96">
        <f>IF('Indicator Data'!G70="No Data",1,IF('Indicator Data Imputation'!F61&lt;&gt;"",1,0))</f>
        <v>1</v>
      </c>
      <c r="E58" s="96">
        <f>IF('Indicator Data'!H70="No Data",1,IF('Indicator Data Imputation'!G61&lt;&gt;"",1,0))</f>
        <v>1</v>
      </c>
      <c r="F58" s="96">
        <f>IF('Indicator Data'!I70="No Data",1,IF('Indicator Data Imputation'!H61&lt;&gt;"",1,0))</f>
        <v>0</v>
      </c>
      <c r="G58" s="96">
        <f>IF('Indicator Data'!J70="No Data",1,IF('Indicator Data Imputation'!I61&lt;&gt;"",1,0))</f>
        <v>0</v>
      </c>
      <c r="H58" s="96">
        <f>IF('Indicator Data'!K70="No Data",1,IF('Indicator Data Imputation'!J61&lt;&gt;"",1,0))</f>
        <v>0</v>
      </c>
      <c r="I58" s="96">
        <f>IF('Indicator Data'!L70="No Data",1,IF('Indicator Data Imputation'!K61&lt;&gt;"",1,0))</f>
        <v>0</v>
      </c>
      <c r="J58" s="96">
        <f>IF('Indicator Data'!M70="No Data",1,IF('Indicator Data Imputation'!L61&lt;&gt;"",1,0))</f>
        <v>0</v>
      </c>
      <c r="K58" s="96">
        <f>IF('Indicator Data'!N70="No Data",1,IF('Indicator Data Imputation'!M61&lt;&gt;"",1,0))</f>
        <v>0</v>
      </c>
      <c r="L58" s="96">
        <f>IF('Indicator Data'!O70="No Data",1,IF('Indicator Data Imputation'!N61&lt;&gt;"",1,0))</f>
        <v>0</v>
      </c>
      <c r="M58" s="96">
        <f>IF('Indicator Data'!P70="No Data",1,IF('Indicator Data Imputation'!O61&lt;&gt;"",1,0))</f>
        <v>0</v>
      </c>
      <c r="N58" s="96">
        <f>IF('Indicator Data'!Q70="No Data",1,IF('Indicator Data Imputation'!P61&lt;&gt;"",1,0))</f>
        <v>0</v>
      </c>
      <c r="O58" s="96">
        <f>IF('Indicator Data'!R70="No Data",1,IF('Indicator Data Imputation'!Q61&lt;&gt;"",1,0))</f>
        <v>0</v>
      </c>
      <c r="P58" s="96">
        <f>IF('Indicator Data'!S70="No Data",1,IF('Indicator Data Imputation'!R61&lt;&gt;"",1,0))</f>
        <v>1</v>
      </c>
      <c r="Q58" s="96">
        <f>IF('Indicator Data'!T70="No Data",1,IF('Indicator Data Imputation'!S61&lt;&gt;"",1,0))</f>
        <v>0</v>
      </c>
      <c r="R58" s="96">
        <f>IF('Indicator Data'!U70="No Data",1,IF('Indicator Data Imputation'!T61&lt;&gt;"",1,0))</f>
        <v>0</v>
      </c>
      <c r="S58" s="96">
        <f>IF('Indicator Data'!V70="No Data",1,IF('Indicator Data Imputation'!U61&lt;&gt;"",1,0))</f>
        <v>0</v>
      </c>
      <c r="T58" s="96">
        <f>IF('Indicator Data'!W70="No Data",1,IF('Indicator Data Imputation'!V61&lt;&gt;"",1,0))</f>
        <v>0</v>
      </c>
      <c r="U58" s="96">
        <f>IF('Indicator Data'!X70="No Data",1,IF('Indicator Data Imputation'!W61&lt;&gt;"",1,0))</f>
        <v>0</v>
      </c>
      <c r="V58" s="96">
        <f>IF('Indicator Data'!Y70="No Data",1,IF('Indicator Data Imputation'!X61&lt;&gt;"",1,0))</f>
        <v>0</v>
      </c>
      <c r="W58" s="96">
        <f>IF('Indicator Data'!Z70="No Data",1,IF('Indicator Data Imputation'!Y61&lt;&gt;"",1,0))</f>
        <v>0</v>
      </c>
      <c r="X58" s="96">
        <f>IF('Indicator Data'!AA70="No Data",1,IF('Indicator Data Imputation'!Z61&lt;&gt;"",1,0))</f>
        <v>0</v>
      </c>
      <c r="Y58" s="96">
        <f>IF('Indicator Data'!AB70="No Data",1,IF('Indicator Data Imputation'!AA61&lt;&gt;"",1,0))</f>
        <v>0</v>
      </c>
      <c r="Z58" s="96">
        <f>IF('Indicator Data'!AC70="No Data",1,IF('Indicator Data Imputation'!AB61&lt;&gt;"",1,0))</f>
        <v>0</v>
      </c>
      <c r="AA58" s="96">
        <f>IF('Indicator Data'!AD70="No Data",1,IF('Indicator Data Imputation'!AC61&lt;&gt;"",1,0))</f>
        <v>0</v>
      </c>
      <c r="AB58" s="96">
        <f>IF('Indicator Data'!AE70="No Data",1,IF('Indicator Data Imputation'!AD61&lt;&gt;"",1,0))</f>
        <v>1</v>
      </c>
      <c r="AC58" s="96">
        <f>IF('Indicator Data'!AF70="No Data",1,IF('Indicator Data Imputation'!AE61&lt;&gt;"",1,0))</f>
        <v>1</v>
      </c>
      <c r="AD58" s="96">
        <f>IF('Indicator Data'!AG70="No Data",1,IF('Indicator Data Imputation'!AF61&lt;&gt;"",1,0))</f>
        <v>1</v>
      </c>
      <c r="AE58" s="96">
        <f>IF('Indicator Data'!AH70="No Data",1,IF('Indicator Data Imputation'!AG61&lt;&gt;"",1,0))</f>
        <v>1</v>
      </c>
      <c r="AF58" s="96">
        <f>IF('Indicator Data'!AI70="No Data",1,IF('Indicator Data Imputation'!AH61&lt;&gt;"",1,0))</f>
        <v>1</v>
      </c>
      <c r="AG58" s="96">
        <f>IF('Indicator Data'!AJ70="No Data",1,IF('Indicator Data Imputation'!AI61&lt;&gt;"",1,0))</f>
        <v>0</v>
      </c>
      <c r="AH58" s="96">
        <f>IF('Indicator Data'!AK70="No Data",1,IF('Indicator Data Imputation'!AJ61&lt;&gt;"",1,0))</f>
        <v>0</v>
      </c>
      <c r="AI58" s="96">
        <f>IF('Indicator Data'!AL70="No Data",1,IF('Indicator Data Imputation'!AK61&lt;&gt;"",1,0))</f>
        <v>0</v>
      </c>
      <c r="AJ58" s="96">
        <f>IF('Indicator Data'!AM70="No Data",1,IF('Indicator Data Imputation'!AL61&lt;&gt;"",1,0))</f>
        <v>0</v>
      </c>
      <c r="AK58" s="96">
        <f>IF('Indicator Data'!AN70="No Data",1,IF('Indicator Data Imputation'!AM61&lt;&gt;"",1,0))</f>
        <v>0</v>
      </c>
      <c r="AL58" s="96">
        <f>IF('Indicator Data'!AO70="No Data",1,IF('Indicator Data Imputation'!AN61&lt;&gt;"",1,0))</f>
        <v>0</v>
      </c>
      <c r="AM58" s="96">
        <f>IF('Indicator Data'!AP70="No Data",1,IF('Indicator Data Imputation'!AO61&lt;&gt;"",1,0))</f>
        <v>0</v>
      </c>
      <c r="AN58" s="96">
        <f>IF('Indicator Data'!AQ70="No Data",1,IF('Indicator Data Imputation'!AP61&lt;&gt;"",1,0))</f>
        <v>0</v>
      </c>
      <c r="AO58" s="96">
        <f>IF('Indicator Data'!AR70="No Data",1,IF('Indicator Data Imputation'!AQ61&lt;&gt;"",1,0))</f>
        <v>0</v>
      </c>
      <c r="AP58" s="96">
        <f>IF('Indicator Data'!AS70="No Data",1,IF('Indicator Data Imputation'!AR61&lt;&gt;"",1,0))</f>
        <v>0</v>
      </c>
      <c r="AQ58" s="96">
        <f>IF('Indicator Data'!AT70="No Data",1,IF('Indicator Data Imputation'!AS61&lt;&gt;"",1,0))</f>
        <v>1</v>
      </c>
      <c r="AR58" s="96">
        <f>IF('Indicator Data'!AU70="No Data",1,IF('Indicator Data Imputation'!AT61&lt;&gt;"",1,0))</f>
        <v>1</v>
      </c>
      <c r="AS58" s="96">
        <f>IF('Indicator Data'!AV70="No Data",1,IF('Indicator Data Imputation'!AU61&lt;&gt;"",1,0))</f>
        <v>1</v>
      </c>
      <c r="AT58" s="96">
        <f>IF('Indicator Data'!AW70="No Data",1,IF('Indicator Data Imputation'!AV61&lt;&gt;"",1,0))</f>
        <v>0</v>
      </c>
      <c r="AU58" s="96">
        <f>IF('Indicator Data'!AX70="No Data",1,IF('Indicator Data Imputation'!AW61&lt;&gt;"",1,0))</f>
        <v>0</v>
      </c>
      <c r="AV58" s="96">
        <f>IF('Indicator Data'!AY70="No Data",1,IF('Indicator Data Imputation'!AX61&lt;&gt;"",1,0))</f>
        <v>0</v>
      </c>
      <c r="AW58" s="96">
        <f>IF('Indicator Data'!AZ70="No Data",1,IF('Indicator Data Imputation'!AY61&lt;&gt;"",1,0))</f>
        <v>0</v>
      </c>
      <c r="AX58" s="96">
        <f>IF('Indicator Data'!BA70="No Data",1,IF('Indicator Data Imputation'!AZ61&lt;&gt;"",1,0))</f>
        <v>0</v>
      </c>
      <c r="AY58" s="96">
        <f>IF('Indicator Data'!BB70="No Data",1,IF('Indicator Data Imputation'!BA61&lt;&gt;"",1,0))</f>
        <v>0</v>
      </c>
      <c r="AZ58" s="96">
        <f>IF('Indicator Data'!BC70="No Data",1,IF('Indicator Data Imputation'!BB61&lt;&gt;"",1,0))</f>
        <v>0</v>
      </c>
      <c r="BA58" s="96">
        <f>IF('Indicator Data'!BD70="No Data",1,IF('Indicator Data Imputation'!BC61&lt;&gt;"",1,0))</f>
        <v>0</v>
      </c>
      <c r="BB58" s="96">
        <f>IF('Indicator Data'!BE70="No Data",1,IF('Indicator Data Imputation'!BD61&lt;&gt;"",1,0))</f>
        <v>0</v>
      </c>
      <c r="BC58" s="96">
        <f>IF('Indicator Data'!BF70="No Data",1,IF('Indicator Data Imputation'!BE61&lt;&gt;"",1,0))</f>
        <v>0</v>
      </c>
      <c r="BD58" s="96">
        <f>IF('Indicator Data'!BG70="No Data",1,IF('Indicator Data Imputation'!BF61&lt;&gt;"",1,0))</f>
        <v>0</v>
      </c>
      <c r="BE58" s="96">
        <f>IF('Indicator Data'!BH70="No Data",1,IF('Indicator Data Imputation'!BG61&lt;&gt;"",1,0))</f>
        <v>0</v>
      </c>
      <c r="BF58" s="96">
        <f>IF('Indicator Data'!BI70="No Data",1,IF('Indicator Data Imputation'!BH61&lt;&gt;"",1,0))</f>
        <v>0</v>
      </c>
      <c r="BG58" s="96">
        <f>IF('Indicator Data'!BJ70="No Data",1,IF('Indicator Data Imputation'!BI61&lt;&gt;"",1,0))</f>
        <v>0</v>
      </c>
      <c r="BH58" s="96">
        <f>IF('Indicator Data'!BK70="No Data",1,IF('Indicator Data Imputation'!BJ61&lt;&gt;"",1,0))</f>
        <v>0</v>
      </c>
      <c r="BI58" s="96">
        <f>IF('Indicator Data'!BL70="No Data",1,IF('Indicator Data Imputation'!BK61&lt;&gt;"",1,0))</f>
        <v>0</v>
      </c>
      <c r="BJ58" s="96">
        <f>IF('Indicator Data'!BM70="No Data",1,IF('Indicator Data Imputation'!BL61&lt;&gt;"",1,0))</f>
        <v>0</v>
      </c>
      <c r="BK58" s="96">
        <f>IF('Indicator Data'!BN70="No Data",1,IF('Indicator Data Imputation'!BM61&lt;&gt;"",1,0))</f>
        <v>0</v>
      </c>
      <c r="BL58" s="96">
        <f>IF('Indicator Data'!BO70="No Data",1,IF('Indicator Data Imputation'!BN61&lt;&gt;"",1,0))</f>
        <v>0</v>
      </c>
      <c r="BM58" s="96">
        <f>IF('Indicator Data'!BP70="No Data",1,IF('Indicator Data Imputation'!BO61&lt;&gt;"",1,0))</f>
        <v>1</v>
      </c>
      <c r="BN58" s="96">
        <f>IF('Indicator Data'!BQ70="No Data",1,IF('Indicator Data Imputation'!BP61&lt;&gt;"",1,0))</f>
        <v>1</v>
      </c>
      <c r="BO58" s="96">
        <f>IF('Indicator Data'!BR70="No Data",1,IF('Indicator Data Imputation'!BQ61&lt;&gt;"",1,0))</f>
        <v>1</v>
      </c>
      <c r="BP58" s="96">
        <f>IF('Indicator Data'!BS70="No Data",1,IF('Indicator Data Imputation'!BR61&lt;&gt;"",1,0))</f>
        <v>1</v>
      </c>
      <c r="BQ58" s="96">
        <f>IF('Indicator Data'!BT70="No Data",1,IF('Indicator Data Imputation'!BS61&lt;&gt;"",1,0))</f>
        <v>0</v>
      </c>
      <c r="BR58" s="96">
        <f>IF('Indicator Data'!BU70="No Data",1,IF('Indicator Data Imputation'!BT61&lt;&gt;"",1,0))</f>
        <v>1</v>
      </c>
      <c r="BS58" s="96">
        <f>IF('Indicator Data'!BV70="No Data",1,IF('Indicator Data Imputation'!BU61&lt;&gt;"",1,0))</f>
        <v>0</v>
      </c>
      <c r="BT58" s="96">
        <f>IF('Indicator Data'!BW70="No Data",1,IF('Indicator Data Imputation'!BV61&lt;&gt;"",1,0))</f>
        <v>0</v>
      </c>
      <c r="BU58" s="96">
        <f>IF('Indicator Data'!BX70="No Data",1,IF('Indicator Data Imputation'!BW61&lt;&gt;"",1,0))</f>
        <v>0</v>
      </c>
      <c r="BV58" s="96">
        <f>IF('Indicator Data'!BY70="No Data",1,IF('Indicator Data Imputation'!BX61&lt;&gt;"",1,0))</f>
        <v>0</v>
      </c>
      <c r="BW58" s="96">
        <f>IF('Indicator Data'!BZ70="No Data",1,IF('Indicator Data Imputation'!BY61&lt;&gt;"",1,0))</f>
        <v>0</v>
      </c>
      <c r="BX58" s="96">
        <f>IF('Indicator Data'!CA70="No Data",1,IF('Indicator Data Imputation'!BZ61&lt;&gt;"",1,0))</f>
        <v>0</v>
      </c>
      <c r="BY58" s="96">
        <f>IF('Indicator Data'!CB70="No Data",1,IF('Indicator Data Imputation'!CA61&lt;&gt;"",1,0))</f>
        <v>0</v>
      </c>
      <c r="BZ58" s="96">
        <f>IF('Indicator Data'!CC70="No Data",1,IF('Indicator Data Imputation'!CB61&lt;&gt;"",1,0))</f>
        <v>0</v>
      </c>
      <c r="CA58" s="96">
        <f>IF('Indicator Data'!CD70="No Data",1,IF('Indicator Data Imputation'!CC61&lt;&gt;"",1,0))</f>
        <v>0</v>
      </c>
      <c r="CB58" s="96">
        <f>IF('Indicator Data'!CE70="No Data",1,IF('Indicator Data Imputation'!CD61&lt;&gt;"",1,0))</f>
        <v>0</v>
      </c>
      <c r="CC58" s="96">
        <f>IF('Indicator Data'!CF70="No Data",1,IF('Indicator Data Imputation'!CE61&lt;&gt;"",1,0))</f>
        <v>0</v>
      </c>
      <c r="CD58" s="96">
        <f>IF('Indicator Data'!CG70="No Data",1,IF('Indicator Data Imputation'!CF61&lt;&gt;"",1,0))</f>
        <v>0</v>
      </c>
      <c r="CE58" s="96">
        <f>IF('Indicator Data'!CH70="No Data",1,IF('Indicator Data Imputation'!CG61&lt;&gt;"",1,0))</f>
        <v>0</v>
      </c>
      <c r="CF58" s="96">
        <f>IF('Indicator Data'!CI70="No Data",1,IF('Indicator Data Imputation'!CH61&lt;&gt;"",1,0))</f>
        <v>0</v>
      </c>
      <c r="CG58" s="96">
        <f>IF('Indicator Data'!CJ70="No Data",1,IF('Indicator Data Imputation'!CI61&lt;&gt;"",1,0))</f>
        <v>0</v>
      </c>
      <c r="CH58" s="96">
        <f>IF('Indicator Data'!CK70="No Data",1,IF('Indicator Data Imputation'!CJ61&lt;&gt;"",1,0))</f>
        <v>0</v>
      </c>
      <c r="CI58" s="96">
        <f>IF('Indicator Data'!CL70="No Data",1,IF('Indicator Data Imputation'!CK61&lt;&gt;"",1,0))</f>
        <v>0</v>
      </c>
      <c r="CJ58" s="96">
        <f>IF('Indicator Data'!CM70="No Data",1,IF('Indicator Data Imputation'!CL61&lt;&gt;"",1,0))</f>
        <v>0</v>
      </c>
      <c r="CK58" s="96">
        <f>IF('Indicator Data'!CN70="No Data",1,IF('Indicator Data Imputation'!CM61&lt;&gt;"",1,0))</f>
        <v>0</v>
      </c>
      <c r="CL58" s="96">
        <f>IF('Indicator Data'!CO70="No Data",1,IF('Indicator Data Imputation'!CN61&lt;&gt;"",1,0))</f>
        <v>0</v>
      </c>
      <c r="CM58">
        <f t="shared" si="2"/>
        <v>13</v>
      </c>
      <c r="CN58" s="98">
        <f t="shared" si="1"/>
        <v>0.14606741573033707</v>
      </c>
    </row>
    <row r="59" spans="1:92" ht="15.75" customHeight="1" x14ac:dyDescent="0.3">
      <c r="A59" t="str">
        <f>'Indicator Data'!C71</f>
        <v>Panchagarh</v>
      </c>
      <c r="B59" s="96">
        <f>IF('Indicator Data'!E71="No Data",1,IF('Indicator Data Imputation'!D62&lt;&gt;"",1,0))</f>
        <v>1</v>
      </c>
      <c r="C59" s="96">
        <f>IF('Indicator Data'!F71="No Data",1,IF('Indicator Data Imputation'!E62&lt;&gt;"",1,0))</f>
        <v>1</v>
      </c>
      <c r="D59" s="96">
        <f>IF('Indicator Data'!G71="No Data",1,IF('Indicator Data Imputation'!F62&lt;&gt;"",1,0))</f>
        <v>1</v>
      </c>
      <c r="E59" s="96">
        <f>IF('Indicator Data'!H71="No Data",1,IF('Indicator Data Imputation'!G62&lt;&gt;"",1,0))</f>
        <v>1</v>
      </c>
      <c r="F59" s="96">
        <f>IF('Indicator Data'!I71="No Data",1,IF('Indicator Data Imputation'!H62&lt;&gt;"",1,0))</f>
        <v>0</v>
      </c>
      <c r="G59" s="96">
        <f>IF('Indicator Data'!J71="No Data",1,IF('Indicator Data Imputation'!I62&lt;&gt;"",1,0))</f>
        <v>0</v>
      </c>
      <c r="H59" s="96">
        <f>IF('Indicator Data'!K71="No Data",1,IF('Indicator Data Imputation'!J62&lt;&gt;"",1,0))</f>
        <v>0</v>
      </c>
      <c r="I59" s="96">
        <f>IF('Indicator Data'!L71="No Data",1,IF('Indicator Data Imputation'!K62&lt;&gt;"",1,0))</f>
        <v>0</v>
      </c>
      <c r="J59" s="96">
        <f>IF('Indicator Data'!M71="No Data",1,IF('Indicator Data Imputation'!L62&lt;&gt;"",1,0))</f>
        <v>0</v>
      </c>
      <c r="K59" s="96">
        <f>IF('Indicator Data'!N71="No Data",1,IF('Indicator Data Imputation'!M62&lt;&gt;"",1,0))</f>
        <v>0</v>
      </c>
      <c r="L59" s="96">
        <f>IF('Indicator Data'!O71="No Data",1,IF('Indicator Data Imputation'!N62&lt;&gt;"",1,0))</f>
        <v>0</v>
      </c>
      <c r="M59" s="96">
        <f>IF('Indicator Data'!P71="No Data",1,IF('Indicator Data Imputation'!O62&lt;&gt;"",1,0))</f>
        <v>0</v>
      </c>
      <c r="N59" s="96">
        <f>IF('Indicator Data'!Q71="No Data",1,IF('Indicator Data Imputation'!P62&lt;&gt;"",1,0))</f>
        <v>0</v>
      </c>
      <c r="O59" s="96">
        <f>IF('Indicator Data'!R71="No Data",1,IF('Indicator Data Imputation'!Q62&lt;&gt;"",1,0))</f>
        <v>0</v>
      </c>
      <c r="P59" s="96">
        <f>IF('Indicator Data'!S71="No Data",1,IF('Indicator Data Imputation'!R62&lt;&gt;"",1,0))</f>
        <v>1</v>
      </c>
      <c r="Q59" s="96">
        <f>IF('Indicator Data'!T71="No Data",1,IF('Indicator Data Imputation'!S62&lt;&gt;"",1,0))</f>
        <v>0</v>
      </c>
      <c r="R59" s="96">
        <f>IF('Indicator Data'!U71="No Data",1,IF('Indicator Data Imputation'!T62&lt;&gt;"",1,0))</f>
        <v>0</v>
      </c>
      <c r="S59" s="96">
        <f>IF('Indicator Data'!V71="No Data",1,IF('Indicator Data Imputation'!U62&lt;&gt;"",1,0))</f>
        <v>0</v>
      </c>
      <c r="T59" s="96">
        <f>IF('Indicator Data'!W71="No Data",1,IF('Indicator Data Imputation'!V62&lt;&gt;"",1,0))</f>
        <v>0</v>
      </c>
      <c r="U59" s="96">
        <f>IF('Indicator Data'!X71="No Data",1,IF('Indicator Data Imputation'!W62&lt;&gt;"",1,0))</f>
        <v>0</v>
      </c>
      <c r="V59" s="96">
        <f>IF('Indicator Data'!Y71="No Data",1,IF('Indicator Data Imputation'!X62&lt;&gt;"",1,0))</f>
        <v>0</v>
      </c>
      <c r="W59" s="96">
        <f>IF('Indicator Data'!Z71="No Data",1,IF('Indicator Data Imputation'!Y62&lt;&gt;"",1,0))</f>
        <v>0</v>
      </c>
      <c r="X59" s="96">
        <f>IF('Indicator Data'!AA71="No Data",1,IF('Indicator Data Imputation'!Z62&lt;&gt;"",1,0))</f>
        <v>0</v>
      </c>
      <c r="Y59" s="96">
        <f>IF('Indicator Data'!AB71="No Data",1,IF('Indicator Data Imputation'!AA62&lt;&gt;"",1,0))</f>
        <v>0</v>
      </c>
      <c r="Z59" s="96">
        <f>IF('Indicator Data'!AC71="No Data",1,IF('Indicator Data Imputation'!AB62&lt;&gt;"",1,0))</f>
        <v>0</v>
      </c>
      <c r="AA59" s="96">
        <f>IF('Indicator Data'!AD71="No Data",1,IF('Indicator Data Imputation'!AC62&lt;&gt;"",1,0))</f>
        <v>0</v>
      </c>
      <c r="AB59" s="96">
        <f>IF('Indicator Data'!AE71="No Data",1,IF('Indicator Data Imputation'!AD62&lt;&gt;"",1,0))</f>
        <v>1</v>
      </c>
      <c r="AC59" s="96">
        <f>IF('Indicator Data'!AF71="No Data",1,IF('Indicator Data Imputation'!AE62&lt;&gt;"",1,0))</f>
        <v>1</v>
      </c>
      <c r="AD59" s="96">
        <f>IF('Indicator Data'!AG71="No Data",1,IF('Indicator Data Imputation'!AF62&lt;&gt;"",1,0))</f>
        <v>1</v>
      </c>
      <c r="AE59" s="96">
        <f>IF('Indicator Data'!AH71="No Data",1,IF('Indicator Data Imputation'!AG62&lt;&gt;"",1,0))</f>
        <v>1</v>
      </c>
      <c r="AF59" s="96">
        <f>IF('Indicator Data'!AI71="No Data",1,IF('Indicator Data Imputation'!AH62&lt;&gt;"",1,0))</f>
        <v>1</v>
      </c>
      <c r="AG59" s="96">
        <f>IF('Indicator Data'!AJ71="No Data",1,IF('Indicator Data Imputation'!AI62&lt;&gt;"",1,0))</f>
        <v>0</v>
      </c>
      <c r="AH59" s="96">
        <f>IF('Indicator Data'!AK71="No Data",1,IF('Indicator Data Imputation'!AJ62&lt;&gt;"",1,0))</f>
        <v>0</v>
      </c>
      <c r="AI59" s="96">
        <f>IF('Indicator Data'!AL71="No Data",1,IF('Indicator Data Imputation'!AK62&lt;&gt;"",1,0))</f>
        <v>0</v>
      </c>
      <c r="AJ59" s="96">
        <f>IF('Indicator Data'!AM71="No Data",1,IF('Indicator Data Imputation'!AL62&lt;&gt;"",1,0))</f>
        <v>0</v>
      </c>
      <c r="AK59" s="96">
        <f>IF('Indicator Data'!AN71="No Data",1,IF('Indicator Data Imputation'!AM62&lt;&gt;"",1,0))</f>
        <v>0</v>
      </c>
      <c r="AL59" s="96">
        <f>IF('Indicator Data'!AO71="No Data",1,IF('Indicator Data Imputation'!AN62&lt;&gt;"",1,0))</f>
        <v>0</v>
      </c>
      <c r="AM59" s="96">
        <f>IF('Indicator Data'!AP71="No Data",1,IF('Indicator Data Imputation'!AO62&lt;&gt;"",1,0))</f>
        <v>0</v>
      </c>
      <c r="AN59" s="96">
        <f>IF('Indicator Data'!AQ71="No Data",1,IF('Indicator Data Imputation'!AP62&lt;&gt;"",1,0))</f>
        <v>0</v>
      </c>
      <c r="AO59" s="96">
        <f>IF('Indicator Data'!AR71="No Data",1,IF('Indicator Data Imputation'!AQ62&lt;&gt;"",1,0))</f>
        <v>0</v>
      </c>
      <c r="AP59" s="96">
        <f>IF('Indicator Data'!AS71="No Data",1,IF('Indicator Data Imputation'!AR62&lt;&gt;"",1,0))</f>
        <v>0</v>
      </c>
      <c r="AQ59" s="96">
        <f>IF('Indicator Data'!AT71="No Data",1,IF('Indicator Data Imputation'!AS62&lt;&gt;"",1,0))</f>
        <v>1</v>
      </c>
      <c r="AR59" s="96">
        <f>IF('Indicator Data'!AU71="No Data",1,IF('Indicator Data Imputation'!AT62&lt;&gt;"",1,0))</f>
        <v>1</v>
      </c>
      <c r="AS59" s="96">
        <f>IF('Indicator Data'!AV71="No Data",1,IF('Indicator Data Imputation'!AU62&lt;&gt;"",1,0))</f>
        <v>1</v>
      </c>
      <c r="AT59" s="96">
        <f>IF('Indicator Data'!AW71="No Data",1,IF('Indicator Data Imputation'!AV62&lt;&gt;"",1,0))</f>
        <v>0</v>
      </c>
      <c r="AU59" s="96">
        <f>IF('Indicator Data'!AX71="No Data",1,IF('Indicator Data Imputation'!AW62&lt;&gt;"",1,0))</f>
        <v>0</v>
      </c>
      <c r="AV59" s="96">
        <f>IF('Indicator Data'!AY71="No Data",1,IF('Indicator Data Imputation'!AX62&lt;&gt;"",1,0))</f>
        <v>0</v>
      </c>
      <c r="AW59" s="96">
        <f>IF('Indicator Data'!AZ71="No Data",1,IF('Indicator Data Imputation'!AY62&lt;&gt;"",1,0))</f>
        <v>0</v>
      </c>
      <c r="AX59" s="96">
        <f>IF('Indicator Data'!BA71="No Data",1,IF('Indicator Data Imputation'!AZ62&lt;&gt;"",1,0))</f>
        <v>0</v>
      </c>
      <c r="AY59" s="96">
        <f>IF('Indicator Data'!BB71="No Data",1,IF('Indicator Data Imputation'!BA62&lt;&gt;"",1,0))</f>
        <v>0</v>
      </c>
      <c r="AZ59" s="96">
        <f>IF('Indicator Data'!BC71="No Data",1,IF('Indicator Data Imputation'!BB62&lt;&gt;"",1,0))</f>
        <v>0</v>
      </c>
      <c r="BA59" s="96">
        <f>IF('Indicator Data'!BD71="No Data",1,IF('Indicator Data Imputation'!BC62&lt;&gt;"",1,0))</f>
        <v>0</v>
      </c>
      <c r="BB59" s="96">
        <f>IF('Indicator Data'!BE71="No Data",1,IF('Indicator Data Imputation'!BD62&lt;&gt;"",1,0))</f>
        <v>0</v>
      </c>
      <c r="BC59" s="96">
        <f>IF('Indicator Data'!BF71="No Data",1,IF('Indicator Data Imputation'!BE62&lt;&gt;"",1,0))</f>
        <v>0</v>
      </c>
      <c r="BD59" s="96">
        <f>IF('Indicator Data'!BG71="No Data",1,IF('Indicator Data Imputation'!BF62&lt;&gt;"",1,0))</f>
        <v>0</v>
      </c>
      <c r="BE59" s="96">
        <f>IF('Indicator Data'!BH71="No Data",1,IF('Indicator Data Imputation'!BG62&lt;&gt;"",1,0))</f>
        <v>0</v>
      </c>
      <c r="BF59" s="96">
        <f>IF('Indicator Data'!BI71="No Data",1,IF('Indicator Data Imputation'!BH62&lt;&gt;"",1,0))</f>
        <v>0</v>
      </c>
      <c r="BG59" s="96">
        <f>IF('Indicator Data'!BJ71="No Data",1,IF('Indicator Data Imputation'!BI62&lt;&gt;"",1,0))</f>
        <v>0</v>
      </c>
      <c r="BH59" s="96">
        <f>IF('Indicator Data'!BK71="No Data",1,IF('Indicator Data Imputation'!BJ62&lt;&gt;"",1,0))</f>
        <v>0</v>
      </c>
      <c r="BI59" s="96">
        <f>IF('Indicator Data'!BL71="No Data",1,IF('Indicator Data Imputation'!BK62&lt;&gt;"",1,0))</f>
        <v>0</v>
      </c>
      <c r="BJ59" s="96">
        <f>IF('Indicator Data'!BM71="No Data",1,IF('Indicator Data Imputation'!BL62&lt;&gt;"",1,0))</f>
        <v>0</v>
      </c>
      <c r="BK59" s="96">
        <f>IF('Indicator Data'!BN71="No Data",1,IF('Indicator Data Imputation'!BM62&lt;&gt;"",1,0))</f>
        <v>0</v>
      </c>
      <c r="BL59" s="96">
        <f>IF('Indicator Data'!BO71="No Data",1,IF('Indicator Data Imputation'!BN62&lt;&gt;"",1,0))</f>
        <v>0</v>
      </c>
      <c r="BM59" s="96">
        <f>IF('Indicator Data'!BP71="No Data",1,IF('Indicator Data Imputation'!BO62&lt;&gt;"",1,0))</f>
        <v>1</v>
      </c>
      <c r="BN59" s="96">
        <f>IF('Indicator Data'!BQ71="No Data",1,IF('Indicator Data Imputation'!BP62&lt;&gt;"",1,0))</f>
        <v>1</v>
      </c>
      <c r="BO59" s="96">
        <f>IF('Indicator Data'!BR71="No Data",1,IF('Indicator Data Imputation'!BQ62&lt;&gt;"",1,0))</f>
        <v>1</v>
      </c>
      <c r="BP59" s="96">
        <f>IF('Indicator Data'!BS71="No Data",1,IF('Indicator Data Imputation'!BR62&lt;&gt;"",1,0))</f>
        <v>1</v>
      </c>
      <c r="BQ59" s="96">
        <f>IF('Indicator Data'!BT71="No Data",1,IF('Indicator Data Imputation'!BS62&lt;&gt;"",1,0))</f>
        <v>0</v>
      </c>
      <c r="BR59" s="96">
        <f>IF('Indicator Data'!BU71="No Data",1,IF('Indicator Data Imputation'!BT62&lt;&gt;"",1,0))</f>
        <v>1</v>
      </c>
      <c r="BS59" s="96">
        <f>IF('Indicator Data'!BV71="No Data",1,IF('Indicator Data Imputation'!BU62&lt;&gt;"",1,0))</f>
        <v>0</v>
      </c>
      <c r="BT59" s="96">
        <f>IF('Indicator Data'!BW71="No Data",1,IF('Indicator Data Imputation'!BV62&lt;&gt;"",1,0))</f>
        <v>0</v>
      </c>
      <c r="BU59" s="96">
        <f>IF('Indicator Data'!BX71="No Data",1,IF('Indicator Data Imputation'!BW62&lt;&gt;"",1,0))</f>
        <v>0</v>
      </c>
      <c r="BV59" s="96">
        <f>IF('Indicator Data'!BY71="No Data",1,IF('Indicator Data Imputation'!BX62&lt;&gt;"",1,0))</f>
        <v>0</v>
      </c>
      <c r="BW59" s="96">
        <f>IF('Indicator Data'!BZ71="No Data",1,IF('Indicator Data Imputation'!BY62&lt;&gt;"",1,0))</f>
        <v>0</v>
      </c>
      <c r="BX59" s="96">
        <f>IF('Indicator Data'!CA71="No Data",1,IF('Indicator Data Imputation'!BZ62&lt;&gt;"",1,0))</f>
        <v>0</v>
      </c>
      <c r="BY59" s="96">
        <f>IF('Indicator Data'!CB71="No Data",1,IF('Indicator Data Imputation'!CA62&lt;&gt;"",1,0))</f>
        <v>0</v>
      </c>
      <c r="BZ59" s="96">
        <f>IF('Indicator Data'!CC71="No Data",1,IF('Indicator Data Imputation'!CB62&lt;&gt;"",1,0))</f>
        <v>0</v>
      </c>
      <c r="CA59" s="96">
        <f>IF('Indicator Data'!CD71="No Data",1,IF('Indicator Data Imputation'!CC62&lt;&gt;"",1,0))</f>
        <v>0</v>
      </c>
      <c r="CB59" s="96">
        <f>IF('Indicator Data'!CE71="No Data",1,IF('Indicator Data Imputation'!CD62&lt;&gt;"",1,0))</f>
        <v>0</v>
      </c>
      <c r="CC59" s="96">
        <f>IF('Indicator Data'!CF71="No Data",1,IF('Indicator Data Imputation'!CE62&lt;&gt;"",1,0))</f>
        <v>0</v>
      </c>
      <c r="CD59" s="96">
        <f>IF('Indicator Data'!CG71="No Data",1,IF('Indicator Data Imputation'!CF62&lt;&gt;"",1,0))</f>
        <v>0</v>
      </c>
      <c r="CE59" s="96">
        <f>IF('Indicator Data'!CH71="No Data",1,IF('Indicator Data Imputation'!CG62&lt;&gt;"",1,0))</f>
        <v>0</v>
      </c>
      <c r="CF59" s="96">
        <f>IF('Indicator Data'!CI71="No Data",1,IF('Indicator Data Imputation'!CH62&lt;&gt;"",1,0))</f>
        <v>0</v>
      </c>
      <c r="CG59" s="96">
        <f>IF('Indicator Data'!CJ71="No Data",1,IF('Indicator Data Imputation'!CI62&lt;&gt;"",1,0))</f>
        <v>0</v>
      </c>
      <c r="CH59" s="96">
        <f>IF('Indicator Data'!CK71="No Data",1,IF('Indicator Data Imputation'!CJ62&lt;&gt;"",1,0))</f>
        <v>0</v>
      </c>
      <c r="CI59" s="96">
        <f>IF('Indicator Data'!CL71="No Data",1,IF('Indicator Data Imputation'!CK62&lt;&gt;"",1,0))</f>
        <v>0</v>
      </c>
      <c r="CJ59" s="96">
        <f>IF('Indicator Data'!CM71="No Data",1,IF('Indicator Data Imputation'!CL62&lt;&gt;"",1,0))</f>
        <v>0</v>
      </c>
      <c r="CK59" s="96">
        <f>IF('Indicator Data'!CN71="No Data",1,IF('Indicator Data Imputation'!CM62&lt;&gt;"",1,0))</f>
        <v>0</v>
      </c>
      <c r="CL59" s="96">
        <f>IF('Indicator Data'!CO71="No Data",1,IF('Indicator Data Imputation'!CN62&lt;&gt;"",1,0))</f>
        <v>0</v>
      </c>
      <c r="CM59">
        <f t="shared" si="2"/>
        <v>13</v>
      </c>
      <c r="CN59" s="98">
        <f t="shared" si="1"/>
        <v>0.14606741573033707</v>
      </c>
    </row>
    <row r="60" spans="1:92" ht="15.75" customHeight="1" x14ac:dyDescent="0.3">
      <c r="A60" t="str">
        <f>'Indicator Data'!C72</f>
        <v>Rangpur</v>
      </c>
      <c r="B60" s="96">
        <f>IF('Indicator Data'!E72="No Data",1,IF('Indicator Data Imputation'!D63&lt;&gt;"",1,0))</f>
        <v>1</v>
      </c>
      <c r="C60" s="96">
        <f>IF('Indicator Data'!F72="No Data",1,IF('Indicator Data Imputation'!E63&lt;&gt;"",1,0))</f>
        <v>1</v>
      </c>
      <c r="D60" s="96">
        <f>IF('Indicator Data'!G72="No Data",1,IF('Indicator Data Imputation'!F63&lt;&gt;"",1,0))</f>
        <v>1</v>
      </c>
      <c r="E60" s="96">
        <f>IF('Indicator Data'!H72="No Data",1,IF('Indicator Data Imputation'!G63&lt;&gt;"",1,0))</f>
        <v>1</v>
      </c>
      <c r="F60" s="96">
        <f>IF('Indicator Data'!I72="No Data",1,IF('Indicator Data Imputation'!H63&lt;&gt;"",1,0))</f>
        <v>0</v>
      </c>
      <c r="G60" s="96">
        <f>IF('Indicator Data'!J72="No Data",1,IF('Indicator Data Imputation'!I63&lt;&gt;"",1,0))</f>
        <v>0</v>
      </c>
      <c r="H60" s="96">
        <f>IF('Indicator Data'!K72="No Data",1,IF('Indicator Data Imputation'!J63&lt;&gt;"",1,0))</f>
        <v>0</v>
      </c>
      <c r="I60" s="96">
        <f>IF('Indicator Data'!L72="No Data",1,IF('Indicator Data Imputation'!K63&lt;&gt;"",1,0))</f>
        <v>0</v>
      </c>
      <c r="J60" s="96">
        <f>IF('Indicator Data'!M72="No Data",1,IF('Indicator Data Imputation'!L63&lt;&gt;"",1,0))</f>
        <v>0</v>
      </c>
      <c r="K60" s="96">
        <f>IF('Indicator Data'!N72="No Data",1,IF('Indicator Data Imputation'!M63&lt;&gt;"",1,0))</f>
        <v>0</v>
      </c>
      <c r="L60" s="96">
        <f>IF('Indicator Data'!O72="No Data",1,IF('Indicator Data Imputation'!N63&lt;&gt;"",1,0))</f>
        <v>0</v>
      </c>
      <c r="M60" s="96">
        <f>IF('Indicator Data'!P72="No Data",1,IF('Indicator Data Imputation'!O63&lt;&gt;"",1,0))</f>
        <v>0</v>
      </c>
      <c r="N60" s="96">
        <f>IF('Indicator Data'!Q72="No Data",1,IF('Indicator Data Imputation'!P63&lt;&gt;"",1,0))</f>
        <v>0</v>
      </c>
      <c r="O60" s="96">
        <f>IF('Indicator Data'!R72="No Data",1,IF('Indicator Data Imputation'!Q63&lt;&gt;"",1,0))</f>
        <v>0</v>
      </c>
      <c r="P60" s="96">
        <f>IF('Indicator Data'!S72="No Data",1,IF('Indicator Data Imputation'!R63&lt;&gt;"",1,0))</f>
        <v>1</v>
      </c>
      <c r="Q60" s="96">
        <f>IF('Indicator Data'!T72="No Data",1,IF('Indicator Data Imputation'!S63&lt;&gt;"",1,0))</f>
        <v>0</v>
      </c>
      <c r="R60" s="96">
        <f>IF('Indicator Data'!U72="No Data",1,IF('Indicator Data Imputation'!T63&lt;&gt;"",1,0))</f>
        <v>0</v>
      </c>
      <c r="S60" s="96">
        <f>IF('Indicator Data'!V72="No Data",1,IF('Indicator Data Imputation'!U63&lt;&gt;"",1,0))</f>
        <v>0</v>
      </c>
      <c r="T60" s="96">
        <f>IF('Indicator Data'!W72="No Data",1,IF('Indicator Data Imputation'!V63&lt;&gt;"",1,0))</f>
        <v>0</v>
      </c>
      <c r="U60" s="96">
        <f>IF('Indicator Data'!X72="No Data",1,IF('Indicator Data Imputation'!W63&lt;&gt;"",1,0))</f>
        <v>0</v>
      </c>
      <c r="V60" s="96">
        <f>IF('Indicator Data'!Y72="No Data",1,IF('Indicator Data Imputation'!X63&lt;&gt;"",1,0))</f>
        <v>0</v>
      </c>
      <c r="W60" s="96">
        <f>IF('Indicator Data'!Z72="No Data",1,IF('Indicator Data Imputation'!Y63&lt;&gt;"",1,0))</f>
        <v>0</v>
      </c>
      <c r="X60" s="96">
        <f>IF('Indicator Data'!AA72="No Data",1,IF('Indicator Data Imputation'!Z63&lt;&gt;"",1,0))</f>
        <v>0</v>
      </c>
      <c r="Y60" s="96">
        <f>IF('Indicator Data'!AB72="No Data",1,IF('Indicator Data Imputation'!AA63&lt;&gt;"",1,0))</f>
        <v>0</v>
      </c>
      <c r="Z60" s="96">
        <f>IF('Indicator Data'!AC72="No Data",1,IF('Indicator Data Imputation'!AB63&lt;&gt;"",1,0))</f>
        <v>0</v>
      </c>
      <c r="AA60" s="96">
        <f>IF('Indicator Data'!AD72="No Data",1,IF('Indicator Data Imputation'!AC63&lt;&gt;"",1,0))</f>
        <v>0</v>
      </c>
      <c r="AB60" s="96">
        <f>IF('Indicator Data'!AE72="No Data",1,IF('Indicator Data Imputation'!AD63&lt;&gt;"",1,0))</f>
        <v>1</v>
      </c>
      <c r="AC60" s="96">
        <f>IF('Indicator Data'!AF72="No Data",1,IF('Indicator Data Imputation'!AE63&lt;&gt;"",1,0))</f>
        <v>1</v>
      </c>
      <c r="AD60" s="96">
        <f>IF('Indicator Data'!AG72="No Data",1,IF('Indicator Data Imputation'!AF63&lt;&gt;"",1,0))</f>
        <v>1</v>
      </c>
      <c r="AE60" s="96">
        <f>IF('Indicator Data'!AH72="No Data",1,IF('Indicator Data Imputation'!AG63&lt;&gt;"",1,0))</f>
        <v>1</v>
      </c>
      <c r="AF60" s="96">
        <f>IF('Indicator Data'!AI72="No Data",1,IF('Indicator Data Imputation'!AH63&lt;&gt;"",1,0))</f>
        <v>1</v>
      </c>
      <c r="AG60" s="96">
        <f>IF('Indicator Data'!AJ72="No Data",1,IF('Indicator Data Imputation'!AI63&lt;&gt;"",1,0))</f>
        <v>0</v>
      </c>
      <c r="AH60" s="96">
        <f>IF('Indicator Data'!AK72="No Data",1,IF('Indicator Data Imputation'!AJ63&lt;&gt;"",1,0))</f>
        <v>0</v>
      </c>
      <c r="AI60" s="96">
        <f>IF('Indicator Data'!AL72="No Data",1,IF('Indicator Data Imputation'!AK63&lt;&gt;"",1,0))</f>
        <v>0</v>
      </c>
      <c r="AJ60" s="96">
        <f>IF('Indicator Data'!AM72="No Data",1,IF('Indicator Data Imputation'!AL63&lt;&gt;"",1,0))</f>
        <v>0</v>
      </c>
      <c r="AK60" s="96">
        <f>IF('Indicator Data'!AN72="No Data",1,IF('Indicator Data Imputation'!AM63&lt;&gt;"",1,0))</f>
        <v>0</v>
      </c>
      <c r="AL60" s="96">
        <f>IF('Indicator Data'!AO72="No Data",1,IF('Indicator Data Imputation'!AN63&lt;&gt;"",1,0))</f>
        <v>0</v>
      </c>
      <c r="AM60" s="96">
        <f>IF('Indicator Data'!AP72="No Data",1,IF('Indicator Data Imputation'!AO63&lt;&gt;"",1,0))</f>
        <v>0</v>
      </c>
      <c r="AN60" s="96">
        <f>IF('Indicator Data'!AQ72="No Data",1,IF('Indicator Data Imputation'!AP63&lt;&gt;"",1,0))</f>
        <v>0</v>
      </c>
      <c r="AO60" s="96">
        <f>IF('Indicator Data'!AR72="No Data",1,IF('Indicator Data Imputation'!AQ63&lt;&gt;"",1,0))</f>
        <v>0</v>
      </c>
      <c r="AP60" s="96">
        <f>IF('Indicator Data'!AS72="No Data",1,IF('Indicator Data Imputation'!AR63&lt;&gt;"",1,0))</f>
        <v>0</v>
      </c>
      <c r="AQ60" s="96">
        <f>IF('Indicator Data'!AT72="No Data",1,IF('Indicator Data Imputation'!AS63&lt;&gt;"",1,0))</f>
        <v>1</v>
      </c>
      <c r="AR60" s="96">
        <f>IF('Indicator Data'!AU72="No Data",1,IF('Indicator Data Imputation'!AT63&lt;&gt;"",1,0))</f>
        <v>1</v>
      </c>
      <c r="AS60" s="96">
        <f>IF('Indicator Data'!AV72="No Data",1,IF('Indicator Data Imputation'!AU63&lt;&gt;"",1,0))</f>
        <v>1</v>
      </c>
      <c r="AT60" s="96">
        <f>IF('Indicator Data'!AW72="No Data",1,IF('Indicator Data Imputation'!AV63&lt;&gt;"",1,0))</f>
        <v>0</v>
      </c>
      <c r="AU60" s="96">
        <f>IF('Indicator Data'!AX72="No Data",1,IF('Indicator Data Imputation'!AW63&lt;&gt;"",1,0))</f>
        <v>0</v>
      </c>
      <c r="AV60" s="96">
        <f>IF('Indicator Data'!AY72="No Data",1,IF('Indicator Data Imputation'!AX63&lt;&gt;"",1,0))</f>
        <v>0</v>
      </c>
      <c r="AW60" s="96">
        <f>IF('Indicator Data'!AZ72="No Data",1,IF('Indicator Data Imputation'!AY63&lt;&gt;"",1,0))</f>
        <v>0</v>
      </c>
      <c r="AX60" s="96">
        <f>IF('Indicator Data'!BA72="No Data",1,IF('Indicator Data Imputation'!AZ63&lt;&gt;"",1,0))</f>
        <v>0</v>
      </c>
      <c r="AY60" s="96">
        <f>IF('Indicator Data'!BB72="No Data",1,IF('Indicator Data Imputation'!BA63&lt;&gt;"",1,0))</f>
        <v>0</v>
      </c>
      <c r="AZ60" s="96">
        <f>IF('Indicator Data'!BC72="No Data",1,IF('Indicator Data Imputation'!BB63&lt;&gt;"",1,0))</f>
        <v>0</v>
      </c>
      <c r="BA60" s="96">
        <f>IF('Indicator Data'!BD72="No Data",1,IF('Indicator Data Imputation'!BC63&lt;&gt;"",1,0))</f>
        <v>0</v>
      </c>
      <c r="BB60" s="96">
        <f>IF('Indicator Data'!BE72="No Data",1,IF('Indicator Data Imputation'!BD63&lt;&gt;"",1,0))</f>
        <v>0</v>
      </c>
      <c r="BC60" s="96">
        <f>IF('Indicator Data'!BF72="No Data",1,IF('Indicator Data Imputation'!BE63&lt;&gt;"",1,0))</f>
        <v>0</v>
      </c>
      <c r="BD60" s="96">
        <f>IF('Indicator Data'!BG72="No Data",1,IF('Indicator Data Imputation'!BF63&lt;&gt;"",1,0))</f>
        <v>0</v>
      </c>
      <c r="BE60" s="96">
        <f>IF('Indicator Data'!BH72="No Data",1,IF('Indicator Data Imputation'!BG63&lt;&gt;"",1,0))</f>
        <v>0</v>
      </c>
      <c r="BF60" s="96">
        <f>IF('Indicator Data'!BI72="No Data",1,IF('Indicator Data Imputation'!BH63&lt;&gt;"",1,0))</f>
        <v>0</v>
      </c>
      <c r="BG60" s="96">
        <f>IF('Indicator Data'!BJ72="No Data",1,IF('Indicator Data Imputation'!BI63&lt;&gt;"",1,0))</f>
        <v>0</v>
      </c>
      <c r="BH60" s="96">
        <f>IF('Indicator Data'!BK72="No Data",1,IF('Indicator Data Imputation'!BJ63&lt;&gt;"",1,0))</f>
        <v>0</v>
      </c>
      <c r="BI60" s="96">
        <f>IF('Indicator Data'!BL72="No Data",1,IF('Indicator Data Imputation'!BK63&lt;&gt;"",1,0))</f>
        <v>0</v>
      </c>
      <c r="BJ60" s="96">
        <f>IF('Indicator Data'!BM72="No Data",1,IF('Indicator Data Imputation'!BL63&lt;&gt;"",1,0))</f>
        <v>0</v>
      </c>
      <c r="BK60" s="96">
        <f>IF('Indicator Data'!BN72="No Data",1,IF('Indicator Data Imputation'!BM63&lt;&gt;"",1,0))</f>
        <v>0</v>
      </c>
      <c r="BL60" s="96">
        <f>IF('Indicator Data'!BO72="No Data",1,IF('Indicator Data Imputation'!BN63&lt;&gt;"",1,0))</f>
        <v>0</v>
      </c>
      <c r="BM60" s="96">
        <f>IF('Indicator Data'!BP72="No Data",1,IF('Indicator Data Imputation'!BO63&lt;&gt;"",1,0))</f>
        <v>1</v>
      </c>
      <c r="BN60" s="96">
        <f>IF('Indicator Data'!BQ72="No Data",1,IF('Indicator Data Imputation'!BP63&lt;&gt;"",1,0))</f>
        <v>1</v>
      </c>
      <c r="BO60" s="96">
        <f>IF('Indicator Data'!BR72="No Data",1,IF('Indicator Data Imputation'!BQ63&lt;&gt;"",1,0))</f>
        <v>1</v>
      </c>
      <c r="BP60" s="96">
        <f>IF('Indicator Data'!BS72="No Data",1,IF('Indicator Data Imputation'!BR63&lt;&gt;"",1,0))</f>
        <v>1</v>
      </c>
      <c r="BQ60" s="96">
        <f>IF('Indicator Data'!BT72="No Data",1,IF('Indicator Data Imputation'!BS63&lt;&gt;"",1,0))</f>
        <v>0</v>
      </c>
      <c r="BR60" s="96">
        <f>IF('Indicator Data'!BU72="No Data",1,IF('Indicator Data Imputation'!BT63&lt;&gt;"",1,0))</f>
        <v>1</v>
      </c>
      <c r="BS60" s="96">
        <f>IF('Indicator Data'!BV72="No Data",1,IF('Indicator Data Imputation'!BU63&lt;&gt;"",1,0))</f>
        <v>0</v>
      </c>
      <c r="BT60" s="96">
        <f>IF('Indicator Data'!BW72="No Data",1,IF('Indicator Data Imputation'!BV63&lt;&gt;"",1,0))</f>
        <v>0</v>
      </c>
      <c r="BU60" s="96">
        <f>IF('Indicator Data'!BX72="No Data",1,IF('Indicator Data Imputation'!BW63&lt;&gt;"",1,0))</f>
        <v>0</v>
      </c>
      <c r="BV60" s="96">
        <f>IF('Indicator Data'!BY72="No Data",1,IF('Indicator Data Imputation'!BX63&lt;&gt;"",1,0))</f>
        <v>0</v>
      </c>
      <c r="BW60" s="96">
        <f>IF('Indicator Data'!BZ72="No Data",1,IF('Indicator Data Imputation'!BY63&lt;&gt;"",1,0))</f>
        <v>0</v>
      </c>
      <c r="BX60" s="96">
        <f>IF('Indicator Data'!CA72="No Data",1,IF('Indicator Data Imputation'!BZ63&lt;&gt;"",1,0))</f>
        <v>0</v>
      </c>
      <c r="BY60" s="96">
        <f>IF('Indicator Data'!CB72="No Data",1,IF('Indicator Data Imputation'!CA63&lt;&gt;"",1,0))</f>
        <v>0</v>
      </c>
      <c r="BZ60" s="96">
        <f>IF('Indicator Data'!CC72="No Data",1,IF('Indicator Data Imputation'!CB63&lt;&gt;"",1,0))</f>
        <v>0</v>
      </c>
      <c r="CA60" s="96">
        <f>IF('Indicator Data'!CD72="No Data",1,IF('Indicator Data Imputation'!CC63&lt;&gt;"",1,0))</f>
        <v>0</v>
      </c>
      <c r="CB60" s="96">
        <f>IF('Indicator Data'!CE72="No Data",1,IF('Indicator Data Imputation'!CD63&lt;&gt;"",1,0))</f>
        <v>0</v>
      </c>
      <c r="CC60" s="96">
        <f>IF('Indicator Data'!CF72="No Data",1,IF('Indicator Data Imputation'!CE63&lt;&gt;"",1,0))</f>
        <v>0</v>
      </c>
      <c r="CD60" s="96">
        <f>IF('Indicator Data'!CG72="No Data",1,IF('Indicator Data Imputation'!CF63&lt;&gt;"",1,0))</f>
        <v>0</v>
      </c>
      <c r="CE60" s="96">
        <f>IF('Indicator Data'!CH72="No Data",1,IF('Indicator Data Imputation'!CG63&lt;&gt;"",1,0))</f>
        <v>0</v>
      </c>
      <c r="CF60" s="96">
        <f>IF('Indicator Data'!CI72="No Data",1,IF('Indicator Data Imputation'!CH63&lt;&gt;"",1,0))</f>
        <v>0</v>
      </c>
      <c r="CG60" s="96">
        <f>IF('Indicator Data'!CJ72="No Data",1,IF('Indicator Data Imputation'!CI63&lt;&gt;"",1,0))</f>
        <v>0</v>
      </c>
      <c r="CH60" s="96">
        <f>IF('Indicator Data'!CK72="No Data",1,IF('Indicator Data Imputation'!CJ63&lt;&gt;"",1,0))</f>
        <v>0</v>
      </c>
      <c r="CI60" s="96">
        <f>IF('Indicator Data'!CL72="No Data",1,IF('Indicator Data Imputation'!CK63&lt;&gt;"",1,0))</f>
        <v>0</v>
      </c>
      <c r="CJ60" s="96">
        <f>IF('Indicator Data'!CM72="No Data",1,IF('Indicator Data Imputation'!CL63&lt;&gt;"",1,0))</f>
        <v>0</v>
      </c>
      <c r="CK60" s="96">
        <f>IF('Indicator Data'!CN72="No Data",1,IF('Indicator Data Imputation'!CM63&lt;&gt;"",1,0))</f>
        <v>0</v>
      </c>
      <c r="CL60" s="96">
        <f>IF('Indicator Data'!CO72="No Data",1,IF('Indicator Data Imputation'!CN63&lt;&gt;"",1,0))</f>
        <v>0</v>
      </c>
      <c r="CM60">
        <f t="shared" si="2"/>
        <v>13</v>
      </c>
      <c r="CN60" s="98">
        <f t="shared" si="1"/>
        <v>0.14606741573033707</v>
      </c>
    </row>
    <row r="61" spans="1:92" ht="15.75" customHeight="1" x14ac:dyDescent="0.3">
      <c r="A61" t="str">
        <f>'Indicator Data'!C73</f>
        <v>Thakurgaon</v>
      </c>
      <c r="B61" s="96">
        <f>IF('Indicator Data'!E73="No Data",1,IF('Indicator Data Imputation'!D64&lt;&gt;"",1,0))</f>
        <v>1</v>
      </c>
      <c r="C61" s="96">
        <f>IF('Indicator Data'!F73="No Data",1,IF('Indicator Data Imputation'!E64&lt;&gt;"",1,0))</f>
        <v>1</v>
      </c>
      <c r="D61" s="96">
        <f>IF('Indicator Data'!G73="No Data",1,IF('Indicator Data Imputation'!F64&lt;&gt;"",1,0))</f>
        <v>1</v>
      </c>
      <c r="E61" s="96">
        <f>IF('Indicator Data'!H73="No Data",1,IF('Indicator Data Imputation'!G64&lt;&gt;"",1,0))</f>
        <v>1</v>
      </c>
      <c r="F61" s="96">
        <f>IF('Indicator Data'!I73="No Data",1,IF('Indicator Data Imputation'!H64&lt;&gt;"",1,0))</f>
        <v>0</v>
      </c>
      <c r="G61" s="96">
        <f>IF('Indicator Data'!J73="No Data",1,IF('Indicator Data Imputation'!I64&lt;&gt;"",1,0))</f>
        <v>0</v>
      </c>
      <c r="H61" s="96">
        <f>IF('Indicator Data'!K73="No Data",1,IF('Indicator Data Imputation'!J64&lt;&gt;"",1,0))</f>
        <v>0</v>
      </c>
      <c r="I61" s="96">
        <f>IF('Indicator Data'!L73="No Data",1,IF('Indicator Data Imputation'!K64&lt;&gt;"",1,0))</f>
        <v>0</v>
      </c>
      <c r="J61" s="96">
        <f>IF('Indicator Data'!M73="No Data",1,IF('Indicator Data Imputation'!L64&lt;&gt;"",1,0))</f>
        <v>0</v>
      </c>
      <c r="K61" s="96">
        <f>IF('Indicator Data'!N73="No Data",1,IF('Indicator Data Imputation'!M64&lt;&gt;"",1,0))</f>
        <v>0</v>
      </c>
      <c r="L61" s="96">
        <f>IF('Indicator Data'!O73="No Data",1,IF('Indicator Data Imputation'!N64&lt;&gt;"",1,0))</f>
        <v>0</v>
      </c>
      <c r="M61" s="96">
        <f>IF('Indicator Data'!P73="No Data",1,IF('Indicator Data Imputation'!O64&lt;&gt;"",1,0))</f>
        <v>0</v>
      </c>
      <c r="N61" s="96">
        <f>IF('Indicator Data'!Q73="No Data",1,IF('Indicator Data Imputation'!P64&lt;&gt;"",1,0))</f>
        <v>0</v>
      </c>
      <c r="O61" s="96">
        <f>IF('Indicator Data'!R73="No Data",1,IF('Indicator Data Imputation'!Q64&lt;&gt;"",1,0))</f>
        <v>0</v>
      </c>
      <c r="P61" s="96">
        <f>IF('Indicator Data'!S73="No Data",1,IF('Indicator Data Imputation'!R64&lt;&gt;"",1,0))</f>
        <v>1</v>
      </c>
      <c r="Q61" s="96">
        <f>IF('Indicator Data'!T73="No Data",1,IF('Indicator Data Imputation'!S64&lt;&gt;"",1,0))</f>
        <v>0</v>
      </c>
      <c r="R61" s="96">
        <f>IF('Indicator Data'!U73="No Data",1,IF('Indicator Data Imputation'!T64&lt;&gt;"",1,0))</f>
        <v>0</v>
      </c>
      <c r="S61" s="96">
        <f>IF('Indicator Data'!V73="No Data",1,IF('Indicator Data Imputation'!U64&lt;&gt;"",1,0))</f>
        <v>0</v>
      </c>
      <c r="T61" s="96">
        <f>IF('Indicator Data'!W73="No Data",1,IF('Indicator Data Imputation'!V64&lt;&gt;"",1,0))</f>
        <v>0</v>
      </c>
      <c r="U61" s="96">
        <f>IF('Indicator Data'!X73="No Data",1,IF('Indicator Data Imputation'!W64&lt;&gt;"",1,0))</f>
        <v>0</v>
      </c>
      <c r="V61" s="96">
        <f>IF('Indicator Data'!Y73="No Data",1,IF('Indicator Data Imputation'!X64&lt;&gt;"",1,0))</f>
        <v>0</v>
      </c>
      <c r="W61" s="96">
        <f>IF('Indicator Data'!Z73="No Data",1,IF('Indicator Data Imputation'!Y64&lt;&gt;"",1,0))</f>
        <v>0</v>
      </c>
      <c r="X61" s="96">
        <f>IF('Indicator Data'!AA73="No Data",1,IF('Indicator Data Imputation'!Z64&lt;&gt;"",1,0))</f>
        <v>0</v>
      </c>
      <c r="Y61" s="96">
        <f>IF('Indicator Data'!AB73="No Data",1,IF('Indicator Data Imputation'!AA64&lt;&gt;"",1,0))</f>
        <v>0</v>
      </c>
      <c r="Z61" s="96">
        <f>IF('Indicator Data'!AC73="No Data",1,IF('Indicator Data Imputation'!AB64&lt;&gt;"",1,0))</f>
        <v>0</v>
      </c>
      <c r="AA61" s="96">
        <f>IF('Indicator Data'!AD73="No Data",1,IF('Indicator Data Imputation'!AC64&lt;&gt;"",1,0))</f>
        <v>0</v>
      </c>
      <c r="AB61" s="96">
        <f>IF('Indicator Data'!AE73="No Data",1,IF('Indicator Data Imputation'!AD64&lt;&gt;"",1,0))</f>
        <v>1</v>
      </c>
      <c r="AC61" s="96">
        <f>IF('Indicator Data'!AF73="No Data",1,IF('Indicator Data Imputation'!AE64&lt;&gt;"",1,0))</f>
        <v>1</v>
      </c>
      <c r="AD61" s="96">
        <f>IF('Indicator Data'!AG73="No Data",1,IF('Indicator Data Imputation'!AF64&lt;&gt;"",1,0))</f>
        <v>1</v>
      </c>
      <c r="AE61" s="96">
        <f>IF('Indicator Data'!AH73="No Data",1,IF('Indicator Data Imputation'!AG64&lt;&gt;"",1,0))</f>
        <v>1</v>
      </c>
      <c r="AF61" s="96">
        <f>IF('Indicator Data'!AI73="No Data",1,IF('Indicator Data Imputation'!AH64&lt;&gt;"",1,0))</f>
        <v>1</v>
      </c>
      <c r="AG61" s="96">
        <f>IF('Indicator Data'!AJ73="No Data",1,IF('Indicator Data Imputation'!AI64&lt;&gt;"",1,0))</f>
        <v>0</v>
      </c>
      <c r="AH61" s="96">
        <f>IF('Indicator Data'!AK73="No Data",1,IF('Indicator Data Imputation'!AJ64&lt;&gt;"",1,0))</f>
        <v>0</v>
      </c>
      <c r="AI61" s="96">
        <f>IF('Indicator Data'!AL73="No Data",1,IF('Indicator Data Imputation'!AK64&lt;&gt;"",1,0))</f>
        <v>0</v>
      </c>
      <c r="AJ61" s="96">
        <f>IF('Indicator Data'!AM73="No Data",1,IF('Indicator Data Imputation'!AL64&lt;&gt;"",1,0))</f>
        <v>0</v>
      </c>
      <c r="AK61" s="96">
        <f>IF('Indicator Data'!AN73="No Data",1,IF('Indicator Data Imputation'!AM64&lt;&gt;"",1,0))</f>
        <v>0</v>
      </c>
      <c r="AL61" s="96">
        <f>IF('Indicator Data'!AO73="No Data",1,IF('Indicator Data Imputation'!AN64&lt;&gt;"",1,0))</f>
        <v>0</v>
      </c>
      <c r="AM61" s="96">
        <f>IF('Indicator Data'!AP73="No Data",1,IF('Indicator Data Imputation'!AO64&lt;&gt;"",1,0))</f>
        <v>0</v>
      </c>
      <c r="AN61" s="96">
        <f>IF('Indicator Data'!AQ73="No Data",1,IF('Indicator Data Imputation'!AP64&lt;&gt;"",1,0))</f>
        <v>0</v>
      </c>
      <c r="AO61" s="96">
        <f>IF('Indicator Data'!AR73="No Data",1,IF('Indicator Data Imputation'!AQ64&lt;&gt;"",1,0))</f>
        <v>0</v>
      </c>
      <c r="AP61" s="96">
        <f>IF('Indicator Data'!AS73="No Data",1,IF('Indicator Data Imputation'!AR64&lt;&gt;"",1,0))</f>
        <v>0</v>
      </c>
      <c r="AQ61" s="96">
        <f>IF('Indicator Data'!AT73="No Data",1,IF('Indicator Data Imputation'!AS64&lt;&gt;"",1,0))</f>
        <v>1</v>
      </c>
      <c r="AR61" s="96">
        <f>IF('Indicator Data'!AU73="No Data",1,IF('Indicator Data Imputation'!AT64&lt;&gt;"",1,0))</f>
        <v>1</v>
      </c>
      <c r="AS61" s="96">
        <f>IF('Indicator Data'!AV73="No Data",1,IF('Indicator Data Imputation'!AU64&lt;&gt;"",1,0))</f>
        <v>1</v>
      </c>
      <c r="AT61" s="96">
        <f>IF('Indicator Data'!AW73="No Data",1,IF('Indicator Data Imputation'!AV64&lt;&gt;"",1,0))</f>
        <v>0</v>
      </c>
      <c r="AU61" s="96">
        <f>IF('Indicator Data'!AX73="No Data",1,IF('Indicator Data Imputation'!AW64&lt;&gt;"",1,0))</f>
        <v>0</v>
      </c>
      <c r="AV61" s="96">
        <f>IF('Indicator Data'!AY73="No Data",1,IF('Indicator Data Imputation'!AX64&lt;&gt;"",1,0))</f>
        <v>0</v>
      </c>
      <c r="AW61" s="96">
        <f>IF('Indicator Data'!AZ73="No Data",1,IF('Indicator Data Imputation'!AY64&lt;&gt;"",1,0))</f>
        <v>0</v>
      </c>
      <c r="AX61" s="96">
        <f>IF('Indicator Data'!BA73="No Data",1,IF('Indicator Data Imputation'!AZ64&lt;&gt;"",1,0))</f>
        <v>0</v>
      </c>
      <c r="AY61" s="96">
        <f>IF('Indicator Data'!BB73="No Data",1,IF('Indicator Data Imputation'!BA64&lt;&gt;"",1,0))</f>
        <v>0</v>
      </c>
      <c r="AZ61" s="96">
        <f>IF('Indicator Data'!BC73="No Data",1,IF('Indicator Data Imputation'!BB64&lt;&gt;"",1,0))</f>
        <v>0</v>
      </c>
      <c r="BA61" s="96">
        <f>IF('Indicator Data'!BD73="No Data",1,IF('Indicator Data Imputation'!BC64&lt;&gt;"",1,0))</f>
        <v>0</v>
      </c>
      <c r="BB61" s="96">
        <f>IF('Indicator Data'!BE73="No Data",1,IF('Indicator Data Imputation'!BD64&lt;&gt;"",1,0))</f>
        <v>0</v>
      </c>
      <c r="BC61" s="96">
        <f>IF('Indicator Data'!BF73="No Data",1,IF('Indicator Data Imputation'!BE64&lt;&gt;"",1,0))</f>
        <v>0</v>
      </c>
      <c r="BD61" s="96">
        <f>IF('Indicator Data'!BG73="No Data",1,IF('Indicator Data Imputation'!BF64&lt;&gt;"",1,0))</f>
        <v>0</v>
      </c>
      <c r="BE61" s="96">
        <f>IF('Indicator Data'!BH73="No Data",1,IF('Indicator Data Imputation'!BG64&lt;&gt;"",1,0))</f>
        <v>0</v>
      </c>
      <c r="BF61" s="96">
        <f>IF('Indicator Data'!BI73="No Data",1,IF('Indicator Data Imputation'!BH64&lt;&gt;"",1,0))</f>
        <v>0</v>
      </c>
      <c r="BG61" s="96">
        <f>IF('Indicator Data'!BJ73="No Data",1,IF('Indicator Data Imputation'!BI64&lt;&gt;"",1,0))</f>
        <v>0</v>
      </c>
      <c r="BH61" s="96">
        <f>IF('Indicator Data'!BK73="No Data",1,IF('Indicator Data Imputation'!BJ64&lt;&gt;"",1,0))</f>
        <v>0</v>
      </c>
      <c r="BI61" s="96">
        <f>IF('Indicator Data'!BL73="No Data",1,IF('Indicator Data Imputation'!BK64&lt;&gt;"",1,0))</f>
        <v>0</v>
      </c>
      <c r="BJ61" s="96">
        <f>IF('Indicator Data'!BM73="No Data",1,IF('Indicator Data Imputation'!BL64&lt;&gt;"",1,0))</f>
        <v>0</v>
      </c>
      <c r="BK61" s="96">
        <f>IF('Indicator Data'!BN73="No Data",1,IF('Indicator Data Imputation'!BM64&lt;&gt;"",1,0))</f>
        <v>0</v>
      </c>
      <c r="BL61" s="96">
        <f>IF('Indicator Data'!BO73="No Data",1,IF('Indicator Data Imputation'!BN64&lt;&gt;"",1,0))</f>
        <v>0</v>
      </c>
      <c r="BM61" s="96">
        <f>IF('Indicator Data'!BP73="No Data",1,IF('Indicator Data Imputation'!BO64&lt;&gt;"",1,0))</f>
        <v>1</v>
      </c>
      <c r="BN61" s="96">
        <f>IF('Indicator Data'!BQ73="No Data",1,IF('Indicator Data Imputation'!BP64&lt;&gt;"",1,0))</f>
        <v>1</v>
      </c>
      <c r="BO61" s="96">
        <f>IF('Indicator Data'!BR73="No Data",1,IF('Indicator Data Imputation'!BQ64&lt;&gt;"",1,0))</f>
        <v>1</v>
      </c>
      <c r="BP61" s="96">
        <f>IF('Indicator Data'!BS73="No Data",1,IF('Indicator Data Imputation'!BR64&lt;&gt;"",1,0))</f>
        <v>1</v>
      </c>
      <c r="BQ61" s="96">
        <f>IF('Indicator Data'!BT73="No Data",1,IF('Indicator Data Imputation'!BS64&lt;&gt;"",1,0))</f>
        <v>0</v>
      </c>
      <c r="BR61" s="96">
        <f>IF('Indicator Data'!BU73="No Data",1,IF('Indicator Data Imputation'!BT64&lt;&gt;"",1,0))</f>
        <v>1</v>
      </c>
      <c r="BS61" s="96">
        <f>IF('Indicator Data'!BV73="No Data",1,IF('Indicator Data Imputation'!BU64&lt;&gt;"",1,0))</f>
        <v>0</v>
      </c>
      <c r="BT61" s="96">
        <f>IF('Indicator Data'!BW73="No Data",1,IF('Indicator Data Imputation'!BV64&lt;&gt;"",1,0))</f>
        <v>0</v>
      </c>
      <c r="BU61" s="96">
        <f>IF('Indicator Data'!BX73="No Data",1,IF('Indicator Data Imputation'!BW64&lt;&gt;"",1,0))</f>
        <v>0</v>
      </c>
      <c r="BV61" s="96">
        <f>IF('Indicator Data'!BY73="No Data",1,IF('Indicator Data Imputation'!BX64&lt;&gt;"",1,0))</f>
        <v>0</v>
      </c>
      <c r="BW61" s="96">
        <f>IF('Indicator Data'!BZ73="No Data",1,IF('Indicator Data Imputation'!BY64&lt;&gt;"",1,0))</f>
        <v>0</v>
      </c>
      <c r="BX61" s="96">
        <f>IF('Indicator Data'!CA73="No Data",1,IF('Indicator Data Imputation'!BZ64&lt;&gt;"",1,0))</f>
        <v>0</v>
      </c>
      <c r="BY61" s="96">
        <f>IF('Indicator Data'!CB73="No Data",1,IF('Indicator Data Imputation'!CA64&lt;&gt;"",1,0))</f>
        <v>0</v>
      </c>
      <c r="BZ61" s="96">
        <f>IF('Indicator Data'!CC73="No Data",1,IF('Indicator Data Imputation'!CB64&lt;&gt;"",1,0))</f>
        <v>0</v>
      </c>
      <c r="CA61" s="96">
        <f>IF('Indicator Data'!CD73="No Data",1,IF('Indicator Data Imputation'!CC64&lt;&gt;"",1,0))</f>
        <v>0</v>
      </c>
      <c r="CB61" s="96">
        <f>IF('Indicator Data'!CE73="No Data",1,IF('Indicator Data Imputation'!CD64&lt;&gt;"",1,0))</f>
        <v>0</v>
      </c>
      <c r="CC61" s="96">
        <f>IF('Indicator Data'!CF73="No Data",1,IF('Indicator Data Imputation'!CE64&lt;&gt;"",1,0))</f>
        <v>0</v>
      </c>
      <c r="CD61" s="96">
        <f>IF('Indicator Data'!CG73="No Data",1,IF('Indicator Data Imputation'!CF64&lt;&gt;"",1,0))</f>
        <v>0</v>
      </c>
      <c r="CE61" s="96">
        <f>IF('Indicator Data'!CH73="No Data",1,IF('Indicator Data Imputation'!CG64&lt;&gt;"",1,0))</f>
        <v>0</v>
      </c>
      <c r="CF61" s="96">
        <f>IF('Indicator Data'!CI73="No Data",1,IF('Indicator Data Imputation'!CH64&lt;&gt;"",1,0))</f>
        <v>0</v>
      </c>
      <c r="CG61" s="96">
        <f>IF('Indicator Data'!CJ73="No Data",1,IF('Indicator Data Imputation'!CI64&lt;&gt;"",1,0))</f>
        <v>0</v>
      </c>
      <c r="CH61" s="96">
        <f>IF('Indicator Data'!CK73="No Data",1,IF('Indicator Data Imputation'!CJ64&lt;&gt;"",1,0))</f>
        <v>0</v>
      </c>
      <c r="CI61" s="96">
        <f>IF('Indicator Data'!CL73="No Data",1,IF('Indicator Data Imputation'!CK64&lt;&gt;"",1,0))</f>
        <v>0</v>
      </c>
      <c r="CJ61" s="96">
        <f>IF('Indicator Data'!CM73="No Data",1,IF('Indicator Data Imputation'!CL64&lt;&gt;"",1,0))</f>
        <v>0</v>
      </c>
      <c r="CK61" s="96">
        <f>IF('Indicator Data'!CN73="No Data",1,IF('Indicator Data Imputation'!CM64&lt;&gt;"",1,0))</f>
        <v>0</v>
      </c>
      <c r="CL61" s="96">
        <f>IF('Indicator Data'!CO73="No Data",1,IF('Indicator Data Imputation'!CN64&lt;&gt;"",1,0))</f>
        <v>0</v>
      </c>
      <c r="CM61">
        <f t="shared" si="2"/>
        <v>13</v>
      </c>
      <c r="CN61" s="98">
        <f t="shared" si="1"/>
        <v>0.14606741573033707</v>
      </c>
    </row>
    <row r="62" spans="1:92" ht="15.75" customHeight="1" x14ac:dyDescent="0.3">
      <c r="A62" t="str">
        <f>'Indicator Data'!C74</f>
        <v>Habiganj</v>
      </c>
      <c r="B62" s="96">
        <f>IF('Indicator Data'!E74="No Data",1,IF('Indicator Data Imputation'!D65&lt;&gt;"",1,0))</f>
        <v>1</v>
      </c>
      <c r="C62" s="96">
        <f>IF('Indicator Data'!F74="No Data",1,IF('Indicator Data Imputation'!E65&lt;&gt;"",1,0))</f>
        <v>1</v>
      </c>
      <c r="D62" s="96">
        <f>IF('Indicator Data'!G74="No Data",1,IF('Indicator Data Imputation'!F65&lt;&gt;"",1,0))</f>
        <v>1</v>
      </c>
      <c r="E62" s="96">
        <f>IF('Indicator Data'!H74="No Data",1,IF('Indicator Data Imputation'!G65&lt;&gt;"",1,0))</f>
        <v>1</v>
      </c>
      <c r="F62" s="96">
        <f>IF('Indicator Data'!I74="No Data",1,IF('Indicator Data Imputation'!H65&lt;&gt;"",1,0))</f>
        <v>0</v>
      </c>
      <c r="G62" s="96">
        <f>IF('Indicator Data'!J74="No Data",1,IF('Indicator Data Imputation'!I65&lt;&gt;"",1,0))</f>
        <v>0</v>
      </c>
      <c r="H62" s="96">
        <f>IF('Indicator Data'!K74="No Data",1,IF('Indicator Data Imputation'!J65&lt;&gt;"",1,0))</f>
        <v>0</v>
      </c>
      <c r="I62" s="96">
        <f>IF('Indicator Data'!L74="No Data",1,IF('Indicator Data Imputation'!K65&lt;&gt;"",1,0))</f>
        <v>0</v>
      </c>
      <c r="J62" s="96">
        <f>IF('Indicator Data'!M74="No Data",1,IF('Indicator Data Imputation'!L65&lt;&gt;"",1,0))</f>
        <v>0</v>
      </c>
      <c r="K62" s="96">
        <f>IF('Indicator Data'!N74="No Data",1,IF('Indicator Data Imputation'!M65&lt;&gt;"",1,0))</f>
        <v>0</v>
      </c>
      <c r="L62" s="96">
        <f>IF('Indicator Data'!O74="No Data",1,IF('Indicator Data Imputation'!N65&lt;&gt;"",1,0))</f>
        <v>0</v>
      </c>
      <c r="M62" s="96">
        <f>IF('Indicator Data'!P74="No Data",1,IF('Indicator Data Imputation'!O65&lt;&gt;"",1,0))</f>
        <v>0</v>
      </c>
      <c r="N62" s="96">
        <f>IF('Indicator Data'!Q74="No Data",1,IF('Indicator Data Imputation'!P65&lt;&gt;"",1,0))</f>
        <v>0</v>
      </c>
      <c r="O62" s="96">
        <f>IF('Indicator Data'!R74="No Data",1,IF('Indicator Data Imputation'!Q65&lt;&gt;"",1,0))</f>
        <v>0</v>
      </c>
      <c r="P62" s="96">
        <f>IF('Indicator Data'!S74="No Data",1,IF('Indicator Data Imputation'!R65&lt;&gt;"",1,0))</f>
        <v>1</v>
      </c>
      <c r="Q62" s="96">
        <f>IF('Indicator Data'!T74="No Data",1,IF('Indicator Data Imputation'!S65&lt;&gt;"",1,0))</f>
        <v>0</v>
      </c>
      <c r="R62" s="96">
        <f>IF('Indicator Data'!U74="No Data",1,IF('Indicator Data Imputation'!T65&lt;&gt;"",1,0))</f>
        <v>0</v>
      </c>
      <c r="S62" s="96">
        <f>IF('Indicator Data'!V74="No Data",1,IF('Indicator Data Imputation'!U65&lt;&gt;"",1,0))</f>
        <v>0</v>
      </c>
      <c r="T62" s="96">
        <f>IF('Indicator Data'!W74="No Data",1,IF('Indicator Data Imputation'!V65&lt;&gt;"",1,0))</f>
        <v>0</v>
      </c>
      <c r="U62" s="96">
        <f>IF('Indicator Data'!X74="No Data",1,IF('Indicator Data Imputation'!W65&lt;&gt;"",1,0))</f>
        <v>0</v>
      </c>
      <c r="V62" s="96">
        <f>IF('Indicator Data'!Y74="No Data",1,IF('Indicator Data Imputation'!X65&lt;&gt;"",1,0))</f>
        <v>0</v>
      </c>
      <c r="W62" s="96">
        <f>IF('Indicator Data'!Z74="No Data",1,IF('Indicator Data Imputation'!Y65&lt;&gt;"",1,0))</f>
        <v>0</v>
      </c>
      <c r="X62" s="96">
        <f>IF('Indicator Data'!AA74="No Data",1,IF('Indicator Data Imputation'!Z65&lt;&gt;"",1,0))</f>
        <v>0</v>
      </c>
      <c r="Y62" s="96">
        <f>IF('Indicator Data'!AB74="No Data",1,IF('Indicator Data Imputation'!AA65&lt;&gt;"",1,0))</f>
        <v>0</v>
      </c>
      <c r="Z62" s="96">
        <f>IF('Indicator Data'!AC74="No Data",1,IF('Indicator Data Imputation'!AB65&lt;&gt;"",1,0))</f>
        <v>0</v>
      </c>
      <c r="AA62" s="96">
        <f>IF('Indicator Data'!AD74="No Data",1,IF('Indicator Data Imputation'!AC65&lt;&gt;"",1,0))</f>
        <v>0</v>
      </c>
      <c r="AB62" s="96">
        <f>IF('Indicator Data'!AE74="No Data",1,IF('Indicator Data Imputation'!AD65&lt;&gt;"",1,0))</f>
        <v>1</v>
      </c>
      <c r="AC62" s="96">
        <f>IF('Indicator Data'!AF74="No Data",1,IF('Indicator Data Imputation'!AE65&lt;&gt;"",1,0))</f>
        <v>1</v>
      </c>
      <c r="AD62" s="96">
        <f>IF('Indicator Data'!AG74="No Data",1,IF('Indicator Data Imputation'!AF65&lt;&gt;"",1,0))</f>
        <v>1</v>
      </c>
      <c r="AE62" s="96">
        <f>IF('Indicator Data'!AH74="No Data",1,IF('Indicator Data Imputation'!AG65&lt;&gt;"",1,0))</f>
        <v>1</v>
      </c>
      <c r="AF62" s="96">
        <f>IF('Indicator Data'!AI74="No Data",1,IF('Indicator Data Imputation'!AH65&lt;&gt;"",1,0))</f>
        <v>1</v>
      </c>
      <c r="AG62" s="96">
        <f>IF('Indicator Data'!AJ74="No Data",1,IF('Indicator Data Imputation'!AI65&lt;&gt;"",1,0))</f>
        <v>0</v>
      </c>
      <c r="AH62" s="96">
        <f>IF('Indicator Data'!AK74="No Data",1,IF('Indicator Data Imputation'!AJ65&lt;&gt;"",1,0))</f>
        <v>0</v>
      </c>
      <c r="AI62" s="96">
        <f>IF('Indicator Data'!AL74="No Data",1,IF('Indicator Data Imputation'!AK65&lt;&gt;"",1,0))</f>
        <v>0</v>
      </c>
      <c r="AJ62" s="96">
        <f>IF('Indicator Data'!AM74="No Data",1,IF('Indicator Data Imputation'!AL65&lt;&gt;"",1,0))</f>
        <v>0</v>
      </c>
      <c r="AK62" s="96">
        <f>IF('Indicator Data'!AN74="No Data",1,IF('Indicator Data Imputation'!AM65&lt;&gt;"",1,0))</f>
        <v>0</v>
      </c>
      <c r="AL62" s="96">
        <f>IF('Indicator Data'!AO74="No Data",1,IF('Indicator Data Imputation'!AN65&lt;&gt;"",1,0))</f>
        <v>0</v>
      </c>
      <c r="AM62" s="96">
        <f>IF('Indicator Data'!AP74="No Data",1,IF('Indicator Data Imputation'!AO65&lt;&gt;"",1,0))</f>
        <v>0</v>
      </c>
      <c r="AN62" s="96">
        <f>IF('Indicator Data'!AQ74="No Data",1,IF('Indicator Data Imputation'!AP65&lt;&gt;"",1,0))</f>
        <v>0</v>
      </c>
      <c r="AO62" s="96">
        <f>IF('Indicator Data'!AR74="No Data",1,IF('Indicator Data Imputation'!AQ65&lt;&gt;"",1,0))</f>
        <v>0</v>
      </c>
      <c r="AP62" s="96">
        <f>IF('Indicator Data'!AS74="No Data",1,IF('Indicator Data Imputation'!AR65&lt;&gt;"",1,0))</f>
        <v>0</v>
      </c>
      <c r="AQ62" s="96">
        <f>IF('Indicator Data'!AT74="No Data",1,IF('Indicator Data Imputation'!AS65&lt;&gt;"",1,0))</f>
        <v>1</v>
      </c>
      <c r="AR62" s="96">
        <f>IF('Indicator Data'!AU74="No Data",1,IF('Indicator Data Imputation'!AT65&lt;&gt;"",1,0))</f>
        <v>1</v>
      </c>
      <c r="AS62" s="96">
        <f>IF('Indicator Data'!AV74="No Data",1,IF('Indicator Data Imputation'!AU65&lt;&gt;"",1,0))</f>
        <v>1</v>
      </c>
      <c r="AT62" s="96">
        <f>IF('Indicator Data'!AW74="No Data",1,IF('Indicator Data Imputation'!AV65&lt;&gt;"",1,0))</f>
        <v>0</v>
      </c>
      <c r="AU62" s="96">
        <f>IF('Indicator Data'!AX74="No Data",1,IF('Indicator Data Imputation'!AW65&lt;&gt;"",1,0))</f>
        <v>0</v>
      </c>
      <c r="AV62" s="96">
        <f>IF('Indicator Data'!AY74="No Data",1,IF('Indicator Data Imputation'!AX65&lt;&gt;"",1,0))</f>
        <v>0</v>
      </c>
      <c r="AW62" s="96">
        <f>IF('Indicator Data'!AZ74="No Data",1,IF('Indicator Data Imputation'!AY65&lt;&gt;"",1,0))</f>
        <v>0</v>
      </c>
      <c r="AX62" s="96">
        <f>IF('Indicator Data'!BA74="No Data",1,IF('Indicator Data Imputation'!AZ65&lt;&gt;"",1,0))</f>
        <v>0</v>
      </c>
      <c r="AY62" s="96">
        <f>IF('Indicator Data'!BB74="No Data",1,IF('Indicator Data Imputation'!BA65&lt;&gt;"",1,0))</f>
        <v>0</v>
      </c>
      <c r="AZ62" s="96">
        <f>IF('Indicator Data'!BC74="No Data",1,IF('Indicator Data Imputation'!BB65&lt;&gt;"",1,0))</f>
        <v>0</v>
      </c>
      <c r="BA62" s="96">
        <f>IF('Indicator Data'!BD74="No Data",1,IF('Indicator Data Imputation'!BC65&lt;&gt;"",1,0))</f>
        <v>0</v>
      </c>
      <c r="BB62" s="96">
        <f>IF('Indicator Data'!BE74="No Data",1,IF('Indicator Data Imputation'!BD65&lt;&gt;"",1,0))</f>
        <v>0</v>
      </c>
      <c r="BC62" s="96">
        <f>IF('Indicator Data'!BF74="No Data",1,IF('Indicator Data Imputation'!BE65&lt;&gt;"",1,0))</f>
        <v>0</v>
      </c>
      <c r="BD62" s="96">
        <f>IF('Indicator Data'!BG74="No Data",1,IF('Indicator Data Imputation'!BF65&lt;&gt;"",1,0))</f>
        <v>0</v>
      </c>
      <c r="BE62" s="96">
        <f>IF('Indicator Data'!BH74="No Data",1,IF('Indicator Data Imputation'!BG65&lt;&gt;"",1,0))</f>
        <v>0</v>
      </c>
      <c r="BF62" s="96">
        <f>IF('Indicator Data'!BI74="No Data",1,IF('Indicator Data Imputation'!BH65&lt;&gt;"",1,0))</f>
        <v>0</v>
      </c>
      <c r="BG62" s="96">
        <f>IF('Indicator Data'!BJ74="No Data",1,IF('Indicator Data Imputation'!BI65&lt;&gt;"",1,0))</f>
        <v>0</v>
      </c>
      <c r="BH62" s="96">
        <f>IF('Indicator Data'!BK74="No Data",1,IF('Indicator Data Imputation'!BJ65&lt;&gt;"",1,0))</f>
        <v>0</v>
      </c>
      <c r="BI62" s="96">
        <f>IF('Indicator Data'!BL74="No Data",1,IF('Indicator Data Imputation'!BK65&lt;&gt;"",1,0))</f>
        <v>0</v>
      </c>
      <c r="BJ62" s="96">
        <f>IF('Indicator Data'!BM74="No Data",1,IF('Indicator Data Imputation'!BL65&lt;&gt;"",1,0))</f>
        <v>0</v>
      </c>
      <c r="BK62" s="96">
        <f>IF('Indicator Data'!BN74="No Data",1,IF('Indicator Data Imputation'!BM65&lt;&gt;"",1,0))</f>
        <v>0</v>
      </c>
      <c r="BL62" s="96">
        <f>IF('Indicator Data'!BO74="No Data",1,IF('Indicator Data Imputation'!BN65&lt;&gt;"",1,0))</f>
        <v>0</v>
      </c>
      <c r="BM62" s="96">
        <f>IF('Indicator Data'!BP74="No Data",1,IF('Indicator Data Imputation'!BO65&lt;&gt;"",1,0))</f>
        <v>1</v>
      </c>
      <c r="BN62" s="96">
        <f>IF('Indicator Data'!BQ74="No Data",1,IF('Indicator Data Imputation'!BP65&lt;&gt;"",1,0))</f>
        <v>1</v>
      </c>
      <c r="BO62" s="96">
        <f>IF('Indicator Data'!BR74="No Data",1,IF('Indicator Data Imputation'!BQ65&lt;&gt;"",1,0))</f>
        <v>1</v>
      </c>
      <c r="BP62" s="96">
        <f>IF('Indicator Data'!BS74="No Data",1,IF('Indicator Data Imputation'!BR65&lt;&gt;"",1,0))</f>
        <v>1</v>
      </c>
      <c r="BQ62" s="96">
        <f>IF('Indicator Data'!BT74="No Data",1,IF('Indicator Data Imputation'!BS65&lt;&gt;"",1,0))</f>
        <v>0</v>
      </c>
      <c r="BR62" s="96">
        <f>IF('Indicator Data'!BU74="No Data",1,IF('Indicator Data Imputation'!BT65&lt;&gt;"",1,0))</f>
        <v>1</v>
      </c>
      <c r="BS62" s="96">
        <f>IF('Indicator Data'!BV74="No Data",1,IF('Indicator Data Imputation'!BU65&lt;&gt;"",1,0))</f>
        <v>0</v>
      </c>
      <c r="BT62" s="96">
        <f>IF('Indicator Data'!BW74="No Data",1,IF('Indicator Data Imputation'!BV65&lt;&gt;"",1,0))</f>
        <v>0</v>
      </c>
      <c r="BU62" s="96">
        <f>IF('Indicator Data'!BX74="No Data",1,IF('Indicator Data Imputation'!BW65&lt;&gt;"",1,0))</f>
        <v>0</v>
      </c>
      <c r="BV62" s="96">
        <f>IF('Indicator Data'!BY74="No Data",1,IF('Indicator Data Imputation'!BX65&lt;&gt;"",1,0))</f>
        <v>0</v>
      </c>
      <c r="BW62" s="96">
        <f>IF('Indicator Data'!BZ74="No Data",1,IF('Indicator Data Imputation'!BY65&lt;&gt;"",1,0))</f>
        <v>0</v>
      </c>
      <c r="BX62" s="96">
        <f>IF('Indicator Data'!CA74="No Data",1,IF('Indicator Data Imputation'!BZ65&lt;&gt;"",1,0))</f>
        <v>0</v>
      </c>
      <c r="BY62" s="96">
        <f>IF('Indicator Data'!CB74="No Data",1,IF('Indicator Data Imputation'!CA65&lt;&gt;"",1,0))</f>
        <v>0</v>
      </c>
      <c r="BZ62" s="96">
        <f>IF('Indicator Data'!CC74="No Data",1,IF('Indicator Data Imputation'!CB65&lt;&gt;"",1,0))</f>
        <v>0</v>
      </c>
      <c r="CA62" s="96">
        <f>IF('Indicator Data'!CD74="No Data",1,IF('Indicator Data Imputation'!CC65&lt;&gt;"",1,0))</f>
        <v>0</v>
      </c>
      <c r="CB62" s="96">
        <f>IF('Indicator Data'!CE74="No Data",1,IF('Indicator Data Imputation'!CD65&lt;&gt;"",1,0))</f>
        <v>0</v>
      </c>
      <c r="CC62" s="96">
        <f>IF('Indicator Data'!CF74="No Data",1,IF('Indicator Data Imputation'!CE65&lt;&gt;"",1,0))</f>
        <v>0</v>
      </c>
      <c r="CD62" s="96">
        <f>IF('Indicator Data'!CG74="No Data",1,IF('Indicator Data Imputation'!CF65&lt;&gt;"",1,0))</f>
        <v>0</v>
      </c>
      <c r="CE62" s="96">
        <f>IF('Indicator Data'!CH74="No Data",1,IF('Indicator Data Imputation'!CG65&lt;&gt;"",1,0))</f>
        <v>0</v>
      </c>
      <c r="CF62" s="96">
        <f>IF('Indicator Data'!CI74="No Data",1,IF('Indicator Data Imputation'!CH65&lt;&gt;"",1,0))</f>
        <v>0</v>
      </c>
      <c r="CG62" s="96">
        <f>IF('Indicator Data'!CJ74="No Data",1,IF('Indicator Data Imputation'!CI65&lt;&gt;"",1,0))</f>
        <v>0</v>
      </c>
      <c r="CH62" s="96">
        <f>IF('Indicator Data'!CK74="No Data",1,IF('Indicator Data Imputation'!CJ65&lt;&gt;"",1,0))</f>
        <v>0</v>
      </c>
      <c r="CI62" s="96">
        <f>IF('Indicator Data'!CL74="No Data",1,IF('Indicator Data Imputation'!CK65&lt;&gt;"",1,0))</f>
        <v>0</v>
      </c>
      <c r="CJ62" s="96">
        <f>IF('Indicator Data'!CM74="No Data",1,IF('Indicator Data Imputation'!CL65&lt;&gt;"",1,0))</f>
        <v>0</v>
      </c>
      <c r="CK62" s="96">
        <f>IF('Indicator Data'!CN74="No Data",1,IF('Indicator Data Imputation'!CM65&lt;&gt;"",1,0))</f>
        <v>0</v>
      </c>
      <c r="CL62" s="96">
        <f>IF('Indicator Data'!CO74="No Data",1,IF('Indicator Data Imputation'!CN65&lt;&gt;"",1,0))</f>
        <v>0</v>
      </c>
      <c r="CM62">
        <f t="shared" si="2"/>
        <v>13</v>
      </c>
      <c r="CN62" s="98">
        <f t="shared" si="1"/>
        <v>0.14606741573033707</v>
      </c>
    </row>
    <row r="63" spans="1:92" ht="15.75" customHeight="1" x14ac:dyDescent="0.3">
      <c r="A63" t="str">
        <f>'Indicator Data'!C75</f>
        <v>Maulvibazar</v>
      </c>
      <c r="B63" s="96">
        <f>IF('Indicator Data'!E75="No Data",1,IF('Indicator Data Imputation'!D66&lt;&gt;"",1,0))</f>
        <v>1</v>
      </c>
      <c r="C63" s="96">
        <f>IF('Indicator Data'!F75="No Data",1,IF('Indicator Data Imputation'!E66&lt;&gt;"",1,0))</f>
        <v>1</v>
      </c>
      <c r="D63" s="96">
        <f>IF('Indicator Data'!G75="No Data",1,IF('Indicator Data Imputation'!F66&lt;&gt;"",1,0))</f>
        <v>1</v>
      </c>
      <c r="E63" s="96">
        <f>IF('Indicator Data'!H75="No Data",1,IF('Indicator Data Imputation'!G66&lt;&gt;"",1,0))</f>
        <v>1</v>
      </c>
      <c r="F63" s="96">
        <f>IF('Indicator Data'!I75="No Data",1,IF('Indicator Data Imputation'!H66&lt;&gt;"",1,0))</f>
        <v>0</v>
      </c>
      <c r="G63" s="96">
        <f>IF('Indicator Data'!J75="No Data",1,IF('Indicator Data Imputation'!I66&lt;&gt;"",1,0))</f>
        <v>0</v>
      </c>
      <c r="H63" s="96">
        <f>IF('Indicator Data'!K75="No Data",1,IF('Indicator Data Imputation'!J66&lt;&gt;"",1,0))</f>
        <v>0</v>
      </c>
      <c r="I63" s="96">
        <f>IF('Indicator Data'!L75="No Data",1,IF('Indicator Data Imputation'!K66&lt;&gt;"",1,0))</f>
        <v>0</v>
      </c>
      <c r="J63" s="96">
        <f>IF('Indicator Data'!M75="No Data",1,IF('Indicator Data Imputation'!L66&lt;&gt;"",1,0))</f>
        <v>0</v>
      </c>
      <c r="K63" s="96">
        <f>IF('Indicator Data'!N75="No Data",1,IF('Indicator Data Imputation'!M66&lt;&gt;"",1,0))</f>
        <v>0</v>
      </c>
      <c r="L63" s="96">
        <f>IF('Indicator Data'!O75="No Data",1,IF('Indicator Data Imputation'!N66&lt;&gt;"",1,0))</f>
        <v>0</v>
      </c>
      <c r="M63" s="96">
        <f>IF('Indicator Data'!P75="No Data",1,IF('Indicator Data Imputation'!O66&lt;&gt;"",1,0))</f>
        <v>0</v>
      </c>
      <c r="N63" s="96">
        <f>IF('Indicator Data'!Q75="No Data",1,IF('Indicator Data Imputation'!P66&lt;&gt;"",1,0))</f>
        <v>0</v>
      </c>
      <c r="O63" s="96">
        <f>IF('Indicator Data'!R75="No Data",1,IF('Indicator Data Imputation'!Q66&lt;&gt;"",1,0))</f>
        <v>0</v>
      </c>
      <c r="P63" s="96">
        <f>IF('Indicator Data'!S75="No Data",1,IF('Indicator Data Imputation'!R66&lt;&gt;"",1,0))</f>
        <v>1</v>
      </c>
      <c r="Q63" s="96">
        <f>IF('Indicator Data'!T75="No Data",1,IF('Indicator Data Imputation'!S66&lt;&gt;"",1,0))</f>
        <v>0</v>
      </c>
      <c r="R63" s="96">
        <f>IF('Indicator Data'!U75="No Data",1,IF('Indicator Data Imputation'!T66&lt;&gt;"",1,0))</f>
        <v>0</v>
      </c>
      <c r="S63" s="96">
        <f>IF('Indicator Data'!V75="No Data",1,IF('Indicator Data Imputation'!U66&lt;&gt;"",1,0))</f>
        <v>0</v>
      </c>
      <c r="T63" s="96">
        <f>IF('Indicator Data'!W75="No Data",1,IF('Indicator Data Imputation'!V66&lt;&gt;"",1,0))</f>
        <v>0</v>
      </c>
      <c r="U63" s="96">
        <f>IF('Indicator Data'!X75="No Data",1,IF('Indicator Data Imputation'!W66&lt;&gt;"",1,0))</f>
        <v>0</v>
      </c>
      <c r="V63" s="96">
        <f>IF('Indicator Data'!Y75="No Data",1,IF('Indicator Data Imputation'!X66&lt;&gt;"",1,0))</f>
        <v>0</v>
      </c>
      <c r="W63" s="96">
        <f>IF('Indicator Data'!Z75="No Data",1,IF('Indicator Data Imputation'!Y66&lt;&gt;"",1,0))</f>
        <v>0</v>
      </c>
      <c r="X63" s="96">
        <f>IF('Indicator Data'!AA75="No Data",1,IF('Indicator Data Imputation'!Z66&lt;&gt;"",1,0))</f>
        <v>0</v>
      </c>
      <c r="Y63" s="96">
        <f>IF('Indicator Data'!AB75="No Data",1,IF('Indicator Data Imputation'!AA66&lt;&gt;"",1,0))</f>
        <v>0</v>
      </c>
      <c r="Z63" s="96">
        <f>IF('Indicator Data'!AC75="No Data",1,IF('Indicator Data Imputation'!AB66&lt;&gt;"",1,0))</f>
        <v>0</v>
      </c>
      <c r="AA63" s="96">
        <f>IF('Indicator Data'!AD75="No Data",1,IF('Indicator Data Imputation'!AC66&lt;&gt;"",1,0))</f>
        <v>0</v>
      </c>
      <c r="AB63" s="96">
        <f>IF('Indicator Data'!AE75="No Data",1,IF('Indicator Data Imputation'!AD66&lt;&gt;"",1,0))</f>
        <v>1</v>
      </c>
      <c r="AC63" s="96">
        <f>IF('Indicator Data'!AF75="No Data",1,IF('Indicator Data Imputation'!AE66&lt;&gt;"",1,0))</f>
        <v>1</v>
      </c>
      <c r="AD63" s="96">
        <f>IF('Indicator Data'!AG75="No Data",1,IF('Indicator Data Imputation'!AF66&lt;&gt;"",1,0))</f>
        <v>1</v>
      </c>
      <c r="AE63" s="96">
        <f>IF('Indicator Data'!AH75="No Data",1,IF('Indicator Data Imputation'!AG66&lt;&gt;"",1,0))</f>
        <v>1</v>
      </c>
      <c r="AF63" s="96">
        <f>IF('Indicator Data'!AI75="No Data",1,IF('Indicator Data Imputation'!AH66&lt;&gt;"",1,0))</f>
        <v>1</v>
      </c>
      <c r="AG63" s="96">
        <f>IF('Indicator Data'!AJ75="No Data",1,IF('Indicator Data Imputation'!AI66&lt;&gt;"",1,0))</f>
        <v>0</v>
      </c>
      <c r="AH63" s="96">
        <f>IF('Indicator Data'!AK75="No Data",1,IF('Indicator Data Imputation'!AJ66&lt;&gt;"",1,0))</f>
        <v>0</v>
      </c>
      <c r="AI63" s="96">
        <f>IF('Indicator Data'!AL75="No Data",1,IF('Indicator Data Imputation'!AK66&lt;&gt;"",1,0))</f>
        <v>0</v>
      </c>
      <c r="AJ63" s="96">
        <f>IF('Indicator Data'!AM75="No Data",1,IF('Indicator Data Imputation'!AL66&lt;&gt;"",1,0))</f>
        <v>0</v>
      </c>
      <c r="AK63" s="96">
        <f>IF('Indicator Data'!AN75="No Data",1,IF('Indicator Data Imputation'!AM66&lt;&gt;"",1,0))</f>
        <v>0</v>
      </c>
      <c r="AL63" s="96">
        <f>IF('Indicator Data'!AO75="No Data",1,IF('Indicator Data Imputation'!AN66&lt;&gt;"",1,0))</f>
        <v>0</v>
      </c>
      <c r="AM63" s="96">
        <f>IF('Indicator Data'!AP75="No Data",1,IF('Indicator Data Imputation'!AO66&lt;&gt;"",1,0))</f>
        <v>0</v>
      </c>
      <c r="AN63" s="96">
        <f>IF('Indicator Data'!AQ75="No Data",1,IF('Indicator Data Imputation'!AP66&lt;&gt;"",1,0))</f>
        <v>0</v>
      </c>
      <c r="AO63" s="96">
        <f>IF('Indicator Data'!AR75="No Data",1,IF('Indicator Data Imputation'!AQ66&lt;&gt;"",1,0))</f>
        <v>0</v>
      </c>
      <c r="AP63" s="96">
        <f>IF('Indicator Data'!AS75="No Data",1,IF('Indicator Data Imputation'!AR66&lt;&gt;"",1,0))</f>
        <v>0</v>
      </c>
      <c r="AQ63" s="96">
        <f>IF('Indicator Data'!AT75="No Data",1,IF('Indicator Data Imputation'!AS66&lt;&gt;"",1,0))</f>
        <v>1</v>
      </c>
      <c r="AR63" s="96">
        <f>IF('Indicator Data'!AU75="No Data",1,IF('Indicator Data Imputation'!AT66&lt;&gt;"",1,0))</f>
        <v>1</v>
      </c>
      <c r="AS63" s="96">
        <f>IF('Indicator Data'!AV75="No Data",1,IF('Indicator Data Imputation'!AU66&lt;&gt;"",1,0))</f>
        <v>1</v>
      </c>
      <c r="AT63" s="96">
        <f>IF('Indicator Data'!AW75="No Data",1,IF('Indicator Data Imputation'!AV66&lt;&gt;"",1,0))</f>
        <v>0</v>
      </c>
      <c r="AU63" s="96">
        <f>IF('Indicator Data'!AX75="No Data",1,IF('Indicator Data Imputation'!AW66&lt;&gt;"",1,0))</f>
        <v>0</v>
      </c>
      <c r="AV63" s="96">
        <f>IF('Indicator Data'!AY75="No Data",1,IF('Indicator Data Imputation'!AX66&lt;&gt;"",1,0))</f>
        <v>0</v>
      </c>
      <c r="AW63" s="96">
        <f>IF('Indicator Data'!AZ75="No Data",1,IF('Indicator Data Imputation'!AY66&lt;&gt;"",1,0))</f>
        <v>0</v>
      </c>
      <c r="AX63" s="96">
        <f>IF('Indicator Data'!BA75="No Data",1,IF('Indicator Data Imputation'!AZ66&lt;&gt;"",1,0))</f>
        <v>0</v>
      </c>
      <c r="AY63" s="96">
        <f>IF('Indicator Data'!BB75="No Data",1,IF('Indicator Data Imputation'!BA66&lt;&gt;"",1,0))</f>
        <v>0</v>
      </c>
      <c r="AZ63" s="96">
        <f>IF('Indicator Data'!BC75="No Data",1,IF('Indicator Data Imputation'!BB66&lt;&gt;"",1,0))</f>
        <v>0</v>
      </c>
      <c r="BA63" s="96">
        <f>IF('Indicator Data'!BD75="No Data",1,IF('Indicator Data Imputation'!BC66&lt;&gt;"",1,0))</f>
        <v>0</v>
      </c>
      <c r="BB63" s="96">
        <f>IF('Indicator Data'!BE75="No Data",1,IF('Indicator Data Imputation'!BD66&lt;&gt;"",1,0))</f>
        <v>0</v>
      </c>
      <c r="BC63" s="96">
        <f>IF('Indicator Data'!BF75="No Data",1,IF('Indicator Data Imputation'!BE66&lt;&gt;"",1,0))</f>
        <v>0</v>
      </c>
      <c r="BD63" s="96">
        <f>IF('Indicator Data'!BG75="No Data",1,IF('Indicator Data Imputation'!BF66&lt;&gt;"",1,0))</f>
        <v>0</v>
      </c>
      <c r="BE63" s="96">
        <f>IF('Indicator Data'!BH75="No Data",1,IF('Indicator Data Imputation'!BG66&lt;&gt;"",1,0))</f>
        <v>0</v>
      </c>
      <c r="BF63" s="96">
        <f>IF('Indicator Data'!BI75="No Data",1,IF('Indicator Data Imputation'!BH66&lt;&gt;"",1,0))</f>
        <v>0</v>
      </c>
      <c r="BG63" s="96">
        <f>IF('Indicator Data'!BJ75="No Data",1,IF('Indicator Data Imputation'!BI66&lt;&gt;"",1,0))</f>
        <v>0</v>
      </c>
      <c r="BH63" s="96">
        <f>IF('Indicator Data'!BK75="No Data",1,IF('Indicator Data Imputation'!BJ66&lt;&gt;"",1,0))</f>
        <v>0</v>
      </c>
      <c r="BI63" s="96">
        <f>IF('Indicator Data'!BL75="No Data",1,IF('Indicator Data Imputation'!BK66&lt;&gt;"",1,0))</f>
        <v>0</v>
      </c>
      <c r="BJ63" s="96">
        <f>IF('Indicator Data'!BM75="No Data",1,IF('Indicator Data Imputation'!BL66&lt;&gt;"",1,0))</f>
        <v>0</v>
      </c>
      <c r="BK63" s="96">
        <f>IF('Indicator Data'!BN75="No Data",1,IF('Indicator Data Imputation'!BM66&lt;&gt;"",1,0))</f>
        <v>0</v>
      </c>
      <c r="BL63" s="96">
        <f>IF('Indicator Data'!BO75="No Data",1,IF('Indicator Data Imputation'!BN66&lt;&gt;"",1,0))</f>
        <v>0</v>
      </c>
      <c r="BM63" s="96">
        <f>IF('Indicator Data'!BP75="No Data",1,IF('Indicator Data Imputation'!BO66&lt;&gt;"",1,0))</f>
        <v>1</v>
      </c>
      <c r="BN63" s="96">
        <f>IF('Indicator Data'!BQ75="No Data",1,IF('Indicator Data Imputation'!BP66&lt;&gt;"",1,0))</f>
        <v>1</v>
      </c>
      <c r="BO63" s="96">
        <f>IF('Indicator Data'!BR75="No Data",1,IF('Indicator Data Imputation'!BQ66&lt;&gt;"",1,0))</f>
        <v>1</v>
      </c>
      <c r="BP63" s="96">
        <f>IF('Indicator Data'!BS75="No Data",1,IF('Indicator Data Imputation'!BR66&lt;&gt;"",1,0))</f>
        <v>1</v>
      </c>
      <c r="BQ63" s="96">
        <f>IF('Indicator Data'!BT75="No Data",1,IF('Indicator Data Imputation'!BS66&lt;&gt;"",1,0))</f>
        <v>0</v>
      </c>
      <c r="BR63" s="96">
        <f>IF('Indicator Data'!BU75="No Data",1,IF('Indicator Data Imputation'!BT66&lt;&gt;"",1,0))</f>
        <v>1</v>
      </c>
      <c r="BS63" s="96">
        <f>IF('Indicator Data'!BV75="No Data",1,IF('Indicator Data Imputation'!BU66&lt;&gt;"",1,0))</f>
        <v>0</v>
      </c>
      <c r="BT63" s="96">
        <f>IF('Indicator Data'!BW75="No Data",1,IF('Indicator Data Imputation'!BV66&lt;&gt;"",1,0))</f>
        <v>0</v>
      </c>
      <c r="BU63" s="96">
        <f>IF('Indicator Data'!BX75="No Data",1,IF('Indicator Data Imputation'!BW66&lt;&gt;"",1,0))</f>
        <v>0</v>
      </c>
      <c r="BV63" s="96">
        <f>IF('Indicator Data'!BY75="No Data",1,IF('Indicator Data Imputation'!BX66&lt;&gt;"",1,0))</f>
        <v>0</v>
      </c>
      <c r="BW63" s="96">
        <f>IF('Indicator Data'!BZ75="No Data",1,IF('Indicator Data Imputation'!BY66&lt;&gt;"",1,0))</f>
        <v>0</v>
      </c>
      <c r="BX63" s="96">
        <f>IF('Indicator Data'!CA75="No Data",1,IF('Indicator Data Imputation'!BZ66&lt;&gt;"",1,0))</f>
        <v>0</v>
      </c>
      <c r="BY63" s="96">
        <f>IF('Indicator Data'!CB75="No Data",1,IF('Indicator Data Imputation'!CA66&lt;&gt;"",1,0))</f>
        <v>0</v>
      </c>
      <c r="BZ63" s="96">
        <f>IF('Indicator Data'!CC75="No Data",1,IF('Indicator Data Imputation'!CB66&lt;&gt;"",1,0))</f>
        <v>0</v>
      </c>
      <c r="CA63" s="96">
        <f>IF('Indicator Data'!CD75="No Data",1,IF('Indicator Data Imputation'!CC66&lt;&gt;"",1,0))</f>
        <v>0</v>
      </c>
      <c r="CB63" s="96">
        <f>IF('Indicator Data'!CE75="No Data",1,IF('Indicator Data Imputation'!CD66&lt;&gt;"",1,0))</f>
        <v>0</v>
      </c>
      <c r="CC63" s="96">
        <f>IF('Indicator Data'!CF75="No Data",1,IF('Indicator Data Imputation'!CE66&lt;&gt;"",1,0))</f>
        <v>0</v>
      </c>
      <c r="CD63" s="96">
        <f>IF('Indicator Data'!CG75="No Data",1,IF('Indicator Data Imputation'!CF66&lt;&gt;"",1,0))</f>
        <v>0</v>
      </c>
      <c r="CE63" s="96">
        <f>IF('Indicator Data'!CH75="No Data",1,IF('Indicator Data Imputation'!CG66&lt;&gt;"",1,0))</f>
        <v>0</v>
      </c>
      <c r="CF63" s="96">
        <f>IF('Indicator Data'!CI75="No Data",1,IF('Indicator Data Imputation'!CH66&lt;&gt;"",1,0))</f>
        <v>0</v>
      </c>
      <c r="CG63" s="96">
        <f>IF('Indicator Data'!CJ75="No Data",1,IF('Indicator Data Imputation'!CI66&lt;&gt;"",1,0))</f>
        <v>0</v>
      </c>
      <c r="CH63" s="96">
        <f>IF('Indicator Data'!CK75="No Data",1,IF('Indicator Data Imputation'!CJ66&lt;&gt;"",1,0))</f>
        <v>0</v>
      </c>
      <c r="CI63" s="96">
        <f>IF('Indicator Data'!CL75="No Data",1,IF('Indicator Data Imputation'!CK66&lt;&gt;"",1,0))</f>
        <v>0</v>
      </c>
      <c r="CJ63" s="96">
        <f>IF('Indicator Data'!CM75="No Data",1,IF('Indicator Data Imputation'!CL66&lt;&gt;"",1,0))</f>
        <v>0</v>
      </c>
      <c r="CK63" s="96">
        <f>IF('Indicator Data'!CN75="No Data",1,IF('Indicator Data Imputation'!CM66&lt;&gt;"",1,0))</f>
        <v>0</v>
      </c>
      <c r="CL63" s="96">
        <f>IF('Indicator Data'!CO75="No Data",1,IF('Indicator Data Imputation'!CN66&lt;&gt;"",1,0))</f>
        <v>0</v>
      </c>
      <c r="CM63">
        <f t="shared" si="2"/>
        <v>13</v>
      </c>
      <c r="CN63" s="98">
        <f t="shared" si="1"/>
        <v>0.14606741573033707</v>
      </c>
    </row>
    <row r="64" spans="1:92" ht="15.75" customHeight="1" x14ac:dyDescent="0.3">
      <c r="A64" t="str">
        <f>'Indicator Data'!C76</f>
        <v>Sunamganj</v>
      </c>
      <c r="B64" s="96">
        <f>IF('Indicator Data'!E76="No Data",1,IF('Indicator Data Imputation'!D67&lt;&gt;"",1,0))</f>
        <v>1</v>
      </c>
      <c r="C64" s="96">
        <f>IF('Indicator Data'!F76="No Data",1,IF('Indicator Data Imputation'!E67&lt;&gt;"",1,0))</f>
        <v>1</v>
      </c>
      <c r="D64" s="96">
        <f>IF('Indicator Data'!G76="No Data",1,IF('Indicator Data Imputation'!F67&lt;&gt;"",1,0))</f>
        <v>1</v>
      </c>
      <c r="E64" s="96">
        <f>IF('Indicator Data'!H76="No Data",1,IF('Indicator Data Imputation'!G67&lt;&gt;"",1,0))</f>
        <v>1</v>
      </c>
      <c r="F64" s="96">
        <f>IF('Indicator Data'!I76="No Data",1,IF('Indicator Data Imputation'!H67&lt;&gt;"",1,0))</f>
        <v>0</v>
      </c>
      <c r="G64" s="96">
        <f>IF('Indicator Data'!J76="No Data",1,IF('Indicator Data Imputation'!I67&lt;&gt;"",1,0))</f>
        <v>0</v>
      </c>
      <c r="H64" s="96">
        <f>IF('Indicator Data'!K76="No Data",1,IF('Indicator Data Imputation'!J67&lt;&gt;"",1,0))</f>
        <v>0</v>
      </c>
      <c r="I64" s="96">
        <f>IF('Indicator Data'!L76="No Data",1,IF('Indicator Data Imputation'!K67&lt;&gt;"",1,0))</f>
        <v>0</v>
      </c>
      <c r="J64" s="96">
        <f>IF('Indicator Data'!M76="No Data",1,IF('Indicator Data Imputation'!L67&lt;&gt;"",1,0))</f>
        <v>0</v>
      </c>
      <c r="K64" s="96">
        <f>IF('Indicator Data'!N76="No Data",1,IF('Indicator Data Imputation'!M67&lt;&gt;"",1,0))</f>
        <v>0</v>
      </c>
      <c r="L64" s="96">
        <f>IF('Indicator Data'!O76="No Data",1,IF('Indicator Data Imputation'!N67&lt;&gt;"",1,0))</f>
        <v>0</v>
      </c>
      <c r="M64" s="96">
        <f>IF('Indicator Data'!P76="No Data",1,IF('Indicator Data Imputation'!O67&lt;&gt;"",1,0))</f>
        <v>0</v>
      </c>
      <c r="N64" s="96">
        <f>IF('Indicator Data'!Q76="No Data",1,IF('Indicator Data Imputation'!P67&lt;&gt;"",1,0))</f>
        <v>0</v>
      </c>
      <c r="O64" s="96">
        <f>IF('Indicator Data'!R76="No Data",1,IF('Indicator Data Imputation'!Q67&lt;&gt;"",1,0))</f>
        <v>0</v>
      </c>
      <c r="P64" s="96">
        <f>IF('Indicator Data'!S76="No Data",1,IF('Indicator Data Imputation'!R67&lt;&gt;"",1,0))</f>
        <v>1</v>
      </c>
      <c r="Q64" s="96">
        <f>IF('Indicator Data'!T76="No Data",1,IF('Indicator Data Imputation'!S67&lt;&gt;"",1,0))</f>
        <v>0</v>
      </c>
      <c r="R64" s="96">
        <f>IF('Indicator Data'!U76="No Data",1,IF('Indicator Data Imputation'!T67&lt;&gt;"",1,0))</f>
        <v>0</v>
      </c>
      <c r="S64" s="96">
        <f>IF('Indicator Data'!V76="No Data",1,IF('Indicator Data Imputation'!U67&lt;&gt;"",1,0))</f>
        <v>0</v>
      </c>
      <c r="T64" s="96">
        <f>IF('Indicator Data'!W76="No Data",1,IF('Indicator Data Imputation'!V67&lt;&gt;"",1,0))</f>
        <v>0</v>
      </c>
      <c r="U64" s="96">
        <f>IF('Indicator Data'!X76="No Data",1,IF('Indicator Data Imputation'!W67&lt;&gt;"",1,0))</f>
        <v>0</v>
      </c>
      <c r="V64" s="96">
        <f>IF('Indicator Data'!Y76="No Data",1,IF('Indicator Data Imputation'!X67&lt;&gt;"",1,0))</f>
        <v>0</v>
      </c>
      <c r="W64" s="96">
        <f>IF('Indicator Data'!Z76="No Data",1,IF('Indicator Data Imputation'!Y67&lt;&gt;"",1,0))</f>
        <v>0</v>
      </c>
      <c r="X64" s="96">
        <f>IF('Indicator Data'!AA76="No Data",1,IF('Indicator Data Imputation'!Z67&lt;&gt;"",1,0))</f>
        <v>0</v>
      </c>
      <c r="Y64" s="96">
        <f>IF('Indicator Data'!AB76="No Data",1,IF('Indicator Data Imputation'!AA67&lt;&gt;"",1,0))</f>
        <v>0</v>
      </c>
      <c r="Z64" s="96">
        <f>IF('Indicator Data'!AC76="No Data",1,IF('Indicator Data Imputation'!AB67&lt;&gt;"",1,0))</f>
        <v>0</v>
      </c>
      <c r="AA64" s="96">
        <f>IF('Indicator Data'!AD76="No Data",1,IF('Indicator Data Imputation'!AC67&lt;&gt;"",1,0))</f>
        <v>0</v>
      </c>
      <c r="AB64" s="96">
        <f>IF('Indicator Data'!AE76="No Data",1,IF('Indicator Data Imputation'!AD67&lt;&gt;"",1,0))</f>
        <v>1</v>
      </c>
      <c r="AC64" s="96">
        <f>IF('Indicator Data'!AF76="No Data",1,IF('Indicator Data Imputation'!AE67&lt;&gt;"",1,0))</f>
        <v>1</v>
      </c>
      <c r="AD64" s="96">
        <f>IF('Indicator Data'!AG76="No Data",1,IF('Indicator Data Imputation'!AF67&lt;&gt;"",1,0))</f>
        <v>1</v>
      </c>
      <c r="AE64" s="96">
        <f>IF('Indicator Data'!AH76="No Data",1,IF('Indicator Data Imputation'!AG67&lt;&gt;"",1,0))</f>
        <v>1</v>
      </c>
      <c r="AF64" s="96">
        <f>IF('Indicator Data'!AI76="No Data",1,IF('Indicator Data Imputation'!AH67&lt;&gt;"",1,0))</f>
        <v>1</v>
      </c>
      <c r="AG64" s="96">
        <f>IF('Indicator Data'!AJ76="No Data",1,IF('Indicator Data Imputation'!AI67&lt;&gt;"",1,0))</f>
        <v>0</v>
      </c>
      <c r="AH64" s="96">
        <f>IF('Indicator Data'!AK76="No Data",1,IF('Indicator Data Imputation'!AJ67&lt;&gt;"",1,0))</f>
        <v>0</v>
      </c>
      <c r="AI64" s="96">
        <f>IF('Indicator Data'!AL76="No Data",1,IF('Indicator Data Imputation'!AK67&lt;&gt;"",1,0))</f>
        <v>0</v>
      </c>
      <c r="AJ64" s="96">
        <f>IF('Indicator Data'!AM76="No Data",1,IF('Indicator Data Imputation'!AL67&lt;&gt;"",1,0))</f>
        <v>0</v>
      </c>
      <c r="AK64" s="96">
        <f>IF('Indicator Data'!AN76="No Data",1,IF('Indicator Data Imputation'!AM67&lt;&gt;"",1,0))</f>
        <v>0</v>
      </c>
      <c r="AL64" s="96">
        <f>IF('Indicator Data'!AO76="No Data",1,IF('Indicator Data Imputation'!AN67&lt;&gt;"",1,0))</f>
        <v>0</v>
      </c>
      <c r="AM64" s="96">
        <f>IF('Indicator Data'!AP76="No Data",1,IF('Indicator Data Imputation'!AO67&lt;&gt;"",1,0))</f>
        <v>0</v>
      </c>
      <c r="AN64" s="96">
        <f>IF('Indicator Data'!AQ76="No Data",1,IF('Indicator Data Imputation'!AP67&lt;&gt;"",1,0))</f>
        <v>0</v>
      </c>
      <c r="AO64" s="96">
        <f>IF('Indicator Data'!AR76="No Data",1,IF('Indicator Data Imputation'!AQ67&lt;&gt;"",1,0))</f>
        <v>0</v>
      </c>
      <c r="AP64" s="96">
        <f>IF('Indicator Data'!AS76="No Data",1,IF('Indicator Data Imputation'!AR67&lt;&gt;"",1,0))</f>
        <v>0</v>
      </c>
      <c r="AQ64" s="96">
        <f>IF('Indicator Data'!AT76="No Data",1,IF('Indicator Data Imputation'!AS67&lt;&gt;"",1,0))</f>
        <v>1</v>
      </c>
      <c r="AR64" s="96">
        <f>IF('Indicator Data'!AU76="No Data",1,IF('Indicator Data Imputation'!AT67&lt;&gt;"",1,0))</f>
        <v>1</v>
      </c>
      <c r="AS64" s="96">
        <f>IF('Indicator Data'!AV76="No Data",1,IF('Indicator Data Imputation'!AU67&lt;&gt;"",1,0))</f>
        <v>1</v>
      </c>
      <c r="AT64" s="96">
        <f>IF('Indicator Data'!AW76="No Data",1,IF('Indicator Data Imputation'!AV67&lt;&gt;"",1,0))</f>
        <v>0</v>
      </c>
      <c r="AU64" s="96">
        <f>IF('Indicator Data'!AX76="No Data",1,IF('Indicator Data Imputation'!AW67&lt;&gt;"",1,0))</f>
        <v>0</v>
      </c>
      <c r="AV64" s="96">
        <f>IF('Indicator Data'!AY76="No Data",1,IF('Indicator Data Imputation'!AX67&lt;&gt;"",1,0))</f>
        <v>0</v>
      </c>
      <c r="AW64" s="96">
        <f>IF('Indicator Data'!AZ76="No Data",1,IF('Indicator Data Imputation'!AY67&lt;&gt;"",1,0))</f>
        <v>0</v>
      </c>
      <c r="AX64" s="96">
        <f>IF('Indicator Data'!BA76="No Data",1,IF('Indicator Data Imputation'!AZ67&lt;&gt;"",1,0))</f>
        <v>0</v>
      </c>
      <c r="AY64" s="96">
        <f>IF('Indicator Data'!BB76="No Data",1,IF('Indicator Data Imputation'!BA67&lt;&gt;"",1,0))</f>
        <v>0</v>
      </c>
      <c r="AZ64" s="96">
        <f>IF('Indicator Data'!BC76="No Data",1,IF('Indicator Data Imputation'!BB67&lt;&gt;"",1,0))</f>
        <v>0</v>
      </c>
      <c r="BA64" s="96">
        <f>IF('Indicator Data'!BD76="No Data",1,IF('Indicator Data Imputation'!BC67&lt;&gt;"",1,0))</f>
        <v>0</v>
      </c>
      <c r="BB64" s="96">
        <f>IF('Indicator Data'!BE76="No Data",1,IF('Indicator Data Imputation'!BD67&lt;&gt;"",1,0))</f>
        <v>0</v>
      </c>
      <c r="BC64" s="96">
        <f>IF('Indicator Data'!BF76="No Data",1,IF('Indicator Data Imputation'!BE67&lt;&gt;"",1,0))</f>
        <v>0</v>
      </c>
      <c r="BD64" s="96">
        <f>IF('Indicator Data'!BG76="No Data",1,IF('Indicator Data Imputation'!BF67&lt;&gt;"",1,0))</f>
        <v>0</v>
      </c>
      <c r="BE64" s="96">
        <f>IF('Indicator Data'!BH76="No Data",1,IF('Indicator Data Imputation'!BG67&lt;&gt;"",1,0))</f>
        <v>0</v>
      </c>
      <c r="BF64" s="96">
        <f>IF('Indicator Data'!BI76="No Data",1,IF('Indicator Data Imputation'!BH67&lt;&gt;"",1,0))</f>
        <v>0</v>
      </c>
      <c r="BG64" s="96">
        <f>IF('Indicator Data'!BJ76="No Data",1,IF('Indicator Data Imputation'!BI67&lt;&gt;"",1,0))</f>
        <v>0</v>
      </c>
      <c r="BH64" s="96">
        <f>IF('Indicator Data'!BK76="No Data",1,IF('Indicator Data Imputation'!BJ67&lt;&gt;"",1,0))</f>
        <v>0</v>
      </c>
      <c r="BI64" s="96">
        <f>IF('Indicator Data'!BL76="No Data",1,IF('Indicator Data Imputation'!BK67&lt;&gt;"",1,0))</f>
        <v>0</v>
      </c>
      <c r="BJ64" s="96">
        <f>IF('Indicator Data'!BM76="No Data",1,IF('Indicator Data Imputation'!BL67&lt;&gt;"",1,0))</f>
        <v>0</v>
      </c>
      <c r="BK64" s="96">
        <f>IF('Indicator Data'!BN76="No Data",1,IF('Indicator Data Imputation'!BM67&lt;&gt;"",1,0))</f>
        <v>0</v>
      </c>
      <c r="BL64" s="96">
        <f>IF('Indicator Data'!BO76="No Data",1,IF('Indicator Data Imputation'!BN67&lt;&gt;"",1,0))</f>
        <v>0</v>
      </c>
      <c r="BM64" s="96">
        <f>IF('Indicator Data'!BP76="No Data",1,IF('Indicator Data Imputation'!BO67&lt;&gt;"",1,0))</f>
        <v>1</v>
      </c>
      <c r="BN64" s="96">
        <f>IF('Indicator Data'!BQ76="No Data",1,IF('Indicator Data Imputation'!BP67&lt;&gt;"",1,0))</f>
        <v>1</v>
      </c>
      <c r="BO64" s="96">
        <f>IF('Indicator Data'!BR76="No Data",1,IF('Indicator Data Imputation'!BQ67&lt;&gt;"",1,0))</f>
        <v>1</v>
      </c>
      <c r="BP64" s="96">
        <f>IF('Indicator Data'!BS76="No Data",1,IF('Indicator Data Imputation'!BR67&lt;&gt;"",1,0))</f>
        <v>1</v>
      </c>
      <c r="BQ64" s="96">
        <f>IF('Indicator Data'!BT76="No Data",1,IF('Indicator Data Imputation'!BS67&lt;&gt;"",1,0))</f>
        <v>0</v>
      </c>
      <c r="BR64" s="96">
        <f>IF('Indicator Data'!BU76="No Data",1,IF('Indicator Data Imputation'!BT67&lt;&gt;"",1,0))</f>
        <v>1</v>
      </c>
      <c r="BS64" s="96">
        <f>IF('Indicator Data'!BV76="No Data",1,IF('Indicator Data Imputation'!BU67&lt;&gt;"",1,0))</f>
        <v>0</v>
      </c>
      <c r="BT64" s="96">
        <f>IF('Indicator Data'!BW76="No Data",1,IF('Indicator Data Imputation'!BV67&lt;&gt;"",1,0))</f>
        <v>0</v>
      </c>
      <c r="BU64" s="96">
        <f>IF('Indicator Data'!BX76="No Data",1,IF('Indicator Data Imputation'!BW67&lt;&gt;"",1,0))</f>
        <v>0</v>
      </c>
      <c r="BV64" s="96">
        <f>IF('Indicator Data'!BY76="No Data",1,IF('Indicator Data Imputation'!BX67&lt;&gt;"",1,0))</f>
        <v>0</v>
      </c>
      <c r="BW64" s="96">
        <f>IF('Indicator Data'!BZ76="No Data",1,IF('Indicator Data Imputation'!BY67&lt;&gt;"",1,0))</f>
        <v>0</v>
      </c>
      <c r="BX64" s="96">
        <f>IF('Indicator Data'!CA76="No Data",1,IF('Indicator Data Imputation'!BZ67&lt;&gt;"",1,0))</f>
        <v>0</v>
      </c>
      <c r="BY64" s="96">
        <f>IF('Indicator Data'!CB76="No Data",1,IF('Indicator Data Imputation'!CA67&lt;&gt;"",1,0))</f>
        <v>0</v>
      </c>
      <c r="BZ64" s="96">
        <f>IF('Indicator Data'!CC76="No Data",1,IF('Indicator Data Imputation'!CB67&lt;&gt;"",1,0))</f>
        <v>0</v>
      </c>
      <c r="CA64" s="96">
        <f>IF('Indicator Data'!CD76="No Data",1,IF('Indicator Data Imputation'!CC67&lt;&gt;"",1,0))</f>
        <v>0</v>
      </c>
      <c r="CB64" s="96">
        <f>IF('Indicator Data'!CE76="No Data",1,IF('Indicator Data Imputation'!CD67&lt;&gt;"",1,0))</f>
        <v>0</v>
      </c>
      <c r="CC64" s="96">
        <f>IF('Indicator Data'!CF76="No Data",1,IF('Indicator Data Imputation'!CE67&lt;&gt;"",1,0))</f>
        <v>0</v>
      </c>
      <c r="CD64" s="96">
        <f>IF('Indicator Data'!CG76="No Data",1,IF('Indicator Data Imputation'!CF67&lt;&gt;"",1,0))</f>
        <v>0</v>
      </c>
      <c r="CE64" s="96">
        <f>IF('Indicator Data'!CH76="No Data",1,IF('Indicator Data Imputation'!CG67&lt;&gt;"",1,0))</f>
        <v>0</v>
      </c>
      <c r="CF64" s="96">
        <f>IF('Indicator Data'!CI76="No Data",1,IF('Indicator Data Imputation'!CH67&lt;&gt;"",1,0))</f>
        <v>0</v>
      </c>
      <c r="CG64" s="96">
        <f>IF('Indicator Data'!CJ76="No Data",1,IF('Indicator Data Imputation'!CI67&lt;&gt;"",1,0))</f>
        <v>0</v>
      </c>
      <c r="CH64" s="96">
        <f>IF('Indicator Data'!CK76="No Data",1,IF('Indicator Data Imputation'!CJ67&lt;&gt;"",1,0))</f>
        <v>0</v>
      </c>
      <c r="CI64" s="96">
        <f>IF('Indicator Data'!CL76="No Data",1,IF('Indicator Data Imputation'!CK67&lt;&gt;"",1,0))</f>
        <v>0</v>
      </c>
      <c r="CJ64" s="96">
        <f>IF('Indicator Data'!CM76="No Data",1,IF('Indicator Data Imputation'!CL67&lt;&gt;"",1,0))</f>
        <v>0</v>
      </c>
      <c r="CK64" s="96">
        <f>IF('Indicator Data'!CN76="No Data",1,IF('Indicator Data Imputation'!CM67&lt;&gt;"",1,0))</f>
        <v>0</v>
      </c>
      <c r="CL64" s="96">
        <f>IF('Indicator Data'!CO76="No Data",1,IF('Indicator Data Imputation'!CN67&lt;&gt;"",1,0))</f>
        <v>0</v>
      </c>
      <c r="CM64">
        <f t="shared" si="2"/>
        <v>13</v>
      </c>
      <c r="CN64" s="98">
        <f t="shared" si="1"/>
        <v>0.14606741573033707</v>
      </c>
    </row>
    <row r="65" spans="1:92" ht="15.75" customHeight="1" x14ac:dyDescent="0.3">
      <c r="A65" t="str">
        <f>'Indicator Data'!C77</f>
        <v>Sylhet</v>
      </c>
      <c r="B65" s="96">
        <f>IF('Indicator Data'!E77="No Data",1,IF('Indicator Data Imputation'!D68&lt;&gt;"",1,0))</f>
        <v>1</v>
      </c>
      <c r="C65" s="96">
        <f>IF('Indicator Data'!F77="No Data",1,IF('Indicator Data Imputation'!E68&lt;&gt;"",1,0))</f>
        <v>1</v>
      </c>
      <c r="D65" s="96">
        <f>IF('Indicator Data'!G77="No Data",1,IF('Indicator Data Imputation'!F68&lt;&gt;"",1,0))</f>
        <v>1</v>
      </c>
      <c r="E65" s="96">
        <f>IF('Indicator Data'!H77="No Data",1,IF('Indicator Data Imputation'!G68&lt;&gt;"",1,0))</f>
        <v>1</v>
      </c>
      <c r="F65" s="96">
        <f>IF('Indicator Data'!I77="No Data",1,IF('Indicator Data Imputation'!H68&lt;&gt;"",1,0))</f>
        <v>0</v>
      </c>
      <c r="G65" s="96">
        <f>IF('Indicator Data'!J77="No Data",1,IF('Indicator Data Imputation'!I68&lt;&gt;"",1,0))</f>
        <v>0</v>
      </c>
      <c r="H65" s="96">
        <f>IF('Indicator Data'!K77="No Data",1,IF('Indicator Data Imputation'!J68&lt;&gt;"",1,0))</f>
        <v>0</v>
      </c>
      <c r="I65" s="96">
        <f>IF('Indicator Data'!L77="No Data",1,IF('Indicator Data Imputation'!K68&lt;&gt;"",1,0))</f>
        <v>0</v>
      </c>
      <c r="J65" s="96">
        <f>IF('Indicator Data'!M77="No Data",1,IF('Indicator Data Imputation'!L68&lt;&gt;"",1,0))</f>
        <v>0</v>
      </c>
      <c r="K65" s="96">
        <f>IF('Indicator Data'!N77="No Data",1,IF('Indicator Data Imputation'!M68&lt;&gt;"",1,0))</f>
        <v>0</v>
      </c>
      <c r="L65" s="96">
        <f>IF('Indicator Data'!O77="No Data",1,IF('Indicator Data Imputation'!N68&lt;&gt;"",1,0))</f>
        <v>0</v>
      </c>
      <c r="M65" s="96">
        <f>IF('Indicator Data'!P77="No Data",1,IF('Indicator Data Imputation'!O68&lt;&gt;"",1,0))</f>
        <v>0</v>
      </c>
      <c r="N65" s="96">
        <f>IF('Indicator Data'!Q77="No Data",1,IF('Indicator Data Imputation'!P68&lt;&gt;"",1,0))</f>
        <v>0</v>
      </c>
      <c r="O65" s="96">
        <f>IF('Indicator Data'!R77="No Data",1,IF('Indicator Data Imputation'!Q68&lt;&gt;"",1,0))</f>
        <v>0</v>
      </c>
      <c r="P65" s="96">
        <f>IF('Indicator Data'!S77="No Data",1,IF('Indicator Data Imputation'!R68&lt;&gt;"",1,0))</f>
        <v>1</v>
      </c>
      <c r="Q65" s="96">
        <f>IF('Indicator Data'!T77="No Data",1,IF('Indicator Data Imputation'!S68&lt;&gt;"",1,0))</f>
        <v>0</v>
      </c>
      <c r="R65" s="96">
        <f>IF('Indicator Data'!U77="No Data",1,IF('Indicator Data Imputation'!T68&lt;&gt;"",1,0))</f>
        <v>0</v>
      </c>
      <c r="S65" s="96">
        <f>IF('Indicator Data'!V77="No Data",1,IF('Indicator Data Imputation'!U68&lt;&gt;"",1,0))</f>
        <v>0</v>
      </c>
      <c r="T65" s="96">
        <f>IF('Indicator Data'!W77="No Data",1,IF('Indicator Data Imputation'!V68&lt;&gt;"",1,0))</f>
        <v>0</v>
      </c>
      <c r="U65" s="96">
        <f>IF('Indicator Data'!X77="No Data",1,IF('Indicator Data Imputation'!W68&lt;&gt;"",1,0))</f>
        <v>0</v>
      </c>
      <c r="V65" s="96">
        <f>IF('Indicator Data'!Y77="No Data",1,IF('Indicator Data Imputation'!X68&lt;&gt;"",1,0))</f>
        <v>0</v>
      </c>
      <c r="W65" s="96">
        <f>IF('Indicator Data'!Z77="No Data",1,IF('Indicator Data Imputation'!Y68&lt;&gt;"",1,0))</f>
        <v>0</v>
      </c>
      <c r="X65" s="96">
        <f>IF('Indicator Data'!AA77="No Data",1,IF('Indicator Data Imputation'!Z68&lt;&gt;"",1,0))</f>
        <v>0</v>
      </c>
      <c r="Y65" s="96">
        <f>IF('Indicator Data'!AB77="No Data",1,IF('Indicator Data Imputation'!AA68&lt;&gt;"",1,0))</f>
        <v>0</v>
      </c>
      <c r="Z65" s="96">
        <f>IF('Indicator Data'!AC77="No Data",1,IF('Indicator Data Imputation'!AB68&lt;&gt;"",1,0))</f>
        <v>0</v>
      </c>
      <c r="AA65" s="96">
        <f>IF('Indicator Data'!AD77="No Data",1,IF('Indicator Data Imputation'!AC68&lt;&gt;"",1,0))</f>
        <v>0</v>
      </c>
      <c r="AB65" s="96">
        <f>IF('Indicator Data'!AE77="No Data",1,IF('Indicator Data Imputation'!AD68&lt;&gt;"",1,0))</f>
        <v>1</v>
      </c>
      <c r="AC65" s="96">
        <f>IF('Indicator Data'!AF77="No Data",1,IF('Indicator Data Imputation'!AE68&lt;&gt;"",1,0))</f>
        <v>1</v>
      </c>
      <c r="AD65" s="96">
        <f>IF('Indicator Data'!AG77="No Data",1,IF('Indicator Data Imputation'!AF68&lt;&gt;"",1,0))</f>
        <v>1</v>
      </c>
      <c r="AE65" s="96">
        <f>IF('Indicator Data'!AH77="No Data",1,IF('Indicator Data Imputation'!AG68&lt;&gt;"",1,0))</f>
        <v>1</v>
      </c>
      <c r="AF65" s="96">
        <f>IF('Indicator Data'!AI77="No Data",1,IF('Indicator Data Imputation'!AH68&lt;&gt;"",1,0))</f>
        <v>1</v>
      </c>
      <c r="AG65" s="96">
        <f>IF('Indicator Data'!AJ77="No Data",1,IF('Indicator Data Imputation'!AI68&lt;&gt;"",1,0))</f>
        <v>0</v>
      </c>
      <c r="AH65" s="96">
        <f>IF('Indicator Data'!AK77="No Data",1,IF('Indicator Data Imputation'!AJ68&lt;&gt;"",1,0))</f>
        <v>0</v>
      </c>
      <c r="AI65" s="96">
        <f>IF('Indicator Data'!AL77="No Data",1,IF('Indicator Data Imputation'!AK68&lt;&gt;"",1,0))</f>
        <v>0</v>
      </c>
      <c r="AJ65" s="96">
        <f>IF('Indicator Data'!AM77="No Data",1,IF('Indicator Data Imputation'!AL68&lt;&gt;"",1,0))</f>
        <v>0</v>
      </c>
      <c r="AK65" s="96">
        <f>IF('Indicator Data'!AN77="No Data",1,IF('Indicator Data Imputation'!AM68&lt;&gt;"",1,0))</f>
        <v>0</v>
      </c>
      <c r="AL65" s="96">
        <f>IF('Indicator Data'!AO77="No Data",1,IF('Indicator Data Imputation'!AN68&lt;&gt;"",1,0))</f>
        <v>0</v>
      </c>
      <c r="AM65" s="96">
        <f>IF('Indicator Data'!AP77="No Data",1,IF('Indicator Data Imputation'!AO68&lt;&gt;"",1,0))</f>
        <v>0</v>
      </c>
      <c r="AN65" s="96">
        <f>IF('Indicator Data'!AQ77="No Data",1,IF('Indicator Data Imputation'!AP68&lt;&gt;"",1,0))</f>
        <v>0</v>
      </c>
      <c r="AO65" s="96">
        <f>IF('Indicator Data'!AR77="No Data",1,IF('Indicator Data Imputation'!AQ68&lt;&gt;"",1,0))</f>
        <v>0</v>
      </c>
      <c r="AP65" s="96">
        <f>IF('Indicator Data'!AS77="No Data",1,IF('Indicator Data Imputation'!AR68&lt;&gt;"",1,0))</f>
        <v>0</v>
      </c>
      <c r="AQ65" s="96">
        <f>IF('Indicator Data'!AT77="No Data",1,IF('Indicator Data Imputation'!AS68&lt;&gt;"",1,0))</f>
        <v>1</v>
      </c>
      <c r="AR65" s="96">
        <f>IF('Indicator Data'!AU77="No Data",1,IF('Indicator Data Imputation'!AT68&lt;&gt;"",1,0))</f>
        <v>1</v>
      </c>
      <c r="AS65" s="96">
        <f>IF('Indicator Data'!AV77="No Data",1,IF('Indicator Data Imputation'!AU68&lt;&gt;"",1,0))</f>
        <v>1</v>
      </c>
      <c r="AT65" s="96">
        <f>IF('Indicator Data'!AW77="No Data",1,IF('Indicator Data Imputation'!AV68&lt;&gt;"",1,0))</f>
        <v>0</v>
      </c>
      <c r="AU65" s="96">
        <f>IF('Indicator Data'!AX77="No Data",1,IF('Indicator Data Imputation'!AW68&lt;&gt;"",1,0))</f>
        <v>0</v>
      </c>
      <c r="AV65" s="96">
        <f>IF('Indicator Data'!AY77="No Data",1,IF('Indicator Data Imputation'!AX68&lt;&gt;"",1,0))</f>
        <v>0</v>
      </c>
      <c r="AW65" s="96">
        <f>IF('Indicator Data'!AZ77="No Data",1,IF('Indicator Data Imputation'!AY68&lt;&gt;"",1,0))</f>
        <v>0</v>
      </c>
      <c r="AX65" s="96">
        <f>IF('Indicator Data'!BA77="No Data",1,IF('Indicator Data Imputation'!AZ68&lt;&gt;"",1,0))</f>
        <v>0</v>
      </c>
      <c r="AY65" s="96">
        <f>IF('Indicator Data'!BB77="No Data",1,IF('Indicator Data Imputation'!BA68&lt;&gt;"",1,0))</f>
        <v>0</v>
      </c>
      <c r="AZ65" s="96">
        <f>IF('Indicator Data'!BC77="No Data",1,IF('Indicator Data Imputation'!BB68&lt;&gt;"",1,0))</f>
        <v>0</v>
      </c>
      <c r="BA65" s="96">
        <f>IF('Indicator Data'!BD77="No Data",1,IF('Indicator Data Imputation'!BC68&lt;&gt;"",1,0))</f>
        <v>0</v>
      </c>
      <c r="BB65" s="96">
        <f>IF('Indicator Data'!BE77="No Data",1,IF('Indicator Data Imputation'!BD68&lt;&gt;"",1,0))</f>
        <v>0</v>
      </c>
      <c r="BC65" s="96">
        <f>IF('Indicator Data'!BF77="No Data",1,IF('Indicator Data Imputation'!BE68&lt;&gt;"",1,0))</f>
        <v>0</v>
      </c>
      <c r="BD65" s="96">
        <f>IF('Indicator Data'!BG77="No Data",1,IF('Indicator Data Imputation'!BF68&lt;&gt;"",1,0))</f>
        <v>0</v>
      </c>
      <c r="BE65" s="96">
        <f>IF('Indicator Data'!BH77="No Data",1,IF('Indicator Data Imputation'!BG68&lt;&gt;"",1,0))</f>
        <v>0</v>
      </c>
      <c r="BF65" s="96">
        <f>IF('Indicator Data'!BI77="No Data",1,IF('Indicator Data Imputation'!BH68&lt;&gt;"",1,0))</f>
        <v>0</v>
      </c>
      <c r="BG65" s="96">
        <f>IF('Indicator Data'!BJ77="No Data",1,IF('Indicator Data Imputation'!BI68&lt;&gt;"",1,0))</f>
        <v>0</v>
      </c>
      <c r="BH65" s="96">
        <f>IF('Indicator Data'!BK77="No Data",1,IF('Indicator Data Imputation'!BJ68&lt;&gt;"",1,0))</f>
        <v>0</v>
      </c>
      <c r="BI65" s="96">
        <f>IF('Indicator Data'!BL77="No Data",1,IF('Indicator Data Imputation'!BK68&lt;&gt;"",1,0))</f>
        <v>0</v>
      </c>
      <c r="BJ65" s="96">
        <f>IF('Indicator Data'!BM77="No Data",1,IF('Indicator Data Imputation'!BL68&lt;&gt;"",1,0))</f>
        <v>0</v>
      </c>
      <c r="BK65" s="96">
        <f>IF('Indicator Data'!BN77="No Data",1,IF('Indicator Data Imputation'!BM68&lt;&gt;"",1,0))</f>
        <v>0</v>
      </c>
      <c r="BL65" s="96">
        <f>IF('Indicator Data'!BO77="No Data",1,IF('Indicator Data Imputation'!BN68&lt;&gt;"",1,0))</f>
        <v>0</v>
      </c>
      <c r="BM65" s="96">
        <f>IF('Indicator Data'!BP77="No Data",1,IF('Indicator Data Imputation'!BO68&lt;&gt;"",1,0))</f>
        <v>1</v>
      </c>
      <c r="BN65" s="96">
        <f>IF('Indicator Data'!BQ77="No Data",1,IF('Indicator Data Imputation'!BP68&lt;&gt;"",1,0))</f>
        <v>1</v>
      </c>
      <c r="BO65" s="96">
        <f>IF('Indicator Data'!BR77="No Data",1,IF('Indicator Data Imputation'!BQ68&lt;&gt;"",1,0))</f>
        <v>1</v>
      </c>
      <c r="BP65" s="96">
        <f>IF('Indicator Data'!BS77="No Data",1,IF('Indicator Data Imputation'!BR68&lt;&gt;"",1,0))</f>
        <v>1</v>
      </c>
      <c r="BQ65" s="96">
        <f>IF('Indicator Data'!BT77="No Data",1,IF('Indicator Data Imputation'!BS68&lt;&gt;"",1,0))</f>
        <v>0</v>
      </c>
      <c r="BR65" s="96">
        <f>IF('Indicator Data'!BU77="No Data",1,IF('Indicator Data Imputation'!BT68&lt;&gt;"",1,0))</f>
        <v>1</v>
      </c>
      <c r="BS65" s="96">
        <f>IF('Indicator Data'!BV77="No Data",1,IF('Indicator Data Imputation'!BU68&lt;&gt;"",1,0))</f>
        <v>0</v>
      </c>
      <c r="BT65" s="96">
        <f>IF('Indicator Data'!BW77="No Data",1,IF('Indicator Data Imputation'!BV68&lt;&gt;"",1,0))</f>
        <v>0</v>
      </c>
      <c r="BU65" s="96">
        <f>IF('Indicator Data'!BX77="No Data",1,IF('Indicator Data Imputation'!BW68&lt;&gt;"",1,0))</f>
        <v>0</v>
      </c>
      <c r="BV65" s="96">
        <f>IF('Indicator Data'!BY77="No Data",1,IF('Indicator Data Imputation'!BX68&lt;&gt;"",1,0))</f>
        <v>0</v>
      </c>
      <c r="BW65" s="96">
        <f>IF('Indicator Data'!BZ77="No Data",1,IF('Indicator Data Imputation'!BY68&lt;&gt;"",1,0))</f>
        <v>0</v>
      </c>
      <c r="BX65" s="96">
        <f>IF('Indicator Data'!CA77="No Data",1,IF('Indicator Data Imputation'!BZ68&lt;&gt;"",1,0))</f>
        <v>0</v>
      </c>
      <c r="BY65" s="96">
        <f>IF('Indicator Data'!CB77="No Data",1,IF('Indicator Data Imputation'!CA68&lt;&gt;"",1,0))</f>
        <v>0</v>
      </c>
      <c r="BZ65" s="96">
        <f>IF('Indicator Data'!CC77="No Data",1,IF('Indicator Data Imputation'!CB68&lt;&gt;"",1,0))</f>
        <v>0</v>
      </c>
      <c r="CA65" s="96">
        <f>IF('Indicator Data'!CD77="No Data",1,IF('Indicator Data Imputation'!CC68&lt;&gt;"",1,0))</f>
        <v>0</v>
      </c>
      <c r="CB65" s="96">
        <f>IF('Indicator Data'!CE77="No Data",1,IF('Indicator Data Imputation'!CD68&lt;&gt;"",1,0))</f>
        <v>0</v>
      </c>
      <c r="CC65" s="96">
        <f>IF('Indicator Data'!CF77="No Data",1,IF('Indicator Data Imputation'!CE68&lt;&gt;"",1,0))</f>
        <v>0</v>
      </c>
      <c r="CD65" s="96">
        <f>IF('Indicator Data'!CG77="No Data",1,IF('Indicator Data Imputation'!CF68&lt;&gt;"",1,0))</f>
        <v>0</v>
      </c>
      <c r="CE65" s="96">
        <f>IF('Indicator Data'!CH77="No Data",1,IF('Indicator Data Imputation'!CG68&lt;&gt;"",1,0))</f>
        <v>0</v>
      </c>
      <c r="CF65" s="96">
        <f>IF('Indicator Data'!CI77="No Data",1,IF('Indicator Data Imputation'!CH68&lt;&gt;"",1,0))</f>
        <v>0</v>
      </c>
      <c r="CG65" s="96">
        <f>IF('Indicator Data'!CJ77="No Data",1,IF('Indicator Data Imputation'!CI68&lt;&gt;"",1,0))</f>
        <v>0</v>
      </c>
      <c r="CH65" s="96">
        <f>IF('Indicator Data'!CK77="No Data",1,IF('Indicator Data Imputation'!CJ68&lt;&gt;"",1,0))</f>
        <v>0</v>
      </c>
      <c r="CI65" s="96">
        <f>IF('Indicator Data'!CL77="No Data",1,IF('Indicator Data Imputation'!CK68&lt;&gt;"",1,0))</f>
        <v>0</v>
      </c>
      <c r="CJ65" s="96">
        <f>IF('Indicator Data'!CM77="No Data",1,IF('Indicator Data Imputation'!CL68&lt;&gt;"",1,0))</f>
        <v>0</v>
      </c>
      <c r="CK65" s="96">
        <f>IF('Indicator Data'!CN77="No Data",1,IF('Indicator Data Imputation'!CM68&lt;&gt;"",1,0))</f>
        <v>0</v>
      </c>
      <c r="CL65" s="96">
        <f>IF('Indicator Data'!CO77="No Data",1,IF('Indicator Data Imputation'!CN68&lt;&gt;"",1,0))</f>
        <v>0</v>
      </c>
      <c r="CM65">
        <f t="shared" si="2"/>
        <v>13</v>
      </c>
      <c r="CN65" s="98">
        <f t="shared" si="1"/>
        <v>0.14606741573033707</v>
      </c>
    </row>
    <row r="66" spans="1:92" ht="15.75" customHeight="1" x14ac:dyDescent="0.3"/>
    <row r="67" spans="1:92" ht="15.75" customHeight="1" x14ac:dyDescent="0.3"/>
    <row r="68" spans="1:92" ht="15.75" customHeight="1" x14ac:dyDescent="0.3"/>
    <row r="69" spans="1:92" ht="15.75" customHeight="1" x14ac:dyDescent="0.3"/>
    <row r="70" spans="1:92" ht="15.75" customHeight="1" x14ac:dyDescent="0.3"/>
    <row r="71" spans="1:92" ht="15.75" customHeight="1" x14ac:dyDescent="0.3"/>
    <row r="72" spans="1:92" ht="15.75" customHeight="1" x14ac:dyDescent="0.3"/>
    <row r="73" spans="1:92" ht="15.75" customHeight="1" x14ac:dyDescent="0.3"/>
    <row r="74" spans="1:92" ht="15.75" customHeight="1" x14ac:dyDescent="0.3"/>
    <row r="75" spans="1:92" ht="15.75" customHeight="1" x14ac:dyDescent="0.3"/>
    <row r="76" spans="1:92" ht="15.75" customHeight="1" x14ac:dyDescent="0.3"/>
    <row r="77" spans="1:92" ht="15.75" customHeight="1" x14ac:dyDescent="0.3"/>
    <row r="78" spans="1:92" ht="15.75" customHeight="1" x14ac:dyDescent="0.3"/>
    <row r="79" spans="1:92" ht="15.75" customHeight="1" x14ac:dyDescent="0.3"/>
    <row r="80" spans="1:92" ht="14.4"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2958-ADA0-4A04-9780-B320E9802723}">
  <sheetPr>
    <tabColor rgb="FF7030A0"/>
  </sheetPr>
  <dimension ref="A1:I72"/>
  <sheetViews>
    <sheetView zoomScale="85" zoomScaleNormal="85" workbookViewId="0">
      <pane xSplit="2" ySplit="1" topLeftCell="C17" activePane="bottomRight" state="frozen"/>
      <selection pane="topRight" activeCell="B1" sqref="B1"/>
      <selection pane="bottomLeft" activeCell="A2" sqref="A2"/>
      <selection pane="bottomRight" activeCell="B1" sqref="B1"/>
    </sheetView>
  </sheetViews>
  <sheetFormatPr defaultRowHeight="14.4" x14ac:dyDescent="0.3"/>
  <cols>
    <col min="1" max="1" width="21.5546875" style="317" customWidth="1"/>
    <col min="2" max="2" width="16.88671875" style="317" customWidth="1"/>
    <col min="3" max="7" width="8.88671875" style="317"/>
    <col min="8" max="8" width="8.88671875" style="317" customWidth="1"/>
    <col min="9" max="16384" width="8.88671875" style="317"/>
  </cols>
  <sheetData>
    <row r="1" spans="1:9" ht="177" x14ac:dyDescent="0.3">
      <c r="A1" s="377" t="str">
        <f>'Indicator Data Imputation'!A2</f>
        <v>ADMIN LEVEL-1 (Division)</v>
      </c>
      <c r="B1" s="377" t="str">
        <f>'Indicator Data Imputation'!B2</f>
        <v xml:space="preserve">ADMIN LEVEL-2 (District) </v>
      </c>
      <c r="C1" s="324" t="s">
        <v>1067</v>
      </c>
      <c r="D1" s="325" t="s">
        <v>1072</v>
      </c>
      <c r="E1" s="324" t="s">
        <v>1068</v>
      </c>
      <c r="F1" s="324" t="s">
        <v>1067</v>
      </c>
      <c r="G1" s="325" t="s">
        <v>1069</v>
      </c>
      <c r="H1" s="324" t="s">
        <v>1068</v>
      </c>
      <c r="I1" s="324" t="s">
        <v>1070</v>
      </c>
    </row>
    <row r="2" spans="1:9" x14ac:dyDescent="0.3">
      <c r="A2" s="317" t="str">
        <f>'Indicator Data'!B14</f>
        <v>Barishal</v>
      </c>
      <c r="B2" s="317" t="str">
        <f>'Imputed and missing data hidden'!A2</f>
        <v>Barguna</v>
      </c>
      <c r="C2" s="317">
        <f>'Imputed and missing data hidden'!CM2</f>
        <v>13</v>
      </c>
      <c r="D2" s="317">
        <v>0</v>
      </c>
      <c r="E2" s="320">
        <f>'Indicator Date hidden2'!CN3</f>
        <v>0.7528089887640449</v>
      </c>
      <c r="F2" s="320">
        <f>IF(C2&gt;C$70,10,10-(C$70-C2)/(C$70-C$69)*10)</f>
        <v>10</v>
      </c>
      <c r="G2" s="320">
        <f>IF(D2=1,$C$72,1)</f>
        <v>1</v>
      </c>
      <c r="H2" s="320">
        <f>IF(E2&gt;E$70,10,10-(E$70-E2)/(E$70-E$69)*10)</f>
        <v>9.4101123595505598</v>
      </c>
      <c r="I2" s="320">
        <f>ROUND((10-GEOMEAN(((10-F2)/10*9+1),((10-G2)/10*9+1),((10-H2)/10*9+1)))/9*10,1)</f>
        <v>8.4</v>
      </c>
    </row>
    <row r="3" spans="1:9" x14ac:dyDescent="0.3">
      <c r="A3" s="317" t="str">
        <f>'Indicator Data'!B15</f>
        <v>Barishal</v>
      </c>
      <c r="B3" s="317" t="str">
        <f>'Imputed and missing data hidden'!A3</f>
        <v>Barishal</v>
      </c>
      <c r="C3" s="317">
        <f>'Imputed and missing data hidden'!CM3</f>
        <v>13</v>
      </c>
      <c r="D3" s="317">
        <v>0</v>
      </c>
      <c r="E3" s="320">
        <f>'Indicator Date hidden2'!CN4</f>
        <v>0.7528089887640449</v>
      </c>
      <c r="F3" s="320">
        <f>IF(C3&gt;C$70,10,10-(C$70-C3)/(C$70-C$69)*10)</f>
        <v>10</v>
      </c>
      <c r="G3" s="320">
        <f t="shared" ref="G3:G65" si="0">IF(D3=1,$C$72,1)</f>
        <v>1</v>
      </c>
      <c r="H3" s="320">
        <f t="shared" ref="H3:H33" si="1">IF(E3&gt;E$70,10,10-(E$70-E3)/(E$70-E$69)*10)</f>
        <v>9.4101123595505598</v>
      </c>
      <c r="I3" s="320">
        <f t="shared" ref="I3:I65" si="2">ROUND((10-GEOMEAN(((10-F3)/10*9+1),((10-G3)/10*9+1),((10-H3)/10*9+1)))/9*10,1)</f>
        <v>8.4</v>
      </c>
    </row>
    <row r="4" spans="1:9" x14ac:dyDescent="0.3">
      <c r="A4" s="317" t="str">
        <f>'Indicator Data'!B16</f>
        <v>Barishal</v>
      </c>
      <c r="B4" s="317" t="str">
        <f>'Imputed and missing data hidden'!A4</f>
        <v>Bhola</v>
      </c>
      <c r="C4" s="317">
        <f>'Imputed and missing data hidden'!CM4</f>
        <v>13</v>
      </c>
      <c r="D4" s="317">
        <v>0</v>
      </c>
      <c r="E4" s="320">
        <f>'Indicator Date hidden2'!CN5</f>
        <v>0.7528089887640449</v>
      </c>
      <c r="F4" s="320">
        <f t="shared" ref="F4:F65" si="3">IF(C4&gt;C$70,10,10-(C$70-C4)/(C$70-C$69)*10)</f>
        <v>10</v>
      </c>
      <c r="G4" s="320">
        <f t="shared" si="0"/>
        <v>1</v>
      </c>
      <c r="H4" s="320">
        <f t="shared" si="1"/>
        <v>9.4101123595505598</v>
      </c>
      <c r="I4" s="320">
        <f t="shared" si="2"/>
        <v>8.4</v>
      </c>
    </row>
    <row r="5" spans="1:9" x14ac:dyDescent="0.3">
      <c r="A5" s="317" t="str">
        <f>'Indicator Data'!B17</f>
        <v>Barishal</v>
      </c>
      <c r="B5" s="317" t="str">
        <f>'Imputed and missing data hidden'!A5</f>
        <v>Jhalokati</v>
      </c>
      <c r="C5" s="317">
        <f>'Imputed and missing data hidden'!CM5</f>
        <v>13</v>
      </c>
      <c r="D5" s="317">
        <v>0</v>
      </c>
      <c r="E5" s="320">
        <f>'Indicator Date hidden2'!CN6</f>
        <v>0.7528089887640449</v>
      </c>
      <c r="F5" s="320">
        <f t="shared" si="3"/>
        <v>10</v>
      </c>
      <c r="G5" s="320">
        <f t="shared" si="0"/>
        <v>1</v>
      </c>
      <c r="H5" s="320">
        <f t="shared" si="1"/>
        <v>9.4101123595505598</v>
      </c>
      <c r="I5" s="320">
        <f t="shared" si="2"/>
        <v>8.4</v>
      </c>
    </row>
    <row r="6" spans="1:9" x14ac:dyDescent="0.3">
      <c r="A6" s="317" t="str">
        <f>'Indicator Data'!B18</f>
        <v>Barishal</v>
      </c>
      <c r="B6" s="317" t="str">
        <f>'Imputed and missing data hidden'!A6</f>
        <v>Patuakhali</v>
      </c>
      <c r="C6" s="317">
        <f>'Imputed and missing data hidden'!CM6</f>
        <v>13</v>
      </c>
      <c r="D6" s="317">
        <v>0</v>
      </c>
      <c r="E6" s="320">
        <f>'Indicator Date hidden2'!CN7</f>
        <v>0.7528089887640449</v>
      </c>
      <c r="F6" s="320">
        <f t="shared" si="3"/>
        <v>10</v>
      </c>
      <c r="G6" s="320">
        <f t="shared" si="0"/>
        <v>1</v>
      </c>
      <c r="H6" s="320">
        <f t="shared" si="1"/>
        <v>9.4101123595505598</v>
      </c>
      <c r="I6" s="320">
        <f t="shared" si="2"/>
        <v>8.4</v>
      </c>
    </row>
    <row r="7" spans="1:9" x14ac:dyDescent="0.3">
      <c r="A7" s="317" t="str">
        <f>'Indicator Data'!B19</f>
        <v>Barishal</v>
      </c>
      <c r="B7" s="317" t="str">
        <f>'Imputed and missing data hidden'!A7</f>
        <v>Pirojpur</v>
      </c>
      <c r="C7" s="317">
        <f>'Imputed and missing data hidden'!CM7</f>
        <v>13</v>
      </c>
      <c r="D7" s="317">
        <v>0</v>
      </c>
      <c r="E7" s="320">
        <f>'Indicator Date hidden2'!CN8</f>
        <v>0.7528089887640449</v>
      </c>
      <c r="F7" s="320">
        <f t="shared" si="3"/>
        <v>10</v>
      </c>
      <c r="G7" s="320">
        <f t="shared" si="0"/>
        <v>1</v>
      </c>
      <c r="H7" s="320">
        <f t="shared" si="1"/>
        <v>9.4101123595505598</v>
      </c>
      <c r="I7" s="320">
        <f t="shared" si="2"/>
        <v>8.4</v>
      </c>
    </row>
    <row r="8" spans="1:9" x14ac:dyDescent="0.3">
      <c r="A8" s="317" t="str">
        <f>'Indicator Data'!B20</f>
        <v>Chattogram</v>
      </c>
      <c r="B8" s="317" t="str">
        <f>'Imputed and missing data hidden'!A8</f>
        <v>Bandarban</v>
      </c>
      <c r="C8" s="317">
        <f>'Imputed and missing data hidden'!CM8</f>
        <v>12</v>
      </c>
      <c r="D8" s="317">
        <v>0</v>
      </c>
      <c r="E8" s="320">
        <f>'Indicator Date hidden2'!CN9</f>
        <v>0.7528089887640449</v>
      </c>
      <c r="F8" s="320">
        <f t="shared" si="3"/>
        <v>0</v>
      </c>
      <c r="G8" s="320">
        <f t="shared" si="0"/>
        <v>1</v>
      </c>
      <c r="H8" s="320">
        <f t="shared" si="1"/>
        <v>9.4101123595505598</v>
      </c>
      <c r="I8" s="320">
        <f t="shared" si="2"/>
        <v>5.4</v>
      </c>
    </row>
    <row r="9" spans="1:9" x14ac:dyDescent="0.3">
      <c r="A9" s="317" t="str">
        <f>'Indicator Data'!B21</f>
        <v>Chattogram</v>
      </c>
      <c r="B9" s="317" t="str">
        <f>'Imputed and missing data hidden'!A9</f>
        <v>Brahmanbaria</v>
      </c>
      <c r="C9" s="317">
        <f>'Imputed and missing data hidden'!CM9</f>
        <v>13</v>
      </c>
      <c r="D9" s="317">
        <v>0</v>
      </c>
      <c r="E9" s="320">
        <f>'Indicator Date hidden2'!CN10</f>
        <v>0.7528089887640449</v>
      </c>
      <c r="F9" s="320">
        <f t="shared" si="3"/>
        <v>10</v>
      </c>
      <c r="G9" s="320">
        <f t="shared" si="0"/>
        <v>1</v>
      </c>
      <c r="H9" s="320">
        <f t="shared" si="1"/>
        <v>9.4101123595505598</v>
      </c>
      <c r="I9" s="320">
        <f t="shared" si="2"/>
        <v>8.4</v>
      </c>
    </row>
    <row r="10" spans="1:9" x14ac:dyDescent="0.3">
      <c r="A10" s="317" t="str">
        <f>'Indicator Data'!B22</f>
        <v>Chattogram</v>
      </c>
      <c r="B10" s="317" t="str">
        <f>'Imputed and missing data hidden'!A10</f>
        <v>Chandpur</v>
      </c>
      <c r="C10" s="317">
        <f>'Imputed and missing data hidden'!CM10</f>
        <v>13</v>
      </c>
      <c r="D10" s="317">
        <v>0</v>
      </c>
      <c r="E10" s="320">
        <f>'Indicator Date hidden2'!CN11</f>
        <v>0.7528089887640449</v>
      </c>
      <c r="F10" s="320">
        <f t="shared" si="3"/>
        <v>10</v>
      </c>
      <c r="G10" s="320">
        <f t="shared" si="0"/>
        <v>1</v>
      </c>
      <c r="H10" s="320">
        <f t="shared" si="1"/>
        <v>9.4101123595505598</v>
      </c>
      <c r="I10" s="320">
        <f t="shared" si="2"/>
        <v>8.4</v>
      </c>
    </row>
    <row r="11" spans="1:9" x14ac:dyDescent="0.3">
      <c r="A11" s="317" t="str">
        <f>'Indicator Data'!B23</f>
        <v>Chattogram</v>
      </c>
      <c r="B11" s="317" t="str">
        <f>'Imputed and missing data hidden'!A11</f>
        <v>Chattogram</v>
      </c>
      <c r="C11" s="317">
        <f>'Imputed and missing data hidden'!CM11</f>
        <v>12</v>
      </c>
      <c r="D11" s="317">
        <v>0</v>
      </c>
      <c r="E11" s="320">
        <f>'Indicator Date hidden2'!CN12</f>
        <v>0.7528089887640449</v>
      </c>
      <c r="F11" s="320">
        <f t="shared" si="3"/>
        <v>0</v>
      </c>
      <c r="G11" s="320">
        <f t="shared" si="0"/>
        <v>1</v>
      </c>
      <c r="H11" s="320">
        <f t="shared" si="1"/>
        <v>9.4101123595505598</v>
      </c>
      <c r="I11" s="320">
        <f t="shared" si="2"/>
        <v>5.4</v>
      </c>
    </row>
    <row r="12" spans="1:9" x14ac:dyDescent="0.3">
      <c r="A12" s="317" t="str">
        <f>'Indicator Data'!B24</f>
        <v>Chattogram</v>
      </c>
      <c r="B12" s="317" t="str">
        <f>'Imputed and missing data hidden'!A12</f>
        <v>Cumilla</v>
      </c>
      <c r="C12" s="317">
        <f>'Imputed and missing data hidden'!CM12</f>
        <v>12</v>
      </c>
      <c r="D12" s="317">
        <v>0</v>
      </c>
      <c r="E12" s="320">
        <f>'Indicator Date hidden2'!CN13</f>
        <v>0.7528089887640449</v>
      </c>
      <c r="F12" s="320">
        <f t="shared" si="3"/>
        <v>0</v>
      </c>
      <c r="G12" s="320">
        <f t="shared" si="0"/>
        <v>1</v>
      </c>
      <c r="H12" s="320">
        <f t="shared" si="1"/>
        <v>9.4101123595505598</v>
      </c>
      <c r="I12" s="320">
        <f t="shared" si="2"/>
        <v>5.4</v>
      </c>
    </row>
    <row r="13" spans="1:9" x14ac:dyDescent="0.3">
      <c r="A13" s="317" t="str">
        <f>'Indicator Data'!B25</f>
        <v>Chattogram</v>
      </c>
      <c r="B13" s="317" t="str">
        <f>'Imputed and missing data hidden'!A13</f>
        <v>Cox's Bazar</v>
      </c>
      <c r="C13" s="317">
        <f>'Imputed and missing data hidden'!CM13</f>
        <v>12</v>
      </c>
      <c r="D13" s="317">
        <v>0</v>
      </c>
      <c r="E13" s="320">
        <f>'Indicator Date hidden2'!CN14</f>
        <v>0.7528089887640449</v>
      </c>
      <c r="F13" s="320">
        <f t="shared" si="3"/>
        <v>0</v>
      </c>
      <c r="G13" s="320">
        <f t="shared" si="0"/>
        <v>1</v>
      </c>
      <c r="H13" s="320">
        <f t="shared" si="1"/>
        <v>9.4101123595505598</v>
      </c>
      <c r="I13" s="320">
        <f t="shared" si="2"/>
        <v>5.4</v>
      </c>
    </row>
    <row r="14" spans="1:9" x14ac:dyDescent="0.3">
      <c r="A14" s="317" t="str">
        <f>'Indicator Data'!B26</f>
        <v>Chattogram</v>
      </c>
      <c r="B14" s="317" t="str">
        <f>'Imputed and missing data hidden'!A14</f>
        <v>Feni</v>
      </c>
      <c r="C14" s="317">
        <f>'Imputed and missing data hidden'!CM14</f>
        <v>13</v>
      </c>
      <c r="D14" s="317">
        <v>0</v>
      </c>
      <c r="E14" s="320">
        <f>'Indicator Date hidden2'!CN15</f>
        <v>0.7528089887640449</v>
      </c>
      <c r="F14" s="320">
        <f t="shared" si="3"/>
        <v>10</v>
      </c>
      <c r="G14" s="320">
        <f t="shared" si="0"/>
        <v>1</v>
      </c>
      <c r="H14" s="320">
        <f t="shared" si="1"/>
        <v>9.4101123595505598</v>
      </c>
      <c r="I14" s="320">
        <f t="shared" si="2"/>
        <v>8.4</v>
      </c>
    </row>
    <row r="15" spans="1:9" x14ac:dyDescent="0.3">
      <c r="A15" s="317" t="str">
        <f>'Indicator Data'!B27</f>
        <v>Chattogram</v>
      </c>
      <c r="B15" s="317" t="str">
        <f>'Imputed and missing data hidden'!A15</f>
        <v>Khagrachhari</v>
      </c>
      <c r="C15" s="317">
        <f>'Imputed and missing data hidden'!CM15</f>
        <v>12</v>
      </c>
      <c r="D15" s="317">
        <v>0</v>
      </c>
      <c r="E15" s="320">
        <f>'Indicator Date hidden2'!CN16</f>
        <v>0.7528089887640449</v>
      </c>
      <c r="F15" s="320">
        <f t="shared" si="3"/>
        <v>0</v>
      </c>
      <c r="G15" s="320">
        <f t="shared" si="0"/>
        <v>1</v>
      </c>
      <c r="H15" s="320">
        <f t="shared" si="1"/>
        <v>9.4101123595505598</v>
      </c>
      <c r="I15" s="320">
        <f t="shared" si="2"/>
        <v>5.4</v>
      </c>
    </row>
    <row r="16" spans="1:9" x14ac:dyDescent="0.3">
      <c r="A16" s="317" t="str">
        <f>'Indicator Data'!B28</f>
        <v>Chattogram</v>
      </c>
      <c r="B16" s="317" t="str">
        <f>'Imputed and missing data hidden'!A16</f>
        <v>Lakshmipur</v>
      </c>
      <c r="C16" s="317">
        <f>'Imputed and missing data hidden'!CM16</f>
        <v>13</v>
      </c>
      <c r="D16" s="317">
        <v>0</v>
      </c>
      <c r="E16" s="320">
        <f>'Indicator Date hidden2'!CN17</f>
        <v>0.7528089887640449</v>
      </c>
      <c r="F16" s="320">
        <f t="shared" si="3"/>
        <v>10</v>
      </c>
      <c r="G16" s="320">
        <f t="shared" si="0"/>
        <v>1</v>
      </c>
      <c r="H16" s="320">
        <f t="shared" si="1"/>
        <v>9.4101123595505598</v>
      </c>
      <c r="I16" s="320">
        <f t="shared" si="2"/>
        <v>8.4</v>
      </c>
    </row>
    <row r="17" spans="1:9" x14ac:dyDescent="0.3">
      <c r="A17" s="317" t="str">
        <f>'Indicator Data'!B29</f>
        <v>Chattogram</v>
      </c>
      <c r="B17" s="317" t="str">
        <f>'Imputed and missing data hidden'!A17</f>
        <v>Noakhali</v>
      </c>
      <c r="C17" s="317">
        <f>'Imputed and missing data hidden'!CM17</f>
        <v>13</v>
      </c>
      <c r="D17" s="317">
        <v>0</v>
      </c>
      <c r="E17" s="320">
        <f>'Indicator Date hidden2'!CN18</f>
        <v>0.7528089887640449</v>
      </c>
      <c r="F17" s="320">
        <f t="shared" si="3"/>
        <v>10</v>
      </c>
      <c r="G17" s="320">
        <f t="shared" si="0"/>
        <v>1</v>
      </c>
      <c r="H17" s="320">
        <f t="shared" si="1"/>
        <v>9.4101123595505598</v>
      </c>
      <c r="I17" s="320">
        <f t="shared" si="2"/>
        <v>8.4</v>
      </c>
    </row>
    <row r="18" spans="1:9" x14ac:dyDescent="0.3">
      <c r="A18" s="317" t="str">
        <f>'Indicator Data'!B30</f>
        <v>Chattogram</v>
      </c>
      <c r="B18" s="317" t="str">
        <f>'Imputed and missing data hidden'!A18</f>
        <v>Rangamati</v>
      </c>
      <c r="C18" s="317">
        <f>'Imputed and missing data hidden'!CM18</f>
        <v>12</v>
      </c>
      <c r="D18" s="317">
        <v>0</v>
      </c>
      <c r="E18" s="320">
        <f>'Indicator Date hidden2'!CN19</f>
        <v>0.7528089887640449</v>
      </c>
      <c r="F18" s="320">
        <f t="shared" si="3"/>
        <v>0</v>
      </c>
      <c r="G18" s="320">
        <f t="shared" si="0"/>
        <v>1</v>
      </c>
      <c r="H18" s="320">
        <f t="shared" si="1"/>
        <v>9.4101123595505598</v>
      </c>
      <c r="I18" s="320">
        <f t="shared" si="2"/>
        <v>5.4</v>
      </c>
    </row>
    <row r="19" spans="1:9" x14ac:dyDescent="0.3">
      <c r="A19" s="317" t="str">
        <f>'Indicator Data'!B31</f>
        <v>Dhaka</v>
      </c>
      <c r="B19" s="317" t="str">
        <f>'Imputed and missing data hidden'!A19</f>
        <v>Dhaka</v>
      </c>
      <c r="C19" s="317">
        <f>'Imputed and missing data hidden'!CM19</f>
        <v>12</v>
      </c>
      <c r="D19" s="317">
        <v>0</v>
      </c>
      <c r="E19" s="320">
        <f>'Indicator Date hidden2'!CN20</f>
        <v>0.7528089887640449</v>
      </c>
      <c r="F19" s="320">
        <f t="shared" si="3"/>
        <v>0</v>
      </c>
      <c r="G19" s="320">
        <f t="shared" si="0"/>
        <v>1</v>
      </c>
      <c r="H19" s="320">
        <f t="shared" si="1"/>
        <v>9.4101123595505598</v>
      </c>
      <c r="I19" s="320">
        <f t="shared" si="2"/>
        <v>5.4</v>
      </c>
    </row>
    <row r="20" spans="1:9" x14ac:dyDescent="0.3">
      <c r="A20" s="317" t="str">
        <f>'Indicator Data'!B32</f>
        <v>Dhaka</v>
      </c>
      <c r="B20" s="317" t="str">
        <f>'Imputed and missing data hidden'!A20</f>
        <v>Faridpur</v>
      </c>
      <c r="C20" s="317">
        <f>'Imputed and missing data hidden'!CM20</f>
        <v>12</v>
      </c>
      <c r="D20" s="317">
        <v>0</v>
      </c>
      <c r="E20" s="320">
        <f>'Indicator Date hidden2'!CN21</f>
        <v>0.7528089887640449</v>
      </c>
      <c r="F20" s="320">
        <f t="shared" si="3"/>
        <v>0</v>
      </c>
      <c r="G20" s="320">
        <f t="shared" si="0"/>
        <v>1</v>
      </c>
      <c r="H20" s="320">
        <f t="shared" si="1"/>
        <v>9.4101123595505598</v>
      </c>
      <c r="I20" s="320">
        <f t="shared" si="2"/>
        <v>5.4</v>
      </c>
    </row>
    <row r="21" spans="1:9" x14ac:dyDescent="0.3">
      <c r="A21" s="317" t="str">
        <f>'Indicator Data'!B33</f>
        <v>Dhaka</v>
      </c>
      <c r="B21" s="317" t="str">
        <f>'Imputed and missing data hidden'!A21</f>
        <v>Gazipur</v>
      </c>
      <c r="C21" s="317">
        <f>'Imputed and missing data hidden'!CM21</f>
        <v>12</v>
      </c>
      <c r="D21" s="317">
        <v>0</v>
      </c>
      <c r="E21" s="320">
        <f>'Indicator Date hidden2'!CN22</f>
        <v>0.7528089887640449</v>
      </c>
      <c r="F21" s="320">
        <f t="shared" si="3"/>
        <v>0</v>
      </c>
      <c r="G21" s="320">
        <f t="shared" si="0"/>
        <v>1</v>
      </c>
      <c r="H21" s="320">
        <f t="shared" si="1"/>
        <v>9.4101123595505598</v>
      </c>
      <c r="I21" s="320">
        <f t="shared" si="2"/>
        <v>5.4</v>
      </c>
    </row>
    <row r="22" spans="1:9" x14ac:dyDescent="0.3">
      <c r="A22" s="317" t="str">
        <f>'Indicator Data'!B34</f>
        <v>Dhaka</v>
      </c>
      <c r="B22" s="317" t="str">
        <f>'Imputed and missing data hidden'!A22</f>
        <v>Gopalganj</v>
      </c>
      <c r="C22" s="317">
        <f>'Imputed and missing data hidden'!CM22</f>
        <v>13</v>
      </c>
      <c r="D22" s="317">
        <v>0</v>
      </c>
      <c r="E22" s="320">
        <f>'Indicator Date hidden2'!CN23</f>
        <v>0.7528089887640449</v>
      </c>
      <c r="F22" s="320">
        <f t="shared" si="3"/>
        <v>10</v>
      </c>
      <c r="G22" s="320">
        <f t="shared" si="0"/>
        <v>1</v>
      </c>
      <c r="H22" s="320">
        <f t="shared" si="1"/>
        <v>9.4101123595505598</v>
      </c>
      <c r="I22" s="320">
        <f t="shared" si="2"/>
        <v>8.4</v>
      </c>
    </row>
    <row r="23" spans="1:9" x14ac:dyDescent="0.3">
      <c r="A23" s="317" t="str">
        <f>'Indicator Data'!B35</f>
        <v>Dhaka</v>
      </c>
      <c r="B23" s="317" t="str">
        <f>'Imputed and missing data hidden'!A23</f>
        <v>Kishoreganj</v>
      </c>
      <c r="C23" s="317">
        <f>'Imputed and missing data hidden'!CM23</f>
        <v>13</v>
      </c>
      <c r="D23" s="317">
        <v>0</v>
      </c>
      <c r="E23" s="320">
        <f>'Indicator Date hidden2'!CN24</f>
        <v>0.7528089887640449</v>
      </c>
      <c r="F23" s="320">
        <f t="shared" si="3"/>
        <v>10</v>
      </c>
      <c r="G23" s="320">
        <f t="shared" si="0"/>
        <v>1</v>
      </c>
      <c r="H23" s="320">
        <f t="shared" si="1"/>
        <v>9.4101123595505598</v>
      </c>
      <c r="I23" s="320">
        <f t="shared" si="2"/>
        <v>8.4</v>
      </c>
    </row>
    <row r="24" spans="1:9" x14ac:dyDescent="0.3">
      <c r="A24" s="317" t="str">
        <f>'Indicator Data'!B36</f>
        <v>Dhaka</v>
      </c>
      <c r="B24" s="317" t="str">
        <f>'Imputed and missing data hidden'!A24</f>
        <v>Madaripur</v>
      </c>
      <c r="C24" s="317">
        <f>'Imputed and missing data hidden'!CM24</f>
        <v>12</v>
      </c>
      <c r="D24" s="317">
        <v>0</v>
      </c>
      <c r="E24" s="320">
        <f>'Indicator Date hidden2'!CN25</f>
        <v>0.7528089887640449</v>
      </c>
      <c r="F24" s="320">
        <f t="shared" si="3"/>
        <v>0</v>
      </c>
      <c r="G24" s="320">
        <f t="shared" si="0"/>
        <v>1</v>
      </c>
      <c r="H24" s="320">
        <f t="shared" si="1"/>
        <v>9.4101123595505598</v>
      </c>
      <c r="I24" s="320">
        <f t="shared" si="2"/>
        <v>5.4</v>
      </c>
    </row>
    <row r="25" spans="1:9" x14ac:dyDescent="0.3">
      <c r="A25" s="317" t="str">
        <f>'Indicator Data'!B37</f>
        <v>Dhaka</v>
      </c>
      <c r="B25" s="317" t="str">
        <f>'Imputed and missing data hidden'!A25</f>
        <v>Manikganj</v>
      </c>
      <c r="C25" s="317">
        <f>'Imputed and missing data hidden'!CM25</f>
        <v>12</v>
      </c>
      <c r="D25" s="317">
        <v>0</v>
      </c>
      <c r="E25" s="320">
        <f>'Indicator Date hidden2'!CN26</f>
        <v>0.7528089887640449</v>
      </c>
      <c r="F25" s="320">
        <f t="shared" si="3"/>
        <v>0</v>
      </c>
      <c r="G25" s="320">
        <f t="shared" si="0"/>
        <v>1</v>
      </c>
      <c r="H25" s="320">
        <f t="shared" si="1"/>
        <v>9.4101123595505598</v>
      </c>
      <c r="I25" s="320">
        <f t="shared" si="2"/>
        <v>5.4</v>
      </c>
    </row>
    <row r="26" spans="1:9" x14ac:dyDescent="0.3">
      <c r="A26" s="317" t="str">
        <f>'Indicator Data'!B38</f>
        <v>Dhaka</v>
      </c>
      <c r="B26" s="317" t="str">
        <f>'Imputed and missing data hidden'!A26</f>
        <v>Munshiganj</v>
      </c>
      <c r="C26" s="317">
        <f>'Imputed and missing data hidden'!CM26</f>
        <v>12</v>
      </c>
      <c r="D26" s="317">
        <v>0</v>
      </c>
      <c r="E26" s="320">
        <f>'Indicator Date hidden2'!CN27</f>
        <v>0.7528089887640449</v>
      </c>
      <c r="F26" s="320">
        <f t="shared" si="3"/>
        <v>0</v>
      </c>
      <c r="G26" s="320">
        <f t="shared" si="0"/>
        <v>1</v>
      </c>
      <c r="H26" s="320">
        <f t="shared" si="1"/>
        <v>9.4101123595505598</v>
      </c>
      <c r="I26" s="320">
        <f t="shared" si="2"/>
        <v>5.4</v>
      </c>
    </row>
    <row r="27" spans="1:9" x14ac:dyDescent="0.3">
      <c r="A27" s="317" t="str">
        <f>'Indicator Data'!B39</f>
        <v>Dhaka</v>
      </c>
      <c r="B27" s="317" t="str">
        <f>'Imputed and missing data hidden'!A27</f>
        <v>Narayanganj</v>
      </c>
      <c r="C27" s="317">
        <f>'Imputed and missing data hidden'!CM27</f>
        <v>12</v>
      </c>
      <c r="D27" s="317">
        <v>0</v>
      </c>
      <c r="E27" s="320">
        <f>'Indicator Date hidden2'!CN28</f>
        <v>0.7528089887640449</v>
      </c>
      <c r="F27" s="320">
        <f t="shared" si="3"/>
        <v>0</v>
      </c>
      <c r="G27" s="320">
        <f t="shared" si="0"/>
        <v>1</v>
      </c>
      <c r="H27" s="320">
        <f t="shared" si="1"/>
        <v>9.4101123595505598</v>
      </c>
      <c r="I27" s="320">
        <f t="shared" si="2"/>
        <v>5.4</v>
      </c>
    </row>
    <row r="28" spans="1:9" x14ac:dyDescent="0.3">
      <c r="A28" s="317" t="str">
        <f>'Indicator Data'!B40</f>
        <v>Dhaka</v>
      </c>
      <c r="B28" s="317" t="str">
        <f>'Imputed and missing data hidden'!A28</f>
        <v>Narsingdi</v>
      </c>
      <c r="C28" s="317">
        <f>'Imputed and missing data hidden'!CM28</f>
        <v>12</v>
      </c>
      <c r="D28" s="317">
        <v>0</v>
      </c>
      <c r="E28" s="320">
        <f>'Indicator Date hidden2'!CN29</f>
        <v>0.7528089887640449</v>
      </c>
      <c r="F28" s="320">
        <f t="shared" si="3"/>
        <v>0</v>
      </c>
      <c r="G28" s="320">
        <f t="shared" si="0"/>
        <v>1</v>
      </c>
      <c r="H28" s="320">
        <f t="shared" si="1"/>
        <v>9.4101123595505598</v>
      </c>
      <c r="I28" s="320">
        <f t="shared" si="2"/>
        <v>5.4</v>
      </c>
    </row>
    <row r="29" spans="1:9" x14ac:dyDescent="0.3">
      <c r="A29" s="317" t="str">
        <f>'Indicator Data'!B41</f>
        <v>Dhaka</v>
      </c>
      <c r="B29" s="317" t="str">
        <f>'Imputed and missing data hidden'!A29</f>
        <v>Rajbari</v>
      </c>
      <c r="C29" s="317">
        <f>'Imputed and missing data hidden'!CM29</f>
        <v>12</v>
      </c>
      <c r="D29" s="317">
        <v>0</v>
      </c>
      <c r="E29" s="320">
        <f>'Indicator Date hidden2'!CN30</f>
        <v>0.7528089887640449</v>
      </c>
      <c r="F29" s="320">
        <f t="shared" si="3"/>
        <v>0</v>
      </c>
      <c r="G29" s="320">
        <f t="shared" si="0"/>
        <v>1</v>
      </c>
      <c r="H29" s="320">
        <f t="shared" si="1"/>
        <v>9.4101123595505598</v>
      </c>
      <c r="I29" s="320">
        <f t="shared" si="2"/>
        <v>5.4</v>
      </c>
    </row>
    <row r="30" spans="1:9" x14ac:dyDescent="0.3">
      <c r="A30" s="317" t="str">
        <f>'Indicator Data'!B42</f>
        <v>Dhaka</v>
      </c>
      <c r="B30" s="317" t="str">
        <f>'Imputed and missing data hidden'!A30</f>
        <v>Shariatpur</v>
      </c>
      <c r="C30" s="317">
        <f>'Imputed and missing data hidden'!CM30</f>
        <v>12</v>
      </c>
      <c r="D30" s="317">
        <v>0</v>
      </c>
      <c r="E30" s="320">
        <f>'Indicator Date hidden2'!CN31</f>
        <v>0.7528089887640449</v>
      </c>
      <c r="F30" s="320">
        <f t="shared" si="3"/>
        <v>0</v>
      </c>
      <c r="G30" s="320">
        <f t="shared" si="0"/>
        <v>1</v>
      </c>
      <c r="H30" s="320">
        <f t="shared" si="1"/>
        <v>9.4101123595505598</v>
      </c>
      <c r="I30" s="320">
        <f t="shared" si="2"/>
        <v>5.4</v>
      </c>
    </row>
    <row r="31" spans="1:9" x14ac:dyDescent="0.3">
      <c r="A31" s="317" t="str">
        <f>'Indicator Data'!B43</f>
        <v>Dhaka</v>
      </c>
      <c r="B31" s="317" t="str">
        <f>'Imputed and missing data hidden'!A31</f>
        <v>Tangail</v>
      </c>
      <c r="C31" s="317">
        <f>'Imputed and missing data hidden'!CM31</f>
        <v>12</v>
      </c>
      <c r="D31" s="317">
        <v>0</v>
      </c>
      <c r="E31" s="320">
        <f>'Indicator Date hidden2'!CN32</f>
        <v>0.7528089887640449</v>
      </c>
      <c r="F31" s="320">
        <f t="shared" si="3"/>
        <v>0</v>
      </c>
      <c r="G31" s="320">
        <f t="shared" si="0"/>
        <v>1</v>
      </c>
      <c r="H31" s="320">
        <f t="shared" si="1"/>
        <v>9.4101123595505598</v>
      </c>
      <c r="I31" s="320">
        <f t="shared" si="2"/>
        <v>5.4</v>
      </c>
    </row>
    <row r="32" spans="1:9" x14ac:dyDescent="0.3">
      <c r="A32" s="317" t="str">
        <f>'Indicator Data'!B44</f>
        <v>Khulna</v>
      </c>
      <c r="B32" s="317" t="str">
        <f>'Imputed and missing data hidden'!A32</f>
        <v>Bagerhat</v>
      </c>
      <c r="C32" s="317">
        <f>'Imputed and missing data hidden'!CM32</f>
        <v>13</v>
      </c>
      <c r="D32" s="317">
        <v>0</v>
      </c>
      <c r="E32" s="320">
        <f>'Indicator Date hidden2'!CN33</f>
        <v>0.7528089887640449</v>
      </c>
      <c r="F32" s="320">
        <f t="shared" si="3"/>
        <v>10</v>
      </c>
      <c r="G32" s="320">
        <f t="shared" si="0"/>
        <v>1</v>
      </c>
      <c r="H32" s="320">
        <f t="shared" si="1"/>
        <v>9.4101123595505598</v>
      </c>
      <c r="I32" s="320">
        <f t="shared" si="2"/>
        <v>8.4</v>
      </c>
    </row>
    <row r="33" spans="1:9" x14ac:dyDescent="0.3">
      <c r="A33" s="317" t="str">
        <f>'Indicator Data'!B45</f>
        <v>Khulna</v>
      </c>
      <c r="B33" s="317" t="str">
        <f>'Imputed and missing data hidden'!A33</f>
        <v>Chuadanga</v>
      </c>
      <c r="C33" s="317">
        <f>'Imputed and missing data hidden'!CM33</f>
        <v>12</v>
      </c>
      <c r="D33" s="317">
        <v>0</v>
      </c>
      <c r="E33" s="320">
        <f>'Indicator Date hidden2'!CN34</f>
        <v>0.7528089887640449</v>
      </c>
      <c r="F33" s="320">
        <f t="shared" si="3"/>
        <v>0</v>
      </c>
      <c r="G33" s="320">
        <f t="shared" si="0"/>
        <v>1</v>
      </c>
      <c r="H33" s="320">
        <f t="shared" si="1"/>
        <v>9.4101123595505598</v>
      </c>
      <c r="I33" s="320">
        <f t="shared" si="2"/>
        <v>5.4</v>
      </c>
    </row>
    <row r="34" spans="1:9" x14ac:dyDescent="0.3">
      <c r="A34" s="317" t="str">
        <f>'Indicator Data'!B46</f>
        <v>Khulna</v>
      </c>
      <c r="B34" s="317" t="str">
        <f>'Imputed and missing data hidden'!A34</f>
        <v>Jashore</v>
      </c>
      <c r="C34" s="317">
        <f>'Imputed and missing data hidden'!CM34</f>
        <v>12</v>
      </c>
      <c r="D34" s="317">
        <v>0</v>
      </c>
      <c r="E34" s="320">
        <f>'Indicator Date hidden2'!CN35</f>
        <v>0.7528089887640449</v>
      </c>
      <c r="F34" s="320">
        <f t="shared" si="3"/>
        <v>0</v>
      </c>
      <c r="G34" s="320">
        <f t="shared" si="0"/>
        <v>1</v>
      </c>
      <c r="H34" s="320">
        <f t="shared" ref="H34:H65" si="4">IF(E34&gt;E$70,10,10-(E$70-E34)/(E$70-E$69)*10)</f>
        <v>9.4101123595505598</v>
      </c>
      <c r="I34" s="320">
        <f t="shared" si="2"/>
        <v>5.4</v>
      </c>
    </row>
    <row r="35" spans="1:9" x14ac:dyDescent="0.3">
      <c r="A35" s="317" t="str">
        <f>'Indicator Data'!B47</f>
        <v>Khulna</v>
      </c>
      <c r="B35" s="317" t="str">
        <f>'Imputed and missing data hidden'!A35</f>
        <v>Jhenaidah</v>
      </c>
      <c r="C35" s="317">
        <f>'Imputed and missing data hidden'!CM35</f>
        <v>12</v>
      </c>
      <c r="D35" s="317">
        <v>0</v>
      </c>
      <c r="E35" s="320">
        <f>'Indicator Date hidden2'!CN36</f>
        <v>0.7528089887640449</v>
      </c>
      <c r="F35" s="320">
        <f t="shared" si="3"/>
        <v>0</v>
      </c>
      <c r="G35" s="320">
        <f t="shared" si="0"/>
        <v>1</v>
      </c>
      <c r="H35" s="320">
        <f t="shared" si="4"/>
        <v>9.4101123595505598</v>
      </c>
      <c r="I35" s="320">
        <f t="shared" si="2"/>
        <v>5.4</v>
      </c>
    </row>
    <row r="36" spans="1:9" x14ac:dyDescent="0.3">
      <c r="A36" s="317" t="str">
        <f>'Indicator Data'!B48</f>
        <v>Khulna</v>
      </c>
      <c r="B36" s="317" t="str">
        <f>'Imputed and missing data hidden'!A36</f>
        <v>Khulna</v>
      </c>
      <c r="C36" s="317">
        <f>'Imputed and missing data hidden'!CM36</f>
        <v>13</v>
      </c>
      <c r="D36" s="317">
        <v>0</v>
      </c>
      <c r="E36" s="320">
        <f>'Indicator Date hidden2'!CN37</f>
        <v>0.7528089887640449</v>
      </c>
      <c r="F36" s="320">
        <f t="shared" si="3"/>
        <v>10</v>
      </c>
      <c r="G36" s="320">
        <f t="shared" si="0"/>
        <v>1</v>
      </c>
      <c r="H36" s="320">
        <f t="shared" si="4"/>
        <v>9.4101123595505598</v>
      </c>
      <c r="I36" s="320">
        <f t="shared" si="2"/>
        <v>8.4</v>
      </c>
    </row>
    <row r="37" spans="1:9" x14ac:dyDescent="0.3">
      <c r="A37" s="317" t="str">
        <f>'Indicator Data'!B49</f>
        <v>Khulna</v>
      </c>
      <c r="B37" s="317" t="str">
        <f>'Imputed and missing data hidden'!A37</f>
        <v>Kushtia</v>
      </c>
      <c r="C37" s="317">
        <f>'Imputed and missing data hidden'!CM37</f>
        <v>12</v>
      </c>
      <c r="D37" s="317">
        <v>0</v>
      </c>
      <c r="E37" s="320">
        <f>'Indicator Date hidden2'!CN38</f>
        <v>0.7528089887640449</v>
      </c>
      <c r="F37" s="320">
        <f t="shared" si="3"/>
        <v>0</v>
      </c>
      <c r="G37" s="320">
        <f t="shared" si="0"/>
        <v>1</v>
      </c>
      <c r="H37" s="320">
        <f t="shared" si="4"/>
        <v>9.4101123595505598</v>
      </c>
      <c r="I37" s="320">
        <f t="shared" si="2"/>
        <v>5.4</v>
      </c>
    </row>
    <row r="38" spans="1:9" x14ac:dyDescent="0.3">
      <c r="A38" s="317" t="str">
        <f>'Indicator Data'!B50</f>
        <v>Khulna</v>
      </c>
      <c r="B38" s="317" t="str">
        <f>'Imputed and missing data hidden'!A38</f>
        <v>Magura</v>
      </c>
      <c r="C38" s="317">
        <f>'Imputed and missing data hidden'!CM38</f>
        <v>12</v>
      </c>
      <c r="D38" s="317">
        <v>0</v>
      </c>
      <c r="E38" s="320">
        <f>'Indicator Date hidden2'!CN39</f>
        <v>0.7528089887640449</v>
      </c>
      <c r="F38" s="320">
        <f t="shared" si="3"/>
        <v>0</v>
      </c>
      <c r="G38" s="320">
        <f t="shared" si="0"/>
        <v>1</v>
      </c>
      <c r="H38" s="320">
        <f t="shared" si="4"/>
        <v>9.4101123595505598</v>
      </c>
      <c r="I38" s="320">
        <f t="shared" si="2"/>
        <v>5.4</v>
      </c>
    </row>
    <row r="39" spans="1:9" x14ac:dyDescent="0.3">
      <c r="A39" s="317" t="str">
        <f>'Indicator Data'!B51</f>
        <v>Khulna</v>
      </c>
      <c r="B39" s="317" t="str">
        <f>'Imputed and missing data hidden'!A39</f>
        <v>Meherpur</v>
      </c>
      <c r="C39" s="317">
        <f>'Imputed and missing data hidden'!CM39</f>
        <v>12</v>
      </c>
      <c r="D39" s="317">
        <v>0</v>
      </c>
      <c r="E39" s="320">
        <f>'Indicator Date hidden2'!CN40</f>
        <v>0.7528089887640449</v>
      </c>
      <c r="F39" s="320">
        <f t="shared" si="3"/>
        <v>0</v>
      </c>
      <c r="G39" s="320">
        <f t="shared" si="0"/>
        <v>1</v>
      </c>
      <c r="H39" s="320">
        <f t="shared" si="4"/>
        <v>9.4101123595505598</v>
      </c>
      <c r="I39" s="320">
        <f t="shared" si="2"/>
        <v>5.4</v>
      </c>
    </row>
    <row r="40" spans="1:9" x14ac:dyDescent="0.3">
      <c r="A40" s="317" t="str">
        <f>'Indicator Data'!B52</f>
        <v>Khulna</v>
      </c>
      <c r="B40" s="317" t="str">
        <f>'Imputed and missing data hidden'!A40</f>
        <v>Narail</v>
      </c>
      <c r="C40" s="317">
        <f>'Imputed and missing data hidden'!CM40</f>
        <v>12</v>
      </c>
      <c r="D40" s="317">
        <v>0</v>
      </c>
      <c r="E40" s="320">
        <f>'Indicator Date hidden2'!CN41</f>
        <v>0.7528089887640449</v>
      </c>
      <c r="F40" s="320">
        <f t="shared" si="3"/>
        <v>0</v>
      </c>
      <c r="G40" s="320">
        <f t="shared" si="0"/>
        <v>1</v>
      </c>
      <c r="H40" s="320">
        <f t="shared" si="4"/>
        <v>9.4101123595505598</v>
      </c>
      <c r="I40" s="320">
        <f t="shared" si="2"/>
        <v>5.4</v>
      </c>
    </row>
    <row r="41" spans="1:9" x14ac:dyDescent="0.3">
      <c r="A41" s="317" t="str">
        <f>'Indicator Data'!B53</f>
        <v>Khulna</v>
      </c>
      <c r="B41" s="317" t="str">
        <f>'Imputed and missing data hidden'!A41</f>
        <v>Satkhira</v>
      </c>
      <c r="C41" s="317">
        <f>'Imputed and missing data hidden'!CM41</f>
        <v>13</v>
      </c>
      <c r="D41" s="317">
        <v>0</v>
      </c>
      <c r="E41" s="320">
        <f>'Indicator Date hidden2'!CN42</f>
        <v>0.7528089887640449</v>
      </c>
      <c r="F41" s="320">
        <f t="shared" si="3"/>
        <v>10</v>
      </c>
      <c r="G41" s="320">
        <f t="shared" si="0"/>
        <v>1</v>
      </c>
      <c r="H41" s="320">
        <f t="shared" si="4"/>
        <v>9.4101123595505598</v>
      </c>
      <c r="I41" s="320">
        <f t="shared" si="2"/>
        <v>8.4</v>
      </c>
    </row>
    <row r="42" spans="1:9" x14ac:dyDescent="0.3">
      <c r="A42" s="317" t="str">
        <f>'Indicator Data'!B54</f>
        <v>Mymensingh</v>
      </c>
      <c r="B42" s="317" t="str">
        <f>'Imputed and missing data hidden'!A42</f>
        <v>Jamalpur</v>
      </c>
      <c r="C42" s="317">
        <f>'Imputed and missing data hidden'!CM42</f>
        <v>12</v>
      </c>
      <c r="D42" s="317">
        <v>0</v>
      </c>
      <c r="E42" s="320">
        <f>'Indicator Date hidden2'!CN43</f>
        <v>0.7528089887640449</v>
      </c>
      <c r="F42" s="320">
        <f t="shared" si="3"/>
        <v>0</v>
      </c>
      <c r="G42" s="320">
        <f t="shared" si="0"/>
        <v>1</v>
      </c>
      <c r="H42" s="320">
        <f t="shared" si="4"/>
        <v>9.4101123595505598</v>
      </c>
      <c r="I42" s="320">
        <f t="shared" si="2"/>
        <v>5.4</v>
      </c>
    </row>
    <row r="43" spans="1:9" x14ac:dyDescent="0.3">
      <c r="A43" s="317" t="str">
        <f>'Indicator Data'!B55</f>
        <v>Mymensingh</v>
      </c>
      <c r="B43" s="317" t="str">
        <f>'Imputed and missing data hidden'!A43</f>
        <v>Mymensingh</v>
      </c>
      <c r="C43" s="317">
        <f>'Imputed and missing data hidden'!CM43</f>
        <v>13</v>
      </c>
      <c r="D43" s="317">
        <v>0</v>
      </c>
      <c r="E43" s="320">
        <f>'Indicator Date hidden2'!CN44</f>
        <v>0.7528089887640449</v>
      </c>
      <c r="F43" s="320">
        <f t="shared" si="3"/>
        <v>10</v>
      </c>
      <c r="G43" s="320">
        <f t="shared" si="0"/>
        <v>1</v>
      </c>
      <c r="H43" s="320">
        <f t="shared" si="4"/>
        <v>9.4101123595505598</v>
      </c>
      <c r="I43" s="320">
        <f t="shared" si="2"/>
        <v>8.4</v>
      </c>
    </row>
    <row r="44" spans="1:9" x14ac:dyDescent="0.3">
      <c r="A44" s="317" t="str">
        <f>'Indicator Data'!B56</f>
        <v>Mymensingh</v>
      </c>
      <c r="B44" s="317" t="str">
        <f>'Imputed and missing data hidden'!A44</f>
        <v>Netrakona</v>
      </c>
      <c r="C44" s="317">
        <f>'Imputed and missing data hidden'!CM44</f>
        <v>13</v>
      </c>
      <c r="D44" s="317">
        <v>0</v>
      </c>
      <c r="E44" s="320">
        <f>'Indicator Date hidden2'!CN45</f>
        <v>0.7528089887640449</v>
      </c>
      <c r="F44" s="320">
        <f t="shared" si="3"/>
        <v>10</v>
      </c>
      <c r="G44" s="320">
        <f t="shared" si="0"/>
        <v>1</v>
      </c>
      <c r="H44" s="320">
        <f t="shared" si="4"/>
        <v>9.4101123595505598</v>
      </c>
      <c r="I44" s="320">
        <f t="shared" si="2"/>
        <v>8.4</v>
      </c>
    </row>
    <row r="45" spans="1:9" x14ac:dyDescent="0.3">
      <c r="A45" s="317" t="str">
        <f>'Indicator Data'!B57</f>
        <v>Mymensingh</v>
      </c>
      <c r="B45" s="317" t="str">
        <f>'Imputed and missing data hidden'!A45</f>
        <v>Sherpur</v>
      </c>
      <c r="C45" s="317">
        <f>'Imputed and missing data hidden'!CM45</f>
        <v>13</v>
      </c>
      <c r="D45" s="317">
        <v>0</v>
      </c>
      <c r="E45" s="320">
        <f>'Indicator Date hidden2'!CN46</f>
        <v>0.7528089887640449</v>
      </c>
      <c r="F45" s="320">
        <f t="shared" si="3"/>
        <v>10</v>
      </c>
      <c r="G45" s="320">
        <f t="shared" si="0"/>
        <v>1</v>
      </c>
      <c r="H45" s="320">
        <f t="shared" si="4"/>
        <v>9.4101123595505598</v>
      </c>
      <c r="I45" s="320">
        <f t="shared" si="2"/>
        <v>8.4</v>
      </c>
    </row>
    <row r="46" spans="1:9" x14ac:dyDescent="0.3">
      <c r="A46" s="317" t="str">
        <f>'Indicator Data'!B58</f>
        <v>Rajshahi</v>
      </c>
      <c r="B46" s="317" t="str">
        <f>'Imputed and missing data hidden'!A46</f>
        <v>Bogura</v>
      </c>
      <c r="C46" s="317">
        <f>'Imputed and missing data hidden'!CM46</f>
        <v>12</v>
      </c>
      <c r="D46" s="317">
        <v>0</v>
      </c>
      <c r="E46" s="320">
        <f>'Indicator Date hidden2'!CN47</f>
        <v>0.7528089887640449</v>
      </c>
      <c r="F46" s="320">
        <f t="shared" si="3"/>
        <v>0</v>
      </c>
      <c r="G46" s="320">
        <f t="shared" si="0"/>
        <v>1</v>
      </c>
      <c r="H46" s="320">
        <f t="shared" si="4"/>
        <v>9.4101123595505598</v>
      </c>
      <c r="I46" s="320">
        <f t="shared" si="2"/>
        <v>5.4</v>
      </c>
    </row>
    <row r="47" spans="1:9" x14ac:dyDescent="0.3">
      <c r="A47" s="317" t="str">
        <f>'Indicator Data'!B59</f>
        <v>Rajshahi</v>
      </c>
      <c r="B47" s="317" t="str">
        <f>'Imputed and missing data hidden'!A47</f>
        <v>Joypurhat</v>
      </c>
      <c r="C47" s="317">
        <f>'Imputed and missing data hidden'!CM47</f>
        <v>13</v>
      </c>
      <c r="D47" s="317">
        <v>0</v>
      </c>
      <c r="E47" s="320">
        <f>'Indicator Date hidden2'!CN48</f>
        <v>0.7528089887640449</v>
      </c>
      <c r="F47" s="320">
        <f t="shared" si="3"/>
        <v>10</v>
      </c>
      <c r="G47" s="320">
        <f t="shared" si="0"/>
        <v>1</v>
      </c>
      <c r="H47" s="320">
        <f t="shared" si="4"/>
        <v>9.4101123595505598</v>
      </c>
      <c r="I47" s="320">
        <f t="shared" si="2"/>
        <v>8.4</v>
      </c>
    </row>
    <row r="48" spans="1:9" x14ac:dyDescent="0.3">
      <c r="A48" s="317" t="str">
        <f>'Indicator Data'!B60</f>
        <v>Rajshahi</v>
      </c>
      <c r="B48" s="317" t="str">
        <f>'Imputed and missing data hidden'!A48</f>
        <v>Naogaon</v>
      </c>
      <c r="C48" s="317">
        <f>'Imputed and missing data hidden'!CM48</f>
        <v>13</v>
      </c>
      <c r="D48" s="317">
        <v>0</v>
      </c>
      <c r="E48" s="320">
        <f>'Indicator Date hidden2'!CN49</f>
        <v>0.7528089887640449</v>
      </c>
      <c r="F48" s="320">
        <f t="shared" si="3"/>
        <v>10</v>
      </c>
      <c r="G48" s="320">
        <f t="shared" si="0"/>
        <v>1</v>
      </c>
      <c r="H48" s="320">
        <f t="shared" si="4"/>
        <v>9.4101123595505598</v>
      </c>
      <c r="I48" s="320">
        <f t="shared" si="2"/>
        <v>8.4</v>
      </c>
    </row>
    <row r="49" spans="1:9" x14ac:dyDescent="0.3">
      <c r="A49" s="317" t="str">
        <f>'Indicator Data'!B61</f>
        <v>Rajshahi</v>
      </c>
      <c r="B49" s="317" t="str">
        <f>'Imputed and missing data hidden'!A49</f>
        <v>Natore</v>
      </c>
      <c r="C49" s="317">
        <f>'Imputed and missing data hidden'!CM49</f>
        <v>12</v>
      </c>
      <c r="D49" s="317">
        <v>0</v>
      </c>
      <c r="E49" s="320">
        <f>'Indicator Date hidden2'!CN50</f>
        <v>0.7528089887640449</v>
      </c>
      <c r="F49" s="320">
        <f t="shared" si="3"/>
        <v>0</v>
      </c>
      <c r="G49" s="320">
        <f t="shared" si="0"/>
        <v>1</v>
      </c>
      <c r="H49" s="320">
        <f t="shared" si="4"/>
        <v>9.4101123595505598</v>
      </c>
      <c r="I49" s="320">
        <f t="shared" si="2"/>
        <v>5.4</v>
      </c>
    </row>
    <row r="50" spans="1:9" x14ac:dyDescent="0.3">
      <c r="A50" s="317" t="str">
        <f>'Indicator Data'!B62</f>
        <v>Rajshahi</v>
      </c>
      <c r="B50" s="317" t="str">
        <f>'Imputed and missing data hidden'!A50</f>
        <v>Nawabganj</v>
      </c>
      <c r="C50" s="317">
        <f>'Imputed and missing data hidden'!CM50</f>
        <v>12</v>
      </c>
      <c r="D50" s="317">
        <v>0</v>
      </c>
      <c r="E50" s="320">
        <f>'Indicator Date hidden2'!CN51</f>
        <v>0.7528089887640449</v>
      </c>
      <c r="F50" s="320">
        <f t="shared" si="3"/>
        <v>0</v>
      </c>
      <c r="G50" s="320">
        <f t="shared" si="0"/>
        <v>1</v>
      </c>
      <c r="H50" s="320">
        <f t="shared" si="4"/>
        <v>9.4101123595505598</v>
      </c>
      <c r="I50" s="320">
        <f t="shared" si="2"/>
        <v>5.4</v>
      </c>
    </row>
    <row r="51" spans="1:9" x14ac:dyDescent="0.3">
      <c r="A51" s="317" t="str">
        <f>'Indicator Data'!B63</f>
        <v>Rajshahi</v>
      </c>
      <c r="B51" s="317" t="str">
        <f>'Imputed and missing data hidden'!A51</f>
        <v>Pabna</v>
      </c>
      <c r="C51" s="317">
        <f>'Imputed and missing data hidden'!CM51</f>
        <v>12</v>
      </c>
      <c r="D51" s="317">
        <v>0</v>
      </c>
      <c r="E51" s="320">
        <f>'Indicator Date hidden2'!CN52</f>
        <v>0.7528089887640449</v>
      </c>
      <c r="F51" s="320">
        <f t="shared" si="3"/>
        <v>0</v>
      </c>
      <c r="G51" s="320">
        <f t="shared" si="0"/>
        <v>1</v>
      </c>
      <c r="H51" s="320">
        <f t="shared" si="4"/>
        <v>9.4101123595505598</v>
      </c>
      <c r="I51" s="320">
        <f t="shared" si="2"/>
        <v>5.4</v>
      </c>
    </row>
    <row r="52" spans="1:9" x14ac:dyDescent="0.3">
      <c r="A52" s="317" t="str">
        <f>'Indicator Data'!B64</f>
        <v>Rajshahi</v>
      </c>
      <c r="B52" s="317" t="str">
        <f>'Imputed and missing data hidden'!A52</f>
        <v>Rajshahi</v>
      </c>
      <c r="C52" s="317">
        <f>'Imputed and missing data hidden'!CM52</f>
        <v>12</v>
      </c>
      <c r="D52" s="317">
        <v>0</v>
      </c>
      <c r="E52" s="320">
        <f>'Indicator Date hidden2'!CN53</f>
        <v>0.7528089887640449</v>
      </c>
      <c r="F52" s="320">
        <f t="shared" si="3"/>
        <v>0</v>
      </c>
      <c r="G52" s="320">
        <f t="shared" si="0"/>
        <v>1</v>
      </c>
      <c r="H52" s="320">
        <f t="shared" si="4"/>
        <v>9.4101123595505598</v>
      </c>
      <c r="I52" s="320">
        <f t="shared" si="2"/>
        <v>5.4</v>
      </c>
    </row>
    <row r="53" spans="1:9" x14ac:dyDescent="0.3">
      <c r="A53" s="317" t="str">
        <f>'Indicator Data'!B65</f>
        <v>Rajshahi</v>
      </c>
      <c r="B53" s="317" t="str">
        <f>'Imputed and missing data hidden'!A53</f>
        <v>Sirajganj</v>
      </c>
      <c r="C53" s="317">
        <f>'Imputed and missing data hidden'!CM53</f>
        <v>12</v>
      </c>
      <c r="D53" s="317">
        <v>0</v>
      </c>
      <c r="E53" s="320">
        <f>'Indicator Date hidden2'!CN54</f>
        <v>0.7528089887640449</v>
      </c>
      <c r="F53" s="320">
        <f t="shared" si="3"/>
        <v>0</v>
      </c>
      <c r="G53" s="320">
        <f t="shared" si="0"/>
        <v>1</v>
      </c>
      <c r="H53" s="320">
        <f t="shared" si="4"/>
        <v>9.4101123595505598</v>
      </c>
      <c r="I53" s="320">
        <f t="shared" si="2"/>
        <v>5.4</v>
      </c>
    </row>
    <row r="54" spans="1:9" x14ac:dyDescent="0.3">
      <c r="A54" s="317" t="str">
        <f>'Indicator Data'!B66</f>
        <v>Rangpur</v>
      </c>
      <c r="B54" s="317" t="str">
        <f>'Imputed and missing data hidden'!A54</f>
        <v>Dinajpur</v>
      </c>
      <c r="C54" s="317">
        <f>'Imputed and missing data hidden'!CM54</f>
        <v>13</v>
      </c>
      <c r="D54" s="317">
        <v>0</v>
      </c>
      <c r="E54" s="320">
        <f>'Indicator Date hidden2'!CN55</f>
        <v>0.7528089887640449</v>
      </c>
      <c r="F54" s="320">
        <f t="shared" si="3"/>
        <v>10</v>
      </c>
      <c r="G54" s="320">
        <f t="shared" si="0"/>
        <v>1</v>
      </c>
      <c r="H54" s="320">
        <f t="shared" si="4"/>
        <v>9.4101123595505598</v>
      </c>
      <c r="I54" s="320">
        <f t="shared" si="2"/>
        <v>8.4</v>
      </c>
    </row>
    <row r="55" spans="1:9" x14ac:dyDescent="0.3">
      <c r="A55" s="317" t="str">
        <f>'Indicator Data'!B67</f>
        <v>Rangpur</v>
      </c>
      <c r="B55" s="317" t="str">
        <f>'Imputed and missing data hidden'!A55</f>
        <v>Gaibandha</v>
      </c>
      <c r="C55" s="317">
        <f>'Imputed and missing data hidden'!CM55</f>
        <v>12</v>
      </c>
      <c r="D55" s="317">
        <v>0</v>
      </c>
      <c r="E55" s="320">
        <f>'Indicator Date hidden2'!CN56</f>
        <v>0.7528089887640449</v>
      </c>
      <c r="F55" s="320">
        <f t="shared" si="3"/>
        <v>0</v>
      </c>
      <c r="G55" s="320">
        <f t="shared" si="0"/>
        <v>1</v>
      </c>
      <c r="H55" s="320">
        <f t="shared" si="4"/>
        <v>9.4101123595505598</v>
      </c>
      <c r="I55" s="320">
        <f t="shared" si="2"/>
        <v>5.4</v>
      </c>
    </row>
    <row r="56" spans="1:9" x14ac:dyDescent="0.3">
      <c r="A56" s="317" t="str">
        <f>'Indicator Data'!B68</f>
        <v>Rangpur</v>
      </c>
      <c r="B56" s="317" t="str">
        <f>'Imputed and missing data hidden'!A56</f>
        <v>Kurigram</v>
      </c>
      <c r="C56" s="317">
        <f>'Imputed and missing data hidden'!CM56</f>
        <v>12</v>
      </c>
      <c r="D56" s="317">
        <v>0</v>
      </c>
      <c r="E56" s="320">
        <f>'Indicator Date hidden2'!CN57</f>
        <v>0.7528089887640449</v>
      </c>
      <c r="F56" s="320">
        <f t="shared" si="3"/>
        <v>0</v>
      </c>
      <c r="G56" s="320">
        <f t="shared" si="0"/>
        <v>1</v>
      </c>
      <c r="H56" s="320">
        <f t="shared" si="4"/>
        <v>9.4101123595505598</v>
      </c>
      <c r="I56" s="320">
        <f t="shared" si="2"/>
        <v>5.4</v>
      </c>
    </row>
    <row r="57" spans="1:9" x14ac:dyDescent="0.3">
      <c r="A57" s="317" t="str">
        <f>'Indicator Data'!B69</f>
        <v>Rangpur</v>
      </c>
      <c r="B57" s="317" t="str">
        <f>'Imputed and missing data hidden'!A57</f>
        <v>Lalmonirhat</v>
      </c>
      <c r="C57" s="317">
        <f>'Imputed and missing data hidden'!CM57</f>
        <v>13</v>
      </c>
      <c r="D57" s="317">
        <v>0</v>
      </c>
      <c r="E57" s="320">
        <f>'Indicator Date hidden2'!CN58</f>
        <v>0.7528089887640449</v>
      </c>
      <c r="F57" s="320">
        <f t="shared" si="3"/>
        <v>10</v>
      </c>
      <c r="G57" s="320">
        <f t="shared" si="0"/>
        <v>1</v>
      </c>
      <c r="H57" s="320">
        <f t="shared" si="4"/>
        <v>9.4101123595505598</v>
      </c>
      <c r="I57" s="320">
        <f t="shared" si="2"/>
        <v>8.4</v>
      </c>
    </row>
    <row r="58" spans="1:9" x14ac:dyDescent="0.3">
      <c r="A58" s="317" t="str">
        <f>'Indicator Data'!B70</f>
        <v>Rangpur</v>
      </c>
      <c r="B58" s="317" t="str">
        <f>'Imputed and missing data hidden'!A58</f>
        <v>Nilphamari</v>
      </c>
      <c r="C58" s="317">
        <f>'Imputed and missing data hidden'!CM58</f>
        <v>13</v>
      </c>
      <c r="D58" s="317">
        <v>0</v>
      </c>
      <c r="E58" s="320">
        <f>'Indicator Date hidden2'!CN59</f>
        <v>0.7528089887640449</v>
      </c>
      <c r="F58" s="320">
        <f t="shared" si="3"/>
        <v>10</v>
      </c>
      <c r="G58" s="320">
        <f t="shared" si="0"/>
        <v>1</v>
      </c>
      <c r="H58" s="320">
        <f t="shared" si="4"/>
        <v>9.4101123595505598</v>
      </c>
      <c r="I58" s="320">
        <f t="shared" si="2"/>
        <v>8.4</v>
      </c>
    </row>
    <row r="59" spans="1:9" x14ac:dyDescent="0.3">
      <c r="A59" s="317" t="str">
        <f>'Indicator Data'!B71</f>
        <v>Rangpur</v>
      </c>
      <c r="B59" s="317" t="str">
        <f>'Imputed and missing data hidden'!A59</f>
        <v>Panchagarh</v>
      </c>
      <c r="C59" s="317">
        <f>'Imputed and missing data hidden'!CM59</f>
        <v>13</v>
      </c>
      <c r="D59" s="317">
        <v>0</v>
      </c>
      <c r="E59" s="320">
        <f>'Indicator Date hidden2'!CN60</f>
        <v>0.7528089887640449</v>
      </c>
      <c r="F59" s="320">
        <f t="shared" si="3"/>
        <v>10</v>
      </c>
      <c r="G59" s="320">
        <f t="shared" si="0"/>
        <v>1</v>
      </c>
      <c r="H59" s="320">
        <f t="shared" si="4"/>
        <v>9.4101123595505598</v>
      </c>
      <c r="I59" s="320">
        <f t="shared" si="2"/>
        <v>8.4</v>
      </c>
    </row>
    <row r="60" spans="1:9" x14ac:dyDescent="0.3">
      <c r="A60" s="317" t="str">
        <f>'Indicator Data'!B72</f>
        <v>Rangpur</v>
      </c>
      <c r="B60" s="317" t="str">
        <f>'Imputed and missing data hidden'!A60</f>
        <v>Rangpur</v>
      </c>
      <c r="C60" s="317">
        <f>'Imputed and missing data hidden'!CM60</f>
        <v>13</v>
      </c>
      <c r="D60" s="317">
        <v>0</v>
      </c>
      <c r="E60" s="320">
        <f>'Indicator Date hidden2'!CN61</f>
        <v>0.7528089887640449</v>
      </c>
      <c r="F60" s="320">
        <f t="shared" si="3"/>
        <v>10</v>
      </c>
      <c r="G60" s="320">
        <f t="shared" si="0"/>
        <v>1</v>
      </c>
      <c r="H60" s="320">
        <f t="shared" si="4"/>
        <v>9.4101123595505598</v>
      </c>
      <c r="I60" s="320">
        <f t="shared" si="2"/>
        <v>8.4</v>
      </c>
    </row>
    <row r="61" spans="1:9" x14ac:dyDescent="0.3">
      <c r="A61" s="317" t="str">
        <f>'Indicator Data'!B73</f>
        <v>Rangpur</v>
      </c>
      <c r="B61" s="317" t="str">
        <f>'Imputed and missing data hidden'!A61</f>
        <v>Thakurgaon</v>
      </c>
      <c r="C61" s="317">
        <f>'Imputed and missing data hidden'!CM61</f>
        <v>13</v>
      </c>
      <c r="D61" s="317">
        <v>0</v>
      </c>
      <c r="E61" s="320">
        <f>'Indicator Date hidden2'!CN62</f>
        <v>0.7528089887640449</v>
      </c>
      <c r="F61" s="320">
        <f t="shared" si="3"/>
        <v>10</v>
      </c>
      <c r="G61" s="320">
        <f t="shared" si="0"/>
        <v>1</v>
      </c>
      <c r="H61" s="320">
        <f t="shared" si="4"/>
        <v>9.4101123595505598</v>
      </c>
      <c r="I61" s="320">
        <f t="shared" si="2"/>
        <v>8.4</v>
      </c>
    </row>
    <row r="62" spans="1:9" x14ac:dyDescent="0.3">
      <c r="A62" s="317" t="str">
        <f>'Indicator Data'!B74</f>
        <v>Sylhet</v>
      </c>
      <c r="B62" s="317" t="str">
        <f>'Imputed and missing data hidden'!A62</f>
        <v>Habiganj</v>
      </c>
      <c r="C62" s="317">
        <f>'Imputed and missing data hidden'!CM62</f>
        <v>13</v>
      </c>
      <c r="D62" s="317">
        <v>0</v>
      </c>
      <c r="E62" s="320">
        <f>'Indicator Date hidden2'!CN63</f>
        <v>0.7528089887640449</v>
      </c>
      <c r="F62" s="320">
        <f t="shared" si="3"/>
        <v>10</v>
      </c>
      <c r="G62" s="320">
        <f t="shared" si="0"/>
        <v>1</v>
      </c>
      <c r="H62" s="320">
        <f t="shared" si="4"/>
        <v>9.4101123595505598</v>
      </c>
      <c r="I62" s="320">
        <f t="shared" si="2"/>
        <v>8.4</v>
      </c>
    </row>
    <row r="63" spans="1:9" x14ac:dyDescent="0.3">
      <c r="A63" s="317" t="str">
        <f>'Indicator Data'!B75</f>
        <v>Sylhet</v>
      </c>
      <c r="B63" s="317" t="str">
        <f>'Imputed and missing data hidden'!A63</f>
        <v>Maulvibazar</v>
      </c>
      <c r="C63" s="317">
        <f>'Imputed and missing data hidden'!CM63</f>
        <v>13</v>
      </c>
      <c r="D63" s="317">
        <v>0</v>
      </c>
      <c r="E63" s="320">
        <f>'Indicator Date hidden2'!CN64</f>
        <v>0.7528089887640449</v>
      </c>
      <c r="F63" s="320">
        <f t="shared" si="3"/>
        <v>10</v>
      </c>
      <c r="G63" s="320">
        <f t="shared" si="0"/>
        <v>1</v>
      </c>
      <c r="H63" s="320">
        <f t="shared" si="4"/>
        <v>9.4101123595505598</v>
      </c>
      <c r="I63" s="320">
        <f t="shared" si="2"/>
        <v>8.4</v>
      </c>
    </row>
    <row r="64" spans="1:9" x14ac:dyDescent="0.3">
      <c r="A64" s="317" t="str">
        <f>'Indicator Data'!B76</f>
        <v>Sylhet</v>
      </c>
      <c r="B64" s="317" t="str">
        <f>'Imputed and missing data hidden'!A64</f>
        <v>Sunamganj</v>
      </c>
      <c r="C64" s="317">
        <f>'Imputed and missing data hidden'!CM64</f>
        <v>13</v>
      </c>
      <c r="D64" s="317">
        <v>0</v>
      </c>
      <c r="E64" s="320">
        <f>'Indicator Date hidden2'!CN65</f>
        <v>0.7528089887640449</v>
      </c>
      <c r="F64" s="320">
        <f t="shared" si="3"/>
        <v>10</v>
      </c>
      <c r="G64" s="320">
        <f t="shared" si="0"/>
        <v>1</v>
      </c>
      <c r="H64" s="320">
        <f t="shared" si="4"/>
        <v>9.4101123595505598</v>
      </c>
      <c r="I64" s="320">
        <f t="shared" si="2"/>
        <v>8.4</v>
      </c>
    </row>
    <row r="65" spans="1:9" x14ac:dyDescent="0.3">
      <c r="A65" s="317" t="str">
        <f>'Indicator Data'!B77</f>
        <v>Sylhet</v>
      </c>
      <c r="B65" s="317" t="str">
        <f>'Imputed and missing data hidden'!A65</f>
        <v>Sylhet</v>
      </c>
      <c r="C65" s="317">
        <f>'Imputed and missing data hidden'!CM65</f>
        <v>13</v>
      </c>
      <c r="D65" s="317">
        <v>0</v>
      </c>
      <c r="E65" s="320">
        <f>'Indicator Date hidden2'!CN66</f>
        <v>0.7528089887640449</v>
      </c>
      <c r="F65" s="320">
        <f t="shared" si="3"/>
        <v>10</v>
      </c>
      <c r="G65" s="320">
        <f t="shared" si="0"/>
        <v>1</v>
      </c>
      <c r="H65" s="320">
        <f t="shared" si="4"/>
        <v>9.4101123595505598</v>
      </c>
      <c r="I65" s="320">
        <f t="shared" si="2"/>
        <v>8.4</v>
      </c>
    </row>
    <row r="67" spans="1:9" x14ac:dyDescent="0.3">
      <c r="B67" s="317" t="s">
        <v>29</v>
      </c>
      <c r="C67" s="317">
        <f>MIN(C2:C65)</f>
        <v>12</v>
      </c>
      <c r="D67" s="317">
        <f>MIN(D2:D65)</f>
        <v>0</v>
      </c>
      <c r="E67" s="320">
        <f>MIN(E2:E65)</f>
        <v>0.7528089887640449</v>
      </c>
    </row>
    <row r="68" spans="1:9" x14ac:dyDescent="0.3">
      <c r="B68" s="317" t="s">
        <v>28</v>
      </c>
      <c r="C68" s="317">
        <f>MAX(C2:C65)</f>
        <v>13</v>
      </c>
      <c r="D68" s="317">
        <f>MAX(D2:D65)</f>
        <v>0</v>
      </c>
      <c r="E68" s="320">
        <f>MAX(E2:E65)</f>
        <v>0.7528089887640449</v>
      </c>
    </row>
    <row r="69" spans="1:9" x14ac:dyDescent="0.3">
      <c r="B69" s="317" t="s">
        <v>29</v>
      </c>
      <c r="C69" s="317">
        <v>12</v>
      </c>
      <c r="D69" s="317">
        <v>0</v>
      </c>
      <c r="E69" s="319">
        <v>0</v>
      </c>
    </row>
    <row r="70" spans="1:9" x14ac:dyDescent="0.3">
      <c r="B70" s="317" t="s">
        <v>28</v>
      </c>
      <c r="C70" s="317">
        <v>13</v>
      </c>
      <c r="D70" s="317">
        <v>1</v>
      </c>
      <c r="E70" s="329">
        <v>0.8</v>
      </c>
    </row>
    <row r="71" spans="1:9" ht="15" thickBot="1" x14ac:dyDescent="0.35"/>
    <row r="72" spans="1:9" ht="15" thickBot="1" x14ac:dyDescent="0.35">
      <c r="B72" s="317" t="s">
        <v>1069</v>
      </c>
      <c r="C72" s="326">
        <v>0.46</v>
      </c>
    </row>
  </sheetData>
  <autoFilter ref="B1:I1" xr:uid="{00000000-0009-0000-0000-00000C000000}">
    <sortState xmlns:xlrd2="http://schemas.microsoft.com/office/spreadsheetml/2017/richdata2" ref="B2:I192">
      <sortCondition ref="B1"/>
    </sortState>
  </autoFilter>
  <pageMargins left="0.7" right="0.7" top="0.75" bottom="0.75" header="0.3" footer="0.3"/>
  <pageSetup orientation="portrait" r:id="rId1"/>
  <ignoredErrors>
    <ignoredError sqref="G2:G65"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908DB-42F0-47E6-9C1E-603296BEE3A5}">
  <sheetPr>
    <tabColor rgb="FFFFFF00"/>
  </sheetPr>
  <dimension ref="A1:T93"/>
  <sheetViews>
    <sheetView zoomScale="55" zoomScaleNormal="55" workbookViewId="0">
      <pane xSplit="6" ySplit="1" topLeftCell="G2" activePane="bottomRight" state="frozen"/>
      <selection pane="topRight" activeCell="G1" sqref="G1"/>
      <selection pane="bottomLeft" activeCell="A2" sqref="A2"/>
      <selection pane="bottomRight" activeCell="B2" sqref="B2"/>
    </sheetView>
  </sheetViews>
  <sheetFormatPr defaultRowHeight="14.4" x14ac:dyDescent="0.3"/>
  <cols>
    <col min="1" max="1" width="14.33203125" style="278" customWidth="1"/>
    <col min="2" max="2" width="18.21875" style="278" customWidth="1"/>
    <col min="3" max="3" width="13.33203125" style="278" customWidth="1"/>
    <col min="4" max="4" width="13.77734375" style="278" customWidth="1"/>
    <col min="5" max="5" width="17.21875" style="278" customWidth="1"/>
    <col min="6" max="6" width="36.88671875" style="278" customWidth="1"/>
    <col min="7" max="7" width="44.44140625" style="278" customWidth="1"/>
    <col min="8" max="8" width="62.6640625" style="278" customWidth="1"/>
    <col min="9" max="9" width="68.6640625" style="278" customWidth="1"/>
    <col min="10" max="10" width="42.33203125" style="278" customWidth="1"/>
    <col min="11" max="11" width="76.21875" style="278" customWidth="1"/>
    <col min="12" max="12" width="55" style="278" customWidth="1"/>
    <col min="13" max="13" width="48.33203125" style="278" customWidth="1"/>
    <col min="14" max="14" width="12.33203125" style="278" bestFit="1" customWidth="1"/>
    <col min="15" max="15" width="20.33203125" style="278" customWidth="1"/>
    <col min="16" max="16" width="17.33203125" style="278" customWidth="1"/>
    <col min="17" max="17" width="37.6640625" style="278" customWidth="1"/>
    <col min="18" max="18" width="8.88671875" style="278"/>
    <col min="19" max="19" width="21" style="278" customWidth="1"/>
    <col min="20" max="16384" width="8.88671875" style="278"/>
  </cols>
  <sheetData>
    <row r="1" spans="1:20" ht="26.4" x14ac:dyDescent="0.3">
      <c r="A1" s="285" t="s">
        <v>31</v>
      </c>
      <c r="B1" s="285" t="s">
        <v>471</v>
      </c>
      <c r="C1" s="285" t="s">
        <v>472</v>
      </c>
      <c r="D1" s="285" t="s">
        <v>473</v>
      </c>
      <c r="E1" s="285" t="s">
        <v>474</v>
      </c>
      <c r="F1" s="285" t="s">
        <v>475</v>
      </c>
      <c r="G1" s="285" t="s">
        <v>476</v>
      </c>
      <c r="H1" s="285" t="s">
        <v>477</v>
      </c>
      <c r="I1" s="285" t="s">
        <v>478</v>
      </c>
      <c r="J1" s="285" t="s">
        <v>479</v>
      </c>
      <c r="K1" s="285" t="s">
        <v>480</v>
      </c>
      <c r="L1" s="285" t="s">
        <v>481</v>
      </c>
      <c r="M1" s="285" t="s">
        <v>482</v>
      </c>
      <c r="N1" s="286" t="s">
        <v>483</v>
      </c>
      <c r="O1" s="285" t="s">
        <v>484</v>
      </c>
      <c r="P1" s="287" t="s">
        <v>486</v>
      </c>
      <c r="Q1" s="285" t="s">
        <v>668</v>
      </c>
      <c r="R1" s="285" t="s">
        <v>839</v>
      </c>
      <c r="S1" s="285" t="s">
        <v>485</v>
      </c>
    </row>
    <row r="2" spans="1:20" ht="79.2" x14ac:dyDescent="0.3">
      <c r="A2" s="288" t="s">
        <v>487</v>
      </c>
      <c r="B2" s="289" t="s">
        <v>488</v>
      </c>
      <c r="C2" s="289" t="s">
        <v>840</v>
      </c>
      <c r="D2" s="289" t="s">
        <v>841</v>
      </c>
      <c r="E2" s="289" t="s">
        <v>842</v>
      </c>
      <c r="F2" s="282" t="s">
        <v>743</v>
      </c>
      <c r="G2" s="289" t="s">
        <v>843</v>
      </c>
      <c r="H2" s="289" t="s">
        <v>844</v>
      </c>
      <c r="I2" s="289" t="s">
        <v>845</v>
      </c>
      <c r="J2" s="289"/>
      <c r="K2" s="289" t="s">
        <v>846</v>
      </c>
      <c r="L2" s="289" t="s">
        <v>847</v>
      </c>
      <c r="M2" s="289" t="s">
        <v>848</v>
      </c>
      <c r="N2" s="290">
        <v>43627</v>
      </c>
      <c r="O2" s="289" t="s">
        <v>849</v>
      </c>
      <c r="P2" s="291" t="s">
        <v>497</v>
      </c>
      <c r="Q2" s="292" t="s">
        <v>660</v>
      </c>
      <c r="R2" s="292">
        <v>2019</v>
      </c>
      <c r="S2" s="291"/>
    </row>
    <row r="3" spans="1:20" ht="79.2" x14ac:dyDescent="0.3">
      <c r="A3" s="288" t="s">
        <v>487</v>
      </c>
      <c r="B3" s="289" t="s">
        <v>488</v>
      </c>
      <c r="C3" s="289" t="s">
        <v>840</v>
      </c>
      <c r="D3" s="289" t="s">
        <v>850</v>
      </c>
      <c r="E3" s="289" t="s">
        <v>851</v>
      </c>
      <c r="F3" s="282" t="s">
        <v>744</v>
      </c>
      <c r="G3" s="289" t="s">
        <v>852</v>
      </c>
      <c r="H3" s="289" t="s">
        <v>853</v>
      </c>
      <c r="I3" s="289" t="s">
        <v>845</v>
      </c>
      <c r="J3" s="289"/>
      <c r="K3" s="289" t="s">
        <v>854</v>
      </c>
      <c r="L3" s="289" t="s">
        <v>847</v>
      </c>
      <c r="M3" s="289" t="s">
        <v>848</v>
      </c>
      <c r="N3" s="290">
        <v>43627</v>
      </c>
      <c r="O3" s="289" t="s">
        <v>849</v>
      </c>
      <c r="P3" s="289"/>
      <c r="Q3" s="293" t="s">
        <v>660</v>
      </c>
      <c r="R3" s="292">
        <v>2019</v>
      </c>
      <c r="S3" s="289"/>
      <c r="T3" s="279"/>
    </row>
    <row r="4" spans="1:20" ht="79.2" x14ac:dyDescent="0.3">
      <c r="A4" s="288" t="s">
        <v>487</v>
      </c>
      <c r="B4" s="289" t="s">
        <v>488</v>
      </c>
      <c r="C4" s="289" t="s">
        <v>840</v>
      </c>
      <c r="D4" s="289" t="s">
        <v>855</v>
      </c>
      <c r="E4" s="289" t="s">
        <v>856</v>
      </c>
      <c r="F4" s="282" t="s">
        <v>745</v>
      </c>
      <c r="G4" s="289" t="s">
        <v>857</v>
      </c>
      <c r="H4" s="289" t="s">
        <v>858</v>
      </c>
      <c r="I4" s="289" t="s">
        <v>859</v>
      </c>
      <c r="J4" s="289"/>
      <c r="K4" s="289" t="s">
        <v>846</v>
      </c>
      <c r="L4" s="289" t="s">
        <v>847</v>
      </c>
      <c r="M4" s="289" t="s">
        <v>848</v>
      </c>
      <c r="N4" s="290">
        <v>43627</v>
      </c>
      <c r="O4" s="289" t="s">
        <v>849</v>
      </c>
      <c r="P4" s="291"/>
      <c r="Q4" s="293" t="s">
        <v>663</v>
      </c>
      <c r="R4" s="292">
        <v>2019</v>
      </c>
      <c r="S4" s="291"/>
    </row>
    <row r="5" spans="1:20" ht="79.2" x14ac:dyDescent="0.3">
      <c r="A5" s="288" t="s">
        <v>487</v>
      </c>
      <c r="B5" s="289" t="s">
        <v>488</v>
      </c>
      <c r="C5" s="289" t="s">
        <v>840</v>
      </c>
      <c r="D5" s="289" t="s">
        <v>860</v>
      </c>
      <c r="E5" s="289" t="s">
        <v>861</v>
      </c>
      <c r="F5" s="282" t="s">
        <v>746</v>
      </c>
      <c r="G5" s="289" t="s">
        <v>862</v>
      </c>
      <c r="H5" s="289" t="s">
        <v>863</v>
      </c>
      <c r="I5" s="289" t="s">
        <v>859</v>
      </c>
      <c r="J5" s="289"/>
      <c r="K5" s="289" t="s">
        <v>846</v>
      </c>
      <c r="L5" s="289" t="s">
        <v>847</v>
      </c>
      <c r="M5" s="289" t="s">
        <v>848</v>
      </c>
      <c r="N5" s="290">
        <v>43627</v>
      </c>
      <c r="O5" s="289" t="s">
        <v>849</v>
      </c>
      <c r="P5" s="291"/>
      <c r="Q5" s="293" t="s">
        <v>663</v>
      </c>
      <c r="R5" s="292">
        <v>2019</v>
      </c>
      <c r="S5" s="291"/>
    </row>
    <row r="6" spans="1:20" ht="66" x14ac:dyDescent="0.3">
      <c r="A6" s="294" t="s">
        <v>9</v>
      </c>
      <c r="B6" s="295" t="s">
        <v>488</v>
      </c>
      <c r="C6" s="295" t="s">
        <v>489</v>
      </c>
      <c r="D6" s="291" t="s">
        <v>864</v>
      </c>
      <c r="E6" s="295" t="s">
        <v>490</v>
      </c>
      <c r="F6" s="282" t="s">
        <v>747</v>
      </c>
      <c r="G6" s="296" t="s">
        <v>865</v>
      </c>
      <c r="H6" s="296" t="s">
        <v>866</v>
      </c>
      <c r="I6" s="295" t="s">
        <v>867</v>
      </c>
      <c r="J6" s="297"/>
      <c r="K6" s="295" t="s">
        <v>868</v>
      </c>
      <c r="L6" s="295" t="s">
        <v>516</v>
      </c>
      <c r="M6" s="295"/>
      <c r="N6" s="298" t="s">
        <v>494</v>
      </c>
      <c r="O6" s="295" t="s">
        <v>495</v>
      </c>
      <c r="P6" s="295" t="s">
        <v>497</v>
      </c>
      <c r="Q6" s="293" t="s">
        <v>394</v>
      </c>
      <c r="R6" s="292">
        <v>2022</v>
      </c>
      <c r="S6" s="291" t="s">
        <v>496</v>
      </c>
    </row>
    <row r="7" spans="1:20" ht="52.8" x14ac:dyDescent="0.3">
      <c r="A7" s="294" t="s">
        <v>9</v>
      </c>
      <c r="B7" s="289" t="s">
        <v>488</v>
      </c>
      <c r="C7" s="289" t="s">
        <v>489</v>
      </c>
      <c r="D7" s="291" t="s">
        <v>864</v>
      </c>
      <c r="E7" s="299" t="s">
        <v>681</v>
      </c>
      <c r="F7" s="282" t="s">
        <v>748</v>
      </c>
      <c r="G7" s="295" t="s">
        <v>498</v>
      </c>
      <c r="H7" s="296" t="s">
        <v>869</v>
      </c>
      <c r="I7" s="295" t="s">
        <v>870</v>
      </c>
      <c r="J7" s="297"/>
      <c r="K7" s="295" t="s">
        <v>871</v>
      </c>
      <c r="L7" s="295" t="s">
        <v>297</v>
      </c>
      <c r="M7" s="295"/>
      <c r="N7" s="298" t="s">
        <v>499</v>
      </c>
      <c r="O7" s="295" t="s">
        <v>500</v>
      </c>
      <c r="P7" s="295" t="s">
        <v>501</v>
      </c>
      <c r="Q7" s="293" t="s">
        <v>394</v>
      </c>
      <c r="R7" s="292" t="s">
        <v>395</v>
      </c>
      <c r="S7" s="291"/>
    </row>
    <row r="8" spans="1:20" ht="66" x14ac:dyDescent="0.3">
      <c r="A8" s="294" t="s">
        <v>9</v>
      </c>
      <c r="B8" s="289" t="s">
        <v>488</v>
      </c>
      <c r="C8" s="289" t="s">
        <v>489</v>
      </c>
      <c r="D8" s="291" t="s">
        <v>408</v>
      </c>
      <c r="E8" s="299" t="s">
        <v>682</v>
      </c>
      <c r="F8" s="282" t="s">
        <v>749</v>
      </c>
      <c r="G8" s="296" t="s">
        <v>872</v>
      </c>
      <c r="H8" s="296" t="s">
        <v>873</v>
      </c>
      <c r="I8" s="295" t="s">
        <v>874</v>
      </c>
      <c r="J8" s="297"/>
      <c r="K8" s="295" t="s">
        <v>871</v>
      </c>
      <c r="L8" s="295" t="s">
        <v>493</v>
      </c>
      <c r="M8" s="295"/>
      <c r="N8" s="298" t="s">
        <v>494</v>
      </c>
      <c r="O8" s="295" t="s">
        <v>495</v>
      </c>
      <c r="P8" s="295" t="s">
        <v>497</v>
      </c>
      <c r="Q8" s="293" t="s">
        <v>394</v>
      </c>
      <c r="R8" s="292">
        <v>2022</v>
      </c>
      <c r="S8" s="291"/>
    </row>
    <row r="9" spans="1:20" ht="79.2" x14ac:dyDescent="0.3">
      <c r="A9" s="294" t="s">
        <v>9</v>
      </c>
      <c r="B9" s="289" t="s">
        <v>488</v>
      </c>
      <c r="C9" s="289" t="s">
        <v>489</v>
      </c>
      <c r="D9" s="291" t="s">
        <v>864</v>
      </c>
      <c r="E9" s="299" t="s">
        <v>683</v>
      </c>
      <c r="F9" s="282" t="s">
        <v>750</v>
      </c>
      <c r="G9" s="296" t="s">
        <v>875</v>
      </c>
      <c r="H9" s="296" t="s">
        <v>876</v>
      </c>
      <c r="I9" s="295" t="s">
        <v>877</v>
      </c>
      <c r="J9" s="297"/>
      <c r="K9" s="295" t="s">
        <v>878</v>
      </c>
      <c r="L9" s="295" t="s">
        <v>493</v>
      </c>
      <c r="M9" s="295"/>
      <c r="N9" s="298" t="s">
        <v>494</v>
      </c>
      <c r="O9" s="295" t="s">
        <v>495</v>
      </c>
      <c r="P9" s="295" t="s">
        <v>497</v>
      </c>
      <c r="Q9" s="293" t="s">
        <v>394</v>
      </c>
      <c r="R9" s="292">
        <v>2022</v>
      </c>
      <c r="S9" s="291"/>
    </row>
    <row r="10" spans="1:20" ht="79.2" x14ac:dyDescent="0.3">
      <c r="A10" s="294" t="s">
        <v>9</v>
      </c>
      <c r="B10" s="289" t="s">
        <v>488</v>
      </c>
      <c r="C10" s="289" t="s">
        <v>879</v>
      </c>
      <c r="D10" s="291" t="s">
        <v>880</v>
      </c>
      <c r="E10" s="299" t="s">
        <v>684</v>
      </c>
      <c r="F10" s="282" t="s">
        <v>751</v>
      </c>
      <c r="G10" s="296" t="s">
        <v>511</v>
      </c>
      <c r="H10" s="296" t="s">
        <v>881</v>
      </c>
      <c r="I10" s="295" t="s">
        <v>882</v>
      </c>
      <c r="J10" s="297"/>
      <c r="K10" s="295" t="s">
        <v>883</v>
      </c>
      <c r="L10" s="295" t="s">
        <v>493</v>
      </c>
      <c r="M10" s="295"/>
      <c r="N10" s="298" t="s">
        <v>884</v>
      </c>
      <c r="O10" s="295" t="s">
        <v>495</v>
      </c>
      <c r="P10" s="295" t="s">
        <v>497</v>
      </c>
      <c r="Q10" s="293" t="s">
        <v>394</v>
      </c>
      <c r="R10" s="292">
        <v>2022</v>
      </c>
      <c r="S10" s="291"/>
    </row>
    <row r="11" spans="1:20" ht="52.8" x14ac:dyDescent="0.3">
      <c r="A11" s="294" t="s">
        <v>9</v>
      </c>
      <c r="B11" s="289" t="s">
        <v>488</v>
      </c>
      <c r="C11" s="289" t="s">
        <v>879</v>
      </c>
      <c r="D11" s="291" t="s">
        <v>880</v>
      </c>
      <c r="E11" s="299" t="s">
        <v>685</v>
      </c>
      <c r="F11" s="282" t="s">
        <v>752</v>
      </c>
      <c r="G11" s="295" t="s">
        <v>885</v>
      </c>
      <c r="H11" s="296" t="s">
        <v>869</v>
      </c>
      <c r="I11" s="295" t="s">
        <v>886</v>
      </c>
      <c r="J11" s="295"/>
      <c r="K11" s="295" t="s">
        <v>883</v>
      </c>
      <c r="L11" s="295" t="s">
        <v>297</v>
      </c>
      <c r="M11" s="295"/>
      <c r="N11" s="298" t="s">
        <v>887</v>
      </c>
      <c r="O11" s="295" t="s">
        <v>500</v>
      </c>
      <c r="P11" s="295" t="s">
        <v>497</v>
      </c>
      <c r="Q11" s="293" t="s">
        <v>394</v>
      </c>
      <c r="R11" s="292" t="s">
        <v>395</v>
      </c>
      <c r="S11" s="291"/>
    </row>
    <row r="12" spans="1:20" ht="66" x14ac:dyDescent="0.3">
      <c r="A12" s="294" t="s">
        <v>9</v>
      </c>
      <c r="B12" s="289" t="s">
        <v>488</v>
      </c>
      <c r="C12" s="291" t="s">
        <v>467</v>
      </c>
      <c r="D12" s="291"/>
      <c r="E12" s="299" t="s">
        <v>686</v>
      </c>
      <c r="F12" s="282" t="s">
        <v>753</v>
      </c>
      <c r="G12" s="295" t="s">
        <v>888</v>
      </c>
      <c r="H12" s="296" t="s">
        <v>889</v>
      </c>
      <c r="I12" s="295" t="s">
        <v>890</v>
      </c>
      <c r="J12" s="291"/>
      <c r="K12" s="295" t="s">
        <v>883</v>
      </c>
      <c r="L12" s="291" t="s">
        <v>891</v>
      </c>
      <c r="M12" s="291"/>
      <c r="N12" s="300">
        <v>44511</v>
      </c>
      <c r="O12" s="301" t="s">
        <v>892</v>
      </c>
      <c r="P12" s="295" t="s">
        <v>501</v>
      </c>
      <c r="Q12" s="293" t="s">
        <v>394</v>
      </c>
      <c r="R12" s="292">
        <v>2020</v>
      </c>
      <c r="S12" s="291"/>
    </row>
    <row r="13" spans="1:20" ht="66" x14ac:dyDescent="0.3">
      <c r="A13" s="294" t="s">
        <v>9</v>
      </c>
      <c r="B13" s="289" t="s">
        <v>488</v>
      </c>
      <c r="C13" s="291" t="s">
        <v>467</v>
      </c>
      <c r="D13" s="291"/>
      <c r="E13" s="299" t="s">
        <v>687</v>
      </c>
      <c r="F13" s="282" t="s">
        <v>754</v>
      </c>
      <c r="G13" s="295" t="s">
        <v>893</v>
      </c>
      <c r="H13" s="296" t="s">
        <v>894</v>
      </c>
      <c r="I13" s="295" t="s">
        <v>890</v>
      </c>
      <c r="J13" s="291"/>
      <c r="K13" s="295" t="s">
        <v>883</v>
      </c>
      <c r="L13" s="291" t="s">
        <v>891</v>
      </c>
      <c r="M13" s="291"/>
      <c r="N13" s="291" t="s">
        <v>895</v>
      </c>
      <c r="O13" s="301" t="s">
        <v>892</v>
      </c>
      <c r="P13" s="295" t="s">
        <v>501</v>
      </c>
      <c r="Q13" s="293" t="s">
        <v>394</v>
      </c>
      <c r="R13" s="292">
        <v>2020</v>
      </c>
      <c r="S13" s="291"/>
    </row>
    <row r="14" spans="1:20" ht="92.4" x14ac:dyDescent="0.3">
      <c r="A14" s="294" t="s">
        <v>9</v>
      </c>
      <c r="B14" s="289" t="s">
        <v>488</v>
      </c>
      <c r="C14" s="291" t="s">
        <v>512</v>
      </c>
      <c r="D14" s="291" t="s">
        <v>512</v>
      </c>
      <c r="E14" s="299" t="s">
        <v>688</v>
      </c>
      <c r="F14" s="282" t="s">
        <v>755</v>
      </c>
      <c r="G14" s="295" t="s">
        <v>513</v>
      </c>
      <c r="H14" s="295" t="s">
        <v>514</v>
      </c>
      <c r="I14" s="295" t="s">
        <v>515</v>
      </c>
      <c r="J14" s="295"/>
      <c r="K14" s="295"/>
      <c r="L14" s="295" t="s">
        <v>516</v>
      </c>
      <c r="M14" s="295"/>
      <c r="N14" s="298" t="s">
        <v>494</v>
      </c>
      <c r="O14" s="295" t="s">
        <v>495</v>
      </c>
      <c r="P14" s="295" t="s">
        <v>501</v>
      </c>
      <c r="Q14" s="293" t="s">
        <v>394</v>
      </c>
      <c r="R14" s="292">
        <v>2022</v>
      </c>
      <c r="S14" s="291"/>
    </row>
    <row r="15" spans="1:20" ht="55.2" x14ac:dyDescent="0.3">
      <c r="A15" s="294" t="s">
        <v>9</v>
      </c>
      <c r="B15" s="289" t="s">
        <v>488</v>
      </c>
      <c r="C15" s="291" t="s">
        <v>896</v>
      </c>
      <c r="D15" s="291" t="s">
        <v>896</v>
      </c>
      <c r="E15" s="299" t="s">
        <v>689</v>
      </c>
      <c r="F15" s="282" t="s">
        <v>814</v>
      </c>
      <c r="G15" s="291" t="s">
        <v>897</v>
      </c>
      <c r="H15" s="291" t="s">
        <v>898</v>
      </c>
      <c r="I15" s="291" t="s">
        <v>899</v>
      </c>
      <c r="J15" s="291"/>
      <c r="K15" s="291"/>
      <c r="L15" s="291" t="s">
        <v>900</v>
      </c>
      <c r="M15" s="291"/>
      <c r="N15" s="300">
        <v>44635</v>
      </c>
      <c r="O15" s="291" t="s">
        <v>901</v>
      </c>
      <c r="P15" s="295" t="s">
        <v>501</v>
      </c>
      <c r="Q15" s="293" t="s">
        <v>734</v>
      </c>
      <c r="R15" s="292" t="s">
        <v>396</v>
      </c>
      <c r="S15" s="291"/>
    </row>
    <row r="16" spans="1:20" ht="79.2" x14ac:dyDescent="0.3">
      <c r="A16" s="294" t="s">
        <v>9</v>
      </c>
      <c r="B16" s="289" t="s">
        <v>488</v>
      </c>
      <c r="C16" s="291" t="s">
        <v>902</v>
      </c>
      <c r="D16" s="291" t="s">
        <v>902</v>
      </c>
      <c r="E16" s="299" t="s">
        <v>690</v>
      </c>
      <c r="F16" s="282" t="s">
        <v>815</v>
      </c>
      <c r="G16" s="295" t="s">
        <v>518</v>
      </c>
      <c r="H16" s="295" t="s">
        <v>519</v>
      </c>
      <c r="I16" s="295" t="s">
        <v>520</v>
      </c>
      <c r="J16" s="295"/>
      <c r="K16" s="295"/>
      <c r="L16" s="295" t="s">
        <v>521</v>
      </c>
      <c r="M16" s="295"/>
      <c r="N16" s="298" t="s">
        <v>494</v>
      </c>
      <c r="O16" s="295" t="s">
        <v>522</v>
      </c>
      <c r="P16" s="295" t="s">
        <v>501</v>
      </c>
      <c r="Q16" s="293" t="s">
        <v>397</v>
      </c>
      <c r="R16" s="292" t="s">
        <v>396</v>
      </c>
      <c r="S16" s="291"/>
    </row>
    <row r="17" spans="1:19" ht="70.2" customHeight="1" x14ac:dyDescent="0.3">
      <c r="A17" s="294" t="s">
        <v>9</v>
      </c>
      <c r="B17" s="289" t="s">
        <v>488</v>
      </c>
      <c r="C17" s="291" t="s">
        <v>507</v>
      </c>
      <c r="D17" s="291" t="s">
        <v>903</v>
      </c>
      <c r="E17" s="299" t="s">
        <v>691</v>
      </c>
      <c r="F17" s="282" t="s">
        <v>756</v>
      </c>
      <c r="G17" s="302" t="s">
        <v>508</v>
      </c>
      <c r="H17" s="295" t="s">
        <v>904</v>
      </c>
      <c r="I17" s="295" t="s">
        <v>905</v>
      </c>
      <c r="J17" s="295"/>
      <c r="K17" s="295" t="s">
        <v>906</v>
      </c>
      <c r="L17" s="295" t="s">
        <v>907</v>
      </c>
      <c r="M17" s="295"/>
      <c r="N17" s="298" t="s">
        <v>494</v>
      </c>
      <c r="O17" s="295" t="s">
        <v>509</v>
      </c>
      <c r="P17" s="295" t="s">
        <v>497</v>
      </c>
      <c r="Q17" s="293" t="s">
        <v>394</v>
      </c>
      <c r="R17" s="292">
        <v>2022</v>
      </c>
      <c r="S17" s="291"/>
    </row>
    <row r="18" spans="1:19" ht="66" x14ac:dyDescent="0.3">
      <c r="A18" s="294" t="s">
        <v>9</v>
      </c>
      <c r="B18" s="289" t="s">
        <v>488</v>
      </c>
      <c r="C18" s="291" t="s">
        <v>507</v>
      </c>
      <c r="D18" s="291" t="s">
        <v>908</v>
      </c>
      <c r="E18" s="299" t="s">
        <v>692</v>
      </c>
      <c r="F18" s="282" t="s">
        <v>816</v>
      </c>
      <c r="G18" s="302" t="s">
        <v>510</v>
      </c>
      <c r="H18" s="295" t="s">
        <v>909</v>
      </c>
      <c r="I18" s="295" t="s">
        <v>905</v>
      </c>
      <c r="J18" s="295"/>
      <c r="K18" s="295" t="s">
        <v>906</v>
      </c>
      <c r="L18" s="295" t="s">
        <v>907</v>
      </c>
      <c r="M18" s="295"/>
      <c r="N18" s="298" t="s">
        <v>494</v>
      </c>
      <c r="O18" s="295"/>
      <c r="P18" s="295" t="s">
        <v>497</v>
      </c>
      <c r="Q18" s="293" t="s">
        <v>394</v>
      </c>
      <c r="R18" s="292">
        <v>2022</v>
      </c>
      <c r="S18" s="291"/>
    </row>
    <row r="19" spans="1:19" ht="92.4" x14ac:dyDescent="0.3">
      <c r="A19" s="294" t="s">
        <v>9</v>
      </c>
      <c r="B19" s="289" t="s">
        <v>488</v>
      </c>
      <c r="C19" s="291" t="s">
        <v>404</v>
      </c>
      <c r="D19" s="289" t="s">
        <v>910</v>
      </c>
      <c r="E19" s="299" t="s">
        <v>693</v>
      </c>
      <c r="F19" s="282" t="s">
        <v>757</v>
      </c>
      <c r="G19" s="295" t="s">
        <v>544</v>
      </c>
      <c r="H19" s="296" t="s">
        <v>545</v>
      </c>
      <c r="I19" s="296" t="s">
        <v>546</v>
      </c>
      <c r="J19" s="297"/>
      <c r="K19" s="297"/>
      <c r="L19" s="295" t="s">
        <v>303</v>
      </c>
      <c r="M19" s="295"/>
      <c r="N19" s="298" t="s">
        <v>494</v>
      </c>
      <c r="O19" s="295"/>
      <c r="P19" s="295" t="s">
        <v>501</v>
      </c>
      <c r="Q19" s="293" t="s">
        <v>735</v>
      </c>
      <c r="R19" s="292" t="s">
        <v>673</v>
      </c>
      <c r="S19" s="291"/>
    </row>
    <row r="20" spans="1:19" ht="52.8" x14ac:dyDescent="0.3">
      <c r="A20" s="294" t="s">
        <v>9</v>
      </c>
      <c r="B20" s="289" t="s">
        <v>488</v>
      </c>
      <c r="C20" s="291" t="s">
        <v>404</v>
      </c>
      <c r="D20" s="289" t="s">
        <v>543</v>
      </c>
      <c r="E20" s="299" t="s">
        <v>694</v>
      </c>
      <c r="F20" s="282" t="s">
        <v>758</v>
      </c>
      <c r="G20" s="302" t="s">
        <v>550</v>
      </c>
      <c r="H20" s="296" t="s">
        <v>551</v>
      </c>
      <c r="I20" s="295" t="s">
        <v>552</v>
      </c>
      <c r="J20" s="297"/>
      <c r="K20" s="297"/>
      <c r="L20" s="297" t="s">
        <v>303</v>
      </c>
      <c r="M20" s="297"/>
      <c r="N20" s="298" t="s">
        <v>494</v>
      </c>
      <c r="O20" s="295" t="s">
        <v>553</v>
      </c>
      <c r="P20" s="303" t="s">
        <v>501</v>
      </c>
      <c r="Q20" s="293" t="s">
        <v>736</v>
      </c>
      <c r="R20" s="292">
        <v>2021</v>
      </c>
      <c r="S20" s="291"/>
    </row>
    <row r="21" spans="1:19" ht="118.8" x14ac:dyDescent="0.3">
      <c r="A21" s="294" t="s">
        <v>9</v>
      </c>
      <c r="B21" s="289" t="s">
        <v>488</v>
      </c>
      <c r="C21" s="291" t="s">
        <v>404</v>
      </c>
      <c r="D21" s="289" t="s">
        <v>523</v>
      </c>
      <c r="E21" s="299" t="s">
        <v>524</v>
      </c>
      <c r="F21" s="282" t="s">
        <v>271</v>
      </c>
      <c r="G21" s="295" t="s">
        <v>525</v>
      </c>
      <c r="H21" s="295" t="s">
        <v>526</v>
      </c>
      <c r="I21" s="295" t="s">
        <v>527</v>
      </c>
      <c r="J21" s="295"/>
      <c r="K21" s="295"/>
      <c r="L21" s="295" t="s">
        <v>299</v>
      </c>
      <c r="M21" s="295"/>
      <c r="N21" s="298" t="s">
        <v>494</v>
      </c>
      <c r="O21" s="295" t="s">
        <v>528</v>
      </c>
      <c r="P21" s="303" t="s">
        <v>497</v>
      </c>
      <c r="Q21" s="293" t="s">
        <v>737</v>
      </c>
      <c r="R21" s="292">
        <v>2021</v>
      </c>
      <c r="S21" s="291"/>
    </row>
    <row r="22" spans="1:19" ht="66" x14ac:dyDescent="0.3">
      <c r="A22" s="294" t="s">
        <v>9</v>
      </c>
      <c r="B22" s="289" t="s">
        <v>488</v>
      </c>
      <c r="C22" s="291" t="s">
        <v>404</v>
      </c>
      <c r="D22" s="289" t="s">
        <v>523</v>
      </c>
      <c r="E22" s="299" t="s">
        <v>529</v>
      </c>
      <c r="F22" s="282" t="s">
        <v>759</v>
      </c>
      <c r="G22" s="295" t="s">
        <v>530</v>
      </c>
      <c r="H22" s="295" t="s">
        <v>531</v>
      </c>
      <c r="I22" s="295"/>
      <c r="J22" s="295"/>
      <c r="K22" s="295"/>
      <c r="L22" s="295" t="s">
        <v>299</v>
      </c>
      <c r="M22" s="295"/>
      <c r="N22" s="298" t="s">
        <v>494</v>
      </c>
      <c r="O22" s="295" t="s">
        <v>528</v>
      </c>
      <c r="P22" s="296" t="s">
        <v>497</v>
      </c>
      <c r="Q22" s="293" t="s">
        <v>280</v>
      </c>
      <c r="R22" s="292">
        <v>2021</v>
      </c>
      <c r="S22" s="291"/>
    </row>
    <row r="23" spans="1:19" ht="66" x14ac:dyDescent="0.3">
      <c r="A23" s="294" t="s">
        <v>9</v>
      </c>
      <c r="B23" s="289" t="s">
        <v>488</v>
      </c>
      <c r="C23" s="291" t="s">
        <v>404</v>
      </c>
      <c r="D23" s="289" t="s">
        <v>523</v>
      </c>
      <c r="E23" s="299" t="s">
        <v>532</v>
      </c>
      <c r="F23" s="282" t="s">
        <v>272</v>
      </c>
      <c r="G23" s="295" t="s">
        <v>533</v>
      </c>
      <c r="H23" s="295" t="s">
        <v>534</v>
      </c>
      <c r="I23" s="295"/>
      <c r="J23" s="295"/>
      <c r="K23" s="295"/>
      <c r="L23" s="295" t="s">
        <v>299</v>
      </c>
      <c r="M23" s="295"/>
      <c r="N23" s="298" t="s">
        <v>494</v>
      </c>
      <c r="O23" s="295" t="s">
        <v>528</v>
      </c>
      <c r="P23" s="303" t="s">
        <v>497</v>
      </c>
      <c r="Q23" s="293" t="s">
        <v>738</v>
      </c>
      <c r="R23" s="292" t="s">
        <v>674</v>
      </c>
      <c r="S23" s="291"/>
    </row>
    <row r="24" spans="1:19" ht="200.4" customHeight="1" x14ac:dyDescent="0.3">
      <c r="A24" s="294" t="s">
        <v>9</v>
      </c>
      <c r="B24" s="289" t="s">
        <v>488</v>
      </c>
      <c r="C24" s="291" t="s">
        <v>404</v>
      </c>
      <c r="D24" s="289" t="s">
        <v>523</v>
      </c>
      <c r="E24" s="299" t="s">
        <v>535</v>
      </c>
      <c r="F24" s="282" t="s">
        <v>273</v>
      </c>
      <c r="G24" s="295" t="s">
        <v>536</v>
      </c>
      <c r="H24" s="295" t="s">
        <v>537</v>
      </c>
      <c r="I24" s="295" t="s">
        <v>538</v>
      </c>
      <c r="J24" s="295"/>
      <c r="K24" s="295"/>
      <c r="L24" s="295" t="s">
        <v>299</v>
      </c>
      <c r="M24" s="296"/>
      <c r="N24" s="298" t="s">
        <v>494</v>
      </c>
      <c r="O24" s="295" t="s">
        <v>528</v>
      </c>
      <c r="P24" s="296" t="s">
        <v>497</v>
      </c>
      <c r="Q24" s="293" t="s">
        <v>738</v>
      </c>
      <c r="R24" s="292">
        <v>2021</v>
      </c>
      <c r="S24" s="291"/>
    </row>
    <row r="25" spans="1:19" ht="92.4" x14ac:dyDescent="0.3">
      <c r="A25" s="294" t="s">
        <v>9</v>
      </c>
      <c r="B25" s="289" t="s">
        <v>488</v>
      </c>
      <c r="C25" s="291" t="s">
        <v>404</v>
      </c>
      <c r="D25" s="289" t="s">
        <v>523</v>
      </c>
      <c r="E25" s="299" t="s">
        <v>695</v>
      </c>
      <c r="F25" s="282" t="s">
        <v>760</v>
      </c>
      <c r="G25" s="295" t="s">
        <v>276</v>
      </c>
      <c r="H25" s="295" t="s">
        <v>540</v>
      </c>
      <c r="I25" s="295" t="s">
        <v>541</v>
      </c>
      <c r="J25" s="295" t="s">
        <v>542</v>
      </c>
      <c r="K25" s="295"/>
      <c r="L25" s="295" t="s">
        <v>299</v>
      </c>
      <c r="M25" s="296"/>
      <c r="N25" s="298" t="s">
        <v>494</v>
      </c>
      <c r="O25" s="295" t="s">
        <v>528</v>
      </c>
      <c r="P25" s="296" t="s">
        <v>497</v>
      </c>
      <c r="Q25" s="293" t="s">
        <v>738</v>
      </c>
      <c r="R25" s="292">
        <v>2014</v>
      </c>
      <c r="S25" s="291"/>
    </row>
    <row r="26" spans="1:19" ht="124.2" x14ac:dyDescent="0.3">
      <c r="A26" s="294" t="s">
        <v>9</v>
      </c>
      <c r="B26" s="289" t="s">
        <v>488</v>
      </c>
      <c r="C26" s="291" t="s">
        <v>404</v>
      </c>
      <c r="D26" s="289" t="s">
        <v>523</v>
      </c>
      <c r="E26" s="299" t="s">
        <v>598</v>
      </c>
      <c r="F26" s="282" t="s">
        <v>275</v>
      </c>
      <c r="G26" s="291" t="s">
        <v>599</v>
      </c>
      <c r="H26" s="291" t="s">
        <v>600</v>
      </c>
      <c r="I26" s="291" t="s">
        <v>601</v>
      </c>
      <c r="J26" s="291" t="s">
        <v>602</v>
      </c>
      <c r="K26" s="291"/>
      <c r="L26" s="291" t="s">
        <v>299</v>
      </c>
      <c r="M26" s="291"/>
      <c r="N26" s="291" t="s">
        <v>494</v>
      </c>
      <c r="O26" s="291" t="s">
        <v>528</v>
      </c>
      <c r="P26" s="291" t="s">
        <v>497</v>
      </c>
      <c r="Q26" s="293" t="s">
        <v>738</v>
      </c>
      <c r="R26" s="292">
        <v>2021</v>
      </c>
      <c r="S26" s="291"/>
    </row>
    <row r="27" spans="1:19" ht="40.200000000000003" customHeight="1" x14ac:dyDescent="0.3">
      <c r="A27" s="294" t="s">
        <v>9</v>
      </c>
      <c r="B27" s="289" t="s">
        <v>488</v>
      </c>
      <c r="C27" s="291" t="s">
        <v>404</v>
      </c>
      <c r="D27" s="289" t="s">
        <v>539</v>
      </c>
      <c r="E27" s="299" t="s">
        <v>696</v>
      </c>
      <c r="F27" s="283" t="s">
        <v>761</v>
      </c>
      <c r="G27" s="295" t="s">
        <v>568</v>
      </c>
      <c r="H27" s="295" t="s">
        <v>569</v>
      </c>
      <c r="I27" s="295" t="s">
        <v>911</v>
      </c>
      <c r="J27" s="295"/>
      <c r="K27" s="295"/>
      <c r="L27" s="295" t="s">
        <v>299</v>
      </c>
      <c r="M27" s="295"/>
      <c r="N27" s="298" t="s">
        <v>494</v>
      </c>
      <c r="O27" s="295" t="s">
        <v>528</v>
      </c>
      <c r="P27" s="303" t="s">
        <v>497</v>
      </c>
      <c r="Q27" s="293" t="s">
        <v>738</v>
      </c>
      <c r="R27" s="292">
        <v>2021</v>
      </c>
      <c r="S27" s="291"/>
    </row>
    <row r="28" spans="1:19" ht="79.2" x14ac:dyDescent="0.3">
      <c r="A28" s="294" t="s">
        <v>9</v>
      </c>
      <c r="B28" s="289" t="s">
        <v>488</v>
      </c>
      <c r="C28" s="291" t="s">
        <v>404</v>
      </c>
      <c r="D28" s="289" t="s">
        <v>539</v>
      </c>
      <c r="E28" s="299" t="s">
        <v>697</v>
      </c>
      <c r="F28" s="282" t="s">
        <v>762</v>
      </c>
      <c r="G28" s="289" t="s">
        <v>428</v>
      </c>
      <c r="H28" s="289" t="s">
        <v>912</v>
      </c>
      <c r="I28" s="289" t="s">
        <v>913</v>
      </c>
      <c r="J28" s="289"/>
      <c r="K28" s="289"/>
      <c r="L28" s="289" t="s">
        <v>914</v>
      </c>
      <c r="M28" s="289"/>
      <c r="N28" s="290">
        <v>44070</v>
      </c>
      <c r="O28" s="289" t="s">
        <v>915</v>
      </c>
      <c r="P28" s="291"/>
      <c r="Q28" s="293" t="s">
        <v>268</v>
      </c>
      <c r="R28" s="292">
        <v>2020</v>
      </c>
      <c r="S28" s="291"/>
    </row>
    <row r="29" spans="1:19" ht="39.6" x14ac:dyDescent="0.3">
      <c r="A29" s="294" t="s">
        <v>9</v>
      </c>
      <c r="B29" s="289" t="s">
        <v>916</v>
      </c>
      <c r="C29" s="289" t="s">
        <v>917</v>
      </c>
      <c r="D29" s="289" t="s">
        <v>918</v>
      </c>
      <c r="E29" s="299" t="s">
        <v>698</v>
      </c>
      <c r="F29" s="282" t="s">
        <v>763</v>
      </c>
      <c r="G29" s="289" t="s">
        <v>919</v>
      </c>
      <c r="H29" s="289" t="s">
        <v>920</v>
      </c>
      <c r="I29" s="289" t="s">
        <v>921</v>
      </c>
      <c r="J29" s="289"/>
      <c r="K29" s="289"/>
      <c r="L29" s="289" t="s">
        <v>922</v>
      </c>
      <c r="M29" s="289" t="s">
        <v>923</v>
      </c>
      <c r="N29" s="290">
        <v>43913</v>
      </c>
      <c r="O29" s="289" t="s">
        <v>924</v>
      </c>
      <c r="P29" s="291"/>
      <c r="Q29" s="293" t="s">
        <v>268</v>
      </c>
      <c r="R29" s="292">
        <v>2021</v>
      </c>
      <c r="S29" s="291"/>
    </row>
    <row r="30" spans="1:19" ht="39.6" x14ac:dyDescent="0.3">
      <c r="A30" s="294" t="s">
        <v>9</v>
      </c>
      <c r="B30" s="289" t="s">
        <v>916</v>
      </c>
      <c r="C30" s="289" t="s">
        <v>917</v>
      </c>
      <c r="D30" s="289" t="s">
        <v>918</v>
      </c>
      <c r="E30" s="299" t="s">
        <v>699</v>
      </c>
      <c r="F30" s="282" t="s">
        <v>764</v>
      </c>
      <c r="G30" s="289" t="s">
        <v>925</v>
      </c>
      <c r="H30" s="289" t="s">
        <v>920</v>
      </c>
      <c r="I30" s="289" t="s">
        <v>921</v>
      </c>
      <c r="J30" s="289"/>
      <c r="K30" s="289"/>
      <c r="L30" s="289" t="s">
        <v>922</v>
      </c>
      <c r="M30" s="289" t="s">
        <v>923</v>
      </c>
      <c r="N30" s="290">
        <v>43913</v>
      </c>
      <c r="O30" s="289" t="s">
        <v>924</v>
      </c>
      <c r="P30" s="291"/>
      <c r="Q30" s="293" t="s">
        <v>268</v>
      </c>
      <c r="R30" s="292">
        <v>2021</v>
      </c>
      <c r="S30" s="291"/>
    </row>
    <row r="31" spans="1:19" ht="79.2" x14ac:dyDescent="0.3">
      <c r="A31" s="294" t="s">
        <v>9</v>
      </c>
      <c r="B31" s="289" t="s">
        <v>916</v>
      </c>
      <c r="C31" s="289" t="s">
        <v>917</v>
      </c>
      <c r="D31" s="289" t="s">
        <v>926</v>
      </c>
      <c r="E31" s="299" t="s">
        <v>700</v>
      </c>
      <c r="F31" s="282" t="s">
        <v>257</v>
      </c>
      <c r="G31" s="289" t="s">
        <v>927</v>
      </c>
      <c r="H31" s="289" t="s">
        <v>928</v>
      </c>
      <c r="I31" s="289" t="s">
        <v>921</v>
      </c>
      <c r="J31" s="289"/>
      <c r="K31" s="289"/>
      <c r="L31" s="289" t="s">
        <v>929</v>
      </c>
      <c r="M31" s="289" t="s">
        <v>930</v>
      </c>
      <c r="N31" s="290">
        <v>44040</v>
      </c>
      <c r="O31" s="289" t="s">
        <v>931</v>
      </c>
      <c r="P31" s="291"/>
      <c r="Q31" s="293" t="s">
        <v>57</v>
      </c>
      <c r="R31" s="292">
        <v>2021</v>
      </c>
      <c r="S31" s="291"/>
    </row>
    <row r="32" spans="1:19" ht="79.2" x14ac:dyDescent="0.3">
      <c r="A32" s="294" t="s">
        <v>9</v>
      </c>
      <c r="B32" s="289" t="s">
        <v>916</v>
      </c>
      <c r="C32" s="289" t="s">
        <v>917</v>
      </c>
      <c r="D32" s="289" t="s">
        <v>926</v>
      </c>
      <c r="E32" s="299" t="s">
        <v>701</v>
      </c>
      <c r="F32" s="282" t="s">
        <v>258</v>
      </c>
      <c r="G32" s="289" t="s">
        <v>932</v>
      </c>
      <c r="H32" s="289" t="s">
        <v>933</v>
      </c>
      <c r="I32" s="289" t="s">
        <v>921</v>
      </c>
      <c r="J32" s="289"/>
      <c r="K32" s="289"/>
      <c r="L32" s="289" t="s">
        <v>929</v>
      </c>
      <c r="M32" s="289" t="s">
        <v>930</v>
      </c>
      <c r="N32" s="290">
        <v>44040</v>
      </c>
      <c r="O32" s="289" t="s">
        <v>931</v>
      </c>
      <c r="P32" s="291"/>
      <c r="Q32" s="293" t="s">
        <v>57</v>
      </c>
      <c r="R32" s="292">
        <v>2021</v>
      </c>
      <c r="S32" s="291"/>
    </row>
    <row r="33" spans="1:19" ht="39.6" x14ac:dyDescent="0.3">
      <c r="A33" s="304" t="s">
        <v>10</v>
      </c>
      <c r="B33" s="291" t="s">
        <v>934</v>
      </c>
      <c r="C33" s="291" t="s">
        <v>935</v>
      </c>
      <c r="D33" s="291"/>
      <c r="E33" s="299" t="s">
        <v>270</v>
      </c>
      <c r="F33" s="282" t="s">
        <v>249</v>
      </c>
      <c r="G33" s="296" t="s">
        <v>249</v>
      </c>
      <c r="H33" s="295" t="s">
        <v>555</v>
      </c>
      <c r="I33" s="295" t="s">
        <v>556</v>
      </c>
      <c r="J33" s="295"/>
      <c r="K33" s="295"/>
      <c r="L33" s="295" t="s">
        <v>298</v>
      </c>
      <c r="M33" s="295"/>
      <c r="N33" s="298" t="s">
        <v>494</v>
      </c>
      <c r="O33" s="295" t="s">
        <v>557</v>
      </c>
      <c r="P33" s="295" t="s">
        <v>497</v>
      </c>
      <c r="Q33" s="293" t="s">
        <v>57</v>
      </c>
      <c r="R33" s="292">
        <v>2016</v>
      </c>
      <c r="S33" s="291"/>
    </row>
    <row r="34" spans="1:19" ht="52.8" x14ac:dyDescent="0.3">
      <c r="A34" s="304" t="s">
        <v>10</v>
      </c>
      <c r="B34" s="291" t="s">
        <v>934</v>
      </c>
      <c r="C34" s="291" t="s">
        <v>936</v>
      </c>
      <c r="D34" s="291"/>
      <c r="E34" s="299" t="s">
        <v>702</v>
      </c>
      <c r="F34" s="282" t="s">
        <v>279</v>
      </c>
      <c r="G34" s="296" t="s">
        <v>558</v>
      </c>
      <c r="H34" s="295" t="s">
        <v>559</v>
      </c>
      <c r="I34" s="297"/>
      <c r="J34" s="297"/>
      <c r="K34" s="297"/>
      <c r="L34" s="295" t="s">
        <v>560</v>
      </c>
      <c r="M34" s="295"/>
      <c r="N34" s="298" t="s">
        <v>494</v>
      </c>
      <c r="O34" s="295" t="s">
        <v>528</v>
      </c>
      <c r="P34" s="303" t="s">
        <v>501</v>
      </c>
      <c r="Q34" s="295" t="s">
        <v>517</v>
      </c>
      <c r="R34" s="292">
        <v>2019</v>
      </c>
      <c r="S34" s="291"/>
    </row>
    <row r="35" spans="1:19" ht="52.8" x14ac:dyDescent="0.3">
      <c r="A35" s="304" t="s">
        <v>10</v>
      </c>
      <c r="B35" s="291" t="s">
        <v>934</v>
      </c>
      <c r="C35" s="291" t="s">
        <v>936</v>
      </c>
      <c r="D35" s="291"/>
      <c r="E35" s="299" t="s">
        <v>703</v>
      </c>
      <c r="F35" s="282" t="s">
        <v>278</v>
      </c>
      <c r="G35" s="296" t="s">
        <v>561</v>
      </c>
      <c r="H35" s="295" t="s">
        <v>562</v>
      </c>
      <c r="I35" s="297"/>
      <c r="J35" s="297"/>
      <c r="K35" s="297"/>
      <c r="L35" s="295" t="s">
        <v>560</v>
      </c>
      <c r="M35" s="295"/>
      <c r="N35" s="298" t="s">
        <v>494</v>
      </c>
      <c r="O35" s="295" t="s">
        <v>528</v>
      </c>
      <c r="P35" s="303" t="s">
        <v>501</v>
      </c>
      <c r="Q35" s="295" t="s">
        <v>517</v>
      </c>
      <c r="R35" s="292">
        <v>2019</v>
      </c>
      <c r="S35" s="291"/>
    </row>
    <row r="36" spans="1:19" ht="92.4" x14ac:dyDescent="0.3">
      <c r="A36" s="304" t="s">
        <v>10</v>
      </c>
      <c r="B36" s="291" t="s">
        <v>934</v>
      </c>
      <c r="C36" s="291" t="s">
        <v>936</v>
      </c>
      <c r="D36" s="291"/>
      <c r="E36" s="299" t="s">
        <v>794</v>
      </c>
      <c r="F36" s="282" t="s">
        <v>817</v>
      </c>
      <c r="G36" s="295" t="s">
        <v>563</v>
      </c>
      <c r="H36" s="297" t="s">
        <v>937</v>
      </c>
      <c r="I36" s="297" t="s">
        <v>564</v>
      </c>
      <c r="J36" s="297"/>
      <c r="K36" s="297"/>
      <c r="L36" s="297" t="s">
        <v>565</v>
      </c>
      <c r="M36" s="297"/>
      <c r="N36" s="298" t="s">
        <v>938</v>
      </c>
      <c r="O36" s="297" t="s">
        <v>566</v>
      </c>
      <c r="P36" s="303" t="s">
        <v>501</v>
      </c>
      <c r="Q36" s="293" t="s">
        <v>268</v>
      </c>
      <c r="R36" s="292">
        <v>2019</v>
      </c>
      <c r="S36" s="291"/>
    </row>
    <row r="37" spans="1:19" ht="92.4" x14ac:dyDescent="0.3">
      <c r="A37" s="304" t="s">
        <v>10</v>
      </c>
      <c r="B37" s="291" t="s">
        <v>389</v>
      </c>
      <c r="C37" s="291"/>
      <c r="D37" s="291"/>
      <c r="E37" s="299" t="s">
        <v>704</v>
      </c>
      <c r="F37" s="282" t="s">
        <v>765</v>
      </c>
      <c r="G37" s="289" t="s">
        <v>939</v>
      </c>
      <c r="H37" s="289" t="s">
        <v>940</v>
      </c>
      <c r="I37" s="289" t="s">
        <v>941</v>
      </c>
      <c r="J37" s="291"/>
      <c r="K37" s="291"/>
      <c r="L37" s="291" t="s">
        <v>942</v>
      </c>
      <c r="M37" s="291"/>
      <c r="N37" s="291"/>
      <c r="O37" s="297" t="s">
        <v>566</v>
      </c>
      <c r="P37" s="291"/>
      <c r="Q37" s="293" t="s">
        <v>52</v>
      </c>
      <c r="R37" s="292">
        <v>2020</v>
      </c>
      <c r="S37" s="291"/>
    </row>
    <row r="38" spans="1:19" ht="136.80000000000001" x14ac:dyDescent="0.3">
      <c r="A38" s="304" t="s">
        <v>10</v>
      </c>
      <c r="B38" s="291" t="s">
        <v>389</v>
      </c>
      <c r="C38" s="291"/>
      <c r="D38" s="291"/>
      <c r="E38" s="299" t="s">
        <v>795</v>
      </c>
      <c r="F38" s="282" t="s">
        <v>766</v>
      </c>
      <c r="G38" s="296" t="s">
        <v>592</v>
      </c>
      <c r="H38" s="295" t="s">
        <v>593</v>
      </c>
      <c r="I38" s="295" t="s">
        <v>1056</v>
      </c>
      <c r="J38" s="295"/>
      <c r="K38" s="295"/>
      <c r="L38" s="297" t="s">
        <v>943</v>
      </c>
      <c r="M38" s="295"/>
      <c r="N38" s="298" t="s">
        <v>494</v>
      </c>
      <c r="O38" s="297" t="s">
        <v>587</v>
      </c>
      <c r="P38" s="303" t="s">
        <v>501</v>
      </c>
      <c r="Q38" s="293" t="s">
        <v>52</v>
      </c>
      <c r="R38" s="292">
        <v>2019</v>
      </c>
      <c r="S38" s="291"/>
    </row>
    <row r="39" spans="1:19" ht="136.80000000000001" x14ac:dyDescent="0.3">
      <c r="A39" s="304" t="s">
        <v>10</v>
      </c>
      <c r="B39" s="291" t="s">
        <v>389</v>
      </c>
      <c r="C39" s="291"/>
      <c r="D39" s="291"/>
      <c r="E39" s="299" t="s">
        <v>796</v>
      </c>
      <c r="F39" s="282" t="s">
        <v>767</v>
      </c>
      <c r="G39" s="296" t="s">
        <v>594</v>
      </c>
      <c r="H39" s="295" t="s">
        <v>595</v>
      </c>
      <c r="I39" s="295" t="s">
        <v>1056</v>
      </c>
      <c r="J39" s="297"/>
      <c r="K39" s="297"/>
      <c r="L39" s="297" t="s">
        <v>300</v>
      </c>
      <c r="M39" s="297"/>
      <c r="N39" s="298" t="s">
        <v>494</v>
      </c>
      <c r="O39" s="297" t="s">
        <v>587</v>
      </c>
      <c r="P39" s="303" t="s">
        <v>501</v>
      </c>
      <c r="Q39" s="293" t="s">
        <v>52</v>
      </c>
      <c r="R39" s="292">
        <v>2019</v>
      </c>
      <c r="S39" s="291"/>
    </row>
    <row r="40" spans="1:19" ht="136.80000000000001" x14ac:dyDescent="0.3">
      <c r="A40" s="304" t="s">
        <v>10</v>
      </c>
      <c r="B40" s="291" t="s">
        <v>389</v>
      </c>
      <c r="C40" s="291"/>
      <c r="D40" s="291"/>
      <c r="E40" s="299" t="s">
        <v>797</v>
      </c>
      <c r="F40" s="282" t="s">
        <v>768</v>
      </c>
      <c r="G40" s="296" t="s">
        <v>596</v>
      </c>
      <c r="H40" s="295" t="s">
        <v>597</v>
      </c>
      <c r="I40" s="295" t="s">
        <v>1057</v>
      </c>
      <c r="J40" s="297"/>
      <c r="K40" s="297"/>
      <c r="L40" s="297" t="s">
        <v>300</v>
      </c>
      <c r="M40" s="297"/>
      <c r="N40" s="298" t="s">
        <v>494</v>
      </c>
      <c r="O40" s="297" t="s">
        <v>587</v>
      </c>
      <c r="P40" s="303" t="s">
        <v>501</v>
      </c>
      <c r="Q40" s="293" t="s">
        <v>52</v>
      </c>
      <c r="R40" s="292">
        <v>2020</v>
      </c>
      <c r="S40" s="291"/>
    </row>
    <row r="41" spans="1:19" ht="145.19999999999999" x14ac:dyDescent="0.3">
      <c r="A41" s="304" t="s">
        <v>10</v>
      </c>
      <c r="B41" s="289" t="s">
        <v>554</v>
      </c>
      <c r="C41" s="289" t="s">
        <v>944</v>
      </c>
      <c r="D41" s="291"/>
      <c r="E41" s="299" t="s">
        <v>798</v>
      </c>
      <c r="F41" s="282" t="s">
        <v>435</v>
      </c>
      <c r="G41" s="291" t="s">
        <v>945</v>
      </c>
      <c r="H41" s="295" t="s">
        <v>946</v>
      </c>
      <c r="I41" s="291" t="s">
        <v>947</v>
      </c>
      <c r="J41" s="291"/>
      <c r="K41" s="291"/>
      <c r="L41" s="291" t="s">
        <v>948</v>
      </c>
      <c r="M41" s="291"/>
      <c r="N41" s="300">
        <v>44651</v>
      </c>
      <c r="O41" s="291" t="s">
        <v>949</v>
      </c>
      <c r="P41" s="303" t="s">
        <v>501</v>
      </c>
      <c r="Q41" s="293" t="s">
        <v>268</v>
      </c>
      <c r="R41" s="292">
        <v>2016</v>
      </c>
      <c r="S41" s="291"/>
    </row>
    <row r="42" spans="1:19" ht="52.8" x14ac:dyDescent="0.3">
      <c r="A42" s="304" t="s">
        <v>10</v>
      </c>
      <c r="B42" s="289" t="s">
        <v>554</v>
      </c>
      <c r="C42" s="289" t="s">
        <v>944</v>
      </c>
      <c r="D42" s="291"/>
      <c r="E42" s="299" t="s">
        <v>799</v>
      </c>
      <c r="F42" s="282" t="s">
        <v>769</v>
      </c>
      <c r="G42" s="295" t="s">
        <v>650</v>
      </c>
      <c r="H42" s="295" t="s">
        <v>651</v>
      </c>
      <c r="I42" s="295" t="s">
        <v>652</v>
      </c>
      <c r="J42" s="295"/>
      <c r="K42" s="295"/>
      <c r="L42" s="295" t="s">
        <v>653</v>
      </c>
      <c r="M42" s="295"/>
      <c r="N42" s="298" t="s">
        <v>494</v>
      </c>
      <c r="O42" s="295" t="s">
        <v>654</v>
      </c>
      <c r="P42" s="295" t="s">
        <v>501</v>
      </c>
      <c r="Q42" s="293" t="s">
        <v>268</v>
      </c>
      <c r="R42" s="292">
        <v>2019</v>
      </c>
      <c r="S42" s="291"/>
    </row>
    <row r="43" spans="1:19" ht="52.8" x14ac:dyDescent="0.3">
      <c r="A43" s="304" t="s">
        <v>10</v>
      </c>
      <c r="B43" s="289" t="s">
        <v>554</v>
      </c>
      <c r="C43" s="289" t="s">
        <v>944</v>
      </c>
      <c r="D43" s="291"/>
      <c r="E43" s="299" t="s">
        <v>705</v>
      </c>
      <c r="F43" s="282" t="s">
        <v>818</v>
      </c>
      <c r="G43" s="289" t="s">
        <v>950</v>
      </c>
      <c r="H43" s="289" t="s">
        <v>951</v>
      </c>
      <c r="I43" s="289" t="s">
        <v>952</v>
      </c>
      <c r="J43" s="289"/>
      <c r="K43" s="289"/>
      <c r="L43" s="289" t="s">
        <v>953</v>
      </c>
      <c r="M43" s="289"/>
      <c r="N43" s="290">
        <v>44070</v>
      </c>
      <c r="O43" s="289" t="s">
        <v>954</v>
      </c>
      <c r="P43" s="291" t="s">
        <v>497</v>
      </c>
      <c r="Q43" s="293" t="s">
        <v>739</v>
      </c>
      <c r="R43" s="292">
        <v>2020</v>
      </c>
      <c r="S43" s="291"/>
    </row>
    <row r="44" spans="1:19" ht="92.4" x14ac:dyDescent="0.3">
      <c r="A44" s="304" t="s">
        <v>10</v>
      </c>
      <c r="B44" s="289" t="s">
        <v>554</v>
      </c>
      <c r="C44" s="289" t="s">
        <v>944</v>
      </c>
      <c r="D44" s="291"/>
      <c r="E44" s="299" t="s">
        <v>706</v>
      </c>
      <c r="F44" s="282" t="s">
        <v>770</v>
      </c>
      <c r="G44" s="289" t="s">
        <v>250</v>
      </c>
      <c r="H44" s="289" t="s">
        <v>955</v>
      </c>
      <c r="I44" s="289" t="s">
        <v>952</v>
      </c>
      <c r="J44" s="289"/>
      <c r="K44" s="289"/>
      <c r="L44" s="289" t="s">
        <v>302</v>
      </c>
      <c r="M44" s="289"/>
      <c r="N44" s="290">
        <v>43913</v>
      </c>
      <c r="O44" s="289" t="s">
        <v>956</v>
      </c>
      <c r="P44" s="291" t="s">
        <v>497</v>
      </c>
      <c r="Q44" s="293" t="s">
        <v>740</v>
      </c>
      <c r="R44" s="292">
        <v>2020</v>
      </c>
      <c r="S44" s="291"/>
    </row>
    <row r="45" spans="1:19" ht="66" x14ac:dyDescent="0.3">
      <c r="A45" s="304" t="s">
        <v>10</v>
      </c>
      <c r="B45" s="289" t="s">
        <v>554</v>
      </c>
      <c r="C45" s="289" t="s">
        <v>944</v>
      </c>
      <c r="D45" s="291"/>
      <c r="E45" s="299" t="s">
        <v>707</v>
      </c>
      <c r="F45" s="282" t="s">
        <v>771</v>
      </c>
      <c r="G45" s="289" t="s">
        <v>957</v>
      </c>
      <c r="H45" s="289" t="s">
        <v>958</v>
      </c>
      <c r="I45" s="289"/>
      <c r="J45" s="289" t="s">
        <v>959</v>
      </c>
      <c r="K45" s="289"/>
      <c r="L45" s="289" t="s">
        <v>302</v>
      </c>
      <c r="M45" s="289"/>
      <c r="N45" s="290">
        <v>44070</v>
      </c>
      <c r="O45" s="289" t="s">
        <v>960</v>
      </c>
      <c r="P45" s="291" t="s">
        <v>497</v>
      </c>
      <c r="Q45" s="293" t="s">
        <v>268</v>
      </c>
      <c r="R45" s="292" t="s">
        <v>395</v>
      </c>
      <c r="S45" s="291"/>
    </row>
    <row r="46" spans="1:19" ht="55.2" x14ac:dyDescent="0.3">
      <c r="A46" s="304" t="s">
        <v>10</v>
      </c>
      <c r="B46" s="289" t="s">
        <v>19</v>
      </c>
      <c r="C46" s="289" t="s">
        <v>961</v>
      </c>
      <c r="D46" s="291"/>
      <c r="E46" s="299" t="s">
        <v>800</v>
      </c>
      <c r="F46" s="282" t="s">
        <v>286</v>
      </c>
      <c r="G46" s="291" t="s">
        <v>962</v>
      </c>
      <c r="H46" s="291" t="s">
        <v>963</v>
      </c>
      <c r="I46" s="291" t="s">
        <v>964</v>
      </c>
      <c r="J46" s="291"/>
      <c r="K46" s="291"/>
      <c r="L46" s="291" t="s">
        <v>299</v>
      </c>
      <c r="M46" s="291"/>
      <c r="N46" s="290">
        <v>44071</v>
      </c>
      <c r="O46" s="291" t="s">
        <v>965</v>
      </c>
      <c r="P46" s="291" t="s">
        <v>501</v>
      </c>
      <c r="Q46" s="293" t="s">
        <v>268</v>
      </c>
      <c r="R46" s="292">
        <v>2021</v>
      </c>
      <c r="S46" s="291"/>
    </row>
    <row r="47" spans="1:19" ht="66" x14ac:dyDescent="0.3">
      <c r="A47" s="304" t="s">
        <v>10</v>
      </c>
      <c r="B47" s="289" t="s">
        <v>19</v>
      </c>
      <c r="C47" s="289" t="s">
        <v>961</v>
      </c>
      <c r="D47" s="291"/>
      <c r="E47" s="299" t="s">
        <v>708</v>
      </c>
      <c r="F47" s="282" t="s">
        <v>819</v>
      </c>
      <c r="G47" s="295" t="s">
        <v>603</v>
      </c>
      <c r="H47" s="295" t="s">
        <v>502</v>
      </c>
      <c r="I47" s="295" t="s">
        <v>491</v>
      </c>
      <c r="J47" s="295"/>
      <c r="K47" s="295" t="s">
        <v>492</v>
      </c>
      <c r="L47" s="295" t="s">
        <v>503</v>
      </c>
      <c r="M47" s="295"/>
      <c r="N47" s="298" t="s">
        <v>494</v>
      </c>
      <c r="O47" s="295" t="s">
        <v>504</v>
      </c>
      <c r="P47" s="296" t="s">
        <v>497</v>
      </c>
      <c r="Q47" s="293" t="s">
        <v>813</v>
      </c>
      <c r="R47" s="292" t="s">
        <v>375</v>
      </c>
      <c r="S47" s="291"/>
    </row>
    <row r="48" spans="1:19" ht="52.8" x14ac:dyDescent="0.3">
      <c r="A48" s="304" t="s">
        <v>10</v>
      </c>
      <c r="B48" s="289" t="s">
        <v>19</v>
      </c>
      <c r="C48" s="289" t="s">
        <v>961</v>
      </c>
      <c r="D48" s="291"/>
      <c r="E48" s="299" t="s">
        <v>709</v>
      </c>
      <c r="F48" s="282" t="s">
        <v>820</v>
      </c>
      <c r="G48" s="289" t="s">
        <v>966</v>
      </c>
      <c r="H48" s="289" t="s">
        <v>967</v>
      </c>
      <c r="I48" s="289" t="s">
        <v>968</v>
      </c>
      <c r="J48" s="289"/>
      <c r="K48" s="289"/>
      <c r="L48" s="289" t="s">
        <v>969</v>
      </c>
      <c r="M48" s="289" t="s">
        <v>970</v>
      </c>
      <c r="N48" s="290">
        <v>44070</v>
      </c>
      <c r="O48" s="289" t="s">
        <v>971</v>
      </c>
      <c r="P48" s="291" t="s">
        <v>497</v>
      </c>
      <c r="Q48" s="293" t="s">
        <v>268</v>
      </c>
      <c r="R48" s="292">
        <v>2022</v>
      </c>
      <c r="S48" s="291"/>
    </row>
    <row r="49" spans="1:19" ht="73.8" customHeight="1" x14ac:dyDescent="0.3">
      <c r="A49" s="304" t="s">
        <v>10</v>
      </c>
      <c r="B49" s="289" t="s">
        <v>19</v>
      </c>
      <c r="C49" s="291" t="s">
        <v>567</v>
      </c>
      <c r="D49" s="289" t="s">
        <v>972</v>
      </c>
      <c r="E49" s="299" t="s">
        <v>710</v>
      </c>
      <c r="F49" s="282" t="s">
        <v>772</v>
      </c>
      <c r="G49" s="291" t="s">
        <v>973</v>
      </c>
      <c r="H49" s="289" t="s">
        <v>974</v>
      </c>
      <c r="I49" s="291" t="s">
        <v>975</v>
      </c>
      <c r="J49" s="291"/>
      <c r="K49" s="291"/>
      <c r="L49" s="291" t="s">
        <v>976</v>
      </c>
      <c r="M49" s="291"/>
      <c r="N49" s="291" t="s">
        <v>977</v>
      </c>
      <c r="O49" s="291" t="s">
        <v>978</v>
      </c>
      <c r="P49" s="291" t="s">
        <v>501</v>
      </c>
      <c r="Q49" s="293" t="s">
        <v>741</v>
      </c>
      <c r="R49" s="292">
        <v>2020</v>
      </c>
      <c r="S49" s="291"/>
    </row>
    <row r="50" spans="1:19" ht="92.4" x14ac:dyDescent="0.3">
      <c r="A50" s="304" t="s">
        <v>10</v>
      </c>
      <c r="B50" s="289" t="s">
        <v>19</v>
      </c>
      <c r="C50" s="291" t="s">
        <v>567</v>
      </c>
      <c r="D50" s="289" t="s">
        <v>972</v>
      </c>
      <c r="E50" s="299" t="s">
        <v>711</v>
      </c>
      <c r="F50" s="282" t="s">
        <v>773</v>
      </c>
      <c r="G50" s="295" t="s">
        <v>577</v>
      </c>
      <c r="H50" s="296" t="s">
        <v>578</v>
      </c>
      <c r="I50" s="295" t="s">
        <v>579</v>
      </c>
      <c r="J50" s="295"/>
      <c r="K50" s="295" t="s">
        <v>580</v>
      </c>
      <c r="L50" s="295" t="s">
        <v>581</v>
      </c>
      <c r="M50" s="295"/>
      <c r="N50" s="298" t="s">
        <v>494</v>
      </c>
      <c r="O50" s="295" t="s">
        <v>582</v>
      </c>
      <c r="P50" s="295" t="s">
        <v>497</v>
      </c>
      <c r="Q50" s="293" t="s">
        <v>268</v>
      </c>
      <c r="R50" s="292">
        <v>2019</v>
      </c>
      <c r="S50" s="291"/>
    </row>
    <row r="51" spans="1:19" ht="79.2" x14ac:dyDescent="0.3">
      <c r="A51" s="304" t="s">
        <v>10</v>
      </c>
      <c r="B51" s="289" t="s">
        <v>19</v>
      </c>
      <c r="C51" s="291" t="s">
        <v>567</v>
      </c>
      <c r="D51" s="289" t="s">
        <v>972</v>
      </c>
      <c r="E51" s="299" t="s">
        <v>712</v>
      </c>
      <c r="F51" s="282" t="s">
        <v>774</v>
      </c>
      <c r="G51" s="296" t="s">
        <v>570</v>
      </c>
      <c r="H51" s="295" t="s">
        <v>571</v>
      </c>
      <c r="I51" s="295" t="s">
        <v>572</v>
      </c>
      <c r="J51" s="295" t="s">
        <v>573</v>
      </c>
      <c r="K51" s="295" t="s">
        <v>574</v>
      </c>
      <c r="L51" s="295" t="s">
        <v>575</v>
      </c>
      <c r="M51" s="295"/>
      <c r="N51" s="305">
        <v>44070</v>
      </c>
      <c r="O51" s="295" t="s">
        <v>576</v>
      </c>
      <c r="P51" s="303" t="s">
        <v>497</v>
      </c>
      <c r="Q51" s="293" t="s">
        <v>268</v>
      </c>
      <c r="R51" s="292">
        <v>2019</v>
      </c>
      <c r="S51" s="291"/>
    </row>
    <row r="52" spans="1:19" ht="52.8" x14ac:dyDescent="0.3">
      <c r="A52" s="304" t="s">
        <v>10</v>
      </c>
      <c r="B52" s="289" t="s">
        <v>19</v>
      </c>
      <c r="C52" s="291" t="s">
        <v>567</v>
      </c>
      <c r="D52" s="289" t="s">
        <v>972</v>
      </c>
      <c r="E52" s="299" t="s">
        <v>713</v>
      </c>
      <c r="F52" s="282" t="s">
        <v>775</v>
      </c>
      <c r="G52" s="291" t="s">
        <v>979</v>
      </c>
      <c r="H52" s="295" t="s">
        <v>980</v>
      </c>
      <c r="I52" s="291"/>
      <c r="J52" s="291"/>
      <c r="K52" s="291"/>
      <c r="L52" s="291"/>
      <c r="M52" s="291"/>
      <c r="N52" s="291"/>
      <c r="O52" s="295" t="s">
        <v>582</v>
      </c>
      <c r="P52" s="291"/>
      <c r="Q52" s="293" t="s">
        <v>268</v>
      </c>
      <c r="R52" s="292">
        <v>2019</v>
      </c>
      <c r="S52" s="291"/>
    </row>
    <row r="53" spans="1:19" ht="66" x14ac:dyDescent="0.3">
      <c r="A53" s="304" t="s">
        <v>10</v>
      </c>
      <c r="B53" s="306" t="s">
        <v>981</v>
      </c>
      <c r="C53" s="291" t="s">
        <v>982</v>
      </c>
      <c r="D53" s="291"/>
      <c r="E53" s="299" t="s">
        <v>714</v>
      </c>
      <c r="F53" s="282" t="s">
        <v>776</v>
      </c>
      <c r="G53" s="307" t="s">
        <v>983</v>
      </c>
      <c r="H53" s="307" t="s">
        <v>984</v>
      </c>
      <c r="I53" s="295" t="s">
        <v>985</v>
      </c>
      <c r="J53" s="295"/>
      <c r="K53" s="301"/>
      <c r="L53" s="295" t="s">
        <v>900</v>
      </c>
      <c r="M53" s="301"/>
      <c r="N53" s="298" t="s">
        <v>494</v>
      </c>
      <c r="O53" s="295" t="s">
        <v>504</v>
      </c>
      <c r="P53" s="295" t="s">
        <v>497</v>
      </c>
      <c r="Q53" s="293" t="s">
        <v>403</v>
      </c>
      <c r="R53" s="292" t="s">
        <v>375</v>
      </c>
      <c r="S53" s="291"/>
    </row>
    <row r="54" spans="1:19" ht="69" x14ac:dyDescent="0.3">
      <c r="A54" s="304" t="s">
        <v>10</v>
      </c>
      <c r="B54" s="306" t="s">
        <v>981</v>
      </c>
      <c r="C54" s="291" t="s">
        <v>982</v>
      </c>
      <c r="D54" s="291"/>
      <c r="E54" s="299" t="s">
        <v>715</v>
      </c>
      <c r="F54" s="282" t="s">
        <v>821</v>
      </c>
      <c r="G54" s="295" t="s">
        <v>505</v>
      </c>
      <c r="H54" s="307" t="s">
        <v>984</v>
      </c>
      <c r="I54" s="295" t="s">
        <v>985</v>
      </c>
      <c r="J54" s="291"/>
      <c r="K54" s="291"/>
      <c r="L54" s="295" t="s">
        <v>900</v>
      </c>
      <c r="M54" s="291"/>
      <c r="N54" s="298" t="s">
        <v>494</v>
      </c>
      <c r="O54" s="291" t="s">
        <v>504</v>
      </c>
      <c r="P54" s="291"/>
      <c r="Q54" s="293" t="s">
        <v>460</v>
      </c>
      <c r="R54" s="292" t="s">
        <v>375</v>
      </c>
      <c r="S54" s="291"/>
    </row>
    <row r="55" spans="1:19" ht="69" x14ac:dyDescent="0.3">
      <c r="A55" s="304" t="s">
        <v>10</v>
      </c>
      <c r="B55" s="306" t="s">
        <v>981</v>
      </c>
      <c r="C55" s="291" t="s">
        <v>982</v>
      </c>
      <c r="D55" s="291"/>
      <c r="E55" s="299" t="s">
        <v>716</v>
      </c>
      <c r="F55" s="282" t="s">
        <v>822</v>
      </c>
      <c r="G55" s="291" t="s">
        <v>506</v>
      </c>
      <c r="H55" s="307" t="s">
        <v>984</v>
      </c>
      <c r="I55" s="291" t="s">
        <v>986</v>
      </c>
      <c r="J55" s="291"/>
      <c r="K55" s="291" t="s">
        <v>492</v>
      </c>
      <c r="L55" s="291" t="s">
        <v>503</v>
      </c>
      <c r="M55" s="291"/>
      <c r="N55" s="291" t="s">
        <v>494</v>
      </c>
      <c r="O55" s="291" t="s">
        <v>504</v>
      </c>
      <c r="P55" s="291"/>
      <c r="Q55" s="293" t="s">
        <v>460</v>
      </c>
      <c r="R55" s="292" t="s">
        <v>375</v>
      </c>
      <c r="S55" s="291"/>
    </row>
    <row r="56" spans="1:19" ht="92.4" x14ac:dyDescent="0.3">
      <c r="A56" s="304" t="s">
        <v>10</v>
      </c>
      <c r="B56" s="306" t="s">
        <v>981</v>
      </c>
      <c r="C56" s="291" t="s">
        <v>456</v>
      </c>
      <c r="D56" s="291"/>
      <c r="E56" s="299" t="s">
        <v>717</v>
      </c>
      <c r="F56" s="282" t="s">
        <v>777</v>
      </c>
      <c r="G56" s="307" t="s">
        <v>987</v>
      </c>
      <c r="H56" s="307" t="s">
        <v>988</v>
      </c>
      <c r="I56" s="307" t="s">
        <v>989</v>
      </c>
      <c r="J56" s="291"/>
      <c r="K56" s="291"/>
      <c r="L56" s="291" t="s">
        <v>990</v>
      </c>
      <c r="M56" s="291"/>
      <c r="N56" s="300">
        <v>44541</v>
      </c>
      <c r="O56" s="297" t="s">
        <v>566</v>
      </c>
      <c r="P56" s="291"/>
      <c r="Q56" s="293" t="s">
        <v>268</v>
      </c>
      <c r="R56" s="292">
        <v>2021</v>
      </c>
      <c r="S56" s="291"/>
    </row>
    <row r="57" spans="1:19" ht="64.2" customHeight="1" x14ac:dyDescent="0.3">
      <c r="A57" s="304" t="s">
        <v>10</v>
      </c>
      <c r="B57" s="306" t="s">
        <v>981</v>
      </c>
      <c r="C57" s="291" t="s">
        <v>456</v>
      </c>
      <c r="D57" s="291"/>
      <c r="E57" s="299" t="s">
        <v>717</v>
      </c>
      <c r="F57" s="282" t="s">
        <v>778</v>
      </c>
      <c r="G57" s="291" t="s">
        <v>991</v>
      </c>
      <c r="H57" s="307" t="s">
        <v>992</v>
      </c>
      <c r="I57" s="307" t="s">
        <v>993</v>
      </c>
      <c r="J57" s="291"/>
      <c r="K57" s="291"/>
      <c r="L57" s="291" t="s">
        <v>994</v>
      </c>
      <c r="M57" s="291"/>
      <c r="N57" s="300">
        <v>44642</v>
      </c>
      <c r="O57" s="291" t="s">
        <v>995</v>
      </c>
      <c r="P57" s="291"/>
      <c r="Q57" s="293" t="s">
        <v>268</v>
      </c>
      <c r="R57" s="292">
        <v>2021</v>
      </c>
      <c r="S57" s="291"/>
    </row>
    <row r="58" spans="1:19" ht="66" x14ac:dyDescent="0.3">
      <c r="A58" s="304" t="s">
        <v>10</v>
      </c>
      <c r="B58" s="306" t="s">
        <v>981</v>
      </c>
      <c r="C58" s="291" t="s">
        <v>996</v>
      </c>
      <c r="D58" s="291"/>
      <c r="E58" s="299" t="s">
        <v>801</v>
      </c>
      <c r="F58" s="282" t="s">
        <v>823</v>
      </c>
      <c r="G58" s="302" t="s">
        <v>583</v>
      </c>
      <c r="H58" s="296" t="s">
        <v>584</v>
      </c>
      <c r="I58" s="308" t="s">
        <v>585</v>
      </c>
      <c r="J58" s="297"/>
      <c r="K58" s="297"/>
      <c r="L58" s="295" t="s">
        <v>586</v>
      </c>
      <c r="M58" s="295"/>
      <c r="N58" s="298" t="s">
        <v>494</v>
      </c>
      <c r="O58" s="297" t="s">
        <v>587</v>
      </c>
      <c r="P58" s="303" t="s">
        <v>501</v>
      </c>
      <c r="Q58" s="293" t="s">
        <v>665</v>
      </c>
      <c r="R58" s="292">
        <v>2019</v>
      </c>
      <c r="S58" s="291"/>
    </row>
    <row r="59" spans="1:19" ht="132" x14ac:dyDescent="0.3">
      <c r="A59" s="304" t="s">
        <v>10</v>
      </c>
      <c r="B59" s="306" t="s">
        <v>981</v>
      </c>
      <c r="C59" s="291" t="s">
        <v>996</v>
      </c>
      <c r="D59" s="291"/>
      <c r="E59" s="299" t="s">
        <v>802</v>
      </c>
      <c r="F59" s="282" t="s">
        <v>779</v>
      </c>
      <c r="G59" s="303" t="s">
        <v>589</v>
      </c>
      <c r="H59" s="295" t="s">
        <v>590</v>
      </c>
      <c r="I59" s="303" t="s">
        <v>591</v>
      </c>
      <c r="J59" s="295"/>
      <c r="K59" s="295"/>
      <c r="L59" s="295" t="s">
        <v>299</v>
      </c>
      <c r="M59" s="295"/>
      <c r="N59" s="298" t="s">
        <v>494</v>
      </c>
      <c r="O59" s="295" t="s">
        <v>528</v>
      </c>
      <c r="P59" s="303" t="s">
        <v>501</v>
      </c>
      <c r="Q59" s="293" t="s">
        <v>665</v>
      </c>
      <c r="R59" s="292">
        <v>2019</v>
      </c>
      <c r="S59" s="291"/>
    </row>
    <row r="60" spans="1:19" ht="132" x14ac:dyDescent="0.3">
      <c r="A60" s="304" t="s">
        <v>10</v>
      </c>
      <c r="B60" s="306" t="s">
        <v>981</v>
      </c>
      <c r="C60" s="291" t="s">
        <v>996</v>
      </c>
      <c r="D60" s="291"/>
      <c r="E60" s="299" t="s">
        <v>803</v>
      </c>
      <c r="F60" s="282" t="s">
        <v>780</v>
      </c>
      <c r="G60" s="303" t="s">
        <v>589</v>
      </c>
      <c r="H60" s="295" t="s">
        <v>590</v>
      </c>
      <c r="I60" s="303" t="s">
        <v>591</v>
      </c>
      <c r="J60" s="295"/>
      <c r="K60" s="295"/>
      <c r="L60" s="295" t="s">
        <v>299</v>
      </c>
      <c r="M60" s="295"/>
      <c r="N60" s="298" t="s">
        <v>494</v>
      </c>
      <c r="O60" s="295" t="s">
        <v>528</v>
      </c>
      <c r="P60" s="303" t="s">
        <v>501</v>
      </c>
      <c r="Q60" s="293" t="s">
        <v>665</v>
      </c>
      <c r="R60" s="292">
        <v>2021</v>
      </c>
      <c r="S60" s="291"/>
    </row>
    <row r="61" spans="1:19" ht="66" x14ac:dyDescent="0.3">
      <c r="A61" s="304" t="s">
        <v>10</v>
      </c>
      <c r="B61" s="306" t="s">
        <v>981</v>
      </c>
      <c r="C61" s="291" t="s">
        <v>996</v>
      </c>
      <c r="D61" s="291"/>
      <c r="E61" s="299" t="s">
        <v>804</v>
      </c>
      <c r="F61" s="282" t="s">
        <v>282</v>
      </c>
      <c r="G61" s="303" t="s">
        <v>607</v>
      </c>
      <c r="H61" s="295" t="s">
        <v>608</v>
      </c>
      <c r="I61" s="303" t="s">
        <v>609</v>
      </c>
      <c r="J61" s="295"/>
      <c r="K61" s="295"/>
      <c r="L61" s="295" t="s">
        <v>299</v>
      </c>
      <c r="M61" s="295"/>
      <c r="N61" s="298" t="s">
        <v>494</v>
      </c>
      <c r="O61" s="295" t="s">
        <v>528</v>
      </c>
      <c r="P61" s="303" t="s">
        <v>501</v>
      </c>
      <c r="Q61" s="293" t="s">
        <v>665</v>
      </c>
      <c r="R61" s="292">
        <v>2021</v>
      </c>
      <c r="S61" s="291"/>
    </row>
    <row r="62" spans="1:19" ht="52.8" x14ac:dyDescent="0.3">
      <c r="A62" s="304" t="s">
        <v>10</v>
      </c>
      <c r="B62" s="306" t="s">
        <v>981</v>
      </c>
      <c r="C62" s="291" t="s">
        <v>996</v>
      </c>
      <c r="D62" s="291"/>
      <c r="E62" s="299" t="s">
        <v>805</v>
      </c>
      <c r="F62" s="282" t="s">
        <v>281</v>
      </c>
      <c r="G62" s="303" t="s">
        <v>604</v>
      </c>
      <c r="H62" s="295" t="s">
        <v>605</v>
      </c>
      <c r="I62" s="308" t="s">
        <v>606</v>
      </c>
      <c r="J62" s="295"/>
      <c r="K62" s="295"/>
      <c r="L62" s="295" t="s">
        <v>299</v>
      </c>
      <c r="M62" s="295"/>
      <c r="N62" s="298" t="s">
        <v>494</v>
      </c>
      <c r="O62" s="295" t="s">
        <v>528</v>
      </c>
      <c r="P62" s="303" t="s">
        <v>501</v>
      </c>
      <c r="Q62" s="293" t="s">
        <v>665</v>
      </c>
      <c r="R62" s="292">
        <v>2021</v>
      </c>
      <c r="S62" s="291"/>
    </row>
    <row r="63" spans="1:19" ht="39.6" x14ac:dyDescent="0.3">
      <c r="A63" s="304" t="s">
        <v>10</v>
      </c>
      <c r="B63" s="306" t="s">
        <v>981</v>
      </c>
      <c r="C63" s="291" t="s">
        <v>996</v>
      </c>
      <c r="D63" s="291"/>
      <c r="E63" s="299" t="s">
        <v>806</v>
      </c>
      <c r="F63" s="282" t="s">
        <v>370</v>
      </c>
      <c r="G63" s="303" t="s">
        <v>610</v>
      </c>
      <c r="H63" s="295" t="s">
        <v>611</v>
      </c>
      <c r="I63" s="308" t="s">
        <v>612</v>
      </c>
      <c r="J63" s="295"/>
      <c r="K63" s="295"/>
      <c r="L63" s="295" t="s">
        <v>299</v>
      </c>
      <c r="M63" s="295"/>
      <c r="N63" s="298" t="s">
        <v>494</v>
      </c>
      <c r="O63" s="295" t="s">
        <v>528</v>
      </c>
      <c r="P63" s="303" t="s">
        <v>501</v>
      </c>
      <c r="Q63" s="293" t="s">
        <v>268</v>
      </c>
      <c r="R63" s="292">
        <v>2021</v>
      </c>
      <c r="S63" s="291"/>
    </row>
    <row r="64" spans="1:19" ht="105.6" x14ac:dyDescent="0.3">
      <c r="A64" s="304" t="s">
        <v>10</v>
      </c>
      <c r="B64" s="306" t="s">
        <v>981</v>
      </c>
      <c r="C64" s="291" t="s">
        <v>996</v>
      </c>
      <c r="D64" s="291"/>
      <c r="E64" s="299" t="s">
        <v>807</v>
      </c>
      <c r="F64" s="282" t="s">
        <v>781</v>
      </c>
      <c r="G64" s="295" t="s">
        <v>547</v>
      </c>
      <c r="H64" s="303" t="s">
        <v>548</v>
      </c>
      <c r="I64" s="303" t="s">
        <v>549</v>
      </c>
      <c r="J64" s="295"/>
      <c r="K64" s="295"/>
      <c r="L64" s="295" t="s">
        <v>299</v>
      </c>
      <c r="M64" s="295"/>
      <c r="N64" s="298" t="s">
        <v>494</v>
      </c>
      <c r="O64" s="295" t="s">
        <v>528</v>
      </c>
      <c r="P64" s="296" t="s">
        <v>501</v>
      </c>
      <c r="Q64" s="293" t="s">
        <v>268</v>
      </c>
      <c r="R64" s="292">
        <v>2021</v>
      </c>
      <c r="S64" s="291"/>
    </row>
    <row r="65" spans="1:19" ht="28.8" customHeight="1" x14ac:dyDescent="0.3">
      <c r="A65" s="309" t="s">
        <v>11</v>
      </c>
      <c r="B65" s="289" t="s">
        <v>20</v>
      </c>
      <c r="C65" s="289" t="s">
        <v>834</v>
      </c>
      <c r="D65" s="291"/>
      <c r="E65" s="299" t="s">
        <v>718</v>
      </c>
      <c r="F65" s="282" t="s">
        <v>261</v>
      </c>
      <c r="G65" s="289" t="s">
        <v>997</v>
      </c>
      <c r="H65" s="289" t="s">
        <v>998</v>
      </c>
      <c r="I65" s="289" t="s">
        <v>999</v>
      </c>
      <c r="J65" s="289"/>
      <c r="K65" s="289"/>
      <c r="L65" s="289" t="s">
        <v>1000</v>
      </c>
      <c r="M65" s="289"/>
      <c r="N65" s="290">
        <v>43913</v>
      </c>
      <c r="O65" s="289" t="s">
        <v>1001</v>
      </c>
      <c r="P65" s="291"/>
      <c r="Q65" s="293" t="s">
        <v>57</v>
      </c>
      <c r="R65" s="292">
        <v>2020</v>
      </c>
      <c r="S65" s="291"/>
    </row>
    <row r="66" spans="1:19" ht="52.8" x14ac:dyDescent="0.3">
      <c r="A66" s="309" t="s">
        <v>11</v>
      </c>
      <c r="B66" s="289" t="s">
        <v>20</v>
      </c>
      <c r="C66" s="289" t="s">
        <v>834</v>
      </c>
      <c r="D66" s="291"/>
      <c r="E66" s="299" t="s">
        <v>719</v>
      </c>
      <c r="F66" s="282" t="s">
        <v>251</v>
      </c>
      <c r="G66" s="289" t="s">
        <v>1002</v>
      </c>
      <c r="H66" s="289" t="s">
        <v>1003</v>
      </c>
      <c r="I66" s="289" t="s">
        <v>1004</v>
      </c>
      <c r="J66" s="289"/>
      <c r="K66" s="289"/>
      <c r="L66" s="289" t="s">
        <v>1005</v>
      </c>
      <c r="M66" s="289"/>
      <c r="N66" s="290">
        <v>43913</v>
      </c>
      <c r="O66" s="289" t="s">
        <v>1006</v>
      </c>
      <c r="P66" s="291"/>
      <c r="Q66" s="293" t="s">
        <v>57</v>
      </c>
      <c r="R66" s="292">
        <v>2020</v>
      </c>
      <c r="S66" s="291"/>
    </row>
    <row r="67" spans="1:19" ht="79.2" x14ac:dyDescent="0.3">
      <c r="A67" s="309" t="s">
        <v>11</v>
      </c>
      <c r="B67" s="289" t="s">
        <v>20</v>
      </c>
      <c r="C67" s="289" t="s">
        <v>1007</v>
      </c>
      <c r="D67" s="291"/>
      <c r="E67" s="299" t="s">
        <v>720</v>
      </c>
      <c r="F67" s="282" t="s">
        <v>782</v>
      </c>
      <c r="G67" s="289" t="s">
        <v>1008</v>
      </c>
      <c r="H67" s="289" t="s">
        <v>1009</v>
      </c>
      <c r="I67" s="289" t="s">
        <v>1010</v>
      </c>
      <c r="J67" s="289"/>
      <c r="K67" s="289" t="s">
        <v>1011</v>
      </c>
      <c r="L67" s="289" t="s">
        <v>1012</v>
      </c>
      <c r="M67" s="289"/>
      <c r="N67" s="290">
        <v>43279</v>
      </c>
      <c r="O67" s="289" t="s">
        <v>1013</v>
      </c>
      <c r="P67" s="291"/>
      <c r="Q67" s="293" t="s">
        <v>57</v>
      </c>
      <c r="R67" s="292" t="s">
        <v>675</v>
      </c>
      <c r="S67" s="291"/>
    </row>
    <row r="68" spans="1:19" ht="69" x14ac:dyDescent="0.3">
      <c r="A68" s="309" t="s">
        <v>11</v>
      </c>
      <c r="B68" s="289" t="s">
        <v>20</v>
      </c>
      <c r="C68" s="289" t="s">
        <v>1007</v>
      </c>
      <c r="D68" s="291"/>
      <c r="E68" s="299" t="s">
        <v>827</v>
      </c>
      <c r="F68" s="282" t="s">
        <v>783</v>
      </c>
      <c r="G68" s="291" t="s">
        <v>1014</v>
      </c>
      <c r="H68" s="291" t="s">
        <v>1015</v>
      </c>
      <c r="I68" s="291" t="s">
        <v>1016</v>
      </c>
      <c r="J68" s="291"/>
      <c r="K68" s="291"/>
      <c r="L68" s="291" t="s">
        <v>653</v>
      </c>
      <c r="M68" s="291"/>
      <c r="N68" s="300">
        <v>44728</v>
      </c>
      <c r="O68" s="291" t="s">
        <v>1017</v>
      </c>
      <c r="P68" s="291"/>
      <c r="Q68" s="293" t="s">
        <v>666</v>
      </c>
      <c r="R68" s="292">
        <v>2022</v>
      </c>
      <c r="S68" s="291"/>
    </row>
    <row r="69" spans="1:19" ht="58.8" customHeight="1" x14ac:dyDescent="0.3">
      <c r="A69" s="309" t="s">
        <v>11</v>
      </c>
      <c r="B69" s="289" t="s">
        <v>20</v>
      </c>
      <c r="C69" s="289" t="s">
        <v>835</v>
      </c>
      <c r="D69" s="291"/>
      <c r="E69" s="299" t="s">
        <v>828</v>
      </c>
      <c r="F69" s="282" t="s">
        <v>784</v>
      </c>
      <c r="G69" s="291" t="s">
        <v>1018</v>
      </c>
      <c r="H69" s="291" t="s">
        <v>1019</v>
      </c>
      <c r="I69" s="291" t="s">
        <v>1020</v>
      </c>
      <c r="J69" s="291"/>
      <c r="K69" s="291"/>
      <c r="L69" s="291"/>
      <c r="M69" s="291"/>
      <c r="N69" s="291"/>
      <c r="O69" s="291"/>
      <c r="P69" s="291"/>
      <c r="Q69" s="293" t="s">
        <v>268</v>
      </c>
      <c r="R69" s="292" t="s">
        <v>676</v>
      </c>
      <c r="S69" s="291"/>
    </row>
    <row r="70" spans="1:19" ht="65.400000000000006" customHeight="1" x14ac:dyDescent="0.3">
      <c r="A70" s="309" t="s">
        <v>11</v>
      </c>
      <c r="B70" s="289" t="s">
        <v>20</v>
      </c>
      <c r="C70" s="289" t="s">
        <v>835</v>
      </c>
      <c r="D70" s="291"/>
      <c r="E70" s="299" t="s">
        <v>829</v>
      </c>
      <c r="F70" s="282" t="s">
        <v>785</v>
      </c>
      <c r="G70" s="291" t="s">
        <v>1021</v>
      </c>
      <c r="H70" s="291" t="s">
        <v>1022</v>
      </c>
      <c r="I70" s="291" t="s">
        <v>1023</v>
      </c>
      <c r="J70" s="291"/>
      <c r="K70" s="291"/>
      <c r="L70" s="291"/>
      <c r="M70" s="291"/>
      <c r="N70" s="291"/>
      <c r="O70" s="291"/>
      <c r="P70" s="291"/>
      <c r="Q70" s="293" t="s">
        <v>268</v>
      </c>
      <c r="R70" s="292" t="s">
        <v>676</v>
      </c>
      <c r="S70" s="291"/>
    </row>
    <row r="71" spans="1:19" ht="92.4" x14ac:dyDescent="0.3">
      <c r="A71" s="309" t="s">
        <v>11</v>
      </c>
      <c r="B71" s="289" t="s">
        <v>20</v>
      </c>
      <c r="C71" s="289" t="s">
        <v>835</v>
      </c>
      <c r="D71" s="291"/>
      <c r="E71" s="299" t="s">
        <v>830</v>
      </c>
      <c r="F71" s="282" t="s">
        <v>824</v>
      </c>
      <c r="G71" s="295" t="s">
        <v>655</v>
      </c>
      <c r="H71" s="295" t="s">
        <v>656</v>
      </c>
      <c r="I71" s="295" t="s">
        <v>657</v>
      </c>
      <c r="J71" s="295"/>
      <c r="K71" s="295"/>
      <c r="L71" s="295" t="s">
        <v>299</v>
      </c>
      <c r="M71" s="295"/>
      <c r="N71" s="298" t="s">
        <v>494</v>
      </c>
      <c r="O71" s="295" t="s">
        <v>528</v>
      </c>
      <c r="P71" s="295" t="s">
        <v>501</v>
      </c>
      <c r="Q71" s="293" t="s">
        <v>268</v>
      </c>
      <c r="R71" s="292" t="s">
        <v>676</v>
      </c>
      <c r="S71" s="291"/>
    </row>
    <row r="72" spans="1:19" ht="41.4" x14ac:dyDescent="0.3">
      <c r="A72" s="309" t="s">
        <v>11</v>
      </c>
      <c r="B72" s="289" t="s">
        <v>20</v>
      </c>
      <c r="C72" s="289" t="s">
        <v>835</v>
      </c>
      <c r="D72" s="291"/>
      <c r="E72" s="299" t="s">
        <v>831</v>
      </c>
      <c r="F72" s="282" t="s">
        <v>445</v>
      </c>
      <c r="G72" s="291" t="s">
        <v>1024</v>
      </c>
      <c r="H72" s="291" t="s">
        <v>1025</v>
      </c>
      <c r="I72" s="291" t="s">
        <v>1026</v>
      </c>
      <c r="J72" s="291"/>
      <c r="K72" s="291"/>
      <c r="L72" s="291" t="s">
        <v>1027</v>
      </c>
      <c r="M72" s="291"/>
      <c r="N72" s="291"/>
      <c r="O72" s="291" t="s">
        <v>1028</v>
      </c>
      <c r="P72" s="291"/>
      <c r="Q72" s="293" t="s">
        <v>666</v>
      </c>
      <c r="R72" s="292">
        <v>2022</v>
      </c>
      <c r="S72" s="291"/>
    </row>
    <row r="73" spans="1:19" ht="27.6" x14ac:dyDescent="0.3">
      <c r="A73" s="309" t="s">
        <v>11</v>
      </c>
      <c r="B73" s="289" t="s">
        <v>20</v>
      </c>
      <c r="C73" s="289" t="s">
        <v>835</v>
      </c>
      <c r="D73" s="291"/>
      <c r="E73" s="299" t="s">
        <v>832</v>
      </c>
      <c r="F73" s="282" t="s">
        <v>670</v>
      </c>
      <c r="G73" s="291" t="s">
        <v>1029</v>
      </c>
      <c r="H73" s="291" t="s">
        <v>1030</v>
      </c>
      <c r="I73" s="291" t="s">
        <v>1031</v>
      </c>
      <c r="J73" s="291"/>
      <c r="K73" s="291"/>
      <c r="L73" s="291" t="s">
        <v>1027</v>
      </c>
      <c r="M73" s="291"/>
      <c r="N73" s="300">
        <v>44733</v>
      </c>
      <c r="O73" s="291" t="s">
        <v>1032</v>
      </c>
      <c r="P73" s="291"/>
      <c r="Q73" s="293" t="s">
        <v>666</v>
      </c>
      <c r="R73" s="292">
        <v>2022</v>
      </c>
      <c r="S73" s="291"/>
    </row>
    <row r="74" spans="1:19" ht="66" x14ac:dyDescent="0.3">
      <c r="A74" s="309" t="s">
        <v>11</v>
      </c>
      <c r="B74" s="291" t="s">
        <v>1033</v>
      </c>
      <c r="C74" s="291" t="s">
        <v>254</v>
      </c>
      <c r="D74" s="291"/>
      <c r="E74" s="299" t="s">
        <v>721</v>
      </c>
      <c r="F74" s="282" t="s">
        <v>631</v>
      </c>
      <c r="G74" s="295" t="s">
        <v>632</v>
      </c>
      <c r="H74" s="295" t="s">
        <v>633</v>
      </c>
      <c r="I74" s="295" t="s">
        <v>634</v>
      </c>
      <c r="J74" s="295"/>
      <c r="K74" s="295"/>
      <c r="L74" s="295" t="s">
        <v>301</v>
      </c>
      <c r="M74" s="303"/>
      <c r="N74" s="298" t="s">
        <v>494</v>
      </c>
      <c r="O74" s="295" t="s">
        <v>635</v>
      </c>
      <c r="P74" s="295" t="s">
        <v>497</v>
      </c>
      <c r="Q74" s="293" t="s">
        <v>667</v>
      </c>
      <c r="R74" s="292">
        <v>2022</v>
      </c>
      <c r="S74" s="291"/>
    </row>
    <row r="75" spans="1:19" ht="92.4" x14ac:dyDescent="0.3">
      <c r="A75" s="309" t="s">
        <v>11</v>
      </c>
      <c r="B75" s="291" t="s">
        <v>1033</v>
      </c>
      <c r="C75" s="291" t="s">
        <v>254</v>
      </c>
      <c r="D75" s="291"/>
      <c r="E75" s="299" t="s">
        <v>808</v>
      </c>
      <c r="F75" s="282" t="s">
        <v>825</v>
      </c>
      <c r="G75" s="291"/>
      <c r="H75" s="296" t="s">
        <v>623</v>
      </c>
      <c r="I75" s="295" t="s">
        <v>624</v>
      </c>
      <c r="J75" s="295"/>
      <c r="K75" s="295"/>
      <c r="L75" s="295" t="s">
        <v>302</v>
      </c>
      <c r="M75" s="295"/>
      <c r="N75" s="298" t="s">
        <v>494</v>
      </c>
      <c r="O75" s="295" t="s">
        <v>625</v>
      </c>
      <c r="P75" s="303" t="s">
        <v>501</v>
      </c>
      <c r="Q75" s="293" t="s">
        <v>742</v>
      </c>
      <c r="R75" s="292">
        <v>2014</v>
      </c>
      <c r="S75" s="291"/>
    </row>
    <row r="76" spans="1:19" ht="248.4" x14ac:dyDescent="0.3">
      <c r="A76" s="309" t="s">
        <v>11</v>
      </c>
      <c r="B76" s="291" t="s">
        <v>1033</v>
      </c>
      <c r="C76" s="291" t="s">
        <v>1034</v>
      </c>
      <c r="D76" s="291"/>
      <c r="E76" s="299" t="s">
        <v>809</v>
      </c>
      <c r="F76" s="282" t="s">
        <v>269</v>
      </c>
      <c r="G76" s="291" t="s">
        <v>627</v>
      </c>
      <c r="H76" s="310" t="s">
        <v>1035</v>
      </c>
      <c r="I76" s="291" t="s">
        <v>1036</v>
      </c>
      <c r="J76" s="291" t="s">
        <v>602</v>
      </c>
      <c r="K76" s="291"/>
      <c r="L76" s="291" t="s">
        <v>1037</v>
      </c>
      <c r="M76" s="291"/>
      <c r="N76" s="298" t="s">
        <v>494</v>
      </c>
      <c r="O76" s="291" t="s">
        <v>1038</v>
      </c>
      <c r="P76" s="291"/>
      <c r="Q76" s="293" t="s">
        <v>268</v>
      </c>
      <c r="R76" s="292">
        <v>2019</v>
      </c>
      <c r="S76" s="291"/>
    </row>
    <row r="77" spans="1:19" ht="303.60000000000002" x14ac:dyDescent="0.3">
      <c r="A77" s="309" t="s">
        <v>11</v>
      </c>
      <c r="B77" s="291" t="s">
        <v>1033</v>
      </c>
      <c r="C77" s="291" t="s">
        <v>1034</v>
      </c>
      <c r="D77" s="291"/>
      <c r="E77" s="299" t="s">
        <v>722</v>
      </c>
      <c r="F77" s="282" t="s">
        <v>786</v>
      </c>
      <c r="G77" s="291" t="s">
        <v>628</v>
      </c>
      <c r="H77" s="291" t="s">
        <v>1039</v>
      </c>
      <c r="I77" s="291" t="s">
        <v>1040</v>
      </c>
      <c r="J77" s="291" t="s">
        <v>629</v>
      </c>
      <c r="K77" s="291"/>
      <c r="L77" s="291" t="s">
        <v>1037</v>
      </c>
      <c r="M77" s="291"/>
      <c r="N77" s="298" t="s">
        <v>1041</v>
      </c>
      <c r="O77" s="291" t="s">
        <v>1038</v>
      </c>
      <c r="P77" s="291"/>
      <c r="Q77" s="293" t="s">
        <v>268</v>
      </c>
      <c r="R77" s="292">
        <v>2019</v>
      </c>
      <c r="S77" s="291"/>
    </row>
    <row r="78" spans="1:19" ht="105.6" x14ac:dyDescent="0.3">
      <c r="A78" s="309" t="s">
        <v>11</v>
      </c>
      <c r="B78" s="291" t="s">
        <v>1033</v>
      </c>
      <c r="C78" s="291" t="s">
        <v>1034</v>
      </c>
      <c r="D78" s="291"/>
      <c r="E78" s="299" t="s">
        <v>626</v>
      </c>
      <c r="F78" s="282" t="s">
        <v>787</v>
      </c>
      <c r="G78" s="289" t="s">
        <v>630</v>
      </c>
      <c r="H78" s="289" t="s">
        <v>1042</v>
      </c>
      <c r="I78" s="289" t="s">
        <v>1043</v>
      </c>
      <c r="J78" s="289" t="s">
        <v>602</v>
      </c>
      <c r="K78" s="289"/>
      <c r="L78" s="289" t="s">
        <v>1037</v>
      </c>
      <c r="M78" s="289"/>
      <c r="N78" s="290">
        <v>44070</v>
      </c>
      <c r="O78" s="289" t="s">
        <v>1038</v>
      </c>
      <c r="P78" s="291"/>
      <c r="Q78" s="293" t="s">
        <v>268</v>
      </c>
      <c r="R78" s="292">
        <v>2019</v>
      </c>
      <c r="S78" s="291"/>
    </row>
    <row r="79" spans="1:19" ht="66" x14ac:dyDescent="0.3">
      <c r="A79" s="309" t="s">
        <v>10</v>
      </c>
      <c r="B79" s="291" t="s">
        <v>1033</v>
      </c>
      <c r="C79" s="291" t="s">
        <v>1034</v>
      </c>
      <c r="D79" s="291"/>
      <c r="E79" s="299" t="s">
        <v>810</v>
      </c>
      <c r="F79" s="282" t="s">
        <v>788</v>
      </c>
      <c r="G79" s="302" t="s">
        <v>588</v>
      </c>
      <c r="H79" s="297" t="s">
        <v>1044</v>
      </c>
      <c r="I79" s="297"/>
      <c r="J79" s="297"/>
      <c r="K79" s="297"/>
      <c r="L79" s="295" t="s">
        <v>586</v>
      </c>
      <c r="M79" s="295"/>
      <c r="N79" s="298" t="s">
        <v>494</v>
      </c>
      <c r="O79" s="295" t="s">
        <v>587</v>
      </c>
      <c r="P79" s="303" t="s">
        <v>501</v>
      </c>
      <c r="Q79" s="293" t="s">
        <v>268</v>
      </c>
      <c r="R79" s="292">
        <v>2019</v>
      </c>
      <c r="S79" s="291"/>
    </row>
    <row r="80" spans="1:19" ht="66" x14ac:dyDescent="0.3">
      <c r="A80" s="309" t="s">
        <v>11</v>
      </c>
      <c r="B80" s="291" t="s">
        <v>1033</v>
      </c>
      <c r="C80" s="289" t="s">
        <v>636</v>
      </c>
      <c r="D80" s="291"/>
      <c r="E80" s="299" t="s">
        <v>811</v>
      </c>
      <c r="F80" s="282" t="s">
        <v>789</v>
      </c>
      <c r="G80" s="291" t="s">
        <v>1045</v>
      </c>
      <c r="H80" s="291" t="s">
        <v>1046</v>
      </c>
      <c r="I80" s="291"/>
      <c r="J80" s="291"/>
      <c r="K80" s="291"/>
      <c r="L80" s="295" t="s">
        <v>586</v>
      </c>
      <c r="M80" s="291"/>
      <c r="N80" s="298" t="s">
        <v>494</v>
      </c>
      <c r="O80" s="295" t="s">
        <v>587</v>
      </c>
      <c r="P80" s="291"/>
      <c r="Q80" s="293" t="s">
        <v>268</v>
      </c>
      <c r="R80" s="292">
        <v>2019</v>
      </c>
      <c r="S80" s="291"/>
    </row>
    <row r="81" spans="1:19" ht="81.599999999999994" customHeight="1" x14ac:dyDescent="0.3">
      <c r="A81" s="309" t="s">
        <v>11</v>
      </c>
      <c r="B81" s="291" t="s">
        <v>1033</v>
      </c>
      <c r="C81" s="289" t="s">
        <v>636</v>
      </c>
      <c r="D81" s="291"/>
      <c r="E81" s="299" t="s">
        <v>723</v>
      </c>
      <c r="F81" s="282" t="s">
        <v>790</v>
      </c>
      <c r="G81" s="291" t="s">
        <v>1047</v>
      </c>
      <c r="H81" s="291" t="s">
        <v>1048</v>
      </c>
      <c r="I81" s="291"/>
      <c r="J81" s="291"/>
      <c r="K81" s="291"/>
      <c r="L81" s="295" t="s">
        <v>586</v>
      </c>
      <c r="M81" s="291"/>
      <c r="N81" s="298" t="s">
        <v>494</v>
      </c>
      <c r="O81" s="295" t="s">
        <v>587</v>
      </c>
      <c r="P81" s="291"/>
      <c r="Q81" s="293" t="s">
        <v>268</v>
      </c>
      <c r="R81" s="292">
        <v>2019</v>
      </c>
      <c r="S81" s="291"/>
    </row>
    <row r="82" spans="1:19" ht="69" customHeight="1" x14ac:dyDescent="0.3">
      <c r="A82" s="309" t="s">
        <v>11</v>
      </c>
      <c r="B82" s="291" t="s">
        <v>1033</v>
      </c>
      <c r="C82" s="289" t="s">
        <v>636</v>
      </c>
      <c r="D82" s="291"/>
      <c r="E82" s="299" t="s">
        <v>724</v>
      </c>
      <c r="F82" s="282" t="s">
        <v>791</v>
      </c>
      <c r="G82" s="291" t="s">
        <v>1049</v>
      </c>
      <c r="H82" s="291" t="s">
        <v>1050</v>
      </c>
      <c r="I82" s="291"/>
      <c r="J82" s="291"/>
      <c r="K82" s="291"/>
      <c r="L82" s="295" t="s">
        <v>586</v>
      </c>
      <c r="M82" s="291"/>
      <c r="N82" s="298" t="s">
        <v>494</v>
      </c>
      <c r="O82" s="295" t="s">
        <v>587</v>
      </c>
      <c r="P82" s="291"/>
      <c r="Q82" s="293" t="s">
        <v>268</v>
      </c>
      <c r="R82" s="292">
        <v>2019</v>
      </c>
      <c r="S82" s="291"/>
    </row>
    <row r="83" spans="1:19" ht="199.8" customHeight="1" x14ac:dyDescent="0.3">
      <c r="A83" s="309" t="s">
        <v>11</v>
      </c>
      <c r="B83" s="291" t="s">
        <v>1033</v>
      </c>
      <c r="C83" s="289" t="s">
        <v>636</v>
      </c>
      <c r="D83" s="291"/>
      <c r="E83" s="299" t="s">
        <v>812</v>
      </c>
      <c r="F83" s="282" t="s">
        <v>826</v>
      </c>
      <c r="G83" s="295" t="s">
        <v>637</v>
      </c>
      <c r="H83" s="295" t="s">
        <v>638</v>
      </c>
      <c r="I83" s="295" t="s">
        <v>639</v>
      </c>
      <c r="J83" s="295" t="s">
        <v>640</v>
      </c>
      <c r="K83" s="295"/>
      <c r="L83" s="295" t="s">
        <v>303</v>
      </c>
      <c r="M83" s="295"/>
      <c r="N83" s="298" t="s">
        <v>494</v>
      </c>
      <c r="O83" s="295" t="s">
        <v>641</v>
      </c>
      <c r="P83" s="295" t="s">
        <v>497</v>
      </c>
      <c r="Q83" s="293" t="s">
        <v>268</v>
      </c>
      <c r="R83" s="292">
        <v>2021</v>
      </c>
      <c r="S83" s="291"/>
    </row>
    <row r="84" spans="1:19" ht="105.6" x14ac:dyDescent="0.3">
      <c r="A84" s="309" t="s">
        <v>11</v>
      </c>
      <c r="B84" s="291" t="s">
        <v>1033</v>
      </c>
      <c r="C84" s="289" t="s">
        <v>636</v>
      </c>
      <c r="D84" s="291"/>
      <c r="E84" s="299" t="s">
        <v>725</v>
      </c>
      <c r="F84" s="282" t="s">
        <v>259</v>
      </c>
      <c r="G84" s="295" t="s">
        <v>642</v>
      </c>
      <c r="H84" s="295" t="s">
        <v>643</v>
      </c>
      <c r="I84" s="295" t="s">
        <v>644</v>
      </c>
      <c r="J84" s="295" t="s">
        <v>645</v>
      </c>
      <c r="K84" s="295"/>
      <c r="L84" s="295" t="s">
        <v>303</v>
      </c>
      <c r="M84" s="295"/>
      <c r="N84" s="298" t="s">
        <v>494</v>
      </c>
      <c r="O84" s="295" t="s">
        <v>641</v>
      </c>
      <c r="P84" s="295" t="s">
        <v>497</v>
      </c>
      <c r="Q84" s="293" t="s">
        <v>403</v>
      </c>
      <c r="R84" s="292">
        <v>2022</v>
      </c>
      <c r="S84" s="291"/>
    </row>
    <row r="85" spans="1:19" ht="100.2" customHeight="1" x14ac:dyDescent="0.3">
      <c r="A85" s="309" t="s">
        <v>11</v>
      </c>
      <c r="B85" s="291" t="s">
        <v>1033</v>
      </c>
      <c r="C85" s="289" t="s">
        <v>636</v>
      </c>
      <c r="D85" s="291"/>
      <c r="E85" s="299" t="s">
        <v>726</v>
      </c>
      <c r="F85" s="282" t="s">
        <v>671</v>
      </c>
      <c r="G85" s="295" t="s">
        <v>646</v>
      </c>
      <c r="H85" s="295" t="s">
        <v>647</v>
      </c>
      <c r="I85" s="295" t="s">
        <v>644</v>
      </c>
      <c r="J85" s="295" t="s">
        <v>645</v>
      </c>
      <c r="K85" s="295"/>
      <c r="L85" s="295" t="s">
        <v>303</v>
      </c>
      <c r="M85" s="295"/>
      <c r="N85" s="298" t="s">
        <v>494</v>
      </c>
      <c r="O85" s="295" t="s">
        <v>641</v>
      </c>
      <c r="P85" s="295" t="s">
        <v>501</v>
      </c>
      <c r="Q85" s="293" t="s">
        <v>403</v>
      </c>
      <c r="R85" s="292">
        <v>2022</v>
      </c>
      <c r="S85" s="291"/>
    </row>
    <row r="86" spans="1:19" ht="105.6" x14ac:dyDescent="0.3">
      <c r="A86" s="309" t="s">
        <v>11</v>
      </c>
      <c r="B86" s="291" t="s">
        <v>1033</v>
      </c>
      <c r="C86" s="289" t="s">
        <v>636</v>
      </c>
      <c r="D86" s="291"/>
      <c r="E86" s="299" t="s">
        <v>727</v>
      </c>
      <c r="F86" s="282" t="s">
        <v>672</v>
      </c>
      <c r="G86" s="295" t="s">
        <v>648</v>
      </c>
      <c r="H86" s="295" t="s">
        <v>649</v>
      </c>
      <c r="I86" s="295" t="s">
        <v>644</v>
      </c>
      <c r="J86" s="295" t="s">
        <v>645</v>
      </c>
      <c r="K86" s="295"/>
      <c r="L86" s="295" t="s">
        <v>303</v>
      </c>
      <c r="M86" s="295"/>
      <c r="N86" s="298" t="s">
        <v>494</v>
      </c>
      <c r="O86" s="295" t="s">
        <v>641</v>
      </c>
      <c r="P86" s="295" t="s">
        <v>501</v>
      </c>
      <c r="Q86" s="293" t="s">
        <v>403</v>
      </c>
      <c r="R86" s="292">
        <v>2022</v>
      </c>
      <c r="S86" s="291"/>
    </row>
    <row r="87" spans="1:19" ht="66" x14ac:dyDescent="0.3">
      <c r="A87" s="309" t="s">
        <v>11</v>
      </c>
      <c r="B87" s="291" t="s">
        <v>1033</v>
      </c>
      <c r="C87" s="291" t="s">
        <v>252</v>
      </c>
      <c r="D87" s="291"/>
      <c r="E87" s="299" t="s">
        <v>728</v>
      </c>
      <c r="F87" s="282" t="s">
        <v>792</v>
      </c>
      <c r="G87" s="295" t="s">
        <v>613</v>
      </c>
      <c r="H87" s="295" t="s">
        <v>614</v>
      </c>
      <c r="I87" s="295" t="s">
        <v>615</v>
      </c>
      <c r="J87" s="295"/>
      <c r="K87" s="295"/>
      <c r="L87" s="295" t="s">
        <v>299</v>
      </c>
      <c r="M87" s="295"/>
      <c r="N87" s="298" t="s">
        <v>494</v>
      </c>
      <c r="O87" s="295" t="s">
        <v>528</v>
      </c>
      <c r="P87" s="295" t="s">
        <v>497</v>
      </c>
      <c r="Q87" s="293" t="s">
        <v>268</v>
      </c>
      <c r="R87" s="292">
        <v>2021</v>
      </c>
      <c r="S87" s="291"/>
    </row>
    <row r="88" spans="1:19" ht="97.2" customHeight="1" x14ac:dyDescent="0.3">
      <c r="A88" s="309" t="s">
        <v>11</v>
      </c>
      <c r="B88" s="291" t="s">
        <v>1033</v>
      </c>
      <c r="C88" s="291" t="s">
        <v>252</v>
      </c>
      <c r="D88" s="291"/>
      <c r="E88" s="299" t="s">
        <v>729</v>
      </c>
      <c r="F88" s="282" t="s">
        <v>253</v>
      </c>
      <c r="G88" s="295" t="s">
        <v>620</v>
      </c>
      <c r="H88" s="295" t="s">
        <v>621</v>
      </c>
      <c r="I88" s="295" t="s">
        <v>615</v>
      </c>
      <c r="J88" s="295" t="s">
        <v>622</v>
      </c>
      <c r="K88" s="295"/>
      <c r="L88" s="295" t="s">
        <v>299</v>
      </c>
      <c r="M88" s="295"/>
      <c r="N88" s="298" t="s">
        <v>494</v>
      </c>
      <c r="O88" s="295" t="s">
        <v>528</v>
      </c>
      <c r="P88" s="295" t="s">
        <v>497</v>
      </c>
      <c r="Q88" s="293" t="s">
        <v>268</v>
      </c>
      <c r="R88" s="292">
        <v>2020</v>
      </c>
      <c r="S88" s="291"/>
    </row>
    <row r="89" spans="1:19" ht="105.6" x14ac:dyDescent="0.3">
      <c r="A89" s="309" t="s">
        <v>11</v>
      </c>
      <c r="B89" s="291" t="s">
        <v>1033</v>
      </c>
      <c r="C89" s="291" t="s">
        <v>252</v>
      </c>
      <c r="D89" s="291"/>
      <c r="E89" s="299" t="s">
        <v>730</v>
      </c>
      <c r="F89" s="282" t="s">
        <v>793</v>
      </c>
      <c r="G89" s="295" t="s">
        <v>1051</v>
      </c>
      <c r="H89" s="295" t="s">
        <v>1052</v>
      </c>
      <c r="I89" s="295" t="s">
        <v>615</v>
      </c>
      <c r="J89" s="295" t="s">
        <v>622</v>
      </c>
      <c r="K89" s="291"/>
      <c r="L89" s="295" t="s">
        <v>299</v>
      </c>
      <c r="M89" s="291"/>
      <c r="N89" s="291" t="s">
        <v>1053</v>
      </c>
      <c r="O89" s="295" t="s">
        <v>528</v>
      </c>
      <c r="P89" s="295" t="s">
        <v>497</v>
      </c>
      <c r="Q89" s="293" t="s">
        <v>268</v>
      </c>
      <c r="R89" s="292">
        <v>2020</v>
      </c>
      <c r="S89" s="291"/>
    </row>
    <row r="90" spans="1:19" ht="52.8" x14ac:dyDescent="0.3">
      <c r="A90" s="309" t="s">
        <v>11</v>
      </c>
      <c r="B90" s="291" t="s">
        <v>1033</v>
      </c>
      <c r="C90" s="291" t="s">
        <v>252</v>
      </c>
      <c r="D90" s="291"/>
      <c r="E90" s="299" t="s">
        <v>731</v>
      </c>
      <c r="F90" s="284" t="s">
        <v>371</v>
      </c>
      <c r="G90" s="295" t="s">
        <v>616</v>
      </c>
      <c r="H90" s="295" t="s">
        <v>617</v>
      </c>
      <c r="I90" s="295" t="s">
        <v>618</v>
      </c>
      <c r="J90" s="295"/>
      <c r="K90" s="295"/>
      <c r="L90" s="295" t="s">
        <v>302</v>
      </c>
      <c r="M90" s="295"/>
      <c r="N90" s="298" t="s">
        <v>494</v>
      </c>
      <c r="O90" s="295" t="s">
        <v>619</v>
      </c>
      <c r="P90" s="303" t="s">
        <v>501</v>
      </c>
      <c r="Q90" s="293" t="s">
        <v>268</v>
      </c>
      <c r="R90" s="292">
        <v>2014</v>
      </c>
      <c r="S90" s="291"/>
    </row>
    <row r="91" spans="1:19" x14ac:dyDescent="0.3">
      <c r="A91" s="292" t="s">
        <v>32</v>
      </c>
      <c r="B91" s="291"/>
      <c r="C91" s="291"/>
      <c r="D91" s="291"/>
      <c r="E91" s="299" t="s">
        <v>658</v>
      </c>
      <c r="F91" s="311" t="s">
        <v>266</v>
      </c>
      <c r="G91" s="291"/>
      <c r="H91" s="291"/>
      <c r="I91" s="291"/>
      <c r="J91" s="291"/>
      <c r="K91" s="291"/>
      <c r="L91" s="291"/>
      <c r="M91" s="291"/>
      <c r="N91" s="291"/>
      <c r="O91" s="291"/>
      <c r="P91" s="291"/>
      <c r="Q91" s="293" t="s">
        <v>267</v>
      </c>
      <c r="R91" s="292">
        <v>2021</v>
      </c>
      <c r="S91" s="291"/>
    </row>
    <row r="92" spans="1:19" x14ac:dyDescent="0.3">
      <c r="A92" s="292" t="s">
        <v>32</v>
      </c>
      <c r="B92" s="292"/>
      <c r="C92" s="291"/>
      <c r="D92" s="292"/>
      <c r="E92" s="299" t="s">
        <v>732</v>
      </c>
      <c r="F92" s="311" t="s">
        <v>669</v>
      </c>
      <c r="G92" s="291"/>
      <c r="H92" s="291"/>
      <c r="I92" s="291"/>
      <c r="J92" s="291"/>
      <c r="K92" s="291"/>
      <c r="L92" s="291"/>
      <c r="M92" s="291"/>
      <c r="N92" s="291"/>
      <c r="O92" s="291"/>
      <c r="P92" s="291"/>
      <c r="Q92" s="293" t="s">
        <v>266</v>
      </c>
      <c r="R92" s="292">
        <v>2021</v>
      </c>
      <c r="S92" s="291"/>
    </row>
    <row r="93" spans="1:19" x14ac:dyDescent="0.3">
      <c r="A93" s="292" t="s">
        <v>32</v>
      </c>
      <c r="B93" s="291"/>
      <c r="C93" s="291"/>
      <c r="D93" s="291"/>
      <c r="E93" s="299" t="s">
        <v>733</v>
      </c>
      <c r="F93" s="311" t="s">
        <v>402</v>
      </c>
      <c r="G93" s="291"/>
      <c r="H93" s="291"/>
      <c r="I93" s="291"/>
      <c r="J93" s="291"/>
      <c r="K93" s="291"/>
      <c r="L93" s="291"/>
      <c r="M93" s="291"/>
      <c r="N93" s="291"/>
      <c r="O93" s="291"/>
      <c r="P93" s="291"/>
      <c r="Q93" s="293" t="s">
        <v>402</v>
      </c>
      <c r="R93" s="292">
        <v>2021</v>
      </c>
      <c r="S93" s="29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02DDC-10A7-4C82-B235-F330507193B4}">
  <dimension ref="A1:CX67"/>
  <sheetViews>
    <sheetView zoomScale="70" zoomScaleNormal="70" workbookViewId="0">
      <pane xSplit="2" ySplit="1" topLeftCell="BT57" activePane="bottomRight" state="frozen"/>
      <selection pane="topRight" activeCell="E1" sqref="E1"/>
      <selection pane="bottomLeft" activeCell="A2" sqref="A2"/>
      <selection pane="bottomRight" activeCell="BX66" sqref="BX66:CS67"/>
    </sheetView>
  </sheetViews>
  <sheetFormatPr defaultRowHeight="14.4" x14ac:dyDescent="0.3"/>
  <cols>
    <col min="1" max="16384" width="8.88671875" style="134"/>
  </cols>
  <sheetData>
    <row r="1" spans="1:102" ht="151.80000000000001" x14ac:dyDescent="0.3">
      <c r="A1" s="161" t="s">
        <v>448</v>
      </c>
      <c r="B1" s="161" t="s">
        <v>449</v>
      </c>
      <c r="C1" s="161" t="s">
        <v>450</v>
      </c>
      <c r="D1" s="161" t="s">
        <v>446</v>
      </c>
      <c r="E1" s="161" t="s">
        <v>451</v>
      </c>
      <c r="F1" s="162" t="s">
        <v>452</v>
      </c>
      <c r="G1" s="162" t="s">
        <v>453</v>
      </c>
      <c r="H1" s="162" t="s">
        <v>447</v>
      </c>
      <c r="I1" s="162" t="s">
        <v>289</v>
      </c>
      <c r="J1" s="178" t="s">
        <v>255</v>
      </c>
      <c r="K1" s="178" t="s">
        <v>256</v>
      </c>
      <c r="L1" s="155" t="s">
        <v>661</v>
      </c>
      <c r="M1" s="155" t="s">
        <v>662</v>
      </c>
      <c r="N1" s="155" t="s">
        <v>413</v>
      </c>
      <c r="O1" s="155" t="s">
        <v>414</v>
      </c>
      <c r="P1" s="155" t="s">
        <v>415</v>
      </c>
      <c r="Q1" s="155" t="s">
        <v>416</v>
      </c>
      <c r="R1" s="155" t="s">
        <v>419</v>
      </c>
      <c r="S1" s="155" t="s">
        <v>420</v>
      </c>
      <c r="T1" s="155" t="s">
        <v>423</v>
      </c>
      <c r="U1" s="155" t="s">
        <v>424</v>
      </c>
      <c r="V1" s="155" t="s">
        <v>421</v>
      </c>
      <c r="W1" s="155" t="s">
        <v>425</v>
      </c>
      <c r="X1" s="155" t="s">
        <v>422</v>
      </c>
      <c r="Y1" s="155" t="s">
        <v>417</v>
      </c>
      <c r="Z1" s="155" t="s">
        <v>418</v>
      </c>
      <c r="AA1" s="155" t="s">
        <v>426</v>
      </c>
      <c r="AB1" s="155" t="s">
        <v>427</v>
      </c>
      <c r="AC1" s="155" t="s">
        <v>387</v>
      </c>
      <c r="AD1" s="155" t="s">
        <v>274</v>
      </c>
      <c r="AE1" s="155" t="s">
        <v>272</v>
      </c>
      <c r="AF1" s="155" t="s">
        <v>392</v>
      </c>
      <c r="AG1" s="155" t="s">
        <v>393</v>
      </c>
      <c r="AH1" s="155" t="s">
        <v>275</v>
      </c>
      <c r="AI1" s="155" t="s">
        <v>277</v>
      </c>
      <c r="AJ1" s="155" t="s">
        <v>428</v>
      </c>
      <c r="AK1" s="155" t="s">
        <v>429</v>
      </c>
      <c r="AL1" s="155" t="s">
        <v>430</v>
      </c>
      <c r="AM1" s="155" t="s">
        <v>257</v>
      </c>
      <c r="AN1" s="155" t="s">
        <v>258</v>
      </c>
      <c r="AO1" s="187" t="s">
        <v>255</v>
      </c>
      <c r="AP1" s="187" t="s">
        <v>256</v>
      </c>
      <c r="AQ1" s="183" t="s">
        <v>661</v>
      </c>
      <c r="AR1" s="183" t="s">
        <v>662</v>
      </c>
      <c r="AS1" s="183" t="s">
        <v>413</v>
      </c>
      <c r="AT1" s="183" t="s">
        <v>414</v>
      </c>
      <c r="AU1" s="183" t="s">
        <v>415</v>
      </c>
      <c r="AV1" s="183" t="s">
        <v>416</v>
      </c>
      <c r="AW1" s="183" t="s">
        <v>419</v>
      </c>
      <c r="AX1" s="183" t="s">
        <v>420</v>
      </c>
      <c r="AY1" s="183" t="s">
        <v>423</v>
      </c>
      <c r="AZ1" s="183" t="s">
        <v>424</v>
      </c>
      <c r="BA1" s="183" t="s">
        <v>421</v>
      </c>
      <c r="BB1" s="183" t="s">
        <v>425</v>
      </c>
      <c r="BC1" s="183" t="s">
        <v>422</v>
      </c>
      <c r="BD1" s="183" t="s">
        <v>417</v>
      </c>
      <c r="BE1" s="183" t="s">
        <v>418</v>
      </c>
      <c r="BF1" s="183" t="s">
        <v>426</v>
      </c>
      <c r="BG1" s="183" t="s">
        <v>427</v>
      </c>
      <c r="BH1" s="183" t="s">
        <v>387</v>
      </c>
      <c r="BI1" s="183" t="s">
        <v>274</v>
      </c>
      <c r="BJ1" s="183" t="s">
        <v>272</v>
      </c>
      <c r="BK1" s="183" t="s">
        <v>392</v>
      </c>
      <c r="BL1" s="183" t="s">
        <v>393</v>
      </c>
      <c r="BM1" s="183" t="s">
        <v>275</v>
      </c>
      <c r="BN1" s="183" t="s">
        <v>277</v>
      </c>
      <c r="BO1" s="183" t="s">
        <v>428</v>
      </c>
      <c r="BP1" s="183" t="s">
        <v>429</v>
      </c>
      <c r="BQ1" s="183" t="s">
        <v>430</v>
      </c>
      <c r="BR1" s="183" t="s">
        <v>257</v>
      </c>
      <c r="BS1" s="183" t="s">
        <v>258</v>
      </c>
      <c r="BT1" s="186" t="s">
        <v>255</v>
      </c>
      <c r="BU1" s="186" t="s">
        <v>256</v>
      </c>
      <c r="BV1" s="184" t="s">
        <v>661</v>
      </c>
      <c r="BW1" s="184" t="s">
        <v>662</v>
      </c>
      <c r="BX1" s="184" t="s">
        <v>413</v>
      </c>
      <c r="BY1" s="184" t="s">
        <v>414</v>
      </c>
      <c r="BZ1" s="184" t="s">
        <v>415</v>
      </c>
      <c r="CA1" s="184" t="s">
        <v>416</v>
      </c>
      <c r="CB1" s="184" t="s">
        <v>419</v>
      </c>
      <c r="CC1" s="184" t="s">
        <v>420</v>
      </c>
      <c r="CD1" s="184" t="s">
        <v>423</v>
      </c>
      <c r="CE1" s="184" t="s">
        <v>424</v>
      </c>
      <c r="CF1" s="184" t="s">
        <v>421</v>
      </c>
      <c r="CG1" s="184" t="s">
        <v>425</v>
      </c>
      <c r="CH1" s="184" t="s">
        <v>422</v>
      </c>
      <c r="CI1" s="184" t="s">
        <v>417</v>
      </c>
      <c r="CJ1" s="184" t="s">
        <v>418</v>
      </c>
      <c r="CK1" s="184" t="s">
        <v>426</v>
      </c>
      <c r="CL1" s="184" t="s">
        <v>427</v>
      </c>
      <c r="CM1" s="184" t="s">
        <v>387</v>
      </c>
      <c r="CN1" s="184" t="s">
        <v>274</v>
      </c>
      <c r="CO1" s="184" t="s">
        <v>272</v>
      </c>
      <c r="CP1" s="184" t="s">
        <v>392</v>
      </c>
      <c r="CQ1" s="184" t="s">
        <v>393</v>
      </c>
      <c r="CR1" s="184" t="s">
        <v>275</v>
      </c>
      <c r="CS1" s="184" t="s">
        <v>277</v>
      </c>
      <c r="CT1" s="184" t="s">
        <v>428</v>
      </c>
      <c r="CU1" s="184" t="s">
        <v>429</v>
      </c>
      <c r="CV1" s="184" t="s">
        <v>430</v>
      </c>
      <c r="CW1" s="184" t="s">
        <v>257</v>
      </c>
      <c r="CX1" s="184" t="s">
        <v>258</v>
      </c>
    </row>
    <row r="2" spans="1:102" x14ac:dyDescent="0.3">
      <c r="A2" s="129" t="s">
        <v>314</v>
      </c>
      <c r="B2" s="129">
        <v>1831.3099990373933</v>
      </c>
      <c r="C2" s="129">
        <v>4.1362709759916978</v>
      </c>
      <c r="D2" s="129">
        <v>934552.83117252681</v>
      </c>
      <c r="E2" s="163">
        <v>225940.91068911695</v>
      </c>
      <c r="F2" s="164">
        <v>51.01</v>
      </c>
      <c r="G2" s="164">
        <f t="shared" ref="G2:G65" si="0">100-F2</f>
        <v>48.99</v>
      </c>
      <c r="H2" s="165">
        <v>510.31929693157554</v>
      </c>
      <c r="I2">
        <v>1004</v>
      </c>
      <c r="J2" s="188">
        <v>338452.875</v>
      </c>
      <c r="K2" s="188">
        <v>31470.7109375</v>
      </c>
      <c r="L2" s="188">
        <v>2.1015927770847522E-3</v>
      </c>
      <c r="M2" s="188">
        <v>1.9541455748003949E-4</v>
      </c>
      <c r="N2" s="188">
        <v>0</v>
      </c>
      <c r="O2" s="188">
        <v>1.5584265350941069</v>
      </c>
      <c r="P2" s="188">
        <v>0</v>
      </c>
      <c r="Q2" s="189">
        <v>2.955752987121365</v>
      </c>
      <c r="R2" s="188">
        <v>72.582766622646446</v>
      </c>
      <c r="S2" s="188">
        <v>11.999884320224623</v>
      </c>
      <c r="T2" s="188"/>
      <c r="U2" s="188"/>
      <c r="V2" s="188">
        <v>29.396972562660462</v>
      </c>
      <c r="W2" s="188">
        <v>5</v>
      </c>
      <c r="X2" s="188" t="s">
        <v>465</v>
      </c>
      <c r="Y2" s="188">
        <v>33.498659094607703</v>
      </c>
      <c r="Z2" s="190">
        <v>21.418620568209484</v>
      </c>
      <c r="AA2" s="191">
        <v>492.21401365064173</v>
      </c>
      <c r="AB2" s="190">
        <v>37.290561686358402</v>
      </c>
      <c r="AC2" s="192">
        <v>510.31929693157554</v>
      </c>
      <c r="AD2" s="193">
        <v>4.1362709759916978</v>
      </c>
      <c r="AE2" s="194">
        <v>0.5</v>
      </c>
      <c r="AF2" s="195">
        <v>8.2314233539354174</v>
      </c>
      <c r="AG2" s="195">
        <v>0.4012597282841141</v>
      </c>
      <c r="AH2" s="195">
        <v>2.5</v>
      </c>
      <c r="AI2" s="195">
        <v>9.9</v>
      </c>
      <c r="AJ2" s="195">
        <v>60</v>
      </c>
      <c r="AK2" s="195">
        <v>0.91202408075332642</v>
      </c>
      <c r="AL2" s="195">
        <v>0.45573297142982483</v>
      </c>
      <c r="AM2" s="195">
        <v>0</v>
      </c>
      <c r="AN2" s="195">
        <v>0</v>
      </c>
      <c r="AO2" s="181">
        <f>LOG(J2)</f>
        <v>5.5294982075788894</v>
      </c>
      <c r="AP2" s="181">
        <f t="shared" ref="AP2:BS10" si="1">LOG(K2)</f>
        <v>4.4979065539315153</v>
      </c>
      <c r="AQ2" s="181">
        <f t="shared" si="1"/>
        <v>-2.6774514328360066</v>
      </c>
      <c r="AR2" s="181">
        <f t="shared" si="1"/>
        <v>-3.7090430864833812</v>
      </c>
      <c r="AS2" s="181" t="e">
        <f t="shared" si="1"/>
        <v>#NUM!</v>
      </c>
      <c r="AT2" s="181">
        <f t="shared" si="1"/>
        <v>0.19268633426428733</v>
      </c>
      <c r="AU2" s="181" t="e">
        <f t="shared" si="1"/>
        <v>#NUM!</v>
      </c>
      <c r="AV2" s="181">
        <f t="shared" si="1"/>
        <v>0.47066813716102301</v>
      </c>
      <c r="AW2" s="181">
        <f t="shared" si="1"/>
        <v>1.8608335180950331</v>
      </c>
      <c r="AX2" s="181">
        <f t="shared" si="1"/>
        <v>1.0791770594367691</v>
      </c>
      <c r="AY2" s="181" t="e">
        <f t="shared" si="1"/>
        <v>#NUM!</v>
      </c>
      <c r="AZ2" s="181" t="e">
        <f t="shared" si="1"/>
        <v>#NUM!</v>
      </c>
      <c r="BA2" s="181">
        <f t="shared" si="1"/>
        <v>1.4683026070437686</v>
      </c>
      <c r="BB2" s="181">
        <f t="shared" si="1"/>
        <v>0.69897000433601886</v>
      </c>
      <c r="BC2" s="181" t="e">
        <f t="shared" si="1"/>
        <v>#VALUE!</v>
      </c>
      <c r="BD2" s="181">
        <f t="shared" si="1"/>
        <v>1.5250274231721359</v>
      </c>
      <c r="BE2" s="181">
        <f t="shared" si="1"/>
        <v>1.3307914973592472</v>
      </c>
      <c r="BF2" s="181">
        <f t="shared" si="1"/>
        <v>2.6921539741869935</v>
      </c>
      <c r="BG2" s="181">
        <f t="shared" si="1"/>
        <v>1.5715989249394478</v>
      </c>
      <c r="BH2" s="181">
        <f t="shared" si="1"/>
        <v>2.707841990814007</v>
      </c>
      <c r="BI2" s="181">
        <f t="shared" si="1"/>
        <v>0.61660898258177421</v>
      </c>
      <c r="BJ2" s="181">
        <f t="shared" si="1"/>
        <v>-0.3010299956639812</v>
      </c>
      <c r="BK2" s="181">
        <f t="shared" si="1"/>
        <v>0.91547493865237906</v>
      </c>
      <c r="BL2" s="181">
        <f t="shared" si="1"/>
        <v>-0.39657442526895748</v>
      </c>
      <c r="BM2" s="181">
        <f t="shared" si="1"/>
        <v>0.3979400086720376</v>
      </c>
      <c r="BN2" s="181">
        <f t="shared" si="1"/>
        <v>0.9956351945975499</v>
      </c>
      <c r="BO2" s="181">
        <f t="shared" si="1"/>
        <v>1.7781512503836436</v>
      </c>
      <c r="BP2" s="181">
        <f t="shared" si="1"/>
        <v>-3.9993694566077161E-2</v>
      </c>
      <c r="BQ2" s="181">
        <f t="shared" si="1"/>
        <v>-0.34128954988576887</v>
      </c>
      <c r="BR2" s="181" t="e">
        <f t="shared" si="1"/>
        <v>#NUM!</v>
      </c>
      <c r="BS2" s="181" t="e">
        <f t="shared" si="1"/>
        <v>#NUM!</v>
      </c>
      <c r="BT2" s="185">
        <v>5.5294982075788894</v>
      </c>
      <c r="BU2" s="185">
        <v>4.4979065539315153</v>
      </c>
      <c r="BV2" s="185">
        <v>-2.6774514328360066</v>
      </c>
      <c r="BW2" s="185">
        <v>-3.7090430864833812</v>
      </c>
      <c r="BX2" s="185"/>
      <c r="BY2" s="185">
        <v>0.19268633426428733</v>
      </c>
      <c r="BZ2" s="185"/>
      <c r="CA2" s="185">
        <v>0.47066813716102301</v>
      </c>
      <c r="CB2" s="185">
        <v>1.8608335180950331</v>
      </c>
      <c r="CC2" s="185">
        <v>1.0791770594367691</v>
      </c>
      <c r="CD2" s="185"/>
      <c r="CE2" s="185"/>
      <c r="CF2" s="185">
        <v>1.4683026070437686</v>
      </c>
      <c r="CG2" s="185">
        <v>0.69897000433601886</v>
      </c>
      <c r="CH2" s="199"/>
      <c r="CI2" s="199">
        <v>1.5250274231721359</v>
      </c>
      <c r="CJ2" s="199">
        <v>1.3307914973592472</v>
      </c>
      <c r="CK2" s="199">
        <v>2.6921539741869935</v>
      </c>
      <c r="CL2" s="199">
        <v>1.5715989249394478</v>
      </c>
      <c r="CM2" s="199">
        <v>2.707841990814007</v>
      </c>
      <c r="CN2" s="199">
        <v>0.61660898258177421</v>
      </c>
      <c r="CO2" s="199">
        <v>-0.3010299956639812</v>
      </c>
      <c r="CP2" s="199">
        <v>0.91547493865237906</v>
      </c>
      <c r="CQ2" s="199">
        <v>-0.39657442526895748</v>
      </c>
      <c r="CR2" s="199">
        <v>0.3979400086720376</v>
      </c>
      <c r="CS2" s="199">
        <v>0.9956351945975499</v>
      </c>
      <c r="CT2" s="199">
        <v>1.7781512503836436</v>
      </c>
      <c r="CU2" s="199">
        <v>-3.9993694566077161E-2</v>
      </c>
      <c r="CV2" s="199">
        <v>-0.34128954988576887</v>
      </c>
      <c r="CW2" s="199"/>
      <c r="CX2" s="199"/>
    </row>
    <row r="3" spans="1:102" x14ac:dyDescent="0.3">
      <c r="A3" s="128" t="s">
        <v>383</v>
      </c>
      <c r="B3" s="128">
        <v>2784.5200004503517</v>
      </c>
      <c r="C3" s="128">
        <v>4.5248825614739339</v>
      </c>
      <c r="D3" s="128">
        <v>2296182.5408471134</v>
      </c>
      <c r="E3" s="147">
        <v>507456.82559751463</v>
      </c>
      <c r="F3" s="123">
        <v>51.07</v>
      </c>
      <c r="G3" s="123">
        <f t="shared" si="0"/>
        <v>48.93</v>
      </c>
      <c r="H3" s="151">
        <v>824.62418674519927</v>
      </c>
      <c r="I3">
        <v>1006</v>
      </c>
      <c r="J3" s="188">
        <v>338452.875</v>
      </c>
      <c r="K3" s="188">
        <v>31470.7109375</v>
      </c>
      <c r="L3" s="188">
        <v>2.1015927770847522E-3</v>
      </c>
      <c r="M3" s="188">
        <v>1.9541455748003949E-4</v>
      </c>
      <c r="N3" s="188">
        <v>7.9994604931217697E-2</v>
      </c>
      <c r="O3" s="188">
        <v>9.0057998958060903</v>
      </c>
      <c r="P3" s="188">
        <v>0</v>
      </c>
      <c r="Q3" s="189">
        <v>5.1894042770972891E-2</v>
      </c>
      <c r="R3" s="188">
        <v>13.225864733434744</v>
      </c>
      <c r="S3" s="188">
        <v>1.8542676447136976</v>
      </c>
      <c r="T3" s="188"/>
      <c r="U3" s="188"/>
      <c r="V3" s="188">
        <v>2.7460966237431479</v>
      </c>
      <c r="W3" s="188">
        <v>2</v>
      </c>
      <c r="X3" s="188" t="s">
        <v>465</v>
      </c>
      <c r="Y3" s="188">
        <v>22.337285523291545</v>
      </c>
      <c r="Z3" s="190">
        <v>17.509220369177211</v>
      </c>
      <c r="AA3" s="191">
        <v>925.10066696018635</v>
      </c>
      <c r="AB3" s="196">
        <v>84.400955304059934</v>
      </c>
      <c r="AC3" s="192">
        <v>824.62418674519927</v>
      </c>
      <c r="AD3" s="193">
        <v>4.5248825614739339</v>
      </c>
      <c r="AE3" s="194">
        <v>-0.13</v>
      </c>
      <c r="AF3" s="195">
        <v>19.469575787083141</v>
      </c>
      <c r="AG3" s="195">
        <v>2.0431094290229832</v>
      </c>
      <c r="AH3" s="195">
        <v>1.4</v>
      </c>
      <c r="AI3" s="195">
        <v>9.8000000000000007</v>
      </c>
      <c r="AJ3" s="195">
        <v>60</v>
      </c>
      <c r="AK3" s="195">
        <v>0.91202408075332642</v>
      </c>
      <c r="AL3" s="195">
        <v>0.45573297142982483</v>
      </c>
      <c r="AM3" s="195">
        <v>0</v>
      </c>
      <c r="AN3" s="195">
        <v>0</v>
      </c>
      <c r="AO3" s="181">
        <f t="shared" ref="AO3:AO65" si="2">LOG(J3)</f>
        <v>5.5294982075788894</v>
      </c>
      <c r="AP3" s="181">
        <f t="shared" si="1"/>
        <v>4.4979065539315153</v>
      </c>
      <c r="AQ3" s="181">
        <f t="shared" si="1"/>
        <v>-2.6774514328360066</v>
      </c>
      <c r="AR3" s="181">
        <f t="shared" si="1"/>
        <v>-3.7090430864833812</v>
      </c>
      <c r="AS3" s="181">
        <f t="shared" si="1"/>
        <v>-1.0969393021031923</v>
      </c>
      <c r="AT3" s="181">
        <f t="shared" si="1"/>
        <v>0.95452229293640811</v>
      </c>
      <c r="AU3" s="181" t="e">
        <f t="shared" si="1"/>
        <v>#NUM!</v>
      </c>
      <c r="AV3" s="181">
        <f t="shared" si="1"/>
        <v>-1.2848824945636397</v>
      </c>
      <c r="AW3" s="181">
        <f t="shared" si="1"/>
        <v>1.121424076675593</v>
      </c>
      <c r="AX3" s="181">
        <f t="shared" si="1"/>
        <v>0.26817242033333133</v>
      </c>
      <c r="AY3" s="181" t="e">
        <f t="shared" si="1"/>
        <v>#NUM!</v>
      </c>
      <c r="AZ3" s="181" t="e">
        <f t="shared" si="1"/>
        <v>#NUM!</v>
      </c>
      <c r="BA3" s="181">
        <f t="shared" si="1"/>
        <v>0.43871581418995942</v>
      </c>
      <c r="BB3" s="181">
        <f t="shared" si="1"/>
        <v>0.3010299956639812</v>
      </c>
      <c r="BC3" s="181" t="e">
        <f t="shared" si="1"/>
        <v>#VALUE!</v>
      </c>
      <c r="BD3" s="181">
        <f t="shared" si="1"/>
        <v>1.3490303955529548</v>
      </c>
      <c r="BE3" s="181">
        <f t="shared" si="1"/>
        <v>1.2432668087389396</v>
      </c>
      <c r="BF3" s="181">
        <f t="shared" si="1"/>
        <v>2.9661889940650163</v>
      </c>
      <c r="BG3" s="181">
        <f t="shared" si="1"/>
        <v>1.9263473622765295</v>
      </c>
      <c r="BH3" s="181">
        <f t="shared" si="1"/>
        <v>2.9162560687820105</v>
      </c>
      <c r="BI3" s="181">
        <f t="shared" si="1"/>
        <v>0.65560731203499212</v>
      </c>
      <c r="BJ3" s="181" t="e">
        <f t="shared" si="1"/>
        <v>#NUM!</v>
      </c>
      <c r="BK3" s="181">
        <f t="shared" si="1"/>
        <v>1.2893564889963536</v>
      </c>
      <c r="BL3" s="181">
        <f t="shared" si="1"/>
        <v>0.31029162808526894</v>
      </c>
      <c r="BM3" s="181">
        <f t="shared" si="1"/>
        <v>0.14612803567823801</v>
      </c>
      <c r="BN3" s="181">
        <f t="shared" si="1"/>
        <v>0.99122607569249488</v>
      </c>
      <c r="BO3" s="181">
        <f t="shared" si="1"/>
        <v>1.7781512503836436</v>
      </c>
      <c r="BP3" s="181">
        <f t="shared" si="1"/>
        <v>-3.9993694566077161E-2</v>
      </c>
      <c r="BQ3" s="181">
        <f t="shared" si="1"/>
        <v>-0.34128954988576887</v>
      </c>
      <c r="BR3" s="181" t="e">
        <f t="shared" si="1"/>
        <v>#NUM!</v>
      </c>
      <c r="BS3" s="181" t="e">
        <f t="shared" si="1"/>
        <v>#NUM!</v>
      </c>
      <c r="BT3" s="185">
        <v>5.5294982075788894</v>
      </c>
      <c r="BU3" s="185">
        <v>4.4979065539315153</v>
      </c>
      <c r="BV3" s="185">
        <v>-2.6774514328360066</v>
      </c>
      <c r="BW3" s="185">
        <v>-3.7090430864833812</v>
      </c>
      <c r="BX3" s="185">
        <v>-1.0969393021031923</v>
      </c>
      <c r="BY3" s="185">
        <v>0.95452229293640811</v>
      </c>
      <c r="BZ3" s="185"/>
      <c r="CA3" s="185">
        <v>-1.2848824945636397</v>
      </c>
      <c r="CB3" s="185">
        <v>1.121424076675593</v>
      </c>
      <c r="CC3" s="185">
        <v>0.26817242033333133</v>
      </c>
      <c r="CD3" s="185"/>
      <c r="CE3" s="185"/>
      <c r="CF3" s="185">
        <v>0.43871581418995942</v>
      </c>
      <c r="CG3" s="185">
        <v>0.3010299956639812</v>
      </c>
      <c r="CH3" s="199"/>
      <c r="CI3" s="199">
        <v>1.3490303955529548</v>
      </c>
      <c r="CJ3" s="199">
        <v>1.2432668087389396</v>
      </c>
      <c r="CK3" s="199">
        <v>2.9661889940650163</v>
      </c>
      <c r="CL3" s="199">
        <v>1.9263473622765295</v>
      </c>
      <c r="CM3" s="199">
        <v>2.9162560687820105</v>
      </c>
      <c r="CN3" s="199">
        <v>0.65560731203499212</v>
      </c>
      <c r="CO3" s="199"/>
      <c r="CP3" s="199">
        <v>1.2893564889963536</v>
      </c>
      <c r="CQ3" s="199">
        <v>0.31029162808526894</v>
      </c>
      <c r="CR3" s="199">
        <v>0.14612803567823801</v>
      </c>
      <c r="CS3" s="199">
        <v>0.99122607569249488</v>
      </c>
      <c r="CT3" s="199">
        <v>1.7781512503836436</v>
      </c>
      <c r="CU3" s="199">
        <v>-3.9993694566077161E-2</v>
      </c>
      <c r="CV3" s="199">
        <v>-0.34128954988576887</v>
      </c>
      <c r="CW3" s="199"/>
      <c r="CX3" s="199"/>
    </row>
    <row r="4" spans="1:102" x14ac:dyDescent="0.3">
      <c r="A4" s="128" t="s">
        <v>315</v>
      </c>
      <c r="B4" s="128">
        <v>3403.4799979831146</v>
      </c>
      <c r="C4" s="128">
        <v>4.7670656224595742</v>
      </c>
      <c r="D4" s="128">
        <v>1845826.5334869267</v>
      </c>
      <c r="E4" s="147">
        <v>387203.92788185907</v>
      </c>
      <c r="F4" s="123">
        <v>50.24</v>
      </c>
      <c r="G4" s="123">
        <f t="shared" si="0"/>
        <v>49.76</v>
      </c>
      <c r="H4" s="151">
        <v>542.33506134331753</v>
      </c>
      <c r="I4">
        <v>1009</v>
      </c>
      <c r="J4" s="188">
        <v>338452.875</v>
      </c>
      <c r="K4" s="188">
        <v>31470.7109375</v>
      </c>
      <c r="L4" s="188">
        <v>2.1015927770847522E-3</v>
      </c>
      <c r="M4" s="188">
        <v>1.9541455748003949E-4</v>
      </c>
      <c r="N4" s="188">
        <v>0</v>
      </c>
      <c r="O4" s="188">
        <v>7.5553388679580964</v>
      </c>
      <c r="P4" s="188">
        <v>0</v>
      </c>
      <c r="Q4" s="189">
        <v>0</v>
      </c>
      <c r="R4" s="188">
        <v>27.311518434421302</v>
      </c>
      <c r="S4" s="188">
        <v>7.4578837162329057</v>
      </c>
      <c r="T4" s="188"/>
      <c r="U4" s="188"/>
      <c r="V4" s="188">
        <v>22.478328571556784</v>
      </c>
      <c r="W4" s="188">
        <v>1</v>
      </c>
      <c r="X4" s="188" t="s">
        <v>465</v>
      </c>
      <c r="Y4" s="188">
        <v>12.900010496073126</v>
      </c>
      <c r="Z4" s="190">
        <v>13.72678553788546</v>
      </c>
      <c r="AA4" s="191">
        <v>424.30856084860108</v>
      </c>
      <c r="AB4" s="196">
        <v>22.049742628368314</v>
      </c>
      <c r="AC4" s="192">
        <v>542.33506134331753</v>
      </c>
      <c r="AD4" s="193">
        <v>4.7670656224595742</v>
      </c>
      <c r="AE4" s="194">
        <v>0.42</v>
      </c>
      <c r="AF4" s="195">
        <v>6.3620279516819354</v>
      </c>
      <c r="AG4" s="195">
        <v>0.2280148611722006</v>
      </c>
      <c r="AH4" s="195">
        <v>6</v>
      </c>
      <c r="AI4" s="195">
        <v>12.100000000000001</v>
      </c>
      <c r="AJ4" s="195">
        <v>60</v>
      </c>
      <c r="AK4" s="195">
        <v>0.91202408075332642</v>
      </c>
      <c r="AL4" s="195">
        <v>0.45573297142982483</v>
      </c>
      <c r="AM4" s="195">
        <v>0</v>
      </c>
      <c r="AN4" s="195">
        <v>0</v>
      </c>
      <c r="AO4" s="181">
        <f t="shared" si="2"/>
        <v>5.5294982075788894</v>
      </c>
      <c r="AP4" s="181">
        <f t="shared" si="1"/>
        <v>4.4979065539315153</v>
      </c>
      <c r="AQ4" s="181">
        <f t="shared" si="1"/>
        <v>-2.6774514328360066</v>
      </c>
      <c r="AR4" s="181">
        <f t="shared" si="1"/>
        <v>-3.7090430864833812</v>
      </c>
      <c r="AS4" s="181" t="e">
        <f t="shared" si="1"/>
        <v>#NUM!</v>
      </c>
      <c r="AT4" s="181">
        <f t="shared" si="1"/>
        <v>0.87825394785226263</v>
      </c>
      <c r="AU4" s="181" t="e">
        <f t="shared" si="1"/>
        <v>#NUM!</v>
      </c>
      <c r="AV4" s="181" t="e">
        <f t="shared" si="1"/>
        <v>#NUM!</v>
      </c>
      <c r="AW4" s="181">
        <f t="shared" si="1"/>
        <v>1.4363458462165681</v>
      </c>
      <c r="AX4" s="181">
        <f t="shared" si="1"/>
        <v>0.87261560753265066</v>
      </c>
      <c r="AY4" s="181" t="e">
        <f t="shared" si="1"/>
        <v>#NUM!</v>
      </c>
      <c r="AZ4" s="181" t="e">
        <f t="shared" si="1"/>
        <v>#NUM!</v>
      </c>
      <c r="BA4" s="181">
        <f t="shared" si="1"/>
        <v>1.3517640151204746</v>
      </c>
      <c r="BB4" s="181">
        <f t="shared" si="1"/>
        <v>0</v>
      </c>
      <c r="BC4" s="181" t="e">
        <f t="shared" si="1"/>
        <v>#VALUE!</v>
      </c>
      <c r="BD4" s="181">
        <f t="shared" si="1"/>
        <v>1.1105900636624106</v>
      </c>
      <c r="BE4" s="181">
        <f t="shared" si="1"/>
        <v>1.137568848482033</v>
      </c>
      <c r="BF4" s="181">
        <f t="shared" si="1"/>
        <v>2.6276817941795341</v>
      </c>
      <c r="BG4" s="181">
        <f t="shared" si="1"/>
        <v>1.3434035246096725</v>
      </c>
      <c r="BH4" s="181">
        <f t="shared" si="1"/>
        <v>2.7342676819861058</v>
      </c>
      <c r="BI4" s="181">
        <f t="shared" si="1"/>
        <v>0.67825113037804308</v>
      </c>
      <c r="BJ4" s="181">
        <f t="shared" si="1"/>
        <v>-0.37675070960209955</v>
      </c>
      <c r="BK4" s="181">
        <f t="shared" si="1"/>
        <v>0.80359557285599681</v>
      </c>
      <c r="BL4" s="181">
        <f t="shared" si="1"/>
        <v>-0.64203684635591174</v>
      </c>
      <c r="BM4" s="181">
        <f t="shared" si="1"/>
        <v>0.77815125038364363</v>
      </c>
      <c r="BN4" s="181">
        <f t="shared" si="1"/>
        <v>1.0827853703164501</v>
      </c>
      <c r="BO4" s="181">
        <f t="shared" si="1"/>
        <v>1.7781512503836436</v>
      </c>
      <c r="BP4" s="181">
        <f t="shared" si="1"/>
        <v>-3.9993694566077161E-2</v>
      </c>
      <c r="BQ4" s="181">
        <f t="shared" si="1"/>
        <v>-0.34128954988576887</v>
      </c>
      <c r="BR4" s="181" t="e">
        <f t="shared" si="1"/>
        <v>#NUM!</v>
      </c>
      <c r="BS4" s="181" t="e">
        <f t="shared" si="1"/>
        <v>#NUM!</v>
      </c>
      <c r="BT4" s="185">
        <v>5.5294982075788894</v>
      </c>
      <c r="BU4" s="185">
        <v>4.4979065539315153</v>
      </c>
      <c r="BV4" s="185">
        <v>-2.6774514328360066</v>
      </c>
      <c r="BW4" s="185">
        <v>-3.7090430864833812</v>
      </c>
      <c r="BX4" s="185"/>
      <c r="BY4" s="185">
        <v>0.87825394785226263</v>
      </c>
      <c r="BZ4" s="185"/>
      <c r="CA4" s="185"/>
      <c r="CB4" s="185">
        <v>1.4363458462165681</v>
      </c>
      <c r="CC4" s="185">
        <v>0.87261560753265066</v>
      </c>
      <c r="CD4" s="185"/>
      <c r="CE4" s="185"/>
      <c r="CF4" s="185">
        <v>1.3517640151204746</v>
      </c>
      <c r="CG4" s="185">
        <v>0</v>
      </c>
      <c r="CH4" s="199"/>
      <c r="CI4" s="199">
        <v>1.1105900636624106</v>
      </c>
      <c r="CJ4" s="199">
        <v>1.137568848482033</v>
      </c>
      <c r="CK4" s="199">
        <v>2.6276817941795341</v>
      </c>
      <c r="CL4" s="199">
        <v>1.3434035246096725</v>
      </c>
      <c r="CM4" s="199">
        <v>2.7342676819861058</v>
      </c>
      <c r="CN4" s="199">
        <v>0.67825113037804308</v>
      </c>
      <c r="CO4" s="199">
        <v>-0.37675070960209955</v>
      </c>
      <c r="CP4" s="199">
        <v>0.80359557285599681</v>
      </c>
      <c r="CQ4" s="199">
        <v>-0.64203684635591174</v>
      </c>
      <c r="CR4" s="199">
        <v>0.77815125038364363</v>
      </c>
      <c r="CS4" s="199">
        <v>1.0827853703164501</v>
      </c>
      <c r="CT4" s="199">
        <v>1.7781512503836436</v>
      </c>
      <c r="CU4" s="199">
        <v>-3.9993694566077161E-2</v>
      </c>
      <c r="CV4" s="199">
        <v>-0.34128954988576887</v>
      </c>
      <c r="CW4" s="199"/>
      <c r="CX4" s="199"/>
    </row>
    <row r="5" spans="1:102" x14ac:dyDescent="0.3">
      <c r="A5" s="128" t="s">
        <v>316</v>
      </c>
      <c r="B5" s="128">
        <v>706.76000018983063</v>
      </c>
      <c r="C5" s="128">
        <v>4.3168921012526953</v>
      </c>
      <c r="D5" s="128">
        <v>672427.95789290068</v>
      </c>
      <c r="E5" s="147">
        <v>155766.6817055197</v>
      </c>
      <c r="F5" s="123">
        <v>51.79</v>
      </c>
      <c r="G5" s="123">
        <f t="shared" si="0"/>
        <v>48.21</v>
      </c>
      <c r="H5" s="151">
        <v>951.4233370766475</v>
      </c>
      <c r="I5">
        <v>1042</v>
      </c>
      <c r="J5" s="188">
        <v>338452.875</v>
      </c>
      <c r="K5" s="188">
        <v>31470.7109375</v>
      </c>
      <c r="L5" s="188">
        <v>2.1015927770847522E-3</v>
      </c>
      <c r="M5" s="188">
        <v>1.9541455748003949E-4</v>
      </c>
      <c r="N5" s="188">
        <v>0</v>
      </c>
      <c r="O5" s="188">
        <v>7.0975357942452009</v>
      </c>
      <c r="P5" s="188">
        <v>0</v>
      </c>
      <c r="Q5" s="189">
        <v>0</v>
      </c>
      <c r="R5" s="188">
        <v>57.036263109998821</v>
      </c>
      <c r="S5" s="188">
        <v>7.4490328050078203</v>
      </c>
      <c r="T5" s="188"/>
      <c r="U5" s="188"/>
      <c r="V5" s="188">
        <v>3.9513891417101781</v>
      </c>
      <c r="W5" s="188">
        <v>3</v>
      </c>
      <c r="X5" s="188" t="s">
        <v>465</v>
      </c>
      <c r="Y5" s="188">
        <v>51.680769419146287</v>
      </c>
      <c r="Z5" s="190">
        <v>27.397273442468673</v>
      </c>
      <c r="AA5" s="191">
        <v>823.28522111832433</v>
      </c>
      <c r="AB5" s="196">
        <v>10.856181564602181</v>
      </c>
      <c r="AC5" s="192">
        <v>951.4233370766475</v>
      </c>
      <c r="AD5" s="193">
        <v>4.3168921012526953</v>
      </c>
      <c r="AE5" s="194">
        <v>-0.17</v>
      </c>
      <c r="AF5" s="195">
        <v>12.616072696595362</v>
      </c>
      <c r="AG5" s="195">
        <v>9.649438240793029E-2</v>
      </c>
      <c r="AH5" s="195">
        <v>1.1000000000000001</v>
      </c>
      <c r="AI5" s="195">
        <v>9.3000000000000007</v>
      </c>
      <c r="AJ5" s="195">
        <v>60</v>
      </c>
      <c r="AK5" s="195">
        <v>0.91202408075332642</v>
      </c>
      <c r="AL5" s="195">
        <v>0.45573297142982483</v>
      </c>
      <c r="AM5" s="195">
        <v>0</v>
      </c>
      <c r="AN5" s="195">
        <v>0</v>
      </c>
      <c r="AO5" s="181">
        <f t="shared" si="2"/>
        <v>5.5294982075788894</v>
      </c>
      <c r="AP5" s="181">
        <f t="shared" si="1"/>
        <v>4.4979065539315153</v>
      </c>
      <c r="AQ5" s="181">
        <f t="shared" si="1"/>
        <v>-2.6774514328360066</v>
      </c>
      <c r="AR5" s="181">
        <f t="shared" si="1"/>
        <v>-3.7090430864833812</v>
      </c>
      <c r="AS5" s="181" t="e">
        <f t="shared" si="1"/>
        <v>#NUM!</v>
      </c>
      <c r="AT5" s="181">
        <f t="shared" si="1"/>
        <v>0.85110759143445358</v>
      </c>
      <c r="AU5" s="181" t="e">
        <f t="shared" si="1"/>
        <v>#NUM!</v>
      </c>
      <c r="AV5" s="181" t="e">
        <f t="shared" si="1"/>
        <v>#NUM!</v>
      </c>
      <c r="AW5" s="181">
        <f t="shared" si="1"/>
        <v>1.7561510637605238</v>
      </c>
      <c r="AX5" s="181">
        <f t="shared" si="1"/>
        <v>0.87209988688028173</v>
      </c>
      <c r="AY5" s="181" t="e">
        <f t="shared" si="1"/>
        <v>#NUM!</v>
      </c>
      <c r="AZ5" s="181" t="e">
        <f t="shared" si="1"/>
        <v>#NUM!</v>
      </c>
      <c r="BA5" s="181">
        <f t="shared" si="1"/>
        <v>0.5967498020872376</v>
      </c>
      <c r="BB5" s="181">
        <f t="shared" si="1"/>
        <v>0.47712125471966244</v>
      </c>
      <c r="BC5" s="181" t="e">
        <f t="shared" si="1"/>
        <v>#VALUE!</v>
      </c>
      <c r="BD5" s="181">
        <f t="shared" si="1"/>
        <v>1.7133289707765411</v>
      </c>
      <c r="BE5" s="181">
        <f t="shared" si="1"/>
        <v>1.4377073442871642</v>
      </c>
      <c r="BF5" s="181">
        <f t="shared" si="1"/>
        <v>2.9155503194144736</v>
      </c>
      <c r="BG5" s="181">
        <f t="shared" si="1"/>
        <v>1.035677098086228</v>
      </c>
      <c r="BH5" s="181">
        <f t="shared" si="1"/>
        <v>2.9783737998475051</v>
      </c>
      <c r="BI5" s="181">
        <f t="shared" si="1"/>
        <v>0.63517119379961395</v>
      </c>
      <c r="BJ5" s="181" t="e">
        <f t="shared" si="1"/>
        <v>#NUM!</v>
      </c>
      <c r="BK5" s="181">
        <f t="shared" si="1"/>
        <v>1.100924182828714</v>
      </c>
      <c r="BL5" s="181">
        <f t="shared" si="1"/>
        <v>-1.0154979691458603</v>
      </c>
      <c r="BM5" s="181">
        <f t="shared" si="1"/>
        <v>4.1392685158225077E-2</v>
      </c>
      <c r="BN5" s="181">
        <f t="shared" si="1"/>
        <v>0.96848294855393513</v>
      </c>
      <c r="BO5" s="181">
        <f t="shared" si="1"/>
        <v>1.7781512503836436</v>
      </c>
      <c r="BP5" s="181">
        <f t="shared" si="1"/>
        <v>-3.9993694566077161E-2</v>
      </c>
      <c r="BQ5" s="181">
        <f t="shared" si="1"/>
        <v>-0.34128954988576887</v>
      </c>
      <c r="BR5" s="181" t="e">
        <f t="shared" si="1"/>
        <v>#NUM!</v>
      </c>
      <c r="BS5" s="181" t="e">
        <f t="shared" si="1"/>
        <v>#NUM!</v>
      </c>
      <c r="BT5" s="185">
        <v>5.5294982075788894</v>
      </c>
      <c r="BU5" s="185">
        <v>4.4979065539315153</v>
      </c>
      <c r="BV5" s="185">
        <v>-2.6774514328360066</v>
      </c>
      <c r="BW5" s="185">
        <v>-3.7090430864833812</v>
      </c>
      <c r="BX5" s="185"/>
      <c r="BY5" s="185">
        <v>0.85110759143445358</v>
      </c>
      <c r="BZ5" s="185"/>
      <c r="CA5" s="185"/>
      <c r="CB5" s="185">
        <v>1.7561510637605238</v>
      </c>
      <c r="CC5" s="185">
        <v>0.87209988688028173</v>
      </c>
      <c r="CD5" s="185"/>
      <c r="CE5" s="185"/>
      <c r="CF5" s="185">
        <v>0.5967498020872376</v>
      </c>
      <c r="CG5" s="185">
        <v>0.47712125471966244</v>
      </c>
      <c r="CH5" s="199"/>
      <c r="CI5" s="199">
        <v>1.7133289707765411</v>
      </c>
      <c r="CJ5" s="199">
        <v>1.4377073442871642</v>
      </c>
      <c r="CK5" s="199">
        <v>2.9155503194144736</v>
      </c>
      <c r="CL5" s="199">
        <v>1.035677098086228</v>
      </c>
      <c r="CM5" s="199">
        <v>2.9783737998475051</v>
      </c>
      <c r="CN5" s="199">
        <v>0.63517119379961395</v>
      </c>
      <c r="CO5" s="199"/>
      <c r="CP5" s="199">
        <v>1.100924182828714</v>
      </c>
      <c r="CQ5" s="199">
        <v>-1.0154979691458603</v>
      </c>
      <c r="CR5" s="199">
        <v>4.1392685158225077E-2</v>
      </c>
      <c r="CS5" s="199">
        <v>0.96848294855393513</v>
      </c>
      <c r="CT5" s="199">
        <v>1.7781512503836436</v>
      </c>
      <c r="CU5" s="199">
        <v>-3.9993694566077161E-2</v>
      </c>
      <c r="CV5" s="199">
        <v>-0.34128954988576887</v>
      </c>
      <c r="CW5" s="199"/>
      <c r="CX5" s="199"/>
    </row>
    <row r="6" spans="1:102" ht="28.8" x14ac:dyDescent="0.3">
      <c r="A6" s="128" t="s">
        <v>317</v>
      </c>
      <c r="B6" s="128">
        <v>3221.309997958951</v>
      </c>
      <c r="C6" s="128">
        <v>4.4329652313962278</v>
      </c>
      <c r="D6" s="128">
        <v>1606712.8110969218</v>
      </c>
      <c r="E6" s="147">
        <v>362446.51767567865</v>
      </c>
      <c r="F6" s="123">
        <v>50.94</v>
      </c>
      <c r="G6" s="123">
        <f t="shared" si="0"/>
        <v>49.06</v>
      </c>
      <c r="H6" s="151">
        <v>498.77621592300909</v>
      </c>
      <c r="I6">
        <v>1078</v>
      </c>
      <c r="J6" s="188">
        <v>338452.875</v>
      </c>
      <c r="K6" s="188">
        <v>31470.7109375</v>
      </c>
      <c r="L6" s="188">
        <v>2.1015927770847522E-3</v>
      </c>
      <c r="M6" s="188">
        <v>1.9541455748003949E-4</v>
      </c>
      <c r="N6" s="188">
        <v>0</v>
      </c>
      <c r="O6" s="188">
        <v>4.431331271338327</v>
      </c>
      <c r="P6" s="188">
        <v>0</v>
      </c>
      <c r="Q6" s="189">
        <v>0</v>
      </c>
      <c r="R6" s="188">
        <v>59.259097080520263</v>
      </c>
      <c r="S6" s="188">
        <v>6.8168455216281245</v>
      </c>
      <c r="T6" s="188"/>
      <c r="U6" s="188"/>
      <c r="V6" s="188">
        <v>29.272023611467361</v>
      </c>
      <c r="W6" s="188">
        <v>5</v>
      </c>
      <c r="X6" s="188" t="s">
        <v>465</v>
      </c>
      <c r="Y6" s="188">
        <v>34.683934233687133</v>
      </c>
      <c r="Z6" s="190">
        <v>17.930085325105839</v>
      </c>
      <c r="AA6" s="191">
        <v>436.232284425172</v>
      </c>
      <c r="AB6" s="196">
        <v>30.372571664928511</v>
      </c>
      <c r="AC6" s="192">
        <v>498.77621592300909</v>
      </c>
      <c r="AD6" s="193">
        <v>4.4329652313962278</v>
      </c>
      <c r="AE6" s="194">
        <v>0.49</v>
      </c>
      <c r="AF6" s="195">
        <v>7.7265830671534532</v>
      </c>
      <c r="AG6" s="195">
        <v>0.14839118694417189</v>
      </c>
      <c r="AH6" s="195">
        <v>3.4</v>
      </c>
      <c r="AI6" s="195">
        <v>10.4</v>
      </c>
      <c r="AJ6" s="195">
        <v>60</v>
      </c>
      <c r="AK6" s="195">
        <v>0.91202408075332642</v>
      </c>
      <c r="AL6" s="195">
        <v>0.45573297142982483</v>
      </c>
      <c r="AM6" s="195">
        <v>0</v>
      </c>
      <c r="AN6" s="195">
        <v>0</v>
      </c>
      <c r="AO6" s="181">
        <f t="shared" si="2"/>
        <v>5.5294982075788894</v>
      </c>
      <c r="AP6" s="181">
        <f t="shared" si="1"/>
        <v>4.4979065539315153</v>
      </c>
      <c r="AQ6" s="181">
        <f t="shared" si="1"/>
        <v>-2.6774514328360066</v>
      </c>
      <c r="AR6" s="181">
        <f t="shared" si="1"/>
        <v>-3.7090430864833812</v>
      </c>
      <c r="AS6" s="181" t="e">
        <f t="shared" si="1"/>
        <v>#NUM!</v>
      </c>
      <c r="AT6" s="181">
        <f t="shared" si="1"/>
        <v>0.64653421763182006</v>
      </c>
      <c r="AU6" s="181" t="e">
        <f t="shared" si="1"/>
        <v>#NUM!</v>
      </c>
      <c r="AV6" s="181" t="e">
        <f t="shared" si="1"/>
        <v>#NUM!</v>
      </c>
      <c r="AW6" s="181">
        <f t="shared" si="1"/>
        <v>1.7727550299328432</v>
      </c>
      <c r="AX6" s="181">
        <f t="shared" si="1"/>
        <v>0.83358345244577392</v>
      </c>
      <c r="AY6" s="181" t="e">
        <f t="shared" si="1"/>
        <v>#NUM!</v>
      </c>
      <c r="AZ6" s="181" t="e">
        <f t="shared" si="1"/>
        <v>#NUM!</v>
      </c>
      <c r="BA6" s="181">
        <f t="shared" si="1"/>
        <v>1.4664527467903115</v>
      </c>
      <c r="BB6" s="181">
        <f t="shared" si="1"/>
        <v>0.69897000433601886</v>
      </c>
      <c r="BC6" s="181" t="e">
        <f t="shared" si="1"/>
        <v>#VALUE!</v>
      </c>
      <c r="BD6" s="181">
        <f t="shared" si="1"/>
        <v>1.5401283540600019</v>
      </c>
      <c r="BE6" s="181">
        <f t="shared" si="1"/>
        <v>1.2535823562735304</v>
      </c>
      <c r="BF6" s="181">
        <f t="shared" si="1"/>
        <v>2.6397178034454871</v>
      </c>
      <c r="BG6" s="181">
        <f t="shared" si="1"/>
        <v>1.4824815654646533</v>
      </c>
      <c r="BH6" s="181">
        <f t="shared" si="1"/>
        <v>2.6979057360261001</v>
      </c>
      <c r="BI6" s="181">
        <f t="shared" si="1"/>
        <v>0.64669432505706581</v>
      </c>
      <c r="BJ6" s="181">
        <f t="shared" si="1"/>
        <v>-0.30980391997148632</v>
      </c>
      <c r="BK6" s="181">
        <f t="shared" si="1"/>
        <v>0.88798747798595279</v>
      </c>
      <c r="BL6" s="181">
        <f t="shared" si="1"/>
        <v>-0.82859189134250655</v>
      </c>
      <c r="BM6" s="181">
        <f t="shared" si="1"/>
        <v>0.53147891704225514</v>
      </c>
      <c r="BN6" s="181">
        <f t="shared" si="1"/>
        <v>1.0170333392987803</v>
      </c>
      <c r="BO6" s="181">
        <f t="shared" si="1"/>
        <v>1.7781512503836436</v>
      </c>
      <c r="BP6" s="181">
        <f t="shared" si="1"/>
        <v>-3.9993694566077161E-2</v>
      </c>
      <c r="BQ6" s="181">
        <f t="shared" si="1"/>
        <v>-0.34128954988576887</v>
      </c>
      <c r="BR6" s="181" t="e">
        <f t="shared" si="1"/>
        <v>#NUM!</v>
      </c>
      <c r="BS6" s="181" t="e">
        <f t="shared" si="1"/>
        <v>#NUM!</v>
      </c>
      <c r="BT6" s="185">
        <v>5.5294982075788894</v>
      </c>
      <c r="BU6" s="185">
        <v>4.4979065539315153</v>
      </c>
      <c r="BV6" s="185">
        <v>-2.6774514328360066</v>
      </c>
      <c r="BW6" s="185">
        <v>-3.7090430864833812</v>
      </c>
      <c r="BX6" s="185"/>
      <c r="BY6" s="185">
        <v>0.64653421763182006</v>
      </c>
      <c r="BZ6" s="185"/>
      <c r="CA6" s="185"/>
      <c r="CB6" s="185">
        <v>1.7727550299328432</v>
      </c>
      <c r="CC6" s="185">
        <v>0.83358345244577392</v>
      </c>
      <c r="CD6" s="185"/>
      <c r="CE6" s="185"/>
      <c r="CF6" s="185">
        <v>1.4664527467903115</v>
      </c>
      <c r="CG6" s="185">
        <v>0.69897000433601886</v>
      </c>
      <c r="CH6" s="199"/>
      <c r="CI6" s="199">
        <v>1.5401283540600019</v>
      </c>
      <c r="CJ6" s="199">
        <v>1.2535823562735304</v>
      </c>
      <c r="CK6" s="199">
        <v>2.6397178034454871</v>
      </c>
      <c r="CL6" s="199">
        <v>1.4824815654646533</v>
      </c>
      <c r="CM6" s="199">
        <v>2.6979057360261001</v>
      </c>
      <c r="CN6" s="199">
        <v>0.64669432505706581</v>
      </c>
      <c r="CO6" s="199">
        <v>-0.30980391997148632</v>
      </c>
      <c r="CP6" s="199">
        <v>0.88798747798595279</v>
      </c>
      <c r="CQ6" s="199">
        <v>-0.82859189134250655</v>
      </c>
      <c r="CR6" s="199">
        <v>0.53147891704225514</v>
      </c>
      <c r="CS6" s="199">
        <v>1.0170333392987803</v>
      </c>
      <c r="CT6" s="199">
        <v>1.7781512503836436</v>
      </c>
      <c r="CU6" s="199">
        <v>-3.9993694566077161E-2</v>
      </c>
      <c r="CV6" s="199">
        <v>-0.34128954988576887</v>
      </c>
      <c r="CW6" s="199"/>
      <c r="CX6" s="199"/>
    </row>
    <row r="7" spans="1:102" x14ac:dyDescent="0.3">
      <c r="A7" s="128" t="s">
        <v>318</v>
      </c>
      <c r="B7" s="128">
        <v>1277.7999998225496</v>
      </c>
      <c r="C7" s="128">
        <v>4.3486261826079486</v>
      </c>
      <c r="D7" s="128">
        <v>1115230.7551169652</v>
      </c>
      <c r="E7" s="147">
        <v>256455.88015296854</v>
      </c>
      <c r="F7" s="123">
        <v>50.75</v>
      </c>
      <c r="G7" s="123">
        <f t="shared" si="0"/>
        <v>49.25</v>
      </c>
      <c r="H7" s="151">
        <v>872.77410805434283</v>
      </c>
      <c r="I7">
        <v>1079</v>
      </c>
      <c r="J7" s="188">
        <v>338452.875</v>
      </c>
      <c r="K7" s="188">
        <v>31470.7109375</v>
      </c>
      <c r="L7" s="188">
        <v>2.1015927770847522E-3</v>
      </c>
      <c r="M7" s="188">
        <v>1.9541455748003949E-4</v>
      </c>
      <c r="N7" s="188">
        <v>3.5016528854643687E-2</v>
      </c>
      <c r="O7" s="188">
        <v>3.4595682942479327</v>
      </c>
      <c r="P7" s="188">
        <v>0</v>
      </c>
      <c r="Q7" s="189">
        <v>2.5747378310039822E-2</v>
      </c>
      <c r="R7" s="188">
        <v>58.671831553264475</v>
      </c>
      <c r="S7" s="188">
        <v>5.1736271309434994</v>
      </c>
      <c r="T7" s="188"/>
      <c r="U7" s="188"/>
      <c r="V7" s="188">
        <v>12.063604257562046</v>
      </c>
      <c r="W7" s="188">
        <v>1</v>
      </c>
      <c r="X7" s="188" t="s">
        <v>465</v>
      </c>
      <c r="Y7" s="188">
        <v>36.488715277881859</v>
      </c>
      <c r="Z7" s="190">
        <v>31.557354901040739</v>
      </c>
      <c r="AA7" s="191">
        <v>564.72617627366878</v>
      </c>
      <c r="AB7" s="196">
        <v>55.324873096356562</v>
      </c>
      <c r="AC7" s="192">
        <v>872.77410805434283</v>
      </c>
      <c r="AD7" s="193">
        <v>4.3486261826079486</v>
      </c>
      <c r="AE7" s="194">
        <v>0.02</v>
      </c>
      <c r="AF7" s="195">
        <v>8.8277694592160518</v>
      </c>
      <c r="AG7" s="195">
        <v>5.2605109422973325E-3</v>
      </c>
      <c r="AH7" s="195">
        <v>1.4</v>
      </c>
      <c r="AI7" s="195">
        <v>9.6</v>
      </c>
      <c r="AJ7" s="195">
        <v>60</v>
      </c>
      <c r="AK7" s="195">
        <v>0.91202408075332642</v>
      </c>
      <c r="AL7" s="195">
        <v>0.45573297142982483</v>
      </c>
      <c r="AM7" s="195">
        <v>0</v>
      </c>
      <c r="AN7" s="195">
        <v>0</v>
      </c>
      <c r="AO7" s="181">
        <f t="shared" si="2"/>
        <v>5.5294982075788894</v>
      </c>
      <c r="AP7" s="181">
        <f t="shared" si="1"/>
        <v>4.4979065539315153</v>
      </c>
      <c r="AQ7" s="181">
        <f t="shared" si="1"/>
        <v>-2.6774514328360066</v>
      </c>
      <c r="AR7" s="181">
        <f t="shared" si="1"/>
        <v>-3.7090430864833812</v>
      </c>
      <c r="AS7" s="181">
        <f t="shared" si="1"/>
        <v>-1.4557269071957462</v>
      </c>
      <c r="AT7" s="181">
        <f t="shared" si="1"/>
        <v>0.53902190829469954</v>
      </c>
      <c r="AU7" s="181" t="e">
        <f t="shared" si="1"/>
        <v>#NUM!</v>
      </c>
      <c r="AV7" s="181">
        <f t="shared" si="1"/>
        <v>-1.5892669857858355</v>
      </c>
      <c r="AW7" s="181">
        <f t="shared" si="1"/>
        <v>1.7684296457595472</v>
      </c>
      <c r="AX7" s="181">
        <f t="shared" si="1"/>
        <v>0.71379512542246759</v>
      </c>
      <c r="AY7" s="181" t="e">
        <f t="shared" si="1"/>
        <v>#NUM!</v>
      </c>
      <c r="AZ7" s="181" t="e">
        <f t="shared" si="1"/>
        <v>#NUM!</v>
      </c>
      <c r="BA7" s="181">
        <f t="shared" si="1"/>
        <v>1.0814770818764883</v>
      </c>
      <c r="BB7" s="181">
        <f t="shared" si="1"/>
        <v>0</v>
      </c>
      <c r="BC7" s="181" t="e">
        <f t="shared" si="1"/>
        <v>#VALUE!</v>
      </c>
      <c r="BD7" s="181">
        <f t="shared" si="1"/>
        <v>1.5621585726672271</v>
      </c>
      <c r="BE7" s="181">
        <f t="shared" si="1"/>
        <v>1.4991005940296438</v>
      </c>
      <c r="BF7" s="181">
        <f t="shared" si="1"/>
        <v>2.7518379186873601</v>
      </c>
      <c r="BG7" s="181">
        <f t="shared" si="1"/>
        <v>1.7429204264200766</v>
      </c>
      <c r="BH7" s="181">
        <f t="shared" si="1"/>
        <v>2.9409018538773553</v>
      </c>
      <c r="BI7" s="181">
        <f t="shared" si="1"/>
        <v>0.63835207636888824</v>
      </c>
      <c r="BJ7" s="181">
        <f t="shared" si="1"/>
        <v>-1.6989700043360187</v>
      </c>
      <c r="BK7" s="181">
        <f t="shared" si="1"/>
        <v>0.94585098286097202</v>
      </c>
      <c r="BL7" s="181">
        <f t="shared" si="1"/>
        <v>-2.2789720716934769</v>
      </c>
      <c r="BM7" s="181">
        <f t="shared" si="1"/>
        <v>0.14612803567823801</v>
      </c>
      <c r="BN7" s="181">
        <f t="shared" si="1"/>
        <v>0.98227123303956843</v>
      </c>
      <c r="BO7" s="181">
        <f t="shared" si="1"/>
        <v>1.7781512503836436</v>
      </c>
      <c r="BP7" s="181">
        <f t="shared" si="1"/>
        <v>-3.9993694566077161E-2</v>
      </c>
      <c r="BQ7" s="181">
        <f t="shared" si="1"/>
        <v>-0.34128954988576887</v>
      </c>
      <c r="BR7" s="181" t="e">
        <f t="shared" si="1"/>
        <v>#NUM!</v>
      </c>
      <c r="BS7" s="181" t="e">
        <f t="shared" si="1"/>
        <v>#NUM!</v>
      </c>
      <c r="BT7" s="185">
        <v>5.5294982075788894</v>
      </c>
      <c r="BU7" s="185">
        <v>4.4979065539315153</v>
      </c>
      <c r="BV7" s="185">
        <v>-2.6774514328360066</v>
      </c>
      <c r="BW7" s="185">
        <v>-3.7090430864833812</v>
      </c>
      <c r="BX7" s="185">
        <v>-1.4557269071957462</v>
      </c>
      <c r="BY7" s="185">
        <v>0.53902190829469954</v>
      </c>
      <c r="BZ7" s="185"/>
      <c r="CA7" s="185">
        <v>-1.5892669857858355</v>
      </c>
      <c r="CB7" s="185">
        <v>1.7684296457595472</v>
      </c>
      <c r="CC7" s="185">
        <v>0.71379512542246759</v>
      </c>
      <c r="CD7" s="185"/>
      <c r="CE7" s="185"/>
      <c r="CF7" s="185">
        <v>1.0814770818764883</v>
      </c>
      <c r="CG7" s="185">
        <v>0</v>
      </c>
      <c r="CH7" s="199"/>
      <c r="CI7" s="199">
        <v>1.5621585726672271</v>
      </c>
      <c r="CJ7" s="199">
        <v>1.4991005940296438</v>
      </c>
      <c r="CK7" s="199">
        <v>2.7518379186873601</v>
      </c>
      <c r="CL7" s="199">
        <v>1.7429204264200766</v>
      </c>
      <c r="CM7" s="199">
        <v>2.9409018538773553</v>
      </c>
      <c r="CN7" s="199">
        <v>0.63835207636888824</v>
      </c>
      <c r="CO7" s="199">
        <v>-1.6989700043360187</v>
      </c>
      <c r="CP7" s="199">
        <v>0.94585098286097202</v>
      </c>
      <c r="CQ7" s="199">
        <v>-2.2789720716934769</v>
      </c>
      <c r="CR7" s="199">
        <v>0.14612803567823801</v>
      </c>
      <c r="CS7" s="199">
        <v>0.98227123303956843</v>
      </c>
      <c r="CT7" s="199">
        <v>1.7781512503836436</v>
      </c>
      <c r="CU7" s="199">
        <v>-3.9993694566077161E-2</v>
      </c>
      <c r="CV7" s="199">
        <v>-0.34128954988576887</v>
      </c>
      <c r="CW7" s="199"/>
      <c r="CX7" s="199"/>
    </row>
    <row r="8" spans="1:102" ht="28.8" x14ac:dyDescent="0.3">
      <c r="A8" s="128" t="s">
        <v>319</v>
      </c>
      <c r="B8" s="128">
        <v>4479.0100017094373</v>
      </c>
      <c r="C8" s="128">
        <v>4.848006291977728</v>
      </c>
      <c r="D8" s="128">
        <v>492652.17971687764</v>
      </c>
      <c r="E8" s="147">
        <v>101619.54214706719</v>
      </c>
      <c r="F8" s="123">
        <v>47.64</v>
      </c>
      <c r="G8" s="123">
        <f t="shared" si="0"/>
        <v>52.36</v>
      </c>
      <c r="H8" s="151">
        <v>109.99131047460362</v>
      </c>
      <c r="I8">
        <v>2003</v>
      </c>
      <c r="J8" s="188">
        <v>338452.875</v>
      </c>
      <c r="K8" s="188">
        <v>31470.7109375</v>
      </c>
      <c r="L8" s="188">
        <v>2.1015927770847522E-3</v>
      </c>
      <c r="M8" s="188">
        <v>1.9541455748003949E-4</v>
      </c>
      <c r="N8" s="188">
        <v>0</v>
      </c>
      <c r="O8" s="188">
        <v>2.1776549392049111E-2</v>
      </c>
      <c r="P8" s="188">
        <v>0.11090718316032139</v>
      </c>
      <c r="Q8" s="189">
        <v>0</v>
      </c>
      <c r="R8" s="188">
        <v>4.4458306042674894E-2</v>
      </c>
      <c r="S8" s="188">
        <v>2.1776549392049111E-3</v>
      </c>
      <c r="T8" s="197">
        <v>53129.1611003</v>
      </c>
      <c r="U8" s="197">
        <v>85139.725436499997</v>
      </c>
      <c r="V8" s="188">
        <v>0</v>
      </c>
      <c r="W8" s="188">
        <v>2</v>
      </c>
      <c r="X8" s="188">
        <v>0</v>
      </c>
      <c r="Y8" s="188">
        <v>0</v>
      </c>
      <c r="Z8" s="190">
        <v>51.138761126765949</v>
      </c>
      <c r="AA8" s="191">
        <v>650.76338479664435</v>
      </c>
      <c r="AB8" s="196">
        <v>28.113140609586786</v>
      </c>
      <c r="AC8" s="192">
        <v>109.99131047460362</v>
      </c>
      <c r="AD8" s="193">
        <v>4.848006291977728</v>
      </c>
      <c r="AE8" s="194">
        <v>2.64</v>
      </c>
      <c r="AF8" s="195">
        <v>12.498473067831746</v>
      </c>
      <c r="AG8" s="195">
        <v>0.83858729434420842</v>
      </c>
      <c r="AH8" s="195">
        <v>37.5</v>
      </c>
      <c r="AI8" s="195">
        <v>13.200000000000001</v>
      </c>
      <c r="AJ8" s="195">
        <v>60</v>
      </c>
      <c r="AK8" s="195">
        <v>0.91202408075332642</v>
      </c>
      <c r="AL8" s="195">
        <v>0.45573297142982483</v>
      </c>
      <c r="AM8" s="195">
        <v>0</v>
      </c>
      <c r="AN8" s="195">
        <v>0</v>
      </c>
      <c r="AO8" s="181">
        <f t="shared" si="2"/>
        <v>5.5294982075788894</v>
      </c>
      <c r="AP8" s="181">
        <f t="shared" si="1"/>
        <v>4.4979065539315153</v>
      </c>
      <c r="AQ8" s="181">
        <f t="shared" si="1"/>
        <v>-2.6774514328360066</v>
      </c>
      <c r="AR8" s="181">
        <f t="shared" si="1"/>
        <v>-3.7090430864833812</v>
      </c>
      <c r="AS8" s="181" t="e">
        <f t="shared" si="1"/>
        <v>#NUM!</v>
      </c>
      <c r="AT8" s="181">
        <f t="shared" si="1"/>
        <v>-1.6620109353568704</v>
      </c>
      <c r="AU8" s="181">
        <f t="shared" si="1"/>
        <v>-0.9550403248529703</v>
      </c>
      <c r="AV8" s="181" t="e">
        <f t="shared" si="1"/>
        <v>#NUM!</v>
      </c>
      <c r="AW8" s="181">
        <f t="shared" si="1"/>
        <v>-1.3520470888780116</v>
      </c>
      <c r="AX8" s="181">
        <f t="shared" si="1"/>
        <v>-2.6620109353568702</v>
      </c>
      <c r="AY8" s="181">
        <f t="shared" si="1"/>
        <v>4.7253329585337367</v>
      </c>
      <c r="AZ8" s="181">
        <f t="shared" si="1"/>
        <v>4.9301322453054679</v>
      </c>
      <c r="BA8" s="181" t="e">
        <f t="shared" si="1"/>
        <v>#NUM!</v>
      </c>
      <c r="BB8" s="181">
        <f t="shared" si="1"/>
        <v>0.3010299956639812</v>
      </c>
      <c r="BC8" s="181" t="e">
        <f t="shared" si="1"/>
        <v>#NUM!</v>
      </c>
      <c r="BD8" s="181" t="e">
        <f t="shared" si="1"/>
        <v>#NUM!</v>
      </c>
      <c r="BE8" s="181">
        <f t="shared" si="1"/>
        <v>1.7087502027218688</v>
      </c>
      <c r="BF8" s="181">
        <f t="shared" si="1"/>
        <v>2.8134231093721973</v>
      </c>
      <c r="BG8" s="181">
        <f t="shared" si="1"/>
        <v>1.4489093647545386</v>
      </c>
      <c r="BH8" s="181">
        <f t="shared" si="1"/>
        <v>2.0413583764128131</v>
      </c>
      <c r="BI8" s="181">
        <f t="shared" si="1"/>
        <v>0.68556317480704054</v>
      </c>
      <c r="BJ8" s="181">
        <f t="shared" si="1"/>
        <v>0.42160392686983106</v>
      </c>
      <c r="BK8" s="181">
        <f t="shared" si="1"/>
        <v>1.0968569587103849</v>
      </c>
      <c r="BL8" s="181">
        <f t="shared" si="1"/>
        <v>-7.6451721992075367E-2</v>
      </c>
      <c r="BM8" s="181">
        <f t="shared" si="1"/>
        <v>1.5740312677277188</v>
      </c>
      <c r="BN8" s="181">
        <f t="shared" si="1"/>
        <v>1.1205739312058498</v>
      </c>
      <c r="BO8" s="181">
        <f t="shared" si="1"/>
        <v>1.7781512503836436</v>
      </c>
      <c r="BP8" s="181">
        <f t="shared" si="1"/>
        <v>-3.9993694566077161E-2</v>
      </c>
      <c r="BQ8" s="181">
        <f t="shared" si="1"/>
        <v>-0.34128954988576887</v>
      </c>
      <c r="BR8" s="181" t="e">
        <f t="shared" si="1"/>
        <v>#NUM!</v>
      </c>
      <c r="BS8" s="181" t="e">
        <f t="shared" si="1"/>
        <v>#NUM!</v>
      </c>
      <c r="BT8" s="185">
        <v>5.5294982075788894</v>
      </c>
      <c r="BU8" s="185">
        <v>4.4979065539315153</v>
      </c>
      <c r="BV8" s="185">
        <v>-2.6774514328360066</v>
      </c>
      <c r="BW8" s="185">
        <v>-3.7090430864833812</v>
      </c>
      <c r="BX8" s="185"/>
      <c r="BY8" s="185">
        <v>-1.6620109353568704</v>
      </c>
      <c r="BZ8" s="185">
        <v>-0.9550403248529703</v>
      </c>
      <c r="CA8" s="185"/>
      <c r="CB8" s="185">
        <v>-1.3520470888780116</v>
      </c>
      <c r="CC8" s="185">
        <v>-2.6620109353568702</v>
      </c>
      <c r="CD8" s="185">
        <v>4.7253329585337367</v>
      </c>
      <c r="CE8" s="185">
        <v>4.9301322453054679</v>
      </c>
      <c r="CF8" s="185"/>
      <c r="CG8" s="185">
        <v>0.3010299956639812</v>
      </c>
      <c r="CH8" s="199"/>
      <c r="CI8" s="199"/>
      <c r="CJ8" s="199">
        <v>1.7087502027218688</v>
      </c>
      <c r="CK8" s="199">
        <v>2.8134231093721973</v>
      </c>
      <c r="CL8" s="199">
        <v>1.4489093647545386</v>
      </c>
      <c r="CM8" s="199">
        <v>2.0413583764128131</v>
      </c>
      <c r="CN8" s="199">
        <v>0.68556317480704054</v>
      </c>
      <c r="CO8" s="199">
        <v>0.42160392686983106</v>
      </c>
      <c r="CP8" s="199">
        <v>1.0968569587103849</v>
      </c>
      <c r="CQ8" s="199">
        <v>-7.6451721992075367E-2</v>
      </c>
      <c r="CR8" s="199">
        <v>1.5740312677277188</v>
      </c>
      <c r="CS8" s="199">
        <v>1.1205739312058498</v>
      </c>
      <c r="CT8" s="199">
        <v>1.7781512503836436</v>
      </c>
      <c r="CU8" s="199">
        <v>-3.9993694566077161E-2</v>
      </c>
      <c r="CV8" s="199">
        <v>-0.34128954988576887</v>
      </c>
      <c r="CW8" s="199"/>
      <c r="CX8" s="199"/>
    </row>
    <row r="9" spans="1:102" ht="28.8" x14ac:dyDescent="0.3">
      <c r="A9" s="128" t="s">
        <v>320</v>
      </c>
      <c r="B9" s="128">
        <v>1881.2000004768404</v>
      </c>
      <c r="C9" s="128">
        <v>5.2705566698890598</v>
      </c>
      <c r="D9" s="128">
        <v>3307835.1872688308</v>
      </c>
      <c r="E9" s="147">
        <v>627606.41701599571</v>
      </c>
      <c r="F9" s="123">
        <v>51.88</v>
      </c>
      <c r="G9" s="123">
        <f t="shared" si="0"/>
        <v>48.12</v>
      </c>
      <c r="H9" s="151">
        <v>1758.3644410112543</v>
      </c>
      <c r="I9">
        <v>2012</v>
      </c>
      <c r="J9" s="188">
        <v>338452.875</v>
      </c>
      <c r="K9" s="188">
        <v>31470.7109375</v>
      </c>
      <c r="L9" s="188">
        <v>2.1015927770847522E-3</v>
      </c>
      <c r="M9" s="188">
        <v>1.9541455748003949E-4</v>
      </c>
      <c r="N9" s="188">
        <v>9.8248665272942048</v>
      </c>
      <c r="O9" s="188">
        <v>10.171819113059662</v>
      </c>
      <c r="P9" s="188">
        <v>12.55372185446198</v>
      </c>
      <c r="Q9" s="189">
        <v>6.0340739937926378</v>
      </c>
      <c r="R9" s="188">
        <v>4.5676287117116576E-2</v>
      </c>
      <c r="S9" s="188">
        <v>0</v>
      </c>
      <c r="T9" s="188"/>
      <c r="U9" s="188"/>
      <c r="V9" s="188">
        <v>0</v>
      </c>
      <c r="W9" s="188">
        <v>11</v>
      </c>
      <c r="X9" s="188" t="s">
        <v>465</v>
      </c>
      <c r="Y9" s="188">
        <v>9.3932765661656958</v>
      </c>
      <c r="Z9" s="190">
        <v>18.388834712311869</v>
      </c>
      <c r="AA9" s="191">
        <v>407.24519927253556</v>
      </c>
      <c r="AB9" s="196">
        <v>6.9683036472659374</v>
      </c>
      <c r="AC9" s="192">
        <v>1758.3644410112543</v>
      </c>
      <c r="AD9" s="193">
        <v>5.2705566698890598</v>
      </c>
      <c r="AE9" s="194">
        <v>1.68</v>
      </c>
      <c r="AF9" s="195">
        <v>9.1253639589350009</v>
      </c>
      <c r="AG9" s="195">
        <v>0.12595907746536075</v>
      </c>
      <c r="AH9" s="195">
        <v>3.2</v>
      </c>
      <c r="AI9" s="195">
        <v>13.700000000000001</v>
      </c>
      <c r="AJ9" s="195">
        <v>60</v>
      </c>
      <c r="AK9" s="195">
        <v>0.91202408075332642</v>
      </c>
      <c r="AL9" s="195">
        <v>0.45573297142982483</v>
      </c>
      <c r="AM9" s="195">
        <v>0</v>
      </c>
      <c r="AN9" s="195">
        <v>0</v>
      </c>
      <c r="AO9" s="181">
        <f t="shared" si="2"/>
        <v>5.5294982075788894</v>
      </c>
      <c r="AP9" s="181">
        <f t="shared" si="1"/>
        <v>4.4979065539315153</v>
      </c>
      <c r="AQ9" s="181">
        <f t="shared" si="1"/>
        <v>-2.6774514328360066</v>
      </c>
      <c r="AR9" s="181">
        <f t="shared" si="1"/>
        <v>-3.7090430864833812</v>
      </c>
      <c r="AS9" s="181">
        <f t="shared" si="1"/>
        <v>0.99232665911328088</v>
      </c>
      <c r="AT9" s="181">
        <f t="shared" si="1"/>
        <v>1.0073986284503347</v>
      </c>
      <c r="AU9" s="181">
        <f t="shared" si="1"/>
        <v>1.0987725020102046</v>
      </c>
      <c r="AV9" s="181">
        <f t="shared" si="1"/>
        <v>0.78061063147682275</v>
      </c>
      <c r="AW9" s="181">
        <f t="shared" si="1"/>
        <v>-1.3403092057710386</v>
      </c>
      <c r="AX9" s="181" t="e">
        <f t="shared" si="1"/>
        <v>#NUM!</v>
      </c>
      <c r="AY9" s="181" t="e">
        <f t="shared" si="1"/>
        <v>#NUM!</v>
      </c>
      <c r="AZ9" s="181" t="e">
        <f t="shared" si="1"/>
        <v>#NUM!</v>
      </c>
      <c r="BA9" s="181" t="e">
        <f t="shared" si="1"/>
        <v>#NUM!</v>
      </c>
      <c r="BB9" s="181">
        <f t="shared" si="1"/>
        <v>1.0413926851582251</v>
      </c>
      <c r="BC9" s="181" t="e">
        <f t="shared" si="1"/>
        <v>#VALUE!</v>
      </c>
      <c r="BD9" s="181">
        <f t="shared" si="1"/>
        <v>0.97281710945372979</v>
      </c>
      <c r="BE9" s="181">
        <f t="shared" si="1"/>
        <v>1.2645542091702497</v>
      </c>
      <c r="BF9" s="181">
        <f t="shared" si="1"/>
        <v>2.6098559734182736</v>
      </c>
      <c r="BG9" s="181">
        <f t="shared" si="1"/>
        <v>0.84312706700804518</v>
      </c>
      <c r="BH9" s="181">
        <f t="shared" si="1"/>
        <v>3.2451088925334961</v>
      </c>
      <c r="BI9" s="181">
        <f t="shared" si="1"/>
        <v>0.72185648729859608</v>
      </c>
      <c r="BJ9" s="181">
        <f t="shared" si="1"/>
        <v>0.22530928172586284</v>
      </c>
      <c r="BK9" s="181">
        <f t="shared" si="1"/>
        <v>0.96025019501398123</v>
      </c>
      <c r="BL9" s="181">
        <f t="shared" si="1"/>
        <v>-0.8997705288323371</v>
      </c>
      <c r="BM9" s="181">
        <f t="shared" si="1"/>
        <v>0.50514997831990605</v>
      </c>
      <c r="BN9" s="181">
        <f t="shared" si="1"/>
        <v>1.1367205671564069</v>
      </c>
      <c r="BO9" s="181">
        <f t="shared" si="1"/>
        <v>1.7781512503836436</v>
      </c>
      <c r="BP9" s="181">
        <f t="shared" si="1"/>
        <v>-3.9993694566077161E-2</v>
      </c>
      <c r="BQ9" s="181">
        <f t="shared" si="1"/>
        <v>-0.34128954988576887</v>
      </c>
      <c r="BR9" s="181" t="e">
        <f t="shared" si="1"/>
        <v>#NUM!</v>
      </c>
      <c r="BS9" s="181" t="e">
        <f t="shared" si="1"/>
        <v>#NUM!</v>
      </c>
      <c r="BT9" s="185">
        <v>5.5294982075788894</v>
      </c>
      <c r="BU9" s="185">
        <v>4.4979065539315153</v>
      </c>
      <c r="BV9" s="185">
        <v>-2.6774514328360066</v>
      </c>
      <c r="BW9" s="185">
        <v>-3.7090430864833812</v>
      </c>
      <c r="BX9" s="185">
        <v>0.99232665911328088</v>
      </c>
      <c r="BY9" s="185">
        <v>1.0073986284503347</v>
      </c>
      <c r="BZ9" s="185">
        <v>1.0987725020102046</v>
      </c>
      <c r="CA9" s="185">
        <v>0.78061063147682275</v>
      </c>
      <c r="CB9" s="185">
        <v>-1.3403092057710386</v>
      </c>
      <c r="CC9" s="185"/>
      <c r="CD9" s="185"/>
      <c r="CE9" s="185"/>
      <c r="CF9" s="185"/>
      <c r="CG9" s="185">
        <v>1.0413926851582251</v>
      </c>
      <c r="CH9" s="199"/>
      <c r="CI9" s="199">
        <v>0.97281710945372979</v>
      </c>
      <c r="CJ9" s="199">
        <v>1.2645542091702497</v>
      </c>
      <c r="CK9" s="199">
        <v>2.6098559734182736</v>
      </c>
      <c r="CL9" s="199">
        <v>0.84312706700804518</v>
      </c>
      <c r="CM9" s="199">
        <v>3.2451088925334961</v>
      </c>
      <c r="CN9" s="199">
        <v>0.72185648729859608</v>
      </c>
      <c r="CO9" s="199">
        <v>0.22530928172586284</v>
      </c>
      <c r="CP9" s="199">
        <v>0.96025019501398123</v>
      </c>
      <c r="CQ9" s="199">
        <v>-0.8997705288323371</v>
      </c>
      <c r="CR9" s="199">
        <v>0.50514997831990605</v>
      </c>
      <c r="CS9" s="199">
        <v>1.1367205671564069</v>
      </c>
      <c r="CT9" s="199">
        <v>1.7781512503836436</v>
      </c>
      <c r="CU9" s="199">
        <v>-3.9993694566077161E-2</v>
      </c>
      <c r="CV9" s="199">
        <v>-0.34128954988576887</v>
      </c>
      <c r="CW9" s="199"/>
      <c r="CX9" s="199"/>
    </row>
    <row r="10" spans="1:102" x14ac:dyDescent="0.3">
      <c r="A10" s="128" t="s">
        <v>321</v>
      </c>
      <c r="B10" s="128">
        <v>1645.3199995596349</v>
      </c>
      <c r="C10" s="128">
        <v>4.7698279044699037</v>
      </c>
      <c r="D10" s="128">
        <v>2554203.4453080446</v>
      </c>
      <c r="E10" s="147">
        <v>535491.7402605759</v>
      </c>
      <c r="F10" s="123">
        <v>52.57</v>
      </c>
      <c r="G10" s="123">
        <f t="shared" si="0"/>
        <v>47.43</v>
      </c>
      <c r="H10" s="151">
        <v>1552.4052743488621</v>
      </c>
      <c r="I10">
        <v>2013</v>
      </c>
      <c r="J10" s="188">
        <v>338452.875</v>
      </c>
      <c r="K10" s="188">
        <v>31470.7109375</v>
      </c>
      <c r="L10" s="188">
        <v>2.1015927770847522E-3</v>
      </c>
      <c r="M10" s="188">
        <v>1.9541455748003949E-4</v>
      </c>
      <c r="N10" s="188">
        <v>12.051846758127423</v>
      </c>
      <c r="O10" s="188">
        <v>3.679886524325541</v>
      </c>
      <c r="P10" s="188">
        <v>0</v>
      </c>
      <c r="Q10" s="189">
        <v>1.0074028155274506</v>
      </c>
      <c r="R10" s="188">
        <v>0.50515759583391306</v>
      </c>
      <c r="S10" s="188">
        <v>5.1423183223477045</v>
      </c>
      <c r="T10" s="188"/>
      <c r="U10" s="188"/>
      <c r="V10" s="188">
        <v>5.8275404286529343E-3</v>
      </c>
      <c r="W10" s="188">
        <v>6</v>
      </c>
      <c r="X10" s="188" t="s">
        <v>465</v>
      </c>
      <c r="Y10" s="188">
        <v>6.9042937232442512</v>
      </c>
      <c r="Z10" s="190">
        <v>22.153737288512026</v>
      </c>
      <c r="AA10" s="191">
        <v>677.19742653130481</v>
      </c>
      <c r="AB10" s="196">
        <v>29.754873340104737</v>
      </c>
      <c r="AC10" s="192">
        <v>1552.4052743488621</v>
      </c>
      <c r="AD10" s="193">
        <v>4.7698279044699037</v>
      </c>
      <c r="AE10" s="194">
        <v>0.61</v>
      </c>
      <c r="AF10" s="195">
        <v>16.024212979269485</v>
      </c>
      <c r="AG10" s="195">
        <v>0.94410710605700776</v>
      </c>
      <c r="AH10" s="195">
        <v>2.6</v>
      </c>
      <c r="AI10" s="195">
        <v>10.9</v>
      </c>
      <c r="AJ10" s="195">
        <v>60</v>
      </c>
      <c r="AK10" s="195">
        <v>0.91202408075332642</v>
      </c>
      <c r="AL10" s="195">
        <v>0.45573297142982483</v>
      </c>
      <c r="AM10" s="195">
        <v>0</v>
      </c>
      <c r="AN10" s="195">
        <v>0</v>
      </c>
      <c r="AO10" s="181">
        <f t="shared" si="2"/>
        <v>5.5294982075788894</v>
      </c>
      <c r="AP10" s="181">
        <f t="shared" si="1"/>
        <v>4.4979065539315153</v>
      </c>
      <c r="AQ10" s="181">
        <f t="shared" si="1"/>
        <v>-2.6774514328360066</v>
      </c>
      <c r="AR10" s="181">
        <f t="shared" si="1"/>
        <v>-3.7090430864833812</v>
      </c>
      <c r="AS10" s="181">
        <f t="shared" si="1"/>
        <v>1.081053600886918</v>
      </c>
      <c r="AT10" s="181">
        <f t="shared" si="1"/>
        <v>0.56583442665746175</v>
      </c>
      <c r="AU10" s="181" t="e">
        <f t="shared" si="1"/>
        <v>#NUM!</v>
      </c>
      <c r="AV10" s="181">
        <f t="shared" si="1"/>
        <v>3.2031603060151421E-3</v>
      </c>
      <c r="AW10" s="181">
        <f t="shared" si="1"/>
        <v>-0.29657311232940942</v>
      </c>
      <c r="AX10" s="181">
        <f t="shared" si="1"/>
        <v>0.71115895705209875</v>
      </c>
      <c r="AY10" s="181" t="e">
        <f t="shared" si="1"/>
        <v>#NUM!</v>
      </c>
      <c r="AZ10" s="181" t="e">
        <f t="shared" si="1"/>
        <v>#NUM!</v>
      </c>
      <c r="BA10" s="181">
        <f t="shared" si="1"/>
        <v>-2.234514704872169</v>
      </c>
      <c r="BB10" s="181">
        <f t="shared" si="1"/>
        <v>0.77815125038364363</v>
      </c>
      <c r="BC10" s="181" t="e">
        <f t="shared" si="1"/>
        <v>#VALUE!</v>
      </c>
      <c r="BD10" s="181">
        <f t="shared" si="1"/>
        <v>0.83911925890511951</v>
      </c>
      <c r="BE10" s="181">
        <f t="shared" ref="BE10:BE65" si="3">LOG(Z10)</f>
        <v>1.3454470012979127</v>
      </c>
      <c r="BF10" s="181">
        <f t="shared" ref="BF10:BF65" si="4">LOG(AA10)</f>
        <v>2.8307152990450235</v>
      </c>
      <c r="BG10" s="181">
        <f t="shared" ref="BG10:BG65" si="5">LOG(AB10)</f>
        <v>1.4735581059094784</v>
      </c>
      <c r="BH10" s="181">
        <f t="shared" ref="BH10:BH65" si="6">LOG(AC10)</f>
        <v>3.1910051096005172</v>
      </c>
      <c r="BI10" s="181">
        <f t="shared" ref="BI10:BI65" si="7">LOG(AD10)</f>
        <v>0.67850270996519191</v>
      </c>
      <c r="BJ10" s="181">
        <f t="shared" ref="BJ10:BJ65" si="8">LOG(AE10)</f>
        <v>-0.21467016498923297</v>
      </c>
      <c r="BK10" s="181">
        <f t="shared" ref="BK10:BK65" si="9">LOG(AF10)</f>
        <v>1.2047767085712668</v>
      </c>
      <c r="BL10" s="181">
        <f t="shared" ref="BL10:BL65" si="10">LOG(AG10)</f>
        <v>-2.4978733529353998E-2</v>
      </c>
      <c r="BM10" s="181">
        <f t="shared" ref="BM10:BM65" si="11">LOG(AH10)</f>
        <v>0.41497334797081797</v>
      </c>
      <c r="BN10" s="181">
        <f t="shared" ref="BN10:BN65" si="12">LOG(AI10)</f>
        <v>1.0374264979406236</v>
      </c>
      <c r="BO10" s="181">
        <f t="shared" ref="BO10:BO65" si="13">LOG(AJ10)</f>
        <v>1.7781512503836436</v>
      </c>
      <c r="BP10" s="181">
        <f t="shared" ref="BP10:BP65" si="14">LOG(AK10)</f>
        <v>-3.9993694566077161E-2</v>
      </c>
      <c r="BQ10" s="181">
        <f t="shared" ref="BQ10:BQ65" si="15">LOG(AL10)</f>
        <v>-0.34128954988576887</v>
      </c>
      <c r="BR10" s="181" t="e">
        <f t="shared" ref="BR10:BR65" si="16">LOG(AM10)</f>
        <v>#NUM!</v>
      </c>
      <c r="BS10" s="181" t="e">
        <f t="shared" ref="BS10:BS65" si="17">LOG(AN10)</f>
        <v>#NUM!</v>
      </c>
      <c r="BT10" s="185">
        <v>5.5294982075788894</v>
      </c>
      <c r="BU10" s="185">
        <v>4.4979065539315153</v>
      </c>
      <c r="BV10" s="185">
        <v>-2.6774514328360066</v>
      </c>
      <c r="BW10" s="185">
        <v>-3.7090430864833812</v>
      </c>
      <c r="BX10" s="185">
        <v>1.081053600886918</v>
      </c>
      <c r="BY10" s="185">
        <v>0.56583442665746175</v>
      </c>
      <c r="BZ10" s="185"/>
      <c r="CA10" s="185">
        <v>3.2031603060151421E-3</v>
      </c>
      <c r="CB10" s="185">
        <v>-0.29657311232940942</v>
      </c>
      <c r="CC10" s="185">
        <v>0.71115895705209875</v>
      </c>
      <c r="CD10" s="185"/>
      <c r="CE10" s="185"/>
      <c r="CF10" s="185">
        <v>-2.234514704872169</v>
      </c>
      <c r="CG10" s="185">
        <v>0.77815125038364363</v>
      </c>
      <c r="CH10" s="199"/>
      <c r="CI10" s="199">
        <v>0.83911925890511951</v>
      </c>
      <c r="CJ10" s="199">
        <v>1.3454470012979127</v>
      </c>
      <c r="CK10" s="199">
        <v>2.8307152990450235</v>
      </c>
      <c r="CL10" s="199">
        <v>1.4735581059094784</v>
      </c>
      <c r="CM10" s="199">
        <v>3.1910051096005172</v>
      </c>
      <c r="CN10" s="199">
        <v>0.67850270996519191</v>
      </c>
      <c r="CO10" s="199">
        <v>-0.21467016498923297</v>
      </c>
      <c r="CP10" s="199">
        <v>1.2047767085712668</v>
      </c>
      <c r="CQ10" s="199">
        <v>-2.4978733529353998E-2</v>
      </c>
      <c r="CR10" s="199">
        <v>0.41497334797081797</v>
      </c>
      <c r="CS10" s="199">
        <v>1.0374264979406236</v>
      </c>
      <c r="CT10" s="199">
        <v>1.7781512503836436</v>
      </c>
      <c r="CU10" s="199">
        <v>-3.9993694566077161E-2</v>
      </c>
      <c r="CV10" s="199">
        <v>-0.34128954988576887</v>
      </c>
      <c r="CW10" s="199"/>
      <c r="CX10" s="199"/>
    </row>
    <row r="11" spans="1:102" ht="28.8" x14ac:dyDescent="0.3">
      <c r="A11" s="128" t="s">
        <v>382</v>
      </c>
      <c r="B11" s="128">
        <v>5282.919999404673</v>
      </c>
      <c r="C11" s="128">
        <v>4.9714637072507166</v>
      </c>
      <c r="D11" s="128">
        <v>8649907.4170255587</v>
      </c>
      <c r="E11" s="147">
        <v>1739911.6088104902</v>
      </c>
      <c r="F11" s="123">
        <v>49.6</v>
      </c>
      <c r="G11" s="123">
        <f t="shared" si="0"/>
        <v>50.4</v>
      </c>
      <c r="H11" s="151">
        <v>1637.3345456679845</v>
      </c>
      <c r="I11">
        <v>2015</v>
      </c>
      <c r="J11" s="188">
        <v>338452.875</v>
      </c>
      <c r="K11" s="188">
        <v>31470.7109375</v>
      </c>
      <c r="L11" s="188">
        <v>2.1015927770847522E-3</v>
      </c>
      <c r="M11" s="188">
        <v>1.9541455748003949E-4</v>
      </c>
      <c r="N11" s="188">
        <v>0</v>
      </c>
      <c r="O11" s="188">
        <v>5.799149992332107</v>
      </c>
      <c r="P11" s="188">
        <v>15.412322931858776</v>
      </c>
      <c r="Q11" s="189">
        <v>0.19265860548989855</v>
      </c>
      <c r="R11" s="188">
        <v>12.468493945057437</v>
      </c>
      <c r="S11" s="188">
        <v>3.2412303445515107</v>
      </c>
      <c r="T11" s="197">
        <v>354.41589810300002</v>
      </c>
      <c r="U11" s="197">
        <v>1270.4534611300001</v>
      </c>
      <c r="V11" s="188">
        <v>3.2604154165439305</v>
      </c>
      <c r="W11" s="188">
        <v>1</v>
      </c>
      <c r="X11" s="188">
        <v>0</v>
      </c>
      <c r="Y11" s="188">
        <v>9.564502477156859</v>
      </c>
      <c r="Z11" s="190">
        <v>31.486270967694974</v>
      </c>
      <c r="AA11" s="191">
        <v>1459.3335386635504</v>
      </c>
      <c r="AB11" s="196">
        <v>17.867243260407644</v>
      </c>
      <c r="AC11" s="192">
        <v>1637.3345456679845</v>
      </c>
      <c r="AD11" s="193">
        <v>4.9714637072507166</v>
      </c>
      <c r="AE11" s="194">
        <v>1.4</v>
      </c>
      <c r="AF11" s="195">
        <v>34.348367638617709</v>
      </c>
      <c r="AG11" s="195">
        <v>6.927738989162803</v>
      </c>
      <c r="AH11" s="195">
        <v>2.4</v>
      </c>
      <c r="AI11" s="195">
        <v>10</v>
      </c>
      <c r="AJ11" s="195">
        <v>60</v>
      </c>
      <c r="AK11" s="195">
        <v>0.91202408075332642</v>
      </c>
      <c r="AL11" s="195">
        <v>0.45573297142982483</v>
      </c>
      <c r="AM11" s="195">
        <v>0</v>
      </c>
      <c r="AN11" s="195">
        <v>0</v>
      </c>
      <c r="AO11" s="181">
        <f t="shared" si="2"/>
        <v>5.5294982075788894</v>
      </c>
      <c r="AP11" s="181">
        <f t="shared" ref="AP11:AP65" si="18">LOG(K11)</f>
        <v>4.4979065539315153</v>
      </c>
      <c r="AQ11" s="181">
        <f t="shared" ref="AQ11:AQ65" si="19">LOG(L11)</f>
        <v>-2.6774514328360066</v>
      </c>
      <c r="AR11" s="181">
        <f t="shared" ref="AR11:AR65" si="20">LOG(M11)</f>
        <v>-3.7090430864833812</v>
      </c>
      <c r="AS11" s="181" t="e">
        <f t="shared" ref="AS11:AS65" si="21">LOG(N11)</f>
        <v>#NUM!</v>
      </c>
      <c r="AT11" s="181">
        <f t="shared" ref="AT11:AT65" si="22">LOG(O11)</f>
        <v>0.76336434171937184</v>
      </c>
      <c r="AU11" s="181">
        <f t="shared" ref="AU11:AU65" si="23">LOG(P11)</f>
        <v>1.1878681001369011</v>
      </c>
      <c r="AV11" s="181">
        <f t="shared" ref="AV11:AV65" si="24">LOG(Q11)</f>
        <v>-0.7152115875681444</v>
      </c>
      <c r="AW11" s="181">
        <f t="shared" ref="AW11:AW65" si="25">LOG(R11)</f>
        <v>1.0958139987189863</v>
      </c>
      <c r="AX11" s="181">
        <f t="shared" ref="AX11:AX65" si="26">LOG(S11)</f>
        <v>0.51070989613955187</v>
      </c>
      <c r="AY11" s="181">
        <f t="shared" ref="AY11:AY65" si="27">LOG(T11)</f>
        <v>2.5495131948841609</v>
      </c>
      <c r="AZ11" s="181">
        <f t="shared" ref="AZ11:AZ65" si="28">LOG(U11)</f>
        <v>3.103958760732612</v>
      </c>
      <c r="BA11" s="181">
        <f t="shared" ref="BA11:BA65" si="29">LOG(V11)</f>
        <v>0.5132729379878227</v>
      </c>
      <c r="BB11" s="181">
        <f t="shared" ref="BB11:BB65" si="30">LOG(W11)</f>
        <v>0</v>
      </c>
      <c r="BC11" s="181" t="e">
        <f t="shared" ref="BC11:BC65" si="31">LOG(X11)</f>
        <v>#NUM!</v>
      </c>
      <c r="BD11" s="181">
        <f t="shared" ref="BD11:BD65" si="32">LOG(Y11)</f>
        <v>0.98066238397700389</v>
      </c>
      <c r="BE11" s="181">
        <f t="shared" si="3"/>
        <v>1.4981212286247745</v>
      </c>
      <c r="BF11" s="181">
        <f t="shared" si="4"/>
        <v>3.1641545636180801</v>
      </c>
      <c r="BG11" s="181">
        <f t="shared" si="5"/>
        <v>1.2520575503148679</v>
      </c>
      <c r="BH11" s="181">
        <f t="shared" si="6"/>
        <v>3.2141374249790355</v>
      </c>
      <c r="BI11" s="181">
        <f t="shared" si="7"/>
        <v>0.69648427331963059</v>
      </c>
      <c r="BJ11" s="181">
        <f t="shared" si="8"/>
        <v>0.14612803567823801</v>
      </c>
      <c r="BK11" s="181">
        <f t="shared" si="9"/>
        <v>1.535906102607042</v>
      </c>
      <c r="BL11" s="181">
        <f t="shared" si="10"/>
        <v>0.84059151675442767</v>
      </c>
      <c r="BM11" s="181">
        <f t="shared" si="11"/>
        <v>0.38021124171160603</v>
      </c>
      <c r="BN11" s="181">
        <f t="shared" si="12"/>
        <v>1</v>
      </c>
      <c r="BO11" s="181">
        <f t="shared" si="13"/>
        <v>1.7781512503836436</v>
      </c>
      <c r="BP11" s="181">
        <f t="shared" si="14"/>
        <v>-3.9993694566077161E-2</v>
      </c>
      <c r="BQ11" s="181">
        <f t="shared" si="15"/>
        <v>-0.34128954988576887</v>
      </c>
      <c r="BR11" s="181" t="e">
        <f t="shared" si="16"/>
        <v>#NUM!</v>
      </c>
      <c r="BS11" s="181" t="e">
        <f t="shared" si="17"/>
        <v>#NUM!</v>
      </c>
      <c r="BT11" s="185">
        <v>5.5294982075788894</v>
      </c>
      <c r="BU11" s="185">
        <v>4.4979065539315153</v>
      </c>
      <c r="BV11" s="185">
        <v>-2.6774514328360066</v>
      </c>
      <c r="BW11" s="185">
        <v>-3.7090430864833812</v>
      </c>
      <c r="BX11" s="185"/>
      <c r="BY11" s="185">
        <v>0.76336434171937184</v>
      </c>
      <c r="BZ11" s="185">
        <v>1.1878681001369011</v>
      </c>
      <c r="CA11" s="185">
        <v>-0.7152115875681444</v>
      </c>
      <c r="CB11" s="185">
        <v>1.0958139987189863</v>
      </c>
      <c r="CC11" s="185">
        <v>0.51070989613955187</v>
      </c>
      <c r="CD11" s="185">
        <v>2.5495131948841609</v>
      </c>
      <c r="CE11" s="185">
        <v>3.103958760732612</v>
      </c>
      <c r="CF11" s="185">
        <v>0.5132729379878227</v>
      </c>
      <c r="CG11" s="185">
        <v>0</v>
      </c>
      <c r="CH11" s="199"/>
      <c r="CI11" s="199">
        <v>0.98066238397700389</v>
      </c>
      <c r="CJ11" s="199">
        <v>1.4981212286247745</v>
      </c>
      <c r="CK11" s="199">
        <v>3.1641545636180801</v>
      </c>
      <c r="CL11" s="199">
        <v>1.2520575503148679</v>
      </c>
      <c r="CM11" s="199">
        <v>3.2141374249790355</v>
      </c>
      <c r="CN11" s="199">
        <v>0.69648427331963059</v>
      </c>
      <c r="CO11" s="199">
        <v>0.14612803567823801</v>
      </c>
      <c r="CP11" s="199">
        <v>1.535906102607042</v>
      </c>
      <c r="CQ11" s="199">
        <v>0.84059151675442767</v>
      </c>
      <c r="CR11" s="199">
        <v>0.38021124171160603</v>
      </c>
      <c r="CS11" s="199">
        <v>1</v>
      </c>
      <c r="CT11" s="199">
        <v>1.7781512503836436</v>
      </c>
      <c r="CU11" s="199">
        <v>-3.9993694566077161E-2</v>
      </c>
      <c r="CV11" s="199">
        <v>-0.34128954988576887</v>
      </c>
      <c r="CW11" s="199"/>
      <c r="CX11" s="199"/>
    </row>
    <row r="12" spans="1:102" x14ac:dyDescent="0.3">
      <c r="A12" s="128" t="s">
        <v>384</v>
      </c>
      <c r="B12" s="128">
        <v>3146.3000007172973</v>
      </c>
      <c r="C12" s="128">
        <v>5.1133553283496527</v>
      </c>
      <c r="D12" s="128">
        <v>6215828.2768216934</v>
      </c>
      <c r="E12" s="147">
        <v>1215606.5592312096</v>
      </c>
      <c r="F12" s="123">
        <v>52.2</v>
      </c>
      <c r="G12" s="123">
        <f t="shared" si="0"/>
        <v>47.8</v>
      </c>
      <c r="H12" s="151">
        <v>1975.599362872136</v>
      </c>
      <c r="I12">
        <v>2019</v>
      </c>
      <c r="J12" s="188">
        <v>338452.875</v>
      </c>
      <c r="K12" s="188">
        <v>31470.7109375</v>
      </c>
      <c r="L12" s="188">
        <v>2.1015927770847522E-3</v>
      </c>
      <c r="M12" s="188">
        <v>1.9541455748003949E-4</v>
      </c>
      <c r="N12" s="188">
        <v>15.835176015920757</v>
      </c>
      <c r="O12" s="188">
        <v>7.767126182100716</v>
      </c>
      <c r="P12" s="188">
        <v>5.8594096844220385</v>
      </c>
      <c r="Q12" s="189">
        <v>1.7204017413361601</v>
      </c>
      <c r="R12" s="188">
        <v>0.26058937177894032</v>
      </c>
      <c r="S12" s="188">
        <v>2.3343468017068005</v>
      </c>
      <c r="T12" s="188"/>
      <c r="U12" s="188"/>
      <c r="V12" s="188">
        <v>0</v>
      </c>
      <c r="W12" s="188">
        <v>20</v>
      </c>
      <c r="X12" s="188">
        <v>0</v>
      </c>
      <c r="Y12" s="188">
        <v>15.55228596575323</v>
      </c>
      <c r="Z12" s="190">
        <v>24.000989941890204</v>
      </c>
      <c r="AA12" s="191">
        <v>691.71795109476409</v>
      </c>
      <c r="AB12" s="196">
        <v>11.285704314191484</v>
      </c>
      <c r="AC12" s="192">
        <v>1975.599362872136</v>
      </c>
      <c r="AD12" s="193">
        <v>5.1133553283496527</v>
      </c>
      <c r="AE12" s="194">
        <v>1.58</v>
      </c>
      <c r="AF12" s="195">
        <v>11.383792609563722</v>
      </c>
      <c r="AG12" s="195">
        <v>0.20567937708391193</v>
      </c>
      <c r="AH12" s="195">
        <v>3.1</v>
      </c>
      <c r="AI12" s="195">
        <v>11.5</v>
      </c>
      <c r="AJ12" s="195">
        <v>60</v>
      </c>
      <c r="AK12" s="195">
        <v>0.91202408075332642</v>
      </c>
      <c r="AL12" s="195">
        <v>0.45573297142982483</v>
      </c>
      <c r="AM12" s="195">
        <v>0</v>
      </c>
      <c r="AN12" s="195">
        <v>0</v>
      </c>
      <c r="AO12" s="181">
        <f t="shared" si="2"/>
        <v>5.5294982075788894</v>
      </c>
      <c r="AP12" s="181">
        <f t="shared" si="18"/>
        <v>4.4979065539315153</v>
      </c>
      <c r="AQ12" s="181">
        <f t="shared" si="19"/>
        <v>-2.6774514328360066</v>
      </c>
      <c r="AR12" s="181">
        <f t="shared" si="20"/>
        <v>-3.7090430864833812</v>
      </c>
      <c r="AS12" s="181">
        <f t="shared" si="21"/>
        <v>1.1996228951356707</v>
      </c>
      <c r="AT12" s="181">
        <f t="shared" si="22"/>
        <v>0.89026036061287372</v>
      </c>
      <c r="AU12" s="181">
        <f t="shared" si="23"/>
        <v>0.76785386453141846</v>
      </c>
      <c r="AV12" s="181">
        <f t="shared" si="24"/>
        <v>0.23562987346139785</v>
      </c>
      <c r="AW12" s="181">
        <f t="shared" si="25"/>
        <v>-0.58404330110188918</v>
      </c>
      <c r="AX12" s="181">
        <f t="shared" si="26"/>
        <v>0.36816537736447197</v>
      </c>
      <c r="AY12" s="181" t="e">
        <f t="shared" si="27"/>
        <v>#NUM!</v>
      </c>
      <c r="AZ12" s="181" t="e">
        <f t="shared" si="28"/>
        <v>#NUM!</v>
      </c>
      <c r="BA12" s="181" t="e">
        <f t="shared" si="29"/>
        <v>#NUM!</v>
      </c>
      <c r="BB12" s="181">
        <f t="shared" si="30"/>
        <v>1.3010299956639813</v>
      </c>
      <c r="BC12" s="181" t="e">
        <f t="shared" si="31"/>
        <v>#NUM!</v>
      </c>
      <c r="BD12" s="181">
        <f t="shared" si="32"/>
        <v>1.1917942331922071</v>
      </c>
      <c r="BE12" s="181">
        <f t="shared" si="3"/>
        <v>1.3802291549380166</v>
      </c>
      <c r="BF12" s="181">
        <f t="shared" si="4"/>
        <v>2.8399290464033298</v>
      </c>
      <c r="BG12" s="181">
        <f t="shared" si="5"/>
        <v>1.0525286675539733</v>
      </c>
      <c r="BH12" s="181">
        <f t="shared" si="6"/>
        <v>3.295698877430207</v>
      </c>
      <c r="BI12" s="181">
        <f t="shared" si="7"/>
        <v>0.70870597300809868</v>
      </c>
      <c r="BJ12" s="181">
        <f t="shared" si="8"/>
        <v>0.19865708695442263</v>
      </c>
      <c r="BK12" s="181">
        <f t="shared" si="9"/>
        <v>1.0562869751522552</v>
      </c>
      <c r="BL12" s="181">
        <f t="shared" si="10"/>
        <v>-0.68680925165802642</v>
      </c>
      <c r="BM12" s="181">
        <f t="shared" si="11"/>
        <v>0.49136169383427269</v>
      </c>
      <c r="BN12" s="181">
        <f t="shared" si="12"/>
        <v>1.0606978403536116</v>
      </c>
      <c r="BO12" s="181">
        <f t="shared" si="13"/>
        <v>1.7781512503836436</v>
      </c>
      <c r="BP12" s="181">
        <f t="shared" si="14"/>
        <v>-3.9993694566077161E-2</v>
      </c>
      <c r="BQ12" s="181">
        <f t="shared" si="15"/>
        <v>-0.34128954988576887</v>
      </c>
      <c r="BR12" s="181" t="e">
        <f t="shared" si="16"/>
        <v>#NUM!</v>
      </c>
      <c r="BS12" s="181" t="e">
        <f t="shared" si="17"/>
        <v>#NUM!</v>
      </c>
      <c r="BT12" s="185">
        <v>5.5294982075788894</v>
      </c>
      <c r="BU12" s="185">
        <v>4.4979065539315153</v>
      </c>
      <c r="BV12" s="185">
        <v>-2.6774514328360066</v>
      </c>
      <c r="BW12" s="185">
        <v>-3.7090430864833812</v>
      </c>
      <c r="BX12" s="185">
        <v>1.1996228951356707</v>
      </c>
      <c r="BY12" s="185">
        <v>0.89026036061287372</v>
      </c>
      <c r="BZ12" s="185">
        <v>0.76785386453141846</v>
      </c>
      <c r="CA12" s="185">
        <v>0.23562987346139785</v>
      </c>
      <c r="CB12" s="185">
        <v>-0.58404330110188918</v>
      </c>
      <c r="CC12" s="185">
        <v>0.36816537736447197</v>
      </c>
      <c r="CD12" s="185"/>
      <c r="CE12" s="185"/>
      <c r="CF12" s="185"/>
      <c r="CG12" s="185">
        <v>1.3010299956639813</v>
      </c>
      <c r="CH12" s="199"/>
      <c r="CI12" s="199">
        <v>1.1917942331922071</v>
      </c>
      <c r="CJ12" s="199">
        <v>1.3802291549380166</v>
      </c>
      <c r="CK12" s="199">
        <v>2.8399290464033298</v>
      </c>
      <c r="CL12" s="199">
        <v>1.0525286675539733</v>
      </c>
      <c r="CM12" s="199">
        <v>3.295698877430207</v>
      </c>
      <c r="CN12" s="199">
        <v>0.70870597300809868</v>
      </c>
      <c r="CO12" s="199">
        <v>0.19865708695442263</v>
      </c>
      <c r="CP12" s="199">
        <v>1.0562869751522552</v>
      </c>
      <c r="CQ12" s="199">
        <v>-0.68680925165802642</v>
      </c>
      <c r="CR12" s="199">
        <v>0.49136169383427269</v>
      </c>
      <c r="CS12" s="199">
        <v>1.0606978403536116</v>
      </c>
      <c r="CT12" s="199">
        <v>1.7781512503836436</v>
      </c>
      <c r="CU12" s="199">
        <v>-3.9993694566077161E-2</v>
      </c>
      <c r="CV12" s="199">
        <v>-0.34128954988576887</v>
      </c>
      <c r="CW12" s="199"/>
      <c r="CX12" s="199"/>
    </row>
    <row r="13" spans="1:102" ht="28.8" x14ac:dyDescent="0.3">
      <c r="A13" s="128" t="s">
        <v>304</v>
      </c>
      <c r="B13" s="128">
        <v>2491.8499990196869</v>
      </c>
      <c r="C13" s="128">
        <v>5.5053924232006421</v>
      </c>
      <c r="D13" s="128">
        <v>2881971.367281341</v>
      </c>
      <c r="E13" s="147">
        <v>523481.55149417376</v>
      </c>
      <c r="F13" s="123">
        <v>48.93</v>
      </c>
      <c r="G13" s="123">
        <f t="shared" si="0"/>
        <v>51.07</v>
      </c>
      <c r="H13" s="151">
        <v>1156.5589294761446</v>
      </c>
      <c r="I13">
        <v>2022</v>
      </c>
      <c r="J13" s="188">
        <v>338452.875</v>
      </c>
      <c r="K13" s="188">
        <v>31470.7109375</v>
      </c>
      <c r="L13" s="188">
        <v>2.1015927770847522E-3</v>
      </c>
      <c r="M13" s="188">
        <v>1.9541455748003949E-4</v>
      </c>
      <c r="N13" s="188">
        <v>0</v>
      </c>
      <c r="O13" s="188">
        <v>11.65418696328204</v>
      </c>
      <c r="P13" s="188">
        <v>3.9466122721146601</v>
      </c>
      <c r="Q13" s="189">
        <v>0.12428516970196374</v>
      </c>
      <c r="R13" s="188">
        <v>21.704011499817817</v>
      </c>
      <c r="S13" s="188">
        <v>16.627131222604284</v>
      </c>
      <c r="T13" s="197">
        <v>147.08322648399999</v>
      </c>
      <c r="U13" s="197">
        <v>270.0670085708</v>
      </c>
      <c r="V13" s="188">
        <v>12.021012539724946</v>
      </c>
      <c r="W13" s="188">
        <v>10</v>
      </c>
      <c r="X13" s="188">
        <v>0</v>
      </c>
      <c r="Y13" s="188">
        <v>11.701494155811696</v>
      </c>
      <c r="Z13" s="190">
        <v>37.112702140341334</v>
      </c>
      <c r="AA13" s="191">
        <v>1154.314035790781</v>
      </c>
      <c r="AB13" s="196">
        <v>12.925180459075538</v>
      </c>
      <c r="AC13" s="192">
        <v>1156.5589294761446</v>
      </c>
      <c r="AD13" s="193">
        <v>5.5053924232006421</v>
      </c>
      <c r="AE13" s="194">
        <v>2.5499999999999998</v>
      </c>
      <c r="AF13" s="195">
        <v>10.150100841423232</v>
      </c>
      <c r="AG13" s="195">
        <v>1.8755253159753367</v>
      </c>
      <c r="AH13" s="195">
        <v>11.6</v>
      </c>
      <c r="AI13" s="195">
        <v>13.299999999999997</v>
      </c>
      <c r="AJ13" s="195">
        <v>60</v>
      </c>
      <c r="AK13" s="195">
        <v>0.91202408075332642</v>
      </c>
      <c r="AL13" s="195">
        <v>0.45573297142982483</v>
      </c>
      <c r="AM13" s="195">
        <v>0</v>
      </c>
      <c r="AN13" s="195">
        <v>0</v>
      </c>
      <c r="AO13" s="181">
        <f t="shared" si="2"/>
        <v>5.5294982075788894</v>
      </c>
      <c r="AP13" s="181">
        <f t="shared" si="18"/>
        <v>4.4979065539315153</v>
      </c>
      <c r="AQ13" s="181">
        <f t="shared" si="19"/>
        <v>-2.6774514328360066</v>
      </c>
      <c r="AR13" s="181">
        <f t="shared" si="20"/>
        <v>-3.7090430864833812</v>
      </c>
      <c r="AS13" s="181" t="e">
        <f t="shared" si="21"/>
        <v>#NUM!</v>
      </c>
      <c r="AT13" s="181">
        <f t="shared" si="22"/>
        <v>1.0664819810160497</v>
      </c>
      <c r="AU13" s="181">
        <f t="shared" si="23"/>
        <v>0.59622446200425472</v>
      </c>
      <c r="AV13" s="181">
        <f t="shared" si="24"/>
        <v>-0.90558069035155975</v>
      </c>
      <c r="AW13" s="181">
        <f t="shared" si="25"/>
        <v>1.3365400108634777</v>
      </c>
      <c r="AX13" s="181">
        <f t="shared" si="26"/>
        <v>1.2208173242846221</v>
      </c>
      <c r="AY13" s="181">
        <f t="shared" si="27"/>
        <v>2.1675631481809687</v>
      </c>
      <c r="AZ13" s="181">
        <f t="shared" si="28"/>
        <v>2.4314715339439443</v>
      </c>
      <c r="BA13" s="181">
        <f t="shared" si="29"/>
        <v>1.0799410501870939</v>
      </c>
      <c r="BB13" s="181">
        <f t="shared" si="30"/>
        <v>1</v>
      </c>
      <c r="BC13" s="181" t="e">
        <f t="shared" si="31"/>
        <v>#NUM!</v>
      </c>
      <c r="BD13" s="181">
        <f t="shared" si="32"/>
        <v>1.0682413200532839</v>
      </c>
      <c r="BE13" s="181">
        <f t="shared" si="3"/>
        <v>1.5695225760657578</v>
      </c>
      <c r="BF13" s="181">
        <f t="shared" si="4"/>
        <v>3.0623239764604957</v>
      </c>
      <c r="BG13" s="181">
        <f t="shared" si="5"/>
        <v>1.1114366153507849</v>
      </c>
      <c r="BH13" s="181">
        <f t="shared" si="6"/>
        <v>3.0631677660251801</v>
      </c>
      <c r="BI13" s="181">
        <f t="shared" si="7"/>
        <v>0.74078828082937953</v>
      </c>
      <c r="BJ13" s="181">
        <f t="shared" si="8"/>
        <v>0.40654018043395512</v>
      </c>
      <c r="BK13" s="181">
        <f t="shared" si="9"/>
        <v>1.0064703569936755</v>
      </c>
      <c r="BL13" s="181">
        <f t="shared" si="10"/>
        <v>0.27312293066439525</v>
      </c>
      <c r="BM13" s="181">
        <f t="shared" si="11"/>
        <v>1.0644579892269184</v>
      </c>
      <c r="BN13" s="181">
        <f t="shared" si="12"/>
        <v>1.1238516409670858</v>
      </c>
      <c r="BO13" s="181">
        <f t="shared" si="13"/>
        <v>1.7781512503836436</v>
      </c>
      <c r="BP13" s="181">
        <f t="shared" si="14"/>
        <v>-3.9993694566077161E-2</v>
      </c>
      <c r="BQ13" s="181">
        <f t="shared" si="15"/>
        <v>-0.34128954988576887</v>
      </c>
      <c r="BR13" s="181" t="e">
        <f t="shared" si="16"/>
        <v>#NUM!</v>
      </c>
      <c r="BS13" s="181" t="e">
        <f t="shared" si="17"/>
        <v>#NUM!</v>
      </c>
      <c r="BT13" s="185">
        <v>5.5294982075788894</v>
      </c>
      <c r="BU13" s="185">
        <v>4.4979065539315153</v>
      </c>
      <c r="BV13" s="185">
        <v>-2.6774514328360066</v>
      </c>
      <c r="BW13" s="185">
        <v>-3.7090430864833812</v>
      </c>
      <c r="BX13" s="185"/>
      <c r="BY13" s="185">
        <v>1.0664819810160497</v>
      </c>
      <c r="BZ13" s="185">
        <v>0.59622446200425472</v>
      </c>
      <c r="CA13" s="185">
        <v>-0.90558069035155975</v>
      </c>
      <c r="CB13" s="185">
        <v>1.3365400108634777</v>
      </c>
      <c r="CC13" s="185">
        <v>1.2208173242846221</v>
      </c>
      <c r="CD13" s="185">
        <v>2.1675631481809687</v>
      </c>
      <c r="CE13" s="185">
        <v>2.4314715339439443</v>
      </c>
      <c r="CF13" s="185">
        <v>1.0799410501870939</v>
      </c>
      <c r="CG13" s="185">
        <v>1</v>
      </c>
      <c r="CH13" s="199"/>
      <c r="CI13" s="199">
        <v>1.0682413200532839</v>
      </c>
      <c r="CJ13" s="199">
        <v>1.5695225760657578</v>
      </c>
      <c r="CK13" s="199">
        <v>3.0623239764604957</v>
      </c>
      <c r="CL13" s="199">
        <v>1.1114366153507849</v>
      </c>
      <c r="CM13" s="199">
        <v>3.0631677660251801</v>
      </c>
      <c r="CN13" s="199">
        <v>0.74078828082937953</v>
      </c>
      <c r="CO13" s="199">
        <v>0.40654018043395512</v>
      </c>
      <c r="CP13" s="199">
        <v>1.0064703569936755</v>
      </c>
      <c r="CQ13" s="199">
        <v>0.27312293066439525</v>
      </c>
      <c r="CR13" s="199">
        <v>1.0644579892269184</v>
      </c>
      <c r="CS13" s="199">
        <v>1.1238516409670858</v>
      </c>
      <c r="CT13" s="199">
        <v>1.7781512503836436</v>
      </c>
      <c r="CU13" s="199">
        <v>-3.9993694566077161E-2</v>
      </c>
      <c r="CV13" s="199">
        <v>-0.34128954988576887</v>
      </c>
      <c r="CW13" s="199"/>
      <c r="CX13" s="199"/>
    </row>
    <row r="14" spans="1:102" x14ac:dyDescent="0.3">
      <c r="A14" s="128" t="s">
        <v>322</v>
      </c>
      <c r="B14" s="128">
        <v>990.35999996061628</v>
      </c>
      <c r="C14" s="128">
        <v>5.1766373147497884</v>
      </c>
      <c r="D14" s="128">
        <v>1641271.185206224</v>
      </c>
      <c r="E14" s="147">
        <v>317053.53985873249</v>
      </c>
      <c r="F14" s="123">
        <v>51.71</v>
      </c>
      <c r="G14" s="123">
        <f t="shared" si="0"/>
        <v>48.29</v>
      </c>
      <c r="H14" s="151">
        <v>1657.2470468026702</v>
      </c>
      <c r="I14">
        <v>2030</v>
      </c>
      <c r="J14" s="188">
        <v>338452.875</v>
      </c>
      <c r="K14" s="188">
        <v>31470.7109375</v>
      </c>
      <c r="L14" s="188">
        <v>2.1015927770847522E-3</v>
      </c>
      <c r="M14" s="188">
        <v>1.9541455748003949E-4</v>
      </c>
      <c r="N14" s="188">
        <v>5.055015683874637</v>
      </c>
      <c r="O14" s="188">
        <v>8.6019930787084427</v>
      </c>
      <c r="P14" s="188">
        <v>15.092869431046605</v>
      </c>
      <c r="Q14" s="189">
        <v>0.18801243992831357</v>
      </c>
      <c r="R14" s="188">
        <v>24.484839077133373</v>
      </c>
      <c r="S14" s="188">
        <v>0</v>
      </c>
      <c r="T14" s="188"/>
      <c r="U14" s="188"/>
      <c r="V14" s="188">
        <v>1.5066810341646864</v>
      </c>
      <c r="W14" s="188">
        <v>6</v>
      </c>
      <c r="X14" s="188" t="s">
        <v>465</v>
      </c>
      <c r="Y14" s="188">
        <v>19.548396013590903</v>
      </c>
      <c r="Z14" s="190">
        <v>21.512488641501314</v>
      </c>
      <c r="AA14" s="191">
        <v>737.11158211066129</v>
      </c>
      <c r="AB14" s="196">
        <v>19.893117173014623</v>
      </c>
      <c r="AC14" s="192">
        <v>1657.2470468026702</v>
      </c>
      <c r="AD14" s="193">
        <v>5.1766373147497884</v>
      </c>
      <c r="AE14" s="194">
        <v>1.46</v>
      </c>
      <c r="AF14" s="195">
        <v>17.290561277010582</v>
      </c>
      <c r="AG14" s="195">
        <v>1.07820478064984</v>
      </c>
      <c r="AH14" s="195">
        <v>1.8</v>
      </c>
      <c r="AI14" s="195">
        <v>10.6</v>
      </c>
      <c r="AJ14" s="195">
        <v>60</v>
      </c>
      <c r="AK14" s="195">
        <v>0.91202408075332642</v>
      </c>
      <c r="AL14" s="195">
        <v>0.45573297142982483</v>
      </c>
      <c r="AM14" s="195">
        <v>0</v>
      </c>
      <c r="AN14" s="195">
        <v>0</v>
      </c>
      <c r="AO14" s="181">
        <f t="shared" si="2"/>
        <v>5.5294982075788894</v>
      </c>
      <c r="AP14" s="181">
        <f t="shared" si="18"/>
        <v>4.4979065539315153</v>
      </c>
      <c r="AQ14" s="181">
        <f t="shared" si="19"/>
        <v>-2.6774514328360066</v>
      </c>
      <c r="AR14" s="181">
        <f t="shared" si="20"/>
        <v>-3.7090430864833812</v>
      </c>
      <c r="AS14" s="181">
        <f t="shared" si="21"/>
        <v>0.70372250738688991</v>
      </c>
      <c r="AT14" s="181">
        <f t="shared" si="22"/>
        <v>0.9345990887784148</v>
      </c>
      <c r="AU14" s="181">
        <f t="shared" si="23"/>
        <v>1.1787718149645621</v>
      </c>
      <c r="AV14" s="181">
        <f t="shared" si="24"/>
        <v>-0.72581341449437642</v>
      </c>
      <c r="AW14" s="181">
        <f t="shared" si="25"/>
        <v>1.38889725402944</v>
      </c>
      <c r="AX14" s="181" t="e">
        <f t="shared" si="26"/>
        <v>#NUM!</v>
      </c>
      <c r="AY14" s="181" t="e">
        <f t="shared" si="27"/>
        <v>#NUM!</v>
      </c>
      <c r="AZ14" s="181" t="e">
        <f t="shared" si="28"/>
        <v>#NUM!</v>
      </c>
      <c r="BA14" s="181">
        <f t="shared" si="29"/>
        <v>0.17802132148244404</v>
      </c>
      <c r="BB14" s="181">
        <f t="shared" si="30"/>
        <v>0.77815125038364363</v>
      </c>
      <c r="BC14" s="181" t="e">
        <f t="shared" si="31"/>
        <v>#VALUE!</v>
      </c>
      <c r="BD14" s="181">
        <f t="shared" si="32"/>
        <v>1.2911111284313959</v>
      </c>
      <c r="BE14" s="181">
        <f t="shared" si="3"/>
        <v>1.3326906540301151</v>
      </c>
      <c r="BF14" s="181">
        <f t="shared" si="4"/>
        <v>2.8675332352497103</v>
      </c>
      <c r="BG14" s="181">
        <f t="shared" si="5"/>
        <v>1.2987028406894712</v>
      </c>
      <c r="BH14" s="181">
        <f t="shared" si="6"/>
        <v>3.2193872537819215</v>
      </c>
      <c r="BI14" s="181">
        <f t="shared" si="7"/>
        <v>0.7140477385340076</v>
      </c>
      <c r="BJ14" s="181">
        <f t="shared" si="8"/>
        <v>0.16435285578443709</v>
      </c>
      <c r="BK14" s="181">
        <f t="shared" si="9"/>
        <v>1.2378090913393984</v>
      </c>
      <c r="BL14" s="181">
        <f t="shared" si="10"/>
        <v>3.2701253114248485E-2</v>
      </c>
      <c r="BM14" s="181">
        <f t="shared" si="11"/>
        <v>0.25527250510330607</v>
      </c>
      <c r="BN14" s="181">
        <f t="shared" si="12"/>
        <v>1.0253058652647702</v>
      </c>
      <c r="BO14" s="181">
        <f t="shared" si="13"/>
        <v>1.7781512503836436</v>
      </c>
      <c r="BP14" s="181">
        <f t="shared" si="14"/>
        <v>-3.9993694566077161E-2</v>
      </c>
      <c r="BQ14" s="181">
        <f t="shared" si="15"/>
        <v>-0.34128954988576887</v>
      </c>
      <c r="BR14" s="181" t="e">
        <f t="shared" si="16"/>
        <v>#NUM!</v>
      </c>
      <c r="BS14" s="181" t="e">
        <f t="shared" si="17"/>
        <v>#NUM!</v>
      </c>
      <c r="BT14" s="185">
        <v>5.5294982075788894</v>
      </c>
      <c r="BU14" s="185">
        <v>4.4979065539315153</v>
      </c>
      <c r="BV14" s="185">
        <v>-2.6774514328360066</v>
      </c>
      <c r="BW14" s="185">
        <v>-3.7090430864833812</v>
      </c>
      <c r="BX14" s="185">
        <v>0.70372250738688991</v>
      </c>
      <c r="BY14" s="185">
        <v>0.9345990887784148</v>
      </c>
      <c r="BZ14" s="185">
        <v>1.1787718149645621</v>
      </c>
      <c r="CA14" s="185">
        <v>-0.72581341449437642</v>
      </c>
      <c r="CB14" s="185">
        <v>1.38889725402944</v>
      </c>
      <c r="CC14" s="185"/>
      <c r="CD14" s="185"/>
      <c r="CE14" s="185"/>
      <c r="CF14" s="185">
        <v>0.17802132148244404</v>
      </c>
      <c r="CG14" s="185">
        <v>0.77815125038364363</v>
      </c>
      <c r="CH14" s="199"/>
      <c r="CI14" s="199">
        <v>1.2911111284313959</v>
      </c>
      <c r="CJ14" s="199">
        <v>1.3326906540301151</v>
      </c>
      <c r="CK14" s="199">
        <v>2.8675332352497103</v>
      </c>
      <c r="CL14" s="199">
        <v>1.2987028406894712</v>
      </c>
      <c r="CM14" s="199">
        <v>3.2193872537819215</v>
      </c>
      <c r="CN14" s="199">
        <v>0.7140477385340076</v>
      </c>
      <c r="CO14" s="199">
        <v>0.16435285578443709</v>
      </c>
      <c r="CP14" s="199">
        <v>1.2378090913393984</v>
      </c>
      <c r="CQ14" s="199">
        <v>3.2701253114248485E-2</v>
      </c>
      <c r="CR14" s="199">
        <v>0.25527250510330607</v>
      </c>
      <c r="CS14" s="199">
        <v>1.0253058652647702</v>
      </c>
      <c r="CT14" s="199">
        <v>1.7781512503836436</v>
      </c>
      <c r="CU14" s="199">
        <v>-3.9993694566077161E-2</v>
      </c>
      <c r="CV14" s="199">
        <v>-0.34128954988576887</v>
      </c>
      <c r="CW14" s="199"/>
      <c r="CX14" s="199"/>
    </row>
    <row r="15" spans="1:102" ht="28.8" x14ac:dyDescent="0.3">
      <c r="A15" s="128" t="s">
        <v>323</v>
      </c>
      <c r="B15" s="128">
        <v>2749.1599968021246</v>
      </c>
      <c r="C15" s="128">
        <v>4.5885927409710598</v>
      </c>
      <c r="D15" s="128">
        <v>705945.13253198471</v>
      </c>
      <c r="E15" s="147">
        <v>153847.85104781151</v>
      </c>
      <c r="F15" s="123">
        <v>48.89</v>
      </c>
      <c r="G15" s="123">
        <f t="shared" si="0"/>
        <v>51.11</v>
      </c>
      <c r="H15" s="151">
        <v>256.78575759619429</v>
      </c>
      <c r="I15">
        <v>2046</v>
      </c>
      <c r="J15" s="188">
        <v>338452.875</v>
      </c>
      <c r="K15" s="188">
        <v>31470.7109375</v>
      </c>
      <c r="L15" s="188">
        <v>2.1015927770847522E-3</v>
      </c>
      <c r="M15" s="188">
        <v>1.9541455748003949E-4</v>
      </c>
      <c r="N15" s="188">
        <v>0</v>
      </c>
      <c r="O15" s="188">
        <v>0.28730805577717861</v>
      </c>
      <c r="P15" s="188">
        <v>9.0393957532143854E-3</v>
      </c>
      <c r="Q15" s="189">
        <v>0</v>
      </c>
      <c r="R15" s="188">
        <v>0</v>
      </c>
      <c r="S15" s="188">
        <v>0</v>
      </c>
      <c r="T15" s="197">
        <v>378</v>
      </c>
      <c r="U15" s="197">
        <v>1401</v>
      </c>
      <c r="V15" s="188">
        <v>0</v>
      </c>
      <c r="W15" s="188">
        <v>8</v>
      </c>
      <c r="X15" s="188">
        <v>0</v>
      </c>
      <c r="Y15" s="188">
        <v>0</v>
      </c>
      <c r="Z15" s="190">
        <v>52.382897778599272</v>
      </c>
      <c r="AA15" s="191">
        <v>510.66291612070376</v>
      </c>
      <c r="AB15" s="196">
        <v>15.511120475788367</v>
      </c>
      <c r="AC15" s="192">
        <v>256.78575759619429</v>
      </c>
      <c r="AD15" s="193">
        <v>4.5885927409710598</v>
      </c>
      <c r="AE15" s="194">
        <v>1.54</v>
      </c>
      <c r="AF15" s="195">
        <v>13.60516498718807</v>
      </c>
      <c r="AG15" s="195">
        <v>0.45341520459034956</v>
      </c>
      <c r="AH15" s="195">
        <v>8.9</v>
      </c>
      <c r="AI15" s="195">
        <v>11.4</v>
      </c>
      <c r="AJ15" s="195">
        <v>60</v>
      </c>
      <c r="AK15" s="195">
        <v>0.91202408075332642</v>
      </c>
      <c r="AL15" s="195">
        <v>0.45573297142982483</v>
      </c>
      <c r="AM15" s="195">
        <v>0</v>
      </c>
      <c r="AN15" s="195">
        <v>0</v>
      </c>
      <c r="AO15" s="181">
        <f t="shared" si="2"/>
        <v>5.5294982075788894</v>
      </c>
      <c r="AP15" s="181">
        <f t="shared" si="18"/>
        <v>4.4979065539315153</v>
      </c>
      <c r="AQ15" s="181">
        <f t="shared" si="19"/>
        <v>-2.6774514328360066</v>
      </c>
      <c r="AR15" s="181">
        <f t="shared" si="20"/>
        <v>-3.7090430864833812</v>
      </c>
      <c r="AS15" s="181" t="e">
        <f t="shared" si="21"/>
        <v>#NUM!</v>
      </c>
      <c r="AT15" s="181">
        <f t="shared" si="22"/>
        <v>-0.54165219673507081</v>
      </c>
      <c r="AU15" s="181">
        <f t="shared" si="23"/>
        <v>-2.0438605993714725</v>
      </c>
      <c r="AV15" s="181" t="e">
        <f t="shared" si="24"/>
        <v>#NUM!</v>
      </c>
      <c r="AW15" s="181" t="e">
        <f t="shared" si="25"/>
        <v>#NUM!</v>
      </c>
      <c r="AX15" s="181" t="e">
        <f t="shared" si="26"/>
        <v>#NUM!</v>
      </c>
      <c r="AY15" s="181">
        <f t="shared" si="27"/>
        <v>2.5774917998372255</v>
      </c>
      <c r="AZ15" s="181">
        <f t="shared" si="28"/>
        <v>3.1464381352857744</v>
      </c>
      <c r="BA15" s="181" t="e">
        <f t="shared" si="29"/>
        <v>#NUM!</v>
      </c>
      <c r="BB15" s="181">
        <f t="shared" si="30"/>
        <v>0.90308998699194354</v>
      </c>
      <c r="BC15" s="181" t="e">
        <f t="shared" si="31"/>
        <v>#NUM!</v>
      </c>
      <c r="BD15" s="181" t="e">
        <f t="shared" si="32"/>
        <v>#NUM!</v>
      </c>
      <c r="BE15" s="181">
        <f t="shared" si="3"/>
        <v>1.7191895195654545</v>
      </c>
      <c r="BF15" s="181">
        <f t="shared" si="4"/>
        <v>2.7081343209279725</v>
      </c>
      <c r="BG15" s="181">
        <f t="shared" si="5"/>
        <v>1.1906431710486618</v>
      </c>
      <c r="BH15" s="181">
        <f t="shared" si="6"/>
        <v>2.4095709322904582</v>
      </c>
      <c r="BI15" s="181">
        <f t="shared" si="7"/>
        <v>0.66167951374221301</v>
      </c>
      <c r="BJ15" s="181">
        <f t="shared" si="8"/>
        <v>0.18752072083646307</v>
      </c>
      <c r="BK15" s="181">
        <f t="shared" si="9"/>
        <v>1.1337038127523733</v>
      </c>
      <c r="BL15" s="181">
        <f t="shared" si="10"/>
        <v>-0.34350392055936496</v>
      </c>
      <c r="BM15" s="181">
        <f t="shared" si="11"/>
        <v>0.9493900066449128</v>
      </c>
      <c r="BN15" s="181">
        <f t="shared" si="12"/>
        <v>1.0569048513364727</v>
      </c>
      <c r="BO15" s="181">
        <f t="shared" si="13"/>
        <v>1.7781512503836436</v>
      </c>
      <c r="BP15" s="181">
        <f t="shared" si="14"/>
        <v>-3.9993694566077161E-2</v>
      </c>
      <c r="BQ15" s="181">
        <f t="shared" si="15"/>
        <v>-0.34128954988576887</v>
      </c>
      <c r="BR15" s="181" t="e">
        <f t="shared" si="16"/>
        <v>#NUM!</v>
      </c>
      <c r="BS15" s="181" t="e">
        <f t="shared" si="17"/>
        <v>#NUM!</v>
      </c>
      <c r="BT15" s="185">
        <v>5.5294982075788894</v>
      </c>
      <c r="BU15" s="185">
        <v>4.4979065539315153</v>
      </c>
      <c r="BV15" s="185">
        <v>-2.6774514328360066</v>
      </c>
      <c r="BW15" s="185">
        <v>-3.7090430864833812</v>
      </c>
      <c r="BX15" s="185"/>
      <c r="BY15" s="185">
        <v>-0.54165219673507081</v>
      </c>
      <c r="BZ15" s="185">
        <v>-2.0438605993714725</v>
      </c>
      <c r="CA15" s="185"/>
      <c r="CB15" s="185"/>
      <c r="CC15" s="185"/>
      <c r="CD15" s="185">
        <v>2.5774917998372255</v>
      </c>
      <c r="CE15" s="185">
        <v>3.1464381352857744</v>
      </c>
      <c r="CF15" s="185"/>
      <c r="CG15" s="185">
        <v>0.90308998699194354</v>
      </c>
      <c r="CH15" s="199"/>
      <c r="CI15" s="199"/>
      <c r="CJ15" s="199">
        <v>1.7191895195654545</v>
      </c>
      <c r="CK15" s="199">
        <v>2.7081343209279725</v>
      </c>
      <c r="CL15" s="199">
        <v>1.1906431710486618</v>
      </c>
      <c r="CM15" s="199">
        <v>2.4095709322904582</v>
      </c>
      <c r="CN15" s="199">
        <v>0.66167951374221301</v>
      </c>
      <c r="CO15" s="199">
        <v>0.18752072083646307</v>
      </c>
      <c r="CP15" s="199">
        <v>1.1337038127523733</v>
      </c>
      <c r="CQ15" s="199">
        <v>-0.34350392055936496</v>
      </c>
      <c r="CR15" s="199">
        <v>0.9493900066449128</v>
      </c>
      <c r="CS15" s="199">
        <v>1.0569048513364727</v>
      </c>
      <c r="CT15" s="199">
        <v>1.7781512503836436</v>
      </c>
      <c r="CU15" s="199">
        <v>-3.9993694566077161E-2</v>
      </c>
      <c r="CV15" s="199">
        <v>-0.34128954988576887</v>
      </c>
      <c r="CW15" s="199"/>
      <c r="CX15" s="199"/>
    </row>
    <row r="16" spans="1:102" ht="28.8" x14ac:dyDescent="0.3">
      <c r="A16" s="128" t="s">
        <v>324</v>
      </c>
      <c r="B16" s="128">
        <v>1440.3899995440649</v>
      </c>
      <c r="C16" s="128">
        <v>4.7331054171605</v>
      </c>
      <c r="D16" s="128">
        <v>1977236.1551825735</v>
      </c>
      <c r="E16" s="147">
        <v>417746.06329574704</v>
      </c>
      <c r="F16" s="123">
        <v>52.13</v>
      </c>
      <c r="G16" s="123">
        <f t="shared" si="0"/>
        <v>47.87</v>
      </c>
      <c r="H16" s="151">
        <v>1372.7088884319105</v>
      </c>
      <c r="I16">
        <v>2051</v>
      </c>
      <c r="J16" s="188">
        <v>338452.875</v>
      </c>
      <c r="K16" s="188">
        <v>31470.7109375</v>
      </c>
      <c r="L16" s="188">
        <v>2.1015927770847522E-3</v>
      </c>
      <c r="M16" s="188">
        <v>1.9541455748003949E-4</v>
      </c>
      <c r="N16" s="188">
        <v>3.4927052780826355</v>
      </c>
      <c r="O16" s="188">
        <v>10.657226522203711</v>
      </c>
      <c r="P16" s="188">
        <v>0</v>
      </c>
      <c r="Q16" s="189">
        <v>1.2752796121754835</v>
      </c>
      <c r="R16" s="188">
        <v>54.722539130699168</v>
      </c>
      <c r="S16" s="188">
        <v>5.0874995388800528</v>
      </c>
      <c r="T16" s="188"/>
      <c r="U16" s="188"/>
      <c r="V16" s="188">
        <v>15.436558467910059</v>
      </c>
      <c r="W16" s="188">
        <v>6</v>
      </c>
      <c r="X16" s="188" t="s">
        <v>465</v>
      </c>
      <c r="Y16" s="188">
        <v>16.556664720017711</v>
      </c>
      <c r="Z16" s="190">
        <v>21.473152869820471</v>
      </c>
      <c r="AA16" s="191">
        <v>464.53732782121205</v>
      </c>
      <c r="AB16" s="196">
        <v>12.138155544593456</v>
      </c>
      <c r="AC16" s="192">
        <v>1372.7088884319105</v>
      </c>
      <c r="AD16" s="193">
        <v>4.7331054171605</v>
      </c>
      <c r="AE16" s="194">
        <v>1.48</v>
      </c>
      <c r="AF16" s="195">
        <v>9.238097306749566</v>
      </c>
      <c r="AG16" s="195">
        <v>0</v>
      </c>
      <c r="AH16" s="195">
        <v>4</v>
      </c>
      <c r="AI16" s="195">
        <v>11.9</v>
      </c>
      <c r="AJ16" s="195">
        <v>60</v>
      </c>
      <c r="AK16" s="195">
        <v>0.91202408075332642</v>
      </c>
      <c r="AL16" s="195">
        <v>0.45573297142982483</v>
      </c>
      <c r="AM16" s="195">
        <v>0</v>
      </c>
      <c r="AN16" s="195">
        <v>0</v>
      </c>
      <c r="AO16" s="181">
        <f t="shared" si="2"/>
        <v>5.5294982075788894</v>
      </c>
      <c r="AP16" s="181">
        <f t="shared" si="18"/>
        <v>4.4979065539315153</v>
      </c>
      <c r="AQ16" s="181">
        <f t="shared" si="19"/>
        <v>-2.6774514328360066</v>
      </c>
      <c r="AR16" s="181">
        <f t="shared" si="20"/>
        <v>-3.7090430864833812</v>
      </c>
      <c r="AS16" s="181">
        <f t="shared" si="21"/>
        <v>0.54316194048947974</v>
      </c>
      <c r="AT16" s="181">
        <f t="shared" si="22"/>
        <v>1.0276441969211656</v>
      </c>
      <c r="AU16" s="181" t="e">
        <f t="shared" si="23"/>
        <v>#NUM!</v>
      </c>
      <c r="AV16" s="181">
        <f t="shared" si="24"/>
        <v>0.10560541670045899</v>
      </c>
      <c r="AW16" s="181">
        <f t="shared" si="25"/>
        <v>1.7381662404823026</v>
      </c>
      <c r="AX16" s="181">
        <f t="shared" si="26"/>
        <v>0.70650438286976636</v>
      </c>
      <c r="AY16" s="181" t="e">
        <f t="shared" si="27"/>
        <v>#NUM!</v>
      </c>
      <c r="AZ16" s="181" t="e">
        <f t="shared" si="28"/>
        <v>#NUM!</v>
      </c>
      <c r="BA16" s="181">
        <f t="shared" si="29"/>
        <v>1.1885504822046373</v>
      </c>
      <c r="BB16" s="181">
        <f t="shared" si="30"/>
        <v>0.77815125038364363</v>
      </c>
      <c r="BC16" s="181" t="e">
        <f t="shared" si="31"/>
        <v>#VALUE!</v>
      </c>
      <c r="BD16" s="181">
        <f t="shared" si="32"/>
        <v>1.2189728542134137</v>
      </c>
      <c r="BE16" s="181">
        <f t="shared" si="3"/>
        <v>1.3318958159050927</v>
      </c>
      <c r="BF16" s="181">
        <f t="shared" si="4"/>
        <v>2.6670206173940945</v>
      </c>
      <c r="BG16" s="181">
        <f t="shared" si="5"/>
        <v>1.0841526984638734</v>
      </c>
      <c r="BH16" s="181">
        <f t="shared" si="6"/>
        <v>3.1375784457927964</v>
      </c>
      <c r="BI16" s="181">
        <f t="shared" si="7"/>
        <v>0.67514617731423587</v>
      </c>
      <c r="BJ16" s="181">
        <f t="shared" si="8"/>
        <v>0.17026171539495738</v>
      </c>
      <c r="BK16" s="181">
        <f t="shared" si="9"/>
        <v>0.96558253244633896</v>
      </c>
      <c r="BL16" s="181" t="e">
        <f t="shared" si="10"/>
        <v>#NUM!</v>
      </c>
      <c r="BM16" s="181">
        <f t="shared" si="11"/>
        <v>0.6020599913279624</v>
      </c>
      <c r="BN16" s="181">
        <f t="shared" si="12"/>
        <v>1.0755469613925308</v>
      </c>
      <c r="BO16" s="181">
        <f t="shared" si="13"/>
        <v>1.7781512503836436</v>
      </c>
      <c r="BP16" s="181">
        <f t="shared" si="14"/>
        <v>-3.9993694566077161E-2</v>
      </c>
      <c r="BQ16" s="181">
        <f t="shared" si="15"/>
        <v>-0.34128954988576887</v>
      </c>
      <c r="BR16" s="181" t="e">
        <f t="shared" si="16"/>
        <v>#NUM!</v>
      </c>
      <c r="BS16" s="181" t="e">
        <f t="shared" si="17"/>
        <v>#NUM!</v>
      </c>
      <c r="BT16" s="185">
        <v>5.5294982075788894</v>
      </c>
      <c r="BU16" s="185">
        <v>4.4979065539315153</v>
      </c>
      <c r="BV16" s="185">
        <v>-2.6774514328360066</v>
      </c>
      <c r="BW16" s="185">
        <v>-3.7090430864833812</v>
      </c>
      <c r="BX16" s="185">
        <v>0.54316194048947974</v>
      </c>
      <c r="BY16" s="185">
        <v>1.0276441969211656</v>
      </c>
      <c r="BZ16" s="185"/>
      <c r="CA16" s="185">
        <v>0.10560541670045899</v>
      </c>
      <c r="CB16" s="185">
        <v>1.7381662404823026</v>
      </c>
      <c r="CC16" s="185">
        <v>0.70650438286976636</v>
      </c>
      <c r="CD16" s="185"/>
      <c r="CE16" s="185"/>
      <c r="CF16" s="185">
        <v>1.1885504822046373</v>
      </c>
      <c r="CG16" s="185">
        <v>0.77815125038364363</v>
      </c>
      <c r="CH16" s="199"/>
      <c r="CI16" s="199">
        <v>1.2189728542134137</v>
      </c>
      <c r="CJ16" s="199">
        <v>1.3318958159050927</v>
      </c>
      <c r="CK16" s="199">
        <v>2.6670206173940945</v>
      </c>
      <c r="CL16" s="199">
        <v>1.0841526984638734</v>
      </c>
      <c r="CM16" s="199">
        <v>3.1375784457927964</v>
      </c>
      <c r="CN16" s="199">
        <v>0.67514617731423587</v>
      </c>
      <c r="CO16" s="199">
        <v>0.17026171539495738</v>
      </c>
      <c r="CP16" s="199">
        <v>0.96558253244633896</v>
      </c>
      <c r="CQ16" s="199"/>
      <c r="CR16" s="199">
        <v>0.6020599913279624</v>
      </c>
      <c r="CS16" s="199">
        <v>1.0755469613925308</v>
      </c>
      <c r="CT16" s="199">
        <v>1.7781512503836436</v>
      </c>
      <c r="CU16" s="199">
        <v>-3.9993694566077161E-2</v>
      </c>
      <c r="CV16" s="199">
        <v>-0.34128954988576887</v>
      </c>
      <c r="CW16" s="199"/>
      <c r="CX16" s="199"/>
    </row>
    <row r="17" spans="1:102" x14ac:dyDescent="0.3">
      <c r="A17" s="128" t="s">
        <v>325</v>
      </c>
      <c r="B17" s="128">
        <v>3685.8699998387651</v>
      </c>
      <c r="C17" s="128">
        <v>5.233185389228816</v>
      </c>
      <c r="D17" s="128">
        <v>3678713.4812343209</v>
      </c>
      <c r="E17" s="147">
        <v>702958.75410911662</v>
      </c>
      <c r="F17" s="123">
        <v>52.22</v>
      </c>
      <c r="G17" s="123">
        <f t="shared" si="0"/>
        <v>47.78</v>
      </c>
      <c r="H17" s="151">
        <v>998.05839093490624</v>
      </c>
      <c r="I17">
        <v>2075</v>
      </c>
      <c r="J17" s="188">
        <v>338452.875</v>
      </c>
      <c r="K17" s="188">
        <v>31470.7109375</v>
      </c>
      <c r="L17" s="188">
        <v>2.1015927770847522E-3</v>
      </c>
      <c r="M17" s="188">
        <v>1.9541455748003949E-4</v>
      </c>
      <c r="N17" s="188">
        <v>2.1870182004839087</v>
      </c>
      <c r="O17" s="188">
        <v>6.555161317021291</v>
      </c>
      <c r="P17" s="188">
        <v>0</v>
      </c>
      <c r="Q17" s="189">
        <v>0.28633674004947751</v>
      </c>
      <c r="R17" s="188">
        <v>45.64083515745471</v>
      </c>
      <c r="S17" s="188">
        <v>5.7376326561854922</v>
      </c>
      <c r="T17" s="188"/>
      <c r="U17" s="188"/>
      <c r="V17" s="188">
        <v>20.156470992438059</v>
      </c>
      <c r="W17" s="188">
        <v>9</v>
      </c>
      <c r="X17" s="188" t="s">
        <v>465</v>
      </c>
      <c r="Y17" s="188">
        <v>12.05664179265214</v>
      </c>
      <c r="Z17" s="190">
        <v>16.679312263624606</v>
      </c>
      <c r="AA17" s="191">
        <v>625.10984117969792</v>
      </c>
      <c r="AB17" s="196">
        <v>9.5006039960125417</v>
      </c>
      <c r="AC17" s="192">
        <v>998.05839093490624</v>
      </c>
      <c r="AD17" s="193">
        <v>5.233185389228816</v>
      </c>
      <c r="AE17" s="194">
        <v>1.86</v>
      </c>
      <c r="AF17" s="195">
        <v>9.907267903824696</v>
      </c>
      <c r="AG17" s="195">
        <v>0.10732768606561362</v>
      </c>
      <c r="AH17" s="195">
        <v>5.5</v>
      </c>
      <c r="AI17" s="195">
        <v>12.3</v>
      </c>
      <c r="AJ17" s="195">
        <v>60</v>
      </c>
      <c r="AK17" s="195">
        <v>0.91202408075332642</v>
      </c>
      <c r="AL17" s="195">
        <v>0.45573297142982483</v>
      </c>
      <c r="AM17" s="195">
        <v>0</v>
      </c>
      <c r="AN17" s="195">
        <v>0</v>
      </c>
      <c r="AO17" s="181">
        <f t="shared" si="2"/>
        <v>5.5294982075788894</v>
      </c>
      <c r="AP17" s="181">
        <f t="shared" si="18"/>
        <v>4.4979065539315153</v>
      </c>
      <c r="AQ17" s="181">
        <f t="shared" si="19"/>
        <v>-2.6774514328360066</v>
      </c>
      <c r="AR17" s="181">
        <f t="shared" si="20"/>
        <v>-3.7090430864833812</v>
      </c>
      <c r="AS17" s="181">
        <f t="shared" si="21"/>
        <v>0.33985239727487487</v>
      </c>
      <c r="AT17" s="181">
        <f t="shared" si="22"/>
        <v>0.81658338378050876</v>
      </c>
      <c r="AU17" s="181" t="e">
        <f t="shared" si="23"/>
        <v>#NUM!</v>
      </c>
      <c r="AV17" s="181">
        <f t="shared" si="24"/>
        <v>-0.54312292380150007</v>
      </c>
      <c r="AW17" s="181">
        <f t="shared" si="25"/>
        <v>1.6593535827434516</v>
      </c>
      <c r="AX17" s="181">
        <f t="shared" si="26"/>
        <v>0.75873273971017008</v>
      </c>
      <c r="AY17" s="181" t="e">
        <f t="shared" si="27"/>
        <v>#NUM!</v>
      </c>
      <c r="AZ17" s="181" t="e">
        <f t="shared" si="28"/>
        <v>#NUM!</v>
      </c>
      <c r="BA17" s="181">
        <f t="shared" si="29"/>
        <v>1.3044144978791574</v>
      </c>
      <c r="BB17" s="181">
        <f t="shared" si="30"/>
        <v>0.95424250943932487</v>
      </c>
      <c r="BC17" s="181" t="e">
        <f t="shared" si="31"/>
        <v>#VALUE!</v>
      </c>
      <c r="BD17" s="181">
        <f t="shared" si="32"/>
        <v>1.0812263580514905</v>
      </c>
      <c r="BE17" s="181">
        <f t="shared" si="3"/>
        <v>1.2221781394509719</v>
      </c>
      <c r="BF17" s="181">
        <f t="shared" si="4"/>
        <v>2.7959563361070829</v>
      </c>
      <c r="BG17" s="181">
        <f t="shared" si="5"/>
        <v>0.97775121621484584</v>
      </c>
      <c r="BH17" s="181">
        <f t="shared" si="6"/>
        <v>2.9991559502242491</v>
      </c>
      <c r="BI17" s="181">
        <f t="shared" si="7"/>
        <v>0.71876612019598829</v>
      </c>
      <c r="BJ17" s="181">
        <f t="shared" si="8"/>
        <v>0.26951294421791633</v>
      </c>
      <c r="BK17" s="181">
        <f t="shared" si="9"/>
        <v>0.99595390696949881</v>
      </c>
      <c r="BL17" s="181">
        <f t="shared" si="10"/>
        <v>-0.9692882337231894</v>
      </c>
      <c r="BM17" s="181">
        <f t="shared" si="11"/>
        <v>0.74036268949424389</v>
      </c>
      <c r="BN17" s="181">
        <f t="shared" si="12"/>
        <v>1.0899051114393981</v>
      </c>
      <c r="BO17" s="181">
        <f t="shared" si="13"/>
        <v>1.7781512503836436</v>
      </c>
      <c r="BP17" s="181">
        <f t="shared" si="14"/>
        <v>-3.9993694566077161E-2</v>
      </c>
      <c r="BQ17" s="181">
        <f t="shared" si="15"/>
        <v>-0.34128954988576887</v>
      </c>
      <c r="BR17" s="181" t="e">
        <f t="shared" si="16"/>
        <v>#NUM!</v>
      </c>
      <c r="BS17" s="181" t="e">
        <f t="shared" si="17"/>
        <v>#NUM!</v>
      </c>
      <c r="BT17" s="185">
        <v>5.5294982075788894</v>
      </c>
      <c r="BU17" s="185">
        <v>4.4979065539315153</v>
      </c>
      <c r="BV17" s="185">
        <v>-2.6774514328360066</v>
      </c>
      <c r="BW17" s="185">
        <v>-3.7090430864833812</v>
      </c>
      <c r="BX17" s="185">
        <v>0.33985239727487487</v>
      </c>
      <c r="BY17" s="185">
        <v>0.81658338378050876</v>
      </c>
      <c r="BZ17" s="185"/>
      <c r="CA17" s="185">
        <v>-0.54312292380150007</v>
      </c>
      <c r="CB17" s="185">
        <v>1.6593535827434516</v>
      </c>
      <c r="CC17" s="185">
        <v>0.75873273971017008</v>
      </c>
      <c r="CD17" s="185"/>
      <c r="CE17" s="185"/>
      <c r="CF17" s="185">
        <v>1.3044144978791574</v>
      </c>
      <c r="CG17" s="185">
        <v>0.95424250943932487</v>
      </c>
      <c r="CH17" s="199"/>
      <c r="CI17" s="199">
        <v>1.0812263580514905</v>
      </c>
      <c r="CJ17" s="199">
        <v>1.2221781394509719</v>
      </c>
      <c r="CK17" s="199">
        <v>2.7959563361070829</v>
      </c>
      <c r="CL17" s="199">
        <v>0.97775121621484584</v>
      </c>
      <c r="CM17" s="199">
        <v>2.9991559502242491</v>
      </c>
      <c r="CN17" s="199">
        <v>0.71876612019598829</v>
      </c>
      <c r="CO17" s="199">
        <v>0.26951294421791633</v>
      </c>
      <c r="CP17" s="199">
        <v>0.99595390696949881</v>
      </c>
      <c r="CQ17" s="199">
        <v>-0.9692882337231894</v>
      </c>
      <c r="CR17" s="199">
        <v>0.74036268949424389</v>
      </c>
      <c r="CS17" s="199">
        <v>1.0899051114393981</v>
      </c>
      <c r="CT17" s="199">
        <v>1.7781512503836436</v>
      </c>
      <c r="CU17" s="199">
        <v>-3.9993694566077161E-2</v>
      </c>
      <c r="CV17" s="199">
        <v>-0.34128954988576887</v>
      </c>
      <c r="CW17" s="199"/>
      <c r="CX17" s="199"/>
    </row>
    <row r="18" spans="1:102" ht="28.8" x14ac:dyDescent="0.3">
      <c r="A18" s="128" t="s">
        <v>326</v>
      </c>
      <c r="B18" s="128">
        <v>6116.110004248897</v>
      </c>
      <c r="C18" s="128">
        <v>4.6381132486614369</v>
      </c>
      <c r="D18" s="128">
        <v>687893.90010720084</v>
      </c>
      <c r="E18" s="147">
        <v>148313.30397241327</v>
      </c>
      <c r="F18" s="123">
        <v>47.47</v>
      </c>
      <c r="G18" s="123">
        <f t="shared" si="0"/>
        <v>52.53</v>
      </c>
      <c r="H18" s="151">
        <v>112.4724538357415</v>
      </c>
      <c r="I18">
        <v>2084</v>
      </c>
      <c r="J18" s="188">
        <v>338452.875</v>
      </c>
      <c r="K18" s="188">
        <v>31470.7109375</v>
      </c>
      <c r="L18" s="188">
        <v>2.1015927770847522E-3</v>
      </c>
      <c r="M18" s="188">
        <v>1.9541455748003949E-4</v>
      </c>
      <c r="N18" s="188">
        <v>0</v>
      </c>
      <c r="O18" s="188">
        <v>0.94284598966626731</v>
      </c>
      <c r="P18" s="188">
        <v>1.971905825389271E-2</v>
      </c>
      <c r="Q18" s="189">
        <v>8.0933796098520243E-3</v>
      </c>
      <c r="R18" s="188">
        <v>0</v>
      </c>
      <c r="S18" s="188">
        <v>0</v>
      </c>
      <c r="T18" s="197">
        <v>12081.371252000001</v>
      </c>
      <c r="U18" s="197">
        <v>26698.0567648</v>
      </c>
      <c r="V18" s="188">
        <v>0</v>
      </c>
      <c r="W18" s="188">
        <v>2</v>
      </c>
      <c r="X18" s="188">
        <v>0</v>
      </c>
      <c r="Y18" s="188">
        <v>0</v>
      </c>
      <c r="Z18" s="190">
        <v>42.755665498386328</v>
      </c>
      <c r="AA18" s="191">
        <v>770.90376861512868</v>
      </c>
      <c r="AB18" s="196">
        <v>7.3412484094029793</v>
      </c>
      <c r="AC18" s="192">
        <v>112.4724538357415</v>
      </c>
      <c r="AD18" s="193">
        <v>4.6381132486614369</v>
      </c>
      <c r="AE18" s="194">
        <v>1.58</v>
      </c>
      <c r="AF18" s="195">
        <v>14.218326399573805</v>
      </c>
      <c r="AG18" s="195">
        <v>3.3153580495589772</v>
      </c>
      <c r="AH18" s="195">
        <v>8.4</v>
      </c>
      <c r="AI18" s="195">
        <v>10.5</v>
      </c>
      <c r="AJ18" s="195">
        <v>60</v>
      </c>
      <c r="AK18" s="195">
        <v>0.91202408075332642</v>
      </c>
      <c r="AL18" s="195">
        <v>0.45573297142982483</v>
      </c>
      <c r="AM18" s="195">
        <v>0</v>
      </c>
      <c r="AN18" s="195">
        <v>0</v>
      </c>
      <c r="AO18" s="181">
        <f t="shared" si="2"/>
        <v>5.5294982075788894</v>
      </c>
      <c r="AP18" s="181">
        <f t="shared" si="18"/>
        <v>4.4979065539315153</v>
      </c>
      <c r="AQ18" s="181">
        <f t="shared" si="19"/>
        <v>-2.6774514328360066</v>
      </c>
      <c r="AR18" s="181">
        <f t="shared" si="20"/>
        <v>-3.7090430864833812</v>
      </c>
      <c r="AS18" s="181" t="e">
        <f t="shared" si="21"/>
        <v>#NUM!</v>
      </c>
      <c r="AT18" s="181">
        <f t="shared" si="22"/>
        <v>-2.5559241833799269E-2</v>
      </c>
      <c r="AU18" s="181">
        <f t="shared" si="23"/>
        <v>-1.7051138300086019</v>
      </c>
      <c r="AV18" s="181">
        <f t="shared" si="24"/>
        <v>-2.091870089090011</v>
      </c>
      <c r="AW18" s="181" t="e">
        <f t="shared" si="25"/>
        <v>#NUM!</v>
      </c>
      <c r="AX18" s="181" t="e">
        <f t="shared" si="26"/>
        <v>#NUM!</v>
      </c>
      <c r="AY18" s="181">
        <f t="shared" si="27"/>
        <v>4.0821162300946368</v>
      </c>
      <c r="AZ18" s="181">
        <f t="shared" si="28"/>
        <v>4.426479652112258</v>
      </c>
      <c r="BA18" s="181" t="e">
        <f t="shared" si="29"/>
        <v>#NUM!</v>
      </c>
      <c r="BB18" s="181">
        <f t="shared" si="30"/>
        <v>0.3010299956639812</v>
      </c>
      <c r="BC18" s="181" t="e">
        <f t="shared" si="31"/>
        <v>#NUM!</v>
      </c>
      <c r="BD18" s="181" t="e">
        <f t="shared" si="32"/>
        <v>#NUM!</v>
      </c>
      <c r="BE18" s="181">
        <f t="shared" si="3"/>
        <v>1.6309936706819859</v>
      </c>
      <c r="BF18" s="181">
        <f t="shared" si="4"/>
        <v>2.8870001687541897</v>
      </c>
      <c r="BG18" s="181">
        <f t="shared" si="5"/>
        <v>0.8657699197542883</v>
      </c>
      <c r="BH18" s="181">
        <f t="shared" si="6"/>
        <v>2.0510461703407934</v>
      </c>
      <c r="BI18" s="181">
        <f t="shared" si="7"/>
        <v>0.66634134858577343</v>
      </c>
      <c r="BJ18" s="181">
        <f t="shared" si="8"/>
        <v>0.19865708695442263</v>
      </c>
      <c r="BK18" s="181">
        <f t="shared" si="9"/>
        <v>1.1528484797829712</v>
      </c>
      <c r="BL18" s="181">
        <f t="shared" si="10"/>
        <v>0.5205304378842851</v>
      </c>
      <c r="BM18" s="181">
        <f t="shared" si="11"/>
        <v>0.9242792860618817</v>
      </c>
      <c r="BN18" s="181">
        <f t="shared" si="12"/>
        <v>1.0211892990699381</v>
      </c>
      <c r="BO18" s="181">
        <f t="shared" si="13"/>
        <v>1.7781512503836436</v>
      </c>
      <c r="BP18" s="181">
        <f t="shared" si="14"/>
        <v>-3.9993694566077161E-2</v>
      </c>
      <c r="BQ18" s="181">
        <f t="shared" si="15"/>
        <v>-0.34128954988576887</v>
      </c>
      <c r="BR18" s="181" t="e">
        <f t="shared" si="16"/>
        <v>#NUM!</v>
      </c>
      <c r="BS18" s="181" t="e">
        <f t="shared" si="17"/>
        <v>#NUM!</v>
      </c>
      <c r="BT18" s="185">
        <v>5.5294982075788894</v>
      </c>
      <c r="BU18" s="185">
        <v>4.4979065539315153</v>
      </c>
      <c r="BV18" s="185">
        <v>-2.6774514328360066</v>
      </c>
      <c r="BW18" s="185">
        <v>-3.7090430864833812</v>
      </c>
      <c r="BX18" s="185"/>
      <c r="BY18" s="185">
        <v>-2.5559241833799269E-2</v>
      </c>
      <c r="BZ18" s="185">
        <v>-1.7051138300086019</v>
      </c>
      <c r="CA18" s="185">
        <v>-2.091870089090011</v>
      </c>
      <c r="CB18" s="185"/>
      <c r="CC18" s="185"/>
      <c r="CD18" s="185">
        <v>4.0821162300946368</v>
      </c>
      <c r="CE18" s="185">
        <v>4.426479652112258</v>
      </c>
      <c r="CF18" s="185"/>
      <c r="CG18" s="185">
        <v>0.3010299956639812</v>
      </c>
      <c r="CH18" s="199"/>
      <c r="CI18" s="199"/>
      <c r="CJ18" s="199">
        <v>1.6309936706819859</v>
      </c>
      <c r="CK18" s="199">
        <v>2.8870001687541897</v>
      </c>
      <c r="CL18" s="199">
        <v>0.8657699197542883</v>
      </c>
      <c r="CM18" s="199">
        <v>2.0510461703407934</v>
      </c>
      <c r="CN18" s="199">
        <v>0.66634134858577343</v>
      </c>
      <c r="CO18" s="199">
        <v>0.19865708695442263</v>
      </c>
      <c r="CP18" s="199">
        <v>1.1528484797829712</v>
      </c>
      <c r="CQ18" s="199">
        <v>0.5205304378842851</v>
      </c>
      <c r="CR18" s="199">
        <v>0.9242792860618817</v>
      </c>
      <c r="CS18" s="199">
        <v>1.0211892990699381</v>
      </c>
      <c r="CT18" s="199">
        <v>1.7781512503836436</v>
      </c>
      <c r="CU18" s="199">
        <v>-3.9993694566077161E-2</v>
      </c>
      <c r="CV18" s="199">
        <v>-0.34128954988576887</v>
      </c>
      <c r="CW18" s="199"/>
      <c r="CX18" s="199"/>
    </row>
    <row r="19" spans="1:102" x14ac:dyDescent="0.3">
      <c r="A19" s="128" t="s">
        <v>305</v>
      </c>
      <c r="B19" s="128">
        <v>1463.5999999839105</v>
      </c>
      <c r="C19" s="128">
        <v>4.3228291686003502</v>
      </c>
      <c r="D19" s="128">
        <v>16461516.96465933</v>
      </c>
      <c r="E19" s="147">
        <v>3808042.4468842139</v>
      </c>
      <c r="F19" s="123">
        <v>45.57</v>
      </c>
      <c r="G19" s="123">
        <f t="shared" si="0"/>
        <v>54.43</v>
      </c>
      <c r="H19" s="151">
        <v>11247.278604017691</v>
      </c>
      <c r="I19">
        <v>3026</v>
      </c>
      <c r="J19" s="188">
        <v>338452.875</v>
      </c>
      <c r="K19" s="188">
        <v>31470.7109375</v>
      </c>
      <c r="L19" s="188">
        <v>2.1015927770847522E-3</v>
      </c>
      <c r="M19" s="188">
        <v>1.9541455748003949E-4</v>
      </c>
      <c r="N19" s="188">
        <v>15.569797675615272</v>
      </c>
      <c r="O19" s="188">
        <v>12.18052075827017</v>
      </c>
      <c r="P19" s="188">
        <v>0</v>
      </c>
      <c r="Q19" s="189">
        <v>4.3115605357128803</v>
      </c>
      <c r="R19" s="188">
        <v>0</v>
      </c>
      <c r="S19" s="188">
        <v>0</v>
      </c>
      <c r="T19" s="188"/>
      <c r="U19" s="188"/>
      <c r="V19" s="188">
        <v>0</v>
      </c>
      <c r="W19" s="188">
        <v>1</v>
      </c>
      <c r="X19" s="188">
        <v>10</v>
      </c>
      <c r="Y19" s="188">
        <v>23.019300680384237</v>
      </c>
      <c r="Z19" s="190">
        <v>26.934525476688208</v>
      </c>
      <c r="AA19" s="191">
        <v>5984.1082818480463</v>
      </c>
      <c r="AB19" s="196">
        <v>233.69960425027054</v>
      </c>
      <c r="AC19" s="192">
        <v>11247.278604017691</v>
      </c>
      <c r="AD19" s="193">
        <v>4.3228291686003502</v>
      </c>
      <c r="AE19" s="194">
        <v>3.48</v>
      </c>
      <c r="AF19" s="195">
        <v>45.093881784628238</v>
      </c>
      <c r="AG19" s="195">
        <v>5.2559856893580053</v>
      </c>
      <c r="AH19" s="195">
        <v>0.4</v>
      </c>
      <c r="AI19" s="195">
        <v>8.3000000000000007</v>
      </c>
      <c r="AJ19" s="195">
        <v>60</v>
      </c>
      <c r="AK19" s="195">
        <v>0.91202408075332642</v>
      </c>
      <c r="AL19" s="195">
        <v>0.45573297142982483</v>
      </c>
      <c r="AM19" s="195">
        <v>0</v>
      </c>
      <c r="AN19" s="195">
        <v>0</v>
      </c>
      <c r="AO19" s="181">
        <f t="shared" si="2"/>
        <v>5.5294982075788894</v>
      </c>
      <c r="AP19" s="181">
        <f t="shared" si="18"/>
        <v>4.4979065539315153</v>
      </c>
      <c r="AQ19" s="181">
        <f t="shared" si="19"/>
        <v>-2.6774514328360066</v>
      </c>
      <c r="AR19" s="181">
        <f t="shared" si="20"/>
        <v>-3.7090430864833812</v>
      </c>
      <c r="AS19" s="181">
        <f t="shared" si="21"/>
        <v>1.1922829690912577</v>
      </c>
      <c r="AT19" s="181">
        <f t="shared" si="22"/>
        <v>1.0856658562450066</v>
      </c>
      <c r="AU19" s="181" t="e">
        <f t="shared" si="23"/>
        <v>#NUM!</v>
      </c>
      <c r="AV19" s="181">
        <f t="shared" si="24"/>
        <v>0.63463448811530276</v>
      </c>
      <c r="AW19" s="181" t="e">
        <f t="shared" si="25"/>
        <v>#NUM!</v>
      </c>
      <c r="AX19" s="181" t="e">
        <f t="shared" si="26"/>
        <v>#NUM!</v>
      </c>
      <c r="AY19" s="181" t="e">
        <f t="shared" si="27"/>
        <v>#NUM!</v>
      </c>
      <c r="AZ19" s="181" t="e">
        <f t="shared" si="28"/>
        <v>#NUM!</v>
      </c>
      <c r="BA19" s="181" t="e">
        <f t="shared" si="29"/>
        <v>#NUM!</v>
      </c>
      <c r="BB19" s="181">
        <f t="shared" si="30"/>
        <v>0</v>
      </c>
      <c r="BC19" s="181">
        <f t="shared" si="31"/>
        <v>1</v>
      </c>
      <c r="BD19" s="181">
        <f t="shared" si="32"/>
        <v>1.3620921257549596</v>
      </c>
      <c r="BE19" s="181">
        <f t="shared" si="3"/>
        <v>1.4303093286968547</v>
      </c>
      <c r="BF19" s="181">
        <f t="shared" si="4"/>
        <v>3.7769994434432408</v>
      </c>
      <c r="BG19" s="181">
        <f t="shared" si="5"/>
        <v>2.368657976953334</v>
      </c>
      <c r="BH19" s="181">
        <f t="shared" si="6"/>
        <v>4.0510474530934601</v>
      </c>
      <c r="BI19" s="181">
        <f t="shared" si="7"/>
        <v>0.63576807323891593</v>
      </c>
      <c r="BJ19" s="181">
        <f t="shared" si="8"/>
        <v>0.54157924394658097</v>
      </c>
      <c r="BK19" s="181">
        <f t="shared" si="9"/>
        <v>1.6541176219794806</v>
      </c>
      <c r="BL19" s="181">
        <f t="shared" si="10"/>
        <v>0.72065417408572141</v>
      </c>
      <c r="BM19" s="181">
        <f t="shared" si="11"/>
        <v>-0.3979400086720376</v>
      </c>
      <c r="BN19" s="181">
        <f t="shared" si="12"/>
        <v>0.91907809237607396</v>
      </c>
      <c r="BO19" s="181">
        <f t="shared" si="13"/>
        <v>1.7781512503836436</v>
      </c>
      <c r="BP19" s="181">
        <f t="shared" si="14"/>
        <v>-3.9993694566077161E-2</v>
      </c>
      <c r="BQ19" s="181">
        <f t="shared" si="15"/>
        <v>-0.34128954988576887</v>
      </c>
      <c r="BR19" s="181" t="e">
        <f t="shared" si="16"/>
        <v>#NUM!</v>
      </c>
      <c r="BS19" s="181" t="e">
        <f t="shared" si="17"/>
        <v>#NUM!</v>
      </c>
      <c r="BT19" s="185">
        <v>5.5294982075788894</v>
      </c>
      <c r="BU19" s="185">
        <v>4.4979065539315153</v>
      </c>
      <c r="BV19" s="185">
        <v>-2.6774514328360066</v>
      </c>
      <c r="BW19" s="185">
        <v>-3.7090430864833812</v>
      </c>
      <c r="BX19" s="185">
        <v>1.1922829690912577</v>
      </c>
      <c r="BY19" s="185">
        <v>1.0856658562450066</v>
      </c>
      <c r="BZ19" s="185"/>
      <c r="CA19" s="185">
        <v>0.63463448811530276</v>
      </c>
      <c r="CB19" s="185"/>
      <c r="CC19" s="185"/>
      <c r="CD19" s="185"/>
      <c r="CE19" s="185"/>
      <c r="CF19" s="185"/>
      <c r="CG19" s="185">
        <v>0</v>
      </c>
      <c r="CH19" s="199">
        <v>1</v>
      </c>
      <c r="CI19" s="199">
        <v>1.3620921257549596</v>
      </c>
      <c r="CJ19" s="199">
        <v>1.4303093286968547</v>
      </c>
      <c r="CK19" s="199">
        <v>3.7769994434432408</v>
      </c>
      <c r="CL19" s="199">
        <v>2.368657976953334</v>
      </c>
      <c r="CM19" s="199">
        <v>4.0510474530934601</v>
      </c>
      <c r="CN19" s="199">
        <v>0.63576807323891593</v>
      </c>
      <c r="CO19" s="199">
        <v>0.54157924394658097</v>
      </c>
      <c r="CP19" s="199">
        <v>1.6541176219794806</v>
      </c>
      <c r="CQ19" s="199">
        <v>0.72065417408572141</v>
      </c>
      <c r="CR19" s="199">
        <v>-0.3979400086720376</v>
      </c>
      <c r="CS19" s="199">
        <v>0.91907809237607396</v>
      </c>
      <c r="CT19" s="199">
        <v>1.7781512503836436</v>
      </c>
      <c r="CU19" s="199">
        <v>-3.9993694566077161E-2</v>
      </c>
      <c r="CV19" s="199">
        <v>-0.34128954988576887</v>
      </c>
      <c r="CW19" s="199"/>
      <c r="CX19" s="199"/>
    </row>
    <row r="20" spans="1:102" x14ac:dyDescent="0.3">
      <c r="A20" s="128" t="s">
        <v>328</v>
      </c>
      <c r="B20" s="128">
        <v>2052.8599991459191</v>
      </c>
      <c r="C20" s="128">
        <v>4.5528019344366859</v>
      </c>
      <c r="D20" s="128">
        <v>2065705.4291707438</v>
      </c>
      <c r="E20" s="147">
        <v>453721.7869167708</v>
      </c>
      <c r="F20" s="123">
        <v>50.74</v>
      </c>
      <c r="G20" s="123">
        <f t="shared" si="0"/>
        <v>49.26</v>
      </c>
      <c r="H20" s="151">
        <v>1006.2573336857696</v>
      </c>
      <c r="I20">
        <v>3029</v>
      </c>
      <c r="J20" s="188">
        <v>338452.875</v>
      </c>
      <c r="K20" s="188">
        <v>31470.7109375</v>
      </c>
      <c r="L20" s="188">
        <v>2.1015927770847522E-3</v>
      </c>
      <c r="M20" s="188">
        <v>1.9541455748003949E-4</v>
      </c>
      <c r="N20" s="188">
        <v>22.104032255900371</v>
      </c>
      <c r="O20" s="188">
        <v>16.196670405137585</v>
      </c>
      <c r="P20" s="188">
        <v>0</v>
      </c>
      <c r="Q20" s="189">
        <v>5.1533957524631084</v>
      </c>
      <c r="R20" s="188">
        <v>0</v>
      </c>
      <c r="S20" s="188">
        <v>0</v>
      </c>
      <c r="T20" s="188"/>
      <c r="U20" s="188"/>
      <c r="V20" s="188">
        <v>0</v>
      </c>
      <c r="W20" s="188">
        <v>15</v>
      </c>
      <c r="X20" s="188">
        <v>277</v>
      </c>
      <c r="Y20" s="188">
        <v>20.196610363969459</v>
      </c>
      <c r="Z20" s="190">
        <v>32.341770716494786</v>
      </c>
      <c r="AA20" s="191">
        <v>1200.0258918790414</v>
      </c>
      <c r="AB20" s="196">
        <v>28.924743652334797</v>
      </c>
      <c r="AC20" s="192">
        <v>1006.2573336857696</v>
      </c>
      <c r="AD20" s="193">
        <v>4.5528019344366859</v>
      </c>
      <c r="AE20" s="194">
        <v>0.84</v>
      </c>
      <c r="AF20" s="195">
        <v>9.4518316717780948</v>
      </c>
      <c r="AG20" s="195">
        <v>0.42447220065884911</v>
      </c>
      <c r="AH20" s="195">
        <v>2.6</v>
      </c>
      <c r="AI20" s="195">
        <v>10.4</v>
      </c>
      <c r="AJ20" s="195">
        <v>60</v>
      </c>
      <c r="AK20" s="195">
        <v>0.91202408075332642</v>
      </c>
      <c r="AL20" s="195">
        <v>0.45573297142982483</v>
      </c>
      <c r="AM20" s="195">
        <v>0</v>
      </c>
      <c r="AN20" s="195">
        <v>0</v>
      </c>
      <c r="AO20" s="181">
        <f t="shared" si="2"/>
        <v>5.5294982075788894</v>
      </c>
      <c r="AP20" s="181">
        <f t="shared" si="18"/>
        <v>4.4979065539315153</v>
      </c>
      <c r="AQ20" s="181">
        <f t="shared" si="19"/>
        <v>-2.6774514328360066</v>
      </c>
      <c r="AR20" s="181">
        <f t="shared" si="20"/>
        <v>-3.7090430864833812</v>
      </c>
      <c r="AS20" s="181">
        <f t="shared" si="21"/>
        <v>1.3444715056647578</v>
      </c>
      <c r="AT20" s="181">
        <f t="shared" si="22"/>
        <v>1.2094257445860133</v>
      </c>
      <c r="AU20" s="181" t="e">
        <f t="shared" si="23"/>
        <v>#NUM!</v>
      </c>
      <c r="AV20" s="181">
        <f t="shared" si="24"/>
        <v>0.71209349517042919</v>
      </c>
      <c r="AW20" s="181" t="e">
        <f t="shared" si="25"/>
        <v>#NUM!</v>
      </c>
      <c r="AX20" s="181" t="e">
        <f t="shared" si="26"/>
        <v>#NUM!</v>
      </c>
      <c r="AY20" s="181" t="e">
        <f t="shared" si="27"/>
        <v>#NUM!</v>
      </c>
      <c r="AZ20" s="181" t="e">
        <f t="shared" si="28"/>
        <v>#NUM!</v>
      </c>
      <c r="BA20" s="181" t="e">
        <f t="shared" si="29"/>
        <v>#NUM!</v>
      </c>
      <c r="BB20" s="181">
        <f t="shared" si="30"/>
        <v>1.1760912590556813</v>
      </c>
      <c r="BC20" s="181">
        <f t="shared" si="31"/>
        <v>2.4424797690644486</v>
      </c>
      <c r="BD20" s="181">
        <f t="shared" si="32"/>
        <v>1.305278487082786</v>
      </c>
      <c r="BE20" s="181">
        <f t="shared" si="3"/>
        <v>1.5097637939052786</v>
      </c>
      <c r="BF20" s="181">
        <f t="shared" si="4"/>
        <v>3.0791906165300285</v>
      </c>
      <c r="BG20" s="181">
        <f t="shared" si="5"/>
        <v>1.4612695186740972</v>
      </c>
      <c r="BH20" s="181">
        <f t="shared" si="6"/>
        <v>3.0027090585611727</v>
      </c>
      <c r="BI20" s="181">
        <f t="shared" si="7"/>
        <v>0.65827875712737272</v>
      </c>
      <c r="BJ20" s="181">
        <f t="shared" si="8"/>
        <v>-7.5720713938118356E-2</v>
      </c>
      <c r="BK20" s="181">
        <f t="shared" si="9"/>
        <v>0.97551597865342543</v>
      </c>
      <c r="BL20" s="181">
        <f t="shared" si="10"/>
        <v>-0.37215074710623997</v>
      </c>
      <c r="BM20" s="181">
        <f t="shared" si="11"/>
        <v>0.41497334797081797</v>
      </c>
      <c r="BN20" s="181">
        <f t="shared" si="12"/>
        <v>1.0170333392987803</v>
      </c>
      <c r="BO20" s="181">
        <f t="shared" si="13"/>
        <v>1.7781512503836436</v>
      </c>
      <c r="BP20" s="181">
        <f t="shared" si="14"/>
        <v>-3.9993694566077161E-2</v>
      </c>
      <c r="BQ20" s="181">
        <f t="shared" si="15"/>
        <v>-0.34128954988576887</v>
      </c>
      <c r="BR20" s="181" t="e">
        <f t="shared" si="16"/>
        <v>#NUM!</v>
      </c>
      <c r="BS20" s="181" t="e">
        <f t="shared" si="17"/>
        <v>#NUM!</v>
      </c>
      <c r="BT20" s="185">
        <v>5.5294982075788894</v>
      </c>
      <c r="BU20" s="185">
        <v>4.4979065539315153</v>
      </c>
      <c r="BV20" s="185">
        <v>-2.6774514328360066</v>
      </c>
      <c r="BW20" s="185">
        <v>-3.7090430864833812</v>
      </c>
      <c r="BX20" s="185">
        <v>1.3444715056647578</v>
      </c>
      <c r="BY20" s="185">
        <v>1.2094257445860133</v>
      </c>
      <c r="BZ20" s="185"/>
      <c r="CA20" s="185">
        <v>0.71209349517042919</v>
      </c>
      <c r="CB20" s="185"/>
      <c r="CC20" s="185"/>
      <c r="CD20" s="185"/>
      <c r="CE20" s="185"/>
      <c r="CF20" s="185"/>
      <c r="CG20" s="185">
        <v>1.1760912590556813</v>
      </c>
      <c r="CH20" s="199">
        <v>2.4424797690644486</v>
      </c>
      <c r="CI20" s="199">
        <v>1.305278487082786</v>
      </c>
      <c r="CJ20" s="199">
        <v>1.5097637939052786</v>
      </c>
      <c r="CK20" s="199">
        <v>3.0791906165300285</v>
      </c>
      <c r="CL20" s="199">
        <v>1.4612695186740972</v>
      </c>
      <c r="CM20" s="199">
        <v>3.0027090585611727</v>
      </c>
      <c r="CN20" s="199">
        <v>0.65827875712737272</v>
      </c>
      <c r="CO20" s="199">
        <v>-7.5720713938118356E-2</v>
      </c>
      <c r="CP20" s="199">
        <v>0.97551597865342543</v>
      </c>
      <c r="CQ20" s="199">
        <v>-0.37215074710623997</v>
      </c>
      <c r="CR20" s="199">
        <v>0.41497334797081797</v>
      </c>
      <c r="CS20" s="199">
        <v>1.0170333392987803</v>
      </c>
      <c r="CT20" s="199">
        <v>1.7781512503836436</v>
      </c>
      <c r="CU20" s="199">
        <v>-3.9993694566077161E-2</v>
      </c>
      <c r="CV20" s="199">
        <v>-0.34128954988576887</v>
      </c>
      <c r="CW20" s="199"/>
      <c r="CX20" s="199"/>
    </row>
    <row r="21" spans="1:102" x14ac:dyDescent="0.3">
      <c r="A21" s="128" t="s">
        <v>329</v>
      </c>
      <c r="B21" s="128">
        <v>1806.3599997833799</v>
      </c>
      <c r="C21" s="128">
        <v>4.1186751171868385</v>
      </c>
      <c r="D21" s="128">
        <v>5415623.1427143477</v>
      </c>
      <c r="E21" s="147">
        <v>1314894.471796396</v>
      </c>
      <c r="F21" s="123">
        <v>47.85</v>
      </c>
      <c r="G21" s="123">
        <f t="shared" si="0"/>
        <v>52.15</v>
      </c>
      <c r="H21" s="151">
        <v>2998.0862858808841</v>
      </c>
      <c r="I21">
        <v>3033</v>
      </c>
      <c r="J21" s="188">
        <v>338452.875</v>
      </c>
      <c r="K21" s="188">
        <v>31470.7109375</v>
      </c>
      <c r="L21" s="188">
        <v>2.1015927770847522E-3</v>
      </c>
      <c r="M21" s="188">
        <v>1.9541455748003949E-4</v>
      </c>
      <c r="N21" s="188">
        <v>0.3622625035543709</v>
      </c>
      <c r="O21" s="188">
        <v>3.2605321190287704</v>
      </c>
      <c r="P21" s="188">
        <v>0</v>
      </c>
      <c r="Q21" s="189">
        <v>0.36332735450226089</v>
      </c>
      <c r="R21" s="188">
        <v>0</v>
      </c>
      <c r="S21" s="188">
        <v>0</v>
      </c>
      <c r="T21" s="188"/>
      <c r="U21" s="188"/>
      <c r="V21" s="188">
        <v>0</v>
      </c>
      <c r="W21" s="188">
        <v>8</v>
      </c>
      <c r="X21" s="188">
        <v>0</v>
      </c>
      <c r="Y21" s="188">
        <v>68.231746378829598</v>
      </c>
      <c r="Z21" s="190">
        <v>47.114880535306384</v>
      </c>
      <c r="AA21" s="191">
        <v>534.02903484721787</v>
      </c>
      <c r="AB21" s="196">
        <v>18.225049527824211</v>
      </c>
      <c r="AC21" s="192">
        <v>2998.0862858808841</v>
      </c>
      <c r="AD21" s="193">
        <v>4.1186751171868385</v>
      </c>
      <c r="AE21" s="194">
        <v>5.21</v>
      </c>
      <c r="AF21" s="195">
        <v>18.802120700917992</v>
      </c>
      <c r="AG21" s="195">
        <v>4.0650843421839697</v>
      </c>
      <c r="AH21" s="195">
        <v>2</v>
      </c>
      <c r="AI21" s="195">
        <v>8.7999999999999989</v>
      </c>
      <c r="AJ21" s="195">
        <v>60</v>
      </c>
      <c r="AK21" s="195">
        <v>0.91202408075332642</v>
      </c>
      <c r="AL21" s="195">
        <v>0.45573297142982483</v>
      </c>
      <c r="AM21" s="195">
        <v>0</v>
      </c>
      <c r="AN21" s="195">
        <v>0</v>
      </c>
      <c r="AO21" s="181">
        <f t="shared" si="2"/>
        <v>5.5294982075788894</v>
      </c>
      <c r="AP21" s="181">
        <f t="shared" si="18"/>
        <v>4.4979065539315153</v>
      </c>
      <c r="AQ21" s="181">
        <f t="shared" si="19"/>
        <v>-2.6774514328360066</v>
      </c>
      <c r="AR21" s="181">
        <f t="shared" si="20"/>
        <v>-3.7090430864833812</v>
      </c>
      <c r="AS21" s="181">
        <f t="shared" si="21"/>
        <v>-0.44097661584725351</v>
      </c>
      <c r="AT21" s="181">
        <f t="shared" si="22"/>
        <v>0.51328848273647132</v>
      </c>
      <c r="AU21" s="181" t="e">
        <f t="shared" si="23"/>
        <v>#NUM!</v>
      </c>
      <c r="AV21" s="181">
        <f t="shared" si="24"/>
        <v>-0.439701903369976</v>
      </c>
      <c r="AW21" s="181" t="e">
        <f t="shared" si="25"/>
        <v>#NUM!</v>
      </c>
      <c r="AX21" s="181" t="e">
        <f t="shared" si="26"/>
        <v>#NUM!</v>
      </c>
      <c r="AY21" s="181" t="e">
        <f t="shared" si="27"/>
        <v>#NUM!</v>
      </c>
      <c r="AZ21" s="181" t="e">
        <f t="shared" si="28"/>
        <v>#NUM!</v>
      </c>
      <c r="BA21" s="181" t="e">
        <f t="shared" si="29"/>
        <v>#NUM!</v>
      </c>
      <c r="BB21" s="181">
        <f t="shared" si="30"/>
        <v>0.90308998699194354</v>
      </c>
      <c r="BC21" s="181" t="e">
        <f t="shared" si="31"/>
        <v>#NUM!</v>
      </c>
      <c r="BD21" s="181">
        <f t="shared" si="32"/>
        <v>1.8339864871084688</v>
      </c>
      <c r="BE21" s="181">
        <f t="shared" si="3"/>
        <v>1.6731580942566269</v>
      </c>
      <c r="BF21" s="181">
        <f t="shared" si="4"/>
        <v>2.7275648700082065</v>
      </c>
      <c r="BG21" s="181">
        <f t="shared" si="5"/>
        <v>1.2606687172167079</v>
      </c>
      <c r="BH21" s="181">
        <f t="shared" si="6"/>
        <v>3.4768441278260296</v>
      </c>
      <c r="BI21" s="181">
        <f t="shared" si="7"/>
        <v>0.61475753597737315</v>
      </c>
      <c r="BJ21" s="181">
        <f t="shared" si="8"/>
        <v>0.71683772329952444</v>
      </c>
      <c r="BK21" s="181">
        <f t="shared" si="9"/>
        <v>1.2742068363255934</v>
      </c>
      <c r="BL21" s="181">
        <f t="shared" si="10"/>
        <v>0.60906956074560847</v>
      </c>
      <c r="BM21" s="181">
        <f t="shared" si="11"/>
        <v>0.3010299956639812</v>
      </c>
      <c r="BN21" s="181">
        <f t="shared" si="12"/>
        <v>0.94448267215016857</v>
      </c>
      <c r="BO21" s="181">
        <f t="shared" si="13"/>
        <v>1.7781512503836436</v>
      </c>
      <c r="BP21" s="181">
        <f t="shared" si="14"/>
        <v>-3.9993694566077161E-2</v>
      </c>
      <c r="BQ21" s="181">
        <f t="shared" si="15"/>
        <v>-0.34128954988576887</v>
      </c>
      <c r="BR21" s="181" t="e">
        <f t="shared" si="16"/>
        <v>#NUM!</v>
      </c>
      <c r="BS21" s="181" t="e">
        <f t="shared" si="17"/>
        <v>#NUM!</v>
      </c>
      <c r="BT21" s="185">
        <v>5.5294982075788894</v>
      </c>
      <c r="BU21" s="185">
        <v>4.4979065539315153</v>
      </c>
      <c r="BV21" s="185">
        <v>-2.6774514328360066</v>
      </c>
      <c r="BW21" s="185">
        <v>-3.7090430864833812</v>
      </c>
      <c r="BX21" s="185">
        <v>-0.44097661584725351</v>
      </c>
      <c r="BY21" s="185">
        <v>0.51328848273647132</v>
      </c>
      <c r="BZ21" s="185"/>
      <c r="CA21" s="185">
        <v>-0.439701903369976</v>
      </c>
      <c r="CB21" s="185"/>
      <c r="CC21" s="185"/>
      <c r="CD21" s="185"/>
      <c r="CE21" s="185"/>
      <c r="CF21" s="185"/>
      <c r="CG21" s="185">
        <v>0.90308998699194354</v>
      </c>
      <c r="CH21" s="199"/>
      <c r="CI21" s="199">
        <v>1.8339864871084688</v>
      </c>
      <c r="CJ21" s="199">
        <v>1.6731580942566269</v>
      </c>
      <c r="CK21" s="199">
        <v>2.7275648700082065</v>
      </c>
      <c r="CL21" s="199">
        <v>1.2606687172167079</v>
      </c>
      <c r="CM21" s="199">
        <v>3.4768441278260296</v>
      </c>
      <c r="CN21" s="199">
        <v>0.61475753597737315</v>
      </c>
      <c r="CO21" s="199">
        <v>0.71683772329952444</v>
      </c>
      <c r="CP21" s="199">
        <v>1.2742068363255934</v>
      </c>
      <c r="CQ21" s="199">
        <v>0.60906956074560847</v>
      </c>
      <c r="CR21" s="199">
        <v>0.3010299956639812</v>
      </c>
      <c r="CS21" s="199">
        <v>0.94448267215016857</v>
      </c>
      <c r="CT21" s="199">
        <v>1.7781512503836436</v>
      </c>
      <c r="CU21" s="199">
        <v>-3.9993694566077161E-2</v>
      </c>
      <c r="CV21" s="199">
        <v>-0.34128954988576887</v>
      </c>
      <c r="CW21" s="199"/>
      <c r="CX21" s="199"/>
    </row>
    <row r="22" spans="1:102" ht="28.8" x14ac:dyDescent="0.3">
      <c r="A22" s="128" t="s">
        <v>330</v>
      </c>
      <c r="B22" s="128">
        <v>1468.7399997470702</v>
      </c>
      <c r="C22" s="128">
        <v>4.6920623359159892</v>
      </c>
      <c r="D22" s="128">
        <v>1178880.2220614639</v>
      </c>
      <c r="E22" s="147">
        <v>251249.90625925298</v>
      </c>
      <c r="F22" s="123">
        <v>50.71</v>
      </c>
      <c r="G22" s="123">
        <f t="shared" si="0"/>
        <v>49.29</v>
      </c>
      <c r="H22" s="151">
        <v>802.64731828947072</v>
      </c>
      <c r="I22">
        <v>3035</v>
      </c>
      <c r="J22" s="188">
        <v>338452.875</v>
      </c>
      <c r="K22" s="188">
        <v>31470.7109375</v>
      </c>
      <c r="L22" s="188">
        <v>2.1015927770847522E-3</v>
      </c>
      <c r="M22" s="188">
        <v>1.9541455748003949E-4</v>
      </c>
      <c r="N22" s="188">
        <v>10.161991030595322</v>
      </c>
      <c r="O22" s="188">
        <v>7.433572465181804</v>
      </c>
      <c r="P22" s="188">
        <v>0</v>
      </c>
      <c r="Q22" s="189">
        <v>4.0514999258035767</v>
      </c>
      <c r="R22" s="188">
        <v>0</v>
      </c>
      <c r="S22" s="188">
        <v>0</v>
      </c>
      <c r="T22" s="188"/>
      <c r="U22" s="188"/>
      <c r="V22" s="188">
        <v>4.8451736236793703</v>
      </c>
      <c r="W22" s="188">
        <v>2</v>
      </c>
      <c r="X22" s="188" t="s">
        <v>465</v>
      </c>
      <c r="Y22" s="188">
        <v>3.1706329257919696</v>
      </c>
      <c r="Z22" s="190">
        <v>10.522007991198802</v>
      </c>
      <c r="AA22" s="191">
        <v>1011.2986694400931</v>
      </c>
      <c r="AB22" s="196">
        <v>25.320638552916275</v>
      </c>
      <c r="AC22" s="192">
        <v>802.64731828947072</v>
      </c>
      <c r="AD22" s="193">
        <v>4.6920623359159892</v>
      </c>
      <c r="AE22" s="194">
        <v>0.06</v>
      </c>
      <c r="AF22" s="195">
        <v>7.2493369895168431</v>
      </c>
      <c r="AG22" s="195">
        <v>0.2967977601018264</v>
      </c>
      <c r="AH22" s="195">
        <v>2.2999999999999998</v>
      </c>
      <c r="AI22" s="195">
        <v>10.7</v>
      </c>
      <c r="AJ22" s="195">
        <v>60</v>
      </c>
      <c r="AK22" s="195">
        <v>0.91202408075332642</v>
      </c>
      <c r="AL22" s="195">
        <v>0.45573297142982483</v>
      </c>
      <c r="AM22" s="195">
        <v>0</v>
      </c>
      <c r="AN22" s="195">
        <v>0</v>
      </c>
      <c r="AO22" s="181">
        <f t="shared" si="2"/>
        <v>5.5294982075788894</v>
      </c>
      <c r="AP22" s="181">
        <f t="shared" si="18"/>
        <v>4.4979065539315153</v>
      </c>
      <c r="AQ22" s="181">
        <f t="shared" si="19"/>
        <v>-2.6774514328360066</v>
      </c>
      <c r="AR22" s="181">
        <f t="shared" si="20"/>
        <v>-3.7090430864833812</v>
      </c>
      <c r="AS22" s="181">
        <f t="shared" si="21"/>
        <v>1.0069788072476997</v>
      </c>
      <c r="AT22" s="181">
        <f t="shared" si="22"/>
        <v>0.87119757944577769</v>
      </c>
      <c r="AU22" s="181" t="e">
        <f t="shared" si="23"/>
        <v>#NUM!</v>
      </c>
      <c r="AV22" s="181">
        <f t="shared" si="24"/>
        <v>0.60761583528975749</v>
      </c>
      <c r="AW22" s="181" t="e">
        <f t="shared" si="25"/>
        <v>#NUM!</v>
      </c>
      <c r="AX22" s="181" t="e">
        <f t="shared" si="26"/>
        <v>#NUM!</v>
      </c>
      <c r="AY22" s="181" t="e">
        <f t="shared" si="27"/>
        <v>#NUM!</v>
      </c>
      <c r="AZ22" s="181" t="e">
        <f t="shared" si="28"/>
        <v>#NUM!</v>
      </c>
      <c r="BA22" s="181">
        <f t="shared" si="29"/>
        <v>0.68530934432895929</v>
      </c>
      <c r="BB22" s="181">
        <f t="shared" si="30"/>
        <v>0.3010299956639812</v>
      </c>
      <c r="BC22" s="181" t="e">
        <f t="shared" si="31"/>
        <v>#VALUE!</v>
      </c>
      <c r="BD22" s="181">
        <f t="shared" si="32"/>
        <v>0.50114596529078437</v>
      </c>
      <c r="BE22" s="181">
        <f t="shared" si="3"/>
        <v>1.0220986272969343</v>
      </c>
      <c r="BF22" s="181">
        <f t="shared" si="4"/>
        <v>3.0048794358422306</v>
      </c>
      <c r="BG22" s="181">
        <f t="shared" si="5"/>
        <v>1.40347465381416</v>
      </c>
      <c r="BH22" s="181">
        <f t="shared" si="6"/>
        <v>2.9045247590188721</v>
      </c>
      <c r="BI22" s="181">
        <f t="shared" si="7"/>
        <v>0.67136377325689867</v>
      </c>
      <c r="BJ22" s="181">
        <f t="shared" si="8"/>
        <v>-1.2218487496163564</v>
      </c>
      <c r="BK22" s="181">
        <f t="shared" si="9"/>
        <v>0.86029828864531366</v>
      </c>
      <c r="BL22" s="181">
        <f t="shared" si="10"/>
        <v>-0.52753938095058306</v>
      </c>
      <c r="BM22" s="181">
        <f t="shared" si="11"/>
        <v>0.36172783601759284</v>
      </c>
      <c r="BN22" s="181">
        <f t="shared" si="12"/>
        <v>1.0293837776852097</v>
      </c>
      <c r="BO22" s="181">
        <f t="shared" si="13"/>
        <v>1.7781512503836436</v>
      </c>
      <c r="BP22" s="181">
        <f t="shared" si="14"/>
        <v>-3.9993694566077161E-2</v>
      </c>
      <c r="BQ22" s="181">
        <f t="shared" si="15"/>
        <v>-0.34128954988576887</v>
      </c>
      <c r="BR22" s="181" t="e">
        <f t="shared" si="16"/>
        <v>#NUM!</v>
      </c>
      <c r="BS22" s="181" t="e">
        <f t="shared" si="17"/>
        <v>#NUM!</v>
      </c>
      <c r="BT22" s="185">
        <v>5.5294982075788894</v>
      </c>
      <c r="BU22" s="185">
        <v>4.4979065539315153</v>
      </c>
      <c r="BV22" s="185">
        <v>-2.6774514328360066</v>
      </c>
      <c r="BW22" s="185">
        <v>-3.7090430864833812</v>
      </c>
      <c r="BX22" s="185">
        <v>1.0069788072476997</v>
      </c>
      <c r="BY22" s="185">
        <v>0.87119757944577769</v>
      </c>
      <c r="BZ22" s="185"/>
      <c r="CA22" s="185">
        <v>0.60761583528975749</v>
      </c>
      <c r="CB22" s="185"/>
      <c r="CC22" s="185"/>
      <c r="CD22" s="185"/>
      <c r="CE22" s="185"/>
      <c r="CF22" s="185">
        <v>0.68530934432895929</v>
      </c>
      <c r="CG22" s="185">
        <v>0.3010299956639812</v>
      </c>
      <c r="CH22" s="199"/>
      <c r="CI22" s="199">
        <v>0.50114596529078437</v>
      </c>
      <c r="CJ22" s="199">
        <v>1.0220986272969343</v>
      </c>
      <c r="CK22" s="199">
        <v>3.0048794358422306</v>
      </c>
      <c r="CL22" s="199">
        <v>1.40347465381416</v>
      </c>
      <c r="CM22" s="199">
        <v>2.9045247590188721</v>
      </c>
      <c r="CN22" s="199">
        <v>0.67136377325689867</v>
      </c>
      <c r="CO22" s="199">
        <v>-1.2218487496163564</v>
      </c>
      <c r="CP22" s="199">
        <v>0.86029828864531366</v>
      </c>
      <c r="CQ22" s="199">
        <v>-0.52753938095058306</v>
      </c>
      <c r="CR22" s="199">
        <v>0.36172783601759284</v>
      </c>
      <c r="CS22" s="199">
        <v>1.0293837776852097</v>
      </c>
      <c r="CT22" s="199">
        <v>1.7781512503836436</v>
      </c>
      <c r="CU22" s="199">
        <v>-3.9993694566077161E-2</v>
      </c>
      <c r="CV22" s="199">
        <v>-0.34128954988576887</v>
      </c>
      <c r="CW22" s="199"/>
      <c r="CX22" s="199"/>
    </row>
    <row r="23" spans="1:102" ht="28.8" x14ac:dyDescent="0.3">
      <c r="A23" s="128" t="s">
        <v>331</v>
      </c>
      <c r="B23" s="128">
        <v>2688.5899991912738</v>
      </c>
      <c r="C23" s="128">
        <v>4.6418059624881636</v>
      </c>
      <c r="D23" s="128">
        <v>3230134.2022398962</v>
      </c>
      <c r="E23" s="147">
        <v>695878.76536494342</v>
      </c>
      <c r="F23" s="123">
        <v>50.81</v>
      </c>
      <c r="G23" s="123">
        <f t="shared" si="0"/>
        <v>49.19</v>
      </c>
      <c r="H23" s="151">
        <v>1201.4231263270035</v>
      </c>
      <c r="I23">
        <v>3048</v>
      </c>
      <c r="J23" s="188">
        <v>338452.875</v>
      </c>
      <c r="K23" s="188">
        <v>31470.7109375</v>
      </c>
      <c r="L23" s="188">
        <v>2.1015927770847522E-3</v>
      </c>
      <c r="M23" s="188">
        <v>1.9541455748003949E-4</v>
      </c>
      <c r="N23" s="188">
        <v>1.1168070879026519</v>
      </c>
      <c r="O23" s="188">
        <v>27.681162884234023</v>
      </c>
      <c r="P23" s="188">
        <v>6.3923841150267195</v>
      </c>
      <c r="Q23" s="189">
        <v>5.4115354161015441</v>
      </c>
      <c r="R23" s="188">
        <v>0</v>
      </c>
      <c r="S23" s="188">
        <v>0</v>
      </c>
      <c r="T23" s="188"/>
      <c r="U23" s="188"/>
      <c r="V23" s="188">
        <v>0</v>
      </c>
      <c r="W23" s="188">
        <v>17</v>
      </c>
      <c r="X23" s="188" t="s">
        <v>465</v>
      </c>
      <c r="Y23" s="188">
        <v>8.2926422754873208</v>
      </c>
      <c r="Z23" s="190">
        <v>13.136434054321224</v>
      </c>
      <c r="AA23" s="191">
        <v>440.22938706816944</v>
      </c>
      <c r="AB23" s="196">
        <v>21.361341566598941</v>
      </c>
      <c r="AC23" s="192">
        <v>1201.4231263270035</v>
      </c>
      <c r="AD23" s="193">
        <v>4.6418059624881636</v>
      </c>
      <c r="AE23" s="194">
        <v>1.1399999999999999</v>
      </c>
      <c r="AF23" s="195">
        <v>12.654644494849443</v>
      </c>
      <c r="AG23" s="195">
        <v>0.18627308692695368</v>
      </c>
      <c r="AH23" s="195">
        <v>10.5</v>
      </c>
      <c r="AI23" s="195">
        <v>12.8</v>
      </c>
      <c r="AJ23" s="195">
        <v>60</v>
      </c>
      <c r="AK23" s="195">
        <v>0.91202408075332642</v>
      </c>
      <c r="AL23" s="195">
        <v>0.45573297142982483</v>
      </c>
      <c r="AM23" s="195">
        <v>0</v>
      </c>
      <c r="AN23" s="195">
        <v>0</v>
      </c>
      <c r="AO23" s="181">
        <f t="shared" si="2"/>
        <v>5.5294982075788894</v>
      </c>
      <c r="AP23" s="181">
        <f t="shared" si="18"/>
        <v>4.4979065539315153</v>
      </c>
      <c r="AQ23" s="181">
        <f t="shared" si="19"/>
        <v>-2.6774514328360066</v>
      </c>
      <c r="AR23" s="181">
        <f t="shared" si="20"/>
        <v>-3.7090430864833812</v>
      </c>
      <c r="AS23" s="181">
        <f t="shared" si="21"/>
        <v>4.797816157138695E-2</v>
      </c>
      <c r="AT23" s="181">
        <f t="shared" si="22"/>
        <v>1.442184330856886</v>
      </c>
      <c r="AU23" s="181">
        <f t="shared" si="23"/>
        <v>0.80566286361888639</v>
      </c>
      <c r="AV23" s="181">
        <f t="shared" si="24"/>
        <v>0.73332050505712365</v>
      </c>
      <c r="AW23" s="181" t="e">
        <f t="shared" si="25"/>
        <v>#NUM!</v>
      </c>
      <c r="AX23" s="181" t="e">
        <f t="shared" si="26"/>
        <v>#NUM!</v>
      </c>
      <c r="AY23" s="181" t="e">
        <f t="shared" si="27"/>
        <v>#NUM!</v>
      </c>
      <c r="AZ23" s="181" t="e">
        <f t="shared" si="28"/>
        <v>#NUM!</v>
      </c>
      <c r="BA23" s="181" t="e">
        <f t="shared" si="29"/>
        <v>#NUM!</v>
      </c>
      <c r="BB23" s="181">
        <f t="shared" si="30"/>
        <v>1.2304489213782739</v>
      </c>
      <c r="BC23" s="181" t="e">
        <f t="shared" si="31"/>
        <v>#VALUE!</v>
      </c>
      <c r="BD23" s="181">
        <f t="shared" si="32"/>
        <v>0.91869293137379249</v>
      </c>
      <c r="BE23" s="181">
        <f t="shared" si="3"/>
        <v>1.1184774899795515</v>
      </c>
      <c r="BF23" s="181">
        <f t="shared" si="4"/>
        <v>2.6436790300745696</v>
      </c>
      <c r="BG23" s="181">
        <f t="shared" si="5"/>
        <v>1.3296285244180774</v>
      </c>
      <c r="BH23" s="181">
        <f t="shared" si="6"/>
        <v>3.0796959874744445</v>
      </c>
      <c r="BI23" s="181">
        <f t="shared" si="7"/>
        <v>0.66668698205226207</v>
      </c>
      <c r="BJ23" s="181">
        <f t="shared" si="8"/>
        <v>5.6904851336472557E-2</v>
      </c>
      <c r="BK23" s="181">
        <f t="shared" si="9"/>
        <v>1.1022499490917572</v>
      </c>
      <c r="BL23" s="181">
        <f t="shared" si="10"/>
        <v>-0.72984988822474772</v>
      </c>
      <c r="BM23" s="181">
        <f t="shared" si="11"/>
        <v>1.0211892990699381</v>
      </c>
      <c r="BN23" s="181">
        <f t="shared" si="12"/>
        <v>1.1072099696478683</v>
      </c>
      <c r="BO23" s="181">
        <f t="shared" si="13"/>
        <v>1.7781512503836436</v>
      </c>
      <c r="BP23" s="181">
        <f t="shared" si="14"/>
        <v>-3.9993694566077161E-2</v>
      </c>
      <c r="BQ23" s="181">
        <f t="shared" si="15"/>
        <v>-0.34128954988576887</v>
      </c>
      <c r="BR23" s="181" t="e">
        <f t="shared" si="16"/>
        <v>#NUM!</v>
      </c>
      <c r="BS23" s="181" t="e">
        <f t="shared" si="17"/>
        <v>#NUM!</v>
      </c>
      <c r="BT23" s="185">
        <v>5.5294982075788894</v>
      </c>
      <c r="BU23" s="185">
        <v>4.4979065539315153</v>
      </c>
      <c r="BV23" s="185">
        <v>-2.6774514328360066</v>
      </c>
      <c r="BW23" s="185">
        <v>-3.7090430864833812</v>
      </c>
      <c r="BX23" s="185">
        <v>4.797816157138695E-2</v>
      </c>
      <c r="BY23" s="185">
        <v>1.442184330856886</v>
      </c>
      <c r="BZ23" s="185">
        <v>0.80566286361888639</v>
      </c>
      <c r="CA23" s="185">
        <v>0.73332050505712365</v>
      </c>
      <c r="CB23" s="185"/>
      <c r="CC23" s="185"/>
      <c r="CD23" s="185"/>
      <c r="CE23" s="185"/>
      <c r="CF23" s="185"/>
      <c r="CG23" s="185">
        <v>1.2304489213782739</v>
      </c>
      <c r="CH23" s="199"/>
      <c r="CI23" s="199">
        <v>0.91869293137379249</v>
      </c>
      <c r="CJ23" s="199">
        <v>1.1184774899795515</v>
      </c>
      <c r="CK23" s="199">
        <v>2.6436790300745696</v>
      </c>
      <c r="CL23" s="199">
        <v>1.3296285244180774</v>
      </c>
      <c r="CM23" s="199">
        <v>3.0796959874744445</v>
      </c>
      <c r="CN23" s="199">
        <v>0.66668698205226207</v>
      </c>
      <c r="CO23" s="199">
        <v>5.6904851336472557E-2</v>
      </c>
      <c r="CP23" s="199">
        <v>1.1022499490917572</v>
      </c>
      <c r="CQ23" s="199">
        <v>-0.72984988822474772</v>
      </c>
      <c r="CR23" s="199">
        <v>1.0211892990699381</v>
      </c>
      <c r="CS23" s="199">
        <v>1.1072099696478683</v>
      </c>
      <c r="CT23" s="199">
        <v>1.7781512503836436</v>
      </c>
      <c r="CU23" s="199">
        <v>-3.9993694566077161E-2</v>
      </c>
      <c r="CV23" s="199">
        <v>-0.34128954988576887</v>
      </c>
      <c r="CW23" s="199"/>
      <c r="CX23" s="199"/>
    </row>
    <row r="24" spans="1:102" ht="28.8" x14ac:dyDescent="0.3">
      <c r="A24" s="128" t="s">
        <v>332</v>
      </c>
      <c r="B24" s="128">
        <v>1125.6899996229654</v>
      </c>
      <c r="C24" s="128">
        <v>4.6240595838175045</v>
      </c>
      <c r="D24" s="128">
        <v>1183881.1553764204</v>
      </c>
      <c r="E24" s="147">
        <v>256026.36253208455</v>
      </c>
      <c r="F24" s="123">
        <v>50.72</v>
      </c>
      <c r="G24" s="123">
        <f t="shared" si="0"/>
        <v>49.28</v>
      </c>
      <c r="H24" s="151">
        <v>1051.6937662881835</v>
      </c>
      <c r="I24">
        <v>3054</v>
      </c>
      <c r="J24" s="188">
        <v>338452.875</v>
      </c>
      <c r="K24" s="188">
        <v>31470.7109375</v>
      </c>
      <c r="L24" s="188">
        <v>2.1015927770847522E-3</v>
      </c>
      <c r="M24" s="188">
        <v>1.9541455748003949E-4</v>
      </c>
      <c r="N24" s="188">
        <v>23.565013239253098</v>
      </c>
      <c r="O24" s="188">
        <v>13.4508694290992</v>
      </c>
      <c r="P24" s="188">
        <v>0</v>
      </c>
      <c r="Q24" s="189">
        <v>3.4769785654229328</v>
      </c>
      <c r="R24" s="188">
        <v>0</v>
      </c>
      <c r="S24" s="188">
        <v>0</v>
      </c>
      <c r="T24" s="188"/>
      <c r="U24" s="188"/>
      <c r="V24" s="188">
        <v>1.109520499416649</v>
      </c>
      <c r="W24" s="188">
        <v>8</v>
      </c>
      <c r="X24" s="188">
        <v>651</v>
      </c>
      <c r="Y24" s="188">
        <v>12.784987081734208</v>
      </c>
      <c r="Z24" s="190">
        <v>22.444166559143483</v>
      </c>
      <c r="AA24" s="191">
        <v>676.75711904144202</v>
      </c>
      <c r="AB24" s="196">
        <v>34.589620600033761</v>
      </c>
      <c r="AC24" s="192">
        <v>1051.6937662881835</v>
      </c>
      <c r="AD24" s="193">
        <v>4.6240595838175045</v>
      </c>
      <c r="AE24" s="194">
        <v>0.17</v>
      </c>
      <c r="AF24" s="195">
        <v>10.850075568536109</v>
      </c>
      <c r="AG24" s="195">
        <v>0.22398709286436069</v>
      </c>
      <c r="AH24" s="195">
        <v>1.3</v>
      </c>
      <c r="AI24" s="195">
        <v>10.4</v>
      </c>
      <c r="AJ24" s="195">
        <v>60</v>
      </c>
      <c r="AK24" s="195">
        <v>0.91202408075332642</v>
      </c>
      <c r="AL24" s="195">
        <v>0.45573297142982483</v>
      </c>
      <c r="AM24" s="195">
        <v>0</v>
      </c>
      <c r="AN24" s="195">
        <v>0</v>
      </c>
      <c r="AO24" s="181">
        <f t="shared" si="2"/>
        <v>5.5294982075788894</v>
      </c>
      <c r="AP24" s="181">
        <f t="shared" si="18"/>
        <v>4.4979065539315153</v>
      </c>
      <c r="AQ24" s="181">
        <f t="shared" si="19"/>
        <v>-2.6774514328360066</v>
      </c>
      <c r="AR24" s="181">
        <f t="shared" si="20"/>
        <v>-3.7090430864833812</v>
      </c>
      <c r="AS24" s="181">
        <f t="shared" si="21"/>
        <v>1.3722676880902631</v>
      </c>
      <c r="AT24" s="181">
        <f t="shared" si="22"/>
        <v>1.1287503569077031</v>
      </c>
      <c r="AU24" s="181" t="e">
        <f t="shared" si="23"/>
        <v>#NUM!</v>
      </c>
      <c r="AV24" s="181">
        <f t="shared" si="24"/>
        <v>0.54120201339040952</v>
      </c>
      <c r="AW24" s="181" t="e">
        <f t="shared" si="25"/>
        <v>#NUM!</v>
      </c>
      <c r="AX24" s="181" t="e">
        <f t="shared" si="26"/>
        <v>#NUM!</v>
      </c>
      <c r="AY24" s="181" t="e">
        <f t="shared" si="27"/>
        <v>#NUM!</v>
      </c>
      <c r="AZ24" s="181" t="e">
        <f t="shared" si="28"/>
        <v>#NUM!</v>
      </c>
      <c r="BA24" s="181">
        <f t="shared" si="29"/>
        <v>4.5135330634082836E-2</v>
      </c>
      <c r="BB24" s="181">
        <f t="shared" si="30"/>
        <v>0.90308998699194354</v>
      </c>
      <c r="BC24" s="181">
        <f t="shared" si="31"/>
        <v>2.8135809885681922</v>
      </c>
      <c r="BD24" s="181">
        <f t="shared" si="32"/>
        <v>1.1067002935407364</v>
      </c>
      <c r="BE24" s="181">
        <f t="shared" si="3"/>
        <v>1.3511034829617583</v>
      </c>
      <c r="BF24" s="181">
        <f t="shared" si="4"/>
        <v>2.8304328329599477</v>
      </c>
      <c r="BG24" s="181">
        <f t="shared" si="5"/>
        <v>1.5389457984348465</v>
      </c>
      <c r="BH24" s="181">
        <f t="shared" si="6"/>
        <v>3.021889299730018</v>
      </c>
      <c r="BI24" s="181">
        <f t="shared" si="7"/>
        <v>0.66502342159682215</v>
      </c>
      <c r="BJ24" s="181">
        <f t="shared" si="8"/>
        <v>-0.769551078621726</v>
      </c>
      <c r="BK24" s="181">
        <f t="shared" si="9"/>
        <v>1.035432762966479</v>
      </c>
      <c r="BL24" s="181">
        <f t="shared" si="10"/>
        <v>-0.64977700693052076</v>
      </c>
      <c r="BM24" s="181">
        <f t="shared" si="11"/>
        <v>0.11394335230683679</v>
      </c>
      <c r="BN24" s="181">
        <f t="shared" si="12"/>
        <v>1.0170333392987803</v>
      </c>
      <c r="BO24" s="181">
        <f t="shared" si="13"/>
        <v>1.7781512503836436</v>
      </c>
      <c r="BP24" s="181">
        <f t="shared" si="14"/>
        <v>-3.9993694566077161E-2</v>
      </c>
      <c r="BQ24" s="181">
        <f t="shared" si="15"/>
        <v>-0.34128954988576887</v>
      </c>
      <c r="BR24" s="181" t="e">
        <f t="shared" si="16"/>
        <v>#NUM!</v>
      </c>
      <c r="BS24" s="181" t="e">
        <f t="shared" si="17"/>
        <v>#NUM!</v>
      </c>
      <c r="BT24" s="185">
        <v>5.5294982075788894</v>
      </c>
      <c r="BU24" s="185">
        <v>4.4979065539315153</v>
      </c>
      <c r="BV24" s="185">
        <v>-2.6774514328360066</v>
      </c>
      <c r="BW24" s="185">
        <v>-3.7090430864833812</v>
      </c>
      <c r="BX24" s="185">
        <v>1.3722676880902631</v>
      </c>
      <c r="BY24" s="185">
        <v>1.1287503569077031</v>
      </c>
      <c r="BZ24" s="185"/>
      <c r="CA24" s="185">
        <v>0.54120201339040952</v>
      </c>
      <c r="CB24" s="185"/>
      <c r="CC24" s="185"/>
      <c r="CD24" s="185"/>
      <c r="CE24" s="185"/>
      <c r="CF24" s="185">
        <v>4.5135330634082836E-2</v>
      </c>
      <c r="CG24" s="185">
        <v>0.90308998699194354</v>
      </c>
      <c r="CH24" s="199">
        <v>2.8135809885681922</v>
      </c>
      <c r="CI24" s="199">
        <v>1.1067002935407364</v>
      </c>
      <c r="CJ24" s="199">
        <v>1.3511034829617583</v>
      </c>
      <c r="CK24" s="199">
        <v>2.8304328329599477</v>
      </c>
      <c r="CL24" s="199">
        <v>1.5389457984348465</v>
      </c>
      <c r="CM24" s="199">
        <v>3.021889299730018</v>
      </c>
      <c r="CN24" s="199">
        <v>0.66502342159682215</v>
      </c>
      <c r="CO24" s="199">
        <v>-0.769551078621726</v>
      </c>
      <c r="CP24" s="199">
        <v>1.035432762966479</v>
      </c>
      <c r="CQ24" s="199">
        <v>-0.64977700693052076</v>
      </c>
      <c r="CR24" s="199">
        <v>0.11394335230683679</v>
      </c>
      <c r="CS24" s="199">
        <v>1.0170333392987803</v>
      </c>
      <c r="CT24" s="199">
        <v>1.7781512503836436</v>
      </c>
      <c r="CU24" s="199">
        <v>-3.9993694566077161E-2</v>
      </c>
      <c r="CV24" s="199">
        <v>-0.34128954988576887</v>
      </c>
      <c r="CW24" s="199"/>
      <c r="CX24" s="199"/>
    </row>
    <row r="25" spans="1:102" ht="28.8" x14ac:dyDescent="0.3">
      <c r="A25" s="128" t="s">
        <v>333</v>
      </c>
      <c r="B25" s="128">
        <v>1383.6600004439856</v>
      </c>
      <c r="C25" s="128">
        <v>4.2884628410623353</v>
      </c>
      <c r="D25" s="128">
        <v>1497584.014669758</v>
      </c>
      <c r="E25" s="147">
        <v>349212.30990514479</v>
      </c>
      <c r="F25" s="123">
        <v>51.44</v>
      </c>
      <c r="G25" s="123">
        <f t="shared" si="0"/>
        <v>48.56</v>
      </c>
      <c r="H25" s="151">
        <v>1082.3352660257699</v>
      </c>
      <c r="I25">
        <v>3056</v>
      </c>
      <c r="J25" s="188">
        <v>338452.875</v>
      </c>
      <c r="K25" s="188">
        <v>31470.7109375</v>
      </c>
      <c r="L25" s="188">
        <v>2.1015927770847522E-3</v>
      </c>
      <c r="M25" s="188">
        <v>1.9541455748003949E-4</v>
      </c>
      <c r="N25" s="188">
        <v>17.420220208476557</v>
      </c>
      <c r="O25" s="188">
        <v>26.568103386319819</v>
      </c>
      <c r="P25" s="188">
        <v>0</v>
      </c>
      <c r="Q25" s="189">
        <v>6.6345055845036898</v>
      </c>
      <c r="R25" s="188">
        <v>0</v>
      </c>
      <c r="S25" s="188">
        <v>0</v>
      </c>
      <c r="T25" s="188"/>
      <c r="U25" s="188"/>
      <c r="V25" s="188">
        <v>0</v>
      </c>
      <c r="W25" s="188">
        <v>9</v>
      </c>
      <c r="X25" s="188">
        <v>84</v>
      </c>
      <c r="Y25" s="188">
        <v>22.920603369003278</v>
      </c>
      <c r="Z25" s="190">
        <v>32.069560366097214</v>
      </c>
      <c r="AA25" s="191">
        <v>629.74764070780304</v>
      </c>
      <c r="AB25" s="196">
        <v>65.639055329845235</v>
      </c>
      <c r="AC25" s="192">
        <v>1082.3352660257699</v>
      </c>
      <c r="AD25" s="193">
        <v>4.2884628410623353</v>
      </c>
      <c r="AE25" s="194">
        <v>0.8</v>
      </c>
      <c r="AF25" s="195">
        <v>6.5828026364009489</v>
      </c>
      <c r="AG25" s="195">
        <v>5.0378175938396982E-2</v>
      </c>
      <c r="AH25" s="195">
        <v>2</v>
      </c>
      <c r="AI25" s="195">
        <v>9.4999999999999982</v>
      </c>
      <c r="AJ25" s="195">
        <v>60</v>
      </c>
      <c r="AK25" s="195">
        <v>0.91202408075332642</v>
      </c>
      <c r="AL25" s="195">
        <v>0.45573297142982483</v>
      </c>
      <c r="AM25" s="195">
        <v>0</v>
      </c>
      <c r="AN25" s="195">
        <v>0</v>
      </c>
      <c r="AO25" s="181">
        <f t="shared" si="2"/>
        <v>5.5294982075788894</v>
      </c>
      <c r="AP25" s="181">
        <f t="shared" si="18"/>
        <v>4.4979065539315153</v>
      </c>
      <c r="AQ25" s="181">
        <f t="shared" si="19"/>
        <v>-2.6774514328360066</v>
      </c>
      <c r="AR25" s="181">
        <f t="shared" si="20"/>
        <v>-3.7090430864833812</v>
      </c>
      <c r="AS25" s="181">
        <f t="shared" si="21"/>
        <v>1.2410536406097485</v>
      </c>
      <c r="AT25" s="181">
        <f t="shared" si="22"/>
        <v>1.4243605525941243</v>
      </c>
      <c r="AU25" s="181" t="e">
        <f t="shared" si="23"/>
        <v>#NUM!</v>
      </c>
      <c r="AV25" s="181">
        <f t="shared" si="24"/>
        <v>0.82180856398683688</v>
      </c>
      <c r="AW25" s="181" t="e">
        <f t="shared" si="25"/>
        <v>#NUM!</v>
      </c>
      <c r="AX25" s="181" t="e">
        <f t="shared" si="26"/>
        <v>#NUM!</v>
      </c>
      <c r="AY25" s="181" t="e">
        <f t="shared" si="27"/>
        <v>#NUM!</v>
      </c>
      <c r="AZ25" s="181" t="e">
        <f t="shared" si="28"/>
        <v>#NUM!</v>
      </c>
      <c r="BA25" s="181" t="e">
        <f t="shared" si="29"/>
        <v>#NUM!</v>
      </c>
      <c r="BB25" s="181">
        <f t="shared" si="30"/>
        <v>0.95424250943932487</v>
      </c>
      <c r="BC25" s="181">
        <f t="shared" si="31"/>
        <v>1.9242792860618816</v>
      </c>
      <c r="BD25" s="181">
        <f t="shared" si="32"/>
        <v>1.3602260459471689</v>
      </c>
      <c r="BE25" s="181">
        <f t="shared" si="3"/>
        <v>1.5060930063304754</v>
      </c>
      <c r="BF25" s="181">
        <f t="shared" si="4"/>
        <v>2.799166549128465</v>
      </c>
      <c r="BG25" s="181">
        <f t="shared" si="5"/>
        <v>1.8171623221070206</v>
      </c>
      <c r="BH25" s="181">
        <f t="shared" si="6"/>
        <v>3.0343618094131863</v>
      </c>
      <c r="BI25" s="181">
        <f t="shared" si="7"/>
        <v>0.63230165132832616</v>
      </c>
      <c r="BJ25" s="181">
        <f t="shared" si="8"/>
        <v>-9.6910013008056392E-2</v>
      </c>
      <c r="BK25" s="181">
        <f t="shared" si="9"/>
        <v>0.8184108344013743</v>
      </c>
      <c r="BL25" s="181">
        <f t="shared" si="10"/>
        <v>-1.2977575612172239</v>
      </c>
      <c r="BM25" s="181">
        <f t="shared" si="11"/>
        <v>0.3010299956639812</v>
      </c>
      <c r="BN25" s="181">
        <f t="shared" si="12"/>
        <v>0.97772360528884772</v>
      </c>
      <c r="BO25" s="181">
        <f t="shared" si="13"/>
        <v>1.7781512503836436</v>
      </c>
      <c r="BP25" s="181">
        <f t="shared" si="14"/>
        <v>-3.9993694566077161E-2</v>
      </c>
      <c r="BQ25" s="181">
        <f t="shared" si="15"/>
        <v>-0.34128954988576887</v>
      </c>
      <c r="BR25" s="181" t="e">
        <f t="shared" si="16"/>
        <v>#NUM!</v>
      </c>
      <c r="BS25" s="181" t="e">
        <f t="shared" si="17"/>
        <v>#NUM!</v>
      </c>
      <c r="BT25" s="185">
        <v>5.5294982075788894</v>
      </c>
      <c r="BU25" s="185">
        <v>4.4979065539315153</v>
      </c>
      <c r="BV25" s="185">
        <v>-2.6774514328360066</v>
      </c>
      <c r="BW25" s="185">
        <v>-3.7090430864833812</v>
      </c>
      <c r="BX25" s="185">
        <v>1.2410536406097485</v>
      </c>
      <c r="BY25" s="185">
        <v>1.4243605525941243</v>
      </c>
      <c r="BZ25" s="185"/>
      <c r="CA25" s="185">
        <v>0.82180856398683688</v>
      </c>
      <c r="CB25" s="185"/>
      <c r="CC25" s="185"/>
      <c r="CD25" s="185"/>
      <c r="CE25" s="185"/>
      <c r="CF25" s="185"/>
      <c r="CG25" s="185">
        <v>0.95424250943932487</v>
      </c>
      <c r="CH25" s="199">
        <v>1.9242792860618816</v>
      </c>
      <c r="CI25" s="199">
        <v>1.3602260459471689</v>
      </c>
      <c r="CJ25" s="199">
        <v>1.5060930063304754</v>
      </c>
      <c r="CK25" s="199">
        <v>2.799166549128465</v>
      </c>
      <c r="CL25" s="199">
        <v>1.8171623221070206</v>
      </c>
      <c r="CM25" s="199">
        <v>3.0343618094131863</v>
      </c>
      <c r="CN25" s="199">
        <v>0.63230165132832616</v>
      </c>
      <c r="CO25" s="199">
        <v>-9.6910013008056392E-2</v>
      </c>
      <c r="CP25" s="199">
        <v>0.8184108344013743</v>
      </c>
      <c r="CQ25" s="199">
        <v>-1.2977575612172239</v>
      </c>
      <c r="CR25" s="199">
        <v>0.3010299956639812</v>
      </c>
      <c r="CS25" s="199">
        <v>0.97772360528884772</v>
      </c>
      <c r="CT25" s="199">
        <v>1.7781512503836436</v>
      </c>
      <c r="CU25" s="199">
        <v>-3.9993694566077161E-2</v>
      </c>
      <c r="CV25" s="199">
        <v>-0.34128954988576887</v>
      </c>
      <c r="CW25" s="199"/>
      <c r="CX25" s="199"/>
    </row>
    <row r="26" spans="1:102" ht="28.8" x14ac:dyDescent="0.3">
      <c r="A26" s="128" t="s">
        <v>334</v>
      </c>
      <c r="B26" s="128">
        <v>1004.2900000130671</v>
      </c>
      <c r="C26" s="128">
        <v>4.6149180547663589</v>
      </c>
      <c r="D26" s="128">
        <v>1597325.1738565315</v>
      </c>
      <c r="E26" s="147">
        <v>346122.10984045302</v>
      </c>
      <c r="F26" s="123">
        <v>50.09</v>
      </c>
      <c r="G26" s="123">
        <f t="shared" si="0"/>
        <v>49.91</v>
      </c>
      <c r="H26" s="151">
        <v>1590.5019205963897</v>
      </c>
      <c r="I26">
        <v>3059</v>
      </c>
      <c r="J26" s="188">
        <v>338452.875</v>
      </c>
      <c r="K26" s="188">
        <v>31470.7109375</v>
      </c>
      <c r="L26" s="188">
        <v>2.1015927770847522E-3</v>
      </c>
      <c r="M26" s="188">
        <v>1.9541455748003949E-4</v>
      </c>
      <c r="N26" s="188">
        <v>18.781169937258746</v>
      </c>
      <c r="O26" s="188">
        <v>6.6306776407830865</v>
      </c>
      <c r="P26" s="188">
        <v>2.5097318086331689E-2</v>
      </c>
      <c r="Q26" s="189">
        <v>2.6086090670681905</v>
      </c>
      <c r="R26" s="188">
        <v>0</v>
      </c>
      <c r="S26" s="188">
        <v>0</v>
      </c>
      <c r="T26" s="188"/>
      <c r="U26" s="188"/>
      <c r="V26" s="188">
        <v>0</v>
      </c>
      <c r="W26" s="188">
        <v>5</v>
      </c>
      <c r="X26" s="188">
        <v>16.7</v>
      </c>
      <c r="Y26" s="188">
        <v>7.9942420335702717</v>
      </c>
      <c r="Z26" s="190">
        <v>19.673319411237966</v>
      </c>
      <c r="AA26" s="191">
        <v>979.01167877071055</v>
      </c>
      <c r="AB26" s="196">
        <v>17.685816552802514</v>
      </c>
      <c r="AC26" s="192">
        <v>1590.5019205963897</v>
      </c>
      <c r="AD26" s="193">
        <v>4.6149180547663589</v>
      </c>
      <c r="AE26" s="194">
        <v>1.1000000000000001</v>
      </c>
      <c r="AF26" s="195">
        <v>7.1882044983229445</v>
      </c>
      <c r="AG26" s="195">
        <v>0.2190468259455432</v>
      </c>
      <c r="AH26" s="195">
        <v>1.7</v>
      </c>
      <c r="AI26" s="195">
        <v>9.7999999999999989</v>
      </c>
      <c r="AJ26" s="195">
        <v>60</v>
      </c>
      <c r="AK26" s="195">
        <v>0.91202408075332642</v>
      </c>
      <c r="AL26" s="195">
        <v>0.45573297142982483</v>
      </c>
      <c r="AM26" s="195">
        <v>0</v>
      </c>
      <c r="AN26" s="195">
        <v>0</v>
      </c>
      <c r="AO26" s="181">
        <f t="shared" si="2"/>
        <v>5.5294982075788894</v>
      </c>
      <c r="AP26" s="181">
        <f t="shared" si="18"/>
        <v>4.4979065539315153</v>
      </c>
      <c r="AQ26" s="181">
        <f t="shared" si="19"/>
        <v>-2.6774514328360066</v>
      </c>
      <c r="AR26" s="181">
        <f t="shared" si="20"/>
        <v>-3.7090430864833812</v>
      </c>
      <c r="AS26" s="181">
        <f t="shared" si="21"/>
        <v>1.2737226423214574</v>
      </c>
      <c r="AT26" s="181">
        <f t="shared" si="22"/>
        <v>0.82155791462107908</v>
      </c>
      <c r="AU26" s="181">
        <f t="shared" si="23"/>
        <v>-1.6003726849945505</v>
      </c>
      <c r="AV26" s="181">
        <f t="shared" si="24"/>
        <v>0.41640899947726917</v>
      </c>
      <c r="AW26" s="181" t="e">
        <f t="shared" si="25"/>
        <v>#NUM!</v>
      </c>
      <c r="AX26" s="181" t="e">
        <f t="shared" si="26"/>
        <v>#NUM!</v>
      </c>
      <c r="AY26" s="181" t="e">
        <f t="shared" si="27"/>
        <v>#NUM!</v>
      </c>
      <c r="AZ26" s="181" t="e">
        <f t="shared" si="28"/>
        <v>#NUM!</v>
      </c>
      <c r="BA26" s="181" t="e">
        <f t="shared" si="29"/>
        <v>#NUM!</v>
      </c>
      <c r="BB26" s="181">
        <f t="shared" si="30"/>
        <v>0.69897000433601886</v>
      </c>
      <c r="BC26" s="181">
        <f t="shared" si="31"/>
        <v>1.2227164711475833</v>
      </c>
      <c r="BD26" s="181">
        <f t="shared" si="32"/>
        <v>0.90277729281735297</v>
      </c>
      <c r="BE26" s="181">
        <f t="shared" si="3"/>
        <v>1.293877643109917</v>
      </c>
      <c r="BF26" s="181">
        <f t="shared" si="4"/>
        <v>2.9907878725951935</v>
      </c>
      <c r="BG26" s="181">
        <f t="shared" si="5"/>
        <v>1.2476251159568037</v>
      </c>
      <c r="BH26" s="181">
        <f t="shared" si="6"/>
        <v>3.2015341978721219</v>
      </c>
      <c r="BI26" s="181">
        <f t="shared" si="7"/>
        <v>0.6641639938389079</v>
      </c>
      <c r="BJ26" s="181">
        <f t="shared" si="8"/>
        <v>4.1392685158225077E-2</v>
      </c>
      <c r="BK26" s="181">
        <f t="shared" si="9"/>
        <v>0.85662042392245108</v>
      </c>
      <c r="BL26" s="181">
        <f t="shared" si="10"/>
        <v>-0.65946303549800878</v>
      </c>
      <c r="BM26" s="181">
        <f t="shared" si="11"/>
        <v>0.23044892137827391</v>
      </c>
      <c r="BN26" s="181">
        <f t="shared" si="12"/>
        <v>0.99122607569249477</v>
      </c>
      <c r="BO26" s="181">
        <f t="shared" si="13"/>
        <v>1.7781512503836436</v>
      </c>
      <c r="BP26" s="181">
        <f t="shared" si="14"/>
        <v>-3.9993694566077161E-2</v>
      </c>
      <c r="BQ26" s="181">
        <f t="shared" si="15"/>
        <v>-0.34128954988576887</v>
      </c>
      <c r="BR26" s="181" t="e">
        <f t="shared" si="16"/>
        <v>#NUM!</v>
      </c>
      <c r="BS26" s="181" t="e">
        <f t="shared" si="17"/>
        <v>#NUM!</v>
      </c>
      <c r="BT26" s="185">
        <v>5.5294982075788894</v>
      </c>
      <c r="BU26" s="185">
        <v>4.4979065539315153</v>
      </c>
      <c r="BV26" s="185">
        <v>-2.6774514328360066</v>
      </c>
      <c r="BW26" s="185">
        <v>-3.7090430864833812</v>
      </c>
      <c r="BX26" s="185">
        <v>1.2737226423214574</v>
      </c>
      <c r="BY26" s="185">
        <v>0.82155791462107908</v>
      </c>
      <c r="BZ26" s="185">
        <v>-1.6003726849945505</v>
      </c>
      <c r="CA26" s="185">
        <v>0.41640899947726917</v>
      </c>
      <c r="CB26" s="185"/>
      <c r="CC26" s="185"/>
      <c r="CD26" s="185"/>
      <c r="CE26" s="185"/>
      <c r="CF26" s="185"/>
      <c r="CG26" s="185">
        <v>0.69897000433601886</v>
      </c>
      <c r="CH26" s="199">
        <v>1.2227164711475833</v>
      </c>
      <c r="CI26" s="199">
        <v>0.90277729281735297</v>
      </c>
      <c r="CJ26" s="199">
        <v>1.293877643109917</v>
      </c>
      <c r="CK26" s="199">
        <v>2.9907878725951935</v>
      </c>
      <c r="CL26" s="199">
        <v>1.2476251159568037</v>
      </c>
      <c r="CM26" s="199">
        <v>3.2015341978721219</v>
      </c>
      <c r="CN26" s="199">
        <v>0.6641639938389079</v>
      </c>
      <c r="CO26" s="199">
        <v>4.1392685158225077E-2</v>
      </c>
      <c r="CP26" s="199">
        <v>0.85662042392245108</v>
      </c>
      <c r="CQ26" s="199">
        <v>-0.65946303549800878</v>
      </c>
      <c r="CR26" s="199">
        <v>0.23044892137827391</v>
      </c>
      <c r="CS26" s="199">
        <v>0.99122607569249477</v>
      </c>
      <c r="CT26" s="199">
        <v>1.7781512503836436</v>
      </c>
      <c r="CU26" s="199">
        <v>-3.9993694566077161E-2</v>
      </c>
      <c r="CV26" s="199">
        <v>-0.34128954988576887</v>
      </c>
      <c r="CW26" s="199"/>
      <c r="CX26" s="199"/>
    </row>
    <row r="27" spans="1:102" ht="28.8" x14ac:dyDescent="0.3">
      <c r="A27" s="128" t="s">
        <v>335</v>
      </c>
      <c r="B27" s="128">
        <v>684.36999996049144</v>
      </c>
      <c r="C27" s="128">
        <v>4.3635140575325764</v>
      </c>
      <c r="D27" s="128">
        <v>3878276.1358562415</v>
      </c>
      <c r="E27" s="147">
        <v>888796.52608459315</v>
      </c>
      <c r="F27" s="123">
        <v>48.39</v>
      </c>
      <c r="G27" s="123">
        <f t="shared" si="0"/>
        <v>51.61</v>
      </c>
      <c r="H27" s="151">
        <v>5666.92890699495</v>
      </c>
      <c r="I27">
        <v>3067</v>
      </c>
      <c r="J27" s="188">
        <v>338452.875</v>
      </c>
      <c r="K27" s="188">
        <v>31470.7109375</v>
      </c>
      <c r="L27" s="188">
        <v>2.1015927770847522E-3</v>
      </c>
      <c r="M27" s="188">
        <v>1.9541455748003949E-4</v>
      </c>
      <c r="N27" s="188">
        <v>3.3473132038265083</v>
      </c>
      <c r="O27" s="188">
        <v>7.9540407458037556</v>
      </c>
      <c r="P27" s="188">
        <v>3.1547630099794562E-3</v>
      </c>
      <c r="Q27" s="189">
        <v>5.1460467294056036</v>
      </c>
      <c r="R27" s="188">
        <v>0</v>
      </c>
      <c r="S27" s="188">
        <v>0</v>
      </c>
      <c r="T27" s="188"/>
      <c r="U27" s="188"/>
      <c r="V27" s="188">
        <v>0</v>
      </c>
      <c r="W27" s="188">
        <v>7</v>
      </c>
      <c r="X27" s="188">
        <v>0</v>
      </c>
      <c r="Y27" s="188">
        <v>15.620500331916059</v>
      </c>
      <c r="Z27" s="190">
        <v>24.611161785907264</v>
      </c>
      <c r="AA27" s="191">
        <v>778.82540958707091</v>
      </c>
      <c r="AB27" s="196">
        <v>7.9932420781987084</v>
      </c>
      <c r="AC27" s="192">
        <v>5666.92890699495</v>
      </c>
      <c r="AD27" s="193">
        <v>4.3635140575325764</v>
      </c>
      <c r="AE27" s="194">
        <v>3.05</v>
      </c>
      <c r="AF27" s="195">
        <v>24.298269823738277</v>
      </c>
      <c r="AG27" s="195">
        <v>1.2730311276078714</v>
      </c>
      <c r="AH27" s="195">
        <v>1.7</v>
      </c>
      <c r="AI27" s="195">
        <v>9.8000000000000007</v>
      </c>
      <c r="AJ27" s="195">
        <v>60</v>
      </c>
      <c r="AK27" s="195">
        <v>0.91202408075332642</v>
      </c>
      <c r="AL27" s="195">
        <v>0.45573297142982483</v>
      </c>
      <c r="AM27" s="195">
        <v>0</v>
      </c>
      <c r="AN27" s="195">
        <v>0</v>
      </c>
      <c r="AO27" s="181">
        <f t="shared" si="2"/>
        <v>5.5294982075788894</v>
      </c>
      <c r="AP27" s="181">
        <f t="shared" si="18"/>
        <v>4.4979065539315153</v>
      </c>
      <c r="AQ27" s="181">
        <f t="shared" si="19"/>
        <v>-2.6774514328360066</v>
      </c>
      <c r="AR27" s="181">
        <f t="shared" si="20"/>
        <v>-3.7090430864833812</v>
      </c>
      <c r="AS27" s="181">
        <f t="shared" si="21"/>
        <v>0.52469635063971021</v>
      </c>
      <c r="AT27" s="181">
        <f t="shared" si="22"/>
        <v>0.90058781139630395</v>
      </c>
      <c r="AU27" s="181">
        <f t="shared" si="23"/>
        <v>-2.5010332599773637</v>
      </c>
      <c r="AV27" s="181">
        <f t="shared" si="24"/>
        <v>0.71147372556473842</v>
      </c>
      <c r="AW27" s="181" t="e">
        <f t="shared" si="25"/>
        <v>#NUM!</v>
      </c>
      <c r="AX27" s="181" t="e">
        <f t="shared" si="26"/>
        <v>#NUM!</v>
      </c>
      <c r="AY27" s="181" t="e">
        <f t="shared" si="27"/>
        <v>#NUM!</v>
      </c>
      <c r="AZ27" s="181" t="e">
        <f t="shared" si="28"/>
        <v>#NUM!</v>
      </c>
      <c r="BA27" s="181" t="e">
        <f t="shared" si="29"/>
        <v>#NUM!</v>
      </c>
      <c r="BB27" s="181">
        <f t="shared" si="30"/>
        <v>0.84509804001425681</v>
      </c>
      <c r="BC27" s="181" t="e">
        <f t="shared" si="31"/>
        <v>#NUM!</v>
      </c>
      <c r="BD27" s="181">
        <f t="shared" si="32"/>
        <v>1.1936949404190187</v>
      </c>
      <c r="BE27" s="181">
        <f t="shared" si="3"/>
        <v>1.3911321153403284</v>
      </c>
      <c r="BF27" s="181">
        <f t="shared" si="4"/>
        <v>2.8914401121641666</v>
      </c>
      <c r="BG27" s="181">
        <f t="shared" si="5"/>
        <v>0.90272296593295398</v>
      </c>
      <c r="BH27" s="181">
        <f t="shared" si="6"/>
        <v>3.7533477643454907</v>
      </c>
      <c r="BI27" s="181">
        <f t="shared" si="7"/>
        <v>0.63983637943164906</v>
      </c>
      <c r="BJ27" s="181">
        <f t="shared" si="8"/>
        <v>0.48429983934678583</v>
      </c>
      <c r="BK27" s="181">
        <f t="shared" si="9"/>
        <v>1.3855753504396799</v>
      </c>
      <c r="BL27" s="181">
        <f t="shared" si="10"/>
        <v>0.10483902296477653</v>
      </c>
      <c r="BM27" s="181">
        <f t="shared" si="11"/>
        <v>0.23044892137827391</v>
      </c>
      <c r="BN27" s="181">
        <f t="shared" si="12"/>
        <v>0.99122607569249488</v>
      </c>
      <c r="BO27" s="181">
        <f t="shared" si="13"/>
        <v>1.7781512503836436</v>
      </c>
      <c r="BP27" s="181">
        <f t="shared" si="14"/>
        <v>-3.9993694566077161E-2</v>
      </c>
      <c r="BQ27" s="181">
        <f t="shared" si="15"/>
        <v>-0.34128954988576887</v>
      </c>
      <c r="BR27" s="181" t="e">
        <f t="shared" si="16"/>
        <v>#NUM!</v>
      </c>
      <c r="BS27" s="181" t="e">
        <f t="shared" si="17"/>
        <v>#NUM!</v>
      </c>
      <c r="BT27" s="185">
        <v>5.5294982075788894</v>
      </c>
      <c r="BU27" s="185">
        <v>4.4979065539315153</v>
      </c>
      <c r="BV27" s="185">
        <v>-2.6774514328360066</v>
      </c>
      <c r="BW27" s="185">
        <v>-3.7090430864833812</v>
      </c>
      <c r="BX27" s="185">
        <v>0.52469635063971021</v>
      </c>
      <c r="BY27" s="185">
        <v>0.90058781139630395</v>
      </c>
      <c r="BZ27" s="185">
        <v>-2.5010332599773637</v>
      </c>
      <c r="CA27" s="185">
        <v>0.71147372556473842</v>
      </c>
      <c r="CB27" s="185"/>
      <c r="CC27" s="185"/>
      <c r="CD27" s="185"/>
      <c r="CE27" s="185"/>
      <c r="CF27" s="185"/>
      <c r="CG27" s="185">
        <v>0.84509804001425681</v>
      </c>
      <c r="CH27" s="199"/>
      <c r="CI27" s="199">
        <v>1.1936949404190187</v>
      </c>
      <c r="CJ27" s="199">
        <v>1.3911321153403284</v>
      </c>
      <c r="CK27" s="199">
        <v>2.8914401121641666</v>
      </c>
      <c r="CL27" s="199">
        <v>0.90272296593295398</v>
      </c>
      <c r="CM27" s="199">
        <v>3.7533477643454907</v>
      </c>
      <c r="CN27" s="199">
        <v>0.63983637943164906</v>
      </c>
      <c r="CO27" s="199">
        <v>0.48429983934678583</v>
      </c>
      <c r="CP27" s="199">
        <v>1.3855753504396799</v>
      </c>
      <c r="CQ27" s="199">
        <v>0.10483902296477653</v>
      </c>
      <c r="CR27" s="199">
        <v>0.23044892137827391</v>
      </c>
      <c r="CS27" s="199">
        <v>0.99122607569249488</v>
      </c>
      <c r="CT27" s="199">
        <v>1.7781512503836436</v>
      </c>
      <c r="CU27" s="199">
        <v>-3.9993694566077161E-2</v>
      </c>
      <c r="CV27" s="199">
        <v>-0.34128954988576887</v>
      </c>
      <c r="CW27" s="199"/>
      <c r="CX27" s="199"/>
    </row>
    <row r="28" spans="1:102" x14ac:dyDescent="0.3">
      <c r="A28" s="128" t="s">
        <v>336</v>
      </c>
      <c r="B28" s="128">
        <v>1150.1399999342154</v>
      </c>
      <c r="C28" s="128">
        <v>4.6549282809178703</v>
      </c>
      <c r="D28" s="128">
        <v>2569538.0068495846</v>
      </c>
      <c r="E28" s="147">
        <v>552003.78003308713</v>
      </c>
      <c r="F28" s="123">
        <v>50.43</v>
      </c>
      <c r="G28" s="123">
        <f t="shared" si="0"/>
        <v>49.57</v>
      </c>
      <c r="H28" s="151">
        <v>2234.108897174739</v>
      </c>
      <c r="I28">
        <v>3068</v>
      </c>
      <c r="J28" s="188">
        <v>338452.875</v>
      </c>
      <c r="K28" s="188">
        <v>31470.7109375</v>
      </c>
      <c r="L28" s="188">
        <v>2.1015927770847522E-3</v>
      </c>
      <c r="M28" s="188">
        <v>1.9541455748003949E-4</v>
      </c>
      <c r="N28" s="188">
        <v>8.6592713585125693</v>
      </c>
      <c r="O28" s="188">
        <v>11.768856585628622</v>
      </c>
      <c r="P28" s="188">
        <v>8.2342855135389512E-2</v>
      </c>
      <c r="Q28" s="189">
        <v>9.2789573448540281</v>
      </c>
      <c r="R28" s="188">
        <v>0.14799937264353563</v>
      </c>
      <c r="S28" s="188">
        <v>0</v>
      </c>
      <c r="T28" s="188"/>
      <c r="U28" s="188"/>
      <c r="V28" s="188">
        <v>0</v>
      </c>
      <c r="W28" s="188">
        <v>6</v>
      </c>
      <c r="X28" s="188">
        <v>0</v>
      </c>
      <c r="Y28" s="188">
        <v>27.216254954630788</v>
      </c>
      <c r="Z28" s="190">
        <v>26.814649295578359</v>
      </c>
      <c r="AA28" s="191">
        <v>509.97494355284238</v>
      </c>
      <c r="AB28" s="196">
        <v>12.823316842236077</v>
      </c>
      <c r="AC28" s="192">
        <v>2234.108897174739</v>
      </c>
      <c r="AD28" s="193">
        <v>4.6549282809178703</v>
      </c>
      <c r="AE28" s="194">
        <v>1.59</v>
      </c>
      <c r="AF28" s="195">
        <v>13.794619852095039</v>
      </c>
      <c r="AG28" s="195">
        <v>0.11744609462471418</v>
      </c>
      <c r="AH28" s="195">
        <v>8.5</v>
      </c>
      <c r="AI28" s="195">
        <v>11.299999999999999</v>
      </c>
      <c r="AJ28" s="195">
        <v>60</v>
      </c>
      <c r="AK28" s="195">
        <v>0.91202408075332642</v>
      </c>
      <c r="AL28" s="195">
        <v>0.45573297142982483</v>
      </c>
      <c r="AM28" s="195">
        <v>0</v>
      </c>
      <c r="AN28" s="195">
        <v>0</v>
      </c>
      <c r="AO28" s="181">
        <f t="shared" si="2"/>
        <v>5.5294982075788894</v>
      </c>
      <c r="AP28" s="181">
        <f t="shared" si="18"/>
        <v>4.4979065539315153</v>
      </c>
      <c r="AQ28" s="181">
        <f t="shared" si="19"/>
        <v>-2.6774514328360066</v>
      </c>
      <c r="AR28" s="181">
        <f t="shared" si="20"/>
        <v>-3.7090430864833812</v>
      </c>
      <c r="AS28" s="181">
        <f t="shared" si="21"/>
        <v>0.9374813494895563</v>
      </c>
      <c r="AT28" s="181">
        <f t="shared" si="22"/>
        <v>1.0707342706026517</v>
      </c>
      <c r="AU28" s="181">
        <f t="shared" si="23"/>
        <v>-1.0843740784601346</v>
      </c>
      <c r="AV28" s="181">
        <f t="shared" si="24"/>
        <v>0.96749917828603793</v>
      </c>
      <c r="AW28" s="181">
        <f t="shared" si="25"/>
        <v>-0.82974012553766507</v>
      </c>
      <c r="AX28" s="181" t="e">
        <f t="shared" si="26"/>
        <v>#NUM!</v>
      </c>
      <c r="AY28" s="181" t="e">
        <f t="shared" si="27"/>
        <v>#NUM!</v>
      </c>
      <c r="AZ28" s="181" t="e">
        <f t="shared" si="28"/>
        <v>#NUM!</v>
      </c>
      <c r="BA28" s="181" t="e">
        <f t="shared" si="29"/>
        <v>#NUM!</v>
      </c>
      <c r="BB28" s="181">
        <f t="shared" si="30"/>
        <v>0.77815125038364363</v>
      </c>
      <c r="BC28" s="181" t="e">
        <f t="shared" si="31"/>
        <v>#NUM!</v>
      </c>
      <c r="BD28" s="181">
        <f t="shared" si="32"/>
        <v>1.4348283646426363</v>
      </c>
      <c r="BE28" s="181">
        <f t="shared" si="3"/>
        <v>1.4283721212695846</v>
      </c>
      <c r="BF28" s="181">
        <f t="shared" si="4"/>
        <v>2.7075488385605633</v>
      </c>
      <c r="BG28" s="181">
        <f t="shared" si="5"/>
        <v>1.1080003730742487</v>
      </c>
      <c r="BH28" s="181">
        <f t="shared" si="6"/>
        <v>3.3491043381123804</v>
      </c>
      <c r="BI28" s="181">
        <f t="shared" si="7"/>
        <v>0.66791299413764937</v>
      </c>
      <c r="BJ28" s="181">
        <f t="shared" si="8"/>
        <v>0.20139712432045151</v>
      </c>
      <c r="BK28" s="181">
        <f t="shared" si="9"/>
        <v>1.139709736825915</v>
      </c>
      <c r="BL28" s="181">
        <f t="shared" si="10"/>
        <v>-0.93016142001992641</v>
      </c>
      <c r="BM28" s="181">
        <f t="shared" si="11"/>
        <v>0.92941892571429274</v>
      </c>
      <c r="BN28" s="181">
        <f t="shared" si="12"/>
        <v>1.0530784434834197</v>
      </c>
      <c r="BO28" s="181">
        <f t="shared" si="13"/>
        <v>1.7781512503836436</v>
      </c>
      <c r="BP28" s="181">
        <f t="shared" si="14"/>
        <v>-3.9993694566077161E-2</v>
      </c>
      <c r="BQ28" s="181">
        <f t="shared" si="15"/>
        <v>-0.34128954988576887</v>
      </c>
      <c r="BR28" s="181" t="e">
        <f t="shared" si="16"/>
        <v>#NUM!</v>
      </c>
      <c r="BS28" s="181" t="e">
        <f t="shared" si="17"/>
        <v>#NUM!</v>
      </c>
      <c r="BT28" s="185">
        <v>5.5294982075788894</v>
      </c>
      <c r="BU28" s="185">
        <v>4.4979065539315153</v>
      </c>
      <c r="BV28" s="185">
        <v>-2.6774514328360066</v>
      </c>
      <c r="BW28" s="185">
        <v>-3.7090430864833812</v>
      </c>
      <c r="BX28" s="185">
        <v>0.9374813494895563</v>
      </c>
      <c r="BY28" s="185">
        <v>1.0707342706026517</v>
      </c>
      <c r="BZ28" s="185">
        <v>-1.0843740784601346</v>
      </c>
      <c r="CA28" s="185">
        <v>0.96749917828603793</v>
      </c>
      <c r="CB28" s="185">
        <v>-0.82974012553766507</v>
      </c>
      <c r="CC28" s="185"/>
      <c r="CD28" s="185"/>
      <c r="CE28" s="185"/>
      <c r="CF28" s="185"/>
      <c r="CG28" s="185">
        <v>0.77815125038364363</v>
      </c>
      <c r="CH28" s="199"/>
      <c r="CI28" s="199">
        <v>1.4348283646426363</v>
      </c>
      <c r="CJ28" s="199">
        <v>1.4283721212695846</v>
      </c>
      <c r="CK28" s="199">
        <v>2.7075488385605633</v>
      </c>
      <c r="CL28" s="199">
        <v>1.1080003730742487</v>
      </c>
      <c r="CM28" s="199">
        <v>3.3491043381123804</v>
      </c>
      <c r="CN28" s="199">
        <v>0.66791299413764937</v>
      </c>
      <c r="CO28" s="199">
        <v>0.20139712432045151</v>
      </c>
      <c r="CP28" s="199">
        <v>1.139709736825915</v>
      </c>
      <c r="CQ28" s="199">
        <v>-0.93016142001992641</v>
      </c>
      <c r="CR28" s="199">
        <v>0.92941892571429274</v>
      </c>
      <c r="CS28" s="199">
        <v>1.0530784434834197</v>
      </c>
      <c r="CT28" s="199">
        <v>1.7781512503836436</v>
      </c>
      <c r="CU28" s="199">
        <v>-3.9993694566077161E-2</v>
      </c>
      <c r="CV28" s="199">
        <v>-0.34128954988576887</v>
      </c>
      <c r="CW28" s="199"/>
      <c r="CX28" s="199"/>
    </row>
    <row r="29" spans="1:102" x14ac:dyDescent="0.3">
      <c r="A29" s="128" t="s">
        <v>337</v>
      </c>
      <c r="B29" s="128">
        <v>1092.2799998033895</v>
      </c>
      <c r="C29" s="128">
        <v>4.4079982196319172</v>
      </c>
      <c r="D29" s="128">
        <v>1146437.9143982443</v>
      </c>
      <c r="E29" s="147">
        <v>260081.3015967996</v>
      </c>
      <c r="F29" s="123">
        <v>50.47</v>
      </c>
      <c r="G29" s="123">
        <f t="shared" si="0"/>
        <v>49.53</v>
      </c>
      <c r="H29" s="151">
        <v>1049.5824464465186</v>
      </c>
      <c r="I29">
        <v>3082</v>
      </c>
      <c r="J29" s="188">
        <v>338452.875</v>
      </c>
      <c r="K29" s="188">
        <v>31470.7109375</v>
      </c>
      <c r="L29" s="188">
        <v>2.1015927770847522E-3</v>
      </c>
      <c r="M29" s="188">
        <v>1.9541455748003949E-4</v>
      </c>
      <c r="N29" s="188">
        <v>32.855007884474816</v>
      </c>
      <c r="O29" s="188">
        <v>11.26299707385234</v>
      </c>
      <c r="P29" s="188">
        <v>0</v>
      </c>
      <c r="Q29" s="189">
        <v>5.7477936070696858</v>
      </c>
      <c r="R29" s="188">
        <v>0</v>
      </c>
      <c r="S29" s="188">
        <v>0</v>
      </c>
      <c r="T29" s="188"/>
      <c r="U29" s="188"/>
      <c r="V29" s="188">
        <v>0</v>
      </c>
      <c r="W29" s="188">
        <v>5</v>
      </c>
      <c r="X29" s="188">
        <v>198.7</v>
      </c>
      <c r="Y29" s="188">
        <v>43.763925512841347</v>
      </c>
      <c r="Z29" s="190">
        <v>35.807161929444433</v>
      </c>
      <c r="AA29" s="191">
        <v>1017.6739493236239</v>
      </c>
      <c r="AB29" s="196">
        <v>21.45776905233663</v>
      </c>
      <c r="AC29" s="192">
        <v>1049.5824464465186</v>
      </c>
      <c r="AD29" s="193">
        <v>4.4079982196319172</v>
      </c>
      <c r="AE29" s="194">
        <v>0.97</v>
      </c>
      <c r="AF29" s="195">
        <v>9.0780319363938329</v>
      </c>
      <c r="AG29" s="195">
        <v>0.41286494988986355</v>
      </c>
      <c r="AH29" s="195">
        <v>3.4</v>
      </c>
      <c r="AI29" s="195">
        <v>10</v>
      </c>
      <c r="AJ29" s="195">
        <v>60</v>
      </c>
      <c r="AK29" s="195">
        <v>0.91202408075332642</v>
      </c>
      <c r="AL29" s="195">
        <v>0.45573297142982483</v>
      </c>
      <c r="AM29" s="195">
        <v>0</v>
      </c>
      <c r="AN29" s="195">
        <v>0</v>
      </c>
      <c r="AO29" s="181">
        <f t="shared" si="2"/>
        <v>5.5294982075788894</v>
      </c>
      <c r="AP29" s="181">
        <f t="shared" si="18"/>
        <v>4.4979065539315153</v>
      </c>
      <c r="AQ29" s="181">
        <f t="shared" si="19"/>
        <v>-2.6774514328360066</v>
      </c>
      <c r="AR29" s="181">
        <f t="shared" si="20"/>
        <v>-3.7090430864833812</v>
      </c>
      <c r="AS29" s="181">
        <f t="shared" si="21"/>
        <v>1.5166015757476115</v>
      </c>
      <c r="AT29" s="181">
        <f t="shared" si="22"/>
        <v>1.0516539712827842</v>
      </c>
      <c r="AU29" s="181" t="e">
        <f t="shared" si="23"/>
        <v>#NUM!</v>
      </c>
      <c r="AV29" s="181">
        <f t="shared" si="24"/>
        <v>0.75950116500845777</v>
      </c>
      <c r="AW29" s="181" t="e">
        <f t="shared" si="25"/>
        <v>#NUM!</v>
      </c>
      <c r="AX29" s="181" t="e">
        <f t="shared" si="26"/>
        <v>#NUM!</v>
      </c>
      <c r="AY29" s="181" t="e">
        <f t="shared" si="27"/>
        <v>#NUM!</v>
      </c>
      <c r="AZ29" s="181" t="e">
        <f t="shared" si="28"/>
        <v>#NUM!</v>
      </c>
      <c r="BA29" s="181" t="e">
        <f t="shared" si="29"/>
        <v>#NUM!</v>
      </c>
      <c r="BB29" s="181">
        <f t="shared" si="30"/>
        <v>0.69897000433601886</v>
      </c>
      <c r="BC29" s="181">
        <f t="shared" si="31"/>
        <v>2.2981978671098151</v>
      </c>
      <c r="BD29" s="181">
        <f t="shared" si="32"/>
        <v>1.641116270183326</v>
      </c>
      <c r="BE29" s="181">
        <f t="shared" si="3"/>
        <v>1.5539699002571852</v>
      </c>
      <c r="BF29" s="181">
        <f t="shared" si="4"/>
        <v>3.0076086574791763</v>
      </c>
      <c r="BG29" s="181">
        <f t="shared" si="5"/>
        <v>1.3315845667154331</v>
      </c>
      <c r="BH29" s="181">
        <f t="shared" si="6"/>
        <v>3.0210165588121085</v>
      </c>
      <c r="BI29" s="181">
        <f t="shared" si="7"/>
        <v>0.64424141043442962</v>
      </c>
      <c r="BJ29" s="181">
        <f t="shared" si="8"/>
        <v>-1.322826573375516E-2</v>
      </c>
      <c r="BK29" s="181">
        <f t="shared" si="9"/>
        <v>0.95799170625164376</v>
      </c>
      <c r="BL29" s="181">
        <f t="shared" si="10"/>
        <v>-0.38419198492753026</v>
      </c>
      <c r="BM29" s="181">
        <f t="shared" si="11"/>
        <v>0.53147891704225514</v>
      </c>
      <c r="BN29" s="181">
        <f t="shared" si="12"/>
        <v>1</v>
      </c>
      <c r="BO29" s="181">
        <f t="shared" si="13"/>
        <v>1.7781512503836436</v>
      </c>
      <c r="BP29" s="181">
        <f t="shared" si="14"/>
        <v>-3.9993694566077161E-2</v>
      </c>
      <c r="BQ29" s="181">
        <f t="shared" si="15"/>
        <v>-0.34128954988576887</v>
      </c>
      <c r="BR29" s="181" t="e">
        <f t="shared" si="16"/>
        <v>#NUM!</v>
      </c>
      <c r="BS29" s="181" t="e">
        <f t="shared" si="17"/>
        <v>#NUM!</v>
      </c>
      <c r="BT29" s="185">
        <v>5.5294982075788894</v>
      </c>
      <c r="BU29" s="185">
        <v>4.4979065539315153</v>
      </c>
      <c r="BV29" s="185">
        <v>-2.6774514328360066</v>
      </c>
      <c r="BW29" s="185">
        <v>-3.7090430864833812</v>
      </c>
      <c r="BX29" s="185">
        <v>1.5166015757476115</v>
      </c>
      <c r="BY29" s="185">
        <v>1.0516539712827842</v>
      </c>
      <c r="BZ29" s="185"/>
      <c r="CA29" s="185">
        <v>0.75950116500845777</v>
      </c>
      <c r="CB29" s="185"/>
      <c r="CC29" s="185"/>
      <c r="CD29" s="185"/>
      <c r="CE29" s="185"/>
      <c r="CF29" s="185"/>
      <c r="CG29" s="185">
        <v>0.69897000433601886</v>
      </c>
      <c r="CH29" s="199">
        <v>2.2981978671098151</v>
      </c>
      <c r="CI29" s="199">
        <v>1.641116270183326</v>
      </c>
      <c r="CJ29" s="199">
        <v>1.5539699002571852</v>
      </c>
      <c r="CK29" s="199">
        <v>3.0076086574791763</v>
      </c>
      <c r="CL29" s="199">
        <v>1.3315845667154331</v>
      </c>
      <c r="CM29" s="199">
        <v>3.0210165588121085</v>
      </c>
      <c r="CN29" s="199">
        <v>0.64424141043442962</v>
      </c>
      <c r="CO29" s="199">
        <v>-1.322826573375516E-2</v>
      </c>
      <c r="CP29" s="199">
        <v>0.95799170625164376</v>
      </c>
      <c r="CQ29" s="199">
        <v>-0.38419198492753026</v>
      </c>
      <c r="CR29" s="199">
        <v>0.53147891704225514</v>
      </c>
      <c r="CS29" s="199">
        <v>1</v>
      </c>
      <c r="CT29" s="199">
        <v>1.7781512503836436</v>
      </c>
      <c r="CU29" s="199">
        <v>-3.9993694566077161E-2</v>
      </c>
      <c r="CV29" s="199">
        <v>-0.34128954988576887</v>
      </c>
      <c r="CW29" s="199"/>
      <c r="CX29" s="199"/>
    </row>
    <row r="30" spans="1:102" ht="28.8" x14ac:dyDescent="0.3">
      <c r="A30" s="128" t="s">
        <v>338</v>
      </c>
      <c r="B30" s="128">
        <v>1174.0500003413492</v>
      </c>
      <c r="C30" s="128">
        <v>4.662836856543489</v>
      </c>
      <c r="D30" s="128">
        <v>1226256.6221821785</v>
      </c>
      <c r="E30" s="147">
        <v>262985.10111099819</v>
      </c>
      <c r="F30" s="123">
        <v>51.63</v>
      </c>
      <c r="G30" s="123">
        <f t="shared" si="0"/>
        <v>48.37</v>
      </c>
      <c r="H30" s="151">
        <v>1044.4671196504837</v>
      </c>
      <c r="I30">
        <v>3086</v>
      </c>
      <c r="J30" s="188">
        <v>338452.875</v>
      </c>
      <c r="K30" s="188">
        <v>31470.7109375</v>
      </c>
      <c r="L30" s="188">
        <v>2.1015927770847522E-3</v>
      </c>
      <c r="M30" s="188">
        <v>1.9541455748003949E-4</v>
      </c>
      <c r="N30" s="188">
        <v>34.368629951359218</v>
      </c>
      <c r="O30" s="188">
        <v>10.258477863831978</v>
      </c>
      <c r="P30" s="188">
        <v>0</v>
      </c>
      <c r="Q30" s="189">
        <v>0.37213065872234868</v>
      </c>
      <c r="R30" s="188">
        <v>0.14768108248463793</v>
      </c>
      <c r="S30" s="188">
        <v>1.3307385077877278</v>
      </c>
      <c r="T30" s="188"/>
      <c r="U30" s="188"/>
      <c r="V30" s="188">
        <v>0</v>
      </c>
      <c r="W30" s="188">
        <v>4</v>
      </c>
      <c r="X30" s="188">
        <v>83.7</v>
      </c>
      <c r="Y30" s="188">
        <v>7.6957620366803008</v>
      </c>
      <c r="Z30" s="190">
        <v>19.741806580804752</v>
      </c>
      <c r="AA30" s="191">
        <v>709.31319290423232</v>
      </c>
      <c r="AB30" s="196">
        <v>30.703198106282304</v>
      </c>
      <c r="AC30" s="192">
        <v>1044.4671196504837</v>
      </c>
      <c r="AD30" s="193">
        <v>4.662836856543489</v>
      </c>
      <c r="AE30" s="194">
        <v>0.65</v>
      </c>
      <c r="AF30" s="195">
        <v>9.4572374087265842</v>
      </c>
      <c r="AG30" s="195">
        <v>0.4406268222402081</v>
      </c>
      <c r="AH30" s="195">
        <v>2.4</v>
      </c>
      <c r="AI30" s="195">
        <v>11.299999999999999</v>
      </c>
      <c r="AJ30" s="195">
        <v>60</v>
      </c>
      <c r="AK30" s="195">
        <v>0.91202408075332642</v>
      </c>
      <c r="AL30" s="195">
        <v>0.45573297142982483</v>
      </c>
      <c r="AM30" s="195">
        <v>0</v>
      </c>
      <c r="AN30" s="195">
        <v>0</v>
      </c>
      <c r="AO30" s="181">
        <f t="shared" si="2"/>
        <v>5.5294982075788894</v>
      </c>
      <c r="AP30" s="181">
        <f t="shared" si="18"/>
        <v>4.4979065539315153</v>
      </c>
      <c r="AQ30" s="181">
        <f t="shared" si="19"/>
        <v>-2.6774514328360066</v>
      </c>
      <c r="AR30" s="181">
        <f t="shared" si="20"/>
        <v>-3.7090430864833812</v>
      </c>
      <c r="AS30" s="181">
        <f t="shared" si="21"/>
        <v>1.5361622200504079</v>
      </c>
      <c r="AT30" s="181">
        <f t="shared" si="22"/>
        <v>1.0110829256511185</v>
      </c>
      <c r="AU30" s="181" t="e">
        <f t="shared" si="23"/>
        <v>#NUM!</v>
      </c>
      <c r="AV30" s="181">
        <f t="shared" si="24"/>
        <v>-0.42930454829226494</v>
      </c>
      <c r="AW30" s="181">
        <f t="shared" si="25"/>
        <v>-0.83067513297998574</v>
      </c>
      <c r="AX30" s="181">
        <f t="shared" si="26"/>
        <v>0.12409272430868451</v>
      </c>
      <c r="AY30" s="181" t="e">
        <f t="shared" si="27"/>
        <v>#NUM!</v>
      </c>
      <c r="AZ30" s="181" t="e">
        <f t="shared" si="28"/>
        <v>#NUM!</v>
      </c>
      <c r="BA30" s="181" t="e">
        <f t="shared" si="29"/>
        <v>#NUM!</v>
      </c>
      <c r="BB30" s="181">
        <f t="shared" si="30"/>
        <v>0.6020599913279624</v>
      </c>
      <c r="BC30" s="181">
        <f t="shared" si="31"/>
        <v>1.92272545799326</v>
      </c>
      <c r="BD30" s="181">
        <f t="shared" si="32"/>
        <v>0.8862516302674871</v>
      </c>
      <c r="BE30" s="181">
        <f t="shared" si="3"/>
        <v>1.2953868926180421</v>
      </c>
      <c r="BF30" s="181">
        <f t="shared" si="4"/>
        <v>2.8508380376043805</v>
      </c>
      <c r="BG30" s="181">
        <f t="shared" si="5"/>
        <v>1.4871836148117825</v>
      </c>
      <c r="BH30" s="181">
        <f t="shared" si="6"/>
        <v>3.0188947727231032</v>
      </c>
      <c r="BI30" s="181">
        <f t="shared" si="7"/>
        <v>0.66865022061374624</v>
      </c>
      <c r="BJ30" s="181">
        <f t="shared" si="8"/>
        <v>-0.18708664335714442</v>
      </c>
      <c r="BK30" s="181">
        <f t="shared" si="9"/>
        <v>0.9757642914372342</v>
      </c>
      <c r="BL30" s="181">
        <f t="shared" si="10"/>
        <v>-0.35592906960839976</v>
      </c>
      <c r="BM30" s="181">
        <f t="shared" si="11"/>
        <v>0.38021124171160603</v>
      </c>
      <c r="BN30" s="181">
        <f t="shared" si="12"/>
        <v>1.0530784434834197</v>
      </c>
      <c r="BO30" s="181">
        <f t="shared" si="13"/>
        <v>1.7781512503836436</v>
      </c>
      <c r="BP30" s="181">
        <f t="shared" si="14"/>
        <v>-3.9993694566077161E-2</v>
      </c>
      <c r="BQ30" s="181">
        <f t="shared" si="15"/>
        <v>-0.34128954988576887</v>
      </c>
      <c r="BR30" s="181" t="e">
        <f t="shared" si="16"/>
        <v>#NUM!</v>
      </c>
      <c r="BS30" s="181" t="e">
        <f t="shared" si="17"/>
        <v>#NUM!</v>
      </c>
      <c r="BT30" s="185">
        <v>5.5294982075788894</v>
      </c>
      <c r="BU30" s="185">
        <v>4.4979065539315153</v>
      </c>
      <c r="BV30" s="185">
        <v>-2.6774514328360066</v>
      </c>
      <c r="BW30" s="185">
        <v>-3.7090430864833812</v>
      </c>
      <c r="BX30" s="185">
        <v>1.5361622200504079</v>
      </c>
      <c r="BY30" s="185">
        <v>1.0110829256511185</v>
      </c>
      <c r="BZ30" s="185"/>
      <c r="CA30" s="185">
        <v>-0.42930454829226494</v>
      </c>
      <c r="CB30" s="185">
        <v>-0.83067513297998574</v>
      </c>
      <c r="CC30" s="185">
        <v>0.12409272430868451</v>
      </c>
      <c r="CD30" s="185"/>
      <c r="CE30" s="185"/>
      <c r="CF30" s="185"/>
      <c r="CG30" s="185">
        <v>0.6020599913279624</v>
      </c>
      <c r="CH30" s="199">
        <v>1.92272545799326</v>
      </c>
      <c r="CI30" s="199">
        <v>0.8862516302674871</v>
      </c>
      <c r="CJ30" s="199">
        <v>1.2953868926180421</v>
      </c>
      <c r="CK30" s="199">
        <v>2.8508380376043805</v>
      </c>
      <c r="CL30" s="199">
        <v>1.4871836148117825</v>
      </c>
      <c r="CM30" s="199">
        <v>3.0188947727231032</v>
      </c>
      <c r="CN30" s="199">
        <v>0.66865022061374624</v>
      </c>
      <c r="CO30" s="199">
        <v>-0.18708664335714442</v>
      </c>
      <c r="CP30" s="199">
        <v>0.9757642914372342</v>
      </c>
      <c r="CQ30" s="199">
        <v>-0.35592906960839976</v>
      </c>
      <c r="CR30" s="199">
        <v>0.38021124171160603</v>
      </c>
      <c r="CS30" s="199">
        <v>1.0530784434834197</v>
      </c>
      <c r="CT30" s="199">
        <v>1.7781512503836436</v>
      </c>
      <c r="CU30" s="199">
        <v>-3.9993694566077161E-2</v>
      </c>
      <c r="CV30" s="199">
        <v>-0.34128954988576887</v>
      </c>
      <c r="CW30" s="199"/>
      <c r="CX30" s="199"/>
    </row>
    <row r="31" spans="1:102" x14ac:dyDescent="0.3">
      <c r="A31" s="128" t="s">
        <v>339</v>
      </c>
      <c r="B31" s="128">
        <v>3414.3499998678803</v>
      </c>
      <c r="C31" s="128">
        <v>4.1432877984420218</v>
      </c>
      <c r="D31" s="128">
        <v>3913632.4636608507</v>
      </c>
      <c r="E31" s="147">
        <v>944571.71551840368</v>
      </c>
      <c r="F31" s="123">
        <v>51.25</v>
      </c>
      <c r="G31" s="123">
        <f t="shared" si="0"/>
        <v>48.75</v>
      </c>
      <c r="H31" s="151">
        <v>1146.2306043060291</v>
      </c>
      <c r="I31">
        <v>3093</v>
      </c>
      <c r="J31" s="188">
        <v>338452.875</v>
      </c>
      <c r="K31" s="188">
        <v>31470.7109375</v>
      </c>
      <c r="L31" s="188">
        <v>2.1015927770847522E-3</v>
      </c>
      <c r="M31" s="188">
        <v>1.9541455748003949E-4</v>
      </c>
      <c r="N31" s="188">
        <v>17.948443876483474</v>
      </c>
      <c r="O31" s="188">
        <v>16.791198900304074</v>
      </c>
      <c r="P31" s="188">
        <v>0</v>
      </c>
      <c r="Q31" s="189">
        <v>4.5692738004609046</v>
      </c>
      <c r="R31" s="188">
        <v>4.9317249707123111E-2</v>
      </c>
      <c r="S31" s="188">
        <v>0</v>
      </c>
      <c r="T31" s="188"/>
      <c r="U31" s="188"/>
      <c r="V31" s="188">
        <v>0</v>
      </c>
      <c r="W31" s="188">
        <v>13</v>
      </c>
      <c r="X31" s="188">
        <v>280.3</v>
      </c>
      <c r="Y31" s="188">
        <v>37.306690313021257</v>
      </c>
      <c r="Z31" s="190">
        <v>38.110112427497796</v>
      </c>
      <c r="AA31" s="191">
        <v>480.9598288744973</v>
      </c>
      <c r="AB31" s="196">
        <v>11.945424214993757</v>
      </c>
      <c r="AC31" s="192">
        <v>1146.2306043060291</v>
      </c>
      <c r="AD31" s="193">
        <v>4.1432877984420218</v>
      </c>
      <c r="AE31" s="194">
        <v>0.9</v>
      </c>
      <c r="AF31" s="195">
        <v>12.000615907623461</v>
      </c>
      <c r="AG31" s="195">
        <v>9.7557389870803216E-2</v>
      </c>
      <c r="AH31" s="195">
        <v>6.2</v>
      </c>
      <c r="AI31" s="195">
        <v>9.6999999999999993</v>
      </c>
      <c r="AJ31" s="195">
        <v>60</v>
      </c>
      <c r="AK31" s="195">
        <v>0.91202408075332642</v>
      </c>
      <c r="AL31" s="195">
        <v>0.45573297142982483</v>
      </c>
      <c r="AM31" s="195">
        <v>0</v>
      </c>
      <c r="AN31" s="195">
        <v>0</v>
      </c>
      <c r="AO31" s="181">
        <f t="shared" si="2"/>
        <v>5.5294982075788894</v>
      </c>
      <c r="AP31" s="181">
        <f t="shared" si="18"/>
        <v>4.4979065539315153</v>
      </c>
      <c r="AQ31" s="181">
        <f t="shared" si="19"/>
        <v>-2.6774514328360066</v>
      </c>
      <c r="AR31" s="181">
        <f t="shared" si="20"/>
        <v>-3.7090430864833812</v>
      </c>
      <c r="AS31" s="181">
        <f t="shared" si="21"/>
        <v>1.2540268013738347</v>
      </c>
      <c r="AT31" s="181">
        <f t="shared" si="22"/>
        <v>1.2250817060962209</v>
      </c>
      <c r="AU31" s="181" t="e">
        <f t="shared" si="23"/>
        <v>#NUM!</v>
      </c>
      <c r="AV31" s="181">
        <f t="shared" si="24"/>
        <v>0.65984718267084475</v>
      </c>
      <c r="AW31" s="181">
        <f t="shared" si="25"/>
        <v>-1.3070011508582349</v>
      </c>
      <c r="AX31" s="181" t="e">
        <f t="shared" si="26"/>
        <v>#NUM!</v>
      </c>
      <c r="AY31" s="181" t="e">
        <f t="shared" si="27"/>
        <v>#NUM!</v>
      </c>
      <c r="AZ31" s="181" t="e">
        <f t="shared" si="28"/>
        <v>#NUM!</v>
      </c>
      <c r="BA31" s="181" t="e">
        <f t="shared" si="29"/>
        <v>#NUM!</v>
      </c>
      <c r="BB31" s="181">
        <f t="shared" si="30"/>
        <v>1.1139433523068367</v>
      </c>
      <c r="BC31" s="181">
        <f t="shared" si="31"/>
        <v>2.4476230977602862</v>
      </c>
      <c r="BD31" s="181">
        <f t="shared" si="32"/>
        <v>1.5717867220360369</v>
      </c>
      <c r="BE31" s="181">
        <f t="shared" si="3"/>
        <v>1.5810402299731614</v>
      </c>
      <c r="BF31" s="181">
        <f t="shared" si="4"/>
        <v>2.6821088043848689</v>
      </c>
      <c r="BG31" s="181">
        <f t="shared" si="5"/>
        <v>1.077201577355847</v>
      </c>
      <c r="BH31" s="181">
        <f t="shared" si="6"/>
        <v>3.0592719999198383</v>
      </c>
      <c r="BI31" s="181">
        <f t="shared" si="7"/>
        <v>0.61734510103524931</v>
      </c>
      <c r="BJ31" s="181">
        <f t="shared" si="8"/>
        <v>-4.5757490560675115E-2</v>
      </c>
      <c r="BK31" s="181">
        <f t="shared" si="9"/>
        <v>1.0792035359157948</v>
      </c>
      <c r="BL31" s="181">
        <f t="shared" si="10"/>
        <v>-1.0107398276681803</v>
      </c>
      <c r="BM31" s="181">
        <f t="shared" si="11"/>
        <v>0.79239168949825389</v>
      </c>
      <c r="BN31" s="181">
        <f t="shared" si="12"/>
        <v>0.98677173426624487</v>
      </c>
      <c r="BO31" s="181">
        <f t="shared" si="13"/>
        <v>1.7781512503836436</v>
      </c>
      <c r="BP31" s="181">
        <f t="shared" si="14"/>
        <v>-3.9993694566077161E-2</v>
      </c>
      <c r="BQ31" s="181">
        <f t="shared" si="15"/>
        <v>-0.34128954988576887</v>
      </c>
      <c r="BR31" s="181" t="e">
        <f t="shared" si="16"/>
        <v>#NUM!</v>
      </c>
      <c r="BS31" s="181" t="e">
        <f t="shared" si="17"/>
        <v>#NUM!</v>
      </c>
      <c r="BT31" s="185">
        <v>5.5294982075788894</v>
      </c>
      <c r="BU31" s="185">
        <v>4.4979065539315153</v>
      </c>
      <c r="BV31" s="185">
        <v>-2.6774514328360066</v>
      </c>
      <c r="BW31" s="185">
        <v>-3.7090430864833812</v>
      </c>
      <c r="BX31" s="185">
        <v>1.2540268013738347</v>
      </c>
      <c r="BY31" s="185">
        <v>1.2250817060962209</v>
      </c>
      <c r="BZ31" s="185"/>
      <c r="CA31" s="185">
        <v>0.65984718267084475</v>
      </c>
      <c r="CB31" s="185">
        <v>-1.3070011508582349</v>
      </c>
      <c r="CC31" s="185"/>
      <c r="CD31" s="185"/>
      <c r="CE31" s="185"/>
      <c r="CF31" s="185"/>
      <c r="CG31" s="185">
        <v>1.1139433523068367</v>
      </c>
      <c r="CH31" s="199">
        <v>2.4476230977602862</v>
      </c>
      <c r="CI31" s="199">
        <v>1.5717867220360369</v>
      </c>
      <c r="CJ31" s="199">
        <v>1.5810402299731614</v>
      </c>
      <c r="CK31" s="199">
        <v>2.6821088043848689</v>
      </c>
      <c r="CL31" s="199">
        <v>1.077201577355847</v>
      </c>
      <c r="CM31" s="199">
        <v>3.0592719999198383</v>
      </c>
      <c r="CN31" s="199">
        <v>0.61734510103524931</v>
      </c>
      <c r="CO31" s="199">
        <v>-4.5757490560675115E-2</v>
      </c>
      <c r="CP31" s="199">
        <v>1.0792035359157948</v>
      </c>
      <c r="CQ31" s="199">
        <v>-1.0107398276681803</v>
      </c>
      <c r="CR31" s="199">
        <v>0.79239168949825389</v>
      </c>
      <c r="CS31" s="199">
        <v>0.98677173426624487</v>
      </c>
      <c r="CT31" s="199">
        <v>1.7781512503836436</v>
      </c>
      <c r="CU31" s="199">
        <v>-3.9993694566077161E-2</v>
      </c>
      <c r="CV31" s="199">
        <v>-0.34128954988576887</v>
      </c>
      <c r="CW31" s="199"/>
      <c r="CX31" s="199"/>
    </row>
    <row r="32" spans="1:102" x14ac:dyDescent="0.3">
      <c r="A32" s="128" t="s">
        <v>341</v>
      </c>
      <c r="B32" s="128">
        <v>3959.1100048165426</v>
      </c>
      <c r="C32" s="128">
        <v>4.1671207120937943</v>
      </c>
      <c r="D32" s="128">
        <v>1413384.4533712012</v>
      </c>
      <c r="E32" s="147">
        <v>339175.30856960412</v>
      </c>
      <c r="F32" s="123">
        <v>49.86</v>
      </c>
      <c r="G32" s="123">
        <f t="shared" si="0"/>
        <v>50.14</v>
      </c>
      <c r="H32" s="151">
        <v>356.99549940560308</v>
      </c>
      <c r="I32">
        <v>4001</v>
      </c>
      <c r="J32" s="188">
        <v>338452.875</v>
      </c>
      <c r="K32" s="188">
        <v>31470.7109375</v>
      </c>
      <c r="L32" s="188">
        <v>2.1015927770847522E-3</v>
      </c>
      <c r="M32" s="188">
        <v>1.9541455748003949E-4</v>
      </c>
      <c r="N32" s="188">
        <v>1.9898660427383239</v>
      </c>
      <c r="O32" s="188">
        <v>10.045320388085695</v>
      </c>
      <c r="P32" s="188">
        <v>0</v>
      </c>
      <c r="Q32" s="189">
        <v>4.7641767915145419</v>
      </c>
      <c r="R32" s="188">
        <v>71.031275589444306</v>
      </c>
      <c r="S32" s="188">
        <v>5.5755633870655483</v>
      </c>
      <c r="T32" s="188"/>
      <c r="U32" s="188"/>
      <c r="V32" s="188">
        <v>19.316461895625601</v>
      </c>
      <c r="W32" s="188">
        <v>4</v>
      </c>
      <c r="X32" s="188" t="s">
        <v>465</v>
      </c>
      <c r="Y32" s="188">
        <v>27.960914314324341</v>
      </c>
      <c r="Z32" s="190">
        <v>20.883705828079048</v>
      </c>
      <c r="AA32" s="191">
        <v>559.64956888644747</v>
      </c>
      <c r="AB32" s="196">
        <v>13.089149209101491</v>
      </c>
      <c r="AC32" s="192">
        <v>356.99549940560308</v>
      </c>
      <c r="AD32" s="193">
        <v>4.1671207120937943</v>
      </c>
      <c r="AE32" s="194">
        <v>-0.47</v>
      </c>
      <c r="AF32" s="195">
        <v>7.8287970223583194</v>
      </c>
      <c r="AG32" s="195">
        <v>1.2053108246238575</v>
      </c>
      <c r="AH32" s="195">
        <v>1.8</v>
      </c>
      <c r="AI32" s="195">
        <v>9.0000000000000018</v>
      </c>
      <c r="AJ32" s="195">
        <v>60</v>
      </c>
      <c r="AK32" s="195">
        <v>0.91202408075332642</v>
      </c>
      <c r="AL32" s="195">
        <v>0.45573297142982483</v>
      </c>
      <c r="AM32" s="195">
        <v>0</v>
      </c>
      <c r="AN32" s="195">
        <v>0</v>
      </c>
      <c r="AO32" s="181">
        <f t="shared" si="2"/>
        <v>5.5294982075788894</v>
      </c>
      <c r="AP32" s="181">
        <f t="shared" si="18"/>
        <v>4.4979065539315153</v>
      </c>
      <c r="AQ32" s="181">
        <f t="shared" si="19"/>
        <v>-2.6774514328360066</v>
      </c>
      <c r="AR32" s="181">
        <f t="shared" si="20"/>
        <v>-3.7090430864833812</v>
      </c>
      <c r="AS32" s="181">
        <f t="shared" si="21"/>
        <v>0.29882384080280228</v>
      </c>
      <c r="AT32" s="181">
        <f t="shared" si="22"/>
        <v>1.0019637928073872</v>
      </c>
      <c r="AU32" s="181" t="e">
        <f t="shared" si="23"/>
        <v>#NUM!</v>
      </c>
      <c r="AV32" s="181">
        <f t="shared" si="24"/>
        <v>0.67798786913202602</v>
      </c>
      <c r="AW32" s="181">
        <f t="shared" si="25"/>
        <v>1.8514496138622925</v>
      </c>
      <c r="AX32" s="181">
        <f t="shared" si="26"/>
        <v>0.74628875755546209</v>
      </c>
      <c r="AY32" s="181" t="e">
        <f t="shared" si="27"/>
        <v>#NUM!</v>
      </c>
      <c r="AZ32" s="181" t="e">
        <f t="shared" si="28"/>
        <v>#NUM!</v>
      </c>
      <c r="BA32" s="181">
        <f t="shared" si="29"/>
        <v>1.285927581710864</v>
      </c>
      <c r="BB32" s="181">
        <f t="shared" si="30"/>
        <v>0.6020599913279624</v>
      </c>
      <c r="BC32" s="181" t="e">
        <f t="shared" si="31"/>
        <v>#VALUE!</v>
      </c>
      <c r="BD32" s="181">
        <f t="shared" si="32"/>
        <v>1.4465513686177598</v>
      </c>
      <c r="BE32" s="181">
        <f t="shared" si="3"/>
        <v>1.319807567025663</v>
      </c>
      <c r="BF32" s="181">
        <f t="shared" si="4"/>
        <v>2.7479161735475794</v>
      </c>
      <c r="BG32" s="181">
        <f t="shared" si="5"/>
        <v>1.116911418452917</v>
      </c>
      <c r="BH32" s="181">
        <f t="shared" si="6"/>
        <v>2.5526627410543994</v>
      </c>
      <c r="BI32" s="181">
        <f t="shared" si="7"/>
        <v>0.61983608117168054</v>
      </c>
      <c r="BJ32" s="181" t="e">
        <f t="shared" si="8"/>
        <v>#NUM!</v>
      </c>
      <c r="BK32" s="181">
        <f t="shared" si="9"/>
        <v>0.89369503323427746</v>
      </c>
      <c r="BL32" s="181">
        <f t="shared" si="10"/>
        <v>8.1099056879352829E-2</v>
      </c>
      <c r="BM32" s="181">
        <f t="shared" si="11"/>
        <v>0.25527250510330607</v>
      </c>
      <c r="BN32" s="181">
        <f t="shared" si="12"/>
        <v>0.95424250943932498</v>
      </c>
      <c r="BO32" s="181">
        <f t="shared" si="13"/>
        <v>1.7781512503836436</v>
      </c>
      <c r="BP32" s="181">
        <f t="shared" si="14"/>
        <v>-3.9993694566077161E-2</v>
      </c>
      <c r="BQ32" s="181">
        <f t="shared" si="15"/>
        <v>-0.34128954988576887</v>
      </c>
      <c r="BR32" s="181" t="e">
        <f t="shared" si="16"/>
        <v>#NUM!</v>
      </c>
      <c r="BS32" s="181" t="e">
        <f t="shared" si="17"/>
        <v>#NUM!</v>
      </c>
      <c r="BT32" s="185">
        <v>5.5294982075788894</v>
      </c>
      <c r="BU32" s="185">
        <v>4.4979065539315153</v>
      </c>
      <c r="BV32" s="185">
        <v>-2.6774514328360066</v>
      </c>
      <c r="BW32" s="185">
        <v>-3.7090430864833812</v>
      </c>
      <c r="BX32" s="185">
        <v>0.29882384080280228</v>
      </c>
      <c r="BY32" s="185">
        <v>1.0019637928073872</v>
      </c>
      <c r="BZ32" s="185"/>
      <c r="CA32" s="185">
        <v>0.67798786913202602</v>
      </c>
      <c r="CB32" s="185">
        <v>1.8514496138622925</v>
      </c>
      <c r="CC32" s="185">
        <v>0.74628875755546209</v>
      </c>
      <c r="CD32" s="185"/>
      <c r="CE32" s="185"/>
      <c r="CF32" s="185">
        <v>1.285927581710864</v>
      </c>
      <c r="CG32" s="185">
        <v>0.6020599913279624</v>
      </c>
      <c r="CH32" s="199"/>
      <c r="CI32" s="199">
        <v>1.4465513686177598</v>
      </c>
      <c r="CJ32" s="199">
        <v>1.319807567025663</v>
      </c>
      <c r="CK32" s="199">
        <v>2.7479161735475794</v>
      </c>
      <c r="CL32" s="199">
        <v>1.116911418452917</v>
      </c>
      <c r="CM32" s="199">
        <v>2.5526627410543994</v>
      </c>
      <c r="CN32" s="199">
        <v>0.61983608117168054</v>
      </c>
      <c r="CO32" s="199"/>
      <c r="CP32" s="199">
        <v>0.89369503323427746</v>
      </c>
      <c r="CQ32" s="199">
        <v>8.1099056879352829E-2</v>
      </c>
      <c r="CR32" s="199">
        <v>0.25527250510330607</v>
      </c>
      <c r="CS32" s="199">
        <v>0.95424250943932498</v>
      </c>
      <c r="CT32" s="199">
        <v>1.7781512503836436</v>
      </c>
      <c r="CU32" s="199">
        <v>-3.9993694566077161E-2</v>
      </c>
      <c r="CV32" s="199">
        <v>-0.34128954988576887</v>
      </c>
      <c r="CW32" s="199"/>
      <c r="CX32" s="199"/>
    </row>
    <row r="33" spans="1:102" ht="28.8" x14ac:dyDescent="0.3">
      <c r="A33" s="128" t="s">
        <v>342</v>
      </c>
      <c r="B33" s="128">
        <v>1174.0999997010192</v>
      </c>
      <c r="C33" s="128">
        <v>4.0690503993310845</v>
      </c>
      <c r="D33" s="128">
        <v>1251274.1404309035</v>
      </c>
      <c r="E33" s="147">
        <v>307510.11111501639</v>
      </c>
      <c r="F33" s="123">
        <v>49.97</v>
      </c>
      <c r="G33" s="123">
        <f t="shared" si="0"/>
        <v>50.03</v>
      </c>
      <c r="H33" s="151">
        <v>1065.7304665271581</v>
      </c>
      <c r="I33">
        <v>4018</v>
      </c>
      <c r="J33" s="188">
        <v>338452.875</v>
      </c>
      <c r="K33" s="188">
        <v>31470.7109375</v>
      </c>
      <c r="L33" s="188">
        <v>2.1015927770847522E-3</v>
      </c>
      <c r="M33" s="188">
        <v>1.9541455748003949E-4</v>
      </c>
      <c r="N33" s="188">
        <v>11.270475877008906</v>
      </c>
      <c r="O33" s="188">
        <v>2.8648444729042177</v>
      </c>
      <c r="P33" s="188">
        <v>0</v>
      </c>
      <c r="Q33" s="189">
        <v>1.6712375440760308</v>
      </c>
      <c r="R33" s="188">
        <v>1.546210530191029E-2</v>
      </c>
      <c r="S33" s="188">
        <v>0</v>
      </c>
      <c r="T33" s="188"/>
      <c r="U33" s="188"/>
      <c r="V33" s="188">
        <v>0</v>
      </c>
      <c r="W33" s="188">
        <v>6</v>
      </c>
      <c r="X33" s="188">
        <v>0</v>
      </c>
      <c r="Y33" s="188">
        <v>63.097520037661361</v>
      </c>
      <c r="Z33" s="190">
        <v>52.159770366535454</v>
      </c>
      <c r="AA33" s="191">
        <v>628.07979051605605</v>
      </c>
      <c r="AB33" s="196">
        <v>6.553320119902863</v>
      </c>
      <c r="AC33" s="192">
        <v>1065.7304665271581</v>
      </c>
      <c r="AD33" s="193">
        <v>4.0690503993310845</v>
      </c>
      <c r="AE33" s="194">
        <v>1.1299999999999999</v>
      </c>
      <c r="AF33" s="195">
        <v>14.125441762836477</v>
      </c>
      <c r="AG33" s="195">
        <v>0.70881767356211034</v>
      </c>
      <c r="AH33" s="195">
        <v>6.9</v>
      </c>
      <c r="AI33" s="195">
        <v>8.9</v>
      </c>
      <c r="AJ33" s="195">
        <v>60</v>
      </c>
      <c r="AK33" s="195">
        <v>0.91202408075332642</v>
      </c>
      <c r="AL33" s="195">
        <v>0.45573297142982483</v>
      </c>
      <c r="AM33" s="195">
        <v>0</v>
      </c>
      <c r="AN33" s="195">
        <v>0</v>
      </c>
      <c r="AO33" s="181">
        <f t="shared" si="2"/>
        <v>5.5294982075788894</v>
      </c>
      <c r="AP33" s="181">
        <f t="shared" si="18"/>
        <v>4.4979065539315153</v>
      </c>
      <c r="AQ33" s="181">
        <f t="shared" si="19"/>
        <v>-2.6774514328360066</v>
      </c>
      <c r="AR33" s="181">
        <f t="shared" si="20"/>
        <v>-3.7090430864833812</v>
      </c>
      <c r="AS33" s="181">
        <f t="shared" si="21"/>
        <v>1.0519422537919634</v>
      </c>
      <c r="AT33" s="181">
        <f t="shared" si="22"/>
        <v>0.45710104990100531</v>
      </c>
      <c r="AU33" s="181" t="e">
        <f t="shared" si="23"/>
        <v>#NUM!</v>
      </c>
      <c r="AV33" s="181">
        <f t="shared" si="24"/>
        <v>0.22303818343581147</v>
      </c>
      <c r="AW33" s="181">
        <f t="shared" si="25"/>
        <v>-1.8107313733702732</v>
      </c>
      <c r="AX33" s="181" t="e">
        <f t="shared" si="26"/>
        <v>#NUM!</v>
      </c>
      <c r="AY33" s="181" t="e">
        <f t="shared" si="27"/>
        <v>#NUM!</v>
      </c>
      <c r="AZ33" s="181" t="e">
        <f t="shared" si="28"/>
        <v>#NUM!</v>
      </c>
      <c r="BA33" s="181" t="e">
        <f t="shared" si="29"/>
        <v>#NUM!</v>
      </c>
      <c r="BB33" s="181">
        <f t="shared" si="30"/>
        <v>0.77815125038364363</v>
      </c>
      <c r="BC33" s="181" t="e">
        <f t="shared" si="31"/>
        <v>#NUM!</v>
      </c>
      <c r="BD33" s="181">
        <f t="shared" si="32"/>
        <v>1.8000122902247302</v>
      </c>
      <c r="BE33" s="181">
        <f t="shared" si="3"/>
        <v>1.7173356707459873</v>
      </c>
      <c r="BF33" s="181">
        <f t="shared" si="4"/>
        <v>2.7980148195009327</v>
      </c>
      <c r="BG33" s="181">
        <f t="shared" si="5"/>
        <v>0.81646138311128769</v>
      </c>
      <c r="BH33" s="181">
        <f t="shared" si="6"/>
        <v>3.0276473813311697</v>
      </c>
      <c r="BI33" s="181">
        <f t="shared" si="7"/>
        <v>0.60949306906582579</v>
      </c>
      <c r="BJ33" s="181">
        <f t="shared" si="8"/>
        <v>5.3078443483419682E-2</v>
      </c>
      <c r="BK33" s="181">
        <f t="shared" si="9"/>
        <v>1.1500020389454297</v>
      </c>
      <c r="BL33" s="181">
        <f t="shared" si="10"/>
        <v>-0.14946546234729094</v>
      </c>
      <c r="BM33" s="181">
        <f t="shared" si="11"/>
        <v>0.83884909073725533</v>
      </c>
      <c r="BN33" s="181">
        <f t="shared" si="12"/>
        <v>0.9493900066449128</v>
      </c>
      <c r="BO33" s="181">
        <f t="shared" si="13"/>
        <v>1.7781512503836436</v>
      </c>
      <c r="BP33" s="181">
        <f t="shared" si="14"/>
        <v>-3.9993694566077161E-2</v>
      </c>
      <c r="BQ33" s="181">
        <f t="shared" si="15"/>
        <v>-0.34128954988576887</v>
      </c>
      <c r="BR33" s="181" t="e">
        <f t="shared" si="16"/>
        <v>#NUM!</v>
      </c>
      <c r="BS33" s="181" t="e">
        <f t="shared" si="17"/>
        <v>#NUM!</v>
      </c>
      <c r="BT33" s="185">
        <v>5.5294982075788894</v>
      </c>
      <c r="BU33" s="185">
        <v>4.4979065539315153</v>
      </c>
      <c r="BV33" s="185">
        <v>-2.6774514328360066</v>
      </c>
      <c r="BW33" s="185">
        <v>-3.7090430864833812</v>
      </c>
      <c r="BX33" s="185">
        <v>1.0519422537919634</v>
      </c>
      <c r="BY33" s="185">
        <v>0.45710104990100531</v>
      </c>
      <c r="BZ33" s="185"/>
      <c r="CA33" s="185">
        <v>0.22303818343581147</v>
      </c>
      <c r="CB33" s="185">
        <v>-1.8107313733702732</v>
      </c>
      <c r="CC33" s="185"/>
      <c r="CD33" s="185"/>
      <c r="CE33" s="185"/>
      <c r="CF33" s="185"/>
      <c r="CG33" s="185">
        <v>0.77815125038364363</v>
      </c>
      <c r="CH33" s="199"/>
      <c r="CI33" s="199">
        <v>1.8000122902247302</v>
      </c>
      <c r="CJ33" s="199">
        <v>1.7173356707459873</v>
      </c>
      <c r="CK33" s="199">
        <v>2.7980148195009327</v>
      </c>
      <c r="CL33" s="199">
        <v>0.81646138311128769</v>
      </c>
      <c r="CM33" s="199">
        <v>3.0276473813311697</v>
      </c>
      <c r="CN33" s="199">
        <v>0.60949306906582579</v>
      </c>
      <c r="CO33" s="199">
        <v>5.3078443483419682E-2</v>
      </c>
      <c r="CP33" s="199">
        <v>1.1500020389454297</v>
      </c>
      <c r="CQ33" s="199">
        <v>-0.14946546234729094</v>
      </c>
      <c r="CR33" s="199">
        <v>0.83884909073725533</v>
      </c>
      <c r="CS33" s="199">
        <v>0.9493900066449128</v>
      </c>
      <c r="CT33" s="199">
        <v>1.7781512503836436</v>
      </c>
      <c r="CU33" s="199">
        <v>-3.9993694566077161E-2</v>
      </c>
      <c r="CV33" s="199">
        <v>-0.34128954988576887</v>
      </c>
      <c r="CW33" s="199"/>
      <c r="CX33" s="199"/>
    </row>
    <row r="34" spans="1:102" x14ac:dyDescent="0.3">
      <c r="A34" s="128" t="s">
        <v>385</v>
      </c>
      <c r="B34" s="128">
        <v>2606.9400000700075</v>
      </c>
      <c r="C34" s="128">
        <v>4.2115969671533016</v>
      </c>
      <c r="D34" s="128">
        <v>3057823.9432621952</v>
      </c>
      <c r="E34" s="147">
        <v>726048.56711373234</v>
      </c>
      <c r="F34" s="123">
        <v>49.85</v>
      </c>
      <c r="G34" s="123">
        <f t="shared" si="0"/>
        <v>50.15</v>
      </c>
      <c r="H34" s="151">
        <v>1172.9552437647508</v>
      </c>
      <c r="I34">
        <v>4041</v>
      </c>
      <c r="J34" s="188">
        <v>338452.875</v>
      </c>
      <c r="K34" s="188">
        <v>31470.7109375</v>
      </c>
      <c r="L34" s="188">
        <v>2.1015927770847522E-3</v>
      </c>
      <c r="M34" s="188">
        <v>1.9541455748003949E-4</v>
      </c>
      <c r="N34" s="188">
        <v>12.247851126106683</v>
      </c>
      <c r="O34" s="188">
        <v>4.6090912621904279</v>
      </c>
      <c r="P34" s="188">
        <v>0</v>
      </c>
      <c r="Q34" s="189">
        <v>0.47477118766322296</v>
      </c>
      <c r="R34" s="188">
        <v>0.19327201643170516</v>
      </c>
      <c r="S34" s="188">
        <v>2.7538838169070843</v>
      </c>
      <c r="T34" s="188"/>
      <c r="U34" s="188"/>
      <c r="V34" s="188">
        <v>2.9817378740602614</v>
      </c>
      <c r="W34" s="188">
        <v>11</v>
      </c>
      <c r="X34" s="188">
        <v>0</v>
      </c>
      <c r="Y34" s="188">
        <v>50.025778720088624</v>
      </c>
      <c r="Z34" s="190">
        <v>47.696986964735025</v>
      </c>
      <c r="AA34" s="191">
        <v>814.63159626597496</v>
      </c>
      <c r="AB34" s="196">
        <v>68.839803698911169</v>
      </c>
      <c r="AC34" s="192">
        <v>1172.9552437647508</v>
      </c>
      <c r="AD34" s="193">
        <v>4.2115969671533016</v>
      </c>
      <c r="AE34" s="194">
        <v>1.1100000000000001</v>
      </c>
      <c r="AF34" s="195">
        <v>14.931206258817992</v>
      </c>
      <c r="AG34" s="195">
        <v>0.99328786902709976</v>
      </c>
      <c r="AH34" s="195">
        <v>4.5</v>
      </c>
      <c r="AI34" s="195">
        <v>8.9</v>
      </c>
      <c r="AJ34" s="195">
        <v>60</v>
      </c>
      <c r="AK34" s="195">
        <v>0.91202408075332642</v>
      </c>
      <c r="AL34" s="195">
        <v>0.45573297142982483</v>
      </c>
      <c r="AM34" s="195">
        <v>0</v>
      </c>
      <c r="AN34" s="195">
        <v>0</v>
      </c>
      <c r="AO34" s="181">
        <f t="shared" si="2"/>
        <v>5.5294982075788894</v>
      </c>
      <c r="AP34" s="181">
        <f t="shared" si="18"/>
        <v>4.4979065539315153</v>
      </c>
      <c r="AQ34" s="181">
        <f t="shared" si="19"/>
        <v>-2.6774514328360066</v>
      </c>
      <c r="AR34" s="181">
        <f t="shared" si="20"/>
        <v>-3.7090430864833812</v>
      </c>
      <c r="AS34" s="181">
        <f t="shared" si="21"/>
        <v>1.0880598988280794</v>
      </c>
      <c r="AT34" s="181">
        <f t="shared" si="22"/>
        <v>0.66361530744613328</v>
      </c>
      <c r="AU34" s="181" t="e">
        <f t="shared" si="23"/>
        <v>#NUM!</v>
      </c>
      <c r="AV34" s="181">
        <f t="shared" si="24"/>
        <v>-0.32351564485340545</v>
      </c>
      <c r="AW34" s="181">
        <f t="shared" si="25"/>
        <v>-0.71383102227288142</v>
      </c>
      <c r="AX34" s="181">
        <f t="shared" si="26"/>
        <v>0.43994561393815124</v>
      </c>
      <c r="AY34" s="181" t="e">
        <f t="shared" si="27"/>
        <v>#NUM!</v>
      </c>
      <c r="AZ34" s="181" t="e">
        <f t="shared" si="28"/>
        <v>#NUM!</v>
      </c>
      <c r="BA34" s="181">
        <f t="shared" si="29"/>
        <v>0.47446946176858468</v>
      </c>
      <c r="BB34" s="181">
        <f t="shared" si="30"/>
        <v>1.0413926851582251</v>
      </c>
      <c r="BC34" s="181" t="e">
        <f t="shared" si="31"/>
        <v>#NUM!</v>
      </c>
      <c r="BD34" s="181">
        <f t="shared" si="32"/>
        <v>1.6991938577521311</v>
      </c>
      <c r="BE34" s="181">
        <f t="shared" si="3"/>
        <v>1.678490945373047</v>
      </c>
      <c r="BF34" s="181">
        <f t="shared" si="4"/>
        <v>2.9109612506037061</v>
      </c>
      <c r="BG34" s="181">
        <f t="shared" si="5"/>
        <v>1.8378396232388867</v>
      </c>
      <c r="BH34" s="181">
        <f t="shared" si="6"/>
        <v>3.0692814411378402</v>
      </c>
      <c r="BI34" s="181">
        <f t="shared" si="7"/>
        <v>0.62444680427124832</v>
      </c>
      <c r="BJ34" s="181">
        <f t="shared" si="8"/>
        <v>4.5322978786657475E-2</v>
      </c>
      <c r="BK34" s="181">
        <f t="shared" si="9"/>
        <v>1.1740948948239287</v>
      </c>
      <c r="BL34" s="181">
        <f t="shared" si="10"/>
        <v>-2.9248685117202861E-3</v>
      </c>
      <c r="BM34" s="181">
        <f t="shared" si="11"/>
        <v>0.65321251377534373</v>
      </c>
      <c r="BN34" s="181">
        <f t="shared" si="12"/>
        <v>0.9493900066449128</v>
      </c>
      <c r="BO34" s="181">
        <f t="shared" si="13"/>
        <v>1.7781512503836436</v>
      </c>
      <c r="BP34" s="181">
        <f t="shared" si="14"/>
        <v>-3.9993694566077161E-2</v>
      </c>
      <c r="BQ34" s="181">
        <f t="shared" si="15"/>
        <v>-0.34128954988576887</v>
      </c>
      <c r="BR34" s="181" t="e">
        <f t="shared" si="16"/>
        <v>#NUM!</v>
      </c>
      <c r="BS34" s="181" t="e">
        <f t="shared" si="17"/>
        <v>#NUM!</v>
      </c>
      <c r="BT34" s="185">
        <v>5.5294982075788894</v>
      </c>
      <c r="BU34" s="185">
        <v>4.4979065539315153</v>
      </c>
      <c r="BV34" s="185">
        <v>-2.6774514328360066</v>
      </c>
      <c r="BW34" s="185">
        <v>-3.7090430864833812</v>
      </c>
      <c r="BX34" s="185">
        <v>1.0880598988280794</v>
      </c>
      <c r="BY34" s="185">
        <v>0.66361530744613328</v>
      </c>
      <c r="BZ34" s="185"/>
      <c r="CA34" s="185">
        <v>-0.32351564485340545</v>
      </c>
      <c r="CB34" s="185">
        <v>-0.71383102227288142</v>
      </c>
      <c r="CC34" s="185">
        <v>0.43994561393815124</v>
      </c>
      <c r="CD34" s="185"/>
      <c r="CE34" s="185"/>
      <c r="CF34" s="185">
        <v>0.47446946176858468</v>
      </c>
      <c r="CG34" s="185">
        <v>1.0413926851582251</v>
      </c>
      <c r="CH34" s="199"/>
      <c r="CI34" s="199">
        <v>1.6991938577521311</v>
      </c>
      <c r="CJ34" s="199">
        <v>1.678490945373047</v>
      </c>
      <c r="CK34" s="199">
        <v>2.9109612506037061</v>
      </c>
      <c r="CL34" s="199">
        <v>1.8378396232388867</v>
      </c>
      <c r="CM34" s="199">
        <v>3.0692814411378402</v>
      </c>
      <c r="CN34" s="199">
        <v>0.62444680427124832</v>
      </c>
      <c r="CO34" s="199">
        <v>4.5322978786657475E-2</v>
      </c>
      <c r="CP34" s="199">
        <v>1.1740948948239287</v>
      </c>
      <c r="CQ34" s="199">
        <v>-2.9248685117202861E-3</v>
      </c>
      <c r="CR34" s="199">
        <v>0.65321251377534373</v>
      </c>
      <c r="CS34" s="199">
        <v>0.9493900066449128</v>
      </c>
      <c r="CT34" s="199">
        <v>1.7781512503836436</v>
      </c>
      <c r="CU34" s="199">
        <v>-3.9993694566077161E-2</v>
      </c>
      <c r="CV34" s="199">
        <v>-0.34128954988576887</v>
      </c>
      <c r="CW34" s="199"/>
      <c r="CX34" s="199"/>
    </row>
    <row r="35" spans="1:102" ht="28.8" x14ac:dyDescent="0.3">
      <c r="A35" s="128" t="s">
        <v>343</v>
      </c>
      <c r="B35" s="128">
        <v>1964.7699997768798</v>
      </c>
      <c r="C35" s="128">
        <v>4.1941032173740087</v>
      </c>
      <c r="D35" s="128">
        <v>1963774.8548798093</v>
      </c>
      <c r="E35" s="147">
        <v>468222.82454683085</v>
      </c>
      <c r="F35" s="123">
        <v>49.96</v>
      </c>
      <c r="G35" s="123">
        <f t="shared" si="0"/>
        <v>50.04</v>
      </c>
      <c r="H35" s="151">
        <v>999.49350565349459</v>
      </c>
      <c r="I35">
        <v>4044</v>
      </c>
      <c r="J35" s="188">
        <v>338452.875</v>
      </c>
      <c r="K35" s="188">
        <v>31470.7109375</v>
      </c>
      <c r="L35" s="188">
        <v>2.1015927770847522E-3</v>
      </c>
      <c r="M35" s="188">
        <v>1.9541455748003949E-4</v>
      </c>
      <c r="N35" s="188">
        <v>14.99696422294779</v>
      </c>
      <c r="O35" s="188">
        <v>5.7229292696358058</v>
      </c>
      <c r="P35" s="188">
        <v>0</v>
      </c>
      <c r="Q35" s="189">
        <v>2.7653109527410313</v>
      </c>
      <c r="R35" s="188">
        <v>0.48496777637749261</v>
      </c>
      <c r="S35" s="188">
        <v>0</v>
      </c>
      <c r="T35" s="188"/>
      <c r="U35" s="188"/>
      <c r="V35" s="188">
        <v>0</v>
      </c>
      <c r="W35" s="188">
        <v>6</v>
      </c>
      <c r="X35" s="188">
        <v>0</v>
      </c>
      <c r="Y35" s="188">
        <v>58.766426404670128</v>
      </c>
      <c r="Z35" s="190">
        <v>51.547962804522619</v>
      </c>
      <c r="AA35" s="191">
        <v>550.97965905374758</v>
      </c>
      <c r="AB35" s="196">
        <v>20.190705620592507</v>
      </c>
      <c r="AC35" s="192">
        <v>999.49350565349459</v>
      </c>
      <c r="AD35" s="193">
        <v>4.1941032173740087</v>
      </c>
      <c r="AE35" s="194">
        <v>1.1299999999999999</v>
      </c>
      <c r="AF35" s="195">
        <v>13.811206479502447</v>
      </c>
      <c r="AG35" s="195">
        <v>0.1528978056800244</v>
      </c>
      <c r="AH35" s="195">
        <v>5.4</v>
      </c>
      <c r="AI35" s="195">
        <v>9</v>
      </c>
      <c r="AJ35" s="195">
        <v>60</v>
      </c>
      <c r="AK35" s="195">
        <v>0.91202408075332642</v>
      </c>
      <c r="AL35" s="195">
        <v>0.45573297142982483</v>
      </c>
      <c r="AM35" s="195">
        <v>0</v>
      </c>
      <c r="AN35" s="195">
        <v>0</v>
      </c>
      <c r="AO35" s="181">
        <f t="shared" si="2"/>
        <v>5.5294982075788894</v>
      </c>
      <c r="AP35" s="181">
        <f t="shared" si="18"/>
        <v>4.4979065539315153</v>
      </c>
      <c r="AQ35" s="181">
        <f t="shared" si="19"/>
        <v>-2.6774514328360066</v>
      </c>
      <c r="AR35" s="181">
        <f t="shared" si="20"/>
        <v>-3.7090430864833812</v>
      </c>
      <c r="AS35" s="181">
        <f t="shared" si="21"/>
        <v>1.1760033554120481</v>
      </c>
      <c r="AT35" s="181">
        <f t="shared" si="22"/>
        <v>0.7576183784443502</v>
      </c>
      <c r="AU35" s="181" t="e">
        <f t="shared" si="23"/>
        <v>#NUM!</v>
      </c>
      <c r="AV35" s="181">
        <f t="shared" si="24"/>
        <v>0.44174397378412672</v>
      </c>
      <c r="AW35" s="181">
        <f t="shared" si="25"/>
        <v>-0.31428711708096185</v>
      </c>
      <c r="AX35" s="181" t="e">
        <f t="shared" si="26"/>
        <v>#NUM!</v>
      </c>
      <c r="AY35" s="181" t="e">
        <f t="shared" si="27"/>
        <v>#NUM!</v>
      </c>
      <c r="AZ35" s="181" t="e">
        <f t="shared" si="28"/>
        <v>#NUM!</v>
      </c>
      <c r="BA35" s="181" t="e">
        <f t="shared" si="29"/>
        <v>#NUM!</v>
      </c>
      <c r="BB35" s="181">
        <f t="shared" si="30"/>
        <v>0.77815125038364363</v>
      </c>
      <c r="BC35" s="181" t="e">
        <f t="shared" si="31"/>
        <v>#NUM!</v>
      </c>
      <c r="BD35" s="181">
        <f t="shared" si="32"/>
        <v>1.7691292820038353</v>
      </c>
      <c r="BE35" s="181">
        <f t="shared" si="3"/>
        <v>1.7122115064723609</v>
      </c>
      <c r="BF35" s="181">
        <f t="shared" si="4"/>
        <v>2.7411355659592673</v>
      </c>
      <c r="BG35" s="181">
        <f t="shared" si="5"/>
        <v>1.3051514968423394</v>
      </c>
      <c r="BH35" s="181">
        <f t="shared" si="6"/>
        <v>2.9997799765751822</v>
      </c>
      <c r="BI35" s="181">
        <f t="shared" si="7"/>
        <v>0.62263911429917917</v>
      </c>
      <c r="BJ35" s="181">
        <f t="shared" si="8"/>
        <v>5.3078443483419682E-2</v>
      </c>
      <c r="BK35" s="181">
        <f t="shared" si="9"/>
        <v>1.1402316180792946</v>
      </c>
      <c r="BL35" s="181">
        <f t="shared" si="10"/>
        <v>-0.81559874734042859</v>
      </c>
      <c r="BM35" s="181">
        <f t="shared" si="11"/>
        <v>0.7323937598229685</v>
      </c>
      <c r="BN35" s="181">
        <f t="shared" si="12"/>
        <v>0.95424250943932487</v>
      </c>
      <c r="BO35" s="181">
        <f t="shared" si="13"/>
        <v>1.7781512503836436</v>
      </c>
      <c r="BP35" s="181">
        <f t="shared" si="14"/>
        <v>-3.9993694566077161E-2</v>
      </c>
      <c r="BQ35" s="181">
        <f t="shared" si="15"/>
        <v>-0.34128954988576887</v>
      </c>
      <c r="BR35" s="181" t="e">
        <f t="shared" si="16"/>
        <v>#NUM!</v>
      </c>
      <c r="BS35" s="181" t="e">
        <f t="shared" si="17"/>
        <v>#NUM!</v>
      </c>
      <c r="BT35" s="185">
        <v>5.5294982075788894</v>
      </c>
      <c r="BU35" s="185">
        <v>4.4979065539315153</v>
      </c>
      <c r="BV35" s="185">
        <v>-2.6774514328360066</v>
      </c>
      <c r="BW35" s="185">
        <v>-3.7090430864833812</v>
      </c>
      <c r="BX35" s="185">
        <v>1.1760033554120481</v>
      </c>
      <c r="BY35" s="185">
        <v>0.7576183784443502</v>
      </c>
      <c r="BZ35" s="185"/>
      <c r="CA35" s="185">
        <v>0.44174397378412672</v>
      </c>
      <c r="CB35" s="185">
        <v>-0.31428711708096185</v>
      </c>
      <c r="CC35" s="185"/>
      <c r="CD35" s="185"/>
      <c r="CE35" s="185"/>
      <c r="CF35" s="185"/>
      <c r="CG35" s="185">
        <v>0.77815125038364363</v>
      </c>
      <c r="CH35" s="199"/>
      <c r="CI35" s="199">
        <v>1.7691292820038353</v>
      </c>
      <c r="CJ35" s="199">
        <v>1.7122115064723609</v>
      </c>
      <c r="CK35" s="199">
        <v>2.7411355659592673</v>
      </c>
      <c r="CL35" s="199">
        <v>1.3051514968423394</v>
      </c>
      <c r="CM35" s="199">
        <v>2.9997799765751822</v>
      </c>
      <c r="CN35" s="199">
        <v>0.62263911429917917</v>
      </c>
      <c r="CO35" s="199">
        <v>5.3078443483419682E-2</v>
      </c>
      <c r="CP35" s="199">
        <v>1.1402316180792946</v>
      </c>
      <c r="CQ35" s="199">
        <v>-0.81559874734042859</v>
      </c>
      <c r="CR35" s="199">
        <v>0.7323937598229685</v>
      </c>
      <c r="CS35" s="199">
        <v>0.95424250943932487</v>
      </c>
      <c r="CT35" s="199">
        <v>1.7781512503836436</v>
      </c>
      <c r="CU35" s="199">
        <v>-3.9993694566077161E-2</v>
      </c>
      <c r="CV35" s="199">
        <v>-0.34128954988576887</v>
      </c>
      <c r="CW35" s="199"/>
      <c r="CX35" s="199"/>
    </row>
    <row r="36" spans="1:102" x14ac:dyDescent="0.3">
      <c r="A36" s="128" t="s">
        <v>340</v>
      </c>
      <c r="B36" s="128">
        <v>4394.4500029751507</v>
      </c>
      <c r="C36" s="128">
        <v>4.2359362525052662</v>
      </c>
      <c r="D36" s="128">
        <v>2265441.5402504653</v>
      </c>
      <c r="E36" s="147">
        <v>534814.83318135678</v>
      </c>
      <c r="F36" s="123">
        <v>49.29</v>
      </c>
      <c r="G36" s="123">
        <f t="shared" si="0"/>
        <v>50.71</v>
      </c>
      <c r="H36" s="151">
        <v>515.52333937505387</v>
      </c>
      <c r="I36">
        <v>4047</v>
      </c>
      <c r="J36" s="188">
        <v>338452.875</v>
      </c>
      <c r="K36" s="188">
        <v>31470.7109375</v>
      </c>
      <c r="L36" s="188">
        <v>2.1015927770847522E-3</v>
      </c>
      <c r="M36" s="188">
        <v>1.9541455748003949E-4</v>
      </c>
      <c r="N36" s="188">
        <v>1.1204975387787668</v>
      </c>
      <c r="O36" s="188">
        <v>11.204551900940006</v>
      </c>
      <c r="P36" s="188">
        <v>0</v>
      </c>
      <c r="Q36" s="189">
        <v>2.3561537832925823</v>
      </c>
      <c r="R36" s="188">
        <v>65.183924427736812</v>
      </c>
      <c r="S36" s="188">
        <v>6.7552001269174156</v>
      </c>
      <c r="T36" s="188"/>
      <c r="U36" s="188"/>
      <c r="V36" s="188">
        <v>27.1765020713454</v>
      </c>
      <c r="W36" s="188">
        <v>2</v>
      </c>
      <c r="X36" s="188" t="s">
        <v>465</v>
      </c>
      <c r="Y36" s="188">
        <v>26.52717514137376</v>
      </c>
      <c r="Z36" s="190">
        <v>20.66588425506751</v>
      </c>
      <c r="AA36" s="191">
        <v>1410.3652392843262</v>
      </c>
      <c r="AB36" s="196">
        <v>61.798107570907227</v>
      </c>
      <c r="AC36" s="192">
        <v>515.52333937505387</v>
      </c>
      <c r="AD36" s="193">
        <v>4.2359362525052662</v>
      </c>
      <c r="AE36" s="194">
        <v>-0.25</v>
      </c>
      <c r="AF36" s="195">
        <v>30.675388777552335</v>
      </c>
      <c r="AG36" s="195">
        <v>4.2748263850927373</v>
      </c>
      <c r="AH36" s="195">
        <v>3.6</v>
      </c>
      <c r="AI36" s="195">
        <v>8.5</v>
      </c>
      <c r="AJ36" s="195">
        <v>60</v>
      </c>
      <c r="AK36" s="195">
        <v>0.91202408075332642</v>
      </c>
      <c r="AL36" s="195">
        <v>0.45573297142982483</v>
      </c>
      <c r="AM36" s="195">
        <v>0</v>
      </c>
      <c r="AN36" s="195">
        <v>0</v>
      </c>
      <c r="AO36" s="181">
        <f t="shared" si="2"/>
        <v>5.5294982075788894</v>
      </c>
      <c r="AP36" s="181">
        <f t="shared" si="18"/>
        <v>4.4979065539315153</v>
      </c>
      <c r="AQ36" s="181">
        <f t="shared" si="19"/>
        <v>-2.6774514328360066</v>
      </c>
      <c r="AR36" s="181">
        <f t="shared" si="20"/>
        <v>-3.7090430864833812</v>
      </c>
      <c r="AS36" s="181">
        <f t="shared" si="21"/>
        <v>4.9410906925542973E-2</v>
      </c>
      <c r="AT36" s="181">
        <f t="shared" si="22"/>
        <v>1.0493944926568481</v>
      </c>
      <c r="AU36" s="181" t="e">
        <f t="shared" si="23"/>
        <v>#NUM!</v>
      </c>
      <c r="AV36" s="181">
        <f t="shared" si="24"/>
        <v>0.37220363291292868</v>
      </c>
      <c r="AW36" s="181">
        <f t="shared" si="25"/>
        <v>1.8141405038125236</v>
      </c>
      <c r="AX36" s="181">
        <f t="shared" si="26"/>
        <v>0.82963821978713315</v>
      </c>
      <c r="AY36" s="181" t="e">
        <f t="shared" si="27"/>
        <v>#NUM!</v>
      </c>
      <c r="AZ36" s="181" t="e">
        <f t="shared" si="28"/>
        <v>#NUM!</v>
      </c>
      <c r="BA36" s="181">
        <f t="shared" si="29"/>
        <v>1.4341935572944364</v>
      </c>
      <c r="BB36" s="181">
        <f t="shared" si="30"/>
        <v>0.3010299956639812</v>
      </c>
      <c r="BC36" s="181" t="e">
        <f t="shared" si="31"/>
        <v>#VALUE!</v>
      </c>
      <c r="BD36" s="181">
        <f t="shared" si="32"/>
        <v>1.4236910047568183</v>
      </c>
      <c r="BE36" s="181">
        <f t="shared" si="3"/>
        <v>1.3152539926750892</v>
      </c>
      <c r="BF36" s="181">
        <f t="shared" si="4"/>
        <v>3.1493315955384014</v>
      </c>
      <c r="BG36" s="181">
        <f t="shared" si="5"/>
        <v>1.7909751759934074</v>
      </c>
      <c r="BH36" s="181">
        <f t="shared" si="6"/>
        <v>2.7122483319519222</v>
      </c>
      <c r="BI36" s="181">
        <f t="shared" si="7"/>
        <v>0.6269494156957125</v>
      </c>
      <c r="BJ36" s="181" t="e">
        <f t="shared" si="8"/>
        <v>#NUM!</v>
      </c>
      <c r="BK36" s="181">
        <f t="shared" si="9"/>
        <v>1.4867900756492687</v>
      </c>
      <c r="BL36" s="181">
        <f t="shared" si="10"/>
        <v>0.63091848128002725</v>
      </c>
      <c r="BM36" s="181">
        <f t="shared" si="11"/>
        <v>0.55630250076728727</v>
      </c>
      <c r="BN36" s="181">
        <f t="shared" si="12"/>
        <v>0.92941892571429274</v>
      </c>
      <c r="BO36" s="181">
        <f t="shared" si="13"/>
        <v>1.7781512503836436</v>
      </c>
      <c r="BP36" s="181">
        <f t="shared" si="14"/>
        <v>-3.9993694566077161E-2</v>
      </c>
      <c r="BQ36" s="181">
        <f t="shared" si="15"/>
        <v>-0.34128954988576887</v>
      </c>
      <c r="BR36" s="181" t="e">
        <f t="shared" si="16"/>
        <v>#NUM!</v>
      </c>
      <c r="BS36" s="181" t="e">
        <f t="shared" si="17"/>
        <v>#NUM!</v>
      </c>
      <c r="BT36" s="185">
        <v>5.5294982075788894</v>
      </c>
      <c r="BU36" s="185">
        <v>4.4979065539315153</v>
      </c>
      <c r="BV36" s="185">
        <v>-2.6774514328360066</v>
      </c>
      <c r="BW36" s="185">
        <v>-3.7090430864833812</v>
      </c>
      <c r="BX36" s="185">
        <v>4.9410906925542973E-2</v>
      </c>
      <c r="BY36" s="185">
        <v>1.0493944926568481</v>
      </c>
      <c r="BZ36" s="185"/>
      <c r="CA36" s="185">
        <v>0.37220363291292868</v>
      </c>
      <c r="CB36" s="185">
        <v>1.8141405038125236</v>
      </c>
      <c r="CC36" s="185">
        <v>0.82963821978713315</v>
      </c>
      <c r="CD36" s="185"/>
      <c r="CE36" s="185"/>
      <c r="CF36" s="185">
        <v>1.4341935572944364</v>
      </c>
      <c r="CG36" s="185">
        <v>0.3010299956639812</v>
      </c>
      <c r="CH36" s="199"/>
      <c r="CI36" s="199">
        <v>1.4236910047568183</v>
      </c>
      <c r="CJ36" s="199">
        <v>1.3152539926750892</v>
      </c>
      <c r="CK36" s="199">
        <v>3.1493315955384014</v>
      </c>
      <c r="CL36" s="199">
        <v>1.7909751759934074</v>
      </c>
      <c r="CM36" s="199">
        <v>2.7122483319519222</v>
      </c>
      <c r="CN36" s="199">
        <v>0.6269494156957125</v>
      </c>
      <c r="CO36" s="199"/>
      <c r="CP36" s="199">
        <v>1.4867900756492687</v>
      </c>
      <c r="CQ36" s="199">
        <v>0.63091848128002725</v>
      </c>
      <c r="CR36" s="199">
        <v>0.55630250076728727</v>
      </c>
      <c r="CS36" s="199">
        <v>0.92941892571429274</v>
      </c>
      <c r="CT36" s="199">
        <v>1.7781512503836436</v>
      </c>
      <c r="CU36" s="199">
        <v>-3.9993694566077161E-2</v>
      </c>
      <c r="CV36" s="199">
        <v>-0.34128954988576887</v>
      </c>
      <c r="CW36" s="199"/>
      <c r="CX36" s="199"/>
    </row>
    <row r="37" spans="1:102" x14ac:dyDescent="0.3">
      <c r="A37" s="128" t="s">
        <v>344</v>
      </c>
      <c r="B37" s="128">
        <v>1608.8000005949834</v>
      </c>
      <c r="C37" s="128">
        <v>4.0789500700833248</v>
      </c>
      <c r="D37" s="128">
        <v>2153761.0020311782</v>
      </c>
      <c r="E37" s="147">
        <v>528018.47657507146</v>
      </c>
      <c r="F37" s="123">
        <v>49.99</v>
      </c>
      <c r="G37" s="123">
        <f t="shared" si="0"/>
        <v>50.01</v>
      </c>
      <c r="H37" s="151">
        <v>1338.7375691413797</v>
      </c>
      <c r="I37">
        <v>4050</v>
      </c>
      <c r="J37" s="188">
        <v>338452.875</v>
      </c>
      <c r="K37" s="188">
        <v>31470.7109375</v>
      </c>
      <c r="L37" s="188">
        <v>2.1015927770847522E-3</v>
      </c>
      <c r="M37" s="188">
        <v>1.9541455748003949E-4</v>
      </c>
      <c r="N37" s="188">
        <v>15.073875171709531</v>
      </c>
      <c r="O37" s="188">
        <v>4.6296366683920462</v>
      </c>
      <c r="P37" s="188">
        <v>0</v>
      </c>
      <c r="Q37" s="189">
        <v>1.348831426651832</v>
      </c>
      <c r="R37" s="188">
        <v>0</v>
      </c>
      <c r="S37" s="188">
        <v>0</v>
      </c>
      <c r="T37" s="188"/>
      <c r="U37" s="188"/>
      <c r="V37" s="188">
        <v>0</v>
      </c>
      <c r="W37" s="188">
        <v>12</v>
      </c>
      <c r="X37" s="188">
        <v>44.3</v>
      </c>
      <c r="Y37" s="188">
        <v>61.445525196481263</v>
      </c>
      <c r="Z37" s="190">
        <v>59.133026902695093</v>
      </c>
      <c r="AA37" s="191">
        <v>998.39304266911961</v>
      </c>
      <c r="AB37" s="196">
        <v>37.562199298670784</v>
      </c>
      <c r="AC37" s="192">
        <v>1338.7375691413797</v>
      </c>
      <c r="AD37" s="193">
        <v>4.0789500700833248</v>
      </c>
      <c r="AE37" s="194">
        <v>1.1100000000000001</v>
      </c>
      <c r="AF37" s="195">
        <v>8.6848076375974905</v>
      </c>
      <c r="AG37" s="195">
        <v>1.5352586485443678</v>
      </c>
      <c r="AH37" s="195">
        <v>4.5</v>
      </c>
      <c r="AI37" s="195">
        <v>9.1</v>
      </c>
      <c r="AJ37" s="195">
        <v>60</v>
      </c>
      <c r="AK37" s="195">
        <v>0.91202408075332642</v>
      </c>
      <c r="AL37" s="195">
        <v>0.45573297142982483</v>
      </c>
      <c r="AM37" s="195">
        <v>0</v>
      </c>
      <c r="AN37" s="195">
        <v>0</v>
      </c>
      <c r="AO37" s="181">
        <f t="shared" si="2"/>
        <v>5.5294982075788894</v>
      </c>
      <c r="AP37" s="181">
        <f t="shared" si="18"/>
        <v>4.4979065539315153</v>
      </c>
      <c r="AQ37" s="181">
        <f t="shared" si="19"/>
        <v>-2.6774514328360066</v>
      </c>
      <c r="AR37" s="181">
        <f t="shared" si="20"/>
        <v>-3.7090430864833812</v>
      </c>
      <c r="AS37" s="181">
        <f t="shared" si="21"/>
        <v>1.1782249145139716</v>
      </c>
      <c r="AT37" s="181">
        <f t="shared" si="22"/>
        <v>0.66554690913803338</v>
      </c>
      <c r="AU37" s="181" t="e">
        <f t="shared" si="23"/>
        <v>#NUM!</v>
      </c>
      <c r="AV37" s="181">
        <f t="shared" si="24"/>
        <v>0.12995767609922854</v>
      </c>
      <c r="AW37" s="181" t="e">
        <f t="shared" si="25"/>
        <v>#NUM!</v>
      </c>
      <c r="AX37" s="181" t="e">
        <f t="shared" si="26"/>
        <v>#NUM!</v>
      </c>
      <c r="AY37" s="181" t="e">
        <f t="shared" si="27"/>
        <v>#NUM!</v>
      </c>
      <c r="AZ37" s="181" t="e">
        <f t="shared" si="28"/>
        <v>#NUM!</v>
      </c>
      <c r="BA37" s="181" t="e">
        <f t="shared" si="29"/>
        <v>#NUM!</v>
      </c>
      <c r="BB37" s="181">
        <f t="shared" si="30"/>
        <v>1.0791812460476249</v>
      </c>
      <c r="BC37" s="181">
        <f t="shared" si="31"/>
        <v>1.6464037262230695</v>
      </c>
      <c r="BD37" s="181">
        <f t="shared" si="32"/>
        <v>1.7884902606441488</v>
      </c>
      <c r="BE37" s="181">
        <f t="shared" si="3"/>
        <v>1.7718301102436873</v>
      </c>
      <c r="BF37" s="181">
        <f t="shared" si="4"/>
        <v>2.9993015459551979</v>
      </c>
      <c r="BG37" s="181">
        <f t="shared" si="5"/>
        <v>1.5747510126492918</v>
      </c>
      <c r="BH37" s="181">
        <f t="shared" si="6"/>
        <v>3.1266954512136795</v>
      </c>
      <c r="BI37" s="181">
        <f t="shared" si="7"/>
        <v>0.61054838920529986</v>
      </c>
      <c r="BJ37" s="181">
        <f t="shared" si="8"/>
        <v>4.5322978786657475E-2</v>
      </c>
      <c r="BK37" s="181">
        <f t="shared" si="9"/>
        <v>0.93876020357124335</v>
      </c>
      <c r="BL37" s="181">
        <f t="shared" si="10"/>
        <v>0.18618155256423083</v>
      </c>
      <c r="BM37" s="181">
        <f t="shared" si="11"/>
        <v>0.65321251377534373</v>
      </c>
      <c r="BN37" s="181">
        <f t="shared" si="12"/>
        <v>0.95904139232109353</v>
      </c>
      <c r="BO37" s="181">
        <f t="shared" si="13"/>
        <v>1.7781512503836436</v>
      </c>
      <c r="BP37" s="181">
        <f t="shared" si="14"/>
        <v>-3.9993694566077161E-2</v>
      </c>
      <c r="BQ37" s="181">
        <f t="shared" si="15"/>
        <v>-0.34128954988576887</v>
      </c>
      <c r="BR37" s="181" t="e">
        <f t="shared" si="16"/>
        <v>#NUM!</v>
      </c>
      <c r="BS37" s="181" t="e">
        <f t="shared" si="17"/>
        <v>#NUM!</v>
      </c>
      <c r="BT37" s="185">
        <v>5.5294982075788894</v>
      </c>
      <c r="BU37" s="185">
        <v>4.4979065539315153</v>
      </c>
      <c r="BV37" s="185">
        <v>-2.6774514328360066</v>
      </c>
      <c r="BW37" s="185">
        <v>-3.7090430864833812</v>
      </c>
      <c r="BX37" s="185">
        <v>1.1782249145139716</v>
      </c>
      <c r="BY37" s="185">
        <v>0.66554690913803338</v>
      </c>
      <c r="BZ37" s="185"/>
      <c r="CA37" s="185">
        <v>0.12995767609922854</v>
      </c>
      <c r="CB37" s="185"/>
      <c r="CC37" s="185"/>
      <c r="CD37" s="185"/>
      <c r="CE37" s="185"/>
      <c r="CF37" s="185"/>
      <c r="CG37" s="185">
        <v>1.0791812460476249</v>
      </c>
      <c r="CH37" s="199">
        <v>1.6464037262230695</v>
      </c>
      <c r="CI37" s="199">
        <v>1.7884902606441488</v>
      </c>
      <c r="CJ37" s="199">
        <v>1.7718301102436873</v>
      </c>
      <c r="CK37" s="199">
        <v>2.9993015459551979</v>
      </c>
      <c r="CL37" s="199">
        <v>1.5747510126492918</v>
      </c>
      <c r="CM37" s="199">
        <v>3.1266954512136795</v>
      </c>
      <c r="CN37" s="199">
        <v>0.61054838920529986</v>
      </c>
      <c r="CO37" s="199">
        <v>4.5322978786657475E-2</v>
      </c>
      <c r="CP37" s="199">
        <v>0.93876020357124335</v>
      </c>
      <c r="CQ37" s="199">
        <v>0.18618155256423083</v>
      </c>
      <c r="CR37" s="199">
        <v>0.65321251377534373</v>
      </c>
      <c r="CS37" s="199">
        <v>0.95904139232109353</v>
      </c>
      <c r="CT37" s="199">
        <v>1.7781512503836436</v>
      </c>
      <c r="CU37" s="199">
        <v>-3.9993694566077161E-2</v>
      </c>
      <c r="CV37" s="199">
        <v>-0.34128954988576887</v>
      </c>
      <c r="CW37" s="199"/>
      <c r="CX37" s="199"/>
    </row>
    <row r="38" spans="1:102" x14ac:dyDescent="0.3">
      <c r="A38" s="128" t="s">
        <v>345</v>
      </c>
      <c r="B38" s="128">
        <v>1039.1000002533208</v>
      </c>
      <c r="C38" s="128">
        <v>4.4604666297559037</v>
      </c>
      <c r="D38" s="128">
        <v>1012268.3411377402</v>
      </c>
      <c r="E38" s="147">
        <v>226942.25182290759</v>
      </c>
      <c r="F38" s="123">
        <v>50.49</v>
      </c>
      <c r="G38" s="123">
        <f t="shared" si="0"/>
        <v>49.51</v>
      </c>
      <c r="H38" s="151">
        <v>974.17798180248349</v>
      </c>
      <c r="I38">
        <v>4055</v>
      </c>
      <c r="J38" s="188">
        <v>338452.875</v>
      </c>
      <c r="K38" s="188">
        <v>31470.7109375</v>
      </c>
      <c r="L38" s="188">
        <v>2.1015927770847522E-3</v>
      </c>
      <c r="M38" s="188">
        <v>1.9541455748003949E-4</v>
      </c>
      <c r="N38" s="188">
        <v>18.674758607077564</v>
      </c>
      <c r="O38" s="188">
        <v>11.061746837295111</v>
      </c>
      <c r="P38" s="188">
        <v>0</v>
      </c>
      <c r="Q38" s="189">
        <v>6.6802040210834051</v>
      </c>
      <c r="R38" s="188">
        <v>0</v>
      </c>
      <c r="S38" s="188">
        <v>0</v>
      </c>
      <c r="T38" s="188"/>
      <c r="U38" s="188"/>
      <c r="V38" s="188">
        <v>0</v>
      </c>
      <c r="W38" s="188">
        <v>24</v>
      </c>
      <c r="X38" s="188">
        <v>0</v>
      </c>
      <c r="Y38" s="188">
        <v>53.246909277750675</v>
      </c>
      <c r="Z38" s="190">
        <v>45.814989440227279</v>
      </c>
      <c r="AA38" s="191">
        <v>459.56193737832194</v>
      </c>
      <c r="AB38" s="196">
        <v>29.636410407028499</v>
      </c>
      <c r="AC38" s="192">
        <v>974.17798180248349</v>
      </c>
      <c r="AD38" s="193">
        <v>4.4604666297559037</v>
      </c>
      <c r="AE38" s="194">
        <v>1.07</v>
      </c>
      <c r="AF38" s="195">
        <v>9.7162971519442927</v>
      </c>
      <c r="AG38" s="195">
        <v>0.13248699127310581</v>
      </c>
      <c r="AH38" s="195">
        <v>3.2</v>
      </c>
      <c r="AI38" s="195">
        <v>9.8000000000000007</v>
      </c>
      <c r="AJ38" s="195">
        <v>60</v>
      </c>
      <c r="AK38" s="195">
        <v>0.91202408075332642</v>
      </c>
      <c r="AL38" s="195">
        <v>0.45573297142982483</v>
      </c>
      <c r="AM38" s="195">
        <v>0</v>
      </c>
      <c r="AN38" s="195">
        <v>0</v>
      </c>
      <c r="AO38" s="181">
        <f t="shared" si="2"/>
        <v>5.5294982075788894</v>
      </c>
      <c r="AP38" s="181">
        <f t="shared" si="18"/>
        <v>4.4979065539315153</v>
      </c>
      <c r="AQ38" s="181">
        <f t="shared" si="19"/>
        <v>-2.6774514328360066</v>
      </c>
      <c r="AR38" s="181">
        <f t="shared" si="20"/>
        <v>-3.7090430864833812</v>
      </c>
      <c r="AS38" s="181">
        <f t="shared" si="21"/>
        <v>1.2712549967636484</v>
      </c>
      <c r="AT38" s="181">
        <f t="shared" si="22"/>
        <v>1.0438237148433356</v>
      </c>
      <c r="AU38" s="181" t="e">
        <f t="shared" si="23"/>
        <v>#NUM!</v>
      </c>
      <c r="AV38" s="181">
        <f t="shared" si="24"/>
        <v>0.82478972652908589</v>
      </c>
      <c r="AW38" s="181" t="e">
        <f t="shared" si="25"/>
        <v>#NUM!</v>
      </c>
      <c r="AX38" s="181" t="e">
        <f t="shared" si="26"/>
        <v>#NUM!</v>
      </c>
      <c r="AY38" s="181" t="e">
        <f t="shared" si="27"/>
        <v>#NUM!</v>
      </c>
      <c r="AZ38" s="181" t="e">
        <f t="shared" si="28"/>
        <v>#NUM!</v>
      </c>
      <c r="BA38" s="181" t="e">
        <f t="shared" si="29"/>
        <v>#NUM!</v>
      </c>
      <c r="BB38" s="181">
        <f t="shared" si="30"/>
        <v>1.3802112417116059</v>
      </c>
      <c r="BC38" s="181" t="e">
        <f t="shared" si="31"/>
        <v>#NUM!</v>
      </c>
      <c r="BD38" s="181">
        <f t="shared" si="32"/>
        <v>1.7262944041751187</v>
      </c>
      <c r="BE38" s="181">
        <f t="shared" si="3"/>
        <v>1.661007590801685</v>
      </c>
      <c r="BF38" s="181">
        <f t="shared" si="4"/>
        <v>2.6623440516283088</v>
      </c>
      <c r="BG38" s="181">
        <f t="shared" si="5"/>
        <v>1.4718256002915606</v>
      </c>
      <c r="BH38" s="181">
        <f t="shared" si="6"/>
        <v>2.9886383095000237</v>
      </c>
      <c r="BI38" s="181">
        <f t="shared" si="7"/>
        <v>0.6493802946151449</v>
      </c>
      <c r="BJ38" s="181">
        <f t="shared" si="8"/>
        <v>2.9383777685209667E-2</v>
      </c>
      <c r="BK38" s="181">
        <f t="shared" si="9"/>
        <v>0.98750078829409471</v>
      </c>
      <c r="BL38" s="181">
        <f t="shared" si="10"/>
        <v>-0.87782676244915092</v>
      </c>
      <c r="BM38" s="181">
        <f t="shared" si="11"/>
        <v>0.50514997831990605</v>
      </c>
      <c r="BN38" s="181">
        <f t="shared" si="12"/>
        <v>0.99122607569249488</v>
      </c>
      <c r="BO38" s="181">
        <f t="shared" si="13"/>
        <v>1.7781512503836436</v>
      </c>
      <c r="BP38" s="181">
        <f t="shared" si="14"/>
        <v>-3.9993694566077161E-2</v>
      </c>
      <c r="BQ38" s="181">
        <f t="shared" si="15"/>
        <v>-0.34128954988576887</v>
      </c>
      <c r="BR38" s="181" t="e">
        <f t="shared" si="16"/>
        <v>#NUM!</v>
      </c>
      <c r="BS38" s="181" t="e">
        <f t="shared" si="17"/>
        <v>#NUM!</v>
      </c>
      <c r="BT38" s="185">
        <v>5.5294982075788894</v>
      </c>
      <c r="BU38" s="185">
        <v>4.4979065539315153</v>
      </c>
      <c r="BV38" s="185">
        <v>-2.6774514328360066</v>
      </c>
      <c r="BW38" s="185">
        <v>-3.7090430864833812</v>
      </c>
      <c r="BX38" s="185">
        <v>1.2712549967636484</v>
      </c>
      <c r="BY38" s="185">
        <v>1.0438237148433356</v>
      </c>
      <c r="BZ38" s="185"/>
      <c r="CA38" s="185">
        <v>0.82478972652908589</v>
      </c>
      <c r="CB38" s="185"/>
      <c r="CC38" s="185"/>
      <c r="CD38" s="185"/>
      <c r="CE38" s="185"/>
      <c r="CF38" s="185"/>
      <c r="CG38" s="185">
        <v>1.3802112417116059</v>
      </c>
      <c r="CH38" s="199"/>
      <c r="CI38" s="199">
        <v>1.7262944041751187</v>
      </c>
      <c r="CJ38" s="199">
        <v>1.661007590801685</v>
      </c>
      <c r="CK38" s="199">
        <v>2.6623440516283088</v>
      </c>
      <c r="CL38" s="199">
        <v>1.4718256002915606</v>
      </c>
      <c r="CM38" s="199">
        <v>2.9886383095000237</v>
      </c>
      <c r="CN38" s="199">
        <v>0.6493802946151449</v>
      </c>
      <c r="CO38" s="199">
        <v>2.9383777685209667E-2</v>
      </c>
      <c r="CP38" s="199">
        <v>0.98750078829409471</v>
      </c>
      <c r="CQ38" s="199">
        <v>-0.87782676244915092</v>
      </c>
      <c r="CR38" s="199">
        <v>0.50514997831990605</v>
      </c>
      <c r="CS38" s="199">
        <v>0.99122607569249488</v>
      </c>
      <c r="CT38" s="199">
        <v>1.7781512503836436</v>
      </c>
      <c r="CU38" s="199">
        <v>-3.9993694566077161E-2</v>
      </c>
      <c r="CV38" s="199">
        <v>-0.34128954988576887</v>
      </c>
      <c r="CW38" s="199"/>
      <c r="CX38" s="199"/>
    </row>
    <row r="39" spans="1:102" ht="28.8" x14ac:dyDescent="0.3">
      <c r="A39" s="128" t="s">
        <v>346</v>
      </c>
      <c r="B39" s="128">
        <v>751.62000027159115</v>
      </c>
      <c r="C39" s="128">
        <v>3.9407378902304102</v>
      </c>
      <c r="D39" s="128">
        <v>718844.85700295516</v>
      </c>
      <c r="E39" s="147">
        <v>182413.7704730535</v>
      </c>
      <c r="F39" s="123">
        <v>50.77</v>
      </c>
      <c r="G39" s="123">
        <f t="shared" si="0"/>
        <v>49.23</v>
      </c>
      <c r="H39" s="151">
        <v>956.39399795535905</v>
      </c>
      <c r="I39">
        <v>4057</v>
      </c>
      <c r="J39" s="188">
        <v>338452.875</v>
      </c>
      <c r="K39" s="188">
        <v>31470.7109375</v>
      </c>
      <c r="L39" s="188">
        <v>2.1015927770847522E-3</v>
      </c>
      <c r="M39" s="188">
        <v>1.9541455748003949E-4</v>
      </c>
      <c r="N39" s="188">
        <v>10.897293020316638</v>
      </c>
      <c r="O39" s="188">
        <v>3.198367548791555</v>
      </c>
      <c r="P39" s="188">
        <v>0</v>
      </c>
      <c r="Q39" s="189">
        <v>4.3806710822094264</v>
      </c>
      <c r="R39" s="188">
        <v>0</v>
      </c>
      <c r="S39" s="188">
        <v>0</v>
      </c>
      <c r="T39" s="188"/>
      <c r="U39" s="188"/>
      <c r="V39" s="188">
        <v>0</v>
      </c>
      <c r="W39" s="188">
        <v>9</v>
      </c>
      <c r="X39" s="188">
        <v>0</v>
      </c>
      <c r="Y39" s="188">
        <v>59.488720679826102</v>
      </c>
      <c r="Z39" s="190">
        <v>55.203195641301186</v>
      </c>
      <c r="AA39" s="191">
        <v>749.95319886914592</v>
      </c>
      <c r="AB39" s="196">
        <v>19.127910377389643</v>
      </c>
      <c r="AC39" s="192">
        <v>956.39399795535905</v>
      </c>
      <c r="AD39" s="193">
        <v>3.9407378902304102</v>
      </c>
      <c r="AE39" s="194">
        <v>1.02</v>
      </c>
      <c r="AF39" s="195">
        <v>9.5476790758646075</v>
      </c>
      <c r="AG39" s="195">
        <v>0.48706431334788852</v>
      </c>
      <c r="AH39" s="195">
        <v>7.9</v>
      </c>
      <c r="AI39" s="195">
        <v>8.6</v>
      </c>
      <c r="AJ39" s="195">
        <v>60</v>
      </c>
      <c r="AK39" s="195">
        <v>0.91202408075332642</v>
      </c>
      <c r="AL39" s="195">
        <v>0.45573297142982483</v>
      </c>
      <c r="AM39" s="195">
        <v>0</v>
      </c>
      <c r="AN39" s="195">
        <v>0</v>
      </c>
      <c r="AO39" s="181">
        <f t="shared" si="2"/>
        <v>5.5294982075788894</v>
      </c>
      <c r="AP39" s="181">
        <f t="shared" si="18"/>
        <v>4.4979065539315153</v>
      </c>
      <c r="AQ39" s="181">
        <f t="shared" si="19"/>
        <v>-2.6774514328360066</v>
      </c>
      <c r="AR39" s="181">
        <f t="shared" si="20"/>
        <v>-3.7090430864833812</v>
      </c>
      <c r="AS39" s="181">
        <f t="shared" si="21"/>
        <v>1.0373186289181668</v>
      </c>
      <c r="AT39" s="181">
        <f t="shared" si="22"/>
        <v>0.50492837036700833</v>
      </c>
      <c r="AU39" s="181" t="e">
        <f t="shared" si="23"/>
        <v>#NUM!</v>
      </c>
      <c r="AV39" s="181">
        <f t="shared" si="24"/>
        <v>0.64154064588667292</v>
      </c>
      <c r="AW39" s="181" t="e">
        <f t="shared" si="25"/>
        <v>#NUM!</v>
      </c>
      <c r="AX39" s="181" t="e">
        <f t="shared" si="26"/>
        <v>#NUM!</v>
      </c>
      <c r="AY39" s="181" t="e">
        <f t="shared" si="27"/>
        <v>#NUM!</v>
      </c>
      <c r="AZ39" s="181" t="e">
        <f t="shared" si="28"/>
        <v>#NUM!</v>
      </c>
      <c r="BA39" s="181" t="e">
        <f t="shared" si="29"/>
        <v>#NUM!</v>
      </c>
      <c r="BB39" s="181">
        <f t="shared" si="30"/>
        <v>0.95424250943932487</v>
      </c>
      <c r="BC39" s="181" t="e">
        <f t="shared" si="31"/>
        <v>#NUM!</v>
      </c>
      <c r="BD39" s="181">
        <f t="shared" si="32"/>
        <v>1.7744346294113285</v>
      </c>
      <c r="BE39" s="181">
        <f t="shared" si="3"/>
        <v>1.7419642192004321</v>
      </c>
      <c r="BF39" s="181">
        <f t="shared" si="4"/>
        <v>2.8750341619156026</v>
      </c>
      <c r="BG39" s="181">
        <f t="shared" si="5"/>
        <v>1.2816675282532477</v>
      </c>
      <c r="BH39" s="181">
        <f t="shared" si="6"/>
        <v>2.9806368419491251</v>
      </c>
      <c r="BI39" s="181">
        <f t="shared" si="7"/>
        <v>0.5955775496557133</v>
      </c>
      <c r="BJ39" s="181">
        <f t="shared" si="8"/>
        <v>8.6001717619175692E-3</v>
      </c>
      <c r="BK39" s="181">
        <f t="shared" si="9"/>
        <v>0.97989781273066523</v>
      </c>
      <c r="BL39" s="181">
        <f t="shared" si="10"/>
        <v>-0.31241368952873333</v>
      </c>
      <c r="BM39" s="181">
        <f t="shared" si="11"/>
        <v>0.89762709129044149</v>
      </c>
      <c r="BN39" s="181">
        <f t="shared" si="12"/>
        <v>0.93449845124356767</v>
      </c>
      <c r="BO39" s="181">
        <f t="shared" si="13"/>
        <v>1.7781512503836436</v>
      </c>
      <c r="BP39" s="181">
        <f t="shared" si="14"/>
        <v>-3.9993694566077161E-2</v>
      </c>
      <c r="BQ39" s="181">
        <f t="shared" si="15"/>
        <v>-0.34128954988576887</v>
      </c>
      <c r="BR39" s="181" t="e">
        <f t="shared" si="16"/>
        <v>#NUM!</v>
      </c>
      <c r="BS39" s="181" t="e">
        <f t="shared" si="17"/>
        <v>#NUM!</v>
      </c>
      <c r="BT39" s="185">
        <v>5.5294982075788894</v>
      </c>
      <c r="BU39" s="185">
        <v>4.4979065539315153</v>
      </c>
      <c r="BV39" s="185">
        <v>-2.6774514328360066</v>
      </c>
      <c r="BW39" s="185">
        <v>-3.7090430864833812</v>
      </c>
      <c r="BX39" s="185">
        <v>1.0373186289181668</v>
      </c>
      <c r="BY39" s="185">
        <v>0.50492837036700833</v>
      </c>
      <c r="BZ39" s="185"/>
      <c r="CA39" s="185">
        <v>0.64154064588667292</v>
      </c>
      <c r="CB39" s="185"/>
      <c r="CC39" s="185"/>
      <c r="CD39" s="185"/>
      <c r="CE39" s="185"/>
      <c r="CF39" s="185"/>
      <c r="CG39" s="185">
        <v>0.95424250943932487</v>
      </c>
      <c r="CH39" s="199"/>
      <c r="CI39" s="199">
        <v>1.7744346294113285</v>
      </c>
      <c r="CJ39" s="199">
        <v>1.7419642192004321</v>
      </c>
      <c r="CK39" s="199">
        <v>2.8750341619156026</v>
      </c>
      <c r="CL39" s="199">
        <v>1.2816675282532477</v>
      </c>
      <c r="CM39" s="199">
        <v>2.9806368419491251</v>
      </c>
      <c r="CN39" s="199">
        <v>0.5955775496557133</v>
      </c>
      <c r="CO39" s="199">
        <v>8.6001717619175692E-3</v>
      </c>
      <c r="CP39" s="199">
        <v>0.97989781273066523</v>
      </c>
      <c r="CQ39" s="199">
        <v>-0.31241368952873333</v>
      </c>
      <c r="CR39" s="199">
        <v>0.89762709129044149</v>
      </c>
      <c r="CS39" s="199">
        <v>0.93449845124356767</v>
      </c>
      <c r="CT39" s="199">
        <v>1.7781512503836436</v>
      </c>
      <c r="CU39" s="199">
        <v>-3.9993694566077161E-2</v>
      </c>
      <c r="CV39" s="199">
        <v>-0.34128954988576887</v>
      </c>
      <c r="CW39" s="199"/>
      <c r="CX39" s="199"/>
    </row>
    <row r="40" spans="1:102" x14ac:dyDescent="0.3">
      <c r="A40" s="128" t="s">
        <v>347</v>
      </c>
      <c r="B40" s="128">
        <v>967.99000022125119</v>
      </c>
      <c r="C40" s="128">
        <v>4.4381115204142505</v>
      </c>
      <c r="D40" s="128">
        <v>743226.22355432354</v>
      </c>
      <c r="E40" s="147">
        <v>167464.52182097291</v>
      </c>
      <c r="F40" s="123">
        <v>51.01</v>
      </c>
      <c r="G40" s="123">
        <f t="shared" si="0"/>
        <v>48.99</v>
      </c>
      <c r="H40" s="151">
        <v>767.80361717005974</v>
      </c>
      <c r="I40">
        <v>4065</v>
      </c>
      <c r="J40" s="188">
        <v>338452.875</v>
      </c>
      <c r="K40" s="188">
        <v>31470.7109375</v>
      </c>
      <c r="L40" s="188">
        <v>2.1015927770847522E-3</v>
      </c>
      <c r="M40" s="188">
        <v>1.9541455748003949E-4</v>
      </c>
      <c r="N40" s="188">
        <v>20.096939464765679</v>
      </c>
      <c r="O40" s="188">
        <v>4.8097668327748035</v>
      </c>
      <c r="P40" s="188">
        <v>0</v>
      </c>
      <c r="Q40" s="189">
        <v>4.3766981053850245</v>
      </c>
      <c r="R40" s="188">
        <v>0</v>
      </c>
      <c r="S40" s="188">
        <v>1.0120551043963648</v>
      </c>
      <c r="T40" s="188"/>
      <c r="U40" s="188"/>
      <c r="V40" s="188">
        <v>10.2428794771493</v>
      </c>
      <c r="W40" s="188">
        <v>3</v>
      </c>
      <c r="X40" s="188">
        <v>0</v>
      </c>
      <c r="Y40" s="188">
        <v>16.357958691985637</v>
      </c>
      <c r="Z40" s="190">
        <v>42.227514965397845</v>
      </c>
      <c r="AA40" s="191">
        <v>750.10808597935795</v>
      </c>
      <c r="AB40" s="196">
        <v>43.930096873948045</v>
      </c>
      <c r="AC40" s="192">
        <v>767.80361717005974</v>
      </c>
      <c r="AD40" s="193">
        <v>4.4381115204142505</v>
      </c>
      <c r="AE40" s="194">
        <v>0.32</v>
      </c>
      <c r="AF40" s="195">
        <v>11.741647056351681</v>
      </c>
      <c r="AG40" s="195">
        <v>0.53265586727055014</v>
      </c>
      <c r="AH40" s="195">
        <v>2.9</v>
      </c>
      <c r="AI40" s="195">
        <v>10.3</v>
      </c>
      <c r="AJ40" s="195">
        <v>60</v>
      </c>
      <c r="AK40" s="195">
        <v>0.91202408075332642</v>
      </c>
      <c r="AL40" s="195">
        <v>0.45573297142982483</v>
      </c>
      <c r="AM40" s="195">
        <v>0</v>
      </c>
      <c r="AN40" s="195">
        <v>0</v>
      </c>
      <c r="AO40" s="181">
        <f t="shared" si="2"/>
        <v>5.5294982075788894</v>
      </c>
      <c r="AP40" s="181">
        <f t="shared" si="18"/>
        <v>4.4979065539315153</v>
      </c>
      <c r="AQ40" s="181">
        <f t="shared" si="19"/>
        <v>-2.6774514328360066</v>
      </c>
      <c r="AR40" s="181">
        <f t="shared" si="20"/>
        <v>-3.7090430864833812</v>
      </c>
      <c r="AS40" s="181">
        <f t="shared" si="21"/>
        <v>1.3031299243474637</v>
      </c>
      <c r="AT40" s="181">
        <f t="shared" si="22"/>
        <v>0.68212402321505072</v>
      </c>
      <c r="AU40" s="181" t="e">
        <f t="shared" si="23"/>
        <v>#NUM!</v>
      </c>
      <c r="AV40" s="181">
        <f t="shared" si="24"/>
        <v>0.64114659100718074</v>
      </c>
      <c r="AW40" s="181" t="e">
        <f t="shared" si="25"/>
        <v>#NUM!</v>
      </c>
      <c r="AX40" s="181">
        <f t="shared" si="26"/>
        <v>5.2041596221060705E-3</v>
      </c>
      <c r="AY40" s="181" t="e">
        <f t="shared" si="27"/>
        <v>#NUM!</v>
      </c>
      <c r="AZ40" s="181" t="e">
        <f t="shared" si="28"/>
        <v>#NUM!</v>
      </c>
      <c r="BA40" s="181">
        <f t="shared" si="29"/>
        <v>1.0104220626206961</v>
      </c>
      <c r="BB40" s="181">
        <f t="shared" si="30"/>
        <v>0.47712125471966244</v>
      </c>
      <c r="BC40" s="181" t="e">
        <f t="shared" si="31"/>
        <v>#NUM!</v>
      </c>
      <c r="BD40" s="181">
        <f t="shared" si="32"/>
        <v>1.2137291071519838</v>
      </c>
      <c r="BE40" s="181">
        <f t="shared" si="3"/>
        <v>1.6255955245087279</v>
      </c>
      <c r="BF40" s="181">
        <f t="shared" si="4"/>
        <v>2.8751238470747378</v>
      </c>
      <c r="BG40" s="181">
        <f t="shared" si="5"/>
        <v>1.642762160965632</v>
      </c>
      <c r="BH40" s="181">
        <f t="shared" si="6"/>
        <v>2.8852501537742183</v>
      </c>
      <c r="BI40" s="181">
        <f t="shared" si="7"/>
        <v>0.64719821094060814</v>
      </c>
      <c r="BJ40" s="181">
        <f t="shared" si="8"/>
        <v>-0.49485002168009401</v>
      </c>
      <c r="BK40" s="181">
        <f t="shared" si="9"/>
        <v>1.0697290217252917</v>
      </c>
      <c r="BL40" s="181">
        <f t="shared" si="10"/>
        <v>-0.27355328480868513</v>
      </c>
      <c r="BM40" s="181">
        <f t="shared" si="11"/>
        <v>0.46239799789895608</v>
      </c>
      <c r="BN40" s="181">
        <f t="shared" si="12"/>
        <v>1.0128372247051722</v>
      </c>
      <c r="BO40" s="181">
        <f t="shared" si="13"/>
        <v>1.7781512503836436</v>
      </c>
      <c r="BP40" s="181">
        <f t="shared" si="14"/>
        <v>-3.9993694566077161E-2</v>
      </c>
      <c r="BQ40" s="181">
        <f t="shared" si="15"/>
        <v>-0.34128954988576887</v>
      </c>
      <c r="BR40" s="181" t="e">
        <f t="shared" si="16"/>
        <v>#NUM!</v>
      </c>
      <c r="BS40" s="181" t="e">
        <f t="shared" si="17"/>
        <v>#NUM!</v>
      </c>
      <c r="BT40" s="185">
        <v>5.5294982075788894</v>
      </c>
      <c r="BU40" s="185">
        <v>4.4979065539315153</v>
      </c>
      <c r="BV40" s="185">
        <v>-2.6774514328360066</v>
      </c>
      <c r="BW40" s="185">
        <v>-3.7090430864833812</v>
      </c>
      <c r="BX40" s="185">
        <v>1.3031299243474637</v>
      </c>
      <c r="BY40" s="185">
        <v>0.68212402321505072</v>
      </c>
      <c r="BZ40" s="185"/>
      <c r="CA40" s="185">
        <v>0.64114659100718074</v>
      </c>
      <c r="CB40" s="185"/>
      <c r="CC40" s="185">
        <v>5.2041596221060705E-3</v>
      </c>
      <c r="CD40" s="185"/>
      <c r="CE40" s="185"/>
      <c r="CF40" s="185">
        <v>1.0104220626206961</v>
      </c>
      <c r="CG40" s="185">
        <v>0.47712125471966244</v>
      </c>
      <c r="CH40" s="199"/>
      <c r="CI40" s="199">
        <v>1.2137291071519838</v>
      </c>
      <c r="CJ40" s="199">
        <v>1.6255955245087279</v>
      </c>
      <c r="CK40" s="199">
        <v>2.8751238470747378</v>
      </c>
      <c r="CL40" s="199">
        <v>1.642762160965632</v>
      </c>
      <c r="CM40" s="199">
        <v>2.8852501537742183</v>
      </c>
      <c r="CN40" s="199">
        <v>0.64719821094060814</v>
      </c>
      <c r="CO40" s="199">
        <v>-0.49485002168009401</v>
      </c>
      <c r="CP40" s="199">
        <v>1.0697290217252917</v>
      </c>
      <c r="CQ40" s="199">
        <v>-0.27355328480868513</v>
      </c>
      <c r="CR40" s="199">
        <v>0.46239799789895608</v>
      </c>
      <c r="CS40" s="199">
        <v>1.0128372247051722</v>
      </c>
      <c r="CT40" s="199">
        <v>1.7781512503836436</v>
      </c>
      <c r="CU40" s="199">
        <v>-3.9993694566077161E-2</v>
      </c>
      <c r="CV40" s="199">
        <v>-0.34128954988576887</v>
      </c>
      <c r="CW40" s="199"/>
      <c r="CX40" s="199"/>
    </row>
    <row r="41" spans="1:102" x14ac:dyDescent="0.3">
      <c r="A41" s="128" t="s">
        <v>348</v>
      </c>
      <c r="B41" s="128">
        <v>3817.2900031731638</v>
      </c>
      <c r="C41" s="128">
        <v>4.2264338462193276</v>
      </c>
      <c r="D41" s="128">
        <v>2101815.7044215319</v>
      </c>
      <c r="E41" s="147">
        <v>497302.40218989097</v>
      </c>
      <c r="F41" s="123">
        <v>50.51</v>
      </c>
      <c r="G41" s="123">
        <f t="shared" si="0"/>
        <v>49.49</v>
      </c>
      <c r="H41" s="151">
        <v>550.6041465737145</v>
      </c>
      <c r="I41">
        <v>4087</v>
      </c>
      <c r="J41" s="188">
        <v>338452.875</v>
      </c>
      <c r="K41" s="188">
        <v>31470.7109375</v>
      </c>
      <c r="L41" s="188">
        <v>2.1015927770847522E-3</v>
      </c>
      <c r="M41" s="188">
        <v>1.9541455748003949E-4</v>
      </c>
      <c r="N41" s="188">
        <v>3.2732193622736392</v>
      </c>
      <c r="O41" s="188">
        <v>11.482352941176471</v>
      </c>
      <c r="P41" s="188">
        <v>0</v>
      </c>
      <c r="Q41" s="189">
        <v>3.4932635427005296</v>
      </c>
      <c r="R41" s="188">
        <v>59.908192310147101</v>
      </c>
      <c r="S41" s="188">
        <v>15.21470588235294</v>
      </c>
      <c r="T41" s="188"/>
      <c r="U41" s="188"/>
      <c r="V41" s="188">
        <v>32.524188645690252</v>
      </c>
      <c r="W41" s="188">
        <v>24</v>
      </c>
      <c r="X41" s="188" t="s">
        <v>465</v>
      </c>
      <c r="Y41" s="188">
        <v>44.618994365621177</v>
      </c>
      <c r="Z41" s="190">
        <v>35.057254495391128</v>
      </c>
      <c r="AA41" s="191">
        <v>377.86376718437458</v>
      </c>
      <c r="AB41" s="196">
        <v>23.693799553993774</v>
      </c>
      <c r="AC41" s="192">
        <v>550.6041465737145</v>
      </c>
      <c r="AD41" s="193">
        <v>4.2264338462193276</v>
      </c>
      <c r="AE41" s="194">
        <v>0.62</v>
      </c>
      <c r="AF41" s="195">
        <v>6.6881220700883786</v>
      </c>
      <c r="AG41" s="195">
        <v>0.19410321086843998</v>
      </c>
      <c r="AH41" s="195">
        <v>3.7</v>
      </c>
      <c r="AI41" s="195">
        <v>8.6</v>
      </c>
      <c r="AJ41" s="195">
        <v>60</v>
      </c>
      <c r="AK41" s="195">
        <v>0.91202408075332642</v>
      </c>
      <c r="AL41" s="195">
        <v>0.45573297142982483</v>
      </c>
      <c r="AM41" s="195">
        <v>0</v>
      </c>
      <c r="AN41" s="195">
        <v>0</v>
      </c>
      <c r="AO41" s="181">
        <f t="shared" si="2"/>
        <v>5.5294982075788894</v>
      </c>
      <c r="AP41" s="181">
        <f t="shared" si="18"/>
        <v>4.4979065539315153</v>
      </c>
      <c r="AQ41" s="181">
        <f t="shared" si="19"/>
        <v>-2.6774514328360066</v>
      </c>
      <c r="AR41" s="181">
        <f t="shared" si="20"/>
        <v>-3.7090430864833812</v>
      </c>
      <c r="AS41" s="181">
        <f t="shared" si="21"/>
        <v>0.51497511152022934</v>
      </c>
      <c r="AT41" s="181">
        <f t="shared" si="22"/>
        <v>1.0600308919523991</v>
      </c>
      <c r="AU41" s="181" t="e">
        <f t="shared" si="23"/>
        <v>#NUM!</v>
      </c>
      <c r="AV41" s="181">
        <f t="shared" si="24"/>
        <v>0.54323135140433754</v>
      </c>
      <c r="AW41" s="181">
        <f t="shared" si="25"/>
        <v>1.7774862152409665</v>
      </c>
      <c r="AX41" s="181">
        <f t="shared" si="26"/>
        <v>1.1822635613668273</v>
      </c>
      <c r="AY41" s="181" t="e">
        <f t="shared" si="27"/>
        <v>#NUM!</v>
      </c>
      <c r="AZ41" s="181" t="e">
        <f t="shared" si="28"/>
        <v>#NUM!</v>
      </c>
      <c r="BA41" s="181">
        <f t="shared" si="29"/>
        <v>1.5122064713798296</v>
      </c>
      <c r="BB41" s="181">
        <f t="shared" si="30"/>
        <v>1.3802112417116059</v>
      </c>
      <c r="BC41" s="181" t="e">
        <f t="shared" si="31"/>
        <v>#VALUE!</v>
      </c>
      <c r="BD41" s="181">
        <f t="shared" si="32"/>
        <v>1.6495197778173125</v>
      </c>
      <c r="BE41" s="181">
        <f t="shared" si="3"/>
        <v>1.5447779013701515</v>
      </c>
      <c r="BF41" s="181">
        <f t="shared" si="4"/>
        <v>2.5773352500374083</v>
      </c>
      <c r="BG41" s="181">
        <f t="shared" si="5"/>
        <v>1.3746347100692615</v>
      </c>
      <c r="BH41" s="181">
        <f t="shared" si="6"/>
        <v>2.740839477720773</v>
      </c>
      <c r="BI41" s="181">
        <f t="shared" si="7"/>
        <v>0.62597407561931206</v>
      </c>
      <c r="BJ41" s="181">
        <f t="shared" si="8"/>
        <v>-0.20760831050174613</v>
      </c>
      <c r="BK41" s="181">
        <f t="shared" si="9"/>
        <v>0.82530419114776354</v>
      </c>
      <c r="BL41" s="181">
        <f t="shared" si="10"/>
        <v>-0.71196728042352853</v>
      </c>
      <c r="BM41" s="181">
        <f t="shared" si="11"/>
        <v>0.56820172406699498</v>
      </c>
      <c r="BN41" s="181">
        <f t="shared" si="12"/>
        <v>0.93449845124356767</v>
      </c>
      <c r="BO41" s="181">
        <f t="shared" si="13"/>
        <v>1.7781512503836436</v>
      </c>
      <c r="BP41" s="181">
        <f t="shared" si="14"/>
        <v>-3.9993694566077161E-2</v>
      </c>
      <c r="BQ41" s="181">
        <f t="shared" si="15"/>
        <v>-0.34128954988576887</v>
      </c>
      <c r="BR41" s="181" t="e">
        <f t="shared" si="16"/>
        <v>#NUM!</v>
      </c>
      <c r="BS41" s="181" t="e">
        <f t="shared" si="17"/>
        <v>#NUM!</v>
      </c>
      <c r="BT41" s="185">
        <v>5.5294982075788894</v>
      </c>
      <c r="BU41" s="185">
        <v>4.4979065539315153</v>
      </c>
      <c r="BV41" s="185">
        <v>-2.6774514328360066</v>
      </c>
      <c r="BW41" s="185">
        <v>-3.7090430864833812</v>
      </c>
      <c r="BX41" s="185">
        <v>0.51497511152022934</v>
      </c>
      <c r="BY41" s="185">
        <v>1.0600308919523991</v>
      </c>
      <c r="BZ41" s="185"/>
      <c r="CA41" s="185">
        <v>0.54323135140433754</v>
      </c>
      <c r="CB41" s="185">
        <v>1.7774862152409665</v>
      </c>
      <c r="CC41" s="185">
        <v>1.1822635613668273</v>
      </c>
      <c r="CD41" s="185"/>
      <c r="CE41" s="185"/>
      <c r="CF41" s="185">
        <v>1.5122064713798296</v>
      </c>
      <c r="CG41" s="185">
        <v>1.3802112417116059</v>
      </c>
      <c r="CH41" s="199"/>
      <c r="CI41" s="199">
        <v>1.6495197778173125</v>
      </c>
      <c r="CJ41" s="199">
        <v>1.5447779013701515</v>
      </c>
      <c r="CK41" s="199">
        <v>2.5773352500374083</v>
      </c>
      <c r="CL41" s="199">
        <v>1.3746347100692615</v>
      </c>
      <c r="CM41" s="199">
        <v>2.740839477720773</v>
      </c>
      <c r="CN41" s="199">
        <v>0.62597407561931206</v>
      </c>
      <c r="CO41" s="199">
        <v>-0.20760831050174613</v>
      </c>
      <c r="CP41" s="199">
        <v>0.82530419114776354</v>
      </c>
      <c r="CQ41" s="199">
        <v>-0.71196728042352853</v>
      </c>
      <c r="CR41" s="199">
        <v>0.56820172406699498</v>
      </c>
      <c r="CS41" s="199">
        <v>0.93449845124356767</v>
      </c>
      <c r="CT41" s="199">
        <v>1.7781512503836436</v>
      </c>
      <c r="CU41" s="199">
        <v>-3.9993694566077161E-2</v>
      </c>
      <c r="CV41" s="199">
        <v>-0.34128954988576887</v>
      </c>
      <c r="CW41" s="199"/>
      <c r="CX41" s="199"/>
    </row>
    <row r="42" spans="1:102" x14ac:dyDescent="0.3">
      <c r="A42" s="128" t="s">
        <v>350</v>
      </c>
      <c r="B42" s="128">
        <v>2115.1600007018938</v>
      </c>
      <c r="C42" s="128">
        <v>4.0695922906382522</v>
      </c>
      <c r="D42" s="128">
        <v>2473509.2316569155</v>
      </c>
      <c r="E42" s="147">
        <v>607802.71216529759</v>
      </c>
      <c r="F42" s="123">
        <v>50.77</v>
      </c>
      <c r="G42" s="123">
        <f t="shared" si="0"/>
        <v>49.23</v>
      </c>
      <c r="H42" s="151">
        <v>1169.4194438416514</v>
      </c>
      <c r="I42">
        <v>4539</v>
      </c>
      <c r="J42" s="188">
        <v>338452.875</v>
      </c>
      <c r="K42" s="188">
        <v>31470.7109375</v>
      </c>
      <c r="L42" s="188">
        <v>2.1015927770847522E-3</v>
      </c>
      <c r="M42" s="188">
        <v>1.9541455748003949E-4</v>
      </c>
      <c r="N42" s="188">
        <v>21.929086873308929</v>
      </c>
      <c r="O42" s="188">
        <v>45.031775405161667</v>
      </c>
      <c r="P42" s="188">
        <v>0.5094582510719825</v>
      </c>
      <c r="Q42" s="189">
        <v>9.3516802480361356</v>
      </c>
      <c r="R42" s="188">
        <v>0</v>
      </c>
      <c r="S42" s="188">
        <v>0</v>
      </c>
      <c r="T42" s="188"/>
      <c r="U42" s="188"/>
      <c r="V42" s="188">
        <v>0</v>
      </c>
      <c r="W42" s="188">
        <v>16</v>
      </c>
      <c r="X42" s="188">
        <v>94</v>
      </c>
      <c r="Y42" s="188">
        <v>40.361870317157944</v>
      </c>
      <c r="Z42" s="190">
        <v>27.243783391676672</v>
      </c>
      <c r="AA42" s="191">
        <v>232.30153849682461</v>
      </c>
      <c r="AB42" s="196">
        <v>9.4602436491919519</v>
      </c>
      <c r="AC42" s="192">
        <v>1169.4194438416514</v>
      </c>
      <c r="AD42" s="193">
        <v>4.0695922906382522</v>
      </c>
      <c r="AE42" s="194">
        <v>0.83</v>
      </c>
      <c r="AF42" s="195">
        <v>13.584343882756359</v>
      </c>
      <c r="AG42" s="195">
        <v>0.78317028163206892</v>
      </c>
      <c r="AH42" s="195">
        <v>9.3000000000000007</v>
      </c>
      <c r="AI42" s="195">
        <v>11.1</v>
      </c>
      <c r="AJ42" s="195">
        <v>60</v>
      </c>
      <c r="AK42" s="195">
        <v>0.91202408075332642</v>
      </c>
      <c r="AL42" s="195">
        <v>0.45573297142982483</v>
      </c>
      <c r="AM42" s="195">
        <v>0</v>
      </c>
      <c r="AN42" s="195">
        <v>0</v>
      </c>
      <c r="AO42" s="181">
        <f t="shared" si="2"/>
        <v>5.5294982075788894</v>
      </c>
      <c r="AP42" s="181">
        <f t="shared" si="18"/>
        <v>4.4979065539315153</v>
      </c>
      <c r="AQ42" s="181">
        <f t="shared" si="19"/>
        <v>-2.6774514328360066</v>
      </c>
      <c r="AR42" s="181">
        <f t="shared" si="20"/>
        <v>-3.7090430864833812</v>
      </c>
      <c r="AS42" s="181">
        <f t="shared" si="21"/>
        <v>1.3410205480414266</v>
      </c>
      <c r="AT42" s="181">
        <f t="shared" si="22"/>
        <v>1.6535190696248276</v>
      </c>
      <c r="AU42" s="181">
        <f t="shared" si="23"/>
        <v>-0.29289139962998534</v>
      </c>
      <c r="AV42" s="181">
        <f t="shared" si="24"/>
        <v>0.97088964904262953</v>
      </c>
      <c r="AW42" s="181" t="e">
        <f t="shared" si="25"/>
        <v>#NUM!</v>
      </c>
      <c r="AX42" s="181" t="e">
        <f t="shared" si="26"/>
        <v>#NUM!</v>
      </c>
      <c r="AY42" s="181" t="e">
        <f t="shared" si="27"/>
        <v>#NUM!</v>
      </c>
      <c r="AZ42" s="181" t="e">
        <f t="shared" si="28"/>
        <v>#NUM!</v>
      </c>
      <c r="BA42" s="181" t="e">
        <f t="shared" si="29"/>
        <v>#NUM!</v>
      </c>
      <c r="BB42" s="181">
        <f t="shared" si="30"/>
        <v>1.2041199826559248</v>
      </c>
      <c r="BC42" s="181">
        <f t="shared" si="31"/>
        <v>1.9731278535996986</v>
      </c>
      <c r="BD42" s="181">
        <f t="shared" si="32"/>
        <v>1.6059712826788739</v>
      </c>
      <c r="BE42" s="181">
        <f t="shared" si="3"/>
        <v>1.4352674186604344</v>
      </c>
      <c r="BF42" s="181">
        <f t="shared" si="4"/>
        <v>2.3660520860743155</v>
      </c>
      <c r="BG42" s="181">
        <f t="shared" si="5"/>
        <v>0.97590232182852965</v>
      </c>
      <c r="BH42" s="181">
        <f t="shared" si="6"/>
        <v>3.0679703105402032</v>
      </c>
      <c r="BI42" s="181">
        <f t="shared" si="7"/>
        <v>0.60955090190449612</v>
      </c>
      <c r="BJ42" s="181">
        <f t="shared" si="8"/>
        <v>-8.092190762392612E-2</v>
      </c>
      <c r="BK42" s="181">
        <f t="shared" si="9"/>
        <v>1.133038667046901</v>
      </c>
      <c r="BL42" s="181">
        <f t="shared" si="10"/>
        <v>-0.10614380073515041</v>
      </c>
      <c r="BM42" s="181">
        <f t="shared" si="11"/>
        <v>0.96848294855393513</v>
      </c>
      <c r="BN42" s="181">
        <f t="shared" si="12"/>
        <v>1.0453229787866574</v>
      </c>
      <c r="BO42" s="181">
        <f t="shared" si="13"/>
        <v>1.7781512503836436</v>
      </c>
      <c r="BP42" s="181">
        <f t="shared" si="14"/>
        <v>-3.9993694566077161E-2</v>
      </c>
      <c r="BQ42" s="181">
        <f t="shared" si="15"/>
        <v>-0.34128954988576887</v>
      </c>
      <c r="BR42" s="181" t="e">
        <f t="shared" si="16"/>
        <v>#NUM!</v>
      </c>
      <c r="BS42" s="181" t="e">
        <f t="shared" si="17"/>
        <v>#NUM!</v>
      </c>
      <c r="BT42" s="185">
        <v>5.5294982075788894</v>
      </c>
      <c r="BU42" s="185">
        <v>4.4979065539315153</v>
      </c>
      <c r="BV42" s="185">
        <v>-2.6774514328360066</v>
      </c>
      <c r="BW42" s="185">
        <v>-3.7090430864833812</v>
      </c>
      <c r="BX42" s="185">
        <v>1.3410205480414266</v>
      </c>
      <c r="BY42" s="185">
        <v>1.6535190696248276</v>
      </c>
      <c r="BZ42" s="185">
        <v>-0.29289139962998534</v>
      </c>
      <c r="CA42" s="185">
        <v>0.97088964904262953</v>
      </c>
      <c r="CB42" s="185"/>
      <c r="CC42" s="185"/>
      <c r="CD42" s="185"/>
      <c r="CE42" s="185"/>
      <c r="CF42" s="185"/>
      <c r="CG42" s="185">
        <v>1.2041199826559248</v>
      </c>
      <c r="CH42" s="199">
        <v>1.9731278535996986</v>
      </c>
      <c r="CI42" s="199">
        <v>1.6059712826788739</v>
      </c>
      <c r="CJ42" s="199">
        <v>1.4352674186604344</v>
      </c>
      <c r="CK42" s="199">
        <v>2.3660520860743155</v>
      </c>
      <c r="CL42" s="199">
        <v>0.97590232182852965</v>
      </c>
      <c r="CM42" s="199">
        <v>3.0679703105402032</v>
      </c>
      <c r="CN42" s="199">
        <v>0.60955090190449612</v>
      </c>
      <c r="CO42" s="199">
        <v>-8.092190762392612E-2</v>
      </c>
      <c r="CP42" s="199">
        <v>1.133038667046901</v>
      </c>
      <c r="CQ42" s="199">
        <v>-0.10614380073515041</v>
      </c>
      <c r="CR42" s="199">
        <v>0.96848294855393513</v>
      </c>
      <c r="CS42" s="199">
        <v>1.0453229787866574</v>
      </c>
      <c r="CT42" s="199">
        <v>1.7781512503836436</v>
      </c>
      <c r="CU42" s="199">
        <v>-3.9993694566077161E-2</v>
      </c>
      <c r="CV42" s="199">
        <v>-0.34128954988576887</v>
      </c>
      <c r="CW42" s="199"/>
      <c r="CX42" s="199"/>
    </row>
    <row r="43" spans="1:102" ht="28.8" x14ac:dyDescent="0.3">
      <c r="A43" s="128" t="s">
        <v>349</v>
      </c>
      <c r="B43" s="128">
        <v>4394.5700005829594</v>
      </c>
      <c r="C43" s="128">
        <v>4.422808359787993</v>
      </c>
      <c r="D43" s="128">
        <v>5741769.8564172303</v>
      </c>
      <c r="E43" s="147">
        <v>1298218.0979445516</v>
      </c>
      <c r="F43" s="123">
        <v>50.31</v>
      </c>
      <c r="G43" s="123">
        <f t="shared" si="0"/>
        <v>49.69</v>
      </c>
      <c r="H43" s="151">
        <v>1306.5601084191533</v>
      </c>
      <c r="I43">
        <v>4561</v>
      </c>
      <c r="J43" s="188">
        <v>338452.875</v>
      </c>
      <c r="K43" s="188">
        <v>31470.7109375</v>
      </c>
      <c r="L43" s="188">
        <v>2.1015927770847522E-3</v>
      </c>
      <c r="M43" s="188">
        <v>1.9541455748003949E-4</v>
      </c>
      <c r="N43" s="188">
        <v>6.0410930441467361</v>
      </c>
      <c r="O43" s="188">
        <v>9.7373875673595691</v>
      </c>
      <c r="P43" s="188">
        <v>8.5653329896854089</v>
      </c>
      <c r="Q43" s="189">
        <v>3.3102669881399658</v>
      </c>
      <c r="R43" s="188">
        <v>0</v>
      </c>
      <c r="S43" s="188">
        <v>0</v>
      </c>
      <c r="T43" s="188"/>
      <c r="U43" s="188"/>
      <c r="V43" s="188">
        <v>0</v>
      </c>
      <c r="W43" s="188">
        <v>15</v>
      </c>
      <c r="X43" s="188" t="s">
        <v>465</v>
      </c>
      <c r="Y43" s="188">
        <v>29.215821006762116</v>
      </c>
      <c r="Z43" s="190">
        <v>27.735683643321469</v>
      </c>
      <c r="AA43" s="191">
        <v>466.09321984735635</v>
      </c>
      <c r="AB43" s="196">
        <v>16.719583403836115</v>
      </c>
      <c r="AC43" s="192">
        <v>1306.5601084191533</v>
      </c>
      <c r="AD43" s="193">
        <v>4.422808359787993</v>
      </c>
      <c r="AE43" s="194">
        <v>1.28</v>
      </c>
      <c r="AF43" s="195">
        <v>9.6659394904119047</v>
      </c>
      <c r="AG43" s="195">
        <v>0.70756552213013446</v>
      </c>
      <c r="AH43" s="195">
        <v>13.5</v>
      </c>
      <c r="AI43" s="195">
        <v>11.9</v>
      </c>
      <c r="AJ43" s="195">
        <v>60</v>
      </c>
      <c r="AK43" s="195">
        <v>0.91202408075332642</v>
      </c>
      <c r="AL43" s="195">
        <v>0.45573297142982483</v>
      </c>
      <c r="AM43" s="195">
        <v>0</v>
      </c>
      <c r="AN43" s="195">
        <v>0</v>
      </c>
      <c r="AO43" s="181">
        <f t="shared" si="2"/>
        <v>5.5294982075788894</v>
      </c>
      <c r="AP43" s="181">
        <f t="shared" si="18"/>
        <v>4.4979065539315153</v>
      </c>
      <c r="AQ43" s="181">
        <f t="shared" si="19"/>
        <v>-2.6774514328360066</v>
      </c>
      <c r="AR43" s="181">
        <f t="shared" si="20"/>
        <v>-3.7090430864833812</v>
      </c>
      <c r="AS43" s="181">
        <f t="shared" si="21"/>
        <v>0.78111552472935308</v>
      </c>
      <c r="AT43" s="181">
        <f t="shared" si="22"/>
        <v>0.98844245613302395</v>
      </c>
      <c r="AU43" s="181">
        <f t="shared" si="23"/>
        <v>0.9327442514546872</v>
      </c>
      <c r="AV43" s="181">
        <f t="shared" si="24"/>
        <v>0.51986302302036747</v>
      </c>
      <c r="AW43" s="181" t="e">
        <f t="shared" si="25"/>
        <v>#NUM!</v>
      </c>
      <c r="AX43" s="181" t="e">
        <f t="shared" si="26"/>
        <v>#NUM!</v>
      </c>
      <c r="AY43" s="181" t="e">
        <f t="shared" si="27"/>
        <v>#NUM!</v>
      </c>
      <c r="AZ43" s="181" t="e">
        <f t="shared" si="28"/>
        <v>#NUM!</v>
      </c>
      <c r="BA43" s="181" t="e">
        <f t="shared" si="29"/>
        <v>#NUM!</v>
      </c>
      <c r="BB43" s="181">
        <f t="shared" si="30"/>
        <v>1.1760912590556813</v>
      </c>
      <c r="BC43" s="181" t="e">
        <f t="shared" si="31"/>
        <v>#VALUE!</v>
      </c>
      <c r="BD43" s="181">
        <f t="shared" si="32"/>
        <v>1.4656180951198936</v>
      </c>
      <c r="BE43" s="181">
        <f t="shared" si="3"/>
        <v>1.4430388750593819</v>
      </c>
      <c r="BF43" s="181">
        <f t="shared" si="4"/>
        <v>2.6684727853949401</v>
      </c>
      <c r="BG43" s="181">
        <f t="shared" si="5"/>
        <v>1.2232254520701527</v>
      </c>
      <c r="BH43" s="181">
        <f t="shared" si="6"/>
        <v>3.1161293942809252</v>
      </c>
      <c r="BI43" s="181">
        <f t="shared" si="7"/>
        <v>0.64569812180467057</v>
      </c>
      <c r="BJ43" s="181">
        <f t="shared" si="8"/>
        <v>0.10720996964786837</v>
      </c>
      <c r="BK43" s="181">
        <f t="shared" si="9"/>
        <v>0.98524407209166098</v>
      </c>
      <c r="BL43" s="181">
        <f t="shared" si="10"/>
        <v>-0.15023333731324148</v>
      </c>
      <c r="BM43" s="181">
        <f t="shared" si="11"/>
        <v>1.1303337684950061</v>
      </c>
      <c r="BN43" s="181">
        <f t="shared" si="12"/>
        <v>1.0755469613925308</v>
      </c>
      <c r="BO43" s="181">
        <f t="shared" si="13"/>
        <v>1.7781512503836436</v>
      </c>
      <c r="BP43" s="181">
        <f t="shared" si="14"/>
        <v>-3.9993694566077161E-2</v>
      </c>
      <c r="BQ43" s="181">
        <f t="shared" si="15"/>
        <v>-0.34128954988576887</v>
      </c>
      <c r="BR43" s="181" t="e">
        <f t="shared" si="16"/>
        <v>#NUM!</v>
      </c>
      <c r="BS43" s="181" t="e">
        <f t="shared" si="17"/>
        <v>#NUM!</v>
      </c>
      <c r="BT43" s="185">
        <v>5.5294982075788894</v>
      </c>
      <c r="BU43" s="185">
        <v>4.4979065539315153</v>
      </c>
      <c r="BV43" s="185">
        <v>-2.6774514328360066</v>
      </c>
      <c r="BW43" s="185">
        <v>-3.7090430864833812</v>
      </c>
      <c r="BX43" s="185">
        <v>0.78111552472935308</v>
      </c>
      <c r="BY43" s="185">
        <v>0.98844245613302395</v>
      </c>
      <c r="BZ43" s="185">
        <v>0.9327442514546872</v>
      </c>
      <c r="CA43" s="185">
        <v>0.51986302302036747</v>
      </c>
      <c r="CB43" s="185"/>
      <c r="CC43" s="185"/>
      <c r="CD43" s="185"/>
      <c r="CE43" s="185"/>
      <c r="CF43" s="185"/>
      <c r="CG43" s="185">
        <v>1.1760912590556813</v>
      </c>
      <c r="CH43" s="199"/>
      <c r="CI43" s="199">
        <v>1.4656180951198936</v>
      </c>
      <c r="CJ43" s="199">
        <v>1.4430388750593819</v>
      </c>
      <c r="CK43" s="199">
        <v>2.6684727853949401</v>
      </c>
      <c r="CL43" s="199">
        <v>1.2232254520701527</v>
      </c>
      <c r="CM43" s="199">
        <v>3.1161293942809252</v>
      </c>
      <c r="CN43" s="199">
        <v>0.64569812180467057</v>
      </c>
      <c r="CO43" s="199">
        <v>0.10720996964786837</v>
      </c>
      <c r="CP43" s="199">
        <v>0.98524407209166098</v>
      </c>
      <c r="CQ43" s="199">
        <v>-0.15023333731324148</v>
      </c>
      <c r="CR43" s="199">
        <v>1.1303337684950061</v>
      </c>
      <c r="CS43" s="199">
        <v>1.0755469613925308</v>
      </c>
      <c r="CT43" s="199">
        <v>1.7781512503836436</v>
      </c>
      <c r="CU43" s="199">
        <v>-3.9993694566077161E-2</v>
      </c>
      <c r="CV43" s="199">
        <v>-0.34128954988576887</v>
      </c>
      <c r="CW43" s="199"/>
      <c r="CX43" s="199"/>
    </row>
    <row r="44" spans="1:102" ht="28.8" x14ac:dyDescent="0.3">
      <c r="A44" s="128" t="s">
        <v>351</v>
      </c>
      <c r="B44" s="128">
        <v>2794.2799995257233</v>
      </c>
      <c r="C44" s="128">
        <v>4.6533666147687764</v>
      </c>
      <c r="D44" s="128">
        <v>2471923.5888200239</v>
      </c>
      <c r="E44" s="147">
        <v>531211.87163175037</v>
      </c>
      <c r="F44" s="123">
        <v>50.16</v>
      </c>
      <c r="G44" s="123">
        <f t="shared" si="0"/>
        <v>49.84</v>
      </c>
      <c r="H44" s="151">
        <v>884.63704039666277</v>
      </c>
      <c r="I44">
        <v>4572</v>
      </c>
      <c r="J44" s="188">
        <v>338452.875</v>
      </c>
      <c r="K44" s="188">
        <v>31470.7109375</v>
      </c>
      <c r="L44" s="188">
        <v>2.1015927770847522E-3</v>
      </c>
      <c r="M44" s="188">
        <v>1.9541455748003949E-4</v>
      </c>
      <c r="N44" s="188">
        <v>6.1432556953897262</v>
      </c>
      <c r="O44" s="188">
        <v>35.303046066867815</v>
      </c>
      <c r="P44" s="188">
        <v>29.963456520449267</v>
      </c>
      <c r="Q44" s="189">
        <v>0.13051662684552048</v>
      </c>
      <c r="R44" s="188">
        <v>0</v>
      </c>
      <c r="S44" s="188">
        <v>0</v>
      </c>
      <c r="T44" s="188"/>
      <c r="U44" s="188"/>
      <c r="V44" s="188">
        <v>0</v>
      </c>
      <c r="W44" s="188">
        <v>26</v>
      </c>
      <c r="X44" s="188" t="s">
        <v>465</v>
      </c>
      <c r="Y44" s="188">
        <v>11.810978562939889</v>
      </c>
      <c r="Z44" s="190">
        <v>19.361635410081586</v>
      </c>
      <c r="AA44" s="191">
        <v>224.4810488923253</v>
      </c>
      <c r="AB44" s="196">
        <v>2.4070323317883142</v>
      </c>
      <c r="AC44" s="192">
        <v>884.63704039666277</v>
      </c>
      <c r="AD44" s="193">
        <v>4.6533666147687764</v>
      </c>
      <c r="AE44" s="194">
        <v>1.1299999999999999</v>
      </c>
      <c r="AF44" s="195">
        <v>7.410665961865111</v>
      </c>
      <c r="AG44" s="195">
        <v>0.16722463738553242</v>
      </c>
      <c r="AH44" s="195">
        <v>14.5</v>
      </c>
      <c r="AI44" s="195">
        <v>12.7</v>
      </c>
      <c r="AJ44" s="195">
        <v>60</v>
      </c>
      <c r="AK44" s="195">
        <v>0.91202408075332642</v>
      </c>
      <c r="AL44" s="195">
        <v>0.45573297142982483</v>
      </c>
      <c r="AM44" s="195">
        <v>0</v>
      </c>
      <c r="AN44" s="195">
        <v>0</v>
      </c>
      <c r="AO44" s="181">
        <f t="shared" si="2"/>
        <v>5.5294982075788894</v>
      </c>
      <c r="AP44" s="181">
        <f t="shared" si="18"/>
        <v>4.4979065539315153</v>
      </c>
      <c r="AQ44" s="181">
        <f t="shared" si="19"/>
        <v>-2.6774514328360066</v>
      </c>
      <c r="AR44" s="181">
        <f t="shared" si="20"/>
        <v>-3.7090430864833812</v>
      </c>
      <c r="AS44" s="181">
        <f t="shared" si="21"/>
        <v>0.78839859195732431</v>
      </c>
      <c r="AT44" s="181">
        <f t="shared" si="22"/>
        <v>1.5478121794093194</v>
      </c>
      <c r="AU44" s="181">
        <f t="shared" si="23"/>
        <v>1.4765919112026549</v>
      </c>
      <c r="AV44" s="181">
        <f t="shared" si="24"/>
        <v>-0.88433415892114819</v>
      </c>
      <c r="AW44" s="181" t="e">
        <f t="shared" si="25"/>
        <v>#NUM!</v>
      </c>
      <c r="AX44" s="181" t="e">
        <f t="shared" si="26"/>
        <v>#NUM!</v>
      </c>
      <c r="AY44" s="181" t="e">
        <f t="shared" si="27"/>
        <v>#NUM!</v>
      </c>
      <c r="AZ44" s="181" t="e">
        <f t="shared" si="28"/>
        <v>#NUM!</v>
      </c>
      <c r="BA44" s="181" t="e">
        <f t="shared" si="29"/>
        <v>#NUM!</v>
      </c>
      <c r="BB44" s="181">
        <f t="shared" si="30"/>
        <v>1.414973347970818</v>
      </c>
      <c r="BC44" s="181" t="e">
        <f t="shared" si="31"/>
        <v>#VALUE!</v>
      </c>
      <c r="BD44" s="181">
        <f t="shared" si="32"/>
        <v>1.0722858812611946</v>
      </c>
      <c r="BE44" s="181">
        <f t="shared" si="3"/>
        <v>1.2869420378678853</v>
      </c>
      <c r="BF44" s="181">
        <f t="shared" si="4"/>
        <v>2.3511796829389389</v>
      </c>
      <c r="BG44" s="181">
        <f t="shared" si="5"/>
        <v>0.38148192385332252</v>
      </c>
      <c r="BH44" s="181">
        <f t="shared" si="6"/>
        <v>2.9467651196402977</v>
      </c>
      <c r="BI44" s="181">
        <f t="shared" si="7"/>
        <v>0.66776726970474509</v>
      </c>
      <c r="BJ44" s="181">
        <f t="shared" si="8"/>
        <v>5.3078443483419682E-2</v>
      </c>
      <c r="BK44" s="181">
        <f t="shared" si="9"/>
        <v>0.86985723774548229</v>
      </c>
      <c r="BL44" s="181">
        <f t="shared" si="10"/>
        <v>-0.77669973711031526</v>
      </c>
      <c r="BM44" s="181">
        <f t="shared" si="11"/>
        <v>1.1613680022349748</v>
      </c>
      <c r="BN44" s="181">
        <f t="shared" si="12"/>
        <v>1.1038037209559568</v>
      </c>
      <c r="BO44" s="181">
        <f t="shared" si="13"/>
        <v>1.7781512503836436</v>
      </c>
      <c r="BP44" s="181">
        <f t="shared" si="14"/>
        <v>-3.9993694566077161E-2</v>
      </c>
      <c r="BQ44" s="181">
        <f t="shared" si="15"/>
        <v>-0.34128954988576887</v>
      </c>
      <c r="BR44" s="181" t="e">
        <f t="shared" si="16"/>
        <v>#NUM!</v>
      </c>
      <c r="BS44" s="181" t="e">
        <f t="shared" si="17"/>
        <v>#NUM!</v>
      </c>
      <c r="BT44" s="185">
        <v>5.5294982075788894</v>
      </c>
      <c r="BU44" s="185">
        <v>4.4979065539315153</v>
      </c>
      <c r="BV44" s="185">
        <v>-2.6774514328360066</v>
      </c>
      <c r="BW44" s="185">
        <v>-3.7090430864833812</v>
      </c>
      <c r="BX44" s="185">
        <v>0.78839859195732431</v>
      </c>
      <c r="BY44" s="185">
        <v>1.5478121794093194</v>
      </c>
      <c r="BZ44" s="185">
        <v>1.4765919112026549</v>
      </c>
      <c r="CA44" s="185">
        <v>-0.88433415892114819</v>
      </c>
      <c r="CB44" s="185"/>
      <c r="CC44" s="185"/>
      <c r="CD44" s="185"/>
      <c r="CE44" s="185"/>
      <c r="CF44" s="185"/>
      <c r="CG44" s="185">
        <v>1.414973347970818</v>
      </c>
      <c r="CH44" s="199"/>
      <c r="CI44" s="199">
        <v>1.0722858812611946</v>
      </c>
      <c r="CJ44" s="199">
        <v>1.2869420378678853</v>
      </c>
      <c r="CK44" s="199">
        <v>2.3511796829389389</v>
      </c>
      <c r="CL44" s="199">
        <v>0.38148192385332252</v>
      </c>
      <c r="CM44" s="199">
        <v>2.9467651196402977</v>
      </c>
      <c r="CN44" s="199">
        <v>0.66776726970474509</v>
      </c>
      <c r="CO44" s="199">
        <v>5.3078443483419682E-2</v>
      </c>
      <c r="CP44" s="199">
        <v>0.86985723774548229</v>
      </c>
      <c r="CQ44" s="199">
        <v>-0.77669973711031526</v>
      </c>
      <c r="CR44" s="199">
        <v>1.1613680022349748</v>
      </c>
      <c r="CS44" s="199">
        <v>1.1038037209559568</v>
      </c>
      <c r="CT44" s="199">
        <v>1.7781512503836436</v>
      </c>
      <c r="CU44" s="199">
        <v>-3.9993694566077161E-2</v>
      </c>
      <c r="CV44" s="199">
        <v>-0.34128954988576887</v>
      </c>
      <c r="CW44" s="199"/>
      <c r="CX44" s="199"/>
    </row>
    <row r="45" spans="1:102" x14ac:dyDescent="0.3">
      <c r="A45" s="128" t="s">
        <v>352</v>
      </c>
      <c r="B45" s="128">
        <v>1364.6700004148488</v>
      </c>
      <c r="C45" s="128">
        <v>3.9781896246225577</v>
      </c>
      <c r="D45" s="128">
        <v>1433368.7585933441</v>
      </c>
      <c r="E45" s="147">
        <v>360306.79626774683</v>
      </c>
      <c r="F45" s="123">
        <v>50.2</v>
      </c>
      <c r="G45" s="123">
        <f t="shared" si="0"/>
        <v>49.8</v>
      </c>
      <c r="H45" s="151">
        <v>1050.3409308899672</v>
      </c>
      <c r="I45">
        <v>4589</v>
      </c>
      <c r="J45" s="188">
        <v>338452.875</v>
      </c>
      <c r="K45" s="188">
        <v>31470.7109375</v>
      </c>
      <c r="L45" s="188">
        <v>2.1015927770847522E-3</v>
      </c>
      <c r="M45" s="188">
        <v>1.9541455748003949E-4</v>
      </c>
      <c r="N45" s="188">
        <v>2.5693723032906588</v>
      </c>
      <c r="O45" s="188">
        <v>27.511006451032028</v>
      </c>
      <c r="P45" s="188">
        <v>24.76316580585565</v>
      </c>
      <c r="Q45" s="189">
        <v>0.91069635854983177</v>
      </c>
      <c r="R45" s="188">
        <v>0</v>
      </c>
      <c r="S45" s="188">
        <v>0</v>
      </c>
      <c r="T45" s="188"/>
      <c r="U45" s="188"/>
      <c r="V45" s="188">
        <v>0</v>
      </c>
      <c r="W45" s="188">
        <v>12</v>
      </c>
      <c r="X45" s="188" t="s">
        <v>465</v>
      </c>
      <c r="Y45" s="188">
        <v>35.033028378597095</v>
      </c>
      <c r="Z45" s="190">
        <v>27.078940615505093</v>
      </c>
      <c r="AA45" s="191">
        <v>391.03684703582786</v>
      </c>
      <c r="AB45" s="196">
        <v>6.4882117349388029</v>
      </c>
      <c r="AC45" s="192">
        <v>1050.3409308899672</v>
      </c>
      <c r="AD45" s="193">
        <v>3.9781896246225577</v>
      </c>
      <c r="AE45" s="194">
        <v>0.59</v>
      </c>
      <c r="AF45" s="195">
        <v>12.723592509367734</v>
      </c>
      <c r="AG45" s="195">
        <v>0.37581319116125461</v>
      </c>
      <c r="AH45" s="195">
        <v>9.8000000000000007</v>
      </c>
      <c r="AI45" s="195">
        <v>11.399999999999999</v>
      </c>
      <c r="AJ45" s="195">
        <v>60</v>
      </c>
      <c r="AK45" s="195">
        <v>0.91202408075332642</v>
      </c>
      <c r="AL45" s="195">
        <v>0.45573297142982483</v>
      </c>
      <c r="AM45" s="195">
        <v>0</v>
      </c>
      <c r="AN45" s="195">
        <v>0</v>
      </c>
      <c r="AO45" s="181">
        <f t="shared" si="2"/>
        <v>5.5294982075788894</v>
      </c>
      <c r="AP45" s="181">
        <f t="shared" si="18"/>
        <v>4.4979065539315153</v>
      </c>
      <c r="AQ45" s="181">
        <f t="shared" si="19"/>
        <v>-2.6774514328360066</v>
      </c>
      <c r="AR45" s="181">
        <f t="shared" si="20"/>
        <v>-3.7090430864833812</v>
      </c>
      <c r="AS45" s="181">
        <f t="shared" si="21"/>
        <v>0.40982703830672584</v>
      </c>
      <c r="AT45" s="181">
        <f t="shared" si="22"/>
        <v>1.4395064787260756</v>
      </c>
      <c r="AU45" s="181">
        <f t="shared" si="23"/>
        <v>1.3938061655550571</v>
      </c>
      <c r="AV45" s="181">
        <f t="shared" si="24"/>
        <v>-4.062639996184874E-2</v>
      </c>
      <c r="AW45" s="181" t="e">
        <f t="shared" si="25"/>
        <v>#NUM!</v>
      </c>
      <c r="AX45" s="181" t="e">
        <f t="shared" si="26"/>
        <v>#NUM!</v>
      </c>
      <c r="AY45" s="181" t="e">
        <f t="shared" si="27"/>
        <v>#NUM!</v>
      </c>
      <c r="AZ45" s="181" t="e">
        <f t="shared" si="28"/>
        <v>#NUM!</v>
      </c>
      <c r="BA45" s="181" t="e">
        <f t="shared" si="29"/>
        <v>#NUM!</v>
      </c>
      <c r="BB45" s="181">
        <f t="shared" si="30"/>
        <v>1.0791812460476249</v>
      </c>
      <c r="BC45" s="181" t="e">
        <f t="shared" si="31"/>
        <v>#VALUE!</v>
      </c>
      <c r="BD45" s="181">
        <f t="shared" si="32"/>
        <v>1.544477680887963</v>
      </c>
      <c r="BE45" s="181">
        <f t="shared" si="3"/>
        <v>1.4326316698417636</v>
      </c>
      <c r="BF45" s="181">
        <f t="shared" si="4"/>
        <v>2.5922176824863072</v>
      </c>
      <c r="BG45" s="181">
        <f t="shared" si="5"/>
        <v>0.81212501410925042</v>
      </c>
      <c r="BH45" s="181">
        <f t="shared" si="6"/>
        <v>3.021330289899899</v>
      </c>
      <c r="BI45" s="181">
        <f t="shared" si="7"/>
        <v>0.59968548038833103</v>
      </c>
      <c r="BJ45" s="181">
        <f t="shared" si="8"/>
        <v>-0.22914798835785583</v>
      </c>
      <c r="BK45" s="181">
        <f t="shared" si="9"/>
        <v>1.1046097517771318</v>
      </c>
      <c r="BL45" s="181">
        <f t="shared" si="10"/>
        <v>-0.42502798009499454</v>
      </c>
      <c r="BM45" s="181">
        <f t="shared" si="11"/>
        <v>0.99122607569249488</v>
      </c>
      <c r="BN45" s="181">
        <f t="shared" si="12"/>
        <v>1.0569048513364725</v>
      </c>
      <c r="BO45" s="181">
        <f t="shared" si="13"/>
        <v>1.7781512503836436</v>
      </c>
      <c r="BP45" s="181">
        <f t="shared" si="14"/>
        <v>-3.9993694566077161E-2</v>
      </c>
      <c r="BQ45" s="181">
        <f t="shared" si="15"/>
        <v>-0.34128954988576887</v>
      </c>
      <c r="BR45" s="181" t="e">
        <f t="shared" si="16"/>
        <v>#NUM!</v>
      </c>
      <c r="BS45" s="181" t="e">
        <f t="shared" si="17"/>
        <v>#NUM!</v>
      </c>
      <c r="BT45" s="185">
        <v>5.5294982075788894</v>
      </c>
      <c r="BU45" s="185">
        <v>4.4979065539315153</v>
      </c>
      <c r="BV45" s="185">
        <v>-2.6774514328360066</v>
      </c>
      <c r="BW45" s="185">
        <v>-3.7090430864833812</v>
      </c>
      <c r="BX45" s="185">
        <v>0.40982703830672584</v>
      </c>
      <c r="BY45" s="185">
        <v>1.4395064787260756</v>
      </c>
      <c r="BZ45" s="185">
        <v>1.3938061655550571</v>
      </c>
      <c r="CA45" s="185">
        <v>-4.062639996184874E-2</v>
      </c>
      <c r="CB45" s="185"/>
      <c r="CC45" s="185"/>
      <c r="CD45" s="185"/>
      <c r="CE45" s="185"/>
      <c r="CF45" s="185"/>
      <c r="CG45" s="185">
        <v>1.0791812460476249</v>
      </c>
      <c r="CH45" s="199"/>
      <c r="CI45" s="199">
        <v>1.544477680887963</v>
      </c>
      <c r="CJ45" s="199">
        <v>1.4326316698417636</v>
      </c>
      <c r="CK45" s="199">
        <v>2.5922176824863072</v>
      </c>
      <c r="CL45" s="199">
        <v>0.81212501410925042</v>
      </c>
      <c r="CM45" s="199">
        <v>3.021330289899899</v>
      </c>
      <c r="CN45" s="199">
        <v>0.59968548038833103</v>
      </c>
      <c r="CO45" s="199">
        <v>-0.22914798835785583</v>
      </c>
      <c r="CP45" s="199">
        <v>1.1046097517771318</v>
      </c>
      <c r="CQ45" s="199">
        <v>-0.42502798009499454</v>
      </c>
      <c r="CR45" s="199">
        <v>0.99122607569249488</v>
      </c>
      <c r="CS45" s="199">
        <v>1.0569048513364725</v>
      </c>
      <c r="CT45" s="199">
        <v>1.7781512503836436</v>
      </c>
      <c r="CU45" s="199">
        <v>-3.9993694566077161E-2</v>
      </c>
      <c r="CV45" s="199">
        <v>-0.34128954988576887</v>
      </c>
      <c r="CW45" s="199"/>
      <c r="CX45" s="199"/>
    </row>
    <row r="46" spans="1:102" x14ac:dyDescent="0.3">
      <c r="A46" s="128" t="s">
        <v>386</v>
      </c>
      <c r="B46" s="128">
        <v>2898.6800002113446</v>
      </c>
      <c r="C46" s="128">
        <v>3.9219569687373506</v>
      </c>
      <c r="D46" s="128">
        <v>3792412.408783677</v>
      </c>
      <c r="E46" s="147">
        <v>966969.40813315974</v>
      </c>
      <c r="F46" s="123">
        <v>49.75</v>
      </c>
      <c r="G46" s="123">
        <f t="shared" si="0"/>
        <v>50.25</v>
      </c>
      <c r="H46" s="151">
        <v>1308.3239296877096</v>
      </c>
      <c r="I46">
        <v>5010</v>
      </c>
      <c r="J46" s="188">
        <v>338452.875</v>
      </c>
      <c r="K46" s="188">
        <v>31470.7109375</v>
      </c>
      <c r="L46" s="188">
        <v>2.1015927770847522E-3</v>
      </c>
      <c r="M46" s="188">
        <v>1.9541455748003949E-4</v>
      </c>
      <c r="N46" s="188">
        <v>17.912499883382885</v>
      </c>
      <c r="O46" s="188">
        <v>13.911277338964842</v>
      </c>
      <c r="P46" s="188">
        <v>0</v>
      </c>
      <c r="Q46" s="189">
        <v>3.3247547156972592</v>
      </c>
      <c r="R46" s="188">
        <v>0</v>
      </c>
      <c r="S46" s="188">
        <v>0</v>
      </c>
      <c r="T46" s="188"/>
      <c r="U46" s="188"/>
      <c r="V46" s="188">
        <v>0</v>
      </c>
      <c r="W46" s="188">
        <v>28</v>
      </c>
      <c r="X46" s="188">
        <v>119</v>
      </c>
      <c r="Y46" s="188">
        <v>57.42359657945515</v>
      </c>
      <c r="Z46" s="190">
        <v>53.627263439802576</v>
      </c>
      <c r="AA46" s="191">
        <v>655.83584586933364</v>
      </c>
      <c r="AB46" s="196">
        <v>14.476273696617248</v>
      </c>
      <c r="AC46" s="192">
        <v>1308.3239296877096</v>
      </c>
      <c r="AD46" s="193">
        <v>3.9219569687373506</v>
      </c>
      <c r="AE46" s="194">
        <v>1.2</v>
      </c>
      <c r="AF46" s="195">
        <v>16.456068927381214</v>
      </c>
      <c r="AG46" s="195">
        <v>0.34258820188921557</v>
      </c>
      <c r="AH46" s="195">
        <v>10.199999999999999</v>
      </c>
      <c r="AI46" s="195">
        <v>9.3000000000000007</v>
      </c>
      <c r="AJ46" s="195">
        <v>60</v>
      </c>
      <c r="AK46" s="195">
        <v>0.91202408075332642</v>
      </c>
      <c r="AL46" s="195">
        <v>0.45573297142982483</v>
      </c>
      <c r="AM46" s="195">
        <v>0</v>
      </c>
      <c r="AN46" s="195">
        <v>0</v>
      </c>
      <c r="AO46" s="181">
        <f t="shared" si="2"/>
        <v>5.5294982075788894</v>
      </c>
      <c r="AP46" s="181">
        <f t="shared" si="18"/>
        <v>4.4979065539315153</v>
      </c>
      <c r="AQ46" s="181">
        <f t="shared" si="19"/>
        <v>-2.6774514328360066</v>
      </c>
      <c r="AR46" s="181">
        <f t="shared" si="20"/>
        <v>-3.7090430864833812</v>
      </c>
      <c r="AS46" s="181">
        <f t="shared" si="21"/>
        <v>1.2531562005779804</v>
      </c>
      <c r="AT46" s="181">
        <f t="shared" si="22"/>
        <v>1.1433670089133181</v>
      </c>
      <c r="AU46" s="181" t="e">
        <f t="shared" si="23"/>
        <v>#NUM!</v>
      </c>
      <c r="AV46" s="181">
        <f t="shared" si="24"/>
        <v>0.52175961067715249</v>
      </c>
      <c r="AW46" s="181" t="e">
        <f t="shared" si="25"/>
        <v>#NUM!</v>
      </c>
      <c r="AX46" s="181" t="e">
        <f t="shared" si="26"/>
        <v>#NUM!</v>
      </c>
      <c r="AY46" s="181" t="e">
        <f t="shared" si="27"/>
        <v>#NUM!</v>
      </c>
      <c r="AZ46" s="181" t="e">
        <f t="shared" si="28"/>
        <v>#NUM!</v>
      </c>
      <c r="BA46" s="181" t="e">
        <f t="shared" si="29"/>
        <v>#NUM!</v>
      </c>
      <c r="BB46" s="181">
        <f t="shared" si="30"/>
        <v>1.4471580313422192</v>
      </c>
      <c r="BC46" s="181">
        <f t="shared" si="31"/>
        <v>2.0755469613925306</v>
      </c>
      <c r="BD46" s="181">
        <f t="shared" si="32"/>
        <v>1.7590903899315591</v>
      </c>
      <c r="BE46" s="181">
        <f t="shared" si="3"/>
        <v>1.7293856357973758</v>
      </c>
      <c r="BF46" s="181">
        <f t="shared" si="4"/>
        <v>2.8167951501159076</v>
      </c>
      <c r="BG46" s="181">
        <f t="shared" si="5"/>
        <v>1.1606567855308645</v>
      </c>
      <c r="BH46" s="181">
        <f t="shared" si="6"/>
        <v>3.1167152848588717</v>
      </c>
      <c r="BI46" s="181">
        <f t="shared" si="7"/>
        <v>0.59350282432859336</v>
      </c>
      <c r="BJ46" s="181">
        <f t="shared" si="8"/>
        <v>7.9181246047624818E-2</v>
      </c>
      <c r="BK46" s="181">
        <f t="shared" si="9"/>
        <v>1.2163260977629085</v>
      </c>
      <c r="BL46" s="181">
        <f t="shared" si="10"/>
        <v>-0.46522759742023873</v>
      </c>
      <c r="BM46" s="181">
        <f t="shared" si="11"/>
        <v>1.0086001717619175</v>
      </c>
      <c r="BN46" s="181">
        <f t="shared" si="12"/>
        <v>0.96848294855393513</v>
      </c>
      <c r="BO46" s="181">
        <f t="shared" si="13"/>
        <v>1.7781512503836436</v>
      </c>
      <c r="BP46" s="181">
        <f t="shared" si="14"/>
        <v>-3.9993694566077161E-2</v>
      </c>
      <c r="BQ46" s="181">
        <f t="shared" si="15"/>
        <v>-0.34128954988576887</v>
      </c>
      <c r="BR46" s="181" t="e">
        <f t="shared" si="16"/>
        <v>#NUM!</v>
      </c>
      <c r="BS46" s="181" t="e">
        <f t="shared" si="17"/>
        <v>#NUM!</v>
      </c>
      <c r="BT46" s="185">
        <v>5.5294982075788894</v>
      </c>
      <c r="BU46" s="185">
        <v>4.4979065539315153</v>
      </c>
      <c r="BV46" s="185">
        <v>-2.6774514328360066</v>
      </c>
      <c r="BW46" s="185">
        <v>-3.7090430864833812</v>
      </c>
      <c r="BX46" s="185">
        <v>1.2531562005779804</v>
      </c>
      <c r="BY46" s="185">
        <v>1.1433670089133181</v>
      </c>
      <c r="BZ46" s="185"/>
      <c r="CA46" s="185">
        <v>0.52175961067715249</v>
      </c>
      <c r="CB46" s="185"/>
      <c r="CC46" s="185"/>
      <c r="CD46" s="185"/>
      <c r="CE46" s="185"/>
      <c r="CF46" s="185"/>
      <c r="CG46" s="185">
        <v>1.4471580313422192</v>
      </c>
      <c r="CH46" s="199">
        <v>2.0755469613925306</v>
      </c>
      <c r="CI46" s="199">
        <v>1.7590903899315591</v>
      </c>
      <c r="CJ46" s="199">
        <v>1.7293856357973758</v>
      </c>
      <c r="CK46" s="199">
        <v>2.8167951501159076</v>
      </c>
      <c r="CL46" s="199">
        <v>1.1606567855308645</v>
      </c>
      <c r="CM46" s="199">
        <v>3.1167152848588717</v>
      </c>
      <c r="CN46" s="199">
        <v>0.59350282432859336</v>
      </c>
      <c r="CO46" s="199">
        <v>7.9181246047624818E-2</v>
      </c>
      <c r="CP46" s="199">
        <v>1.2163260977629085</v>
      </c>
      <c r="CQ46" s="199">
        <v>-0.46522759742023873</v>
      </c>
      <c r="CR46" s="199">
        <v>1.0086001717619175</v>
      </c>
      <c r="CS46" s="199">
        <v>0.96848294855393513</v>
      </c>
      <c r="CT46" s="199">
        <v>1.7781512503836436</v>
      </c>
      <c r="CU46" s="199">
        <v>-3.9993694566077161E-2</v>
      </c>
      <c r="CV46" s="199">
        <v>-0.34128954988576887</v>
      </c>
      <c r="CW46" s="199"/>
      <c r="CX46" s="199"/>
    </row>
    <row r="47" spans="1:102" ht="28.8" x14ac:dyDescent="0.3">
      <c r="A47" s="128" t="s">
        <v>354</v>
      </c>
      <c r="B47" s="128">
        <v>1012.4099997427116</v>
      </c>
      <c r="C47" s="128">
        <v>3.7672455020696249</v>
      </c>
      <c r="D47" s="128">
        <v>978663.81219071127</v>
      </c>
      <c r="E47" s="147">
        <v>259782.32946407641</v>
      </c>
      <c r="F47" s="123">
        <v>49.74</v>
      </c>
      <c r="G47" s="123">
        <f t="shared" si="0"/>
        <v>50.26</v>
      </c>
      <c r="H47" s="151">
        <v>966.6674691473055</v>
      </c>
      <c r="I47">
        <v>5038</v>
      </c>
      <c r="J47" s="188">
        <v>338452.875</v>
      </c>
      <c r="K47" s="188">
        <v>31470.7109375</v>
      </c>
      <c r="L47" s="188">
        <v>2.1015927770847522E-3</v>
      </c>
      <c r="M47" s="188">
        <v>1.9541455748003949E-4</v>
      </c>
      <c r="N47" s="188">
        <v>0.4393291303079131</v>
      </c>
      <c r="O47" s="188">
        <v>6.2812117108559828</v>
      </c>
      <c r="P47" s="188">
        <v>0</v>
      </c>
      <c r="Q47" s="189">
        <v>0</v>
      </c>
      <c r="R47" s="188">
        <v>0</v>
      </c>
      <c r="S47" s="188">
        <v>0</v>
      </c>
      <c r="T47" s="188"/>
      <c r="U47" s="188"/>
      <c r="V47" s="188">
        <v>0</v>
      </c>
      <c r="W47" s="188">
        <v>9</v>
      </c>
      <c r="X47" s="188" t="s">
        <v>465</v>
      </c>
      <c r="Y47" s="188">
        <v>73.691370199941659</v>
      </c>
      <c r="Z47" s="190">
        <v>49.592308993307974</v>
      </c>
      <c r="AA47" s="191">
        <v>573.12837464015479</v>
      </c>
      <c r="AB47" s="196">
        <v>5.9264478033747503</v>
      </c>
      <c r="AC47" s="192">
        <v>966.6674691473055</v>
      </c>
      <c r="AD47" s="193">
        <v>3.7672455020696249</v>
      </c>
      <c r="AE47" s="194">
        <v>0.75</v>
      </c>
      <c r="AF47" s="195">
        <v>13.508111606178252</v>
      </c>
      <c r="AG47" s="195">
        <v>0.34384940625996852</v>
      </c>
      <c r="AH47" s="195">
        <v>20.100000000000001</v>
      </c>
      <c r="AI47" s="195">
        <v>8.4</v>
      </c>
      <c r="AJ47" s="195">
        <v>60</v>
      </c>
      <c r="AK47" s="195">
        <v>0.91202408075332642</v>
      </c>
      <c r="AL47" s="195">
        <v>0.45573297142982483</v>
      </c>
      <c r="AM47" s="195">
        <v>0</v>
      </c>
      <c r="AN47" s="195">
        <v>0</v>
      </c>
      <c r="AO47" s="181">
        <f t="shared" si="2"/>
        <v>5.5294982075788894</v>
      </c>
      <c r="AP47" s="181">
        <f t="shared" si="18"/>
        <v>4.4979065539315153</v>
      </c>
      <c r="AQ47" s="181">
        <f t="shared" si="19"/>
        <v>-2.6774514328360066</v>
      </c>
      <c r="AR47" s="181">
        <f t="shared" si="20"/>
        <v>-3.7090430864833812</v>
      </c>
      <c r="AS47" s="181">
        <f t="shared" si="21"/>
        <v>-0.35720999930115266</v>
      </c>
      <c r="AT47" s="181">
        <f t="shared" si="22"/>
        <v>0.7980434317271069</v>
      </c>
      <c r="AU47" s="181" t="e">
        <f t="shared" si="23"/>
        <v>#NUM!</v>
      </c>
      <c r="AV47" s="181" t="e">
        <f t="shared" si="24"/>
        <v>#NUM!</v>
      </c>
      <c r="AW47" s="181" t="e">
        <f t="shared" si="25"/>
        <v>#NUM!</v>
      </c>
      <c r="AX47" s="181" t="e">
        <f t="shared" si="26"/>
        <v>#NUM!</v>
      </c>
      <c r="AY47" s="181" t="e">
        <f t="shared" si="27"/>
        <v>#NUM!</v>
      </c>
      <c r="AZ47" s="181" t="e">
        <f t="shared" si="28"/>
        <v>#NUM!</v>
      </c>
      <c r="BA47" s="181" t="e">
        <f t="shared" si="29"/>
        <v>#NUM!</v>
      </c>
      <c r="BB47" s="181">
        <f t="shared" si="30"/>
        <v>0.95424250943932487</v>
      </c>
      <c r="BC47" s="181" t="e">
        <f t="shared" si="31"/>
        <v>#VALUE!</v>
      </c>
      <c r="BD47" s="181">
        <f t="shared" si="32"/>
        <v>1.8674166317669416</v>
      </c>
      <c r="BE47" s="181">
        <f t="shared" si="3"/>
        <v>1.6954143292975123</v>
      </c>
      <c r="BF47" s="181">
        <f t="shared" si="4"/>
        <v>2.7582519101932159</v>
      </c>
      <c r="BG47" s="181">
        <f t="shared" si="5"/>
        <v>0.7727944637466363</v>
      </c>
      <c r="BH47" s="181">
        <f t="shared" si="6"/>
        <v>2.9852771037097439</v>
      </c>
      <c r="BI47" s="181">
        <f t="shared" si="7"/>
        <v>0.57602392302247951</v>
      </c>
      <c r="BJ47" s="181">
        <f t="shared" si="8"/>
        <v>-0.12493873660829995</v>
      </c>
      <c r="BK47" s="181">
        <f t="shared" si="9"/>
        <v>1.1305946401886573</v>
      </c>
      <c r="BL47" s="181">
        <f t="shared" si="10"/>
        <v>-0.46363172123686919</v>
      </c>
      <c r="BM47" s="181">
        <f t="shared" si="11"/>
        <v>1.3031960574204888</v>
      </c>
      <c r="BN47" s="181">
        <f t="shared" si="12"/>
        <v>0.9242792860618817</v>
      </c>
      <c r="BO47" s="181">
        <f t="shared" si="13"/>
        <v>1.7781512503836436</v>
      </c>
      <c r="BP47" s="181">
        <f t="shared" si="14"/>
        <v>-3.9993694566077161E-2</v>
      </c>
      <c r="BQ47" s="181">
        <f t="shared" si="15"/>
        <v>-0.34128954988576887</v>
      </c>
      <c r="BR47" s="181" t="e">
        <f t="shared" si="16"/>
        <v>#NUM!</v>
      </c>
      <c r="BS47" s="181" t="e">
        <f t="shared" si="17"/>
        <v>#NUM!</v>
      </c>
      <c r="BT47" s="185">
        <v>5.5294982075788894</v>
      </c>
      <c r="BU47" s="185">
        <v>4.4979065539315153</v>
      </c>
      <c r="BV47" s="185">
        <v>-2.6774514328360066</v>
      </c>
      <c r="BW47" s="185">
        <v>-3.7090430864833812</v>
      </c>
      <c r="BX47" s="185">
        <v>-0.35720999930115266</v>
      </c>
      <c r="BY47" s="185">
        <v>0.7980434317271069</v>
      </c>
      <c r="BZ47" s="185"/>
      <c r="CA47" s="185"/>
      <c r="CB47" s="185"/>
      <c r="CC47" s="185"/>
      <c r="CD47" s="185"/>
      <c r="CE47" s="185"/>
      <c r="CF47" s="185"/>
      <c r="CG47" s="185">
        <v>0.95424250943932487</v>
      </c>
      <c r="CH47" s="199"/>
      <c r="CI47" s="199">
        <v>1.8674166317669416</v>
      </c>
      <c r="CJ47" s="199">
        <v>1.6954143292975123</v>
      </c>
      <c r="CK47" s="199">
        <v>2.7582519101932159</v>
      </c>
      <c r="CL47" s="199">
        <v>0.7727944637466363</v>
      </c>
      <c r="CM47" s="199">
        <v>2.9852771037097439</v>
      </c>
      <c r="CN47" s="199">
        <v>0.57602392302247951</v>
      </c>
      <c r="CO47" s="199">
        <v>-0.12493873660829995</v>
      </c>
      <c r="CP47" s="199">
        <v>1.1305946401886573</v>
      </c>
      <c r="CQ47" s="199">
        <v>-0.46363172123686919</v>
      </c>
      <c r="CR47" s="199">
        <v>1.3031960574204888</v>
      </c>
      <c r="CS47" s="199">
        <v>0.9242792860618817</v>
      </c>
      <c r="CT47" s="199">
        <v>1.7781512503836436</v>
      </c>
      <c r="CU47" s="199">
        <v>-3.9993694566077161E-2</v>
      </c>
      <c r="CV47" s="199">
        <v>-0.34128954988576887</v>
      </c>
      <c r="CW47" s="199"/>
      <c r="CX47" s="199"/>
    </row>
    <row r="48" spans="1:102" x14ac:dyDescent="0.3">
      <c r="A48" s="128" t="s">
        <v>355</v>
      </c>
      <c r="B48" s="128">
        <v>3435.6500001465351</v>
      </c>
      <c r="C48" s="128">
        <v>3.9648567172053717</v>
      </c>
      <c r="D48" s="128">
        <v>2803622.4195596655</v>
      </c>
      <c r="E48" s="147">
        <v>707118.21877280809</v>
      </c>
      <c r="F48" s="123">
        <v>49.99</v>
      </c>
      <c r="G48" s="123">
        <f t="shared" si="0"/>
        <v>50.01</v>
      </c>
      <c r="H48" s="151">
        <v>816.0384263356533</v>
      </c>
      <c r="I48">
        <v>5064</v>
      </c>
      <c r="J48" s="188">
        <v>338452.875</v>
      </c>
      <c r="K48" s="188">
        <v>31470.7109375</v>
      </c>
      <c r="L48" s="188">
        <v>2.1015927770847522E-3</v>
      </c>
      <c r="M48" s="188">
        <v>1.9541455748003949E-4</v>
      </c>
      <c r="N48" s="188">
        <v>1.2505133993092299</v>
      </c>
      <c r="O48" s="188">
        <v>13.943255076381265</v>
      </c>
      <c r="P48" s="188">
        <v>0</v>
      </c>
      <c r="Q48" s="189">
        <v>0</v>
      </c>
      <c r="R48" s="188">
        <v>0</v>
      </c>
      <c r="S48" s="188">
        <v>0</v>
      </c>
      <c r="T48" s="188"/>
      <c r="U48" s="188"/>
      <c r="V48" s="188">
        <v>0</v>
      </c>
      <c r="W48" s="188">
        <v>11</v>
      </c>
      <c r="X48" s="188" t="s">
        <v>465</v>
      </c>
      <c r="Y48" s="188">
        <v>80.746941190579008</v>
      </c>
      <c r="Z48" s="190">
        <v>82.098917475643518</v>
      </c>
      <c r="AA48" s="191">
        <v>274.03832792886158</v>
      </c>
      <c r="AB48" s="196">
        <v>5.5285618676263892</v>
      </c>
      <c r="AC48" s="192">
        <v>816.0384263356533</v>
      </c>
      <c r="AD48" s="193">
        <v>3.9648567172053717</v>
      </c>
      <c r="AE48" s="194">
        <v>0.83</v>
      </c>
      <c r="AF48" s="195">
        <v>6.6779677139764555</v>
      </c>
      <c r="AG48" s="195">
        <v>0.10002326763707177</v>
      </c>
      <c r="AH48" s="195">
        <v>30.7</v>
      </c>
      <c r="AI48" s="195">
        <v>8.7000000000000011</v>
      </c>
      <c r="AJ48" s="195">
        <v>60</v>
      </c>
      <c r="AK48" s="195">
        <v>0.91202408075332642</v>
      </c>
      <c r="AL48" s="195">
        <v>0.45573297142982483</v>
      </c>
      <c r="AM48" s="195">
        <v>0</v>
      </c>
      <c r="AN48" s="195">
        <v>0</v>
      </c>
      <c r="AO48" s="181">
        <f t="shared" si="2"/>
        <v>5.5294982075788894</v>
      </c>
      <c r="AP48" s="181">
        <f t="shared" si="18"/>
        <v>4.4979065539315153</v>
      </c>
      <c r="AQ48" s="181">
        <f t="shared" si="19"/>
        <v>-2.6774514328360066</v>
      </c>
      <c r="AR48" s="181">
        <f t="shared" si="20"/>
        <v>-3.7090430864833812</v>
      </c>
      <c r="AS48" s="181">
        <f t="shared" si="21"/>
        <v>9.7088349577023531E-2</v>
      </c>
      <c r="AT48" s="181">
        <f t="shared" si="22"/>
        <v>1.144364172376543</v>
      </c>
      <c r="AU48" s="181" t="e">
        <f t="shared" si="23"/>
        <v>#NUM!</v>
      </c>
      <c r="AV48" s="181" t="e">
        <f t="shared" si="24"/>
        <v>#NUM!</v>
      </c>
      <c r="AW48" s="181" t="e">
        <f t="shared" si="25"/>
        <v>#NUM!</v>
      </c>
      <c r="AX48" s="181" t="e">
        <f t="shared" si="26"/>
        <v>#NUM!</v>
      </c>
      <c r="AY48" s="181" t="e">
        <f t="shared" si="27"/>
        <v>#NUM!</v>
      </c>
      <c r="AZ48" s="181" t="e">
        <f t="shared" si="28"/>
        <v>#NUM!</v>
      </c>
      <c r="BA48" s="181" t="e">
        <f t="shared" si="29"/>
        <v>#NUM!</v>
      </c>
      <c r="BB48" s="181">
        <f t="shared" si="30"/>
        <v>1.0413926851582251</v>
      </c>
      <c r="BC48" s="181" t="e">
        <f t="shared" si="31"/>
        <v>#VALUE!</v>
      </c>
      <c r="BD48" s="181">
        <f t="shared" si="32"/>
        <v>1.9071260796196889</v>
      </c>
      <c r="BE48" s="181">
        <f t="shared" si="3"/>
        <v>1.9143374307192698</v>
      </c>
      <c r="BF48" s="181">
        <f t="shared" si="4"/>
        <v>2.4378113089659994</v>
      </c>
      <c r="BG48" s="181">
        <f t="shared" si="5"/>
        <v>0.74261217394819878</v>
      </c>
      <c r="BH48" s="181">
        <f t="shared" si="6"/>
        <v>2.9117106096761773</v>
      </c>
      <c r="BI48" s="181">
        <f t="shared" si="7"/>
        <v>0.59822749731530489</v>
      </c>
      <c r="BJ48" s="181">
        <f t="shared" si="8"/>
        <v>-8.092190762392612E-2</v>
      </c>
      <c r="BK48" s="181">
        <f t="shared" si="9"/>
        <v>0.82464431503644675</v>
      </c>
      <c r="BL48" s="181">
        <f t="shared" si="10"/>
        <v>-0.9998989616902858</v>
      </c>
      <c r="BM48" s="181">
        <f t="shared" si="11"/>
        <v>1.4871383754771865</v>
      </c>
      <c r="BN48" s="181">
        <f t="shared" si="12"/>
        <v>0.93951925261861857</v>
      </c>
      <c r="BO48" s="181">
        <f t="shared" si="13"/>
        <v>1.7781512503836436</v>
      </c>
      <c r="BP48" s="181">
        <f t="shared" si="14"/>
        <v>-3.9993694566077161E-2</v>
      </c>
      <c r="BQ48" s="181">
        <f t="shared" si="15"/>
        <v>-0.34128954988576887</v>
      </c>
      <c r="BR48" s="181" t="e">
        <f t="shared" si="16"/>
        <v>#NUM!</v>
      </c>
      <c r="BS48" s="181" t="e">
        <f t="shared" si="17"/>
        <v>#NUM!</v>
      </c>
      <c r="BT48" s="185">
        <v>5.5294982075788894</v>
      </c>
      <c r="BU48" s="185">
        <v>4.4979065539315153</v>
      </c>
      <c r="BV48" s="185">
        <v>-2.6774514328360066</v>
      </c>
      <c r="BW48" s="185">
        <v>-3.7090430864833812</v>
      </c>
      <c r="BX48" s="185">
        <v>9.7088349577023531E-2</v>
      </c>
      <c r="BY48" s="185">
        <v>1.144364172376543</v>
      </c>
      <c r="BZ48" s="185"/>
      <c r="CA48" s="185"/>
      <c r="CB48" s="185"/>
      <c r="CC48" s="185"/>
      <c r="CD48" s="185"/>
      <c r="CE48" s="185"/>
      <c r="CF48" s="185"/>
      <c r="CG48" s="185">
        <v>1.0413926851582251</v>
      </c>
      <c r="CH48" s="199"/>
      <c r="CI48" s="199">
        <v>1.9071260796196889</v>
      </c>
      <c r="CJ48" s="199">
        <v>1.9143374307192698</v>
      </c>
      <c r="CK48" s="199">
        <v>2.4378113089659994</v>
      </c>
      <c r="CL48" s="199">
        <v>0.74261217394819878</v>
      </c>
      <c r="CM48" s="199">
        <v>2.9117106096761773</v>
      </c>
      <c r="CN48" s="199">
        <v>0.59822749731530489</v>
      </c>
      <c r="CO48" s="199">
        <v>-8.092190762392612E-2</v>
      </c>
      <c r="CP48" s="199">
        <v>0.82464431503644675</v>
      </c>
      <c r="CQ48" s="199">
        <v>-0.9998989616902858</v>
      </c>
      <c r="CR48" s="199">
        <v>1.4871383754771865</v>
      </c>
      <c r="CS48" s="199">
        <v>0.93951925261861857</v>
      </c>
      <c r="CT48" s="199">
        <v>1.7781512503836436</v>
      </c>
      <c r="CU48" s="199">
        <v>-3.9993694566077161E-2</v>
      </c>
      <c r="CV48" s="199">
        <v>-0.34128954988576887</v>
      </c>
      <c r="CW48" s="199"/>
      <c r="CX48" s="199"/>
    </row>
    <row r="49" spans="1:102" x14ac:dyDescent="0.3">
      <c r="A49" s="128" t="s">
        <v>356</v>
      </c>
      <c r="B49" s="128">
        <v>1900.1900009632034</v>
      </c>
      <c r="C49" s="128">
        <v>4.0263591860808026</v>
      </c>
      <c r="D49" s="128">
        <v>1892705.2708860743</v>
      </c>
      <c r="E49" s="147">
        <v>470078.5954291388</v>
      </c>
      <c r="F49" s="123">
        <v>49.95</v>
      </c>
      <c r="G49" s="123">
        <f t="shared" si="0"/>
        <v>50.05</v>
      </c>
      <c r="H49" s="151">
        <v>996.06106227622763</v>
      </c>
      <c r="I49">
        <v>5069</v>
      </c>
      <c r="J49" s="188">
        <v>338452.875</v>
      </c>
      <c r="K49" s="188">
        <v>31470.7109375</v>
      </c>
      <c r="L49" s="188">
        <v>2.1015927770847522E-3</v>
      </c>
      <c r="M49" s="188">
        <v>1.9541455748003949E-4</v>
      </c>
      <c r="N49" s="188">
        <v>13.281868106835033</v>
      </c>
      <c r="O49" s="188">
        <v>14.416803027034883</v>
      </c>
      <c r="P49" s="188">
        <v>0</v>
      </c>
      <c r="Q49" s="189">
        <v>2.8222967162660333</v>
      </c>
      <c r="R49" s="188">
        <v>0</v>
      </c>
      <c r="S49" s="188">
        <v>0</v>
      </c>
      <c r="T49" s="188"/>
      <c r="U49" s="188"/>
      <c r="V49" s="188">
        <v>0</v>
      </c>
      <c r="W49" s="188">
        <v>7</v>
      </c>
      <c r="X49" s="188">
        <v>5</v>
      </c>
      <c r="Y49" s="188">
        <v>38.367748965929223</v>
      </c>
      <c r="Z49" s="190">
        <v>65.211557260767222</v>
      </c>
      <c r="AA49" s="191">
        <v>519.04541880421095</v>
      </c>
      <c r="AB49" s="196">
        <v>4.8871845724134282</v>
      </c>
      <c r="AC49" s="192">
        <v>996.06106227622763</v>
      </c>
      <c r="AD49" s="193">
        <v>4.0263591860808026</v>
      </c>
      <c r="AE49" s="194">
        <v>1.1399999999999999</v>
      </c>
      <c r="AF49" s="195">
        <v>12.046672216073954</v>
      </c>
      <c r="AG49" s="195">
        <v>0.30438353897295478</v>
      </c>
      <c r="AH49" s="195">
        <v>5.8</v>
      </c>
      <c r="AI49" s="195">
        <v>9.1</v>
      </c>
      <c r="AJ49" s="195">
        <v>60</v>
      </c>
      <c r="AK49" s="195">
        <v>0.91202408075332642</v>
      </c>
      <c r="AL49" s="195">
        <v>0.45573297142982483</v>
      </c>
      <c r="AM49" s="195">
        <v>0</v>
      </c>
      <c r="AN49" s="195">
        <v>0</v>
      </c>
      <c r="AO49" s="181">
        <f t="shared" si="2"/>
        <v>5.5294982075788894</v>
      </c>
      <c r="AP49" s="181">
        <f t="shared" si="18"/>
        <v>4.4979065539315153</v>
      </c>
      <c r="AQ49" s="181">
        <f t="shared" si="19"/>
        <v>-2.6774514328360066</v>
      </c>
      <c r="AR49" s="181">
        <f t="shared" si="20"/>
        <v>-3.7090430864833812</v>
      </c>
      <c r="AS49" s="181">
        <f t="shared" si="21"/>
        <v>1.1232591632422206</v>
      </c>
      <c r="AT49" s="181">
        <f t="shared" si="22"/>
        <v>1.158868964845938</v>
      </c>
      <c r="AU49" s="181" t="e">
        <f t="shared" si="23"/>
        <v>#NUM!</v>
      </c>
      <c r="AV49" s="181">
        <f t="shared" si="24"/>
        <v>0.45060267046119251</v>
      </c>
      <c r="AW49" s="181" t="e">
        <f t="shared" si="25"/>
        <v>#NUM!</v>
      </c>
      <c r="AX49" s="181" t="e">
        <f t="shared" si="26"/>
        <v>#NUM!</v>
      </c>
      <c r="AY49" s="181" t="e">
        <f t="shared" si="27"/>
        <v>#NUM!</v>
      </c>
      <c r="AZ49" s="181" t="e">
        <f t="shared" si="28"/>
        <v>#NUM!</v>
      </c>
      <c r="BA49" s="181" t="e">
        <f t="shared" si="29"/>
        <v>#NUM!</v>
      </c>
      <c r="BB49" s="181">
        <f t="shared" si="30"/>
        <v>0.84509804001425681</v>
      </c>
      <c r="BC49" s="181">
        <f t="shared" si="31"/>
        <v>0.69897000433601886</v>
      </c>
      <c r="BD49" s="181">
        <f t="shared" si="32"/>
        <v>1.583966319908424</v>
      </c>
      <c r="BE49" s="181">
        <f t="shared" si="3"/>
        <v>1.8143245713419918</v>
      </c>
      <c r="BF49" s="181">
        <f t="shared" si="4"/>
        <v>2.7152053622280325</v>
      </c>
      <c r="BG49" s="181">
        <f t="shared" si="5"/>
        <v>0.68905874116997279</v>
      </c>
      <c r="BH49" s="181">
        <f t="shared" si="6"/>
        <v>2.9982859631192249</v>
      </c>
      <c r="BI49" s="181">
        <f t="shared" si="7"/>
        <v>0.60491251510671429</v>
      </c>
      <c r="BJ49" s="181">
        <f t="shared" si="8"/>
        <v>5.6904851336472557E-2</v>
      </c>
      <c r="BK49" s="181">
        <f t="shared" si="9"/>
        <v>1.0808670935669336</v>
      </c>
      <c r="BL49" s="181">
        <f t="shared" si="10"/>
        <v>-0.51657883786242231</v>
      </c>
      <c r="BM49" s="181">
        <f t="shared" si="11"/>
        <v>0.76342799356293722</v>
      </c>
      <c r="BN49" s="181">
        <f t="shared" si="12"/>
        <v>0.95904139232109353</v>
      </c>
      <c r="BO49" s="181">
        <f t="shared" si="13"/>
        <v>1.7781512503836436</v>
      </c>
      <c r="BP49" s="181">
        <f t="shared" si="14"/>
        <v>-3.9993694566077161E-2</v>
      </c>
      <c r="BQ49" s="181">
        <f t="shared" si="15"/>
        <v>-0.34128954988576887</v>
      </c>
      <c r="BR49" s="181" t="e">
        <f t="shared" si="16"/>
        <v>#NUM!</v>
      </c>
      <c r="BS49" s="181" t="e">
        <f t="shared" si="17"/>
        <v>#NUM!</v>
      </c>
      <c r="BT49" s="185">
        <v>5.5294982075788894</v>
      </c>
      <c r="BU49" s="185">
        <v>4.4979065539315153</v>
      </c>
      <c r="BV49" s="185">
        <v>-2.6774514328360066</v>
      </c>
      <c r="BW49" s="185">
        <v>-3.7090430864833812</v>
      </c>
      <c r="BX49" s="185">
        <v>1.1232591632422206</v>
      </c>
      <c r="BY49" s="185">
        <v>1.158868964845938</v>
      </c>
      <c r="BZ49" s="185"/>
      <c r="CA49" s="185">
        <v>0.45060267046119251</v>
      </c>
      <c r="CB49" s="185"/>
      <c r="CC49" s="185"/>
      <c r="CD49" s="185"/>
      <c r="CE49" s="185"/>
      <c r="CF49" s="185"/>
      <c r="CG49" s="185">
        <v>0.84509804001425681</v>
      </c>
      <c r="CH49" s="199">
        <v>0.69897000433601886</v>
      </c>
      <c r="CI49" s="199">
        <v>1.583966319908424</v>
      </c>
      <c r="CJ49" s="199">
        <v>1.8143245713419918</v>
      </c>
      <c r="CK49" s="199">
        <v>2.7152053622280325</v>
      </c>
      <c r="CL49" s="199">
        <v>0.68905874116997279</v>
      </c>
      <c r="CM49" s="199">
        <v>2.9982859631192249</v>
      </c>
      <c r="CN49" s="199">
        <v>0.60491251510671429</v>
      </c>
      <c r="CO49" s="199">
        <v>5.6904851336472557E-2</v>
      </c>
      <c r="CP49" s="199">
        <v>1.0808670935669336</v>
      </c>
      <c r="CQ49" s="199">
        <v>-0.51657883786242231</v>
      </c>
      <c r="CR49" s="199">
        <v>0.76342799356293722</v>
      </c>
      <c r="CS49" s="199">
        <v>0.95904139232109353</v>
      </c>
      <c r="CT49" s="199">
        <v>1.7781512503836436</v>
      </c>
      <c r="CU49" s="199">
        <v>-3.9993694566077161E-2</v>
      </c>
      <c r="CV49" s="199">
        <v>-0.34128954988576887</v>
      </c>
      <c r="CW49" s="199"/>
      <c r="CX49" s="199"/>
    </row>
    <row r="50" spans="1:102" ht="28.8" x14ac:dyDescent="0.3">
      <c r="A50" s="128" t="s">
        <v>327</v>
      </c>
      <c r="B50" s="128">
        <v>1702.5500004866285</v>
      </c>
      <c r="C50" s="128">
        <v>4.6022453642920595</v>
      </c>
      <c r="D50" s="128">
        <v>1876969.1562928488</v>
      </c>
      <c r="E50" s="147">
        <v>407837.69828003802</v>
      </c>
      <c r="F50" s="123">
        <v>50.82</v>
      </c>
      <c r="G50" s="123">
        <f t="shared" si="0"/>
        <v>49.18</v>
      </c>
      <c r="H50" s="151">
        <v>1102.4458346341471</v>
      </c>
      <c r="I50">
        <v>5070</v>
      </c>
      <c r="J50" s="188">
        <v>338452.875</v>
      </c>
      <c r="K50" s="188">
        <v>31470.7109375</v>
      </c>
      <c r="L50" s="188">
        <v>2.1015927770847522E-3</v>
      </c>
      <c r="M50" s="188">
        <v>1.9541455748003949E-4</v>
      </c>
      <c r="N50" s="188">
        <v>26.824148066488856</v>
      </c>
      <c r="O50" s="188">
        <v>4.7469732340703841</v>
      </c>
      <c r="P50" s="188">
        <v>0</v>
      </c>
      <c r="Q50" s="189">
        <v>2.9219699853620074</v>
      </c>
      <c r="R50" s="188">
        <v>0</v>
      </c>
      <c r="S50" s="188">
        <v>0</v>
      </c>
      <c r="T50" s="188"/>
      <c r="U50" s="188"/>
      <c r="V50" s="188">
        <v>0</v>
      </c>
      <c r="W50" s="188">
        <v>19</v>
      </c>
      <c r="X50" s="188">
        <v>22</v>
      </c>
      <c r="Y50" s="188">
        <v>88.159318275804921</v>
      </c>
      <c r="Z50" s="190">
        <v>89.484302989187924</v>
      </c>
      <c r="AA50" s="191">
        <v>344.17187828269761</v>
      </c>
      <c r="AB50" s="196">
        <v>10.389089205127869</v>
      </c>
      <c r="AC50" s="192">
        <v>1102.4458346341471</v>
      </c>
      <c r="AD50" s="193">
        <v>4.6022453642920595</v>
      </c>
      <c r="AE50" s="194">
        <v>1.44</v>
      </c>
      <c r="AF50" s="195">
        <v>14.690118858670267</v>
      </c>
      <c r="AG50" s="195">
        <v>0.76458802484399524</v>
      </c>
      <c r="AH50" s="195">
        <v>12.7</v>
      </c>
      <c r="AI50" s="195">
        <v>10.5</v>
      </c>
      <c r="AJ50" s="195">
        <v>60</v>
      </c>
      <c r="AK50" s="195">
        <v>0.91202408075332642</v>
      </c>
      <c r="AL50" s="195">
        <v>0.45573297142982483</v>
      </c>
      <c r="AM50" s="195">
        <v>0</v>
      </c>
      <c r="AN50" s="195">
        <v>0</v>
      </c>
      <c r="AO50" s="181">
        <f t="shared" si="2"/>
        <v>5.5294982075788894</v>
      </c>
      <c r="AP50" s="181">
        <f t="shared" si="18"/>
        <v>4.4979065539315153</v>
      </c>
      <c r="AQ50" s="181">
        <f t="shared" si="19"/>
        <v>-2.6774514328360066</v>
      </c>
      <c r="AR50" s="181">
        <f t="shared" si="20"/>
        <v>-3.7090430864833812</v>
      </c>
      <c r="AS50" s="181">
        <f t="shared" si="21"/>
        <v>1.4285259376874497</v>
      </c>
      <c r="AT50" s="181">
        <f t="shared" si="22"/>
        <v>0.67641678294475416</v>
      </c>
      <c r="AU50" s="181" t="e">
        <f t="shared" si="23"/>
        <v>#NUM!</v>
      </c>
      <c r="AV50" s="181">
        <f t="shared" si="24"/>
        <v>0.46567575052414878</v>
      </c>
      <c r="AW50" s="181" t="e">
        <f t="shared" si="25"/>
        <v>#NUM!</v>
      </c>
      <c r="AX50" s="181" t="e">
        <f t="shared" si="26"/>
        <v>#NUM!</v>
      </c>
      <c r="AY50" s="181" t="e">
        <f t="shared" si="27"/>
        <v>#NUM!</v>
      </c>
      <c r="AZ50" s="181" t="e">
        <f t="shared" si="28"/>
        <v>#NUM!</v>
      </c>
      <c r="BA50" s="181" t="e">
        <f t="shared" si="29"/>
        <v>#NUM!</v>
      </c>
      <c r="BB50" s="181">
        <f t="shared" si="30"/>
        <v>1.2787536009528289</v>
      </c>
      <c r="BC50" s="181">
        <f t="shared" si="31"/>
        <v>1.3424226808222062</v>
      </c>
      <c r="BD50" s="181">
        <f t="shared" si="32"/>
        <v>1.9452682231796605</v>
      </c>
      <c r="BE50" s="181">
        <f t="shared" si="3"/>
        <v>1.9517468596392555</v>
      </c>
      <c r="BF50" s="181">
        <f t="shared" si="4"/>
        <v>2.5367753819543859</v>
      </c>
      <c r="BG50" s="181">
        <f t="shared" si="5"/>
        <v>1.01657747532182</v>
      </c>
      <c r="BH50" s="181">
        <f t="shared" si="6"/>
        <v>3.0423572609086977</v>
      </c>
      <c r="BI50" s="181">
        <f t="shared" si="7"/>
        <v>0.66296976894311255</v>
      </c>
      <c r="BJ50" s="181">
        <f t="shared" si="8"/>
        <v>0.15836249209524964</v>
      </c>
      <c r="BK50" s="181">
        <f t="shared" si="9"/>
        <v>1.1670253097082819</v>
      </c>
      <c r="BL50" s="181">
        <f t="shared" si="10"/>
        <v>-0.11657250828520965</v>
      </c>
      <c r="BM50" s="181">
        <f t="shared" si="11"/>
        <v>1.1038037209559568</v>
      </c>
      <c r="BN50" s="181">
        <f t="shared" si="12"/>
        <v>1.0211892990699381</v>
      </c>
      <c r="BO50" s="181">
        <f t="shared" si="13"/>
        <v>1.7781512503836436</v>
      </c>
      <c r="BP50" s="181">
        <f t="shared" si="14"/>
        <v>-3.9993694566077161E-2</v>
      </c>
      <c r="BQ50" s="181">
        <f t="shared" si="15"/>
        <v>-0.34128954988576887</v>
      </c>
      <c r="BR50" s="181" t="e">
        <f t="shared" si="16"/>
        <v>#NUM!</v>
      </c>
      <c r="BS50" s="181" t="e">
        <f t="shared" si="17"/>
        <v>#NUM!</v>
      </c>
      <c r="BT50" s="185">
        <v>5.5294982075788894</v>
      </c>
      <c r="BU50" s="185">
        <v>4.4979065539315153</v>
      </c>
      <c r="BV50" s="185">
        <v>-2.6774514328360066</v>
      </c>
      <c r="BW50" s="185">
        <v>-3.7090430864833812</v>
      </c>
      <c r="BX50" s="185">
        <v>1.4285259376874497</v>
      </c>
      <c r="BY50" s="185">
        <v>0.67641678294475416</v>
      </c>
      <c r="BZ50" s="185"/>
      <c r="CA50" s="185">
        <v>0.46567575052414878</v>
      </c>
      <c r="CB50" s="185"/>
      <c r="CC50" s="185"/>
      <c r="CD50" s="185"/>
      <c r="CE50" s="185"/>
      <c r="CF50" s="185"/>
      <c r="CG50" s="185">
        <v>1.2787536009528289</v>
      </c>
      <c r="CH50" s="199">
        <v>1.3424226808222062</v>
      </c>
      <c r="CI50" s="199">
        <v>1.9452682231796605</v>
      </c>
      <c r="CJ50" s="199">
        <v>1.9517468596392555</v>
      </c>
      <c r="CK50" s="199">
        <v>2.5367753819543859</v>
      </c>
      <c r="CL50" s="199">
        <v>1.01657747532182</v>
      </c>
      <c r="CM50" s="199">
        <v>3.0423572609086977</v>
      </c>
      <c r="CN50" s="199">
        <v>0.66296976894311255</v>
      </c>
      <c r="CO50" s="199">
        <v>0.15836249209524964</v>
      </c>
      <c r="CP50" s="199">
        <v>1.1670253097082819</v>
      </c>
      <c r="CQ50" s="199">
        <v>-0.11657250828520965</v>
      </c>
      <c r="CR50" s="199">
        <v>1.1038037209559568</v>
      </c>
      <c r="CS50" s="199">
        <v>1.0211892990699381</v>
      </c>
      <c r="CT50" s="199">
        <v>1.7781512503836436</v>
      </c>
      <c r="CU50" s="199">
        <v>-3.9993694566077161E-2</v>
      </c>
      <c r="CV50" s="199">
        <v>-0.34128954988576887</v>
      </c>
      <c r="CW50" s="199"/>
      <c r="CX50" s="199"/>
    </row>
    <row r="51" spans="1:102" x14ac:dyDescent="0.3">
      <c r="A51" s="128" t="s">
        <v>357</v>
      </c>
      <c r="B51" s="128">
        <v>2376.1299994405049</v>
      </c>
      <c r="C51" s="128">
        <v>4.2711523845152506</v>
      </c>
      <c r="D51" s="128">
        <v>2882437.0890654209</v>
      </c>
      <c r="E51" s="147">
        <v>674861.6835857894</v>
      </c>
      <c r="F51" s="123">
        <v>49.95</v>
      </c>
      <c r="G51" s="123">
        <f t="shared" si="0"/>
        <v>50.05</v>
      </c>
      <c r="H51" s="151">
        <v>1213.0805510406137</v>
      </c>
      <c r="I51">
        <v>5076</v>
      </c>
      <c r="J51" s="188">
        <v>338452.875</v>
      </c>
      <c r="K51" s="188">
        <v>31470.7109375</v>
      </c>
      <c r="L51" s="188">
        <v>2.1015927770847522E-3</v>
      </c>
      <c r="M51" s="188">
        <v>1.9541455748003949E-4</v>
      </c>
      <c r="N51" s="188">
        <v>30.440243547184352</v>
      </c>
      <c r="O51" s="188">
        <v>16.489366189962023</v>
      </c>
      <c r="P51" s="188">
        <v>0</v>
      </c>
      <c r="Q51" s="189">
        <v>6.6827993433604194</v>
      </c>
      <c r="R51" s="188">
        <v>0</v>
      </c>
      <c r="S51" s="188">
        <v>0</v>
      </c>
      <c r="T51" s="188"/>
      <c r="U51" s="188"/>
      <c r="V51" s="188">
        <v>0</v>
      </c>
      <c r="W51" s="188">
        <v>26</v>
      </c>
      <c r="X51" s="188">
        <v>133.30000000000001</v>
      </c>
      <c r="Y51" s="188">
        <v>29.045349175801139</v>
      </c>
      <c r="Z51" s="190">
        <v>55.746332092960941</v>
      </c>
      <c r="AA51" s="191">
        <v>577.77496907659361</v>
      </c>
      <c r="AB51" s="196">
        <v>13.963878050518129</v>
      </c>
      <c r="AC51" s="192">
        <v>1213.0805510406137</v>
      </c>
      <c r="AD51" s="193">
        <v>4.2711523845152506</v>
      </c>
      <c r="AE51" s="194">
        <v>1.47</v>
      </c>
      <c r="AF51" s="195">
        <v>13.449556331017678</v>
      </c>
      <c r="AG51" s="195">
        <v>0.57632138157739976</v>
      </c>
      <c r="AH51" s="195">
        <v>3.3</v>
      </c>
      <c r="AI51" s="195">
        <v>10.4</v>
      </c>
      <c r="AJ51" s="195">
        <v>60</v>
      </c>
      <c r="AK51" s="195">
        <v>0.91202408075332642</v>
      </c>
      <c r="AL51" s="195">
        <v>0.45573297142982483</v>
      </c>
      <c r="AM51" s="195">
        <v>0</v>
      </c>
      <c r="AN51" s="195">
        <v>0</v>
      </c>
      <c r="AO51" s="181">
        <f t="shared" si="2"/>
        <v>5.5294982075788894</v>
      </c>
      <c r="AP51" s="181">
        <f t="shared" si="18"/>
        <v>4.4979065539315153</v>
      </c>
      <c r="AQ51" s="181">
        <f t="shared" si="19"/>
        <v>-2.6774514328360066</v>
      </c>
      <c r="AR51" s="181">
        <f t="shared" si="20"/>
        <v>-3.7090430864833812</v>
      </c>
      <c r="AS51" s="181">
        <f t="shared" si="21"/>
        <v>1.4834481228283354</v>
      </c>
      <c r="AT51" s="181">
        <f t="shared" si="22"/>
        <v>1.2172039627705249</v>
      </c>
      <c r="AU51" s="181" t="e">
        <f t="shared" si="23"/>
        <v>#NUM!</v>
      </c>
      <c r="AV51" s="181">
        <f t="shared" si="24"/>
        <v>0.82495842126440844</v>
      </c>
      <c r="AW51" s="181" t="e">
        <f t="shared" si="25"/>
        <v>#NUM!</v>
      </c>
      <c r="AX51" s="181" t="e">
        <f t="shared" si="26"/>
        <v>#NUM!</v>
      </c>
      <c r="AY51" s="181" t="e">
        <f t="shared" si="27"/>
        <v>#NUM!</v>
      </c>
      <c r="AZ51" s="181" t="e">
        <f t="shared" si="28"/>
        <v>#NUM!</v>
      </c>
      <c r="BA51" s="181" t="e">
        <f t="shared" si="29"/>
        <v>#NUM!</v>
      </c>
      <c r="BB51" s="181">
        <f t="shared" si="30"/>
        <v>1.414973347970818</v>
      </c>
      <c r="BC51" s="181">
        <f t="shared" si="31"/>
        <v>2.1248301494138593</v>
      </c>
      <c r="BD51" s="181">
        <f t="shared" si="32"/>
        <v>1.4630766018214445</v>
      </c>
      <c r="BE51" s="181">
        <f t="shared" si="3"/>
        <v>1.746216297653987</v>
      </c>
      <c r="BF51" s="181">
        <f t="shared" si="4"/>
        <v>2.7617587229921061</v>
      </c>
      <c r="BG51" s="181">
        <f t="shared" si="5"/>
        <v>1.1450060473737145</v>
      </c>
      <c r="BH51" s="181">
        <f t="shared" si="6"/>
        <v>3.083889639869835</v>
      </c>
      <c r="BI51" s="181">
        <f t="shared" si="7"/>
        <v>0.6305450662930191</v>
      </c>
      <c r="BJ51" s="181">
        <f t="shared" si="8"/>
        <v>0.16731733474817609</v>
      </c>
      <c r="BK51" s="181">
        <f t="shared" si="9"/>
        <v>1.1287079582292181</v>
      </c>
      <c r="BL51" s="181">
        <f t="shared" si="10"/>
        <v>-0.23933526775367242</v>
      </c>
      <c r="BM51" s="181">
        <f t="shared" si="11"/>
        <v>0.51851393987788741</v>
      </c>
      <c r="BN51" s="181">
        <f t="shared" si="12"/>
        <v>1.0170333392987803</v>
      </c>
      <c r="BO51" s="181">
        <f t="shared" si="13"/>
        <v>1.7781512503836436</v>
      </c>
      <c r="BP51" s="181">
        <f t="shared" si="14"/>
        <v>-3.9993694566077161E-2</v>
      </c>
      <c r="BQ51" s="181">
        <f t="shared" si="15"/>
        <v>-0.34128954988576887</v>
      </c>
      <c r="BR51" s="181" t="e">
        <f t="shared" si="16"/>
        <v>#NUM!</v>
      </c>
      <c r="BS51" s="181" t="e">
        <f t="shared" si="17"/>
        <v>#NUM!</v>
      </c>
      <c r="BT51" s="185">
        <v>5.5294982075788894</v>
      </c>
      <c r="BU51" s="185">
        <v>4.4979065539315153</v>
      </c>
      <c r="BV51" s="185">
        <v>-2.6774514328360066</v>
      </c>
      <c r="BW51" s="185">
        <v>-3.7090430864833812</v>
      </c>
      <c r="BX51" s="185">
        <v>1.4834481228283354</v>
      </c>
      <c r="BY51" s="185">
        <v>1.2172039627705249</v>
      </c>
      <c r="BZ51" s="185"/>
      <c r="CA51" s="185">
        <v>0.82495842126440844</v>
      </c>
      <c r="CB51" s="185"/>
      <c r="CC51" s="185"/>
      <c r="CD51" s="185"/>
      <c r="CE51" s="185"/>
      <c r="CF51" s="185"/>
      <c r="CG51" s="185">
        <v>1.414973347970818</v>
      </c>
      <c r="CH51" s="199">
        <v>2.1248301494138593</v>
      </c>
      <c r="CI51" s="199">
        <v>1.4630766018214445</v>
      </c>
      <c r="CJ51" s="199">
        <v>1.746216297653987</v>
      </c>
      <c r="CK51" s="199">
        <v>2.7617587229921061</v>
      </c>
      <c r="CL51" s="199">
        <v>1.1450060473737145</v>
      </c>
      <c r="CM51" s="199">
        <v>3.083889639869835</v>
      </c>
      <c r="CN51" s="199">
        <v>0.6305450662930191</v>
      </c>
      <c r="CO51" s="199">
        <v>0.16731733474817609</v>
      </c>
      <c r="CP51" s="199">
        <v>1.1287079582292181</v>
      </c>
      <c r="CQ51" s="199">
        <v>-0.23933526775367242</v>
      </c>
      <c r="CR51" s="199">
        <v>0.51851393987788741</v>
      </c>
      <c r="CS51" s="199">
        <v>1.0170333392987803</v>
      </c>
      <c r="CT51" s="199">
        <v>1.7781512503836436</v>
      </c>
      <c r="CU51" s="199">
        <v>-3.9993694566077161E-2</v>
      </c>
      <c r="CV51" s="199">
        <v>-0.34128954988576887</v>
      </c>
      <c r="CW51" s="199"/>
      <c r="CX51" s="199"/>
    </row>
    <row r="52" spans="1:102" x14ac:dyDescent="0.3">
      <c r="A52" s="128" t="s">
        <v>353</v>
      </c>
      <c r="B52" s="128">
        <v>2425.3699998873576</v>
      </c>
      <c r="C52" s="128">
        <v>4.0949337128683192</v>
      </c>
      <c r="D52" s="128">
        <v>2908075.0565918679</v>
      </c>
      <c r="E52" s="147">
        <v>710164.13463623333</v>
      </c>
      <c r="F52" s="123">
        <v>49.53</v>
      </c>
      <c r="G52" s="123">
        <f t="shared" si="0"/>
        <v>50.47</v>
      </c>
      <c r="H52" s="151">
        <v>1199.0232652036302</v>
      </c>
      <c r="I52">
        <v>5081</v>
      </c>
      <c r="J52" s="188">
        <v>338452.875</v>
      </c>
      <c r="K52" s="188">
        <v>31470.7109375</v>
      </c>
      <c r="L52" s="188">
        <v>2.1015927770847522E-3</v>
      </c>
      <c r="M52" s="188">
        <v>1.9541455748003949E-4</v>
      </c>
      <c r="N52" s="188">
        <v>8.6965693232453614</v>
      </c>
      <c r="O52" s="188">
        <v>4.2479849247478318</v>
      </c>
      <c r="P52" s="188">
        <v>0</v>
      </c>
      <c r="Q52" s="189">
        <v>0.63615036059308783</v>
      </c>
      <c r="R52" s="188">
        <v>0</v>
      </c>
      <c r="S52" s="188">
        <v>0</v>
      </c>
      <c r="T52" s="188"/>
      <c r="U52" s="188"/>
      <c r="V52" s="188">
        <v>0</v>
      </c>
      <c r="W52" s="188">
        <v>19</v>
      </c>
      <c r="X52" s="188">
        <v>84</v>
      </c>
      <c r="Y52" s="188">
        <v>74.885502879942152</v>
      </c>
      <c r="Z52" s="190">
        <v>82.865664043763417</v>
      </c>
      <c r="AA52" s="191">
        <v>1161.79944955051</v>
      </c>
      <c r="AB52" s="196">
        <v>17.296664983244732</v>
      </c>
      <c r="AC52" s="192">
        <v>1199.0232652036302</v>
      </c>
      <c r="AD52" s="193">
        <v>4.0949337128683192</v>
      </c>
      <c r="AE52" s="194">
        <v>1.25</v>
      </c>
      <c r="AF52" s="195">
        <v>28.56353374088917</v>
      </c>
      <c r="AG52" s="195">
        <v>1.7643171861260742</v>
      </c>
      <c r="AH52" s="195">
        <v>9.1999999999999993</v>
      </c>
      <c r="AI52" s="195">
        <v>8.4</v>
      </c>
      <c r="AJ52" s="195">
        <v>60</v>
      </c>
      <c r="AK52" s="195">
        <v>0.91202408075332642</v>
      </c>
      <c r="AL52" s="195">
        <v>0.45573297142982483</v>
      </c>
      <c r="AM52" s="195">
        <v>0</v>
      </c>
      <c r="AN52" s="195">
        <v>0</v>
      </c>
      <c r="AO52" s="181">
        <f t="shared" si="2"/>
        <v>5.5294982075788894</v>
      </c>
      <c r="AP52" s="181">
        <f t="shared" si="18"/>
        <v>4.4979065539315153</v>
      </c>
      <c r="AQ52" s="181">
        <f t="shared" si="19"/>
        <v>-2.6774514328360066</v>
      </c>
      <c r="AR52" s="181">
        <f t="shared" si="20"/>
        <v>-3.7090430864833812</v>
      </c>
      <c r="AS52" s="181">
        <f t="shared" si="21"/>
        <v>0.93934796321375214</v>
      </c>
      <c r="AT52" s="181">
        <f t="shared" si="22"/>
        <v>0.62818296685155595</v>
      </c>
      <c r="AU52" s="181" t="e">
        <f t="shared" si="23"/>
        <v>#NUM!</v>
      </c>
      <c r="AV52" s="181">
        <f t="shared" si="24"/>
        <v>-0.19644022231068181</v>
      </c>
      <c r="AW52" s="181" t="e">
        <f t="shared" si="25"/>
        <v>#NUM!</v>
      </c>
      <c r="AX52" s="181" t="e">
        <f t="shared" si="26"/>
        <v>#NUM!</v>
      </c>
      <c r="AY52" s="181" t="e">
        <f t="shared" si="27"/>
        <v>#NUM!</v>
      </c>
      <c r="AZ52" s="181" t="e">
        <f t="shared" si="28"/>
        <v>#NUM!</v>
      </c>
      <c r="BA52" s="181" t="e">
        <f t="shared" si="29"/>
        <v>#NUM!</v>
      </c>
      <c r="BB52" s="181">
        <f t="shared" si="30"/>
        <v>1.2787536009528289</v>
      </c>
      <c r="BC52" s="181">
        <f t="shared" si="31"/>
        <v>1.9242792860618816</v>
      </c>
      <c r="BD52" s="181">
        <f t="shared" si="32"/>
        <v>1.8743977505615497</v>
      </c>
      <c r="BE52" s="181">
        <f t="shared" si="3"/>
        <v>1.9183746149251204</v>
      </c>
      <c r="BF52" s="181">
        <f t="shared" si="4"/>
        <v>3.0651311663756786</v>
      </c>
      <c r="BG52" s="181">
        <f t="shared" si="5"/>
        <v>1.2379623737069534</v>
      </c>
      <c r="BH52" s="181">
        <f t="shared" si="6"/>
        <v>3.0788276099975396</v>
      </c>
      <c r="BI52" s="181">
        <f t="shared" si="7"/>
        <v>0.61224687596981597</v>
      </c>
      <c r="BJ52" s="181">
        <f t="shared" si="8"/>
        <v>9.691001300805642E-2</v>
      </c>
      <c r="BK52" s="181">
        <f t="shared" si="9"/>
        <v>1.4558119352201351</v>
      </c>
      <c r="BL52" s="181">
        <f t="shared" si="10"/>
        <v>0.24657666458328073</v>
      </c>
      <c r="BM52" s="181">
        <f t="shared" si="11"/>
        <v>0.96378782734555524</v>
      </c>
      <c r="BN52" s="181">
        <f t="shared" si="12"/>
        <v>0.9242792860618817</v>
      </c>
      <c r="BO52" s="181">
        <f t="shared" si="13"/>
        <v>1.7781512503836436</v>
      </c>
      <c r="BP52" s="181">
        <f t="shared" si="14"/>
        <v>-3.9993694566077161E-2</v>
      </c>
      <c r="BQ52" s="181">
        <f t="shared" si="15"/>
        <v>-0.34128954988576887</v>
      </c>
      <c r="BR52" s="181" t="e">
        <f t="shared" si="16"/>
        <v>#NUM!</v>
      </c>
      <c r="BS52" s="181" t="e">
        <f t="shared" si="17"/>
        <v>#NUM!</v>
      </c>
      <c r="BT52" s="185">
        <v>5.5294982075788894</v>
      </c>
      <c r="BU52" s="185">
        <v>4.4979065539315153</v>
      </c>
      <c r="BV52" s="185">
        <v>-2.6774514328360066</v>
      </c>
      <c r="BW52" s="185">
        <v>-3.7090430864833812</v>
      </c>
      <c r="BX52" s="185">
        <v>0.93934796321375214</v>
      </c>
      <c r="BY52" s="185">
        <v>0.62818296685155595</v>
      </c>
      <c r="BZ52" s="185"/>
      <c r="CA52" s="185">
        <v>-0.19644022231068181</v>
      </c>
      <c r="CB52" s="185"/>
      <c r="CC52" s="185"/>
      <c r="CD52" s="185"/>
      <c r="CE52" s="185"/>
      <c r="CF52" s="185"/>
      <c r="CG52" s="185">
        <v>1.2787536009528289</v>
      </c>
      <c r="CH52" s="199">
        <v>1.9242792860618816</v>
      </c>
      <c r="CI52" s="199">
        <v>1.8743977505615497</v>
      </c>
      <c r="CJ52" s="199">
        <v>1.9183746149251204</v>
      </c>
      <c r="CK52" s="199">
        <v>3.0651311663756786</v>
      </c>
      <c r="CL52" s="199">
        <v>1.2379623737069534</v>
      </c>
      <c r="CM52" s="199">
        <v>3.0788276099975396</v>
      </c>
      <c r="CN52" s="199">
        <v>0.61224687596981597</v>
      </c>
      <c r="CO52" s="199">
        <v>9.691001300805642E-2</v>
      </c>
      <c r="CP52" s="199">
        <v>1.4558119352201351</v>
      </c>
      <c r="CQ52" s="199">
        <v>0.24657666458328073</v>
      </c>
      <c r="CR52" s="199">
        <v>0.96378782734555524</v>
      </c>
      <c r="CS52" s="199">
        <v>0.9242792860618817</v>
      </c>
      <c r="CT52" s="199">
        <v>1.7781512503836436</v>
      </c>
      <c r="CU52" s="199">
        <v>-3.9993694566077161E-2</v>
      </c>
      <c r="CV52" s="199">
        <v>-0.34128954988576887</v>
      </c>
      <c r="CW52" s="199"/>
      <c r="CX52" s="199"/>
    </row>
    <row r="53" spans="1:102" x14ac:dyDescent="0.3">
      <c r="A53" s="128" t="s">
        <v>358</v>
      </c>
      <c r="B53" s="128">
        <v>2402.0499991829124</v>
      </c>
      <c r="C53" s="128">
        <v>4.3323281643591143</v>
      </c>
      <c r="D53" s="128">
        <v>3512268.6709395498</v>
      </c>
      <c r="E53" s="147">
        <v>810711.59378784581</v>
      </c>
      <c r="F53" s="123">
        <v>49.92</v>
      </c>
      <c r="G53" s="123">
        <f t="shared" si="0"/>
        <v>50.08</v>
      </c>
      <c r="H53" s="151">
        <v>1462.1963206986916</v>
      </c>
      <c r="I53">
        <v>5088</v>
      </c>
      <c r="J53" s="188">
        <v>338452.875</v>
      </c>
      <c r="K53" s="188">
        <v>31470.7109375</v>
      </c>
      <c r="L53" s="188">
        <v>2.1015927770847522E-3</v>
      </c>
      <c r="M53" s="188">
        <v>1.9541455748003949E-4</v>
      </c>
      <c r="N53" s="188">
        <v>34.620410035447399</v>
      </c>
      <c r="O53" s="188">
        <v>33.468659747784436</v>
      </c>
      <c r="P53" s="188">
        <v>0</v>
      </c>
      <c r="Q53" s="189">
        <v>7.2214983059888826</v>
      </c>
      <c r="R53" s="188">
        <v>0</v>
      </c>
      <c r="S53" s="188">
        <v>0</v>
      </c>
      <c r="T53" s="188"/>
      <c r="U53" s="188"/>
      <c r="V53" s="188">
        <v>0</v>
      </c>
      <c r="W53" s="188">
        <v>18</v>
      </c>
      <c r="X53" s="188">
        <v>234.3</v>
      </c>
      <c r="Y53" s="188">
        <v>29.08410762369758</v>
      </c>
      <c r="Z53" s="190">
        <v>46.018066475460522</v>
      </c>
      <c r="AA53" s="191">
        <v>389.97586128102159</v>
      </c>
      <c r="AB53" s="196">
        <v>15.801752428339563</v>
      </c>
      <c r="AC53" s="192">
        <v>1462.1963206986916</v>
      </c>
      <c r="AD53" s="193">
        <v>4.3323281643591143</v>
      </c>
      <c r="AE53" s="194">
        <v>1.38</v>
      </c>
      <c r="AF53" s="195">
        <v>10.717631117305798</v>
      </c>
      <c r="AG53" s="195">
        <v>0.35671785531361633</v>
      </c>
      <c r="AH53" s="195">
        <v>4.7</v>
      </c>
      <c r="AI53" s="195">
        <v>10.999999999999998</v>
      </c>
      <c r="AJ53" s="195">
        <v>60</v>
      </c>
      <c r="AK53" s="195">
        <v>0.91202408075332642</v>
      </c>
      <c r="AL53" s="195">
        <v>0.45573297142982483</v>
      </c>
      <c r="AM53" s="195">
        <v>0</v>
      </c>
      <c r="AN53" s="195">
        <v>0</v>
      </c>
      <c r="AO53" s="181">
        <f t="shared" si="2"/>
        <v>5.5294982075788894</v>
      </c>
      <c r="AP53" s="181">
        <f t="shared" si="18"/>
        <v>4.4979065539315153</v>
      </c>
      <c r="AQ53" s="181">
        <f t="shared" si="19"/>
        <v>-2.6774514328360066</v>
      </c>
      <c r="AR53" s="181">
        <f t="shared" si="20"/>
        <v>-3.7090430864833812</v>
      </c>
      <c r="AS53" s="181">
        <f t="shared" si="21"/>
        <v>1.5393322072446796</v>
      </c>
      <c r="AT53" s="181">
        <f t="shared" si="22"/>
        <v>1.5246383213868837</v>
      </c>
      <c r="AU53" s="181" t="e">
        <f t="shared" si="23"/>
        <v>#NUM!</v>
      </c>
      <c r="AV53" s="181">
        <f t="shared" si="24"/>
        <v>0.85862731370741396</v>
      </c>
      <c r="AW53" s="181" t="e">
        <f t="shared" si="25"/>
        <v>#NUM!</v>
      </c>
      <c r="AX53" s="181" t="e">
        <f t="shared" si="26"/>
        <v>#NUM!</v>
      </c>
      <c r="AY53" s="181" t="e">
        <f t="shared" si="27"/>
        <v>#NUM!</v>
      </c>
      <c r="AZ53" s="181" t="e">
        <f t="shared" si="28"/>
        <v>#NUM!</v>
      </c>
      <c r="BA53" s="181" t="e">
        <f t="shared" si="29"/>
        <v>#NUM!</v>
      </c>
      <c r="BB53" s="181">
        <f t="shared" si="30"/>
        <v>1.255272505103306</v>
      </c>
      <c r="BC53" s="181">
        <f t="shared" si="31"/>
        <v>2.369772288596963</v>
      </c>
      <c r="BD53" s="181">
        <f t="shared" si="32"/>
        <v>1.4636557430510293</v>
      </c>
      <c r="BE53" s="181">
        <f t="shared" si="3"/>
        <v>1.662928367121</v>
      </c>
      <c r="BF53" s="181">
        <f t="shared" si="4"/>
        <v>2.5910377259062587</v>
      </c>
      <c r="BG53" s="181">
        <f t="shared" si="5"/>
        <v>1.1987052532680034</v>
      </c>
      <c r="BH53" s="181">
        <f t="shared" si="6"/>
        <v>3.1650056867614564</v>
      </c>
      <c r="BI53" s="181">
        <f t="shared" si="7"/>
        <v>0.63672134605402064</v>
      </c>
      <c r="BJ53" s="181">
        <f t="shared" si="8"/>
        <v>0.13987908640123647</v>
      </c>
      <c r="BK53" s="181">
        <f t="shared" si="9"/>
        <v>1.0300988052849862</v>
      </c>
      <c r="BL53" s="181">
        <f t="shared" si="10"/>
        <v>-0.4476751517491136</v>
      </c>
      <c r="BM53" s="181">
        <f t="shared" si="11"/>
        <v>0.67209785793571752</v>
      </c>
      <c r="BN53" s="181">
        <f t="shared" si="12"/>
        <v>1.0413926851582249</v>
      </c>
      <c r="BO53" s="181">
        <f t="shared" si="13"/>
        <v>1.7781512503836436</v>
      </c>
      <c r="BP53" s="181">
        <f t="shared" si="14"/>
        <v>-3.9993694566077161E-2</v>
      </c>
      <c r="BQ53" s="181">
        <f t="shared" si="15"/>
        <v>-0.34128954988576887</v>
      </c>
      <c r="BR53" s="181" t="e">
        <f t="shared" si="16"/>
        <v>#NUM!</v>
      </c>
      <c r="BS53" s="181" t="e">
        <f t="shared" si="17"/>
        <v>#NUM!</v>
      </c>
      <c r="BT53" s="185">
        <v>5.5294982075788894</v>
      </c>
      <c r="BU53" s="185">
        <v>4.4979065539315153</v>
      </c>
      <c r="BV53" s="185">
        <v>-2.6774514328360066</v>
      </c>
      <c r="BW53" s="185">
        <v>-3.7090430864833812</v>
      </c>
      <c r="BX53" s="185">
        <v>1.5393322072446796</v>
      </c>
      <c r="BY53" s="185">
        <v>1.5246383213868837</v>
      </c>
      <c r="BZ53" s="185"/>
      <c r="CA53" s="185">
        <v>0.85862731370741396</v>
      </c>
      <c r="CB53" s="185"/>
      <c r="CC53" s="185"/>
      <c r="CD53" s="185"/>
      <c r="CE53" s="185"/>
      <c r="CF53" s="185"/>
      <c r="CG53" s="185">
        <v>1.255272505103306</v>
      </c>
      <c r="CH53" s="199">
        <v>2.369772288596963</v>
      </c>
      <c r="CI53" s="199">
        <v>1.4636557430510293</v>
      </c>
      <c r="CJ53" s="199">
        <v>1.662928367121</v>
      </c>
      <c r="CK53" s="199">
        <v>2.5910377259062587</v>
      </c>
      <c r="CL53" s="199">
        <v>1.1987052532680034</v>
      </c>
      <c r="CM53" s="199">
        <v>3.1650056867614564</v>
      </c>
      <c r="CN53" s="199">
        <v>0.63672134605402064</v>
      </c>
      <c r="CO53" s="199">
        <v>0.13987908640123647</v>
      </c>
      <c r="CP53" s="199">
        <v>1.0300988052849862</v>
      </c>
      <c r="CQ53" s="199">
        <v>-0.4476751517491136</v>
      </c>
      <c r="CR53" s="199">
        <v>0.67209785793571752</v>
      </c>
      <c r="CS53" s="199">
        <v>1.0413926851582249</v>
      </c>
      <c r="CT53" s="199">
        <v>1.7781512503836436</v>
      </c>
      <c r="CU53" s="199">
        <v>-3.9993694566077161E-2</v>
      </c>
      <c r="CV53" s="199">
        <v>-0.34128954988576887</v>
      </c>
      <c r="CW53" s="199"/>
      <c r="CX53" s="199"/>
    </row>
    <row r="54" spans="1:102" x14ac:dyDescent="0.3">
      <c r="A54" s="129" t="s">
        <v>360</v>
      </c>
      <c r="B54" s="129">
        <v>3444.3000008329318</v>
      </c>
      <c r="C54" s="129">
        <v>4.1774808493754305</v>
      </c>
      <c r="D54" s="129">
        <v>3341529.7664617379</v>
      </c>
      <c r="E54" s="163">
        <v>799891.10350112687</v>
      </c>
      <c r="F54" s="164">
        <v>49.54</v>
      </c>
      <c r="G54" s="164">
        <f t="shared" si="0"/>
        <v>50.46</v>
      </c>
      <c r="H54" s="166">
        <v>970.16222908970155</v>
      </c>
      <c r="I54">
        <v>5527</v>
      </c>
      <c r="J54" s="188">
        <v>338452.875</v>
      </c>
      <c r="K54" s="188">
        <v>31470.7109375</v>
      </c>
      <c r="L54" s="188">
        <v>2.1015927770847522E-3</v>
      </c>
      <c r="M54" s="188">
        <v>1.9541455748003949E-4</v>
      </c>
      <c r="N54" s="188">
        <v>7.3104739219611746E-3</v>
      </c>
      <c r="O54" s="188">
        <v>5.0478718512063612</v>
      </c>
      <c r="P54" s="188">
        <v>12.03231440727518</v>
      </c>
      <c r="Q54" s="198">
        <v>7.1538483854604221E-2</v>
      </c>
      <c r="R54" s="188">
        <v>0</v>
      </c>
      <c r="S54" s="188">
        <v>0</v>
      </c>
      <c r="T54" s="188"/>
      <c r="U54" s="188"/>
      <c r="V54" s="188">
        <v>0</v>
      </c>
      <c r="W54" s="188">
        <v>17</v>
      </c>
      <c r="X54" s="188" t="s">
        <v>465</v>
      </c>
      <c r="Y54" s="188">
        <v>76.843829441899061</v>
      </c>
      <c r="Z54" s="190">
        <v>45.577685775476652</v>
      </c>
      <c r="AA54" s="191">
        <v>502.16521092876337</v>
      </c>
      <c r="AB54" s="196">
        <v>4.9827477723265252</v>
      </c>
      <c r="AC54" s="192">
        <v>970.16222908970155</v>
      </c>
      <c r="AD54" s="193">
        <v>4.1774808493754305</v>
      </c>
      <c r="AE54" s="194">
        <v>1.22</v>
      </c>
      <c r="AF54" s="195">
        <v>11.788612627476667</v>
      </c>
      <c r="AG54" s="195">
        <v>1.1933059949961806</v>
      </c>
      <c r="AH54" s="195">
        <v>23.3</v>
      </c>
      <c r="AI54" s="195">
        <v>9.9</v>
      </c>
      <c r="AJ54" s="195">
        <v>60</v>
      </c>
      <c r="AK54" s="195">
        <v>0.91202408075332642</v>
      </c>
      <c r="AL54" s="195">
        <v>0.45573297142982483</v>
      </c>
      <c r="AM54" s="195">
        <v>0</v>
      </c>
      <c r="AN54" s="195">
        <v>0</v>
      </c>
      <c r="AO54" s="181">
        <f t="shared" si="2"/>
        <v>5.5294982075788894</v>
      </c>
      <c r="AP54" s="181">
        <f t="shared" si="18"/>
        <v>4.4979065539315153</v>
      </c>
      <c r="AQ54" s="181">
        <f t="shared" si="19"/>
        <v>-2.6774514328360066</v>
      </c>
      <c r="AR54" s="181">
        <f t="shared" si="20"/>
        <v>-3.7090430864833812</v>
      </c>
      <c r="AS54" s="181">
        <f t="shared" si="21"/>
        <v>-2.1360544677725142</v>
      </c>
      <c r="AT54" s="181">
        <f t="shared" si="22"/>
        <v>0.70310832107356336</v>
      </c>
      <c r="AU54" s="181">
        <f t="shared" si="23"/>
        <v>1.08034917161531</v>
      </c>
      <c r="AV54" s="181">
        <f t="shared" si="24"/>
        <v>-1.1454602682764614</v>
      </c>
      <c r="AW54" s="181" t="e">
        <f t="shared" si="25"/>
        <v>#NUM!</v>
      </c>
      <c r="AX54" s="181" t="e">
        <f t="shared" si="26"/>
        <v>#NUM!</v>
      </c>
      <c r="AY54" s="181" t="e">
        <f t="shared" si="27"/>
        <v>#NUM!</v>
      </c>
      <c r="AZ54" s="181" t="e">
        <f t="shared" si="28"/>
        <v>#NUM!</v>
      </c>
      <c r="BA54" s="181" t="e">
        <f t="shared" si="29"/>
        <v>#NUM!</v>
      </c>
      <c r="BB54" s="181">
        <f t="shared" si="30"/>
        <v>1.2304489213782739</v>
      </c>
      <c r="BC54" s="181" t="e">
        <f t="shared" si="31"/>
        <v>#VALUE!</v>
      </c>
      <c r="BD54" s="181">
        <f t="shared" si="32"/>
        <v>1.8856089993969072</v>
      </c>
      <c r="BE54" s="181">
        <f t="shared" si="3"/>
        <v>1.6587522699348358</v>
      </c>
      <c r="BF54" s="181">
        <f t="shared" si="4"/>
        <v>2.7008466223056016</v>
      </c>
      <c r="BG54" s="181">
        <f t="shared" si="5"/>
        <v>0.69746890365525871</v>
      </c>
      <c r="BH54" s="181">
        <f t="shared" si="6"/>
        <v>2.9868443624182306</v>
      </c>
      <c r="BI54" s="181">
        <f t="shared" si="7"/>
        <v>0.6209144676546835</v>
      </c>
      <c r="BJ54" s="181">
        <f t="shared" si="8"/>
        <v>8.6359830674748214E-2</v>
      </c>
      <c r="BK54" s="181">
        <f t="shared" si="9"/>
        <v>1.0714626970641423</v>
      </c>
      <c r="BL54" s="181">
        <f t="shared" si="10"/>
        <v>7.6751822461945535E-2</v>
      </c>
      <c r="BM54" s="181">
        <f t="shared" si="11"/>
        <v>1.3673559210260189</v>
      </c>
      <c r="BN54" s="181">
        <f t="shared" si="12"/>
        <v>0.9956351945975499</v>
      </c>
      <c r="BO54" s="181">
        <f t="shared" si="13"/>
        <v>1.7781512503836436</v>
      </c>
      <c r="BP54" s="181">
        <f t="shared" si="14"/>
        <v>-3.9993694566077161E-2</v>
      </c>
      <c r="BQ54" s="181">
        <f t="shared" si="15"/>
        <v>-0.34128954988576887</v>
      </c>
      <c r="BR54" s="181" t="e">
        <f t="shared" si="16"/>
        <v>#NUM!</v>
      </c>
      <c r="BS54" s="181" t="e">
        <f t="shared" si="17"/>
        <v>#NUM!</v>
      </c>
      <c r="BT54" s="185">
        <v>5.5294982075788894</v>
      </c>
      <c r="BU54" s="185">
        <v>4.4979065539315153</v>
      </c>
      <c r="BV54" s="185">
        <v>-2.6774514328360066</v>
      </c>
      <c r="BW54" s="185">
        <v>-3.7090430864833812</v>
      </c>
      <c r="BX54" s="185">
        <v>-2.1360544677725142</v>
      </c>
      <c r="BY54" s="185">
        <v>0.70310832107356336</v>
      </c>
      <c r="BZ54" s="185">
        <v>1.08034917161531</v>
      </c>
      <c r="CA54" s="185">
        <v>-1.1454602682764614</v>
      </c>
      <c r="CB54" s="185"/>
      <c r="CC54" s="185"/>
      <c r="CD54" s="185"/>
      <c r="CE54" s="185"/>
      <c r="CF54" s="185"/>
      <c r="CG54" s="185">
        <v>1.2304489213782739</v>
      </c>
      <c r="CH54" s="199"/>
      <c r="CI54" s="199">
        <v>1.8856089993969072</v>
      </c>
      <c r="CJ54" s="199">
        <v>1.6587522699348358</v>
      </c>
      <c r="CK54" s="199">
        <v>2.7008466223056016</v>
      </c>
      <c r="CL54" s="199">
        <v>0.69746890365525871</v>
      </c>
      <c r="CM54" s="199">
        <v>2.9868443624182306</v>
      </c>
      <c r="CN54" s="199">
        <v>0.6209144676546835</v>
      </c>
      <c r="CO54" s="199">
        <v>8.6359830674748214E-2</v>
      </c>
      <c r="CP54" s="199">
        <v>1.0714626970641423</v>
      </c>
      <c r="CQ54" s="199">
        <v>7.6751822461945535E-2</v>
      </c>
      <c r="CR54" s="199">
        <v>1.3673559210260189</v>
      </c>
      <c r="CS54" s="199">
        <v>0.9956351945975499</v>
      </c>
      <c r="CT54" s="199">
        <v>1.7781512503836436</v>
      </c>
      <c r="CU54" s="199">
        <v>-3.9993694566077161E-2</v>
      </c>
      <c r="CV54" s="199">
        <v>-0.34128954988576887</v>
      </c>
      <c r="CW54" s="199"/>
      <c r="CX54" s="199"/>
    </row>
    <row r="55" spans="1:102" ht="28.8" x14ac:dyDescent="0.3">
      <c r="A55" s="128" t="s">
        <v>361</v>
      </c>
      <c r="B55" s="128">
        <v>2114.7699999469364</v>
      </c>
      <c r="C55" s="128">
        <v>3.8858746690664283</v>
      </c>
      <c r="D55" s="128">
        <v>2619376.0278419447</v>
      </c>
      <c r="E55" s="147">
        <v>674076.30222702038</v>
      </c>
      <c r="F55" s="123">
        <v>50.86</v>
      </c>
      <c r="G55" s="123">
        <f t="shared" si="0"/>
        <v>49.14</v>
      </c>
      <c r="H55" s="151">
        <v>1238.610358529613</v>
      </c>
      <c r="I55">
        <v>5532</v>
      </c>
      <c r="J55" s="188">
        <v>338452.875</v>
      </c>
      <c r="K55" s="188">
        <v>31470.7109375</v>
      </c>
      <c r="L55" s="188">
        <v>2.1015927770847522E-3</v>
      </c>
      <c r="M55" s="188">
        <v>1.9541455748003949E-4</v>
      </c>
      <c r="N55" s="188">
        <v>26.685258708791508</v>
      </c>
      <c r="O55" s="188">
        <v>27.18872406246841</v>
      </c>
      <c r="P55" s="188">
        <v>0</v>
      </c>
      <c r="Q55" s="189">
        <v>4.8601029900452035</v>
      </c>
      <c r="R55" s="188">
        <v>0</v>
      </c>
      <c r="S55" s="188">
        <v>0</v>
      </c>
      <c r="T55" s="188"/>
      <c r="U55" s="188"/>
      <c r="V55" s="188">
        <v>0</v>
      </c>
      <c r="W55" s="188">
        <v>28</v>
      </c>
      <c r="X55" s="188">
        <v>211.3</v>
      </c>
      <c r="Y55" s="188">
        <v>36.023751789626083</v>
      </c>
      <c r="Z55" s="190">
        <v>28.861615631331595</v>
      </c>
      <c r="AA55" s="191">
        <v>209.66825463867275</v>
      </c>
      <c r="AB55" s="196">
        <v>3.8367916225758578</v>
      </c>
      <c r="AC55" s="192">
        <v>1238.610358529613</v>
      </c>
      <c r="AD55" s="193">
        <v>3.8858746690664283</v>
      </c>
      <c r="AE55" s="194">
        <v>1.06</v>
      </c>
      <c r="AF55" s="195">
        <v>4.7116564665852945</v>
      </c>
      <c r="AG55" s="195">
        <v>0.24336858555840299</v>
      </c>
      <c r="AH55" s="195">
        <v>25.9</v>
      </c>
      <c r="AI55" s="195">
        <v>11</v>
      </c>
      <c r="AJ55" s="195">
        <v>60</v>
      </c>
      <c r="AK55" s="195">
        <v>0.91202408075332642</v>
      </c>
      <c r="AL55" s="195">
        <v>0.45573297142982483</v>
      </c>
      <c r="AM55" s="195">
        <v>0</v>
      </c>
      <c r="AN55" s="195">
        <v>0</v>
      </c>
      <c r="AO55" s="181">
        <f t="shared" si="2"/>
        <v>5.5294982075788894</v>
      </c>
      <c r="AP55" s="181">
        <f t="shared" si="18"/>
        <v>4.4979065539315153</v>
      </c>
      <c r="AQ55" s="181">
        <f t="shared" si="19"/>
        <v>-2.6774514328360066</v>
      </c>
      <c r="AR55" s="181">
        <f t="shared" si="20"/>
        <v>-3.7090430864833812</v>
      </c>
      <c r="AS55" s="181">
        <f t="shared" si="21"/>
        <v>1.426271417567035</v>
      </c>
      <c r="AT55" s="181">
        <f t="shared" si="22"/>
        <v>1.4343888270935155</v>
      </c>
      <c r="AU55" s="181" t="e">
        <f t="shared" si="23"/>
        <v>#NUM!</v>
      </c>
      <c r="AV55" s="181">
        <f t="shared" si="24"/>
        <v>0.68664547245867313</v>
      </c>
      <c r="AW55" s="181" t="e">
        <f t="shared" si="25"/>
        <v>#NUM!</v>
      </c>
      <c r="AX55" s="181" t="e">
        <f t="shared" si="26"/>
        <v>#NUM!</v>
      </c>
      <c r="AY55" s="181" t="e">
        <f t="shared" si="27"/>
        <v>#NUM!</v>
      </c>
      <c r="AZ55" s="181" t="e">
        <f t="shared" si="28"/>
        <v>#NUM!</v>
      </c>
      <c r="BA55" s="181" t="e">
        <f t="shared" si="29"/>
        <v>#NUM!</v>
      </c>
      <c r="BB55" s="181">
        <f t="shared" si="30"/>
        <v>1.4471580313422192</v>
      </c>
      <c r="BC55" s="181">
        <f t="shared" si="31"/>
        <v>2.3248994970523134</v>
      </c>
      <c r="BD55" s="181">
        <f t="shared" si="32"/>
        <v>1.5565889415951408</v>
      </c>
      <c r="BE55" s="181">
        <f t="shared" si="3"/>
        <v>1.4603206386123884</v>
      </c>
      <c r="BF55" s="181">
        <f t="shared" si="4"/>
        <v>2.3215326799698102</v>
      </c>
      <c r="BG55" s="181">
        <f t="shared" si="5"/>
        <v>0.58396821316160041</v>
      </c>
      <c r="BH55" s="181">
        <f t="shared" si="6"/>
        <v>3.0929347077044262</v>
      </c>
      <c r="BI55" s="181">
        <f t="shared" si="7"/>
        <v>0.5894887892100773</v>
      </c>
      <c r="BJ55" s="181">
        <f t="shared" si="8"/>
        <v>2.5305865264770262E-2</v>
      </c>
      <c r="BK55" s="181">
        <f t="shared" si="9"/>
        <v>0.67317361791970332</v>
      </c>
      <c r="BL55" s="181">
        <f t="shared" si="10"/>
        <v>-0.61373548197751726</v>
      </c>
      <c r="BM55" s="181">
        <f t="shared" si="11"/>
        <v>1.4132997640812519</v>
      </c>
      <c r="BN55" s="181">
        <f t="shared" si="12"/>
        <v>1.0413926851582251</v>
      </c>
      <c r="BO55" s="181">
        <f t="shared" si="13"/>
        <v>1.7781512503836436</v>
      </c>
      <c r="BP55" s="181">
        <f t="shared" si="14"/>
        <v>-3.9993694566077161E-2</v>
      </c>
      <c r="BQ55" s="181">
        <f t="shared" si="15"/>
        <v>-0.34128954988576887</v>
      </c>
      <c r="BR55" s="181" t="e">
        <f t="shared" si="16"/>
        <v>#NUM!</v>
      </c>
      <c r="BS55" s="181" t="e">
        <f t="shared" si="17"/>
        <v>#NUM!</v>
      </c>
      <c r="BT55" s="185">
        <v>5.5294982075788894</v>
      </c>
      <c r="BU55" s="185">
        <v>4.4979065539315153</v>
      </c>
      <c r="BV55" s="185">
        <v>-2.6774514328360066</v>
      </c>
      <c r="BW55" s="185">
        <v>-3.7090430864833812</v>
      </c>
      <c r="BX55" s="185">
        <v>1.426271417567035</v>
      </c>
      <c r="BY55" s="185">
        <v>1.4343888270935155</v>
      </c>
      <c r="BZ55" s="185"/>
      <c r="CA55" s="185">
        <v>0.68664547245867313</v>
      </c>
      <c r="CB55" s="185"/>
      <c r="CC55" s="185"/>
      <c r="CD55" s="185"/>
      <c r="CE55" s="185"/>
      <c r="CF55" s="185"/>
      <c r="CG55" s="185">
        <v>1.4471580313422192</v>
      </c>
      <c r="CH55" s="199">
        <v>2.3248994970523134</v>
      </c>
      <c r="CI55" s="199">
        <v>1.5565889415951408</v>
      </c>
      <c r="CJ55" s="199">
        <v>1.4603206386123884</v>
      </c>
      <c r="CK55" s="199">
        <v>2.3215326799698102</v>
      </c>
      <c r="CL55" s="199">
        <v>0.58396821316160041</v>
      </c>
      <c r="CM55" s="199">
        <v>3.0929347077044262</v>
      </c>
      <c r="CN55" s="199">
        <v>0.5894887892100773</v>
      </c>
      <c r="CO55" s="199">
        <v>2.5305865264770262E-2</v>
      </c>
      <c r="CP55" s="199">
        <v>0.67317361791970332</v>
      </c>
      <c r="CQ55" s="199">
        <v>-0.61373548197751726</v>
      </c>
      <c r="CR55" s="199">
        <v>1.4132997640812519</v>
      </c>
      <c r="CS55" s="199">
        <v>1.0413926851582251</v>
      </c>
      <c r="CT55" s="199">
        <v>1.7781512503836436</v>
      </c>
      <c r="CU55" s="199">
        <v>-3.9993694566077161E-2</v>
      </c>
      <c r="CV55" s="199">
        <v>-0.34128954988576887</v>
      </c>
      <c r="CW55" s="199"/>
      <c r="CX55" s="199"/>
    </row>
    <row r="56" spans="1:102" x14ac:dyDescent="0.3">
      <c r="A56" s="128" t="s">
        <v>362</v>
      </c>
      <c r="B56" s="128">
        <v>2245.0399990508931</v>
      </c>
      <c r="C56" s="128">
        <v>4.0730112490035335</v>
      </c>
      <c r="D56" s="128">
        <v>2355231.8328896486</v>
      </c>
      <c r="E56" s="147">
        <v>578253.21092983929</v>
      </c>
      <c r="F56" s="123">
        <v>51.17</v>
      </c>
      <c r="G56" s="123">
        <f t="shared" si="0"/>
        <v>48.83</v>
      </c>
      <c r="H56" s="151">
        <v>1049.0823477021968</v>
      </c>
      <c r="I56">
        <v>5549</v>
      </c>
      <c r="J56" s="188">
        <v>338452.875</v>
      </c>
      <c r="K56" s="188">
        <v>31470.7109375</v>
      </c>
      <c r="L56" s="188">
        <v>2.1015927770847522E-3</v>
      </c>
      <c r="M56" s="188">
        <v>1.9541455748003949E-4</v>
      </c>
      <c r="N56" s="188">
        <v>47.23444618719958</v>
      </c>
      <c r="O56" s="188">
        <v>30.691816799784142</v>
      </c>
      <c r="P56" s="188">
        <v>0</v>
      </c>
      <c r="Q56" s="189">
        <v>7.1276681069223358</v>
      </c>
      <c r="R56" s="188">
        <v>0</v>
      </c>
      <c r="S56" s="188">
        <v>0</v>
      </c>
      <c r="T56" s="188"/>
      <c r="U56" s="188"/>
      <c r="V56" s="188">
        <v>0</v>
      </c>
      <c r="W56" s="188">
        <v>18</v>
      </c>
      <c r="X56" s="188">
        <v>169.7</v>
      </c>
      <c r="Y56" s="188">
        <v>23.194166112935292</v>
      </c>
      <c r="Z56" s="190">
        <v>28.196774907391958</v>
      </c>
      <c r="AA56" s="191">
        <v>211.06202500248347</v>
      </c>
      <c r="AB56" s="196">
        <v>4.394471854306385</v>
      </c>
      <c r="AC56" s="192">
        <v>1049.0823477021968</v>
      </c>
      <c r="AD56" s="193">
        <v>4.0730112490035335</v>
      </c>
      <c r="AE56" s="194">
        <v>1.43</v>
      </c>
      <c r="AF56" s="195">
        <v>7.8749784802475604</v>
      </c>
      <c r="AG56" s="195">
        <v>0.41458798372360789</v>
      </c>
      <c r="AH56" s="195">
        <v>11.1</v>
      </c>
      <c r="AI56" s="195">
        <v>11.200000000000001</v>
      </c>
      <c r="AJ56" s="195">
        <v>60</v>
      </c>
      <c r="AK56" s="195">
        <v>0.91202408075332642</v>
      </c>
      <c r="AL56" s="195">
        <v>0.45573297142982483</v>
      </c>
      <c r="AM56" s="195">
        <v>0</v>
      </c>
      <c r="AN56" s="195">
        <v>0</v>
      </c>
      <c r="AO56" s="181">
        <f t="shared" si="2"/>
        <v>5.5294982075788894</v>
      </c>
      <c r="AP56" s="181">
        <f t="shared" si="18"/>
        <v>4.4979065539315153</v>
      </c>
      <c r="AQ56" s="181">
        <f t="shared" si="19"/>
        <v>-2.6774514328360066</v>
      </c>
      <c r="AR56" s="181">
        <f t="shared" si="20"/>
        <v>-3.7090430864833812</v>
      </c>
      <c r="AS56" s="181">
        <f t="shared" si="21"/>
        <v>1.6742588277211607</v>
      </c>
      <c r="AT56" s="181">
        <f t="shared" si="22"/>
        <v>1.4870225972218958</v>
      </c>
      <c r="AU56" s="181" t="e">
        <f t="shared" si="23"/>
        <v>#NUM!</v>
      </c>
      <c r="AV56" s="181">
        <f t="shared" si="24"/>
        <v>0.85294746899065699</v>
      </c>
      <c r="AW56" s="181" t="e">
        <f t="shared" si="25"/>
        <v>#NUM!</v>
      </c>
      <c r="AX56" s="181" t="e">
        <f t="shared" si="26"/>
        <v>#NUM!</v>
      </c>
      <c r="AY56" s="181" t="e">
        <f t="shared" si="27"/>
        <v>#NUM!</v>
      </c>
      <c r="AZ56" s="181" t="e">
        <f t="shared" si="28"/>
        <v>#NUM!</v>
      </c>
      <c r="BA56" s="181" t="e">
        <f t="shared" si="29"/>
        <v>#NUM!</v>
      </c>
      <c r="BB56" s="181">
        <f t="shared" si="30"/>
        <v>1.255272505103306</v>
      </c>
      <c r="BC56" s="181">
        <f t="shared" si="31"/>
        <v>2.2296818423176759</v>
      </c>
      <c r="BD56" s="181">
        <f t="shared" si="32"/>
        <v>1.3653787631854191</v>
      </c>
      <c r="BE56" s="181">
        <f t="shared" si="3"/>
        <v>1.4501994373966132</v>
      </c>
      <c r="BF56" s="181">
        <f t="shared" si="4"/>
        <v>2.3244101005958564</v>
      </c>
      <c r="BG56" s="181">
        <f t="shared" si="5"/>
        <v>0.64290668724979383</v>
      </c>
      <c r="BH56" s="181">
        <f t="shared" si="6"/>
        <v>3.020809579470022</v>
      </c>
      <c r="BI56" s="181">
        <f t="shared" si="7"/>
        <v>0.60991560953932822</v>
      </c>
      <c r="BJ56" s="181">
        <f t="shared" si="8"/>
        <v>0.1553360374650618</v>
      </c>
      <c r="BK56" s="181">
        <f t="shared" si="9"/>
        <v>0.89624937567782781</v>
      </c>
      <c r="BL56" s="181">
        <f t="shared" si="10"/>
        <v>-0.38238328950254502</v>
      </c>
      <c r="BM56" s="181">
        <f t="shared" si="11"/>
        <v>1.0453229787866574</v>
      </c>
      <c r="BN56" s="181">
        <f t="shared" si="12"/>
        <v>1.0492180226701817</v>
      </c>
      <c r="BO56" s="181">
        <f t="shared" si="13"/>
        <v>1.7781512503836436</v>
      </c>
      <c r="BP56" s="181">
        <f t="shared" si="14"/>
        <v>-3.9993694566077161E-2</v>
      </c>
      <c r="BQ56" s="181">
        <f t="shared" si="15"/>
        <v>-0.34128954988576887</v>
      </c>
      <c r="BR56" s="181" t="e">
        <f t="shared" si="16"/>
        <v>#NUM!</v>
      </c>
      <c r="BS56" s="181" t="e">
        <f t="shared" si="17"/>
        <v>#NUM!</v>
      </c>
      <c r="BT56" s="185">
        <v>5.5294982075788894</v>
      </c>
      <c r="BU56" s="185">
        <v>4.4979065539315153</v>
      </c>
      <c r="BV56" s="185">
        <v>-2.6774514328360066</v>
      </c>
      <c r="BW56" s="185">
        <v>-3.7090430864833812</v>
      </c>
      <c r="BX56" s="185">
        <v>1.6742588277211607</v>
      </c>
      <c r="BY56" s="185">
        <v>1.4870225972218958</v>
      </c>
      <c r="BZ56" s="185"/>
      <c r="CA56" s="185">
        <v>0.85294746899065699</v>
      </c>
      <c r="CB56" s="185"/>
      <c r="CC56" s="185"/>
      <c r="CD56" s="185"/>
      <c r="CE56" s="185"/>
      <c r="CF56" s="185"/>
      <c r="CG56" s="185">
        <v>1.255272505103306</v>
      </c>
      <c r="CH56" s="199">
        <v>2.2296818423176759</v>
      </c>
      <c r="CI56" s="199">
        <v>1.3653787631854191</v>
      </c>
      <c r="CJ56" s="199">
        <v>1.4501994373966132</v>
      </c>
      <c r="CK56" s="199">
        <v>2.3244101005958564</v>
      </c>
      <c r="CL56" s="199">
        <v>0.64290668724979383</v>
      </c>
      <c r="CM56" s="199">
        <v>3.020809579470022</v>
      </c>
      <c r="CN56" s="199">
        <v>0.60991560953932822</v>
      </c>
      <c r="CO56" s="199">
        <v>0.1553360374650618</v>
      </c>
      <c r="CP56" s="199">
        <v>0.89624937567782781</v>
      </c>
      <c r="CQ56" s="199">
        <v>-0.38238328950254502</v>
      </c>
      <c r="CR56" s="199">
        <v>1.0453229787866574</v>
      </c>
      <c r="CS56" s="199">
        <v>1.0492180226701817</v>
      </c>
      <c r="CT56" s="199">
        <v>1.7781512503836436</v>
      </c>
      <c r="CU56" s="199">
        <v>-3.9993694566077161E-2</v>
      </c>
      <c r="CV56" s="199">
        <v>-0.34128954988576887</v>
      </c>
      <c r="CW56" s="199"/>
      <c r="CX56" s="199"/>
    </row>
    <row r="57" spans="1:102" ht="28.8" x14ac:dyDescent="0.3">
      <c r="A57" s="128" t="s">
        <v>363</v>
      </c>
      <c r="B57" s="128">
        <v>1247.3699995433158</v>
      </c>
      <c r="C57" s="128">
        <v>4.3247545137789043</v>
      </c>
      <c r="D57" s="128">
        <v>1404708.1609287646</v>
      </c>
      <c r="E57" s="147">
        <v>324806.45004318457</v>
      </c>
      <c r="F57" s="123">
        <v>49.94</v>
      </c>
      <c r="G57" s="123">
        <f t="shared" si="0"/>
        <v>50.06</v>
      </c>
      <c r="H57" s="151">
        <v>1126.1359191282884</v>
      </c>
      <c r="I57">
        <v>5552</v>
      </c>
      <c r="J57" s="188">
        <v>338452.875</v>
      </c>
      <c r="K57" s="188">
        <v>31470.7109375</v>
      </c>
      <c r="L57" s="188">
        <v>2.1015927770847522E-3</v>
      </c>
      <c r="M57" s="188">
        <v>1.9541455748003949E-4</v>
      </c>
      <c r="N57" s="188">
        <v>16.718804966112071</v>
      </c>
      <c r="O57" s="188">
        <v>6.6177938833603829</v>
      </c>
      <c r="P57" s="188">
        <v>0</v>
      </c>
      <c r="Q57" s="189">
        <v>0.78092306240861586</v>
      </c>
      <c r="R57" s="188">
        <v>0</v>
      </c>
      <c r="S57" s="188">
        <v>0</v>
      </c>
      <c r="T57" s="188"/>
      <c r="U57" s="188"/>
      <c r="V57" s="188">
        <v>0</v>
      </c>
      <c r="W57" s="188">
        <v>11</v>
      </c>
      <c r="X57" s="188" t="s">
        <v>465</v>
      </c>
      <c r="Y57" s="188">
        <v>29.223060035895447</v>
      </c>
      <c r="Z57" s="190">
        <v>21.985503019258864</v>
      </c>
      <c r="AA57" s="191">
        <v>233.78521541646668</v>
      </c>
      <c r="AB57" s="196">
        <v>4.2357552732277002</v>
      </c>
      <c r="AC57" s="192">
        <v>1126.1359191282884</v>
      </c>
      <c r="AD57" s="193">
        <v>4.3247545137789043</v>
      </c>
      <c r="AE57" s="194">
        <v>1.23</v>
      </c>
      <c r="AF57" s="195">
        <v>6.4701695717285039</v>
      </c>
      <c r="AG57" s="195">
        <v>1.0218920775468272</v>
      </c>
      <c r="AH57" s="195">
        <v>9.6</v>
      </c>
      <c r="AI57" s="195">
        <v>10.9</v>
      </c>
      <c r="AJ57" s="195">
        <v>60</v>
      </c>
      <c r="AK57" s="195">
        <v>0.91202408075332642</v>
      </c>
      <c r="AL57" s="195">
        <v>0.45573297142982483</v>
      </c>
      <c r="AM57" s="195">
        <v>0</v>
      </c>
      <c r="AN57" s="195">
        <v>0</v>
      </c>
      <c r="AO57" s="181">
        <f t="shared" si="2"/>
        <v>5.5294982075788894</v>
      </c>
      <c r="AP57" s="181">
        <f t="shared" si="18"/>
        <v>4.4979065539315153</v>
      </c>
      <c r="AQ57" s="181">
        <f t="shared" si="19"/>
        <v>-2.6774514328360066</v>
      </c>
      <c r="AR57" s="181">
        <f t="shared" si="20"/>
        <v>-3.7090430864833812</v>
      </c>
      <c r="AS57" s="181">
        <f t="shared" si="21"/>
        <v>1.2232052315257664</v>
      </c>
      <c r="AT57" s="181">
        <f t="shared" si="22"/>
        <v>0.82071323657523743</v>
      </c>
      <c r="AU57" s="181" t="e">
        <f t="shared" si="23"/>
        <v>#NUM!</v>
      </c>
      <c r="AV57" s="181">
        <f t="shared" si="24"/>
        <v>-0.10739175129211072</v>
      </c>
      <c r="AW57" s="181" t="e">
        <f t="shared" si="25"/>
        <v>#NUM!</v>
      </c>
      <c r="AX57" s="181" t="e">
        <f t="shared" si="26"/>
        <v>#NUM!</v>
      </c>
      <c r="AY57" s="181" t="e">
        <f t="shared" si="27"/>
        <v>#NUM!</v>
      </c>
      <c r="AZ57" s="181" t="e">
        <f t="shared" si="28"/>
        <v>#NUM!</v>
      </c>
      <c r="BA57" s="181" t="e">
        <f t="shared" si="29"/>
        <v>#NUM!</v>
      </c>
      <c r="BB57" s="181">
        <f t="shared" si="30"/>
        <v>1.0413926851582251</v>
      </c>
      <c r="BC57" s="181" t="e">
        <f t="shared" si="31"/>
        <v>#VALUE!</v>
      </c>
      <c r="BD57" s="181">
        <f t="shared" si="32"/>
        <v>1.4657256902814344</v>
      </c>
      <c r="BE57" s="181">
        <f t="shared" si="3"/>
        <v>1.342136406548369</v>
      </c>
      <c r="BF57" s="181">
        <f t="shared" si="4"/>
        <v>2.3688170428990922</v>
      </c>
      <c r="BG57" s="181">
        <f t="shared" si="5"/>
        <v>0.62693086018023858</v>
      </c>
      <c r="BH57" s="181">
        <f t="shared" si="6"/>
        <v>3.0515908109105365</v>
      </c>
      <c r="BI57" s="181">
        <f t="shared" si="7"/>
        <v>0.63596146062464898</v>
      </c>
      <c r="BJ57" s="181">
        <f t="shared" si="8"/>
        <v>8.9905111439397931E-2</v>
      </c>
      <c r="BK57" s="181">
        <f t="shared" si="9"/>
        <v>0.81091566290995654</v>
      </c>
      <c r="BL57" s="181">
        <f t="shared" si="10"/>
        <v>9.4050321971419094E-3</v>
      </c>
      <c r="BM57" s="181">
        <f t="shared" si="11"/>
        <v>0.98227123303956843</v>
      </c>
      <c r="BN57" s="181">
        <f t="shared" si="12"/>
        <v>1.0374264979406236</v>
      </c>
      <c r="BO57" s="181">
        <f t="shared" si="13"/>
        <v>1.7781512503836436</v>
      </c>
      <c r="BP57" s="181">
        <f t="shared" si="14"/>
        <v>-3.9993694566077161E-2</v>
      </c>
      <c r="BQ57" s="181">
        <f t="shared" si="15"/>
        <v>-0.34128954988576887</v>
      </c>
      <c r="BR57" s="181" t="e">
        <f t="shared" si="16"/>
        <v>#NUM!</v>
      </c>
      <c r="BS57" s="181" t="e">
        <f t="shared" si="17"/>
        <v>#NUM!</v>
      </c>
      <c r="BT57" s="185">
        <v>5.5294982075788894</v>
      </c>
      <c r="BU57" s="185">
        <v>4.4979065539315153</v>
      </c>
      <c r="BV57" s="185">
        <v>-2.6774514328360066</v>
      </c>
      <c r="BW57" s="185">
        <v>-3.7090430864833812</v>
      </c>
      <c r="BX57" s="185">
        <v>1.2232052315257664</v>
      </c>
      <c r="BY57" s="185">
        <v>0.82071323657523743</v>
      </c>
      <c r="BZ57" s="185"/>
      <c r="CA57" s="185">
        <v>-0.10739175129211072</v>
      </c>
      <c r="CB57" s="185"/>
      <c r="CC57" s="185"/>
      <c r="CD57" s="185"/>
      <c r="CE57" s="185"/>
      <c r="CF57" s="185"/>
      <c r="CG57" s="185">
        <v>1.0413926851582251</v>
      </c>
      <c r="CH57" s="199"/>
      <c r="CI57" s="199">
        <v>1.4657256902814344</v>
      </c>
      <c r="CJ57" s="199">
        <v>1.342136406548369</v>
      </c>
      <c r="CK57" s="199">
        <v>2.3688170428990922</v>
      </c>
      <c r="CL57" s="199">
        <v>0.62693086018023858</v>
      </c>
      <c r="CM57" s="199">
        <v>3.0515908109105365</v>
      </c>
      <c r="CN57" s="199">
        <v>0.63596146062464898</v>
      </c>
      <c r="CO57" s="199">
        <v>8.9905111439397931E-2</v>
      </c>
      <c r="CP57" s="199">
        <v>0.81091566290995654</v>
      </c>
      <c r="CQ57" s="199">
        <v>9.4050321971419094E-3</v>
      </c>
      <c r="CR57" s="199">
        <v>0.98227123303956843</v>
      </c>
      <c r="CS57" s="199">
        <v>1.0374264979406236</v>
      </c>
      <c r="CT57" s="199">
        <v>1.7781512503836436</v>
      </c>
      <c r="CU57" s="199">
        <v>-3.9993694566077161E-2</v>
      </c>
      <c r="CV57" s="199">
        <v>-0.34128954988576887</v>
      </c>
      <c r="CW57" s="199"/>
      <c r="CX57" s="199"/>
    </row>
    <row r="58" spans="1:102" ht="28.8" x14ac:dyDescent="0.3">
      <c r="A58" s="128" t="s">
        <v>364</v>
      </c>
      <c r="B58" s="128">
        <v>1546.589999370683</v>
      </c>
      <c r="C58" s="128">
        <v>4.3509317506855298</v>
      </c>
      <c r="D58" s="128">
        <v>2107814.7814913657</v>
      </c>
      <c r="E58" s="147">
        <v>484451.35485273006</v>
      </c>
      <c r="F58" s="123">
        <v>49.68</v>
      </c>
      <c r="G58" s="123">
        <f t="shared" si="0"/>
        <v>50.32</v>
      </c>
      <c r="H58" s="151">
        <v>1362.8788381853294</v>
      </c>
      <c r="I58">
        <v>5573</v>
      </c>
      <c r="J58" s="188">
        <v>338452.875</v>
      </c>
      <c r="K58" s="188">
        <v>31470.7109375</v>
      </c>
      <c r="L58" s="188">
        <v>2.1015927770847522E-3</v>
      </c>
      <c r="M58" s="188">
        <v>1.9541455748003949E-4</v>
      </c>
      <c r="N58" s="188">
        <v>3.723765812745091</v>
      </c>
      <c r="O58" s="188">
        <v>1.9772140765552999</v>
      </c>
      <c r="P58" s="188">
        <v>0.32033801555137054</v>
      </c>
      <c r="Q58" s="189">
        <v>0</v>
      </c>
      <c r="R58" s="188">
        <v>0</v>
      </c>
      <c r="S58" s="188">
        <v>0</v>
      </c>
      <c r="T58" s="188"/>
      <c r="U58" s="188"/>
      <c r="V58" s="188">
        <v>0</v>
      </c>
      <c r="W58" s="188">
        <v>8</v>
      </c>
      <c r="X58" s="188" t="s">
        <v>465</v>
      </c>
      <c r="Y58" s="188">
        <v>39.846550695390114</v>
      </c>
      <c r="Z58" s="190">
        <v>28.832904645168107</v>
      </c>
      <c r="AA58" s="191">
        <v>259.70023780395542</v>
      </c>
      <c r="AB58" s="196">
        <v>5.1949536060528168</v>
      </c>
      <c r="AC58" s="192">
        <v>1362.8788381853294</v>
      </c>
      <c r="AD58" s="193">
        <v>4.3509317506855298</v>
      </c>
      <c r="AE58" s="194">
        <v>1.53</v>
      </c>
      <c r="AF58" s="195">
        <v>11.183525330115236</v>
      </c>
      <c r="AG58" s="195">
        <v>0.87267628498999528</v>
      </c>
      <c r="AH58" s="195">
        <v>22.2</v>
      </c>
      <c r="AI58" s="195">
        <v>11.3</v>
      </c>
      <c r="AJ58" s="195">
        <v>60</v>
      </c>
      <c r="AK58" s="195">
        <v>0.91202408075332642</v>
      </c>
      <c r="AL58" s="195">
        <v>0.45573297142982483</v>
      </c>
      <c r="AM58" s="195">
        <v>0</v>
      </c>
      <c r="AN58" s="195">
        <v>0</v>
      </c>
      <c r="AO58" s="181">
        <f t="shared" si="2"/>
        <v>5.5294982075788894</v>
      </c>
      <c r="AP58" s="181">
        <f t="shared" si="18"/>
        <v>4.4979065539315153</v>
      </c>
      <c r="AQ58" s="181">
        <f t="shared" si="19"/>
        <v>-2.6774514328360066</v>
      </c>
      <c r="AR58" s="181">
        <f t="shared" si="20"/>
        <v>-3.7090430864833812</v>
      </c>
      <c r="AS58" s="181">
        <f t="shared" si="21"/>
        <v>0.57098236043212469</v>
      </c>
      <c r="AT58" s="181">
        <f t="shared" si="22"/>
        <v>0.29605369371091661</v>
      </c>
      <c r="AU58" s="181">
        <f t="shared" si="23"/>
        <v>-0.49439151914291046</v>
      </c>
      <c r="AV58" s="181" t="e">
        <f t="shared" si="24"/>
        <v>#NUM!</v>
      </c>
      <c r="AW58" s="181" t="e">
        <f t="shared" si="25"/>
        <v>#NUM!</v>
      </c>
      <c r="AX58" s="181" t="e">
        <f t="shared" si="26"/>
        <v>#NUM!</v>
      </c>
      <c r="AY58" s="181" t="e">
        <f t="shared" si="27"/>
        <v>#NUM!</v>
      </c>
      <c r="AZ58" s="181" t="e">
        <f t="shared" si="28"/>
        <v>#NUM!</v>
      </c>
      <c r="BA58" s="181" t="e">
        <f t="shared" si="29"/>
        <v>#NUM!</v>
      </c>
      <c r="BB58" s="181">
        <f t="shared" si="30"/>
        <v>0.90308998699194354</v>
      </c>
      <c r="BC58" s="181" t="e">
        <f t="shared" si="31"/>
        <v>#VALUE!</v>
      </c>
      <c r="BD58" s="181">
        <f t="shared" si="32"/>
        <v>1.6003907327887392</v>
      </c>
      <c r="BE58" s="181">
        <f t="shared" si="3"/>
        <v>1.4598883956946784</v>
      </c>
      <c r="BF58" s="181">
        <f t="shared" si="4"/>
        <v>2.4144723473070013</v>
      </c>
      <c r="BG58" s="181">
        <f t="shared" si="5"/>
        <v>0.71558167340903367</v>
      </c>
      <c r="BH58" s="181">
        <f t="shared" si="6"/>
        <v>3.1344572481703663</v>
      </c>
      <c r="BI58" s="181">
        <f t="shared" si="7"/>
        <v>0.63858227094311049</v>
      </c>
      <c r="BJ58" s="181">
        <f t="shared" si="8"/>
        <v>0.18469143081759881</v>
      </c>
      <c r="BK58" s="181">
        <f t="shared" si="9"/>
        <v>1.0485787257400876</v>
      </c>
      <c r="BL58" s="181">
        <f t="shared" si="10"/>
        <v>-5.9146825841372756E-2</v>
      </c>
      <c r="BM58" s="181">
        <f t="shared" si="11"/>
        <v>1.3463529744506386</v>
      </c>
      <c r="BN58" s="181">
        <f t="shared" si="12"/>
        <v>1.0530784434834197</v>
      </c>
      <c r="BO58" s="181">
        <f t="shared" si="13"/>
        <v>1.7781512503836436</v>
      </c>
      <c r="BP58" s="181">
        <f t="shared" si="14"/>
        <v>-3.9993694566077161E-2</v>
      </c>
      <c r="BQ58" s="181">
        <f t="shared" si="15"/>
        <v>-0.34128954988576887</v>
      </c>
      <c r="BR58" s="181" t="e">
        <f t="shared" si="16"/>
        <v>#NUM!</v>
      </c>
      <c r="BS58" s="181" t="e">
        <f t="shared" si="17"/>
        <v>#NUM!</v>
      </c>
      <c r="BT58" s="185">
        <v>5.5294982075788894</v>
      </c>
      <c r="BU58" s="185">
        <v>4.4979065539315153</v>
      </c>
      <c r="BV58" s="185">
        <v>-2.6774514328360066</v>
      </c>
      <c r="BW58" s="185">
        <v>-3.7090430864833812</v>
      </c>
      <c r="BX58" s="185">
        <v>0.57098236043212469</v>
      </c>
      <c r="BY58" s="185">
        <v>0.29605369371091661</v>
      </c>
      <c r="BZ58" s="185">
        <v>-0.49439151914291046</v>
      </c>
      <c r="CA58" s="185"/>
      <c r="CB58" s="185"/>
      <c r="CC58" s="185"/>
      <c r="CD58" s="185"/>
      <c r="CE58" s="185"/>
      <c r="CF58" s="185"/>
      <c r="CG58" s="185">
        <v>0.90308998699194354</v>
      </c>
      <c r="CH58" s="199"/>
      <c r="CI58" s="199">
        <v>1.6003907327887392</v>
      </c>
      <c r="CJ58" s="199">
        <v>1.4598883956946784</v>
      </c>
      <c r="CK58" s="199">
        <v>2.4144723473070013</v>
      </c>
      <c r="CL58" s="199">
        <v>0.71558167340903367</v>
      </c>
      <c r="CM58" s="199">
        <v>3.1344572481703663</v>
      </c>
      <c r="CN58" s="199">
        <v>0.63858227094311049</v>
      </c>
      <c r="CO58" s="199">
        <v>0.18469143081759881</v>
      </c>
      <c r="CP58" s="199">
        <v>1.0485787257400876</v>
      </c>
      <c r="CQ58" s="199">
        <v>-5.9146825841372756E-2</v>
      </c>
      <c r="CR58" s="199">
        <v>1.3463529744506386</v>
      </c>
      <c r="CS58" s="199">
        <v>1.0530784434834197</v>
      </c>
      <c r="CT58" s="199">
        <v>1.7781512503836436</v>
      </c>
      <c r="CU58" s="199">
        <v>-3.9993694566077161E-2</v>
      </c>
      <c r="CV58" s="199">
        <v>-0.34128954988576887</v>
      </c>
      <c r="CW58" s="199"/>
      <c r="CX58" s="199"/>
    </row>
    <row r="59" spans="1:102" ht="28.8" x14ac:dyDescent="0.3">
      <c r="A59" s="128" t="s">
        <v>365</v>
      </c>
      <c r="B59" s="128">
        <v>1404.6200003808917</v>
      </c>
      <c r="C59" s="128">
        <v>4.3207615681093356</v>
      </c>
      <c r="D59" s="128">
        <v>1147264.4297222341</v>
      </c>
      <c r="E59" s="147">
        <v>265523.66096522432</v>
      </c>
      <c r="F59" s="123">
        <v>49.71</v>
      </c>
      <c r="G59" s="123">
        <f t="shared" si="0"/>
        <v>50.29</v>
      </c>
      <c r="H59" s="151">
        <v>816.77922100719741</v>
      </c>
      <c r="I59">
        <v>5577</v>
      </c>
      <c r="J59" s="188">
        <v>338452.875</v>
      </c>
      <c r="K59" s="188">
        <v>31470.7109375</v>
      </c>
      <c r="L59" s="188">
        <v>2.1015927770847522E-3</v>
      </c>
      <c r="M59" s="188">
        <v>1.9541455748003949E-4</v>
      </c>
      <c r="N59" s="188">
        <v>0</v>
      </c>
      <c r="O59" s="188">
        <v>3.9382797013824771</v>
      </c>
      <c r="P59" s="188">
        <v>25.952942837468314</v>
      </c>
      <c r="Q59" s="189">
        <v>0</v>
      </c>
      <c r="R59" s="188">
        <v>0</v>
      </c>
      <c r="S59" s="188">
        <v>0</v>
      </c>
      <c r="T59" s="188"/>
      <c r="U59" s="188"/>
      <c r="V59" s="188">
        <v>0</v>
      </c>
      <c r="W59" s="188">
        <v>7</v>
      </c>
      <c r="X59" s="188" t="s">
        <v>465</v>
      </c>
      <c r="Y59" s="188">
        <v>41.121792402645951</v>
      </c>
      <c r="Z59" s="190">
        <v>24.727160704198738</v>
      </c>
      <c r="AA59" s="191">
        <v>382.56219632492463</v>
      </c>
      <c r="AB59" s="196">
        <v>2.2226785159001086</v>
      </c>
      <c r="AC59" s="192">
        <v>816.77922100719741</v>
      </c>
      <c r="AD59" s="193">
        <v>4.3207615681093356</v>
      </c>
      <c r="AE59" s="194">
        <v>1.65</v>
      </c>
      <c r="AF59" s="195">
        <v>5.2626054147445078</v>
      </c>
      <c r="AG59" s="195">
        <v>0.16414746101731795</v>
      </c>
      <c r="AH59" s="195">
        <v>14.1</v>
      </c>
      <c r="AI59" s="195">
        <v>11</v>
      </c>
      <c r="AJ59" s="195">
        <v>60</v>
      </c>
      <c r="AK59" s="195">
        <v>0.91202408075332642</v>
      </c>
      <c r="AL59" s="195">
        <v>0.45573297142982483</v>
      </c>
      <c r="AM59" s="195">
        <v>0</v>
      </c>
      <c r="AN59" s="195">
        <v>0</v>
      </c>
      <c r="AO59" s="181">
        <f t="shared" si="2"/>
        <v>5.5294982075788894</v>
      </c>
      <c r="AP59" s="181">
        <f t="shared" si="18"/>
        <v>4.4979065539315153</v>
      </c>
      <c r="AQ59" s="181">
        <f t="shared" si="19"/>
        <v>-2.6774514328360066</v>
      </c>
      <c r="AR59" s="181">
        <f t="shared" si="20"/>
        <v>-3.7090430864833812</v>
      </c>
      <c r="AS59" s="181" t="e">
        <f t="shared" si="21"/>
        <v>#NUM!</v>
      </c>
      <c r="AT59" s="181">
        <f t="shared" si="22"/>
        <v>0.59530655701624802</v>
      </c>
      <c r="AU59" s="181">
        <f t="shared" si="23"/>
        <v>1.4141866101848839</v>
      </c>
      <c r="AV59" s="181" t="e">
        <f t="shared" si="24"/>
        <v>#NUM!</v>
      </c>
      <c r="AW59" s="181" t="e">
        <f t="shared" si="25"/>
        <v>#NUM!</v>
      </c>
      <c r="AX59" s="181" t="e">
        <f t="shared" si="26"/>
        <v>#NUM!</v>
      </c>
      <c r="AY59" s="181" t="e">
        <f t="shared" si="27"/>
        <v>#NUM!</v>
      </c>
      <c r="AZ59" s="181" t="e">
        <f t="shared" si="28"/>
        <v>#NUM!</v>
      </c>
      <c r="BA59" s="181" t="e">
        <f t="shared" si="29"/>
        <v>#NUM!</v>
      </c>
      <c r="BB59" s="181">
        <f t="shared" si="30"/>
        <v>0.84509804001425681</v>
      </c>
      <c r="BC59" s="181" t="e">
        <f t="shared" si="31"/>
        <v>#VALUE!</v>
      </c>
      <c r="BD59" s="181">
        <f t="shared" si="32"/>
        <v>1.6140720362793706</v>
      </c>
      <c r="BE59" s="181">
        <f t="shared" si="3"/>
        <v>1.3931742513677241</v>
      </c>
      <c r="BF59" s="181">
        <f t="shared" si="4"/>
        <v>2.5827020521036137</v>
      </c>
      <c r="BG59" s="181">
        <f t="shared" si="5"/>
        <v>0.34687665169259574</v>
      </c>
      <c r="BH59" s="181">
        <f t="shared" si="6"/>
        <v>2.9121046806989552</v>
      </c>
      <c r="BI59" s="181">
        <f t="shared" si="7"/>
        <v>0.6355603013699076</v>
      </c>
      <c r="BJ59" s="181">
        <f t="shared" si="8"/>
        <v>0.21748394421390627</v>
      </c>
      <c r="BK59" s="181">
        <f t="shared" si="9"/>
        <v>0.72120080824198218</v>
      </c>
      <c r="BL59" s="181">
        <f t="shared" si="10"/>
        <v>-0.78476583041679926</v>
      </c>
      <c r="BM59" s="181">
        <f t="shared" si="11"/>
        <v>1.1492191126553799</v>
      </c>
      <c r="BN59" s="181">
        <f t="shared" si="12"/>
        <v>1.0413926851582251</v>
      </c>
      <c r="BO59" s="181">
        <f t="shared" si="13"/>
        <v>1.7781512503836436</v>
      </c>
      <c r="BP59" s="181">
        <f t="shared" si="14"/>
        <v>-3.9993694566077161E-2</v>
      </c>
      <c r="BQ59" s="181">
        <f t="shared" si="15"/>
        <v>-0.34128954988576887</v>
      </c>
      <c r="BR59" s="181" t="e">
        <f t="shared" si="16"/>
        <v>#NUM!</v>
      </c>
      <c r="BS59" s="181" t="e">
        <f t="shared" si="17"/>
        <v>#NUM!</v>
      </c>
      <c r="BT59" s="185">
        <v>5.5294982075788894</v>
      </c>
      <c r="BU59" s="185">
        <v>4.4979065539315153</v>
      </c>
      <c r="BV59" s="185">
        <v>-2.6774514328360066</v>
      </c>
      <c r="BW59" s="185">
        <v>-3.7090430864833812</v>
      </c>
      <c r="BX59" s="185"/>
      <c r="BY59" s="185">
        <v>0.59530655701624802</v>
      </c>
      <c r="BZ59" s="185">
        <v>1.4141866101848839</v>
      </c>
      <c r="CA59" s="185"/>
      <c r="CB59" s="185"/>
      <c r="CC59" s="185"/>
      <c r="CD59" s="185"/>
      <c r="CE59" s="185"/>
      <c r="CF59" s="185"/>
      <c r="CG59" s="185">
        <v>0.84509804001425681</v>
      </c>
      <c r="CH59" s="199"/>
      <c r="CI59" s="199">
        <v>1.6140720362793706</v>
      </c>
      <c r="CJ59" s="199">
        <v>1.3931742513677241</v>
      </c>
      <c r="CK59" s="199">
        <v>2.5827020521036137</v>
      </c>
      <c r="CL59" s="199">
        <v>0.34687665169259574</v>
      </c>
      <c r="CM59" s="199">
        <v>2.9121046806989552</v>
      </c>
      <c r="CN59" s="199">
        <v>0.6355603013699076</v>
      </c>
      <c r="CO59" s="199">
        <v>0.21748394421390627</v>
      </c>
      <c r="CP59" s="199">
        <v>0.72120080824198218</v>
      </c>
      <c r="CQ59" s="199">
        <v>-0.78476583041679926</v>
      </c>
      <c r="CR59" s="199">
        <v>1.1492191126553799</v>
      </c>
      <c r="CS59" s="199">
        <v>1.0413926851582251</v>
      </c>
      <c r="CT59" s="199">
        <v>1.7781512503836436</v>
      </c>
      <c r="CU59" s="199">
        <v>-3.9993694566077161E-2</v>
      </c>
      <c r="CV59" s="199">
        <v>-0.34128954988576887</v>
      </c>
      <c r="CW59" s="199"/>
      <c r="CX59" s="199"/>
    </row>
    <row r="60" spans="1:102" x14ac:dyDescent="0.3">
      <c r="A60" s="128" t="s">
        <v>359</v>
      </c>
      <c r="B60" s="128">
        <v>2400.5599995187358</v>
      </c>
      <c r="C60" s="128">
        <v>4.0005082062817632</v>
      </c>
      <c r="D60" s="128">
        <v>3224267.1678561084</v>
      </c>
      <c r="E60" s="147">
        <v>805964.39292218699</v>
      </c>
      <c r="F60" s="123">
        <v>49.89</v>
      </c>
      <c r="G60" s="123">
        <f t="shared" si="0"/>
        <v>50.11</v>
      </c>
      <c r="H60" s="151">
        <v>1343.1312562495873</v>
      </c>
      <c r="I60">
        <v>5585</v>
      </c>
      <c r="J60" s="188">
        <v>338452.875</v>
      </c>
      <c r="K60" s="188">
        <v>31470.7109375</v>
      </c>
      <c r="L60" s="188">
        <v>2.1015927770847522E-3</v>
      </c>
      <c r="M60" s="188">
        <v>1.9541455748003949E-4</v>
      </c>
      <c r="N60" s="188">
        <v>4.1064121716927593</v>
      </c>
      <c r="O60" s="188">
        <v>6.0415460940350645</v>
      </c>
      <c r="P60" s="188">
        <v>0</v>
      </c>
      <c r="Q60" s="189">
        <v>0.73828606673247521</v>
      </c>
      <c r="R60" s="188">
        <v>0</v>
      </c>
      <c r="S60" s="188">
        <v>0</v>
      </c>
      <c r="T60" s="188"/>
      <c r="U60" s="188"/>
      <c r="V60" s="188">
        <v>0</v>
      </c>
      <c r="W60" s="188">
        <v>16</v>
      </c>
      <c r="X60" s="188" t="s">
        <v>465</v>
      </c>
      <c r="Y60" s="188">
        <v>36.14941664285476</v>
      </c>
      <c r="Z60" s="190">
        <v>30.093666637733111</v>
      </c>
      <c r="AA60" s="191">
        <v>464.07444609961567</v>
      </c>
      <c r="AB60" s="196">
        <v>14.514926202941933</v>
      </c>
      <c r="AC60" s="192">
        <v>1343.1312562495873</v>
      </c>
      <c r="AD60" s="193">
        <v>4.0005082062817632</v>
      </c>
      <c r="AE60" s="194">
        <v>1.24</v>
      </c>
      <c r="AF60" s="195">
        <v>12.014202912892342</v>
      </c>
      <c r="AG60" s="195">
        <v>1.0155945343199513</v>
      </c>
      <c r="AH60" s="195">
        <v>21.3</v>
      </c>
      <c r="AI60" s="195">
        <v>10</v>
      </c>
      <c r="AJ60" s="195">
        <v>60</v>
      </c>
      <c r="AK60" s="195">
        <v>0.91202408075332642</v>
      </c>
      <c r="AL60" s="195">
        <v>0.45573297142982483</v>
      </c>
      <c r="AM60" s="195">
        <v>0</v>
      </c>
      <c r="AN60" s="195">
        <v>0</v>
      </c>
      <c r="AO60" s="181">
        <f t="shared" si="2"/>
        <v>5.5294982075788894</v>
      </c>
      <c r="AP60" s="181">
        <f t="shared" si="18"/>
        <v>4.4979065539315153</v>
      </c>
      <c r="AQ60" s="181">
        <f t="shared" si="19"/>
        <v>-2.6774514328360066</v>
      </c>
      <c r="AR60" s="181">
        <f t="shared" si="20"/>
        <v>-3.7090430864833812</v>
      </c>
      <c r="AS60" s="181">
        <f t="shared" si="21"/>
        <v>0.61346253853382027</v>
      </c>
      <c r="AT60" s="181">
        <f t="shared" si="22"/>
        <v>0.78114809328732626</v>
      </c>
      <c r="AU60" s="181" t="e">
        <f t="shared" si="23"/>
        <v>#NUM!</v>
      </c>
      <c r="AV60" s="181">
        <f t="shared" si="24"/>
        <v>-0.13177532770146905</v>
      </c>
      <c r="AW60" s="181" t="e">
        <f t="shared" si="25"/>
        <v>#NUM!</v>
      </c>
      <c r="AX60" s="181" t="e">
        <f t="shared" si="26"/>
        <v>#NUM!</v>
      </c>
      <c r="AY60" s="181" t="e">
        <f t="shared" si="27"/>
        <v>#NUM!</v>
      </c>
      <c r="AZ60" s="181" t="e">
        <f t="shared" si="28"/>
        <v>#NUM!</v>
      </c>
      <c r="BA60" s="181" t="e">
        <f t="shared" si="29"/>
        <v>#NUM!</v>
      </c>
      <c r="BB60" s="181">
        <f t="shared" si="30"/>
        <v>1.2041199826559248</v>
      </c>
      <c r="BC60" s="181" t="e">
        <f t="shared" si="31"/>
        <v>#VALUE!</v>
      </c>
      <c r="BD60" s="181">
        <f t="shared" si="32"/>
        <v>1.5581012933087421</v>
      </c>
      <c r="BE60" s="181">
        <f t="shared" si="3"/>
        <v>1.4784751057700232</v>
      </c>
      <c r="BF60" s="181">
        <f t="shared" si="4"/>
        <v>2.6665876549877185</v>
      </c>
      <c r="BG60" s="181">
        <f t="shared" si="5"/>
        <v>1.1618148321252142</v>
      </c>
      <c r="BH60" s="181">
        <f t="shared" si="6"/>
        <v>3.1281184557658825</v>
      </c>
      <c r="BI60" s="181">
        <f t="shared" si="7"/>
        <v>0.60211516561900602</v>
      </c>
      <c r="BJ60" s="181">
        <f t="shared" si="8"/>
        <v>9.3421685162235063E-2</v>
      </c>
      <c r="BK60" s="181">
        <f t="shared" si="9"/>
        <v>1.0796949626542252</v>
      </c>
      <c r="BL60" s="181">
        <f t="shared" si="10"/>
        <v>6.7203549418654255E-3</v>
      </c>
      <c r="BM60" s="181">
        <f t="shared" si="11"/>
        <v>1.3283796034387378</v>
      </c>
      <c r="BN60" s="181">
        <f t="shared" si="12"/>
        <v>1</v>
      </c>
      <c r="BO60" s="181">
        <f t="shared" si="13"/>
        <v>1.7781512503836436</v>
      </c>
      <c r="BP60" s="181">
        <f t="shared" si="14"/>
        <v>-3.9993694566077161E-2</v>
      </c>
      <c r="BQ60" s="181">
        <f t="shared" si="15"/>
        <v>-0.34128954988576887</v>
      </c>
      <c r="BR60" s="181" t="e">
        <f t="shared" si="16"/>
        <v>#NUM!</v>
      </c>
      <c r="BS60" s="181" t="e">
        <f t="shared" si="17"/>
        <v>#NUM!</v>
      </c>
      <c r="BT60" s="185">
        <v>5.5294982075788894</v>
      </c>
      <c r="BU60" s="185">
        <v>4.4979065539315153</v>
      </c>
      <c r="BV60" s="185">
        <v>-2.6774514328360066</v>
      </c>
      <c r="BW60" s="185">
        <v>-3.7090430864833812</v>
      </c>
      <c r="BX60" s="185">
        <v>0.61346253853382027</v>
      </c>
      <c r="BY60" s="185">
        <v>0.78114809328732626</v>
      </c>
      <c r="BZ60" s="185"/>
      <c r="CA60" s="185">
        <v>-0.13177532770146905</v>
      </c>
      <c r="CB60" s="185"/>
      <c r="CC60" s="185"/>
      <c r="CD60" s="185"/>
      <c r="CE60" s="185"/>
      <c r="CF60" s="185"/>
      <c r="CG60" s="185">
        <v>1.2041199826559248</v>
      </c>
      <c r="CH60" s="199"/>
      <c r="CI60" s="199">
        <v>1.5581012933087421</v>
      </c>
      <c r="CJ60" s="199">
        <v>1.4784751057700232</v>
      </c>
      <c r="CK60" s="199">
        <v>2.6665876549877185</v>
      </c>
      <c r="CL60" s="199">
        <v>1.1618148321252142</v>
      </c>
      <c r="CM60" s="199">
        <v>3.1281184557658825</v>
      </c>
      <c r="CN60" s="199">
        <v>0.60211516561900602</v>
      </c>
      <c r="CO60" s="199">
        <v>9.3421685162235063E-2</v>
      </c>
      <c r="CP60" s="199">
        <v>1.0796949626542252</v>
      </c>
      <c r="CQ60" s="199">
        <v>6.7203549418654255E-3</v>
      </c>
      <c r="CR60" s="199">
        <v>1.3283796034387378</v>
      </c>
      <c r="CS60" s="199">
        <v>1</v>
      </c>
      <c r="CT60" s="199">
        <v>1.7781512503836436</v>
      </c>
      <c r="CU60" s="199">
        <v>-3.9993694566077161E-2</v>
      </c>
      <c r="CV60" s="199">
        <v>-0.34128954988576887</v>
      </c>
      <c r="CW60" s="199"/>
      <c r="CX60" s="199"/>
    </row>
    <row r="61" spans="1:102" ht="28.8" x14ac:dyDescent="0.3">
      <c r="A61" s="128" t="s">
        <v>366</v>
      </c>
      <c r="B61" s="128">
        <v>1781.7399994250409</v>
      </c>
      <c r="C61" s="128">
        <v>4.3332377348138635</v>
      </c>
      <c r="D61" s="128">
        <v>1569767.0402947462</v>
      </c>
      <c r="E61" s="147">
        <v>362261.92430731619</v>
      </c>
      <c r="F61" s="123">
        <v>49.55</v>
      </c>
      <c r="G61" s="123">
        <f t="shared" si="0"/>
        <v>50.45</v>
      </c>
      <c r="H61" s="151">
        <v>881.03036402690771</v>
      </c>
      <c r="I61">
        <v>5594</v>
      </c>
      <c r="J61" s="188">
        <v>338452.875</v>
      </c>
      <c r="K61" s="188">
        <v>31470.7109375</v>
      </c>
      <c r="L61" s="188">
        <v>2.1015927770847522E-3</v>
      </c>
      <c r="M61" s="188">
        <v>1.9541455748003949E-4</v>
      </c>
      <c r="N61" s="188">
        <v>0</v>
      </c>
      <c r="O61" s="188">
        <v>3.9835145006830386</v>
      </c>
      <c r="P61" s="188">
        <v>31.024112089776057</v>
      </c>
      <c r="Q61" s="189">
        <v>0</v>
      </c>
      <c r="R61" s="188">
        <v>0</v>
      </c>
      <c r="S61" s="188">
        <v>0</v>
      </c>
      <c r="T61" s="188"/>
      <c r="U61" s="188"/>
      <c r="V61" s="188">
        <v>0</v>
      </c>
      <c r="W61" s="188">
        <v>12</v>
      </c>
      <c r="X61" s="188" t="s">
        <v>465</v>
      </c>
      <c r="Y61" s="188">
        <v>68.303207148768081</v>
      </c>
      <c r="Z61" s="190">
        <v>42.468292284055437</v>
      </c>
      <c r="AA61" s="191">
        <v>548.93495523909303</v>
      </c>
      <c r="AB61" s="196">
        <v>5.70148293999058</v>
      </c>
      <c r="AC61" s="192">
        <v>881.03036402690771</v>
      </c>
      <c r="AD61" s="193">
        <v>4.3332377348138635</v>
      </c>
      <c r="AE61" s="194">
        <v>1.34</v>
      </c>
      <c r="AF61" s="195">
        <v>8.0299176097067324</v>
      </c>
      <c r="AG61" s="195">
        <v>1.0064537287134216</v>
      </c>
      <c r="AH61" s="195">
        <v>27</v>
      </c>
      <c r="AI61" s="195">
        <v>10.6</v>
      </c>
      <c r="AJ61" s="195">
        <v>60</v>
      </c>
      <c r="AK61" s="195">
        <v>0.91202408075332642</v>
      </c>
      <c r="AL61" s="195">
        <v>0.45573297142982483</v>
      </c>
      <c r="AM61" s="195">
        <v>0</v>
      </c>
      <c r="AN61" s="195">
        <v>0</v>
      </c>
      <c r="AO61" s="181">
        <f t="shared" si="2"/>
        <v>5.5294982075788894</v>
      </c>
      <c r="AP61" s="181">
        <f t="shared" si="18"/>
        <v>4.4979065539315153</v>
      </c>
      <c r="AQ61" s="181">
        <f t="shared" si="19"/>
        <v>-2.6774514328360066</v>
      </c>
      <c r="AR61" s="181">
        <f t="shared" si="20"/>
        <v>-3.7090430864833812</v>
      </c>
      <c r="AS61" s="181" t="e">
        <f t="shared" si="21"/>
        <v>#NUM!</v>
      </c>
      <c r="AT61" s="181">
        <f t="shared" si="22"/>
        <v>0.60026640241163132</v>
      </c>
      <c r="AU61" s="181">
        <f t="shared" si="23"/>
        <v>1.4916993608386555</v>
      </c>
      <c r="AV61" s="181" t="e">
        <f t="shared" si="24"/>
        <v>#NUM!</v>
      </c>
      <c r="AW61" s="181" t="e">
        <f t="shared" si="25"/>
        <v>#NUM!</v>
      </c>
      <c r="AX61" s="181" t="e">
        <f t="shared" si="26"/>
        <v>#NUM!</v>
      </c>
      <c r="AY61" s="181" t="e">
        <f t="shared" si="27"/>
        <v>#NUM!</v>
      </c>
      <c r="AZ61" s="181" t="e">
        <f t="shared" si="28"/>
        <v>#NUM!</v>
      </c>
      <c r="BA61" s="181" t="e">
        <f t="shared" si="29"/>
        <v>#NUM!</v>
      </c>
      <c r="BB61" s="181">
        <f t="shared" si="30"/>
        <v>1.0791812460476249</v>
      </c>
      <c r="BC61" s="181" t="e">
        <f t="shared" si="31"/>
        <v>#VALUE!</v>
      </c>
      <c r="BD61" s="181">
        <f t="shared" si="32"/>
        <v>1.8344410962776063</v>
      </c>
      <c r="BE61" s="181">
        <f t="shared" si="3"/>
        <v>1.6280647976866374</v>
      </c>
      <c r="BF61" s="181">
        <f t="shared" si="4"/>
        <v>2.7395208867919916</v>
      </c>
      <c r="BG61" s="181">
        <f t="shared" si="5"/>
        <v>0.7559878291623302</v>
      </c>
      <c r="BH61" s="181">
        <f t="shared" si="6"/>
        <v>2.9449908762918358</v>
      </c>
      <c r="BI61" s="181">
        <f t="shared" si="7"/>
        <v>0.63681251642545322</v>
      </c>
      <c r="BJ61" s="181">
        <f t="shared" si="8"/>
        <v>0.12710479836480765</v>
      </c>
      <c r="BK61" s="181">
        <f t="shared" si="9"/>
        <v>0.90471108925959065</v>
      </c>
      <c r="BL61" s="181">
        <f t="shared" si="10"/>
        <v>2.7938131776167594E-3</v>
      </c>
      <c r="BM61" s="181">
        <f t="shared" si="11"/>
        <v>1.4313637641589874</v>
      </c>
      <c r="BN61" s="181">
        <f t="shared" si="12"/>
        <v>1.0253058652647702</v>
      </c>
      <c r="BO61" s="181">
        <f t="shared" si="13"/>
        <v>1.7781512503836436</v>
      </c>
      <c r="BP61" s="181">
        <f t="shared" si="14"/>
        <v>-3.9993694566077161E-2</v>
      </c>
      <c r="BQ61" s="181">
        <f t="shared" si="15"/>
        <v>-0.34128954988576887</v>
      </c>
      <c r="BR61" s="181" t="e">
        <f t="shared" si="16"/>
        <v>#NUM!</v>
      </c>
      <c r="BS61" s="181" t="e">
        <f t="shared" si="17"/>
        <v>#NUM!</v>
      </c>
      <c r="BT61" s="199">
        <v>5.5294982075788894</v>
      </c>
      <c r="BU61" s="199">
        <v>4.4979065539315153</v>
      </c>
      <c r="BV61" s="199">
        <v>-2.6774514328360066</v>
      </c>
      <c r="BW61" s="199">
        <v>-3.7090430864833812</v>
      </c>
      <c r="BX61" s="199"/>
      <c r="BY61" s="199">
        <v>0.60026640241163132</v>
      </c>
      <c r="BZ61" s="199">
        <v>1.4916993608386555</v>
      </c>
      <c r="CA61" s="199"/>
      <c r="CB61" s="199"/>
      <c r="CC61" s="199"/>
      <c r="CD61" s="199"/>
      <c r="CE61" s="199"/>
      <c r="CF61" s="199"/>
      <c r="CG61" s="199">
        <v>1.0791812460476249</v>
      </c>
      <c r="CH61" s="199"/>
      <c r="CI61" s="199">
        <v>1.8344410962776063</v>
      </c>
      <c r="CJ61" s="199">
        <v>1.6280647976866374</v>
      </c>
      <c r="CK61" s="199">
        <v>2.7395208867919916</v>
      </c>
      <c r="CL61" s="199">
        <v>0.7559878291623302</v>
      </c>
      <c r="CM61" s="199">
        <v>2.9449908762918358</v>
      </c>
      <c r="CN61" s="199">
        <v>0.63681251642545322</v>
      </c>
      <c r="CO61" s="199">
        <v>0.12710479836480765</v>
      </c>
      <c r="CP61" s="199">
        <v>0.90471108925959065</v>
      </c>
      <c r="CQ61" s="199">
        <v>2.7938131776167594E-3</v>
      </c>
      <c r="CR61" s="199">
        <v>1.4313637641589874</v>
      </c>
      <c r="CS61" s="199">
        <v>1.0253058652647702</v>
      </c>
      <c r="CT61" s="199">
        <v>1.7781512503836436</v>
      </c>
      <c r="CU61" s="199">
        <v>-3.9993694566077161E-2</v>
      </c>
      <c r="CV61" s="199">
        <v>-0.34128954988576887</v>
      </c>
      <c r="CW61" s="199"/>
      <c r="CX61" s="199"/>
    </row>
    <row r="62" spans="1:102" x14ac:dyDescent="0.3">
      <c r="A62" s="128" t="s">
        <v>367</v>
      </c>
      <c r="B62" s="128">
        <v>2636.590000455124</v>
      </c>
      <c r="C62" s="128">
        <v>5.3114426064449205</v>
      </c>
      <c r="D62" s="128">
        <v>2440287.1283146082</v>
      </c>
      <c r="E62" s="147">
        <v>459439.61163273355</v>
      </c>
      <c r="F62" s="123">
        <v>50.91</v>
      </c>
      <c r="G62" s="123">
        <f t="shared" si="0"/>
        <v>49.09</v>
      </c>
      <c r="H62" s="151">
        <v>925.54668260646122</v>
      </c>
      <c r="I62">
        <v>6036</v>
      </c>
      <c r="J62" s="188">
        <v>338452.875</v>
      </c>
      <c r="K62" s="188">
        <v>31470.7109375</v>
      </c>
      <c r="L62" s="188">
        <v>2.1015927770847522E-3</v>
      </c>
      <c r="M62" s="188">
        <v>1.9541455748003949E-4</v>
      </c>
      <c r="N62" s="188">
        <v>4.621300065775011</v>
      </c>
      <c r="O62" s="188">
        <v>21.64606495946914</v>
      </c>
      <c r="P62" s="188">
        <v>26.044270781092866</v>
      </c>
      <c r="Q62" s="189">
        <v>5.3038963197107138</v>
      </c>
      <c r="R62" s="188">
        <v>0</v>
      </c>
      <c r="S62" s="188">
        <v>0</v>
      </c>
      <c r="T62" s="188"/>
      <c r="U62" s="188"/>
      <c r="V62" s="188">
        <v>0</v>
      </c>
      <c r="W62" s="188">
        <v>50</v>
      </c>
      <c r="X62" s="188" t="s">
        <v>465</v>
      </c>
      <c r="Y62" s="188">
        <v>9.265892344707888</v>
      </c>
      <c r="Z62" s="190">
        <v>16.135263701355331</v>
      </c>
      <c r="AA62" s="191">
        <v>312.91399734890325</v>
      </c>
      <c r="AB62" s="196">
        <v>4.2413041809339296</v>
      </c>
      <c r="AC62" s="192">
        <v>925.54668260646122</v>
      </c>
      <c r="AD62" s="193">
        <v>5.3114426064449205</v>
      </c>
      <c r="AE62" s="194">
        <v>1.72</v>
      </c>
      <c r="AF62" s="195">
        <v>7.0380652345045549</v>
      </c>
      <c r="AG62" s="195">
        <v>0.30666643696079909</v>
      </c>
      <c r="AH62" s="195">
        <v>8</v>
      </c>
      <c r="AI62" s="195">
        <v>13.299999999999997</v>
      </c>
      <c r="AJ62" s="195">
        <v>60</v>
      </c>
      <c r="AK62" s="195">
        <v>0.91202408075332642</v>
      </c>
      <c r="AL62" s="195">
        <v>0.45573297142982483</v>
      </c>
      <c r="AM62" s="195">
        <v>0</v>
      </c>
      <c r="AN62" s="195">
        <v>0</v>
      </c>
      <c r="AO62" s="181">
        <f t="shared" si="2"/>
        <v>5.5294982075788894</v>
      </c>
      <c r="AP62" s="181">
        <f t="shared" si="18"/>
        <v>4.4979065539315153</v>
      </c>
      <c r="AQ62" s="181">
        <f t="shared" si="19"/>
        <v>-2.6774514328360066</v>
      </c>
      <c r="AR62" s="181">
        <f t="shared" si="20"/>
        <v>-3.7090430864833812</v>
      </c>
      <c r="AS62" s="181">
        <f t="shared" si="21"/>
        <v>0.66476416862244836</v>
      </c>
      <c r="AT62" s="181">
        <f t="shared" si="22"/>
        <v>1.3353789574230654</v>
      </c>
      <c r="AU62" s="181">
        <f t="shared" si="23"/>
        <v>1.4157122020382096</v>
      </c>
      <c r="AV62" s="181">
        <f t="shared" si="24"/>
        <v>0.72459502591375735</v>
      </c>
      <c r="AW62" s="181" t="e">
        <f t="shared" si="25"/>
        <v>#NUM!</v>
      </c>
      <c r="AX62" s="181" t="e">
        <f t="shared" si="26"/>
        <v>#NUM!</v>
      </c>
      <c r="AY62" s="181" t="e">
        <f t="shared" si="27"/>
        <v>#NUM!</v>
      </c>
      <c r="AZ62" s="181" t="e">
        <f t="shared" si="28"/>
        <v>#NUM!</v>
      </c>
      <c r="BA62" s="181" t="e">
        <f t="shared" si="29"/>
        <v>#NUM!</v>
      </c>
      <c r="BB62" s="181">
        <f t="shared" si="30"/>
        <v>1.6989700043360187</v>
      </c>
      <c r="BC62" s="181" t="e">
        <f t="shared" si="31"/>
        <v>#VALUE!</v>
      </c>
      <c r="BD62" s="181">
        <f t="shared" si="32"/>
        <v>0.96688725006841891</v>
      </c>
      <c r="BE62" s="181">
        <f t="shared" si="3"/>
        <v>1.2077760675464093</v>
      </c>
      <c r="BF62" s="181">
        <f t="shared" si="4"/>
        <v>2.4954249905524728</v>
      </c>
      <c r="BG62" s="181">
        <f t="shared" si="5"/>
        <v>0.62749942062378028</v>
      </c>
      <c r="BH62" s="181">
        <f t="shared" si="6"/>
        <v>2.9663983285314832</v>
      </c>
      <c r="BI62" s="181">
        <f t="shared" si="7"/>
        <v>0.7252124930078172</v>
      </c>
      <c r="BJ62" s="181">
        <f t="shared" si="8"/>
        <v>0.2355284469075489</v>
      </c>
      <c r="BK62" s="181">
        <f t="shared" si="9"/>
        <v>0.84745328791179864</v>
      </c>
      <c r="BL62" s="181">
        <f t="shared" si="10"/>
        <v>-0.51333375267854664</v>
      </c>
      <c r="BM62" s="181">
        <f t="shared" si="11"/>
        <v>0.90308998699194354</v>
      </c>
      <c r="BN62" s="181">
        <f t="shared" si="12"/>
        <v>1.1238516409670858</v>
      </c>
      <c r="BO62" s="181">
        <f t="shared" si="13"/>
        <v>1.7781512503836436</v>
      </c>
      <c r="BP62" s="181">
        <f t="shared" si="14"/>
        <v>-3.9993694566077161E-2</v>
      </c>
      <c r="BQ62" s="181">
        <f t="shared" si="15"/>
        <v>-0.34128954988576887</v>
      </c>
      <c r="BR62" s="181" t="e">
        <f t="shared" si="16"/>
        <v>#NUM!</v>
      </c>
      <c r="BS62" s="181" t="e">
        <f t="shared" si="17"/>
        <v>#NUM!</v>
      </c>
      <c r="BT62" s="199">
        <v>5.5294982075788894</v>
      </c>
      <c r="BU62" s="199">
        <v>4.4979065539315153</v>
      </c>
      <c r="BV62" s="199">
        <v>-2.6774514328360066</v>
      </c>
      <c r="BW62" s="199">
        <v>-3.7090430864833812</v>
      </c>
      <c r="BX62" s="199">
        <v>0.66476416862244836</v>
      </c>
      <c r="BY62" s="199">
        <v>1.3353789574230654</v>
      </c>
      <c r="BZ62" s="199">
        <v>1.4157122020382096</v>
      </c>
      <c r="CA62" s="199">
        <v>0.72459502591375735</v>
      </c>
      <c r="CB62" s="199"/>
      <c r="CC62" s="199"/>
      <c r="CD62" s="199"/>
      <c r="CE62" s="199"/>
      <c r="CF62" s="199"/>
      <c r="CG62" s="199">
        <v>1.6989700043360187</v>
      </c>
      <c r="CH62" s="199"/>
      <c r="CI62" s="199">
        <v>0.96688725006841891</v>
      </c>
      <c r="CJ62" s="199">
        <v>1.2077760675464093</v>
      </c>
      <c r="CK62" s="199">
        <v>2.4954249905524728</v>
      </c>
      <c r="CL62" s="199">
        <v>0.62749942062378028</v>
      </c>
      <c r="CM62" s="199">
        <v>2.9663983285314832</v>
      </c>
      <c r="CN62" s="199">
        <v>0.7252124930078172</v>
      </c>
      <c r="CO62" s="199">
        <v>0.2355284469075489</v>
      </c>
      <c r="CP62" s="199">
        <v>0.84745328791179864</v>
      </c>
      <c r="CQ62" s="199">
        <v>-0.51333375267854664</v>
      </c>
      <c r="CR62" s="199">
        <v>0.90308998699194354</v>
      </c>
      <c r="CS62" s="199">
        <v>1.1238516409670858</v>
      </c>
      <c r="CT62" s="199">
        <v>1.7781512503836436</v>
      </c>
      <c r="CU62" s="199">
        <v>-3.9993694566077161E-2</v>
      </c>
      <c r="CV62" s="199">
        <v>-0.34128954988576887</v>
      </c>
      <c r="CW62" s="199"/>
      <c r="CX62" s="199"/>
    </row>
    <row r="63" spans="1:102" ht="28.8" x14ac:dyDescent="0.3">
      <c r="A63" s="128" t="s">
        <v>368</v>
      </c>
      <c r="B63" s="128">
        <v>2799.3799995198469</v>
      </c>
      <c r="C63" s="128">
        <v>5.3133560553412869</v>
      </c>
      <c r="D63" s="128">
        <v>2244656.6085938122</v>
      </c>
      <c r="E63" s="147">
        <v>422455.5225011424</v>
      </c>
      <c r="F63" s="123">
        <v>50.47</v>
      </c>
      <c r="G63" s="123">
        <f t="shared" si="0"/>
        <v>49.53</v>
      </c>
      <c r="H63" s="151">
        <v>801.84062505941256</v>
      </c>
      <c r="I63">
        <v>6058</v>
      </c>
      <c r="J63" s="188">
        <v>338452.875</v>
      </c>
      <c r="K63" s="188">
        <v>31470.7109375</v>
      </c>
      <c r="L63" s="188">
        <v>2.1015927770847522E-3</v>
      </c>
      <c r="M63" s="188">
        <v>1.9541455748003949E-4</v>
      </c>
      <c r="N63" s="188">
        <v>10.948195717625621</v>
      </c>
      <c r="O63" s="188">
        <v>12.971107573848537</v>
      </c>
      <c r="P63" s="188">
        <v>10</v>
      </c>
      <c r="Q63" s="189">
        <v>1.5618458375604332</v>
      </c>
      <c r="R63" s="188">
        <v>0</v>
      </c>
      <c r="S63" s="188">
        <v>0</v>
      </c>
      <c r="T63" s="188"/>
      <c r="U63" s="188"/>
      <c r="V63" s="188">
        <v>0</v>
      </c>
      <c r="W63" s="188">
        <v>17</v>
      </c>
      <c r="X63" s="188" t="s">
        <v>465</v>
      </c>
      <c r="Y63" s="188">
        <v>9.2437528187053779</v>
      </c>
      <c r="Z63" s="190">
        <v>35.341689178810817</v>
      </c>
      <c r="AA63" s="191">
        <v>438.06255096453179</v>
      </c>
      <c r="AB63" s="196">
        <v>2.6284644062755391</v>
      </c>
      <c r="AC63" s="192">
        <v>801.84062505941256</v>
      </c>
      <c r="AD63" s="193">
        <v>5.3133560553412869</v>
      </c>
      <c r="AE63" s="194">
        <v>1.73</v>
      </c>
      <c r="AF63" s="195">
        <v>6.4527910169181011</v>
      </c>
      <c r="AG63" s="195">
        <v>0.74472541406607362</v>
      </c>
      <c r="AH63" s="195">
        <v>9.4</v>
      </c>
      <c r="AI63" s="195">
        <v>11.4</v>
      </c>
      <c r="AJ63" s="195">
        <v>60</v>
      </c>
      <c r="AK63" s="195">
        <v>0.91202408075332642</v>
      </c>
      <c r="AL63" s="195">
        <v>0.45573297142982483</v>
      </c>
      <c r="AM63" s="195">
        <v>0</v>
      </c>
      <c r="AN63" s="195">
        <v>0</v>
      </c>
      <c r="AO63" s="181">
        <f t="shared" si="2"/>
        <v>5.5294982075788894</v>
      </c>
      <c r="AP63" s="181">
        <f t="shared" si="18"/>
        <v>4.4979065539315153</v>
      </c>
      <c r="AQ63" s="181">
        <f t="shared" si="19"/>
        <v>-2.6774514328360066</v>
      </c>
      <c r="AR63" s="181">
        <f t="shared" si="20"/>
        <v>-3.7090430864833812</v>
      </c>
      <c r="AS63" s="181">
        <f t="shared" si="21"/>
        <v>1.0393425525602511</v>
      </c>
      <c r="AT63" s="181">
        <f t="shared" si="22"/>
        <v>1.1129770611013363</v>
      </c>
      <c r="AU63" s="181">
        <f t="shared" si="23"/>
        <v>1</v>
      </c>
      <c r="AV63" s="181">
        <f t="shared" si="24"/>
        <v>0.19363816449584942</v>
      </c>
      <c r="AW63" s="181" t="e">
        <f t="shared" si="25"/>
        <v>#NUM!</v>
      </c>
      <c r="AX63" s="181" t="e">
        <f t="shared" si="26"/>
        <v>#NUM!</v>
      </c>
      <c r="AY63" s="181" t="e">
        <f t="shared" si="27"/>
        <v>#NUM!</v>
      </c>
      <c r="AZ63" s="181" t="e">
        <f t="shared" si="28"/>
        <v>#NUM!</v>
      </c>
      <c r="BA63" s="181" t="e">
        <f t="shared" si="29"/>
        <v>#NUM!</v>
      </c>
      <c r="BB63" s="181">
        <f t="shared" si="30"/>
        <v>1.2304489213782739</v>
      </c>
      <c r="BC63" s="181" t="e">
        <f t="shared" si="31"/>
        <v>#VALUE!</v>
      </c>
      <c r="BD63" s="181">
        <f t="shared" si="32"/>
        <v>0.96584832377077212</v>
      </c>
      <c r="BE63" s="181">
        <f t="shared" si="3"/>
        <v>1.5482873030514679</v>
      </c>
      <c r="BF63" s="181">
        <f t="shared" si="4"/>
        <v>2.6415361278537741</v>
      </c>
      <c r="BG63" s="181">
        <f t="shared" si="5"/>
        <v>0.41970210033379052</v>
      </c>
      <c r="BH63" s="181">
        <f t="shared" si="6"/>
        <v>2.9040880558957665</v>
      </c>
      <c r="BI63" s="181">
        <f t="shared" si="7"/>
        <v>0.7253689195590457</v>
      </c>
      <c r="BJ63" s="181">
        <f t="shared" si="8"/>
        <v>0.2380461031287954</v>
      </c>
      <c r="BK63" s="181">
        <f t="shared" si="9"/>
        <v>0.80974760007241786</v>
      </c>
      <c r="BL63" s="181">
        <f t="shared" si="10"/>
        <v>-0.12800382542300365</v>
      </c>
      <c r="BM63" s="181">
        <f t="shared" si="11"/>
        <v>0.97312785359969867</v>
      </c>
      <c r="BN63" s="181">
        <f t="shared" si="12"/>
        <v>1.0569048513364727</v>
      </c>
      <c r="BO63" s="181">
        <f t="shared" si="13"/>
        <v>1.7781512503836436</v>
      </c>
      <c r="BP63" s="181">
        <f t="shared" si="14"/>
        <v>-3.9993694566077161E-2</v>
      </c>
      <c r="BQ63" s="181">
        <f t="shared" si="15"/>
        <v>-0.34128954988576887</v>
      </c>
      <c r="BR63" s="181" t="e">
        <f t="shared" si="16"/>
        <v>#NUM!</v>
      </c>
      <c r="BS63" s="181" t="e">
        <f t="shared" si="17"/>
        <v>#NUM!</v>
      </c>
      <c r="BT63" s="199">
        <v>5.5294982075788894</v>
      </c>
      <c r="BU63" s="199">
        <v>4.4979065539315153</v>
      </c>
      <c r="BV63" s="199">
        <v>-2.6774514328360066</v>
      </c>
      <c r="BW63" s="199">
        <v>-3.7090430864833812</v>
      </c>
      <c r="BX63" s="199">
        <v>1.0393425525602511</v>
      </c>
      <c r="BY63" s="199">
        <v>1.1129770611013363</v>
      </c>
      <c r="BZ63" s="199">
        <v>1</v>
      </c>
      <c r="CA63" s="199">
        <v>0.19363816449584942</v>
      </c>
      <c r="CB63" s="199"/>
      <c r="CC63" s="199"/>
      <c r="CD63" s="199"/>
      <c r="CE63" s="199"/>
      <c r="CF63" s="199"/>
      <c r="CG63" s="199">
        <v>1.2304489213782739</v>
      </c>
      <c r="CH63" s="199"/>
      <c r="CI63" s="199">
        <v>0.96584832377077212</v>
      </c>
      <c r="CJ63" s="199">
        <v>1.5482873030514679</v>
      </c>
      <c r="CK63" s="199">
        <v>2.6415361278537741</v>
      </c>
      <c r="CL63" s="199">
        <v>0.41970210033379052</v>
      </c>
      <c r="CM63" s="199">
        <v>2.9040880558957665</v>
      </c>
      <c r="CN63" s="199">
        <v>0.7253689195590457</v>
      </c>
      <c r="CO63" s="199">
        <v>0.2380461031287954</v>
      </c>
      <c r="CP63" s="199">
        <v>0.80974760007241786</v>
      </c>
      <c r="CQ63" s="199">
        <v>-0.12800382542300365</v>
      </c>
      <c r="CR63" s="199">
        <v>0.97312785359969867</v>
      </c>
      <c r="CS63" s="199">
        <v>1.0569048513364727</v>
      </c>
      <c r="CT63" s="199">
        <v>1.7781512503836436</v>
      </c>
      <c r="CU63" s="199">
        <v>-3.9993694566077161E-2</v>
      </c>
      <c r="CV63" s="199">
        <v>-0.34128954988576887</v>
      </c>
      <c r="CW63" s="199"/>
      <c r="CX63" s="199"/>
    </row>
    <row r="64" spans="1:102" ht="28.8" x14ac:dyDescent="0.3">
      <c r="A64" s="128" t="s">
        <v>369</v>
      </c>
      <c r="B64" s="128">
        <v>3747.180001717591</v>
      </c>
      <c r="C64" s="128">
        <v>5.6047891136687769</v>
      </c>
      <c r="D64" s="128">
        <v>2963755.9533594414</v>
      </c>
      <c r="E64" s="147">
        <v>528789.91399186279</v>
      </c>
      <c r="F64" s="123">
        <v>49.91</v>
      </c>
      <c r="G64" s="123">
        <f t="shared" si="0"/>
        <v>50.09</v>
      </c>
      <c r="H64" s="151">
        <v>790.92969966773614</v>
      </c>
      <c r="I64">
        <v>6090</v>
      </c>
      <c r="J64" s="188">
        <v>338452.875</v>
      </c>
      <c r="K64" s="188">
        <v>31470.7109375</v>
      </c>
      <c r="L64" s="188">
        <v>2.1015927770847522E-3</v>
      </c>
      <c r="M64" s="188">
        <v>1.9541455748003949E-4</v>
      </c>
      <c r="N64" s="188">
        <v>12.789437005712543</v>
      </c>
      <c r="O64" s="188">
        <v>20.261514547844207</v>
      </c>
      <c r="P64" s="188">
        <v>30.899674652830161</v>
      </c>
      <c r="Q64" s="189">
        <v>5.1037046502260157</v>
      </c>
      <c r="R64" s="188">
        <v>0</v>
      </c>
      <c r="S64" s="188">
        <v>0</v>
      </c>
      <c r="T64" s="188"/>
      <c r="U64" s="188"/>
      <c r="V64" s="188">
        <v>0</v>
      </c>
      <c r="W64" s="188">
        <v>43</v>
      </c>
      <c r="X64" s="188" t="s">
        <v>465</v>
      </c>
      <c r="Y64" s="188">
        <v>4.5580914733241986</v>
      </c>
      <c r="Z64" s="190">
        <v>8.0238948668647438</v>
      </c>
      <c r="AA64" s="191">
        <v>235.81563765659962</v>
      </c>
      <c r="AB64" s="196">
        <v>0.792912789373314</v>
      </c>
      <c r="AC64" s="192">
        <v>790.92969966773614</v>
      </c>
      <c r="AD64" s="193">
        <v>5.6047891136687769</v>
      </c>
      <c r="AE64" s="194">
        <v>2.02</v>
      </c>
      <c r="AF64" s="195">
        <v>6.0245176326886787</v>
      </c>
      <c r="AG64" s="195">
        <v>0.43429702040485685</v>
      </c>
      <c r="AH64" s="195">
        <v>12.1</v>
      </c>
      <c r="AI64" s="195">
        <v>14.399999999999999</v>
      </c>
      <c r="AJ64" s="195">
        <v>60</v>
      </c>
      <c r="AK64" s="195">
        <v>0.91202408075332642</v>
      </c>
      <c r="AL64" s="195">
        <v>0.45573297142982483</v>
      </c>
      <c r="AM64" s="195">
        <v>0</v>
      </c>
      <c r="AN64" s="195">
        <v>0</v>
      </c>
      <c r="AO64" s="181">
        <f t="shared" si="2"/>
        <v>5.5294982075788894</v>
      </c>
      <c r="AP64" s="181">
        <f t="shared" si="18"/>
        <v>4.4979065539315153</v>
      </c>
      <c r="AQ64" s="181">
        <f t="shared" si="19"/>
        <v>-2.6774514328360066</v>
      </c>
      <c r="AR64" s="181">
        <f t="shared" si="20"/>
        <v>-3.7090430864833812</v>
      </c>
      <c r="AS64" s="181">
        <f t="shared" si="21"/>
        <v>1.1068514271452763</v>
      </c>
      <c r="AT64" s="181">
        <f t="shared" si="22"/>
        <v>1.3066719057422744</v>
      </c>
      <c r="AU64" s="181">
        <f t="shared" si="23"/>
        <v>1.489953906699125</v>
      </c>
      <c r="AV64" s="181">
        <f t="shared" si="24"/>
        <v>0.70788553395596676</v>
      </c>
      <c r="AW64" s="181" t="e">
        <f t="shared" si="25"/>
        <v>#NUM!</v>
      </c>
      <c r="AX64" s="181" t="e">
        <f t="shared" si="26"/>
        <v>#NUM!</v>
      </c>
      <c r="AY64" s="181" t="e">
        <f t="shared" si="27"/>
        <v>#NUM!</v>
      </c>
      <c r="AZ64" s="181" t="e">
        <f t="shared" si="28"/>
        <v>#NUM!</v>
      </c>
      <c r="BA64" s="181" t="e">
        <f t="shared" si="29"/>
        <v>#NUM!</v>
      </c>
      <c r="BB64" s="181">
        <f t="shared" si="30"/>
        <v>1.6334684555795864</v>
      </c>
      <c r="BC64" s="181" t="e">
        <f t="shared" si="31"/>
        <v>#VALUE!</v>
      </c>
      <c r="BD64" s="181">
        <f t="shared" si="32"/>
        <v>0.65878303650063519</v>
      </c>
      <c r="BE64" s="181">
        <f t="shared" si="3"/>
        <v>0.90438522970333535</v>
      </c>
      <c r="BF64" s="181">
        <f t="shared" si="4"/>
        <v>2.3725726011101669</v>
      </c>
      <c r="BG64" s="181">
        <f t="shared" si="5"/>
        <v>-0.10077457709192114</v>
      </c>
      <c r="BH64" s="181">
        <f t="shared" si="6"/>
        <v>2.8981378837464935</v>
      </c>
      <c r="BI64" s="181">
        <f t="shared" si="7"/>
        <v>0.74855927643269338</v>
      </c>
      <c r="BJ64" s="181">
        <f t="shared" si="8"/>
        <v>0.30535136944662378</v>
      </c>
      <c r="BK64" s="181">
        <f t="shared" si="9"/>
        <v>0.77992227981985718</v>
      </c>
      <c r="BL64" s="181">
        <f t="shared" si="10"/>
        <v>-0.36221315020527706</v>
      </c>
      <c r="BM64" s="181">
        <f t="shared" si="11"/>
        <v>1.0827853703164501</v>
      </c>
      <c r="BN64" s="181">
        <f t="shared" si="12"/>
        <v>1.1583624920952496</v>
      </c>
      <c r="BO64" s="181">
        <f t="shared" si="13"/>
        <v>1.7781512503836436</v>
      </c>
      <c r="BP64" s="181">
        <f t="shared" si="14"/>
        <v>-3.9993694566077161E-2</v>
      </c>
      <c r="BQ64" s="181">
        <f t="shared" si="15"/>
        <v>-0.34128954988576887</v>
      </c>
      <c r="BR64" s="181" t="e">
        <f t="shared" si="16"/>
        <v>#NUM!</v>
      </c>
      <c r="BS64" s="181" t="e">
        <f t="shared" si="17"/>
        <v>#NUM!</v>
      </c>
      <c r="BT64" s="199">
        <v>5.5294982075788894</v>
      </c>
      <c r="BU64" s="199">
        <v>4.4979065539315153</v>
      </c>
      <c r="BV64" s="199">
        <v>-2.6774514328360066</v>
      </c>
      <c r="BW64" s="199">
        <v>-3.7090430864833812</v>
      </c>
      <c r="BX64" s="199">
        <v>1.1068514271452763</v>
      </c>
      <c r="BY64" s="199">
        <v>1.3066719057422744</v>
      </c>
      <c r="BZ64" s="199">
        <v>1.489953906699125</v>
      </c>
      <c r="CA64" s="199">
        <v>0.70788553395596676</v>
      </c>
      <c r="CB64" s="199"/>
      <c r="CC64" s="199"/>
      <c r="CD64" s="199"/>
      <c r="CE64" s="199"/>
      <c r="CF64" s="199"/>
      <c r="CG64" s="199">
        <v>1.6334684555795864</v>
      </c>
      <c r="CH64" s="199"/>
      <c r="CI64" s="199">
        <v>0.65878303650063519</v>
      </c>
      <c r="CJ64" s="199">
        <v>0.90438522970333535</v>
      </c>
      <c r="CK64" s="199">
        <v>2.3725726011101669</v>
      </c>
      <c r="CL64" s="199">
        <v>-0.10077457709192114</v>
      </c>
      <c r="CM64" s="199">
        <v>2.8981378837464935</v>
      </c>
      <c r="CN64" s="199">
        <v>0.74855927643269338</v>
      </c>
      <c r="CO64" s="199">
        <v>0.30535136944662378</v>
      </c>
      <c r="CP64" s="199">
        <v>0.77992227981985718</v>
      </c>
      <c r="CQ64" s="199">
        <v>-0.36221315020527706</v>
      </c>
      <c r="CR64" s="199">
        <v>1.0827853703164501</v>
      </c>
      <c r="CS64" s="199">
        <v>1.1583624920952496</v>
      </c>
      <c r="CT64" s="199">
        <v>1.7781512503836436</v>
      </c>
      <c r="CU64" s="199">
        <v>-3.9993694566077161E-2</v>
      </c>
      <c r="CV64" s="199">
        <v>-0.34128954988576887</v>
      </c>
      <c r="CW64" s="199"/>
      <c r="CX64" s="199"/>
    </row>
    <row r="65" spans="1:102" x14ac:dyDescent="0.3">
      <c r="A65" s="128" t="s">
        <v>306</v>
      </c>
      <c r="B65" s="128">
        <v>3452.0699987591724</v>
      </c>
      <c r="C65" s="128">
        <v>5.7612774102848441</v>
      </c>
      <c r="D65" s="128">
        <v>4480508.7111764522</v>
      </c>
      <c r="E65" s="147">
        <v>777693.62453854328</v>
      </c>
      <c r="F65" s="123">
        <v>49.71</v>
      </c>
      <c r="G65" s="123">
        <f t="shared" si="0"/>
        <v>50.29</v>
      </c>
      <c r="H65" s="151">
        <v>1297.9194259638264</v>
      </c>
      <c r="I65">
        <v>6091</v>
      </c>
      <c r="J65" s="188">
        <v>338452.875</v>
      </c>
      <c r="K65" s="188">
        <v>31470.7109375</v>
      </c>
      <c r="L65" s="188">
        <v>2.1015927770847522E-3</v>
      </c>
      <c r="M65" s="188">
        <v>1.9541455748003949E-4</v>
      </c>
      <c r="N65" s="188">
        <v>22.629331098610137</v>
      </c>
      <c r="O65" s="188">
        <v>25.733961639486687</v>
      </c>
      <c r="P65" s="188">
        <v>12.038873852209875</v>
      </c>
      <c r="Q65" s="189">
        <v>2.1731019367209949</v>
      </c>
      <c r="R65" s="188">
        <v>0</v>
      </c>
      <c r="S65" s="188">
        <v>0</v>
      </c>
      <c r="T65" s="188"/>
      <c r="U65" s="188"/>
      <c r="V65" s="188">
        <v>0</v>
      </c>
      <c r="W65" s="188">
        <v>21</v>
      </c>
      <c r="X65" s="188" t="s">
        <v>465</v>
      </c>
      <c r="Y65" s="188">
        <v>14.555316783989644</v>
      </c>
      <c r="Z65" s="190">
        <v>27.425492924403414</v>
      </c>
      <c r="AA65" s="191">
        <v>930.96571592308396</v>
      </c>
      <c r="AB65" s="196">
        <v>7.6553807192562759</v>
      </c>
      <c r="AC65" s="192">
        <v>1297.9194259638264</v>
      </c>
      <c r="AD65" s="193">
        <v>5.7612774102848441</v>
      </c>
      <c r="AE65" s="194">
        <v>2.95</v>
      </c>
      <c r="AF65" s="195">
        <v>13.460257280509705</v>
      </c>
      <c r="AG65" s="195">
        <v>1.5721712513396553</v>
      </c>
      <c r="AH65" s="195">
        <v>5.5</v>
      </c>
      <c r="AI65" s="195">
        <v>12.2</v>
      </c>
      <c r="AJ65" s="195">
        <v>60</v>
      </c>
      <c r="AK65" s="195">
        <v>0.91202408075332642</v>
      </c>
      <c r="AL65" s="195">
        <v>0.45573297142982483</v>
      </c>
      <c r="AM65" s="195">
        <v>0</v>
      </c>
      <c r="AN65" s="195">
        <v>0</v>
      </c>
      <c r="AO65" s="181">
        <f t="shared" si="2"/>
        <v>5.5294982075788894</v>
      </c>
      <c r="AP65" s="181">
        <f t="shared" si="18"/>
        <v>4.4979065539315153</v>
      </c>
      <c r="AQ65" s="181">
        <f t="shared" si="19"/>
        <v>-2.6774514328360066</v>
      </c>
      <c r="AR65" s="181">
        <f t="shared" si="20"/>
        <v>-3.7090430864833812</v>
      </c>
      <c r="AS65" s="181">
        <f t="shared" si="21"/>
        <v>1.3546717168148272</v>
      </c>
      <c r="AT65" s="181">
        <f t="shared" si="22"/>
        <v>1.4105066492390348</v>
      </c>
      <c r="AU65" s="181">
        <f t="shared" si="23"/>
        <v>1.0805858637785128</v>
      </c>
      <c r="AV65" s="181">
        <f t="shared" si="24"/>
        <v>0.33708009885484796</v>
      </c>
      <c r="AW65" s="181" t="e">
        <f t="shared" si="25"/>
        <v>#NUM!</v>
      </c>
      <c r="AX65" s="181" t="e">
        <f t="shared" si="26"/>
        <v>#NUM!</v>
      </c>
      <c r="AY65" s="181" t="e">
        <f t="shared" si="27"/>
        <v>#NUM!</v>
      </c>
      <c r="AZ65" s="181" t="e">
        <f t="shared" si="28"/>
        <v>#NUM!</v>
      </c>
      <c r="BA65" s="181" t="e">
        <f t="shared" si="29"/>
        <v>#NUM!</v>
      </c>
      <c r="BB65" s="181">
        <f t="shared" si="30"/>
        <v>1.3222192947339193</v>
      </c>
      <c r="BC65" s="181" t="e">
        <f t="shared" si="31"/>
        <v>#VALUE!</v>
      </c>
      <c r="BD65" s="181">
        <f t="shared" si="32"/>
        <v>1.1630216619247107</v>
      </c>
      <c r="BE65" s="181">
        <f t="shared" si="3"/>
        <v>1.4381544419869341</v>
      </c>
      <c r="BF65" s="181">
        <f t="shared" si="4"/>
        <v>2.9689336877916763</v>
      </c>
      <c r="BG65" s="181">
        <f t="shared" si="5"/>
        <v>0.88396679401019307</v>
      </c>
      <c r="BH65" s="181">
        <f t="shared" si="6"/>
        <v>3.1132477325680177</v>
      </c>
      <c r="BI65" s="181">
        <f t="shared" si="7"/>
        <v>0.76051878736944156</v>
      </c>
      <c r="BJ65" s="181">
        <f t="shared" si="8"/>
        <v>0.46982201597816303</v>
      </c>
      <c r="BK65" s="181">
        <f t="shared" si="9"/>
        <v>1.1290533611091913</v>
      </c>
      <c r="BL65" s="181">
        <f t="shared" si="10"/>
        <v>0.19649985052085422</v>
      </c>
      <c r="BM65" s="181">
        <f t="shared" si="11"/>
        <v>0.74036268949424389</v>
      </c>
      <c r="BN65" s="181">
        <f t="shared" si="12"/>
        <v>1.0863598306747482</v>
      </c>
      <c r="BO65" s="181">
        <f t="shared" si="13"/>
        <v>1.7781512503836436</v>
      </c>
      <c r="BP65" s="181">
        <f t="shared" si="14"/>
        <v>-3.9993694566077161E-2</v>
      </c>
      <c r="BQ65" s="181">
        <f t="shared" si="15"/>
        <v>-0.34128954988576887</v>
      </c>
      <c r="BR65" s="181" t="e">
        <f t="shared" si="16"/>
        <v>#NUM!</v>
      </c>
      <c r="BS65" s="181" t="e">
        <f t="shared" si="17"/>
        <v>#NUM!</v>
      </c>
      <c r="BT65" s="199">
        <v>5.5294982075788894</v>
      </c>
      <c r="BU65" s="199">
        <v>4.4979065539315153</v>
      </c>
      <c r="BV65" s="199">
        <v>-2.6774514328360066</v>
      </c>
      <c r="BW65" s="199">
        <v>-3.7090430864833812</v>
      </c>
      <c r="BX65" s="199">
        <v>1.3546717168148272</v>
      </c>
      <c r="BY65" s="199">
        <v>1.4105066492390348</v>
      </c>
      <c r="BZ65" s="199">
        <v>1.0805858637785128</v>
      </c>
      <c r="CA65" s="199">
        <v>0.33708009885484796</v>
      </c>
      <c r="CB65" s="199"/>
      <c r="CC65" s="199"/>
      <c r="CD65" s="199"/>
      <c r="CE65" s="199"/>
      <c r="CF65" s="199"/>
      <c r="CG65" s="199">
        <v>1.3222192947339193</v>
      </c>
      <c r="CH65" s="199"/>
      <c r="CI65" s="199">
        <v>1.1630216619247107</v>
      </c>
      <c r="CJ65" s="199">
        <v>1.4381544419869341</v>
      </c>
      <c r="CK65" s="199">
        <v>2.9689336877916763</v>
      </c>
      <c r="CL65" s="199">
        <v>0.88396679401019307</v>
      </c>
      <c r="CM65" s="199">
        <v>3.1132477325680177</v>
      </c>
      <c r="CN65" s="199">
        <v>0.76051878736944156</v>
      </c>
      <c r="CO65" s="199">
        <v>0.46982201597816303</v>
      </c>
      <c r="CP65" s="199">
        <v>1.1290533611091913</v>
      </c>
      <c r="CQ65" s="199">
        <v>0.19649985052085422</v>
      </c>
      <c r="CR65" s="199">
        <v>0.74036268949424389</v>
      </c>
      <c r="CS65" s="199">
        <v>1.0863598306747482</v>
      </c>
      <c r="CT65" s="199">
        <v>1.7781512503836436</v>
      </c>
      <c r="CU65" s="199">
        <v>-3.9993694566077161E-2</v>
      </c>
      <c r="CV65" s="199">
        <v>-0.34128954988576887</v>
      </c>
      <c r="CW65" s="199"/>
      <c r="CX65" s="199"/>
    </row>
    <row r="66" spans="1:102" x14ac:dyDescent="0.3">
      <c r="BF66" s="182"/>
      <c r="BS66" s="182" t="s">
        <v>38</v>
      </c>
      <c r="BT66" s="134">
        <f>MAX(BT2:BT65)</f>
        <v>5.5294982075788894</v>
      </c>
      <c r="BU66" s="134">
        <f t="shared" ref="BU66:CX66" si="33">MAX(BU2:BU65)</f>
        <v>4.4979065539315153</v>
      </c>
      <c r="BV66" s="134">
        <f t="shared" si="33"/>
        <v>-2.6774514328360066</v>
      </c>
      <c r="BW66" s="134">
        <f t="shared" si="33"/>
        <v>-3.7090430864833812</v>
      </c>
      <c r="BX66" s="134">
        <f>MAX(BX2:BX65)</f>
        <v>1.6742588277211607</v>
      </c>
      <c r="BY66" s="134">
        <f t="shared" si="33"/>
        <v>1.6535190696248276</v>
      </c>
      <c r="BZ66" s="134">
        <f t="shared" si="33"/>
        <v>1.4916993608386555</v>
      </c>
      <c r="CA66" s="134">
        <f t="shared" si="33"/>
        <v>0.97088964904262953</v>
      </c>
      <c r="CB66" s="134">
        <f t="shared" si="33"/>
        <v>1.8608335180950331</v>
      </c>
      <c r="CC66" s="134">
        <f t="shared" si="33"/>
        <v>1.2208173242846221</v>
      </c>
      <c r="CD66" s="134">
        <f t="shared" si="33"/>
        <v>4.7253329585337367</v>
      </c>
      <c r="CE66" s="134">
        <f t="shared" si="33"/>
        <v>4.9301322453054679</v>
      </c>
      <c r="CF66" s="134">
        <f t="shared" si="33"/>
        <v>1.5122064713798296</v>
      </c>
      <c r="CG66" s="134">
        <f t="shared" si="33"/>
        <v>1.6989700043360187</v>
      </c>
      <c r="CH66" s="134">
        <f t="shared" si="33"/>
        <v>2.8135809885681922</v>
      </c>
      <c r="CI66" s="134">
        <f t="shared" si="33"/>
        <v>1.9452682231796605</v>
      </c>
      <c r="CJ66" s="134">
        <f t="shared" si="33"/>
        <v>1.9517468596392555</v>
      </c>
      <c r="CK66" s="134">
        <f t="shared" si="33"/>
        <v>3.7769994434432408</v>
      </c>
      <c r="CL66" s="134">
        <f t="shared" si="33"/>
        <v>2.368657976953334</v>
      </c>
      <c r="CM66" s="134">
        <f t="shared" si="33"/>
        <v>4.0510474530934601</v>
      </c>
      <c r="CN66" s="134">
        <f t="shared" si="33"/>
        <v>0.76051878736944156</v>
      </c>
      <c r="CO66" s="134">
        <f t="shared" si="33"/>
        <v>0.71683772329952444</v>
      </c>
      <c r="CP66" s="134">
        <f t="shared" si="33"/>
        <v>1.6541176219794806</v>
      </c>
      <c r="CQ66" s="134">
        <f t="shared" si="33"/>
        <v>0.84059151675442767</v>
      </c>
      <c r="CR66" s="134">
        <f t="shared" si="33"/>
        <v>1.5740312677277188</v>
      </c>
      <c r="CS66" s="134">
        <f t="shared" si="33"/>
        <v>1.1583624920952496</v>
      </c>
      <c r="CT66" s="134">
        <f t="shared" si="33"/>
        <v>1.7781512503836436</v>
      </c>
      <c r="CU66" s="134">
        <f t="shared" si="33"/>
        <v>-3.9993694566077161E-2</v>
      </c>
      <c r="CV66" s="134">
        <f t="shared" si="33"/>
        <v>-0.34128954988576887</v>
      </c>
      <c r="CW66" s="134">
        <f t="shared" si="33"/>
        <v>0</v>
      </c>
      <c r="CX66" s="134">
        <f t="shared" si="33"/>
        <v>0</v>
      </c>
    </row>
    <row r="67" spans="1:102" x14ac:dyDescent="0.3">
      <c r="BF67" s="182"/>
      <c r="BG67" s="182"/>
      <c r="BH67" s="182"/>
      <c r="BI67" s="182"/>
      <c r="BJ67" s="182"/>
      <c r="BK67" s="182"/>
      <c r="BL67" s="182"/>
      <c r="BM67" s="182"/>
      <c r="BN67" s="182"/>
      <c r="BO67" s="182"/>
      <c r="BP67" s="182"/>
      <c r="BQ67" s="182"/>
      <c r="BR67" s="182"/>
      <c r="BS67" s="182" t="s">
        <v>37</v>
      </c>
      <c r="BT67" s="134">
        <f>MIN(BT2:BT65)</f>
        <v>5.5294982075788894</v>
      </c>
      <c r="BU67" s="134">
        <f t="shared" ref="BU67:CV67" si="34">MIN(BU2:BU65)</f>
        <v>4.4979065539315153</v>
      </c>
      <c r="BV67" s="134">
        <f>MIN(BV2:BV65)</f>
        <v>-2.6774514328360066</v>
      </c>
      <c r="BW67" s="134">
        <f t="shared" si="34"/>
        <v>-3.7090430864833812</v>
      </c>
      <c r="BX67" s="134">
        <f t="shared" si="34"/>
        <v>-2.1360544677725142</v>
      </c>
      <c r="BY67" s="134">
        <f t="shared" si="34"/>
        <v>-1.6620109353568704</v>
      </c>
      <c r="BZ67" s="134">
        <f t="shared" si="34"/>
        <v>-2.5010332599773637</v>
      </c>
      <c r="CA67" s="134">
        <f t="shared" si="34"/>
        <v>-2.091870089090011</v>
      </c>
      <c r="CB67" s="134">
        <f t="shared" si="34"/>
        <v>-1.8107313733702732</v>
      </c>
      <c r="CC67" s="134">
        <f t="shared" si="34"/>
        <v>-2.6620109353568702</v>
      </c>
      <c r="CD67" s="134">
        <f t="shared" si="34"/>
        <v>2.1675631481809687</v>
      </c>
      <c r="CE67" s="134">
        <f t="shared" si="34"/>
        <v>2.4314715339439443</v>
      </c>
      <c r="CF67" s="134">
        <f t="shared" si="34"/>
        <v>-2.234514704872169</v>
      </c>
      <c r="CG67" s="134">
        <f t="shared" si="34"/>
        <v>0</v>
      </c>
      <c r="CH67" s="134">
        <f t="shared" si="34"/>
        <v>0.69897000433601886</v>
      </c>
      <c r="CI67" s="134">
        <f t="shared" si="34"/>
        <v>0.50114596529078437</v>
      </c>
      <c r="CJ67" s="134">
        <f t="shared" si="34"/>
        <v>0.90438522970333535</v>
      </c>
      <c r="CK67" s="134">
        <f t="shared" si="34"/>
        <v>2.3215326799698102</v>
      </c>
      <c r="CL67" s="134">
        <f t="shared" si="34"/>
        <v>-0.10077457709192114</v>
      </c>
      <c r="CM67" s="134">
        <f t="shared" si="34"/>
        <v>2.0413583764128131</v>
      </c>
      <c r="CN67" s="134">
        <f t="shared" si="34"/>
        <v>0.57602392302247951</v>
      </c>
      <c r="CO67" s="134">
        <f t="shared" si="34"/>
        <v>-1.6989700043360187</v>
      </c>
      <c r="CP67" s="134">
        <f t="shared" si="34"/>
        <v>0.67317361791970332</v>
      </c>
      <c r="CQ67" s="134">
        <f t="shared" si="34"/>
        <v>-2.2789720716934769</v>
      </c>
      <c r="CR67" s="134">
        <f t="shared" si="34"/>
        <v>-0.3979400086720376</v>
      </c>
      <c r="CS67" s="134">
        <f t="shared" si="34"/>
        <v>0.91907809237607396</v>
      </c>
      <c r="CT67" s="134">
        <f t="shared" si="34"/>
        <v>1.7781512503836436</v>
      </c>
      <c r="CU67" s="134">
        <f t="shared" si="34"/>
        <v>-3.9993694566077161E-2</v>
      </c>
      <c r="CV67" s="134">
        <f t="shared" si="34"/>
        <v>-0.34128954988576887</v>
      </c>
      <c r="CW67" s="134">
        <f t="shared" ref="CW67" si="35">MAX(CW3:CW66)</f>
        <v>0</v>
      </c>
      <c r="CX67" s="134">
        <f t="shared" ref="CX67" si="36">MAX(CX3:CX66)</f>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2B99E-8EFC-4B4B-8270-E8A46F027665}">
  <dimension ref="A1:CV67"/>
  <sheetViews>
    <sheetView topLeftCell="BZ1" zoomScale="130" zoomScaleNormal="130" workbookViewId="0">
      <pane ySplit="1" topLeftCell="A65" activePane="bottomLeft" state="frozen"/>
      <selection pane="bottomLeft" activeCell="CN66" sqref="CN66:CO67"/>
    </sheetView>
  </sheetViews>
  <sheetFormatPr defaultRowHeight="14.4" x14ac:dyDescent="0.3"/>
  <cols>
    <col min="1" max="16384" width="8.88671875" style="134"/>
  </cols>
  <sheetData>
    <row r="1" spans="1:100" ht="147" x14ac:dyDescent="0.3">
      <c r="A1" s="121" t="s">
        <v>311</v>
      </c>
      <c r="B1" s="121" t="s">
        <v>376</v>
      </c>
      <c r="C1" s="121" t="s">
        <v>312</v>
      </c>
      <c r="D1" s="122" t="s">
        <v>16</v>
      </c>
      <c r="E1" s="169" t="s">
        <v>249</v>
      </c>
      <c r="F1" s="169" t="s">
        <v>279</v>
      </c>
      <c r="G1" s="169" t="s">
        <v>278</v>
      </c>
      <c r="H1" s="169" t="s">
        <v>431</v>
      </c>
      <c r="I1" s="169" t="s">
        <v>260</v>
      </c>
      <c r="J1" s="169" t="s">
        <v>432</v>
      </c>
      <c r="K1" s="169" t="s">
        <v>433</v>
      </c>
      <c r="L1" s="169" t="s">
        <v>434</v>
      </c>
      <c r="M1" s="169" t="s">
        <v>435</v>
      </c>
      <c r="N1" s="169" t="s">
        <v>436</v>
      </c>
      <c r="O1" s="169" t="s">
        <v>454</v>
      </c>
      <c r="P1" s="169" t="s">
        <v>250</v>
      </c>
      <c r="Q1" s="169" t="s">
        <v>437</v>
      </c>
      <c r="R1" s="169" t="s">
        <v>286</v>
      </c>
      <c r="S1" s="169" t="s">
        <v>438</v>
      </c>
      <c r="T1" s="169" t="s">
        <v>439</v>
      </c>
      <c r="U1" s="169" t="s">
        <v>440</v>
      </c>
      <c r="V1" s="169" t="s">
        <v>388</v>
      </c>
      <c r="W1" s="169" t="s">
        <v>398</v>
      </c>
      <c r="X1" s="169" t="s">
        <v>441</v>
      </c>
      <c r="Y1" s="169" t="s">
        <v>457</v>
      </c>
      <c r="Z1" s="169" t="s">
        <v>458</v>
      </c>
      <c r="AA1" s="169" t="s">
        <v>459</v>
      </c>
      <c r="AB1" s="169" t="s">
        <v>442</v>
      </c>
      <c r="AC1" s="169" t="s">
        <v>443</v>
      </c>
      <c r="AD1" s="169" t="s">
        <v>444</v>
      </c>
      <c r="AE1" s="169" t="s">
        <v>399</v>
      </c>
      <c r="AF1" s="169" t="s">
        <v>400</v>
      </c>
      <c r="AG1" s="169" t="s">
        <v>282</v>
      </c>
      <c r="AH1" s="169" t="s">
        <v>281</v>
      </c>
      <c r="AI1" s="169" t="s">
        <v>370</v>
      </c>
      <c r="AJ1" s="169" t="s">
        <v>401</v>
      </c>
      <c r="AK1" s="158" t="s">
        <v>249</v>
      </c>
      <c r="AL1" s="158" t="s">
        <v>279</v>
      </c>
      <c r="AM1" s="158" t="s">
        <v>278</v>
      </c>
      <c r="AN1" s="158" t="s">
        <v>431</v>
      </c>
      <c r="AO1" s="158" t="s">
        <v>260</v>
      </c>
      <c r="AP1" s="158" t="s">
        <v>432</v>
      </c>
      <c r="AQ1" s="158" t="s">
        <v>433</v>
      </c>
      <c r="AR1" s="158" t="s">
        <v>434</v>
      </c>
      <c r="AS1" s="158" t="s">
        <v>435</v>
      </c>
      <c r="AT1" s="158" t="s">
        <v>436</v>
      </c>
      <c r="AU1" s="158" t="s">
        <v>454</v>
      </c>
      <c r="AV1" s="158" t="s">
        <v>250</v>
      </c>
      <c r="AW1" s="158" t="s">
        <v>437</v>
      </c>
      <c r="AX1" s="158" t="s">
        <v>286</v>
      </c>
      <c r="AY1" s="158" t="s">
        <v>438</v>
      </c>
      <c r="AZ1" s="158" t="s">
        <v>439</v>
      </c>
      <c r="BA1" s="158" t="s">
        <v>440</v>
      </c>
      <c r="BB1" s="158" t="s">
        <v>388</v>
      </c>
      <c r="BC1" s="158" t="s">
        <v>398</v>
      </c>
      <c r="BD1" s="158" t="s">
        <v>441</v>
      </c>
      <c r="BE1" s="158" t="s">
        <v>457</v>
      </c>
      <c r="BF1" s="158" t="s">
        <v>458</v>
      </c>
      <c r="BG1" s="158" t="s">
        <v>459</v>
      </c>
      <c r="BH1" s="158" t="s">
        <v>442</v>
      </c>
      <c r="BI1" s="158" t="s">
        <v>443</v>
      </c>
      <c r="BJ1" s="158" t="s">
        <v>444</v>
      </c>
      <c r="BK1" s="158" t="s">
        <v>399</v>
      </c>
      <c r="BL1" s="158" t="s">
        <v>400</v>
      </c>
      <c r="BM1" s="158" t="s">
        <v>282</v>
      </c>
      <c r="BN1" s="158" t="s">
        <v>281</v>
      </c>
      <c r="BO1" s="158" t="s">
        <v>370</v>
      </c>
      <c r="BP1" s="158" t="s">
        <v>401</v>
      </c>
      <c r="BQ1" s="205" t="s">
        <v>249</v>
      </c>
      <c r="BR1" s="205" t="s">
        <v>279</v>
      </c>
      <c r="BS1" s="205" t="s">
        <v>278</v>
      </c>
      <c r="BT1" s="205" t="s">
        <v>431</v>
      </c>
      <c r="BU1" s="205" t="s">
        <v>260</v>
      </c>
      <c r="BV1" s="205" t="s">
        <v>432</v>
      </c>
      <c r="BW1" s="205" t="s">
        <v>433</v>
      </c>
      <c r="BX1" s="205" t="s">
        <v>434</v>
      </c>
      <c r="BY1" s="205" t="s">
        <v>435</v>
      </c>
      <c r="BZ1" s="205" t="s">
        <v>436</v>
      </c>
      <c r="CA1" s="205" t="s">
        <v>454</v>
      </c>
      <c r="CB1" s="205" t="s">
        <v>250</v>
      </c>
      <c r="CC1" s="205" t="s">
        <v>437</v>
      </c>
      <c r="CD1" s="205" t="s">
        <v>286</v>
      </c>
      <c r="CE1" s="205" t="s">
        <v>438</v>
      </c>
      <c r="CF1" s="205" t="s">
        <v>439</v>
      </c>
      <c r="CG1" s="205" t="s">
        <v>440</v>
      </c>
      <c r="CH1" s="205" t="s">
        <v>388</v>
      </c>
      <c r="CI1" s="205" t="s">
        <v>398</v>
      </c>
      <c r="CJ1" s="205" t="s">
        <v>441</v>
      </c>
      <c r="CK1" s="205" t="s">
        <v>457</v>
      </c>
      <c r="CL1" s="205" t="s">
        <v>458</v>
      </c>
      <c r="CM1" s="205" t="s">
        <v>459</v>
      </c>
      <c r="CN1" s="205" t="s">
        <v>442</v>
      </c>
      <c r="CO1" s="205" t="s">
        <v>443</v>
      </c>
      <c r="CP1" s="205" t="s">
        <v>444</v>
      </c>
      <c r="CQ1" s="205" t="s">
        <v>399</v>
      </c>
      <c r="CR1" s="205" t="s">
        <v>400</v>
      </c>
      <c r="CS1" s="205" t="s">
        <v>282</v>
      </c>
      <c r="CT1" s="205" t="s">
        <v>281</v>
      </c>
      <c r="CU1" s="205" t="s">
        <v>370</v>
      </c>
      <c r="CV1" s="205" t="s">
        <v>401</v>
      </c>
    </row>
    <row r="2" spans="1:100" x14ac:dyDescent="0.3">
      <c r="A2" s="127" t="s">
        <v>313</v>
      </c>
      <c r="B2" s="125" t="s">
        <v>377</v>
      </c>
      <c r="C2" s="129" t="s">
        <v>314</v>
      </c>
      <c r="D2" s="130">
        <v>1004</v>
      </c>
      <c r="E2" s="141">
        <v>0.60599999999999998</v>
      </c>
      <c r="F2" s="123">
        <v>12.07</v>
      </c>
      <c r="G2" s="123">
        <v>25.7</v>
      </c>
      <c r="H2" s="123">
        <v>31.947717509030582</v>
      </c>
      <c r="I2" s="128">
        <v>0.379</v>
      </c>
      <c r="J2" s="123">
        <v>1.1599999999999999</v>
      </c>
      <c r="K2" s="123">
        <v>1.36</v>
      </c>
      <c r="L2" s="145">
        <v>1.07</v>
      </c>
      <c r="M2" s="123">
        <v>1.978691</v>
      </c>
      <c r="N2" s="123">
        <v>6.0879320822193232</v>
      </c>
      <c r="O2" s="123">
        <v>40</v>
      </c>
      <c r="P2" s="123">
        <v>1.4145194292068481</v>
      </c>
      <c r="Q2" s="133">
        <v>6.7324662208557129</v>
      </c>
      <c r="R2" s="146">
        <v>0.11</v>
      </c>
      <c r="S2" s="147">
        <v>14105.739418878211</v>
      </c>
      <c r="T2" s="148"/>
      <c r="U2" s="128">
        <v>18.100000000000001</v>
      </c>
      <c r="V2" s="123">
        <v>6.1</v>
      </c>
      <c r="W2" s="152">
        <v>6.4</v>
      </c>
      <c r="X2" s="139">
        <v>38.1</v>
      </c>
      <c r="Y2" s="139">
        <v>533.28891641296627</v>
      </c>
      <c r="Z2" s="133">
        <v>32.088035663340435</v>
      </c>
      <c r="AA2" s="140">
        <v>814.37221545581235</v>
      </c>
      <c r="AB2" s="139">
        <v>27.67</v>
      </c>
      <c r="AC2" s="140">
        <v>10.000032264413321</v>
      </c>
      <c r="AD2" s="139">
        <v>15</v>
      </c>
      <c r="AE2" s="139">
        <v>41.4</v>
      </c>
      <c r="AF2" s="139">
        <v>8.5</v>
      </c>
      <c r="AG2" s="153">
        <v>2.11</v>
      </c>
      <c r="AH2" s="153">
        <v>6</v>
      </c>
      <c r="AI2" s="139">
        <v>0.13</v>
      </c>
      <c r="AJ2" s="147">
        <v>93.199999999999989</v>
      </c>
      <c r="AK2" s="134">
        <f>LOG(E2)</f>
        <v>-0.21752737583371382</v>
      </c>
      <c r="AL2" s="134">
        <f t="shared" ref="AL2:BP2" si="0">LOG(F2)</f>
        <v>1.0817072700973491</v>
      </c>
      <c r="AM2" s="134">
        <f t="shared" si="0"/>
        <v>1.4099331233312946</v>
      </c>
      <c r="AN2" s="134">
        <f t="shared" si="0"/>
        <v>1.5044398356198425</v>
      </c>
      <c r="AO2" s="134">
        <f t="shared" si="0"/>
        <v>-0.42136079003192767</v>
      </c>
      <c r="AP2" s="134">
        <f t="shared" si="0"/>
        <v>6.445798922691845E-2</v>
      </c>
      <c r="AQ2" s="134">
        <f t="shared" si="0"/>
        <v>0.13353890837021754</v>
      </c>
      <c r="AR2" s="134">
        <f t="shared" si="0"/>
        <v>2.9383777685209667E-2</v>
      </c>
      <c r="AS2" s="134">
        <f t="shared" si="0"/>
        <v>0.29637797840411118</v>
      </c>
      <c r="AT2" s="134">
        <f t="shared" si="0"/>
        <v>0.7844697987424929</v>
      </c>
      <c r="AU2" s="134">
        <f t="shared" si="0"/>
        <v>1.6020599913279623</v>
      </c>
      <c r="AV2" s="134">
        <f t="shared" si="0"/>
        <v>0.1506089171089314</v>
      </c>
      <c r="AW2" s="134">
        <f t="shared" si="0"/>
        <v>0.82817418308127999</v>
      </c>
      <c r="AX2" s="134">
        <f t="shared" si="0"/>
        <v>-0.95860731484177497</v>
      </c>
      <c r="AY2" s="134">
        <f t="shared" si="0"/>
        <v>4.1493958566822267</v>
      </c>
      <c r="AZ2" s="134" t="e">
        <f t="shared" si="0"/>
        <v>#NUM!</v>
      </c>
      <c r="BA2" s="134">
        <f t="shared" si="0"/>
        <v>1.2576785748691846</v>
      </c>
      <c r="BB2" s="134">
        <f t="shared" si="0"/>
        <v>0.78532983501076703</v>
      </c>
      <c r="BC2" s="134">
        <f t="shared" si="0"/>
        <v>0.80617997398388719</v>
      </c>
      <c r="BD2" s="134">
        <f t="shared" si="0"/>
        <v>1.5809249756756194</v>
      </c>
      <c r="BE2" s="134">
        <f t="shared" si="0"/>
        <v>2.7269625576361691</v>
      </c>
      <c r="BF2" s="134">
        <f t="shared" si="0"/>
        <v>1.5063431316581875</v>
      </c>
      <c r="BG2" s="134">
        <f t="shared" si="0"/>
        <v>2.91082294809673</v>
      </c>
      <c r="BH2" s="134">
        <f t="shared" si="0"/>
        <v>1.4420091591409521</v>
      </c>
      <c r="BI2" s="134">
        <f t="shared" si="0"/>
        <v>1.0000014012234062</v>
      </c>
      <c r="BJ2" s="134">
        <f t="shared" si="0"/>
        <v>1.1760912590556813</v>
      </c>
      <c r="BK2" s="134">
        <f t="shared" si="0"/>
        <v>1.6170003411208989</v>
      </c>
      <c r="BL2" s="134">
        <f t="shared" si="0"/>
        <v>0.92941892571429274</v>
      </c>
      <c r="BM2" s="134">
        <f t="shared" si="0"/>
        <v>0.32428245529769262</v>
      </c>
      <c r="BN2" s="134">
        <f t="shared" si="0"/>
        <v>0.77815125038364363</v>
      </c>
      <c r="BO2" s="134">
        <f t="shared" si="0"/>
        <v>-0.88605664769316317</v>
      </c>
      <c r="BP2" s="134">
        <f t="shared" si="0"/>
        <v>1.9694159123539814</v>
      </c>
      <c r="BQ2" s="134">
        <v>-0.21752737583371382</v>
      </c>
      <c r="BR2" s="134">
        <v>1.0817072700973491</v>
      </c>
      <c r="BS2" s="134">
        <v>1.4099331233312946</v>
      </c>
      <c r="BT2" s="134">
        <v>1.5044398356198425</v>
      </c>
      <c r="BU2" s="134">
        <v>-0.42136079003192767</v>
      </c>
      <c r="BV2" s="134">
        <v>6.445798922691845E-2</v>
      </c>
      <c r="BW2" s="134">
        <v>0.13353890837021754</v>
      </c>
      <c r="BX2" s="134">
        <v>2.9383777685209667E-2</v>
      </c>
      <c r="BY2" s="134">
        <v>0.29637797840411118</v>
      </c>
      <c r="BZ2" s="134">
        <v>0.7844697987424929</v>
      </c>
      <c r="CA2" s="134">
        <v>1.6020599913279623</v>
      </c>
      <c r="CB2" s="134">
        <v>0.1506089171089314</v>
      </c>
      <c r="CC2" s="134">
        <v>0.82817418308127999</v>
      </c>
      <c r="CD2" s="134">
        <v>-0.95860731484177497</v>
      </c>
      <c r="CE2" s="134">
        <v>4.1493958566822267</v>
      </c>
      <c r="CG2" s="134">
        <v>1.2576785748691846</v>
      </c>
      <c r="CH2" s="134">
        <v>0.78532983501076703</v>
      </c>
      <c r="CI2" s="134">
        <v>0.80617997398388719</v>
      </c>
      <c r="CJ2" s="134">
        <v>1.5809249756756194</v>
      </c>
      <c r="CK2" s="134">
        <v>2.7269625576361691</v>
      </c>
      <c r="CL2" s="134">
        <v>1.5063431316581875</v>
      </c>
      <c r="CM2" s="134">
        <v>2.91082294809673</v>
      </c>
      <c r="CN2" s="134">
        <v>1.4420091591409521</v>
      </c>
      <c r="CO2" s="134">
        <v>1.0000014012234062</v>
      </c>
      <c r="CP2" s="134">
        <v>1.1760912590556813</v>
      </c>
      <c r="CQ2" s="134">
        <v>1.6170003411208989</v>
      </c>
      <c r="CR2" s="134">
        <v>0.92941892571429274</v>
      </c>
      <c r="CS2" s="134">
        <v>0.32428245529769262</v>
      </c>
      <c r="CT2" s="134">
        <v>0.77815125038364363</v>
      </c>
      <c r="CU2" s="134">
        <v>-0.88605664769316317</v>
      </c>
      <c r="CV2" s="134">
        <v>1.9694159123539814</v>
      </c>
    </row>
    <row r="3" spans="1:100" x14ac:dyDescent="0.3">
      <c r="A3" s="128" t="s">
        <v>313</v>
      </c>
      <c r="B3" s="125" t="s">
        <v>377</v>
      </c>
      <c r="C3" s="128" t="s">
        <v>383</v>
      </c>
      <c r="D3" s="130">
        <v>1006</v>
      </c>
      <c r="E3" s="141">
        <v>0.63700000000000001</v>
      </c>
      <c r="F3" s="123">
        <v>13.57</v>
      </c>
      <c r="G3" s="123">
        <v>27.37</v>
      </c>
      <c r="H3" s="123">
        <v>32.157250777550324</v>
      </c>
      <c r="I3" s="128">
        <v>0.45700000000000002</v>
      </c>
      <c r="J3" s="123">
        <v>1.05</v>
      </c>
      <c r="K3" s="123">
        <v>1.29</v>
      </c>
      <c r="L3" s="145">
        <v>1.1599999999999999</v>
      </c>
      <c r="M3" s="123">
        <v>2.182429</v>
      </c>
      <c r="N3" s="123">
        <v>8.3576629578794073</v>
      </c>
      <c r="O3" s="123">
        <v>40</v>
      </c>
      <c r="P3" s="123">
        <v>1.4145194292068481</v>
      </c>
      <c r="Q3" s="133">
        <v>6.7324662208557129</v>
      </c>
      <c r="R3" s="146">
        <v>0.14000000000000001</v>
      </c>
      <c r="S3" s="147">
        <v>3297.0344625117082</v>
      </c>
      <c r="T3" s="148"/>
      <c r="U3" s="128">
        <v>27.8</v>
      </c>
      <c r="V3" s="123">
        <v>9.6999999999999993</v>
      </c>
      <c r="W3" s="152">
        <v>17.2</v>
      </c>
      <c r="X3" s="139">
        <v>26.700000000000003</v>
      </c>
      <c r="Y3" s="139">
        <v>56.482878731476028</v>
      </c>
      <c r="Z3" s="133">
        <v>0</v>
      </c>
      <c r="AA3" s="140">
        <v>380.91910532959184</v>
      </c>
      <c r="AB3" s="139">
        <v>17.510000000000002</v>
      </c>
      <c r="AC3" s="140">
        <v>5.0000195712504416</v>
      </c>
      <c r="AD3" s="139">
        <v>4</v>
      </c>
      <c r="AE3" s="139">
        <v>29</v>
      </c>
      <c r="AF3" s="139">
        <v>11.3</v>
      </c>
      <c r="AG3" s="153">
        <v>1.36</v>
      </c>
      <c r="AH3" s="153">
        <v>5.8000000000000007</v>
      </c>
      <c r="AI3" s="139">
        <v>0</v>
      </c>
      <c r="AJ3" s="147">
        <v>81.8</v>
      </c>
      <c r="AK3" s="134">
        <f t="shared" ref="AK3:AK65" si="1">LOG(E3)</f>
        <v>-0.19586056766464957</v>
      </c>
      <c r="AL3" s="134">
        <f t="shared" ref="AL3:AL65" si="2">LOG(F3)</f>
        <v>1.1325798476597371</v>
      </c>
      <c r="AM3" s="134">
        <f t="shared" ref="AM3:AM65" si="3">LOG(G3)</f>
        <v>1.4372747974101237</v>
      </c>
      <c r="AN3" s="134">
        <f t="shared" ref="AN3:AN65" si="4">LOG(H3)</f>
        <v>1.5072789124900907</v>
      </c>
      <c r="AO3" s="134">
        <f t="shared" ref="AO3:AO65" si="5">LOG(I3)</f>
        <v>-0.34008379993014975</v>
      </c>
      <c r="AP3" s="134">
        <f t="shared" ref="AP3:AP65" si="6">LOG(J3)</f>
        <v>2.1189299069938092E-2</v>
      </c>
      <c r="AQ3" s="134">
        <f t="shared" ref="AQ3:AQ65" si="7">LOG(K3)</f>
        <v>0.11058971029924898</v>
      </c>
      <c r="AR3" s="134">
        <f t="shared" ref="AR3:AR65" si="8">LOG(L3)</f>
        <v>6.445798922691845E-2</v>
      </c>
      <c r="AS3" s="134">
        <f t="shared" ref="AS3:AS65" si="9">LOG(M3)</f>
        <v>0.33894012389660899</v>
      </c>
      <c r="AT3" s="134">
        <f t="shared" ref="AT3:AT65" si="10">LOG(N3)</f>
        <v>0.92208485322964961</v>
      </c>
      <c r="AU3" s="134">
        <f t="shared" ref="AU3:AU65" si="11">LOG(O3)</f>
        <v>1.6020599913279623</v>
      </c>
      <c r="AV3" s="134">
        <f t="shared" ref="AV3:AV65" si="12">LOG(P3)</f>
        <v>0.1506089171089314</v>
      </c>
      <c r="AW3" s="134">
        <f t="shared" ref="AW3:AW65" si="13">LOG(Q3)</f>
        <v>0.82817418308127999</v>
      </c>
      <c r="AX3" s="134">
        <f t="shared" ref="AX3:AX65" si="14">LOG(R3)</f>
        <v>-0.85387196432176193</v>
      </c>
      <c r="AY3" s="134">
        <f t="shared" ref="AY3:AY65" si="15">LOG(S3)</f>
        <v>3.5181234866640647</v>
      </c>
      <c r="AZ3" s="134" t="e">
        <f t="shared" ref="AZ3:AZ65" si="16">LOG(T3)</f>
        <v>#NUM!</v>
      </c>
      <c r="BA3" s="134">
        <f t="shared" ref="BA3:BA65" si="17">LOG(U3)</f>
        <v>1.4440447959180762</v>
      </c>
      <c r="BB3" s="134">
        <f t="shared" ref="BB3:BB65" si="18">LOG(V3)</f>
        <v>0.98677173426624487</v>
      </c>
      <c r="BC3" s="134">
        <f t="shared" ref="BC3:BC65" si="19">LOG(W3)</f>
        <v>1.2355284469075489</v>
      </c>
      <c r="BD3" s="134">
        <f t="shared" ref="BD3:BD65" si="20">LOG(X3)</f>
        <v>1.4265112613645752</v>
      </c>
      <c r="BE3" s="134">
        <f t="shared" ref="BE3:BE65" si="21">LOG(Y3)</f>
        <v>1.7519168230532165</v>
      </c>
      <c r="BF3" s="134" t="e">
        <f t="shared" ref="BF3:BF65" si="22">LOG(Z3)</f>
        <v>#NUM!</v>
      </c>
      <c r="BG3" s="134">
        <f t="shared" ref="BG3:BG65" si="23">LOG(AA3)</f>
        <v>2.5808327556253281</v>
      </c>
      <c r="BH3" s="134">
        <f t="shared" ref="BH3:BH65" si="24">LOG(AB3)</f>
        <v>1.2432861460834461</v>
      </c>
      <c r="BI3" s="134">
        <f t="shared" ref="BI3:BI65" si="25">LOG(AC3)</f>
        <v>0.69897170426990596</v>
      </c>
      <c r="BJ3" s="134">
        <f t="shared" ref="BJ3:BJ65" si="26">LOG(AD3)</f>
        <v>0.6020599913279624</v>
      </c>
      <c r="BK3" s="134">
        <f t="shared" ref="BK3:BK65" si="27">LOG(AE3)</f>
        <v>1.4623979978989561</v>
      </c>
      <c r="BL3" s="134">
        <f t="shared" ref="BL3:BL65" si="28">LOG(AF3)</f>
        <v>1.0530784434834197</v>
      </c>
      <c r="BM3" s="134">
        <f t="shared" ref="BM3:BM65" si="29">LOG(AG3)</f>
        <v>0.13353890837021754</v>
      </c>
      <c r="BN3" s="134">
        <f t="shared" ref="BN3:BN65" si="30">LOG(AH3)</f>
        <v>0.76342799356293733</v>
      </c>
      <c r="BO3" s="134" t="e">
        <f t="shared" ref="BO3:BO65" si="31">LOG(AI3)</f>
        <v>#NUM!</v>
      </c>
      <c r="BP3" s="134">
        <f t="shared" ref="BP3:BP65" si="32">LOG(AJ3)</f>
        <v>1.9127533036713229</v>
      </c>
      <c r="BQ3" s="134">
        <v>-0.19586056766464957</v>
      </c>
      <c r="BR3" s="134">
        <v>1.1325798476597371</v>
      </c>
      <c r="BS3" s="134">
        <v>1.4372747974101237</v>
      </c>
      <c r="BT3" s="134">
        <v>1.5072789124900907</v>
      </c>
      <c r="BU3" s="134">
        <v>-0.34008379993014975</v>
      </c>
      <c r="BV3" s="134">
        <v>2.1189299069938092E-2</v>
      </c>
      <c r="BW3" s="134">
        <v>0.11058971029924898</v>
      </c>
      <c r="BX3" s="134">
        <v>6.445798922691845E-2</v>
      </c>
      <c r="BY3" s="134">
        <v>0.33894012389660899</v>
      </c>
      <c r="BZ3" s="134">
        <v>0.92208485322964961</v>
      </c>
      <c r="CA3" s="134">
        <v>1.6020599913279623</v>
      </c>
      <c r="CB3" s="134">
        <v>0.1506089171089314</v>
      </c>
      <c r="CC3" s="134">
        <v>0.82817418308127999</v>
      </c>
      <c r="CD3" s="134">
        <v>-0.85387196432176193</v>
      </c>
      <c r="CE3" s="134">
        <v>3.5181234866640647</v>
      </c>
      <c r="CG3" s="134">
        <v>1.4440447959180762</v>
      </c>
      <c r="CH3" s="134">
        <v>0.98677173426624487</v>
      </c>
      <c r="CI3" s="134">
        <v>1.2355284469075489</v>
      </c>
      <c r="CJ3" s="134">
        <v>1.4265112613645752</v>
      </c>
      <c r="CK3" s="134">
        <v>1.7519168230532165</v>
      </c>
      <c r="CM3" s="134">
        <v>2.5808327556253281</v>
      </c>
      <c r="CN3" s="134">
        <v>1.2432861460834461</v>
      </c>
      <c r="CO3" s="134">
        <v>0.69897170426990596</v>
      </c>
      <c r="CP3" s="134">
        <v>0.6020599913279624</v>
      </c>
      <c r="CQ3" s="134">
        <v>1.4623979978989561</v>
      </c>
      <c r="CR3" s="134">
        <v>1.0530784434834197</v>
      </c>
      <c r="CS3" s="134">
        <v>0.13353890837021754</v>
      </c>
      <c r="CT3" s="134">
        <v>0.76342799356293733</v>
      </c>
      <c r="CV3" s="134">
        <v>1.9127533036713229</v>
      </c>
    </row>
    <row r="4" spans="1:100" x14ac:dyDescent="0.3">
      <c r="A4" s="128" t="s">
        <v>313</v>
      </c>
      <c r="B4" s="125" t="s">
        <v>377</v>
      </c>
      <c r="C4" s="128" t="s">
        <v>315</v>
      </c>
      <c r="D4" s="130">
        <v>1009</v>
      </c>
      <c r="E4" s="141">
        <v>0.60599999999999998</v>
      </c>
      <c r="F4" s="123">
        <v>8.5</v>
      </c>
      <c r="G4" s="123">
        <v>15.48</v>
      </c>
      <c r="H4" s="123">
        <v>30.597269722037208</v>
      </c>
      <c r="I4" s="128">
        <v>0.46</v>
      </c>
      <c r="J4" s="123">
        <v>1.05</v>
      </c>
      <c r="K4" s="123">
        <v>1.26</v>
      </c>
      <c r="L4" s="145">
        <v>1.1399999999999999</v>
      </c>
      <c r="M4" s="123">
        <v>4.129264</v>
      </c>
      <c r="N4" s="123">
        <v>6.1326279780345567</v>
      </c>
      <c r="O4" s="123">
        <v>40</v>
      </c>
      <c r="P4" s="123">
        <v>1.4145194292068481</v>
      </c>
      <c r="Q4" s="133">
        <v>6.7324662208557129</v>
      </c>
      <c r="R4" s="146">
        <v>0.06</v>
      </c>
      <c r="S4" s="147">
        <v>10249.296955806769</v>
      </c>
      <c r="T4" s="148"/>
      <c r="U4" s="128">
        <v>39.6</v>
      </c>
      <c r="V4" s="123">
        <v>8.4</v>
      </c>
      <c r="W4" s="152">
        <v>16</v>
      </c>
      <c r="X4" s="139">
        <v>29.299999999999997</v>
      </c>
      <c r="Y4" s="139">
        <v>466.16605139009454</v>
      </c>
      <c r="Z4" s="133">
        <v>129.36335711781081</v>
      </c>
      <c r="AA4" s="140">
        <v>180.47337583135595</v>
      </c>
      <c r="AB4" s="139">
        <v>6.27</v>
      </c>
      <c r="AC4" s="140">
        <v>4.9999836781416587</v>
      </c>
      <c r="AD4" s="139">
        <v>9.4</v>
      </c>
      <c r="AE4" s="139">
        <v>31.3</v>
      </c>
      <c r="AF4" s="139">
        <v>6.1</v>
      </c>
      <c r="AG4" s="153">
        <v>1.46</v>
      </c>
      <c r="AH4" s="153">
        <v>4.8</v>
      </c>
      <c r="AI4" s="139">
        <v>0</v>
      </c>
      <c r="AJ4" s="147">
        <v>90.8</v>
      </c>
      <c r="AK4" s="134">
        <f t="shared" si="1"/>
        <v>-0.21752737583371382</v>
      </c>
      <c r="AL4" s="134">
        <f t="shared" si="2"/>
        <v>0.92941892571429274</v>
      </c>
      <c r="AM4" s="134">
        <f t="shared" si="3"/>
        <v>1.1897709563468739</v>
      </c>
      <c r="AN4" s="134">
        <f t="shared" si="4"/>
        <v>1.4856826749274836</v>
      </c>
      <c r="AO4" s="134">
        <f t="shared" si="5"/>
        <v>-0.33724216831842591</v>
      </c>
      <c r="AP4" s="134">
        <f t="shared" si="6"/>
        <v>2.1189299069938092E-2</v>
      </c>
      <c r="AQ4" s="134">
        <f t="shared" si="7"/>
        <v>0.10037054511756291</v>
      </c>
      <c r="AR4" s="134">
        <f t="shared" si="8"/>
        <v>5.6904851336472557E-2</v>
      </c>
      <c r="AS4" s="134">
        <f t="shared" si="9"/>
        <v>0.61587264990740087</v>
      </c>
      <c r="AT4" s="134">
        <f t="shared" si="10"/>
        <v>0.7876466199969353</v>
      </c>
      <c r="AU4" s="134">
        <f t="shared" si="11"/>
        <v>1.6020599913279623</v>
      </c>
      <c r="AV4" s="134">
        <f t="shared" si="12"/>
        <v>0.1506089171089314</v>
      </c>
      <c r="AW4" s="134">
        <f t="shared" si="13"/>
        <v>0.82817418308127999</v>
      </c>
      <c r="AX4" s="134">
        <f t="shared" si="14"/>
        <v>-1.2218487496163564</v>
      </c>
      <c r="AY4" s="134">
        <f t="shared" si="15"/>
        <v>4.0106940762517427</v>
      </c>
      <c r="AZ4" s="134" t="e">
        <f t="shared" si="16"/>
        <v>#NUM!</v>
      </c>
      <c r="BA4" s="134">
        <f t="shared" si="17"/>
        <v>1.5976951859255124</v>
      </c>
      <c r="BB4" s="134">
        <f t="shared" si="18"/>
        <v>0.9242792860618817</v>
      </c>
      <c r="BC4" s="134">
        <f t="shared" si="19"/>
        <v>1.2041199826559248</v>
      </c>
      <c r="BD4" s="134">
        <f t="shared" si="20"/>
        <v>1.4668676203541093</v>
      </c>
      <c r="BE4" s="134">
        <f t="shared" si="21"/>
        <v>2.6685406427778804</v>
      </c>
      <c r="BF4" s="134">
        <f t="shared" si="22"/>
        <v>2.1118112774520097</v>
      </c>
      <c r="BG4" s="134">
        <f t="shared" si="23"/>
        <v>2.2564131420733888</v>
      </c>
      <c r="BH4" s="134">
        <f t="shared" si="24"/>
        <v>0.79726754083071638</v>
      </c>
      <c r="BI4" s="134">
        <f t="shared" si="25"/>
        <v>0.69896858663510242</v>
      </c>
      <c r="BJ4" s="134">
        <f t="shared" si="26"/>
        <v>0.97312785359969867</v>
      </c>
      <c r="BK4" s="134">
        <f t="shared" si="27"/>
        <v>1.4955443375464486</v>
      </c>
      <c r="BL4" s="134">
        <f t="shared" si="28"/>
        <v>0.78532983501076703</v>
      </c>
      <c r="BM4" s="134">
        <f t="shared" si="29"/>
        <v>0.16435285578443709</v>
      </c>
      <c r="BN4" s="134">
        <f t="shared" si="30"/>
        <v>0.68124123737558717</v>
      </c>
      <c r="BO4" s="134" t="e">
        <f t="shared" si="31"/>
        <v>#NUM!</v>
      </c>
      <c r="BP4" s="134">
        <f t="shared" si="32"/>
        <v>1.958085848521085</v>
      </c>
      <c r="BQ4" s="134">
        <v>-0.21752737583371382</v>
      </c>
      <c r="BR4" s="134">
        <v>0.92941892571429274</v>
      </c>
      <c r="BS4" s="134">
        <v>1.1897709563468739</v>
      </c>
      <c r="BT4" s="134">
        <v>1.4856826749274836</v>
      </c>
      <c r="BU4" s="134">
        <v>-0.33724216831842591</v>
      </c>
      <c r="BV4" s="134">
        <v>2.1189299069938092E-2</v>
      </c>
      <c r="BW4" s="134">
        <v>0.10037054511756291</v>
      </c>
      <c r="BX4" s="134">
        <v>5.6904851336472557E-2</v>
      </c>
      <c r="BY4" s="134">
        <v>0.61587264990740087</v>
      </c>
      <c r="BZ4" s="134">
        <v>0.7876466199969353</v>
      </c>
      <c r="CA4" s="134">
        <v>1.6020599913279623</v>
      </c>
      <c r="CB4" s="134">
        <v>0.1506089171089314</v>
      </c>
      <c r="CC4" s="134">
        <v>0.82817418308127999</v>
      </c>
      <c r="CD4" s="134">
        <v>-1.2218487496163564</v>
      </c>
      <c r="CE4" s="134">
        <v>4.0106940762517427</v>
      </c>
      <c r="CG4" s="134">
        <v>1.5976951859255124</v>
      </c>
      <c r="CH4" s="134">
        <v>0.9242792860618817</v>
      </c>
      <c r="CI4" s="134">
        <v>1.2041199826559248</v>
      </c>
      <c r="CJ4" s="134">
        <v>1.4668676203541093</v>
      </c>
      <c r="CK4" s="134">
        <v>2.6685406427778804</v>
      </c>
      <c r="CL4" s="134">
        <v>2.1118112774520097</v>
      </c>
      <c r="CM4" s="134">
        <v>2.2564131420733888</v>
      </c>
      <c r="CN4" s="134">
        <v>0.79726754083071638</v>
      </c>
      <c r="CO4" s="134">
        <v>0.69896858663510242</v>
      </c>
      <c r="CP4" s="134">
        <v>0.97312785359969867</v>
      </c>
      <c r="CQ4" s="134">
        <v>1.4955443375464486</v>
      </c>
      <c r="CR4" s="134">
        <v>0.78532983501076703</v>
      </c>
      <c r="CS4" s="134">
        <v>0.16435285578443709</v>
      </c>
      <c r="CT4" s="134">
        <v>0.68124123737558717</v>
      </c>
      <c r="CV4" s="134">
        <v>1.958085848521085</v>
      </c>
    </row>
    <row r="5" spans="1:100" x14ac:dyDescent="0.3">
      <c r="A5" s="128" t="s">
        <v>313</v>
      </c>
      <c r="B5" s="125" t="s">
        <v>377</v>
      </c>
      <c r="C5" s="128" t="s">
        <v>316</v>
      </c>
      <c r="D5" s="130">
        <v>1042</v>
      </c>
      <c r="E5" s="141">
        <v>0.63700000000000001</v>
      </c>
      <c r="F5" s="123">
        <v>9.82</v>
      </c>
      <c r="G5" s="123">
        <v>21.55</v>
      </c>
      <c r="H5" s="123">
        <v>27.687061407271418</v>
      </c>
      <c r="I5" s="128">
        <v>0.42899999999999999</v>
      </c>
      <c r="J5" s="123">
        <v>1.05</v>
      </c>
      <c r="K5" s="123">
        <v>1.35</v>
      </c>
      <c r="L5" s="145">
        <v>1.1200000000000001</v>
      </c>
      <c r="M5" s="123">
        <v>2.4163570000000001</v>
      </c>
      <c r="N5" s="123">
        <v>6.7449587523390457</v>
      </c>
      <c r="O5" s="123">
        <v>40</v>
      </c>
      <c r="P5" s="123">
        <v>1.4145194292068481</v>
      </c>
      <c r="Q5" s="133">
        <v>6.7324662208557129</v>
      </c>
      <c r="R5" s="146">
        <v>0.03</v>
      </c>
      <c r="S5" s="147">
        <v>867.90289518649843</v>
      </c>
      <c r="T5" s="148"/>
      <c r="U5" s="128">
        <v>23.4</v>
      </c>
      <c r="V5" s="123">
        <v>2.7</v>
      </c>
      <c r="W5" s="152">
        <v>2.5</v>
      </c>
      <c r="X5" s="139">
        <v>22.599999999999994</v>
      </c>
      <c r="Y5" s="139">
        <v>0.22307222393018181</v>
      </c>
      <c r="Z5" s="133">
        <v>0</v>
      </c>
      <c r="AA5" s="140">
        <v>1.3481702100903039</v>
      </c>
      <c r="AB5" s="139">
        <v>9.14</v>
      </c>
      <c r="AC5" s="140">
        <v>5.0000148465314052</v>
      </c>
      <c r="AD5" s="139">
        <v>3.5</v>
      </c>
      <c r="AE5" s="139">
        <v>10.3</v>
      </c>
      <c r="AF5" s="139">
        <v>13.9</v>
      </c>
      <c r="AG5" s="153">
        <v>1.94</v>
      </c>
      <c r="AH5" s="153">
        <v>6.6000000000000005</v>
      </c>
      <c r="AI5" s="139">
        <v>0</v>
      </c>
      <c r="AJ5" s="147">
        <v>82</v>
      </c>
      <c r="AK5" s="134">
        <f t="shared" si="1"/>
        <v>-0.19586056766464957</v>
      </c>
      <c r="AL5" s="134">
        <f t="shared" si="2"/>
        <v>0.99211148778694969</v>
      </c>
      <c r="AM5" s="134">
        <f t="shared" si="3"/>
        <v>1.3334472744967505</v>
      </c>
      <c r="AN5" s="134">
        <f t="shared" si="4"/>
        <v>1.4422768639315509</v>
      </c>
      <c r="AO5" s="134">
        <f t="shared" si="5"/>
        <v>-0.36754270781527576</v>
      </c>
      <c r="AP5" s="134">
        <f t="shared" si="6"/>
        <v>2.1189299069938092E-2</v>
      </c>
      <c r="AQ5" s="134">
        <f t="shared" si="7"/>
        <v>0.13033376849500614</v>
      </c>
      <c r="AR5" s="134">
        <f t="shared" si="8"/>
        <v>4.9218022670181653E-2</v>
      </c>
      <c r="AS5" s="134">
        <f t="shared" si="9"/>
        <v>0.38316109868924381</v>
      </c>
      <c r="AT5" s="134">
        <f t="shared" si="10"/>
        <v>0.82897929816117466</v>
      </c>
      <c r="AU5" s="134">
        <f t="shared" si="11"/>
        <v>1.6020599913279623</v>
      </c>
      <c r="AV5" s="134">
        <f t="shared" si="12"/>
        <v>0.1506089171089314</v>
      </c>
      <c r="AW5" s="134">
        <f t="shared" si="13"/>
        <v>0.82817418308127999</v>
      </c>
      <c r="AX5" s="134">
        <f t="shared" si="14"/>
        <v>-1.5228787452803376</v>
      </c>
      <c r="AY5" s="134">
        <f t="shared" si="15"/>
        <v>2.9384711371076189</v>
      </c>
      <c r="AZ5" s="134" t="e">
        <f t="shared" si="16"/>
        <v>#NUM!</v>
      </c>
      <c r="BA5" s="134">
        <f t="shared" si="17"/>
        <v>1.3692158574101427</v>
      </c>
      <c r="BB5" s="134">
        <f t="shared" si="18"/>
        <v>0.43136376415898736</v>
      </c>
      <c r="BC5" s="134">
        <f t="shared" si="19"/>
        <v>0.3979400086720376</v>
      </c>
      <c r="BD5" s="134">
        <f t="shared" si="20"/>
        <v>1.3541084391474008</v>
      </c>
      <c r="BE5" s="134">
        <f t="shared" si="21"/>
        <v>-0.65155450297854656</v>
      </c>
      <c r="BF5" s="134" t="e">
        <f t="shared" si="22"/>
        <v>#NUM!</v>
      </c>
      <c r="BG5" s="134">
        <f t="shared" si="23"/>
        <v>0.12974472649930538</v>
      </c>
      <c r="BH5" s="134">
        <f t="shared" si="24"/>
        <v>0.96094619573383144</v>
      </c>
      <c r="BI5" s="134">
        <f t="shared" si="25"/>
        <v>0.69897129388743717</v>
      </c>
      <c r="BJ5" s="134">
        <f t="shared" si="26"/>
        <v>0.54406804435027567</v>
      </c>
      <c r="BK5" s="134">
        <f t="shared" si="27"/>
        <v>1.0128372247051722</v>
      </c>
      <c r="BL5" s="134">
        <f t="shared" si="28"/>
        <v>1.1430148002540952</v>
      </c>
      <c r="BM5" s="134">
        <f t="shared" si="29"/>
        <v>0.28780172993022601</v>
      </c>
      <c r="BN5" s="134">
        <f t="shared" si="30"/>
        <v>0.81954393554186866</v>
      </c>
      <c r="BO5" s="134" t="e">
        <f t="shared" si="31"/>
        <v>#NUM!</v>
      </c>
      <c r="BP5" s="134">
        <f t="shared" si="32"/>
        <v>1.9138138523837167</v>
      </c>
      <c r="BQ5" s="134">
        <v>-0.19586056766464957</v>
      </c>
      <c r="BR5" s="134">
        <v>0.99211148778694969</v>
      </c>
      <c r="BS5" s="134">
        <v>1.3334472744967505</v>
      </c>
      <c r="BT5" s="134">
        <v>1.4422768639315509</v>
      </c>
      <c r="BU5" s="134">
        <v>-0.36754270781527576</v>
      </c>
      <c r="BV5" s="134">
        <v>2.1189299069938092E-2</v>
      </c>
      <c r="BW5" s="134">
        <v>0.13033376849500614</v>
      </c>
      <c r="BX5" s="134">
        <v>4.9218022670181653E-2</v>
      </c>
      <c r="BY5" s="134">
        <v>0.38316109868924381</v>
      </c>
      <c r="BZ5" s="134">
        <v>0.82897929816117466</v>
      </c>
      <c r="CA5" s="134">
        <v>1.6020599913279623</v>
      </c>
      <c r="CB5" s="134">
        <v>0.1506089171089314</v>
      </c>
      <c r="CC5" s="134">
        <v>0.82817418308127999</v>
      </c>
      <c r="CD5" s="134">
        <v>-1.5228787452803376</v>
      </c>
      <c r="CE5" s="134">
        <v>2.9384711371076189</v>
      </c>
      <c r="CG5" s="134">
        <v>1.3692158574101427</v>
      </c>
      <c r="CH5" s="134">
        <v>0.43136376415898736</v>
      </c>
      <c r="CI5" s="134">
        <v>0.3979400086720376</v>
      </c>
      <c r="CJ5" s="134">
        <v>1.3541084391474008</v>
      </c>
      <c r="CK5" s="134">
        <v>-0.65155450297854656</v>
      </c>
      <c r="CM5" s="134">
        <v>0.12974472649930538</v>
      </c>
      <c r="CN5" s="134">
        <v>0.96094619573383144</v>
      </c>
      <c r="CO5" s="134">
        <v>0.69897129388743717</v>
      </c>
      <c r="CP5" s="134">
        <v>0.54406804435027567</v>
      </c>
      <c r="CQ5" s="134">
        <v>1.0128372247051722</v>
      </c>
      <c r="CR5" s="134">
        <v>1.1430148002540952</v>
      </c>
      <c r="CS5" s="134">
        <v>0.28780172993022601</v>
      </c>
      <c r="CT5" s="134">
        <v>0.81954393554186866</v>
      </c>
      <c r="CV5" s="134">
        <v>1.9138138523837167</v>
      </c>
    </row>
    <row r="6" spans="1:100" ht="28.8" x14ac:dyDescent="0.3">
      <c r="A6" s="128" t="s">
        <v>313</v>
      </c>
      <c r="B6" s="125" t="s">
        <v>377</v>
      </c>
      <c r="C6" s="128" t="s">
        <v>317</v>
      </c>
      <c r="D6" s="130">
        <v>1078</v>
      </c>
      <c r="E6" s="141">
        <v>0.60599999999999998</v>
      </c>
      <c r="F6" s="123">
        <v>24.37</v>
      </c>
      <c r="G6" s="123">
        <v>37.229999999999997</v>
      </c>
      <c r="H6" s="123">
        <v>30.485512895468219</v>
      </c>
      <c r="I6" s="128">
        <v>0.47</v>
      </c>
      <c r="J6" s="123">
        <v>1.04</v>
      </c>
      <c r="K6" s="123">
        <v>1.3</v>
      </c>
      <c r="L6" s="145">
        <v>1.22</v>
      </c>
      <c r="M6" s="123">
        <v>2.0095689999999999</v>
      </c>
      <c r="N6" s="123">
        <v>6.6207586877860978</v>
      </c>
      <c r="O6" s="123">
        <v>40</v>
      </c>
      <c r="P6" s="123">
        <v>1.4145194292068481</v>
      </c>
      <c r="Q6" s="133">
        <v>6.7324662208557129</v>
      </c>
      <c r="R6" s="146">
        <v>0.23</v>
      </c>
      <c r="S6" s="147">
        <v>13734.156072998543</v>
      </c>
      <c r="T6" s="148"/>
      <c r="U6" s="128">
        <v>16.8</v>
      </c>
      <c r="V6" s="123">
        <v>2.7</v>
      </c>
      <c r="W6" s="152">
        <v>7.6</v>
      </c>
      <c r="X6" s="139">
        <v>39.5</v>
      </c>
      <c r="Y6" s="139">
        <v>525.45067637629336</v>
      </c>
      <c r="Z6" s="133">
        <v>0.19313194246947302</v>
      </c>
      <c r="AA6" s="140">
        <v>102.13920728885559</v>
      </c>
      <c r="AB6" s="139">
        <v>13.3</v>
      </c>
      <c r="AC6" s="140">
        <v>10</v>
      </c>
      <c r="AD6" s="139">
        <v>9.4</v>
      </c>
      <c r="AE6" s="139">
        <v>25.2</v>
      </c>
      <c r="AF6" s="139">
        <v>6.2</v>
      </c>
      <c r="AG6" s="153">
        <v>1.62</v>
      </c>
      <c r="AH6" s="153">
        <v>5.6</v>
      </c>
      <c r="AI6" s="139">
        <v>0.09</v>
      </c>
      <c r="AJ6" s="147">
        <v>91.6</v>
      </c>
      <c r="AK6" s="134">
        <f t="shared" si="1"/>
        <v>-0.21752737583371382</v>
      </c>
      <c r="AL6" s="134">
        <f t="shared" si="2"/>
        <v>1.3868555291847244</v>
      </c>
      <c r="AM6" s="134">
        <f t="shared" si="3"/>
        <v>1.5708930362183922</v>
      </c>
      <c r="AN6" s="134">
        <f t="shared" si="4"/>
        <v>1.4840935060923279</v>
      </c>
      <c r="AO6" s="134">
        <f t="shared" si="5"/>
        <v>-0.32790214206428259</v>
      </c>
      <c r="AP6" s="134">
        <f t="shared" si="6"/>
        <v>1.703333929878037E-2</v>
      </c>
      <c r="AQ6" s="134">
        <f t="shared" si="7"/>
        <v>0.11394335230683679</v>
      </c>
      <c r="AR6" s="134">
        <f t="shared" si="8"/>
        <v>8.6359830674748214E-2</v>
      </c>
      <c r="AS6" s="134">
        <f t="shared" si="9"/>
        <v>0.30310292259811478</v>
      </c>
      <c r="AT6" s="134">
        <f t="shared" si="10"/>
        <v>0.82090775908313496</v>
      </c>
      <c r="AU6" s="134">
        <f t="shared" si="11"/>
        <v>1.6020599913279623</v>
      </c>
      <c r="AV6" s="134">
        <f t="shared" si="12"/>
        <v>0.1506089171089314</v>
      </c>
      <c r="AW6" s="134">
        <f t="shared" si="13"/>
        <v>0.82817418308127999</v>
      </c>
      <c r="AX6" s="134">
        <f t="shared" si="14"/>
        <v>-0.63827216398240705</v>
      </c>
      <c r="AY6" s="134">
        <f t="shared" si="15"/>
        <v>4.1378019783470252</v>
      </c>
      <c r="AZ6" s="134" t="e">
        <f t="shared" si="16"/>
        <v>#NUM!</v>
      </c>
      <c r="BA6" s="134">
        <f t="shared" si="17"/>
        <v>1.2253092817258628</v>
      </c>
      <c r="BB6" s="134">
        <f t="shared" si="18"/>
        <v>0.43136376415898736</v>
      </c>
      <c r="BC6" s="134">
        <f t="shared" si="19"/>
        <v>0.88081359228079137</v>
      </c>
      <c r="BD6" s="134">
        <f t="shared" si="20"/>
        <v>1.5965970956264601</v>
      </c>
      <c r="BE6" s="134">
        <f t="shared" si="21"/>
        <v>2.7205319554109657</v>
      </c>
      <c r="BF6" s="134">
        <f t="shared" si="22"/>
        <v>-0.71414589146673468</v>
      </c>
      <c r="BG6" s="134">
        <f t="shared" si="23"/>
        <v>2.0091924829358936</v>
      </c>
      <c r="BH6" s="134">
        <f t="shared" si="24"/>
        <v>1.1238516409670858</v>
      </c>
      <c r="BI6" s="134">
        <f t="shared" si="25"/>
        <v>1</v>
      </c>
      <c r="BJ6" s="134">
        <f t="shared" si="26"/>
        <v>0.97312785359969867</v>
      </c>
      <c r="BK6" s="134">
        <f t="shared" si="27"/>
        <v>1.4014005407815442</v>
      </c>
      <c r="BL6" s="134">
        <f t="shared" si="28"/>
        <v>0.79239168949825389</v>
      </c>
      <c r="BM6" s="134">
        <f t="shared" si="29"/>
        <v>0.20951501454263097</v>
      </c>
      <c r="BN6" s="134">
        <f t="shared" si="30"/>
        <v>0.74818802700620035</v>
      </c>
      <c r="BO6" s="134">
        <f t="shared" si="31"/>
        <v>-1.0457574905606752</v>
      </c>
      <c r="BP6" s="134">
        <f t="shared" si="32"/>
        <v>1.9618954736678504</v>
      </c>
      <c r="BQ6" s="134">
        <v>-0.21752737583371382</v>
      </c>
      <c r="BR6" s="134">
        <v>1.3868555291847244</v>
      </c>
      <c r="BS6" s="134">
        <v>1.5708930362183922</v>
      </c>
      <c r="BT6" s="134">
        <v>1.4840935060923279</v>
      </c>
      <c r="BU6" s="134">
        <v>-0.32790214206428259</v>
      </c>
      <c r="BV6" s="134">
        <v>1.703333929878037E-2</v>
      </c>
      <c r="BW6" s="134">
        <v>0.11394335230683679</v>
      </c>
      <c r="BX6" s="134">
        <v>8.6359830674748214E-2</v>
      </c>
      <c r="BY6" s="134">
        <v>0.30310292259811478</v>
      </c>
      <c r="BZ6" s="134">
        <v>0.82090775908313496</v>
      </c>
      <c r="CA6" s="134">
        <v>1.6020599913279623</v>
      </c>
      <c r="CB6" s="134">
        <v>0.1506089171089314</v>
      </c>
      <c r="CC6" s="134">
        <v>0.82817418308127999</v>
      </c>
      <c r="CD6" s="134">
        <v>-0.63827216398240705</v>
      </c>
      <c r="CE6" s="134">
        <v>4.1378019783470252</v>
      </c>
      <c r="CG6" s="134">
        <v>1.2253092817258628</v>
      </c>
      <c r="CH6" s="134">
        <v>0.43136376415898736</v>
      </c>
      <c r="CI6" s="134">
        <v>0.88081359228079137</v>
      </c>
      <c r="CJ6" s="134">
        <v>1.5965970956264601</v>
      </c>
      <c r="CK6" s="134">
        <v>2.7205319554109657</v>
      </c>
      <c r="CL6" s="134">
        <v>-0.71414589146673468</v>
      </c>
      <c r="CM6" s="134">
        <v>2.0091924829358936</v>
      </c>
      <c r="CN6" s="134">
        <v>1.1238516409670858</v>
      </c>
      <c r="CO6" s="134">
        <v>1</v>
      </c>
      <c r="CP6" s="134">
        <v>0.97312785359969867</v>
      </c>
      <c r="CQ6" s="134">
        <v>1.4014005407815442</v>
      </c>
      <c r="CR6" s="134">
        <v>0.79239168949825389</v>
      </c>
      <c r="CS6" s="134">
        <v>0.20951501454263097</v>
      </c>
      <c r="CT6" s="134">
        <v>0.74818802700620035</v>
      </c>
      <c r="CU6" s="134">
        <v>-1.0457574905606752</v>
      </c>
      <c r="CV6" s="134">
        <v>1.9618954736678504</v>
      </c>
    </row>
    <row r="7" spans="1:100" x14ac:dyDescent="0.3">
      <c r="A7" s="128" t="s">
        <v>313</v>
      </c>
      <c r="B7" s="125" t="s">
        <v>377</v>
      </c>
      <c r="C7" s="128" t="s">
        <v>318</v>
      </c>
      <c r="D7" s="130">
        <v>1079</v>
      </c>
      <c r="E7" s="141">
        <v>0.63700000000000001</v>
      </c>
      <c r="F7" s="123">
        <v>17.61</v>
      </c>
      <c r="G7" s="123">
        <v>32.21</v>
      </c>
      <c r="H7" s="123">
        <v>36.685426475752763</v>
      </c>
      <c r="I7" s="128">
        <v>0.72299999999999998</v>
      </c>
      <c r="J7" s="123">
        <v>1.0900000000000001</v>
      </c>
      <c r="K7" s="123">
        <v>1.25</v>
      </c>
      <c r="L7" s="145">
        <v>1.17</v>
      </c>
      <c r="M7" s="123">
        <v>2.427184</v>
      </c>
      <c r="N7" s="123">
        <v>5.5646211944963646</v>
      </c>
      <c r="O7" s="123">
        <v>40</v>
      </c>
      <c r="P7" s="123">
        <v>1.4145194292068481</v>
      </c>
      <c r="Q7" s="133">
        <v>6.7324662208557129</v>
      </c>
      <c r="R7" s="146">
        <v>0.06</v>
      </c>
      <c r="S7" s="147">
        <v>6872.1598242975006</v>
      </c>
      <c r="T7" s="148"/>
      <c r="U7" s="128">
        <v>42.6</v>
      </c>
      <c r="V7" s="123">
        <v>5.3</v>
      </c>
      <c r="W7" s="152">
        <v>3.6</v>
      </c>
      <c r="X7" s="139">
        <v>38.5</v>
      </c>
      <c r="Y7" s="139">
        <v>106.58481764538492</v>
      </c>
      <c r="Z7" s="133">
        <v>0</v>
      </c>
      <c r="AA7" s="140">
        <v>154.80245559711906</v>
      </c>
      <c r="AB7" s="139">
        <v>23.14</v>
      </c>
      <c r="AC7" s="140">
        <v>10.000031294105129</v>
      </c>
      <c r="AD7" s="139">
        <v>4</v>
      </c>
      <c r="AE7" s="139">
        <v>1.8</v>
      </c>
      <c r="AF7" s="139">
        <v>9.6</v>
      </c>
      <c r="AG7" s="153">
        <v>2.11</v>
      </c>
      <c r="AH7" s="153">
        <v>6.5</v>
      </c>
      <c r="AI7" s="139">
        <v>0</v>
      </c>
      <c r="AJ7" s="147">
        <v>88</v>
      </c>
      <c r="AK7" s="134">
        <f t="shared" si="1"/>
        <v>-0.19586056766464957</v>
      </c>
      <c r="AL7" s="134">
        <f t="shared" si="2"/>
        <v>1.2457593559672768</v>
      </c>
      <c r="AM7" s="134">
        <f t="shared" si="3"/>
        <v>1.5079907248196913</v>
      </c>
      <c r="AN7" s="134">
        <f t="shared" si="4"/>
        <v>1.5644935722042914</v>
      </c>
      <c r="AO7" s="134">
        <f t="shared" si="5"/>
        <v>-0.14086170270546919</v>
      </c>
      <c r="AP7" s="134">
        <f t="shared" si="6"/>
        <v>3.7426497940623665E-2</v>
      </c>
      <c r="AQ7" s="134">
        <f t="shared" si="7"/>
        <v>9.691001300805642E-2</v>
      </c>
      <c r="AR7" s="134">
        <f t="shared" si="8"/>
        <v>6.8185861746161619E-2</v>
      </c>
      <c r="AS7" s="134">
        <f t="shared" si="9"/>
        <v>0.38510270058231688</v>
      </c>
      <c r="AT7" s="134">
        <f t="shared" si="10"/>
        <v>0.74543560555494226</v>
      </c>
      <c r="AU7" s="134">
        <f t="shared" si="11"/>
        <v>1.6020599913279623</v>
      </c>
      <c r="AV7" s="134">
        <f t="shared" si="12"/>
        <v>0.1506089171089314</v>
      </c>
      <c r="AW7" s="134">
        <f t="shared" si="13"/>
        <v>0.82817418308127999</v>
      </c>
      <c r="AX7" s="134">
        <f t="shared" si="14"/>
        <v>-1.2218487496163564</v>
      </c>
      <c r="AY7" s="134">
        <f t="shared" si="15"/>
        <v>3.837093251231122</v>
      </c>
      <c r="AZ7" s="134" t="e">
        <f t="shared" si="16"/>
        <v>#NUM!</v>
      </c>
      <c r="BA7" s="134">
        <f t="shared" si="17"/>
        <v>1.6294095991027189</v>
      </c>
      <c r="BB7" s="134">
        <f t="shared" si="18"/>
        <v>0.72427586960078905</v>
      </c>
      <c r="BC7" s="134">
        <f t="shared" si="19"/>
        <v>0.55630250076728727</v>
      </c>
      <c r="BD7" s="134">
        <f t="shared" si="20"/>
        <v>1.5854607295085006</v>
      </c>
      <c r="BE7" s="134">
        <f t="shared" si="21"/>
        <v>2.0276953465065084</v>
      </c>
      <c r="BF7" s="134" t="e">
        <f t="shared" si="22"/>
        <v>#NUM!</v>
      </c>
      <c r="BG7" s="134">
        <f t="shared" si="23"/>
        <v>2.1897778455188384</v>
      </c>
      <c r="BH7" s="134">
        <f t="shared" si="24"/>
        <v>1.3643633546157308</v>
      </c>
      <c r="BI7" s="134">
        <f t="shared" si="25"/>
        <v>1.0000013590835908</v>
      </c>
      <c r="BJ7" s="134">
        <f t="shared" si="26"/>
        <v>0.6020599913279624</v>
      </c>
      <c r="BK7" s="134">
        <f t="shared" si="27"/>
        <v>0.25527250510330607</v>
      </c>
      <c r="BL7" s="134">
        <f t="shared" si="28"/>
        <v>0.98227123303956843</v>
      </c>
      <c r="BM7" s="134">
        <f t="shared" si="29"/>
        <v>0.32428245529769262</v>
      </c>
      <c r="BN7" s="134">
        <f t="shared" si="30"/>
        <v>0.81291335664285558</v>
      </c>
      <c r="BO7" s="134" t="e">
        <f t="shared" si="31"/>
        <v>#NUM!</v>
      </c>
      <c r="BP7" s="134">
        <f t="shared" si="32"/>
        <v>1.9444826721501687</v>
      </c>
      <c r="BQ7" s="134">
        <v>-0.19586056766464957</v>
      </c>
      <c r="BR7" s="134">
        <v>1.2457593559672768</v>
      </c>
      <c r="BS7" s="134">
        <v>1.5079907248196913</v>
      </c>
      <c r="BT7" s="134">
        <v>1.5644935722042914</v>
      </c>
      <c r="BU7" s="134">
        <v>-0.14086170270546919</v>
      </c>
      <c r="BV7" s="134">
        <v>3.7426497940623665E-2</v>
      </c>
      <c r="BW7" s="134">
        <v>9.691001300805642E-2</v>
      </c>
      <c r="BX7" s="134">
        <v>6.8185861746161619E-2</v>
      </c>
      <c r="BY7" s="134">
        <v>0.38510270058231688</v>
      </c>
      <c r="BZ7" s="134">
        <v>0.74543560555494226</v>
      </c>
      <c r="CA7" s="134">
        <v>1.6020599913279623</v>
      </c>
      <c r="CB7" s="134">
        <v>0.1506089171089314</v>
      </c>
      <c r="CC7" s="134">
        <v>0.82817418308127999</v>
      </c>
      <c r="CD7" s="134">
        <v>-1.2218487496163564</v>
      </c>
      <c r="CE7" s="134">
        <v>3.837093251231122</v>
      </c>
      <c r="CG7" s="134">
        <v>1.6294095991027189</v>
      </c>
      <c r="CH7" s="134">
        <v>0.72427586960078905</v>
      </c>
      <c r="CI7" s="134">
        <v>0.55630250076728727</v>
      </c>
      <c r="CJ7" s="134">
        <v>1.5854607295085006</v>
      </c>
      <c r="CK7" s="134">
        <v>2.0276953465065084</v>
      </c>
      <c r="CM7" s="134">
        <v>2.1897778455188384</v>
      </c>
      <c r="CN7" s="134">
        <v>1.3643633546157308</v>
      </c>
      <c r="CO7" s="134">
        <v>1.0000013590835908</v>
      </c>
      <c r="CP7" s="134">
        <v>0.6020599913279624</v>
      </c>
      <c r="CQ7" s="134">
        <v>0.25527250510330607</v>
      </c>
      <c r="CR7" s="134">
        <v>0.98227123303956843</v>
      </c>
      <c r="CS7" s="134">
        <v>0.32428245529769262</v>
      </c>
      <c r="CT7" s="134">
        <v>0.81291335664285558</v>
      </c>
      <c r="CV7" s="134">
        <v>1.9444826721501687</v>
      </c>
    </row>
    <row r="8" spans="1:100" ht="28.8" x14ac:dyDescent="0.3">
      <c r="A8" s="128" t="s">
        <v>382</v>
      </c>
      <c r="B8" s="125" t="s">
        <v>378</v>
      </c>
      <c r="C8" s="128" t="s">
        <v>319</v>
      </c>
      <c r="D8" s="130">
        <v>2003</v>
      </c>
      <c r="E8" s="141">
        <v>0.57399999999999995</v>
      </c>
      <c r="F8" s="123">
        <v>50.28</v>
      </c>
      <c r="G8" s="123">
        <v>63.2</v>
      </c>
      <c r="H8" s="123">
        <v>27.487147009811615</v>
      </c>
      <c r="I8" s="128">
        <v>0.45900000000000002</v>
      </c>
      <c r="J8" s="123">
        <v>1.03</v>
      </c>
      <c r="K8" s="123">
        <v>1.0900000000000001</v>
      </c>
      <c r="L8" s="145">
        <v>1.37</v>
      </c>
      <c r="M8" s="123">
        <v>2.9268290000000001</v>
      </c>
      <c r="N8" s="123">
        <v>3.3119625504507941</v>
      </c>
      <c r="O8" s="123">
        <v>40</v>
      </c>
      <c r="P8" s="123">
        <v>1.4145194292068499</v>
      </c>
      <c r="Q8" s="133">
        <v>6.7324662208557102</v>
      </c>
      <c r="R8" s="146">
        <v>0.31</v>
      </c>
      <c r="S8" s="147">
        <v>11312.197329910636</v>
      </c>
      <c r="T8" s="148"/>
      <c r="U8" s="128">
        <v>59.3</v>
      </c>
      <c r="V8" s="123">
        <v>3.3</v>
      </c>
      <c r="W8" s="152">
        <v>5.8</v>
      </c>
      <c r="X8" s="139">
        <v>29.700000000000003</v>
      </c>
      <c r="Y8" s="139">
        <v>815.96107060972884</v>
      </c>
      <c r="Z8" s="133">
        <v>894.52371627185539</v>
      </c>
      <c r="AA8" s="140">
        <v>1156.1752544600581</v>
      </c>
      <c r="AB8" s="139">
        <v>31.37</v>
      </c>
      <c r="AC8" s="140">
        <v>15.000062526313156</v>
      </c>
      <c r="AD8" s="139">
        <v>8.3000000000000007</v>
      </c>
      <c r="AE8" s="139">
        <v>24.6</v>
      </c>
      <c r="AF8" s="139">
        <v>6.8</v>
      </c>
      <c r="AG8" s="153">
        <v>1.48</v>
      </c>
      <c r="AH8" s="153">
        <v>3.1</v>
      </c>
      <c r="AI8" s="139">
        <v>44.39</v>
      </c>
      <c r="AJ8" s="147">
        <v>91.100000000000009</v>
      </c>
      <c r="AK8" s="134">
        <f t="shared" si="1"/>
        <v>-0.24108810760202651</v>
      </c>
      <c r="AL8" s="134">
        <f t="shared" si="2"/>
        <v>1.7013952690139202</v>
      </c>
      <c r="AM8" s="134">
        <f t="shared" si="3"/>
        <v>1.8007170782823851</v>
      </c>
      <c r="AN8" s="134">
        <f t="shared" si="4"/>
        <v>1.4391296651910268</v>
      </c>
      <c r="AO8" s="134">
        <f t="shared" si="5"/>
        <v>-0.33818731446273875</v>
      </c>
      <c r="AP8" s="134">
        <f t="shared" si="6"/>
        <v>1.2837224705172217E-2</v>
      </c>
      <c r="AQ8" s="134">
        <f t="shared" si="7"/>
        <v>3.7426497940623665E-2</v>
      </c>
      <c r="AR8" s="134">
        <f t="shared" si="8"/>
        <v>0.13672056715640679</v>
      </c>
      <c r="AS8" s="134">
        <f t="shared" si="9"/>
        <v>0.46639734951756001</v>
      </c>
      <c r="AT8" s="134">
        <f t="shared" si="10"/>
        <v>0.52008541741703285</v>
      </c>
      <c r="AU8" s="134">
        <f t="shared" si="11"/>
        <v>1.6020599913279623</v>
      </c>
      <c r="AV8" s="134">
        <f t="shared" si="12"/>
        <v>0.15060891710893196</v>
      </c>
      <c r="AW8" s="134">
        <f t="shared" si="13"/>
        <v>0.82817418308127977</v>
      </c>
      <c r="AX8" s="134">
        <f t="shared" si="14"/>
        <v>-0.50863830616572736</v>
      </c>
      <c r="AY8" s="134">
        <f t="shared" si="15"/>
        <v>4.0535469723495563</v>
      </c>
      <c r="AZ8" s="134" t="e">
        <f t="shared" si="16"/>
        <v>#NUM!</v>
      </c>
      <c r="BA8" s="134">
        <f t="shared" si="17"/>
        <v>1.7730546933642626</v>
      </c>
      <c r="BB8" s="134">
        <f t="shared" si="18"/>
        <v>0.51851393987788741</v>
      </c>
      <c r="BC8" s="134">
        <f t="shared" si="19"/>
        <v>0.76342799356293722</v>
      </c>
      <c r="BD8" s="134">
        <f t="shared" si="20"/>
        <v>1.4727564493172125</v>
      </c>
      <c r="BE8" s="134">
        <f t="shared" si="21"/>
        <v>2.9116694391182198</v>
      </c>
      <c r="BF8" s="134">
        <f t="shared" si="22"/>
        <v>2.9515918593913275</v>
      </c>
      <c r="BG8" s="134">
        <f t="shared" si="23"/>
        <v>3.063023669963457</v>
      </c>
      <c r="BH8" s="134">
        <f t="shared" si="24"/>
        <v>1.4965145186977451</v>
      </c>
      <c r="BI8" s="134">
        <f t="shared" si="25"/>
        <v>1.1760930693740934</v>
      </c>
      <c r="BJ8" s="134">
        <f t="shared" si="26"/>
        <v>0.91907809237607396</v>
      </c>
      <c r="BK8" s="134">
        <f t="shared" si="27"/>
        <v>1.3909351071033791</v>
      </c>
      <c r="BL8" s="134">
        <f t="shared" si="28"/>
        <v>0.83250891270623628</v>
      </c>
      <c r="BM8" s="134">
        <f t="shared" si="29"/>
        <v>0.17026171539495738</v>
      </c>
      <c r="BN8" s="134">
        <f t="shared" si="30"/>
        <v>0.49136169383427269</v>
      </c>
      <c r="BO8" s="134">
        <f t="shared" si="31"/>
        <v>1.6472851450253667</v>
      </c>
      <c r="BP8" s="134">
        <f t="shared" si="32"/>
        <v>1.9595183769729982</v>
      </c>
      <c r="BQ8" s="134">
        <v>-0.24108810760202651</v>
      </c>
      <c r="BR8" s="134">
        <v>1.7013952690139202</v>
      </c>
      <c r="BS8" s="134">
        <v>1.8007170782823851</v>
      </c>
      <c r="BT8" s="134">
        <v>1.4391296651910268</v>
      </c>
      <c r="BU8" s="134">
        <v>-0.33818731446273875</v>
      </c>
      <c r="BV8" s="134">
        <v>1.2837224705172217E-2</v>
      </c>
      <c r="BW8" s="134">
        <v>3.7426497940623665E-2</v>
      </c>
      <c r="BX8" s="134">
        <v>0.13672056715640679</v>
      </c>
      <c r="BY8" s="134">
        <v>0.46639734951756001</v>
      </c>
      <c r="BZ8" s="134">
        <v>0.52008541741703285</v>
      </c>
      <c r="CA8" s="134">
        <v>1.6020599913279623</v>
      </c>
      <c r="CB8" s="134">
        <v>0.15060891710893196</v>
      </c>
      <c r="CC8" s="134">
        <v>0.82817418308127977</v>
      </c>
      <c r="CD8" s="134">
        <v>-0.50863830616572736</v>
      </c>
      <c r="CE8" s="134">
        <v>4.0535469723495563</v>
      </c>
      <c r="CG8" s="134">
        <v>1.7730546933642626</v>
      </c>
      <c r="CH8" s="134">
        <v>0.51851393987788741</v>
      </c>
      <c r="CI8" s="134">
        <v>0.76342799356293722</v>
      </c>
      <c r="CJ8" s="134">
        <v>1.4727564493172125</v>
      </c>
      <c r="CK8" s="134">
        <v>2.9116694391182198</v>
      </c>
      <c r="CL8" s="134">
        <v>2.9515918593913275</v>
      </c>
      <c r="CM8" s="134">
        <v>3.063023669963457</v>
      </c>
      <c r="CN8" s="134">
        <v>1.4965145186977451</v>
      </c>
      <c r="CO8" s="134">
        <v>1.1760930693740934</v>
      </c>
      <c r="CP8" s="134">
        <v>0.91907809237607396</v>
      </c>
      <c r="CQ8" s="134">
        <v>1.3909351071033791</v>
      </c>
      <c r="CR8" s="134">
        <v>0.83250891270623628</v>
      </c>
      <c r="CS8" s="134">
        <v>0.17026171539495738</v>
      </c>
      <c r="CT8" s="134">
        <v>0.49136169383427269</v>
      </c>
      <c r="CU8" s="134">
        <v>1.6472851450253667</v>
      </c>
      <c r="CV8" s="134">
        <v>1.9595183769729982</v>
      </c>
    </row>
    <row r="9" spans="1:100" ht="28.8" x14ac:dyDescent="0.3">
      <c r="A9" s="128" t="s">
        <v>382</v>
      </c>
      <c r="B9" s="125" t="s">
        <v>378</v>
      </c>
      <c r="C9" s="128" t="s">
        <v>320</v>
      </c>
      <c r="D9" s="130">
        <v>2012</v>
      </c>
      <c r="E9" s="141">
        <v>0.63900000000000001</v>
      </c>
      <c r="F9" s="123">
        <v>4.57</v>
      </c>
      <c r="G9" s="123">
        <v>10.31</v>
      </c>
      <c r="H9" s="123">
        <v>30.340426763066251</v>
      </c>
      <c r="I9" s="128">
        <v>0.54300000000000004</v>
      </c>
      <c r="J9" s="123">
        <v>1.1000000000000001</v>
      </c>
      <c r="K9" s="123">
        <v>1.25</v>
      </c>
      <c r="L9" s="145">
        <v>2.16</v>
      </c>
      <c r="M9" s="123">
        <v>2.9619179999999998</v>
      </c>
      <c r="N9" s="123">
        <v>8.5662056614254034</v>
      </c>
      <c r="O9" s="123">
        <v>40</v>
      </c>
      <c r="P9" s="123">
        <v>1.4145194292068499</v>
      </c>
      <c r="Q9" s="133">
        <v>6.7324662208557102</v>
      </c>
      <c r="R9" s="146">
        <v>0.05</v>
      </c>
      <c r="S9" s="147">
        <v>563.59826366526295</v>
      </c>
      <c r="T9" s="148"/>
      <c r="U9" s="128">
        <v>33.4</v>
      </c>
      <c r="V9" s="123">
        <v>5.4</v>
      </c>
      <c r="W9" s="152">
        <v>7.9</v>
      </c>
      <c r="X9" s="139">
        <v>15.400000000000006</v>
      </c>
      <c r="Y9" s="139">
        <v>11.371989393983529</v>
      </c>
      <c r="Z9" s="133">
        <v>17.43130679258363</v>
      </c>
      <c r="AA9" s="140">
        <v>117.70115473200664</v>
      </c>
      <c r="AB9" s="139">
        <v>3.42</v>
      </c>
      <c r="AC9" s="140">
        <v>4.9999923131913322</v>
      </c>
      <c r="AD9" s="139">
        <v>9.3000000000000007</v>
      </c>
      <c r="AE9" s="139">
        <v>20.8</v>
      </c>
      <c r="AF9" s="139">
        <v>21.6</v>
      </c>
      <c r="AG9" s="153">
        <v>1.18</v>
      </c>
      <c r="AH9" s="153">
        <v>4.9000000000000004</v>
      </c>
      <c r="AI9" s="139">
        <v>0</v>
      </c>
      <c r="AJ9" s="147">
        <v>78.099999999999994</v>
      </c>
      <c r="AK9" s="134">
        <f t="shared" si="1"/>
        <v>-0.19449914184159983</v>
      </c>
      <c r="AL9" s="134">
        <f t="shared" si="2"/>
        <v>0.6599162000698503</v>
      </c>
      <c r="AM9" s="134">
        <f t="shared" si="3"/>
        <v>1.0132586652835165</v>
      </c>
      <c r="AN9" s="134">
        <f t="shared" si="4"/>
        <v>1.4820216852028956</v>
      </c>
      <c r="AO9" s="134">
        <f t="shared" si="5"/>
        <v>-0.26520017041115301</v>
      </c>
      <c r="AP9" s="134">
        <f t="shared" si="6"/>
        <v>4.1392685158225077E-2</v>
      </c>
      <c r="AQ9" s="134">
        <f t="shared" si="7"/>
        <v>9.691001300805642E-2</v>
      </c>
      <c r="AR9" s="134">
        <f t="shared" si="8"/>
        <v>0.3344537511509309</v>
      </c>
      <c r="AS9" s="134">
        <f t="shared" si="9"/>
        <v>0.47157303101150011</v>
      </c>
      <c r="AT9" s="134">
        <f t="shared" si="10"/>
        <v>0.9327884969283996</v>
      </c>
      <c r="AU9" s="134">
        <f t="shared" si="11"/>
        <v>1.6020599913279623</v>
      </c>
      <c r="AV9" s="134">
        <f t="shared" si="12"/>
        <v>0.15060891710893196</v>
      </c>
      <c r="AW9" s="134">
        <f t="shared" si="13"/>
        <v>0.82817418308127977</v>
      </c>
      <c r="AX9" s="134">
        <f t="shared" si="14"/>
        <v>-1.3010299956639813</v>
      </c>
      <c r="AY9" s="134">
        <f t="shared" si="15"/>
        <v>2.7509696464640103</v>
      </c>
      <c r="AZ9" s="134" t="e">
        <f t="shared" si="16"/>
        <v>#NUM!</v>
      </c>
      <c r="BA9" s="134">
        <f t="shared" si="17"/>
        <v>1.5237464668115646</v>
      </c>
      <c r="BB9" s="134">
        <f t="shared" si="18"/>
        <v>0.7323937598229685</v>
      </c>
      <c r="BC9" s="134">
        <f t="shared" si="19"/>
        <v>0.89762709129044149</v>
      </c>
      <c r="BD9" s="134">
        <f t="shared" si="20"/>
        <v>1.1875207208364633</v>
      </c>
      <c r="BE9" s="134">
        <f t="shared" si="21"/>
        <v>1.0558364459764966</v>
      </c>
      <c r="BF9" s="134">
        <f t="shared" si="22"/>
        <v>1.2413299465783862</v>
      </c>
      <c r="BG9" s="134">
        <f t="shared" si="23"/>
        <v>2.0707807236019611</v>
      </c>
      <c r="BH9" s="134">
        <f t="shared" si="24"/>
        <v>0.53402610605613499</v>
      </c>
      <c r="BI9" s="134">
        <f t="shared" si="25"/>
        <v>0.69896933666778804</v>
      </c>
      <c r="BJ9" s="134">
        <f t="shared" si="26"/>
        <v>0.96848294855393513</v>
      </c>
      <c r="BK9" s="134">
        <f t="shared" si="27"/>
        <v>1.3180633349627615</v>
      </c>
      <c r="BL9" s="134">
        <f t="shared" si="28"/>
        <v>1.3344537511509309</v>
      </c>
      <c r="BM9" s="134">
        <f t="shared" si="29"/>
        <v>7.1882007306125359E-2</v>
      </c>
      <c r="BN9" s="134">
        <f t="shared" si="30"/>
        <v>0.69019608002851374</v>
      </c>
      <c r="BO9" s="134" t="e">
        <f t="shared" si="31"/>
        <v>#NUM!</v>
      </c>
      <c r="BP9" s="134">
        <f t="shared" si="32"/>
        <v>1.8926510338773004</v>
      </c>
      <c r="BQ9" s="134">
        <v>-0.19449914184159983</v>
      </c>
      <c r="BR9" s="134">
        <v>0.6599162000698503</v>
      </c>
      <c r="BS9" s="134">
        <v>1.0132586652835165</v>
      </c>
      <c r="BT9" s="134">
        <v>1.4820216852028956</v>
      </c>
      <c r="BU9" s="134">
        <v>-0.26520017041115301</v>
      </c>
      <c r="BV9" s="134">
        <v>4.1392685158225077E-2</v>
      </c>
      <c r="BW9" s="134">
        <v>9.691001300805642E-2</v>
      </c>
      <c r="BX9" s="134">
        <v>0.3344537511509309</v>
      </c>
      <c r="BY9" s="134">
        <v>0.47157303101150011</v>
      </c>
      <c r="BZ9" s="134">
        <v>0.9327884969283996</v>
      </c>
      <c r="CA9" s="134">
        <v>1.6020599913279623</v>
      </c>
      <c r="CB9" s="134">
        <v>0.15060891710893196</v>
      </c>
      <c r="CC9" s="134">
        <v>0.82817418308127977</v>
      </c>
      <c r="CD9" s="134">
        <v>-1.3010299956639813</v>
      </c>
      <c r="CE9" s="134">
        <v>2.7509696464640103</v>
      </c>
      <c r="CG9" s="134">
        <v>1.5237464668115646</v>
      </c>
      <c r="CH9" s="134">
        <v>0.7323937598229685</v>
      </c>
      <c r="CI9" s="134">
        <v>0.89762709129044149</v>
      </c>
      <c r="CJ9" s="134">
        <v>1.1875207208364633</v>
      </c>
      <c r="CK9" s="134">
        <v>1.0558364459764966</v>
      </c>
      <c r="CL9" s="134">
        <v>1.2413299465783862</v>
      </c>
      <c r="CM9" s="134">
        <v>2.0707807236019611</v>
      </c>
      <c r="CN9" s="134">
        <v>0.53402610605613499</v>
      </c>
      <c r="CO9" s="134">
        <v>0.69896933666778804</v>
      </c>
      <c r="CP9" s="134">
        <v>0.96848294855393513</v>
      </c>
      <c r="CQ9" s="134">
        <v>1.3180633349627615</v>
      </c>
      <c r="CR9" s="134">
        <v>1.3344537511509309</v>
      </c>
      <c r="CS9" s="134">
        <v>7.1882007306125359E-2</v>
      </c>
      <c r="CT9" s="134">
        <v>0.69019608002851374</v>
      </c>
      <c r="CV9" s="134">
        <v>1.8926510338773004</v>
      </c>
    </row>
    <row r="10" spans="1:100" ht="28.8" x14ac:dyDescent="0.3">
      <c r="A10" s="128" t="s">
        <v>382</v>
      </c>
      <c r="B10" s="125" t="s">
        <v>378</v>
      </c>
      <c r="C10" s="128" t="s">
        <v>321</v>
      </c>
      <c r="D10" s="130">
        <v>2013</v>
      </c>
      <c r="E10" s="141">
        <v>0.63900000000000001</v>
      </c>
      <c r="F10" s="123">
        <v>15.28</v>
      </c>
      <c r="G10" s="123">
        <v>29.31</v>
      </c>
      <c r="H10" s="123">
        <v>27.725339621349349</v>
      </c>
      <c r="I10" s="128">
        <v>0.47299999999999998</v>
      </c>
      <c r="J10" s="123">
        <v>1.0900000000000001</v>
      </c>
      <c r="K10" s="123">
        <v>1.36</v>
      </c>
      <c r="L10" s="145">
        <v>1.35</v>
      </c>
      <c r="M10" s="123">
        <v>3.6842109999999999</v>
      </c>
      <c r="N10" s="123">
        <v>4.3171789148314073</v>
      </c>
      <c r="O10" s="123">
        <v>40</v>
      </c>
      <c r="P10" s="123">
        <v>1.4145194292068499</v>
      </c>
      <c r="Q10" s="133">
        <v>6.7324662208557102</v>
      </c>
      <c r="R10" s="146">
        <v>0.06</v>
      </c>
      <c r="S10" s="147">
        <v>351.3122677045115</v>
      </c>
      <c r="T10" s="148"/>
      <c r="U10" s="128">
        <v>47.3</v>
      </c>
      <c r="V10" s="123">
        <v>2.6</v>
      </c>
      <c r="W10" s="152">
        <v>6.1</v>
      </c>
      <c r="X10" s="139">
        <v>29.400000000000006</v>
      </c>
      <c r="Y10" s="139">
        <v>65.281278581376725</v>
      </c>
      <c r="Z10" s="133">
        <v>9.6546773951811549</v>
      </c>
      <c r="AA10" s="140">
        <v>46.256549144804097</v>
      </c>
      <c r="AB10" s="139">
        <v>9.7200000000000006</v>
      </c>
      <c r="AC10" s="140">
        <v>4.9999862121508771</v>
      </c>
      <c r="AD10" s="139">
        <v>4.4000000000000004</v>
      </c>
      <c r="AE10" s="139">
        <v>13.3</v>
      </c>
      <c r="AF10" s="139">
        <v>21.2</v>
      </c>
      <c r="AG10" s="153">
        <v>1.91</v>
      </c>
      <c r="AH10" s="153">
        <v>5.9</v>
      </c>
      <c r="AI10" s="139">
        <v>0.05</v>
      </c>
      <c r="AJ10" s="147">
        <v>83.899999999999991</v>
      </c>
      <c r="AK10" s="134">
        <f t="shared" si="1"/>
        <v>-0.19449914184159983</v>
      </c>
      <c r="AL10" s="134">
        <f t="shared" si="2"/>
        <v>1.1841233542396712</v>
      </c>
      <c r="AM10" s="134">
        <f t="shared" si="3"/>
        <v>1.4670158184384354</v>
      </c>
      <c r="AN10" s="134">
        <f t="shared" si="4"/>
        <v>1.4428768747409302</v>
      </c>
      <c r="AO10" s="134">
        <f t="shared" si="5"/>
        <v>-0.32513885926218844</v>
      </c>
      <c r="AP10" s="134">
        <f t="shared" si="6"/>
        <v>3.7426497940623665E-2</v>
      </c>
      <c r="AQ10" s="134">
        <f t="shared" si="7"/>
        <v>0.13353890837021754</v>
      </c>
      <c r="AR10" s="134">
        <f t="shared" si="8"/>
        <v>0.13033376849500614</v>
      </c>
      <c r="AS10" s="134">
        <f t="shared" si="9"/>
        <v>0.56634449489928618</v>
      </c>
      <c r="AT10" s="134">
        <f t="shared" si="10"/>
        <v>0.6352000472928</v>
      </c>
      <c r="AU10" s="134">
        <f t="shared" si="11"/>
        <v>1.6020599913279623</v>
      </c>
      <c r="AV10" s="134">
        <f t="shared" si="12"/>
        <v>0.15060891710893196</v>
      </c>
      <c r="AW10" s="134">
        <f t="shared" si="13"/>
        <v>0.82817418308127977</v>
      </c>
      <c r="AX10" s="134">
        <f t="shared" si="14"/>
        <v>-1.2218487496163564</v>
      </c>
      <c r="AY10" s="134">
        <f t="shared" si="15"/>
        <v>2.545693315471933</v>
      </c>
      <c r="AZ10" s="134" t="e">
        <f t="shared" si="16"/>
        <v>#NUM!</v>
      </c>
      <c r="BA10" s="134">
        <f t="shared" si="17"/>
        <v>1.6748611407378116</v>
      </c>
      <c r="BB10" s="134">
        <f t="shared" si="18"/>
        <v>0.41497334797081797</v>
      </c>
      <c r="BC10" s="134">
        <f t="shared" si="19"/>
        <v>0.78532983501076703</v>
      </c>
      <c r="BD10" s="134">
        <f t="shared" si="20"/>
        <v>1.4683473304121575</v>
      </c>
      <c r="BE10" s="134">
        <f t="shared" si="21"/>
        <v>1.8147886518027709</v>
      </c>
      <c r="BF10" s="134">
        <f t="shared" si="22"/>
        <v>0.98473776668782143</v>
      </c>
      <c r="BG10" s="134">
        <f t="shared" si="23"/>
        <v>1.665173230179716</v>
      </c>
      <c r="BH10" s="134">
        <f t="shared" si="24"/>
        <v>0.98766626492627463</v>
      </c>
      <c r="BI10" s="134">
        <f t="shared" si="25"/>
        <v>0.69896880673700934</v>
      </c>
      <c r="BJ10" s="134">
        <f t="shared" si="26"/>
        <v>0.64345267648618742</v>
      </c>
      <c r="BK10" s="134">
        <f t="shared" si="27"/>
        <v>1.1238516409670858</v>
      </c>
      <c r="BL10" s="134">
        <f t="shared" si="28"/>
        <v>1.3263358609287514</v>
      </c>
      <c r="BM10" s="134">
        <f t="shared" si="29"/>
        <v>0.28103336724772754</v>
      </c>
      <c r="BN10" s="134">
        <f t="shared" si="30"/>
        <v>0.77085201164214423</v>
      </c>
      <c r="BO10" s="134">
        <f t="shared" si="31"/>
        <v>-1.3010299956639813</v>
      </c>
      <c r="BP10" s="134">
        <f t="shared" si="32"/>
        <v>1.9237619608287002</v>
      </c>
      <c r="BQ10" s="134">
        <v>-0.19449914184159983</v>
      </c>
      <c r="BR10" s="134">
        <v>1.1841233542396712</v>
      </c>
      <c r="BS10" s="134">
        <v>1.4670158184384354</v>
      </c>
      <c r="BT10" s="134">
        <v>1.4428768747409302</v>
      </c>
      <c r="BU10" s="134">
        <v>-0.32513885926218844</v>
      </c>
      <c r="BV10" s="134">
        <v>3.7426497940623665E-2</v>
      </c>
      <c r="BW10" s="134">
        <v>0.13353890837021754</v>
      </c>
      <c r="BX10" s="134">
        <v>0.13033376849500614</v>
      </c>
      <c r="BY10" s="134">
        <v>0.56634449489928618</v>
      </c>
      <c r="BZ10" s="134">
        <v>0.6352000472928</v>
      </c>
      <c r="CA10" s="134">
        <v>1.6020599913279623</v>
      </c>
      <c r="CB10" s="134">
        <v>0.15060891710893196</v>
      </c>
      <c r="CC10" s="134">
        <v>0.82817418308127977</v>
      </c>
      <c r="CD10" s="134">
        <v>-1.2218487496163564</v>
      </c>
      <c r="CE10" s="134">
        <v>2.545693315471933</v>
      </c>
      <c r="CG10" s="134">
        <v>1.6748611407378116</v>
      </c>
      <c r="CH10" s="134">
        <v>0.41497334797081797</v>
      </c>
      <c r="CI10" s="134">
        <v>0.78532983501076703</v>
      </c>
      <c r="CJ10" s="134">
        <v>1.4683473304121575</v>
      </c>
      <c r="CK10" s="134">
        <v>1.8147886518027709</v>
      </c>
      <c r="CL10" s="134">
        <v>0.98473776668782143</v>
      </c>
      <c r="CM10" s="134">
        <v>1.665173230179716</v>
      </c>
      <c r="CN10" s="134">
        <v>0.98766626492627463</v>
      </c>
      <c r="CO10" s="134">
        <v>0.69896880673700934</v>
      </c>
      <c r="CP10" s="134">
        <v>0.64345267648618742</v>
      </c>
      <c r="CQ10" s="134">
        <v>1.1238516409670858</v>
      </c>
      <c r="CR10" s="134">
        <v>1.3263358609287514</v>
      </c>
      <c r="CS10" s="134">
        <v>0.28103336724772754</v>
      </c>
      <c r="CT10" s="134">
        <v>0.77085201164214423</v>
      </c>
      <c r="CU10" s="134">
        <v>-1.3010299956639813</v>
      </c>
      <c r="CV10" s="134">
        <v>1.9237619608287002</v>
      </c>
    </row>
    <row r="11" spans="1:100" ht="28.8" x14ac:dyDescent="0.3">
      <c r="A11" s="128" t="s">
        <v>382</v>
      </c>
      <c r="B11" s="125" t="s">
        <v>378</v>
      </c>
      <c r="C11" s="128" t="s">
        <v>382</v>
      </c>
      <c r="D11" s="130">
        <v>2015</v>
      </c>
      <c r="E11" s="141">
        <v>0.65400000000000003</v>
      </c>
      <c r="F11" s="123">
        <v>3.52</v>
      </c>
      <c r="G11" s="123">
        <v>13.69</v>
      </c>
      <c r="H11" s="123">
        <v>20.773585131031023</v>
      </c>
      <c r="I11" s="128">
        <v>0.42899999999999999</v>
      </c>
      <c r="J11" s="123">
        <v>1.08</v>
      </c>
      <c r="K11" s="123">
        <v>1.22</v>
      </c>
      <c r="L11" s="145">
        <v>1.1399999999999999</v>
      </c>
      <c r="M11" s="123">
        <v>2.8716900000000001</v>
      </c>
      <c r="N11" s="123">
        <v>2.6823798630420859</v>
      </c>
      <c r="O11" s="123">
        <v>40</v>
      </c>
      <c r="P11" s="123">
        <v>1.4145194292068499</v>
      </c>
      <c r="Q11" s="133">
        <v>6.7324662208557102</v>
      </c>
      <c r="R11" s="146">
        <v>7.0000000000000007E-2</v>
      </c>
      <c r="S11" s="147">
        <v>847.55808611466409</v>
      </c>
      <c r="T11" s="148"/>
      <c r="U11" s="128">
        <v>28.8</v>
      </c>
      <c r="V11" s="123">
        <v>5.7</v>
      </c>
      <c r="W11" s="152">
        <v>6.9</v>
      </c>
      <c r="X11" s="139">
        <v>21</v>
      </c>
      <c r="Y11" s="139">
        <v>447.41634949554333</v>
      </c>
      <c r="Z11" s="133">
        <v>311.97844536746601</v>
      </c>
      <c r="AA11" s="140">
        <v>362.86900828924075</v>
      </c>
      <c r="AB11" s="139">
        <v>3.21</v>
      </c>
      <c r="AC11" s="140">
        <v>4.9999958960971531</v>
      </c>
      <c r="AD11" s="139">
        <v>6.1</v>
      </c>
      <c r="AE11" s="139">
        <v>7</v>
      </c>
      <c r="AF11" s="139">
        <v>18.5</v>
      </c>
      <c r="AG11" s="153">
        <v>1.23</v>
      </c>
      <c r="AH11" s="153">
        <v>3.8</v>
      </c>
      <c r="AI11" s="139">
        <v>0.42</v>
      </c>
      <c r="AJ11" s="147">
        <v>50.2</v>
      </c>
      <c r="AK11" s="134">
        <f t="shared" si="1"/>
        <v>-0.18442225167573273</v>
      </c>
      <c r="AL11" s="134">
        <f t="shared" si="2"/>
        <v>0.54654266347813107</v>
      </c>
      <c r="AM11" s="134">
        <f t="shared" si="3"/>
        <v>1.13640344813399</v>
      </c>
      <c r="AN11" s="134">
        <f t="shared" si="4"/>
        <v>1.3175114540825823</v>
      </c>
      <c r="AO11" s="134">
        <f t="shared" si="5"/>
        <v>-0.36754270781527576</v>
      </c>
      <c r="AP11" s="134">
        <f t="shared" si="6"/>
        <v>3.342375548694973E-2</v>
      </c>
      <c r="AQ11" s="134">
        <f t="shared" si="7"/>
        <v>8.6359830674748214E-2</v>
      </c>
      <c r="AR11" s="134">
        <f t="shared" si="8"/>
        <v>5.6904851336472557E-2</v>
      </c>
      <c r="AS11" s="134">
        <f t="shared" si="9"/>
        <v>0.45813755585024973</v>
      </c>
      <c r="AT11" s="134">
        <f t="shared" si="10"/>
        <v>0.42852028013052706</v>
      </c>
      <c r="AU11" s="134">
        <f t="shared" si="11"/>
        <v>1.6020599913279623</v>
      </c>
      <c r="AV11" s="134">
        <f t="shared" si="12"/>
        <v>0.15060891710893196</v>
      </c>
      <c r="AW11" s="134">
        <f t="shared" si="13"/>
        <v>0.82817418308127977</v>
      </c>
      <c r="AX11" s="134">
        <f t="shared" si="14"/>
        <v>-1.1549019599857431</v>
      </c>
      <c r="AY11" s="134">
        <f t="shared" si="15"/>
        <v>2.92816947161214</v>
      </c>
      <c r="AZ11" s="134" t="e">
        <f t="shared" si="16"/>
        <v>#NUM!</v>
      </c>
      <c r="BA11" s="134">
        <f t="shared" si="17"/>
        <v>1.4593924877592308</v>
      </c>
      <c r="BB11" s="134">
        <f t="shared" si="18"/>
        <v>0.75587485567249146</v>
      </c>
      <c r="BC11" s="134">
        <f t="shared" si="19"/>
        <v>0.83884909073725533</v>
      </c>
      <c r="BD11" s="134">
        <f t="shared" si="20"/>
        <v>1.3222192947339193</v>
      </c>
      <c r="BE11" s="134">
        <f t="shared" si="21"/>
        <v>2.6507118500466222</v>
      </c>
      <c r="BF11" s="134">
        <f t="shared" si="22"/>
        <v>2.4941245895910713</v>
      </c>
      <c r="BG11" s="134">
        <f t="shared" si="23"/>
        <v>2.5597498778072718</v>
      </c>
      <c r="BH11" s="134">
        <f t="shared" si="24"/>
        <v>0.5065050324048721</v>
      </c>
      <c r="BI11" s="134">
        <f t="shared" si="25"/>
        <v>0.69896964787540039</v>
      </c>
      <c r="BJ11" s="134">
        <f t="shared" si="26"/>
        <v>0.78532983501076703</v>
      </c>
      <c r="BK11" s="134">
        <f t="shared" si="27"/>
        <v>0.84509804001425681</v>
      </c>
      <c r="BL11" s="134">
        <f t="shared" si="28"/>
        <v>1.2671717284030137</v>
      </c>
      <c r="BM11" s="134">
        <f t="shared" si="29"/>
        <v>8.9905111439397931E-2</v>
      </c>
      <c r="BN11" s="134">
        <f t="shared" si="30"/>
        <v>0.57978359661681012</v>
      </c>
      <c r="BO11" s="134">
        <f t="shared" si="31"/>
        <v>-0.37675070960209955</v>
      </c>
      <c r="BP11" s="134">
        <f t="shared" si="32"/>
        <v>1.7007037171450194</v>
      </c>
      <c r="BQ11" s="134">
        <v>-0.18442225167573273</v>
      </c>
      <c r="BR11" s="134">
        <v>0.54654266347813107</v>
      </c>
      <c r="BS11" s="134">
        <v>1.13640344813399</v>
      </c>
      <c r="BT11" s="134">
        <v>1.3175114540825823</v>
      </c>
      <c r="BU11" s="134">
        <v>-0.36754270781527576</v>
      </c>
      <c r="BV11" s="134">
        <v>3.342375548694973E-2</v>
      </c>
      <c r="BW11" s="134">
        <v>8.6359830674748214E-2</v>
      </c>
      <c r="BX11" s="134">
        <v>5.6904851336472557E-2</v>
      </c>
      <c r="BY11" s="134">
        <v>0.45813755585024973</v>
      </c>
      <c r="BZ11" s="134">
        <v>0.42852028013052706</v>
      </c>
      <c r="CA11" s="134">
        <v>1.6020599913279623</v>
      </c>
      <c r="CB11" s="134">
        <v>0.15060891710893196</v>
      </c>
      <c r="CC11" s="134">
        <v>0.82817418308127977</v>
      </c>
      <c r="CD11" s="134">
        <v>-1.1549019599857431</v>
      </c>
      <c r="CE11" s="134">
        <v>2.92816947161214</v>
      </c>
      <c r="CG11" s="134">
        <v>1.4593924877592308</v>
      </c>
      <c r="CH11" s="134">
        <v>0.75587485567249146</v>
      </c>
      <c r="CI11" s="134">
        <v>0.83884909073725533</v>
      </c>
      <c r="CJ11" s="134">
        <v>1.3222192947339193</v>
      </c>
      <c r="CK11" s="134">
        <v>2.6507118500466222</v>
      </c>
      <c r="CL11" s="134">
        <v>2.4941245895910713</v>
      </c>
      <c r="CM11" s="134">
        <v>2.5597498778072718</v>
      </c>
      <c r="CN11" s="134">
        <v>0.5065050324048721</v>
      </c>
      <c r="CO11" s="134">
        <v>0.69896964787540039</v>
      </c>
      <c r="CP11" s="134">
        <v>0.78532983501076703</v>
      </c>
      <c r="CQ11" s="134">
        <v>0.84509804001425681</v>
      </c>
      <c r="CR11" s="134">
        <v>1.2671717284030137</v>
      </c>
      <c r="CS11" s="134">
        <v>8.9905111439397931E-2</v>
      </c>
      <c r="CT11" s="134">
        <v>0.57978359661681012</v>
      </c>
      <c r="CU11" s="134">
        <v>-0.37675070960209955</v>
      </c>
      <c r="CV11" s="134">
        <v>1.7007037171450194</v>
      </c>
    </row>
    <row r="12" spans="1:100" ht="28.8" x14ac:dyDescent="0.3">
      <c r="A12" s="128" t="s">
        <v>382</v>
      </c>
      <c r="B12" s="125" t="s">
        <v>379</v>
      </c>
      <c r="C12" s="128" t="s">
        <v>384</v>
      </c>
      <c r="D12" s="130">
        <v>2019</v>
      </c>
      <c r="E12" s="141">
        <v>0.63900000000000001</v>
      </c>
      <c r="F12" s="123">
        <v>5.4</v>
      </c>
      <c r="G12" s="123">
        <v>13.52</v>
      </c>
      <c r="H12" s="123">
        <v>23.992562660524456</v>
      </c>
      <c r="I12" s="128">
        <v>0.377</v>
      </c>
      <c r="J12" s="123">
        <v>1.05</v>
      </c>
      <c r="K12" s="123">
        <v>1.3</v>
      </c>
      <c r="L12" s="145">
        <v>1.39</v>
      </c>
      <c r="M12" s="123">
        <v>2.639202</v>
      </c>
      <c r="N12" s="123">
        <v>6.5326401281362241</v>
      </c>
      <c r="O12" s="123">
        <v>40</v>
      </c>
      <c r="P12" s="123">
        <v>1.4145194292068499</v>
      </c>
      <c r="Q12" s="133">
        <v>6.7324662208557102</v>
      </c>
      <c r="R12" s="146">
        <v>0.05</v>
      </c>
      <c r="S12" s="147">
        <v>1.6873710630518242</v>
      </c>
      <c r="T12" s="148"/>
      <c r="U12" s="128">
        <v>20.399999999999999</v>
      </c>
      <c r="V12" s="123">
        <v>4.3</v>
      </c>
      <c r="W12" s="152">
        <v>7</v>
      </c>
      <c r="X12" s="139">
        <v>7.7999999999999972</v>
      </c>
      <c r="Y12" s="139">
        <v>0</v>
      </c>
      <c r="Z12" s="133">
        <v>0.1151688422021519</v>
      </c>
      <c r="AA12" s="140">
        <v>2.5501672201905063</v>
      </c>
      <c r="AB12" s="139">
        <v>1.95</v>
      </c>
      <c r="AC12" s="140">
        <v>4.9999942789957252</v>
      </c>
      <c r="AD12" s="139">
        <v>4</v>
      </c>
      <c r="AE12" s="139">
        <v>20.8</v>
      </c>
      <c r="AF12" s="139">
        <v>22.2</v>
      </c>
      <c r="AG12" s="153">
        <v>1.34</v>
      </c>
      <c r="AH12" s="153">
        <v>5.2</v>
      </c>
      <c r="AI12" s="139">
        <v>0.06</v>
      </c>
      <c r="AJ12" s="147">
        <v>82.2</v>
      </c>
      <c r="AK12" s="134">
        <f t="shared" si="1"/>
        <v>-0.19449914184159983</v>
      </c>
      <c r="AL12" s="134">
        <f t="shared" si="2"/>
        <v>0.7323937598229685</v>
      </c>
      <c r="AM12" s="134">
        <f t="shared" si="3"/>
        <v>1.1309766916056172</v>
      </c>
      <c r="AN12" s="134">
        <f t="shared" si="4"/>
        <v>1.3800766377087745</v>
      </c>
      <c r="AO12" s="134">
        <f t="shared" si="5"/>
        <v>-0.42365864979420714</v>
      </c>
      <c r="AP12" s="134">
        <f t="shared" si="6"/>
        <v>2.1189299069938092E-2</v>
      </c>
      <c r="AQ12" s="134">
        <f t="shared" si="7"/>
        <v>0.11394335230683679</v>
      </c>
      <c r="AR12" s="134">
        <f t="shared" si="8"/>
        <v>0.14301480025409505</v>
      </c>
      <c r="AS12" s="134">
        <f t="shared" si="9"/>
        <v>0.42147263164786442</v>
      </c>
      <c r="AT12" s="134">
        <f t="shared" si="10"/>
        <v>0.81508873431572193</v>
      </c>
      <c r="AU12" s="134">
        <f t="shared" si="11"/>
        <v>1.6020599913279623</v>
      </c>
      <c r="AV12" s="134">
        <f t="shared" si="12"/>
        <v>0.15060891710893196</v>
      </c>
      <c r="AW12" s="134">
        <f t="shared" si="13"/>
        <v>0.82817418308127977</v>
      </c>
      <c r="AX12" s="134">
        <f t="shared" si="14"/>
        <v>-1.3010299956639813</v>
      </c>
      <c r="AY12" s="134">
        <f t="shared" si="15"/>
        <v>0.22721059706188698</v>
      </c>
      <c r="AZ12" s="134" t="e">
        <f t="shared" si="16"/>
        <v>#NUM!</v>
      </c>
      <c r="BA12" s="134">
        <f t="shared" si="17"/>
        <v>1.3096301674258988</v>
      </c>
      <c r="BB12" s="134">
        <f t="shared" si="18"/>
        <v>0.63346845557958653</v>
      </c>
      <c r="BC12" s="134">
        <f t="shared" si="19"/>
        <v>0.84509804001425681</v>
      </c>
      <c r="BD12" s="134">
        <f t="shared" si="20"/>
        <v>0.89209460269048024</v>
      </c>
      <c r="BE12" s="134" t="e">
        <f t="shared" si="21"/>
        <v>#NUM!</v>
      </c>
      <c r="BF12" s="134">
        <f t="shared" si="22"/>
        <v>-0.93866499912406876</v>
      </c>
      <c r="BG12" s="134">
        <f t="shared" si="23"/>
        <v>0.40656865903196593</v>
      </c>
      <c r="BH12" s="134">
        <f t="shared" si="24"/>
        <v>0.29003461136251801</v>
      </c>
      <c r="BI12" s="134">
        <f t="shared" si="25"/>
        <v>0.69896950741561703</v>
      </c>
      <c r="BJ12" s="134">
        <f t="shared" si="26"/>
        <v>0.6020599913279624</v>
      </c>
      <c r="BK12" s="134">
        <f t="shared" si="27"/>
        <v>1.3180633349627615</v>
      </c>
      <c r="BL12" s="134">
        <f t="shared" si="28"/>
        <v>1.3463529744506386</v>
      </c>
      <c r="BM12" s="134">
        <f t="shared" si="29"/>
        <v>0.12710479836480765</v>
      </c>
      <c r="BN12" s="134">
        <f t="shared" si="30"/>
        <v>0.71600334363479923</v>
      </c>
      <c r="BO12" s="134">
        <f t="shared" si="31"/>
        <v>-1.2218487496163564</v>
      </c>
      <c r="BP12" s="134">
        <f t="shared" si="32"/>
        <v>1.9148718175400503</v>
      </c>
      <c r="BQ12" s="134">
        <v>-0.19449914184159983</v>
      </c>
      <c r="BR12" s="134">
        <v>0.7323937598229685</v>
      </c>
      <c r="BS12" s="134">
        <v>1.1309766916056172</v>
      </c>
      <c r="BT12" s="134">
        <v>1.3800766377087745</v>
      </c>
      <c r="BU12" s="134">
        <v>-0.42365864979420714</v>
      </c>
      <c r="BV12" s="134">
        <v>2.1189299069938092E-2</v>
      </c>
      <c r="BW12" s="134">
        <v>0.11394335230683679</v>
      </c>
      <c r="BX12" s="134">
        <v>0.14301480025409505</v>
      </c>
      <c r="BY12" s="134">
        <v>0.42147263164786442</v>
      </c>
      <c r="BZ12" s="134">
        <v>0.81508873431572193</v>
      </c>
      <c r="CA12" s="134">
        <v>1.6020599913279623</v>
      </c>
      <c r="CB12" s="134">
        <v>0.15060891710893196</v>
      </c>
      <c r="CC12" s="134">
        <v>0.82817418308127977</v>
      </c>
      <c r="CD12" s="134">
        <v>-1.3010299956639813</v>
      </c>
      <c r="CE12" s="134">
        <v>0.22721059706188698</v>
      </c>
      <c r="CG12" s="134">
        <v>1.3096301674258988</v>
      </c>
      <c r="CH12" s="134">
        <v>0.63346845557958653</v>
      </c>
      <c r="CI12" s="134">
        <v>0.84509804001425681</v>
      </c>
      <c r="CJ12" s="134">
        <v>0.89209460269048024</v>
      </c>
      <c r="CL12" s="134">
        <v>-0.93866499912406876</v>
      </c>
      <c r="CM12" s="134">
        <v>0.40656865903196593</v>
      </c>
      <c r="CN12" s="134">
        <v>0.29003461136251801</v>
      </c>
      <c r="CO12" s="134">
        <v>0.69896950741561703</v>
      </c>
      <c r="CP12" s="134">
        <v>0.6020599913279624</v>
      </c>
      <c r="CQ12" s="134">
        <v>1.3180633349627615</v>
      </c>
      <c r="CR12" s="134">
        <v>1.3463529744506386</v>
      </c>
      <c r="CS12" s="134">
        <v>0.12710479836480765</v>
      </c>
      <c r="CT12" s="134">
        <v>0.71600334363479923</v>
      </c>
      <c r="CU12" s="134">
        <v>-1.2218487496163564</v>
      </c>
      <c r="CV12" s="134">
        <v>1.9148718175400503</v>
      </c>
    </row>
    <row r="13" spans="1:100" ht="28.8" x14ac:dyDescent="0.3">
      <c r="A13" s="128" t="s">
        <v>382</v>
      </c>
      <c r="B13" s="125" t="s">
        <v>378</v>
      </c>
      <c r="C13" s="128" t="s">
        <v>304</v>
      </c>
      <c r="D13" s="130">
        <v>2022</v>
      </c>
      <c r="E13" s="141">
        <v>0.57399999999999995</v>
      </c>
      <c r="F13" s="123">
        <v>7.73</v>
      </c>
      <c r="G13" s="123">
        <v>16.579999999999998</v>
      </c>
      <c r="H13" s="123">
        <v>34.581682500904989</v>
      </c>
      <c r="I13" s="128">
        <v>0.41699999999999998</v>
      </c>
      <c r="J13" s="123">
        <v>1.0900000000000001</v>
      </c>
      <c r="K13" s="123">
        <v>1.08</v>
      </c>
      <c r="L13" s="145">
        <v>1.81</v>
      </c>
      <c r="M13" s="123">
        <v>2.7972030000000001</v>
      </c>
      <c r="N13" s="123">
        <v>7.2410560776550339</v>
      </c>
      <c r="O13" s="123">
        <v>40</v>
      </c>
      <c r="P13" s="123">
        <v>1.4145194292068499</v>
      </c>
      <c r="Q13" s="133">
        <v>6.7324662208557102</v>
      </c>
      <c r="R13" s="146">
        <v>0.65</v>
      </c>
      <c r="S13" s="147">
        <v>4126.2108366553757</v>
      </c>
      <c r="T13" s="148">
        <v>910703</v>
      </c>
      <c r="U13" s="128">
        <v>41.8</v>
      </c>
      <c r="V13" s="123">
        <v>6.1</v>
      </c>
      <c r="W13" s="152">
        <v>11.1</v>
      </c>
      <c r="X13" s="139">
        <v>32.700000000000003</v>
      </c>
      <c r="Y13" s="139">
        <v>1801.5440376255774</v>
      </c>
      <c r="Z13" s="133">
        <v>1761.2470242635618</v>
      </c>
      <c r="AA13" s="140">
        <v>5208.6267266103396</v>
      </c>
      <c r="AB13" s="139">
        <v>1.53</v>
      </c>
      <c r="AC13" s="140">
        <v>10.000010678904216</v>
      </c>
      <c r="AD13" s="139">
        <v>6.9</v>
      </c>
      <c r="AE13" s="139">
        <v>52.9</v>
      </c>
      <c r="AF13" s="139">
        <v>14.3</v>
      </c>
      <c r="AG13" s="153">
        <v>1.46</v>
      </c>
      <c r="AH13" s="153">
        <v>3.1</v>
      </c>
      <c r="AI13" s="139">
        <v>0.64</v>
      </c>
      <c r="AJ13" s="147">
        <v>17.8</v>
      </c>
      <c r="AK13" s="134">
        <f t="shared" si="1"/>
        <v>-0.24108810760202651</v>
      </c>
      <c r="AL13" s="134">
        <f t="shared" si="2"/>
        <v>0.88817949391832496</v>
      </c>
      <c r="AM13" s="134">
        <f t="shared" si="3"/>
        <v>1.2195845262142546</v>
      </c>
      <c r="AN13" s="134">
        <f t="shared" si="4"/>
        <v>1.5388461191600891</v>
      </c>
      <c r="AO13" s="134">
        <f t="shared" si="5"/>
        <v>-0.37986394502624249</v>
      </c>
      <c r="AP13" s="134">
        <f t="shared" si="6"/>
        <v>3.7426497940623665E-2</v>
      </c>
      <c r="AQ13" s="134">
        <f t="shared" si="7"/>
        <v>3.342375548694973E-2</v>
      </c>
      <c r="AR13" s="134">
        <f t="shared" si="8"/>
        <v>0.2576785748691845</v>
      </c>
      <c r="AS13" s="134">
        <f t="shared" si="9"/>
        <v>0.4467239853492494</v>
      </c>
      <c r="AT13" s="134">
        <f t="shared" si="10"/>
        <v>0.85980191084499524</v>
      </c>
      <c r="AU13" s="134">
        <f t="shared" si="11"/>
        <v>1.6020599913279623</v>
      </c>
      <c r="AV13" s="134">
        <f t="shared" si="12"/>
        <v>0.15060891710893196</v>
      </c>
      <c r="AW13" s="134">
        <f t="shared" si="13"/>
        <v>0.82817418308127977</v>
      </c>
      <c r="AX13" s="134">
        <f t="shared" si="14"/>
        <v>-0.18708664335714442</v>
      </c>
      <c r="AY13" s="134">
        <f t="shared" si="15"/>
        <v>3.6155514153134836</v>
      </c>
      <c r="AZ13" s="134">
        <f t="shared" si="16"/>
        <v>5.9593767672130449</v>
      </c>
      <c r="BA13" s="134">
        <f t="shared" si="17"/>
        <v>1.6211762817750353</v>
      </c>
      <c r="BB13" s="134">
        <f t="shared" si="18"/>
        <v>0.78532983501076703</v>
      </c>
      <c r="BC13" s="134">
        <f t="shared" si="19"/>
        <v>1.0453229787866574</v>
      </c>
      <c r="BD13" s="134">
        <f t="shared" si="20"/>
        <v>1.5145477526602862</v>
      </c>
      <c r="BE13" s="134">
        <f t="shared" si="21"/>
        <v>3.2556448826473354</v>
      </c>
      <c r="BF13" s="134">
        <f t="shared" si="22"/>
        <v>3.2458202723504823</v>
      </c>
      <c r="BG13" s="134">
        <f t="shared" si="23"/>
        <v>3.7167232350710124</v>
      </c>
      <c r="BH13" s="134">
        <f t="shared" si="24"/>
        <v>0.18469143081759881</v>
      </c>
      <c r="BI13" s="134">
        <f t="shared" si="25"/>
        <v>1.0000004637786697</v>
      </c>
      <c r="BJ13" s="134">
        <f t="shared" si="26"/>
        <v>0.83884909073725533</v>
      </c>
      <c r="BK13" s="134">
        <f t="shared" si="27"/>
        <v>1.7234556720351857</v>
      </c>
      <c r="BL13" s="134">
        <f t="shared" si="28"/>
        <v>1.1553360374650619</v>
      </c>
      <c r="BM13" s="134">
        <f t="shared" si="29"/>
        <v>0.16435285578443709</v>
      </c>
      <c r="BN13" s="134">
        <f t="shared" si="30"/>
        <v>0.49136169383427269</v>
      </c>
      <c r="BO13" s="134">
        <f t="shared" si="31"/>
        <v>-0.19382002601611281</v>
      </c>
      <c r="BP13" s="134">
        <f t="shared" si="32"/>
        <v>1.2504200023088941</v>
      </c>
      <c r="BQ13" s="134">
        <v>-0.24108810760202651</v>
      </c>
      <c r="BR13" s="134">
        <v>0.88817949391832496</v>
      </c>
      <c r="BS13" s="134">
        <v>1.2195845262142546</v>
      </c>
      <c r="BT13" s="134">
        <v>1.5388461191600891</v>
      </c>
      <c r="BU13" s="134">
        <v>-0.37986394502624249</v>
      </c>
      <c r="BV13" s="134">
        <v>3.7426497940623665E-2</v>
      </c>
      <c r="BW13" s="134">
        <v>3.342375548694973E-2</v>
      </c>
      <c r="BX13" s="134">
        <v>0.2576785748691845</v>
      </c>
      <c r="BY13" s="134">
        <v>0.4467239853492494</v>
      </c>
      <c r="BZ13" s="134">
        <v>0.85980191084499524</v>
      </c>
      <c r="CA13" s="134">
        <v>1.6020599913279623</v>
      </c>
      <c r="CB13" s="134">
        <v>0.15060891710893196</v>
      </c>
      <c r="CC13" s="134">
        <v>0.82817418308127977</v>
      </c>
      <c r="CD13" s="134">
        <v>-0.18708664335714442</v>
      </c>
      <c r="CE13" s="134">
        <v>3.6155514153134836</v>
      </c>
      <c r="CF13" s="134">
        <v>5.9593767672130449</v>
      </c>
      <c r="CG13" s="134">
        <v>1.6211762817750353</v>
      </c>
      <c r="CH13" s="134">
        <v>0.78532983501076703</v>
      </c>
      <c r="CI13" s="134">
        <v>1.0453229787866574</v>
      </c>
      <c r="CJ13" s="134">
        <v>1.5145477526602862</v>
      </c>
      <c r="CK13" s="134">
        <v>3.2556448826473354</v>
      </c>
      <c r="CL13" s="134">
        <v>3.2458202723504823</v>
      </c>
      <c r="CM13" s="134">
        <v>3.7167232350710124</v>
      </c>
      <c r="CN13" s="134">
        <v>0.18469143081759881</v>
      </c>
      <c r="CO13" s="134">
        <v>1.0000004637786697</v>
      </c>
      <c r="CP13" s="134">
        <v>0.83884909073725533</v>
      </c>
      <c r="CQ13" s="134">
        <v>1.7234556720351857</v>
      </c>
      <c r="CR13" s="134">
        <v>1.1553360374650619</v>
      </c>
      <c r="CS13" s="134">
        <v>0.16435285578443709</v>
      </c>
      <c r="CT13" s="134">
        <v>0.49136169383427269</v>
      </c>
      <c r="CU13" s="134">
        <v>-0.19382002601611281</v>
      </c>
      <c r="CV13" s="134">
        <v>1.2504200023088941</v>
      </c>
    </row>
    <row r="14" spans="1:100" ht="28.8" x14ac:dyDescent="0.3">
      <c r="A14" s="128" t="s">
        <v>382</v>
      </c>
      <c r="B14" s="125" t="s">
        <v>379</v>
      </c>
      <c r="C14" s="128" t="s">
        <v>322</v>
      </c>
      <c r="D14" s="130">
        <v>2030</v>
      </c>
      <c r="E14" s="141">
        <v>0.629</v>
      </c>
      <c r="F14" s="123">
        <v>3.37</v>
      </c>
      <c r="G14" s="123">
        <v>8.1</v>
      </c>
      <c r="H14" s="123">
        <v>20.736749460003114</v>
      </c>
      <c r="I14" s="128">
        <v>0.38200000000000001</v>
      </c>
      <c r="J14" s="123">
        <v>1.04</v>
      </c>
      <c r="K14" s="123">
        <v>1.22</v>
      </c>
      <c r="L14" s="145">
        <v>1.26</v>
      </c>
      <c r="M14" s="123">
        <v>3.3226149999999999</v>
      </c>
      <c r="N14" s="123">
        <v>7.5536151343812179</v>
      </c>
      <c r="O14" s="123">
        <v>40</v>
      </c>
      <c r="P14" s="123">
        <v>1.4145194292068499</v>
      </c>
      <c r="Q14" s="133">
        <v>6.7324662208557102</v>
      </c>
      <c r="R14" s="146">
        <v>0.06</v>
      </c>
      <c r="S14" s="147">
        <v>290.55366284659607</v>
      </c>
      <c r="T14" s="148"/>
      <c r="U14" s="128">
        <v>24.6</v>
      </c>
      <c r="V14" s="123">
        <v>4.2</v>
      </c>
      <c r="W14" s="152">
        <v>8.6999999999999993</v>
      </c>
      <c r="X14" s="139">
        <v>41.2</v>
      </c>
      <c r="Y14" s="139">
        <v>341.97679927960399</v>
      </c>
      <c r="Z14" s="133">
        <v>62.733884027480848</v>
      </c>
      <c r="AA14" s="140">
        <v>68.600401085857641</v>
      </c>
      <c r="AB14" s="139">
        <v>2.44</v>
      </c>
      <c r="AC14" s="140">
        <v>5.0000092749637197</v>
      </c>
      <c r="AD14" s="139">
        <v>2.5</v>
      </c>
      <c r="AE14" s="139">
        <v>28</v>
      </c>
      <c r="AF14" s="139">
        <v>27.1</v>
      </c>
      <c r="AG14" s="153">
        <v>1.34</v>
      </c>
      <c r="AH14" s="153">
        <v>5.4</v>
      </c>
      <c r="AI14" s="139">
        <v>0.04</v>
      </c>
      <c r="AJ14" s="147">
        <v>85.199999999999989</v>
      </c>
      <c r="AK14" s="134">
        <f t="shared" si="1"/>
        <v>-0.20134935455473107</v>
      </c>
      <c r="AL14" s="134">
        <f t="shared" si="2"/>
        <v>0.52762990087133865</v>
      </c>
      <c r="AM14" s="134">
        <f t="shared" si="3"/>
        <v>0.90848501887864974</v>
      </c>
      <c r="AN14" s="134">
        <f t="shared" si="4"/>
        <v>1.3167406805862307</v>
      </c>
      <c r="AO14" s="134">
        <f t="shared" si="5"/>
        <v>-0.41793663708829126</v>
      </c>
      <c r="AP14" s="134">
        <f t="shared" si="6"/>
        <v>1.703333929878037E-2</v>
      </c>
      <c r="AQ14" s="134">
        <f t="shared" si="7"/>
        <v>8.6359830674748214E-2</v>
      </c>
      <c r="AR14" s="134">
        <f t="shared" si="8"/>
        <v>0.10037054511756291</v>
      </c>
      <c r="AS14" s="134">
        <f t="shared" si="9"/>
        <v>0.52148002136829796</v>
      </c>
      <c r="AT14" s="134">
        <f t="shared" si="10"/>
        <v>0.87815485323805675</v>
      </c>
      <c r="AU14" s="134">
        <f t="shared" si="11"/>
        <v>1.6020599913279623</v>
      </c>
      <c r="AV14" s="134">
        <f t="shared" si="12"/>
        <v>0.15060891710893196</v>
      </c>
      <c r="AW14" s="134">
        <f t="shared" si="13"/>
        <v>0.82817418308127977</v>
      </c>
      <c r="AX14" s="134">
        <f t="shared" si="14"/>
        <v>-1.2218487496163564</v>
      </c>
      <c r="AY14" s="134">
        <f t="shared" si="15"/>
        <v>2.4632263547155522</v>
      </c>
      <c r="AZ14" s="134" t="e">
        <f t="shared" si="16"/>
        <v>#NUM!</v>
      </c>
      <c r="BA14" s="134">
        <f t="shared" si="17"/>
        <v>1.3909351071033791</v>
      </c>
      <c r="BB14" s="134">
        <f t="shared" si="18"/>
        <v>0.62324929039790045</v>
      </c>
      <c r="BC14" s="134">
        <f t="shared" si="19"/>
        <v>0.93951925261861846</v>
      </c>
      <c r="BD14" s="134">
        <f t="shared" si="20"/>
        <v>1.6148972160331345</v>
      </c>
      <c r="BE14" s="134">
        <f t="shared" si="21"/>
        <v>2.5339966432297389</v>
      </c>
      <c r="BF14" s="134">
        <f t="shared" si="22"/>
        <v>1.7975021767368216</v>
      </c>
      <c r="BG14" s="134">
        <f t="shared" si="23"/>
        <v>1.8363266549030421</v>
      </c>
      <c r="BH14" s="134">
        <f t="shared" si="24"/>
        <v>0.38738982633872943</v>
      </c>
      <c r="BI14" s="134">
        <f t="shared" si="25"/>
        <v>0.69897080994838423</v>
      </c>
      <c r="BJ14" s="134">
        <f t="shared" si="26"/>
        <v>0.3979400086720376</v>
      </c>
      <c r="BK14" s="134">
        <f t="shared" si="27"/>
        <v>1.4471580313422192</v>
      </c>
      <c r="BL14" s="134">
        <f t="shared" si="28"/>
        <v>1.4329692908744058</v>
      </c>
      <c r="BM14" s="134">
        <f t="shared" si="29"/>
        <v>0.12710479836480765</v>
      </c>
      <c r="BN14" s="134">
        <f t="shared" si="30"/>
        <v>0.7323937598229685</v>
      </c>
      <c r="BO14" s="134">
        <f t="shared" si="31"/>
        <v>-1.3979400086720375</v>
      </c>
      <c r="BP14" s="134">
        <f t="shared" si="32"/>
        <v>1.9304395947667001</v>
      </c>
      <c r="BQ14" s="134">
        <v>-0.20134935455473107</v>
      </c>
      <c r="BR14" s="134">
        <v>0.52762990087133865</v>
      </c>
      <c r="BS14" s="134">
        <v>0.90848501887864974</v>
      </c>
      <c r="BT14" s="134">
        <v>1.3167406805862307</v>
      </c>
      <c r="BU14" s="134">
        <v>-0.41793663708829126</v>
      </c>
      <c r="BV14" s="134">
        <v>1.703333929878037E-2</v>
      </c>
      <c r="BW14" s="134">
        <v>8.6359830674748214E-2</v>
      </c>
      <c r="BX14" s="134">
        <v>0.10037054511756291</v>
      </c>
      <c r="BY14" s="134">
        <v>0.52148002136829796</v>
      </c>
      <c r="BZ14" s="134">
        <v>0.87815485323805675</v>
      </c>
      <c r="CA14" s="134">
        <v>1.6020599913279623</v>
      </c>
      <c r="CB14" s="134">
        <v>0.15060891710893196</v>
      </c>
      <c r="CC14" s="134">
        <v>0.82817418308127977</v>
      </c>
      <c r="CD14" s="134">
        <v>-1.2218487496163564</v>
      </c>
      <c r="CE14" s="134">
        <v>2.4632263547155522</v>
      </c>
      <c r="CG14" s="134">
        <v>1.3909351071033791</v>
      </c>
      <c r="CH14" s="134">
        <v>0.62324929039790045</v>
      </c>
      <c r="CI14" s="134">
        <v>0.93951925261861846</v>
      </c>
      <c r="CJ14" s="134">
        <v>1.6148972160331345</v>
      </c>
      <c r="CK14" s="134">
        <v>2.5339966432297389</v>
      </c>
      <c r="CL14" s="134">
        <v>1.7975021767368216</v>
      </c>
      <c r="CM14" s="134">
        <v>1.8363266549030421</v>
      </c>
      <c r="CN14" s="134">
        <v>0.38738982633872943</v>
      </c>
      <c r="CO14" s="134">
        <v>0.69897080994838423</v>
      </c>
      <c r="CP14" s="134">
        <v>0.3979400086720376</v>
      </c>
      <c r="CQ14" s="134">
        <v>1.4471580313422192</v>
      </c>
      <c r="CR14" s="134">
        <v>1.4329692908744058</v>
      </c>
      <c r="CS14" s="134">
        <v>0.12710479836480765</v>
      </c>
      <c r="CT14" s="134">
        <v>0.7323937598229685</v>
      </c>
      <c r="CU14" s="134">
        <v>-1.3979400086720375</v>
      </c>
      <c r="CV14" s="134">
        <v>1.9304395947667001</v>
      </c>
    </row>
    <row r="15" spans="1:100" ht="28.8" x14ac:dyDescent="0.3">
      <c r="A15" s="128" t="s">
        <v>382</v>
      </c>
      <c r="B15" s="125" t="s">
        <v>378</v>
      </c>
      <c r="C15" s="128" t="s">
        <v>323</v>
      </c>
      <c r="D15" s="130">
        <v>2046</v>
      </c>
      <c r="E15" s="141">
        <v>0.59299999999999997</v>
      </c>
      <c r="F15" s="123">
        <v>32.79</v>
      </c>
      <c r="G15" s="123">
        <v>52.65</v>
      </c>
      <c r="H15" s="123">
        <v>31.662788282336379</v>
      </c>
      <c r="I15" s="128">
        <v>0.50800000000000001</v>
      </c>
      <c r="J15" s="123">
        <v>0.97</v>
      </c>
      <c r="K15" s="123">
        <v>1.22</v>
      </c>
      <c r="L15" s="145">
        <v>1.1100000000000001</v>
      </c>
      <c r="M15" s="123">
        <v>3.9867110000000001</v>
      </c>
      <c r="N15" s="123">
        <v>1.8292611779327621</v>
      </c>
      <c r="O15" s="123">
        <v>40</v>
      </c>
      <c r="P15" s="123">
        <v>1.4145194292068499</v>
      </c>
      <c r="Q15" s="133">
        <v>6.7324662208557102</v>
      </c>
      <c r="R15" s="146">
        <v>0.1</v>
      </c>
      <c r="S15" s="147">
        <v>132.37754899594859</v>
      </c>
      <c r="T15" s="148"/>
      <c r="U15" s="128">
        <v>27.4</v>
      </c>
      <c r="V15" s="123">
        <v>2.8</v>
      </c>
      <c r="W15" s="152">
        <v>9.1999999999999993</v>
      </c>
      <c r="X15" s="139">
        <v>30.299999999999997</v>
      </c>
      <c r="Y15" s="139">
        <v>100.88130562107108</v>
      </c>
      <c r="Z15" s="133">
        <v>35.440444294546118</v>
      </c>
      <c r="AA15" s="140">
        <v>0</v>
      </c>
      <c r="AB15" s="139">
        <v>19.86</v>
      </c>
      <c r="AC15" s="140">
        <v>9.9999424521705595</v>
      </c>
      <c r="AD15" s="139">
        <v>9.1999999999999993</v>
      </c>
      <c r="AE15" s="139">
        <v>31.7</v>
      </c>
      <c r="AF15" s="139">
        <v>8.9</v>
      </c>
      <c r="AG15" s="153">
        <v>1.7</v>
      </c>
      <c r="AH15" s="153">
        <v>4.4000000000000004</v>
      </c>
      <c r="AI15" s="139">
        <v>51.63</v>
      </c>
      <c r="AJ15" s="147">
        <v>58.6</v>
      </c>
      <c r="AK15" s="134">
        <f t="shared" si="1"/>
        <v>-0.22694530663573742</v>
      </c>
      <c r="AL15" s="134">
        <f t="shared" si="2"/>
        <v>1.5157414166693652</v>
      </c>
      <c r="AM15" s="134">
        <f t="shared" si="3"/>
        <v>1.7213983755215052</v>
      </c>
      <c r="AN15" s="134">
        <f t="shared" si="4"/>
        <v>1.5005491569670359</v>
      </c>
      <c r="AO15" s="134">
        <f t="shared" si="5"/>
        <v>-0.29413628771608075</v>
      </c>
      <c r="AP15" s="134">
        <f t="shared" si="6"/>
        <v>-1.322826573375516E-2</v>
      </c>
      <c r="AQ15" s="134">
        <f t="shared" si="7"/>
        <v>8.6359830674748214E-2</v>
      </c>
      <c r="AR15" s="134">
        <f t="shared" si="8"/>
        <v>4.5322978786657475E-2</v>
      </c>
      <c r="AS15" s="134">
        <f t="shared" si="9"/>
        <v>0.60061475443481427</v>
      </c>
      <c r="AT15" s="134">
        <f t="shared" si="10"/>
        <v>0.26227571752513029</v>
      </c>
      <c r="AU15" s="134">
        <f t="shared" si="11"/>
        <v>1.6020599913279623</v>
      </c>
      <c r="AV15" s="134">
        <f t="shared" si="12"/>
        <v>0.15060891710893196</v>
      </c>
      <c r="AW15" s="134">
        <f t="shared" si="13"/>
        <v>0.82817418308127977</v>
      </c>
      <c r="AX15" s="134">
        <f t="shared" si="14"/>
        <v>-1</v>
      </c>
      <c r="AY15" s="134">
        <f t="shared" si="15"/>
        <v>2.1218143357536281</v>
      </c>
      <c r="AZ15" s="134" t="e">
        <f t="shared" si="16"/>
        <v>#NUM!</v>
      </c>
      <c r="BA15" s="134">
        <f t="shared" si="17"/>
        <v>1.4377505628203879</v>
      </c>
      <c r="BB15" s="134">
        <f t="shared" si="18"/>
        <v>0.44715803134221921</v>
      </c>
      <c r="BC15" s="134">
        <f t="shared" si="19"/>
        <v>0.96378782734555524</v>
      </c>
      <c r="BD15" s="134">
        <f t="shared" si="20"/>
        <v>1.481442628502305</v>
      </c>
      <c r="BE15" s="134">
        <f t="shared" si="21"/>
        <v>2.0038106943060776</v>
      </c>
      <c r="BF15" s="134">
        <f t="shared" si="22"/>
        <v>1.5494991577257422</v>
      </c>
      <c r="BG15" s="134" t="e">
        <f t="shared" si="23"/>
        <v>#NUM!</v>
      </c>
      <c r="BH15" s="134">
        <f t="shared" si="24"/>
        <v>1.2979792441593623</v>
      </c>
      <c r="BI15" s="134">
        <f t="shared" si="25"/>
        <v>0.9999975007223314</v>
      </c>
      <c r="BJ15" s="134">
        <f t="shared" si="26"/>
        <v>0.96378782734555524</v>
      </c>
      <c r="BK15" s="134">
        <f t="shared" si="27"/>
        <v>1.5010592622177514</v>
      </c>
      <c r="BL15" s="134">
        <f t="shared" si="28"/>
        <v>0.9493900066449128</v>
      </c>
      <c r="BM15" s="134">
        <f t="shared" si="29"/>
        <v>0.23044892137827391</v>
      </c>
      <c r="BN15" s="134">
        <f t="shared" si="30"/>
        <v>0.64345267648618742</v>
      </c>
      <c r="BO15" s="134">
        <f t="shared" si="31"/>
        <v>1.7129021250472227</v>
      </c>
      <c r="BP15" s="134">
        <f t="shared" si="32"/>
        <v>1.7678976160180906</v>
      </c>
      <c r="BQ15" s="134">
        <v>-0.22694530663573742</v>
      </c>
      <c r="BR15" s="134">
        <v>1.5157414166693652</v>
      </c>
      <c r="BS15" s="134">
        <v>1.7213983755215052</v>
      </c>
      <c r="BT15" s="134">
        <v>1.5005491569670359</v>
      </c>
      <c r="BU15" s="134">
        <v>-0.29413628771608075</v>
      </c>
      <c r="BV15" s="134">
        <v>-1.322826573375516E-2</v>
      </c>
      <c r="BW15" s="134">
        <v>8.6359830674748214E-2</v>
      </c>
      <c r="BX15" s="134">
        <v>4.5322978786657475E-2</v>
      </c>
      <c r="BY15" s="134">
        <v>0.60061475443481427</v>
      </c>
      <c r="BZ15" s="134">
        <v>0.26227571752513029</v>
      </c>
      <c r="CA15" s="134">
        <v>1.6020599913279623</v>
      </c>
      <c r="CB15" s="134">
        <v>0.15060891710893196</v>
      </c>
      <c r="CC15" s="134">
        <v>0.82817418308127977</v>
      </c>
      <c r="CD15" s="134">
        <v>-1</v>
      </c>
      <c r="CE15" s="134">
        <v>2.1218143357536281</v>
      </c>
      <c r="CG15" s="134">
        <v>1.4377505628203879</v>
      </c>
      <c r="CH15" s="134">
        <v>0.44715803134221921</v>
      </c>
      <c r="CI15" s="134">
        <v>0.96378782734555524</v>
      </c>
      <c r="CJ15" s="134">
        <v>1.481442628502305</v>
      </c>
      <c r="CK15" s="134">
        <v>2.0038106943060776</v>
      </c>
      <c r="CL15" s="134">
        <v>1.5494991577257422</v>
      </c>
      <c r="CN15" s="134">
        <v>1.2979792441593623</v>
      </c>
      <c r="CO15" s="134">
        <v>0.9999975007223314</v>
      </c>
      <c r="CP15" s="134">
        <v>0.96378782734555524</v>
      </c>
      <c r="CQ15" s="134">
        <v>1.5010592622177514</v>
      </c>
      <c r="CR15" s="134">
        <v>0.9493900066449128</v>
      </c>
      <c r="CS15" s="134">
        <v>0.23044892137827391</v>
      </c>
      <c r="CT15" s="134">
        <v>0.64345267648618742</v>
      </c>
      <c r="CU15" s="134">
        <v>1.7129021250472227</v>
      </c>
      <c r="CV15" s="134">
        <v>1.7678976160180906</v>
      </c>
    </row>
    <row r="16" spans="1:100" ht="28.8" x14ac:dyDescent="0.3">
      <c r="A16" s="128" t="s">
        <v>382</v>
      </c>
      <c r="B16" s="125" t="s">
        <v>377</v>
      </c>
      <c r="C16" s="128" t="s">
        <v>324</v>
      </c>
      <c r="D16" s="130">
        <v>2051</v>
      </c>
      <c r="E16" s="141">
        <v>0.629</v>
      </c>
      <c r="F16" s="123">
        <v>20.46</v>
      </c>
      <c r="G16" s="123">
        <v>32.520000000000003</v>
      </c>
      <c r="H16" s="123">
        <v>35.593531688967914</v>
      </c>
      <c r="I16" s="128">
        <v>0.49</v>
      </c>
      <c r="J16" s="123">
        <v>1.05</v>
      </c>
      <c r="K16" s="123">
        <v>1.52</v>
      </c>
      <c r="L16" s="145">
        <v>1.02</v>
      </c>
      <c r="M16" s="123">
        <v>4.1493779999999996</v>
      </c>
      <c r="N16" s="123">
        <v>2.7127645444385968</v>
      </c>
      <c r="O16" s="123">
        <v>40</v>
      </c>
      <c r="P16" s="123">
        <v>1.4145194292068499</v>
      </c>
      <c r="Q16" s="133">
        <v>6.7324662208557102</v>
      </c>
      <c r="R16" s="146">
        <v>7.0000000000000007E-2</v>
      </c>
      <c r="S16" s="147">
        <v>1606.3028906357588</v>
      </c>
      <c r="T16" s="148"/>
      <c r="U16" s="128">
        <v>23.3</v>
      </c>
      <c r="V16" s="123">
        <v>6.7</v>
      </c>
      <c r="W16" s="152">
        <v>9.8000000000000007</v>
      </c>
      <c r="X16" s="139">
        <v>11.5</v>
      </c>
      <c r="Y16" s="139">
        <v>2.6282478463918326</v>
      </c>
      <c r="Z16" s="133">
        <v>3.3513182361430358</v>
      </c>
      <c r="AA16" s="140">
        <v>14.171288541404838</v>
      </c>
      <c r="AB16" s="139">
        <v>8.4499999999999993</v>
      </c>
      <c r="AC16" s="140">
        <v>10.000025667285248</v>
      </c>
      <c r="AD16" s="139">
        <v>5.3</v>
      </c>
      <c r="AE16" s="139">
        <v>16</v>
      </c>
      <c r="AF16" s="139">
        <v>20.399999999999999</v>
      </c>
      <c r="AG16" s="153">
        <v>1.23</v>
      </c>
      <c r="AH16" s="153">
        <v>5.2</v>
      </c>
      <c r="AI16" s="139">
        <v>0.01</v>
      </c>
      <c r="AJ16" s="147">
        <v>89.800000000000011</v>
      </c>
      <c r="AK16" s="134">
        <f t="shared" si="1"/>
        <v>-0.20134935455473107</v>
      </c>
      <c r="AL16" s="134">
        <f t="shared" si="2"/>
        <v>1.3109056293761414</v>
      </c>
      <c r="AM16" s="134">
        <f t="shared" si="3"/>
        <v>1.5121505369220305</v>
      </c>
      <c r="AN16" s="134">
        <f t="shared" si="4"/>
        <v>1.5513710820452746</v>
      </c>
      <c r="AO16" s="134">
        <f t="shared" si="5"/>
        <v>-0.30980391997148632</v>
      </c>
      <c r="AP16" s="134">
        <f t="shared" si="6"/>
        <v>2.1189299069938092E-2</v>
      </c>
      <c r="AQ16" s="134">
        <f t="shared" si="7"/>
        <v>0.18184358794477254</v>
      </c>
      <c r="AR16" s="134">
        <f t="shared" si="8"/>
        <v>8.6001717619175692E-3</v>
      </c>
      <c r="AS16" s="134">
        <f t="shared" si="9"/>
        <v>0.61798299998598871</v>
      </c>
      <c r="AT16" s="134">
        <f t="shared" si="10"/>
        <v>0.43341210062166069</v>
      </c>
      <c r="AU16" s="134">
        <f t="shared" si="11"/>
        <v>1.6020599913279623</v>
      </c>
      <c r="AV16" s="134">
        <f t="shared" si="12"/>
        <v>0.15060891710893196</v>
      </c>
      <c r="AW16" s="134">
        <f t="shared" si="13"/>
        <v>0.82817418308127977</v>
      </c>
      <c r="AX16" s="134">
        <f t="shared" si="14"/>
        <v>-1.1549019599857431</v>
      </c>
      <c r="AY16" s="134">
        <f t="shared" si="15"/>
        <v>3.2058274408983003</v>
      </c>
      <c r="AZ16" s="134" t="e">
        <f t="shared" si="16"/>
        <v>#NUM!</v>
      </c>
      <c r="BA16" s="134">
        <f t="shared" si="17"/>
        <v>1.3673559210260189</v>
      </c>
      <c r="BB16" s="134">
        <f t="shared" si="18"/>
        <v>0.82607480270082645</v>
      </c>
      <c r="BC16" s="134">
        <f t="shared" si="19"/>
        <v>0.99122607569249488</v>
      </c>
      <c r="BD16" s="134">
        <f t="shared" si="20"/>
        <v>1.0606978403536116</v>
      </c>
      <c r="BE16" s="134">
        <f t="shared" si="21"/>
        <v>0.41966631722144659</v>
      </c>
      <c r="BF16" s="134">
        <f t="shared" si="22"/>
        <v>0.52521566974474132</v>
      </c>
      <c r="BG16" s="134">
        <f t="shared" si="23"/>
        <v>1.151409340789423</v>
      </c>
      <c r="BH16" s="134">
        <f t="shared" si="24"/>
        <v>0.9268567089496923</v>
      </c>
      <c r="BI16" s="134">
        <f t="shared" si="25"/>
        <v>1.0000011147146044</v>
      </c>
      <c r="BJ16" s="134">
        <f t="shared" si="26"/>
        <v>0.72427586960078905</v>
      </c>
      <c r="BK16" s="134">
        <f t="shared" si="27"/>
        <v>1.2041199826559248</v>
      </c>
      <c r="BL16" s="134">
        <f t="shared" si="28"/>
        <v>1.3096301674258988</v>
      </c>
      <c r="BM16" s="134">
        <f t="shared" si="29"/>
        <v>8.9905111439397931E-2</v>
      </c>
      <c r="BN16" s="134">
        <f t="shared" si="30"/>
        <v>0.71600334363479923</v>
      </c>
      <c r="BO16" s="134">
        <f t="shared" si="31"/>
        <v>-2</v>
      </c>
      <c r="BP16" s="134">
        <f t="shared" si="32"/>
        <v>1.9532763366673045</v>
      </c>
      <c r="BQ16" s="134">
        <v>-0.20134935455473107</v>
      </c>
      <c r="BR16" s="134">
        <v>1.3109056293761414</v>
      </c>
      <c r="BS16" s="134">
        <v>1.5121505369220305</v>
      </c>
      <c r="BT16" s="134">
        <v>1.5513710820452746</v>
      </c>
      <c r="BU16" s="134">
        <v>-0.30980391997148632</v>
      </c>
      <c r="BV16" s="134">
        <v>2.1189299069938092E-2</v>
      </c>
      <c r="BW16" s="134">
        <v>0.18184358794477254</v>
      </c>
      <c r="BX16" s="134">
        <v>8.6001717619175692E-3</v>
      </c>
      <c r="BY16" s="134">
        <v>0.61798299998598871</v>
      </c>
      <c r="BZ16" s="134">
        <v>0.43341210062166069</v>
      </c>
      <c r="CA16" s="134">
        <v>1.6020599913279623</v>
      </c>
      <c r="CB16" s="134">
        <v>0.15060891710893196</v>
      </c>
      <c r="CC16" s="134">
        <v>0.82817418308127977</v>
      </c>
      <c r="CD16" s="134">
        <v>-1.1549019599857431</v>
      </c>
      <c r="CE16" s="134">
        <v>3.2058274408983003</v>
      </c>
      <c r="CG16" s="134">
        <v>1.3673559210260189</v>
      </c>
      <c r="CH16" s="134">
        <v>0.82607480270082645</v>
      </c>
      <c r="CI16" s="134">
        <v>0.99122607569249488</v>
      </c>
      <c r="CJ16" s="134">
        <v>1.0606978403536116</v>
      </c>
      <c r="CK16" s="134">
        <v>0.41966631722144659</v>
      </c>
      <c r="CL16" s="134">
        <v>0.52521566974474132</v>
      </c>
      <c r="CM16" s="134">
        <v>1.151409340789423</v>
      </c>
      <c r="CN16" s="134">
        <v>0.9268567089496923</v>
      </c>
      <c r="CO16" s="134">
        <v>1.0000011147146044</v>
      </c>
      <c r="CP16" s="134">
        <v>0.72427586960078905</v>
      </c>
      <c r="CQ16" s="134">
        <v>1.2041199826559248</v>
      </c>
      <c r="CR16" s="134">
        <v>1.3096301674258988</v>
      </c>
      <c r="CS16" s="134">
        <v>8.9905111439397931E-2</v>
      </c>
      <c r="CT16" s="134">
        <v>0.71600334363479923</v>
      </c>
      <c r="CU16" s="134">
        <v>-2</v>
      </c>
      <c r="CV16" s="134">
        <v>1.9532763366673045</v>
      </c>
    </row>
    <row r="17" spans="1:100" ht="28.8" x14ac:dyDescent="0.3">
      <c r="A17" s="128" t="s">
        <v>382</v>
      </c>
      <c r="B17" s="125" t="s">
        <v>377</v>
      </c>
      <c r="C17" s="128" t="s">
        <v>325</v>
      </c>
      <c r="D17" s="130">
        <v>2075</v>
      </c>
      <c r="E17" s="141">
        <v>0.629</v>
      </c>
      <c r="F17" s="123">
        <v>13.36</v>
      </c>
      <c r="G17" s="123">
        <v>23.26</v>
      </c>
      <c r="H17" s="123">
        <v>35.580902491555257</v>
      </c>
      <c r="I17" s="128">
        <v>0.48099999999999998</v>
      </c>
      <c r="J17" s="123">
        <v>1.0900000000000001</v>
      </c>
      <c r="K17" s="123">
        <v>1.57</v>
      </c>
      <c r="L17" s="145">
        <v>1</v>
      </c>
      <c r="M17" s="123">
        <v>3.9250150000000001</v>
      </c>
      <c r="N17" s="123">
        <v>3.0798132832792513</v>
      </c>
      <c r="O17" s="123">
        <v>40</v>
      </c>
      <c r="P17" s="123">
        <v>1.4145194292068499</v>
      </c>
      <c r="Q17" s="133">
        <v>6.7324662208557102</v>
      </c>
      <c r="R17" s="146">
        <v>0.04</v>
      </c>
      <c r="S17" s="147">
        <v>1184.2033853342593</v>
      </c>
      <c r="T17" s="148"/>
      <c r="U17" s="128">
        <v>36.1</v>
      </c>
      <c r="V17" s="123">
        <v>9</v>
      </c>
      <c r="W17" s="152">
        <v>15.4</v>
      </c>
      <c r="X17" s="139">
        <v>38.5</v>
      </c>
      <c r="Y17" s="139">
        <v>245.97321988131299</v>
      </c>
      <c r="Z17" s="133">
        <v>55.337528372200566</v>
      </c>
      <c r="AA17" s="140">
        <v>157.43455693962562</v>
      </c>
      <c r="AB17" s="139">
        <v>6.72</v>
      </c>
      <c r="AC17" s="140">
        <v>5.0000028595465098</v>
      </c>
      <c r="AD17" s="139">
        <v>3.9</v>
      </c>
      <c r="AE17" s="139">
        <v>42.7</v>
      </c>
      <c r="AF17" s="139">
        <v>21.5</v>
      </c>
      <c r="AG17" s="153">
        <v>1.33</v>
      </c>
      <c r="AH17" s="153">
        <v>4.9000000000000004</v>
      </c>
      <c r="AI17" s="139">
        <v>0.01</v>
      </c>
      <c r="AJ17" s="147">
        <v>84.8</v>
      </c>
      <c r="AK17" s="134">
        <f t="shared" si="1"/>
        <v>-0.20134935455473107</v>
      </c>
      <c r="AL17" s="134">
        <f t="shared" si="2"/>
        <v>1.1258064581395268</v>
      </c>
      <c r="AM17" s="134">
        <f t="shared" si="3"/>
        <v>1.3666097103924297</v>
      </c>
      <c r="AN17" s="134">
        <f t="shared" si="4"/>
        <v>1.5512169595469956</v>
      </c>
      <c r="AO17" s="134">
        <f t="shared" si="5"/>
        <v>-0.31785492362616824</v>
      </c>
      <c r="AP17" s="134">
        <f t="shared" si="6"/>
        <v>3.7426497940623665E-2</v>
      </c>
      <c r="AQ17" s="134">
        <f t="shared" si="7"/>
        <v>0.19589965240923377</v>
      </c>
      <c r="AR17" s="134">
        <f t="shared" si="8"/>
        <v>0</v>
      </c>
      <c r="AS17" s="134">
        <f t="shared" si="9"/>
        <v>0.59384132080223462</v>
      </c>
      <c r="AT17" s="134">
        <f t="shared" si="10"/>
        <v>0.48852438776682983</v>
      </c>
      <c r="AU17" s="134">
        <f t="shared" si="11"/>
        <v>1.6020599913279623</v>
      </c>
      <c r="AV17" s="134">
        <f t="shared" si="12"/>
        <v>0.15060891710893196</v>
      </c>
      <c r="AW17" s="134">
        <f t="shared" si="13"/>
        <v>0.82817418308127977</v>
      </c>
      <c r="AX17" s="134">
        <f t="shared" si="14"/>
        <v>-1.3979400086720375</v>
      </c>
      <c r="AY17" s="134">
        <f t="shared" si="15"/>
        <v>3.0734262982844771</v>
      </c>
      <c r="AZ17" s="134" t="e">
        <f t="shared" si="16"/>
        <v>#NUM!</v>
      </c>
      <c r="BA17" s="134">
        <f t="shared" si="17"/>
        <v>1.5575072019056579</v>
      </c>
      <c r="BB17" s="134">
        <f t="shared" si="18"/>
        <v>0.95424250943932487</v>
      </c>
      <c r="BC17" s="134">
        <f t="shared" si="19"/>
        <v>1.1875207208364631</v>
      </c>
      <c r="BD17" s="134">
        <f t="shared" si="20"/>
        <v>1.5854607295085006</v>
      </c>
      <c r="BE17" s="134">
        <f t="shared" si="21"/>
        <v>2.3908878262461619</v>
      </c>
      <c r="BF17" s="134">
        <f t="shared" si="22"/>
        <v>1.7430197576548419</v>
      </c>
      <c r="BG17" s="134">
        <f t="shared" si="23"/>
        <v>2.1971000662755999</v>
      </c>
      <c r="BH17" s="134">
        <f t="shared" si="24"/>
        <v>0.82736927305382524</v>
      </c>
      <c r="BI17" s="134">
        <f t="shared" si="25"/>
        <v>0.69897025271300173</v>
      </c>
      <c r="BJ17" s="134">
        <f t="shared" si="26"/>
        <v>0.59106460702649921</v>
      </c>
      <c r="BK17" s="134">
        <f t="shared" si="27"/>
        <v>1.6304278750250238</v>
      </c>
      <c r="BL17" s="134">
        <f t="shared" si="28"/>
        <v>1.3324384599156054</v>
      </c>
      <c r="BM17" s="134">
        <f t="shared" si="29"/>
        <v>0.12385164096708581</v>
      </c>
      <c r="BN17" s="134">
        <f t="shared" si="30"/>
        <v>0.69019608002851374</v>
      </c>
      <c r="BO17" s="134">
        <f t="shared" si="31"/>
        <v>-2</v>
      </c>
      <c r="BP17" s="134">
        <f t="shared" si="32"/>
        <v>1.9283958522567137</v>
      </c>
      <c r="BQ17" s="134">
        <v>-0.20134935455473107</v>
      </c>
      <c r="BR17" s="134">
        <v>1.1258064581395268</v>
      </c>
      <c r="BS17" s="134">
        <v>1.3666097103924297</v>
      </c>
      <c r="BT17" s="134">
        <v>1.5512169595469956</v>
      </c>
      <c r="BU17" s="134">
        <v>-0.31785492362616824</v>
      </c>
      <c r="BV17" s="134">
        <v>3.7426497940623665E-2</v>
      </c>
      <c r="BW17" s="134">
        <v>0.19589965240923377</v>
      </c>
      <c r="BX17" s="134">
        <v>0</v>
      </c>
      <c r="BY17" s="134">
        <v>0.59384132080223462</v>
      </c>
      <c r="BZ17" s="134">
        <v>0.48852438776682983</v>
      </c>
      <c r="CA17" s="134">
        <v>1.6020599913279623</v>
      </c>
      <c r="CB17" s="134">
        <v>0.15060891710893196</v>
      </c>
      <c r="CC17" s="134">
        <v>0.82817418308127977</v>
      </c>
      <c r="CD17" s="134">
        <v>-1.3979400086720375</v>
      </c>
      <c r="CE17" s="134">
        <v>3.0734262982844771</v>
      </c>
      <c r="CG17" s="134">
        <v>1.5575072019056579</v>
      </c>
      <c r="CH17" s="134">
        <v>0.95424250943932487</v>
      </c>
      <c r="CI17" s="134">
        <v>1.1875207208364631</v>
      </c>
      <c r="CJ17" s="134">
        <v>1.5854607295085006</v>
      </c>
      <c r="CK17" s="134">
        <v>2.3908878262461619</v>
      </c>
      <c r="CL17" s="134">
        <v>1.7430197576548419</v>
      </c>
      <c r="CM17" s="134">
        <v>2.1971000662755999</v>
      </c>
      <c r="CN17" s="134">
        <v>0.82736927305382524</v>
      </c>
      <c r="CO17" s="134">
        <v>0.69897025271300173</v>
      </c>
      <c r="CP17" s="134">
        <v>0.59106460702649921</v>
      </c>
      <c r="CQ17" s="134">
        <v>1.6304278750250238</v>
      </c>
      <c r="CR17" s="134">
        <v>1.3324384599156054</v>
      </c>
      <c r="CS17" s="134">
        <v>0.12385164096708581</v>
      </c>
      <c r="CT17" s="134">
        <v>0.69019608002851374</v>
      </c>
      <c r="CU17" s="134">
        <v>-2</v>
      </c>
      <c r="CV17" s="134">
        <v>1.9283958522567137</v>
      </c>
    </row>
    <row r="18" spans="1:100" ht="28.8" x14ac:dyDescent="0.3">
      <c r="A18" s="128" t="s">
        <v>382</v>
      </c>
      <c r="B18" s="125" t="s">
        <v>378</v>
      </c>
      <c r="C18" s="128" t="s">
        <v>326</v>
      </c>
      <c r="D18" s="130">
        <v>2084</v>
      </c>
      <c r="E18" s="141">
        <v>0.59299999999999997</v>
      </c>
      <c r="F18" s="123">
        <v>10.72</v>
      </c>
      <c r="G18" s="123">
        <v>28.53</v>
      </c>
      <c r="H18" s="123">
        <v>40.624681777526291</v>
      </c>
      <c r="I18" s="128">
        <v>0.432</v>
      </c>
      <c r="J18" s="123">
        <v>1</v>
      </c>
      <c r="K18" s="123">
        <v>0.94</v>
      </c>
      <c r="L18" s="145">
        <v>1.22</v>
      </c>
      <c r="M18" s="123">
        <v>5.9602649999999997</v>
      </c>
      <c r="N18" s="123">
        <v>3.5596340408109035</v>
      </c>
      <c r="O18" s="123">
        <v>40</v>
      </c>
      <c r="P18" s="123">
        <v>1.4145194292068499</v>
      </c>
      <c r="Q18" s="133">
        <v>6.7324662208557102</v>
      </c>
      <c r="R18" s="146">
        <v>0.23</v>
      </c>
      <c r="S18" s="147">
        <v>203.83370103628499</v>
      </c>
      <c r="T18" s="148"/>
      <c r="U18" s="128">
        <v>63.8</v>
      </c>
      <c r="V18" s="123">
        <v>5</v>
      </c>
      <c r="W18" s="152">
        <v>12.7</v>
      </c>
      <c r="X18" s="139">
        <v>37.799999999999997</v>
      </c>
      <c r="Y18" s="139">
        <v>132.90567046132028</v>
      </c>
      <c r="Z18" s="133">
        <v>751.03600356179697</v>
      </c>
      <c r="AA18" s="140">
        <v>198.02673943170271</v>
      </c>
      <c r="AB18" s="139">
        <v>3.63</v>
      </c>
      <c r="AC18" s="140">
        <v>4.9999574848008166</v>
      </c>
      <c r="AD18" s="139">
        <v>4.5999999999999996</v>
      </c>
      <c r="AE18" s="139">
        <v>22.8</v>
      </c>
      <c r="AF18" s="139">
        <v>6</v>
      </c>
      <c r="AG18" s="153">
        <v>1.72</v>
      </c>
      <c r="AH18" s="153">
        <v>3.9</v>
      </c>
      <c r="AI18" s="139">
        <v>59.76</v>
      </c>
      <c r="AJ18" s="147">
        <v>87</v>
      </c>
      <c r="AK18" s="134">
        <f t="shared" si="1"/>
        <v>-0.22694530663573742</v>
      </c>
      <c r="AL18" s="134">
        <f t="shared" si="2"/>
        <v>1.0301947853567512</v>
      </c>
      <c r="AM18" s="134">
        <f t="shared" si="3"/>
        <v>1.4553017716570764</v>
      </c>
      <c r="AN18" s="134">
        <f t="shared" si="4"/>
        <v>1.6087899720717151</v>
      </c>
      <c r="AO18" s="134">
        <f t="shared" si="5"/>
        <v>-0.3645162531850879</v>
      </c>
      <c r="AP18" s="134">
        <f t="shared" si="6"/>
        <v>0</v>
      </c>
      <c r="AQ18" s="134">
        <f t="shared" si="7"/>
        <v>-2.6872146400301365E-2</v>
      </c>
      <c r="AR18" s="134">
        <f t="shared" si="8"/>
        <v>8.6359830674748214E-2</v>
      </c>
      <c r="AS18" s="134">
        <f t="shared" si="9"/>
        <v>0.77526556938439672</v>
      </c>
      <c r="AT18" s="134">
        <f t="shared" si="10"/>
        <v>0.55140535128017854</v>
      </c>
      <c r="AU18" s="134">
        <f t="shared" si="11"/>
        <v>1.6020599913279623</v>
      </c>
      <c r="AV18" s="134">
        <f t="shared" si="12"/>
        <v>0.15060891710893196</v>
      </c>
      <c r="AW18" s="134">
        <f t="shared" si="13"/>
        <v>0.82817418308127977</v>
      </c>
      <c r="AX18" s="134">
        <f t="shared" si="14"/>
        <v>-0.63827216398240705</v>
      </c>
      <c r="AY18" s="134">
        <f t="shared" si="15"/>
        <v>2.3092759900927997</v>
      </c>
      <c r="AZ18" s="134" t="e">
        <f t="shared" si="16"/>
        <v>#NUM!</v>
      </c>
      <c r="BA18" s="134">
        <f t="shared" si="17"/>
        <v>1.8048206787211623</v>
      </c>
      <c r="BB18" s="134">
        <f t="shared" si="18"/>
        <v>0.69897000433601886</v>
      </c>
      <c r="BC18" s="134">
        <f t="shared" si="19"/>
        <v>1.1038037209559568</v>
      </c>
      <c r="BD18" s="134">
        <f t="shared" si="20"/>
        <v>1.5774917998372253</v>
      </c>
      <c r="BE18" s="134">
        <f t="shared" si="21"/>
        <v>2.123543510645709</v>
      </c>
      <c r="BF18" s="134">
        <f t="shared" si="22"/>
        <v>2.8756607569421502</v>
      </c>
      <c r="BG18" s="134">
        <f t="shared" si="23"/>
        <v>2.2967238367442007</v>
      </c>
      <c r="BH18" s="134">
        <f t="shared" si="24"/>
        <v>0.55990662503611255</v>
      </c>
      <c r="BI18" s="134">
        <f t="shared" si="25"/>
        <v>0.69896631149703814</v>
      </c>
      <c r="BJ18" s="134">
        <f t="shared" si="26"/>
        <v>0.66275783168157409</v>
      </c>
      <c r="BK18" s="134">
        <f t="shared" si="27"/>
        <v>1.3579348470004537</v>
      </c>
      <c r="BL18" s="134">
        <f t="shared" si="28"/>
        <v>0.77815125038364363</v>
      </c>
      <c r="BM18" s="134">
        <f t="shared" si="29"/>
        <v>0.2355284469075489</v>
      </c>
      <c r="BN18" s="134">
        <f t="shared" si="30"/>
        <v>0.59106460702649921</v>
      </c>
      <c r="BO18" s="134">
        <f t="shared" si="31"/>
        <v>1.7764105888073423</v>
      </c>
      <c r="BP18" s="134">
        <f t="shared" si="32"/>
        <v>1.9395192526186185</v>
      </c>
      <c r="BQ18" s="134">
        <v>-0.22694530663573742</v>
      </c>
      <c r="BR18" s="134">
        <v>1.0301947853567512</v>
      </c>
      <c r="BS18" s="134">
        <v>1.4553017716570764</v>
      </c>
      <c r="BT18" s="134">
        <v>1.6087899720717151</v>
      </c>
      <c r="BU18" s="134">
        <v>-0.3645162531850879</v>
      </c>
      <c r="BV18" s="134">
        <v>0</v>
      </c>
      <c r="BW18" s="134">
        <v>-2.6872146400301365E-2</v>
      </c>
      <c r="BX18" s="134">
        <v>8.6359830674748214E-2</v>
      </c>
      <c r="BY18" s="134">
        <v>0.77526556938439672</v>
      </c>
      <c r="BZ18" s="134">
        <v>0.55140535128017854</v>
      </c>
      <c r="CA18" s="134">
        <v>1.6020599913279623</v>
      </c>
      <c r="CB18" s="134">
        <v>0.15060891710893196</v>
      </c>
      <c r="CC18" s="134">
        <v>0.82817418308127977</v>
      </c>
      <c r="CD18" s="134">
        <v>-0.63827216398240705</v>
      </c>
      <c r="CE18" s="134">
        <v>2.3092759900927997</v>
      </c>
      <c r="CG18" s="134">
        <v>1.8048206787211623</v>
      </c>
      <c r="CH18" s="134">
        <v>0.69897000433601886</v>
      </c>
      <c r="CI18" s="134">
        <v>1.1038037209559568</v>
      </c>
      <c r="CJ18" s="134">
        <v>1.5774917998372253</v>
      </c>
      <c r="CK18" s="134">
        <v>2.123543510645709</v>
      </c>
      <c r="CL18" s="134">
        <v>2.8756607569421502</v>
      </c>
      <c r="CM18" s="134">
        <v>2.2967238367442007</v>
      </c>
      <c r="CN18" s="134">
        <v>0.55990662503611255</v>
      </c>
      <c r="CO18" s="134">
        <v>0.69896631149703814</v>
      </c>
      <c r="CP18" s="134">
        <v>0.66275783168157409</v>
      </c>
      <c r="CQ18" s="134">
        <v>1.3579348470004537</v>
      </c>
      <c r="CR18" s="134">
        <v>0.77815125038364363</v>
      </c>
      <c r="CS18" s="134">
        <v>0.2355284469075489</v>
      </c>
      <c r="CT18" s="134">
        <v>0.59106460702649921</v>
      </c>
      <c r="CU18" s="134">
        <v>1.7764105888073423</v>
      </c>
      <c r="CV18" s="134">
        <v>1.9395192526186185</v>
      </c>
    </row>
    <row r="19" spans="1:100" x14ac:dyDescent="0.3">
      <c r="A19" s="128" t="s">
        <v>305</v>
      </c>
      <c r="B19" s="125" t="s">
        <v>379</v>
      </c>
      <c r="C19" s="128" t="s">
        <v>305</v>
      </c>
      <c r="D19" s="130">
        <v>3026</v>
      </c>
      <c r="E19" s="141">
        <v>0.71099999999999997</v>
      </c>
      <c r="F19" s="123">
        <v>1.66</v>
      </c>
      <c r="G19" s="123">
        <v>10.02</v>
      </c>
      <c r="H19" s="123">
        <v>20.516483196569173</v>
      </c>
      <c r="I19" s="128">
        <v>0.38</v>
      </c>
      <c r="J19" s="123">
        <v>1.05</v>
      </c>
      <c r="K19" s="123">
        <v>1.1399999999999999</v>
      </c>
      <c r="L19" s="145">
        <v>1.25</v>
      </c>
      <c r="M19" s="123">
        <v>4.76</v>
      </c>
      <c r="N19" s="123">
        <v>1.1266220618335669</v>
      </c>
      <c r="O19" s="123">
        <v>40</v>
      </c>
      <c r="P19" s="123">
        <v>1.4145194292068499</v>
      </c>
      <c r="Q19" s="133">
        <v>6.7324662208557102</v>
      </c>
      <c r="R19" s="146">
        <v>0.39</v>
      </c>
      <c r="S19" s="147">
        <v>3180.0027318697489</v>
      </c>
      <c r="T19" s="148"/>
      <c r="U19" s="128">
        <v>22.9</v>
      </c>
      <c r="V19" s="123">
        <v>6.6</v>
      </c>
      <c r="W19" s="152">
        <v>18</v>
      </c>
      <c r="X19" s="139">
        <v>13.299999999999997</v>
      </c>
      <c r="Y19" s="139">
        <v>27.135510513742673</v>
      </c>
      <c r="Z19" s="133">
        <v>4.8397569767321391</v>
      </c>
      <c r="AA19" s="140">
        <v>263.23235992817666</v>
      </c>
      <c r="AB19" s="139">
        <v>3.06</v>
      </c>
      <c r="AC19" s="140">
        <v>5.0000015723453384</v>
      </c>
      <c r="AD19" s="139">
        <v>5.6</v>
      </c>
      <c r="AE19" s="139">
        <v>20.3</v>
      </c>
      <c r="AF19" s="139">
        <v>11.6</v>
      </c>
      <c r="AG19" s="153">
        <v>0.82</v>
      </c>
      <c r="AH19" s="153">
        <v>2.7</v>
      </c>
      <c r="AI19" s="139">
        <v>0.17</v>
      </c>
      <c r="AJ19" s="147">
        <v>71.099999999999994</v>
      </c>
      <c r="AK19" s="134">
        <f t="shared" si="1"/>
        <v>-0.14813039927023372</v>
      </c>
      <c r="AL19" s="134">
        <f t="shared" si="2"/>
        <v>0.22010808804005508</v>
      </c>
      <c r="AM19" s="134">
        <f t="shared" si="3"/>
        <v>1.0008677215312269</v>
      </c>
      <c r="AN19" s="134">
        <f t="shared" si="4"/>
        <v>1.3121029188560136</v>
      </c>
      <c r="AO19" s="134">
        <f t="shared" si="5"/>
        <v>-0.42021640338318983</v>
      </c>
      <c r="AP19" s="134">
        <f t="shared" si="6"/>
        <v>2.1189299069938092E-2</v>
      </c>
      <c r="AQ19" s="134">
        <f t="shared" si="7"/>
        <v>5.6904851336472557E-2</v>
      </c>
      <c r="AR19" s="134">
        <f t="shared" si="8"/>
        <v>9.691001300805642E-2</v>
      </c>
      <c r="AS19" s="134">
        <f t="shared" si="9"/>
        <v>0.67760695272049309</v>
      </c>
      <c r="AT19" s="134">
        <f t="shared" si="10"/>
        <v>5.1778251460636783E-2</v>
      </c>
      <c r="AU19" s="134">
        <f t="shared" si="11"/>
        <v>1.6020599913279623</v>
      </c>
      <c r="AV19" s="134">
        <f t="shared" si="12"/>
        <v>0.15060891710893196</v>
      </c>
      <c r="AW19" s="134">
        <f t="shared" si="13"/>
        <v>0.82817418308127977</v>
      </c>
      <c r="AX19" s="134">
        <f t="shared" si="14"/>
        <v>-0.40893539297350079</v>
      </c>
      <c r="AY19" s="134">
        <f t="shared" si="15"/>
        <v>3.5024274930773407</v>
      </c>
      <c r="AZ19" s="134" t="e">
        <f t="shared" si="16"/>
        <v>#NUM!</v>
      </c>
      <c r="BA19" s="134">
        <f t="shared" si="17"/>
        <v>1.3598354823398879</v>
      </c>
      <c r="BB19" s="134">
        <f t="shared" si="18"/>
        <v>0.81954393554186866</v>
      </c>
      <c r="BC19" s="134">
        <f t="shared" si="19"/>
        <v>1.255272505103306</v>
      </c>
      <c r="BD19" s="134">
        <f t="shared" si="20"/>
        <v>1.1238516409670858</v>
      </c>
      <c r="BE19" s="134">
        <f t="shared" si="21"/>
        <v>1.433537996588639</v>
      </c>
      <c r="BF19" s="134">
        <f t="shared" si="22"/>
        <v>0.68482355455473409</v>
      </c>
      <c r="BG19" s="134">
        <f t="shared" si="23"/>
        <v>2.4203392773217538</v>
      </c>
      <c r="BH19" s="134">
        <f t="shared" si="24"/>
        <v>0.48572142648158001</v>
      </c>
      <c r="BI19" s="134">
        <f t="shared" si="25"/>
        <v>0.69897014090817811</v>
      </c>
      <c r="BJ19" s="134">
        <f t="shared" si="26"/>
        <v>0.74818802700620035</v>
      </c>
      <c r="BK19" s="134">
        <f t="shared" si="27"/>
        <v>1.307496037913213</v>
      </c>
      <c r="BL19" s="134">
        <f t="shared" si="28"/>
        <v>1.0644579892269184</v>
      </c>
      <c r="BM19" s="134">
        <f t="shared" si="29"/>
        <v>-8.6186147616283335E-2</v>
      </c>
      <c r="BN19" s="134">
        <f t="shared" si="30"/>
        <v>0.43136376415898736</v>
      </c>
      <c r="BO19" s="134">
        <f t="shared" si="31"/>
        <v>-0.769551078621726</v>
      </c>
      <c r="BP19" s="134">
        <f t="shared" si="32"/>
        <v>1.8518696007297664</v>
      </c>
      <c r="BQ19" s="134">
        <v>-0.14813039927023372</v>
      </c>
      <c r="BR19" s="134">
        <v>0.22010808804005508</v>
      </c>
      <c r="BS19" s="134">
        <v>1.0008677215312269</v>
      </c>
      <c r="BT19" s="134">
        <v>1.3121029188560136</v>
      </c>
      <c r="BU19" s="134">
        <v>-0.42021640338318983</v>
      </c>
      <c r="BV19" s="134">
        <v>2.1189299069938092E-2</v>
      </c>
      <c r="BW19" s="134">
        <v>5.6904851336472557E-2</v>
      </c>
      <c r="BX19" s="134">
        <v>9.691001300805642E-2</v>
      </c>
      <c r="BY19" s="134">
        <v>0.67760695272049309</v>
      </c>
      <c r="BZ19" s="134">
        <v>5.1778251460636783E-2</v>
      </c>
      <c r="CA19" s="134">
        <v>1.6020599913279623</v>
      </c>
      <c r="CB19" s="134">
        <v>0.15060891710893196</v>
      </c>
      <c r="CC19" s="134">
        <v>0.82817418308127977</v>
      </c>
      <c r="CD19" s="134">
        <v>-0.40893539297350079</v>
      </c>
      <c r="CE19" s="134">
        <v>3.5024274930773407</v>
      </c>
      <c r="CG19" s="134">
        <v>1.3598354823398879</v>
      </c>
      <c r="CH19" s="134">
        <v>0.81954393554186866</v>
      </c>
      <c r="CI19" s="134">
        <v>1.255272505103306</v>
      </c>
      <c r="CJ19" s="134">
        <v>1.1238516409670858</v>
      </c>
      <c r="CK19" s="134">
        <v>1.433537996588639</v>
      </c>
      <c r="CL19" s="134">
        <v>0.68482355455473409</v>
      </c>
      <c r="CM19" s="134">
        <v>2.4203392773217538</v>
      </c>
      <c r="CN19" s="134">
        <v>0.48572142648158001</v>
      </c>
      <c r="CO19" s="134">
        <v>0.69897014090817811</v>
      </c>
      <c r="CP19" s="134">
        <v>0.74818802700620035</v>
      </c>
      <c r="CQ19" s="134">
        <v>1.307496037913213</v>
      </c>
      <c r="CR19" s="134">
        <v>1.0644579892269184</v>
      </c>
      <c r="CS19" s="134">
        <v>-8.6186147616283335E-2</v>
      </c>
      <c r="CT19" s="134">
        <v>0.43136376415898736</v>
      </c>
      <c r="CU19" s="134">
        <v>-0.769551078621726</v>
      </c>
      <c r="CV19" s="134">
        <v>1.8518696007297664</v>
      </c>
    </row>
    <row r="20" spans="1:100" x14ac:dyDescent="0.3">
      <c r="A20" s="128" t="s">
        <v>305</v>
      </c>
      <c r="B20" s="125" t="s">
        <v>379</v>
      </c>
      <c r="C20" s="128" t="s">
        <v>328</v>
      </c>
      <c r="D20" s="130">
        <v>3029</v>
      </c>
      <c r="E20" s="141">
        <v>0.627</v>
      </c>
      <c r="F20" s="123">
        <v>3.18</v>
      </c>
      <c r="G20" s="123">
        <v>7.73</v>
      </c>
      <c r="H20" s="123">
        <v>33.888207520988615</v>
      </c>
      <c r="I20" s="128">
        <v>0.42</v>
      </c>
      <c r="J20" s="123">
        <v>1.03</v>
      </c>
      <c r="K20" s="123">
        <v>1.29</v>
      </c>
      <c r="L20" s="145">
        <v>1.27</v>
      </c>
      <c r="M20" s="123">
        <v>1.093356</v>
      </c>
      <c r="N20" s="123">
        <v>16.272017717605479</v>
      </c>
      <c r="O20" s="123">
        <v>40</v>
      </c>
      <c r="P20" s="123">
        <v>1.4145194292068499</v>
      </c>
      <c r="Q20" s="133">
        <v>6.7324662208557102</v>
      </c>
      <c r="R20" s="146">
        <v>0.1</v>
      </c>
      <c r="S20" s="147">
        <v>129.99853325900798</v>
      </c>
      <c r="T20" s="148"/>
      <c r="U20" s="128">
        <v>19.3</v>
      </c>
      <c r="V20" s="123">
        <v>1.9</v>
      </c>
      <c r="W20" s="152">
        <v>6.1</v>
      </c>
      <c r="X20" s="139">
        <v>17.900000000000006</v>
      </c>
      <c r="Y20" s="139">
        <v>290.72473654084934</v>
      </c>
      <c r="Z20" s="133">
        <v>13.995360555971764</v>
      </c>
      <c r="AA20" s="140">
        <v>1724.4488198745557</v>
      </c>
      <c r="AB20" s="139">
        <v>6.32</v>
      </c>
      <c r="AC20" s="140">
        <v>5.0000244122744917</v>
      </c>
      <c r="AD20" s="139">
        <v>7</v>
      </c>
      <c r="AE20" s="139">
        <v>39.9</v>
      </c>
      <c r="AF20" s="139">
        <v>10.9</v>
      </c>
      <c r="AG20" s="153">
        <v>1.63</v>
      </c>
      <c r="AH20" s="153">
        <v>5.3</v>
      </c>
      <c r="AI20" s="139">
        <v>0.17</v>
      </c>
      <c r="AJ20" s="147">
        <v>65.599999999999994</v>
      </c>
      <c r="AK20" s="134">
        <f t="shared" si="1"/>
        <v>-0.20273245916928356</v>
      </c>
      <c r="AL20" s="134">
        <f t="shared" si="2"/>
        <v>0.50242711998443268</v>
      </c>
      <c r="AM20" s="134">
        <f t="shared" si="3"/>
        <v>0.88817949391832496</v>
      </c>
      <c r="AN20" s="134">
        <f t="shared" si="4"/>
        <v>1.5300485979217338</v>
      </c>
      <c r="AO20" s="134">
        <f t="shared" si="5"/>
        <v>-0.37675070960209955</v>
      </c>
      <c r="AP20" s="134">
        <f t="shared" si="6"/>
        <v>1.2837224705172217E-2</v>
      </c>
      <c r="AQ20" s="134">
        <f t="shared" si="7"/>
        <v>0.11058971029924898</v>
      </c>
      <c r="AR20" s="134">
        <f t="shared" si="8"/>
        <v>0.10380372095595687</v>
      </c>
      <c r="AS20" s="134">
        <f t="shared" si="9"/>
        <v>3.8761592564775481E-2</v>
      </c>
      <c r="AT20" s="134">
        <f t="shared" si="10"/>
        <v>1.2114414084556422</v>
      </c>
      <c r="AU20" s="134">
        <f t="shared" si="11"/>
        <v>1.6020599913279623</v>
      </c>
      <c r="AV20" s="134">
        <f t="shared" si="12"/>
        <v>0.15060891710893196</v>
      </c>
      <c r="AW20" s="134">
        <f t="shared" si="13"/>
        <v>0.82817418308127977</v>
      </c>
      <c r="AX20" s="134">
        <f t="shared" si="14"/>
        <v>-1</v>
      </c>
      <c r="AY20" s="134">
        <f t="shared" si="15"/>
        <v>2.1139384522982771</v>
      </c>
      <c r="AZ20" s="134" t="e">
        <f t="shared" si="16"/>
        <v>#NUM!</v>
      </c>
      <c r="BA20" s="134">
        <f t="shared" si="17"/>
        <v>1.2855573090077739</v>
      </c>
      <c r="BB20" s="134">
        <f t="shared" si="18"/>
        <v>0.27875360095282892</v>
      </c>
      <c r="BC20" s="134">
        <f t="shared" si="19"/>
        <v>0.78532983501076703</v>
      </c>
      <c r="BD20" s="134">
        <f t="shared" si="20"/>
        <v>1.2528530309798933</v>
      </c>
      <c r="BE20" s="134">
        <f t="shared" si="21"/>
        <v>2.4634819856271304</v>
      </c>
      <c r="BF20" s="134">
        <f t="shared" si="22"/>
        <v>1.1459840914732704</v>
      </c>
      <c r="BG20" s="134">
        <f t="shared" si="23"/>
        <v>3.2366503094161363</v>
      </c>
      <c r="BH20" s="134">
        <f t="shared" si="24"/>
        <v>0.80071707828238503</v>
      </c>
      <c r="BI20" s="134">
        <f t="shared" si="25"/>
        <v>0.6989721247540629</v>
      </c>
      <c r="BJ20" s="134">
        <f t="shared" si="26"/>
        <v>0.84509804001425681</v>
      </c>
      <c r="BK20" s="134">
        <f t="shared" si="27"/>
        <v>1.6009728956867482</v>
      </c>
      <c r="BL20" s="134">
        <f t="shared" si="28"/>
        <v>1.0374264979406236</v>
      </c>
      <c r="BM20" s="134">
        <f t="shared" si="29"/>
        <v>0.21218760440395779</v>
      </c>
      <c r="BN20" s="134">
        <f t="shared" si="30"/>
        <v>0.72427586960078905</v>
      </c>
      <c r="BO20" s="134">
        <f t="shared" si="31"/>
        <v>-0.769551078621726</v>
      </c>
      <c r="BP20" s="134">
        <f t="shared" si="32"/>
        <v>1.8169038393756602</v>
      </c>
      <c r="BQ20" s="134">
        <v>-0.20273245916928356</v>
      </c>
      <c r="BR20" s="134">
        <v>0.50242711998443268</v>
      </c>
      <c r="BS20" s="134">
        <v>0.88817949391832496</v>
      </c>
      <c r="BT20" s="134">
        <v>1.5300485979217338</v>
      </c>
      <c r="BU20" s="134">
        <v>-0.37675070960209955</v>
      </c>
      <c r="BV20" s="134">
        <v>1.2837224705172217E-2</v>
      </c>
      <c r="BW20" s="134">
        <v>0.11058971029924898</v>
      </c>
      <c r="BX20" s="134">
        <v>0.10380372095595687</v>
      </c>
      <c r="BY20" s="134">
        <v>3.8761592564775481E-2</v>
      </c>
      <c r="BZ20" s="134">
        <v>1.2114414084556422</v>
      </c>
      <c r="CA20" s="134">
        <v>1.6020599913279623</v>
      </c>
      <c r="CB20" s="134">
        <v>0.15060891710893196</v>
      </c>
      <c r="CC20" s="134">
        <v>0.82817418308127977</v>
      </c>
      <c r="CD20" s="134">
        <v>-1</v>
      </c>
      <c r="CE20" s="134">
        <v>2.1139384522982771</v>
      </c>
      <c r="CG20" s="134">
        <v>1.2855573090077739</v>
      </c>
      <c r="CH20" s="134">
        <v>0.27875360095282892</v>
      </c>
      <c r="CI20" s="134">
        <v>0.78532983501076703</v>
      </c>
      <c r="CJ20" s="134">
        <v>1.2528530309798933</v>
      </c>
      <c r="CK20" s="134">
        <v>2.4634819856271304</v>
      </c>
      <c r="CL20" s="134">
        <v>1.1459840914732704</v>
      </c>
      <c r="CM20" s="134">
        <v>3.2366503094161363</v>
      </c>
      <c r="CN20" s="134">
        <v>0.80071707828238503</v>
      </c>
      <c r="CO20" s="134">
        <v>0.6989721247540629</v>
      </c>
      <c r="CP20" s="134">
        <v>0.84509804001425681</v>
      </c>
      <c r="CQ20" s="134">
        <v>1.6009728956867482</v>
      </c>
      <c r="CR20" s="134">
        <v>1.0374264979406236</v>
      </c>
      <c r="CS20" s="134">
        <v>0.21218760440395779</v>
      </c>
      <c r="CT20" s="134">
        <v>0.72427586960078905</v>
      </c>
      <c r="CU20" s="134">
        <v>-0.769551078621726</v>
      </c>
      <c r="CV20" s="134">
        <v>1.8169038393756602</v>
      </c>
    </row>
    <row r="21" spans="1:100" x14ac:dyDescent="0.3">
      <c r="A21" s="128" t="s">
        <v>305</v>
      </c>
      <c r="B21" s="125" t="s">
        <v>379</v>
      </c>
      <c r="C21" s="128" t="s">
        <v>329</v>
      </c>
      <c r="D21" s="130">
        <v>3033</v>
      </c>
      <c r="E21" s="141">
        <v>0.63800000000000001</v>
      </c>
      <c r="F21" s="123">
        <v>1.93</v>
      </c>
      <c r="G21" s="123">
        <v>6.93</v>
      </c>
      <c r="H21" s="123">
        <v>18.36681912229119</v>
      </c>
      <c r="I21" s="128">
        <v>0.34899999999999998</v>
      </c>
      <c r="J21" s="123">
        <v>1.1499999999999999</v>
      </c>
      <c r="K21" s="123">
        <v>0.95</v>
      </c>
      <c r="L21" s="145">
        <v>1.1100000000000001</v>
      </c>
      <c r="M21" s="123">
        <v>5.2229299999999999</v>
      </c>
      <c r="N21" s="123">
        <v>5.1110745615472153</v>
      </c>
      <c r="O21" s="123">
        <v>40</v>
      </c>
      <c r="P21" s="123">
        <v>1.4145194292068499</v>
      </c>
      <c r="Q21" s="133">
        <v>6.7324662208557102</v>
      </c>
      <c r="R21" s="146">
        <v>0.16</v>
      </c>
      <c r="S21" s="147">
        <v>17.676195141787336</v>
      </c>
      <c r="T21" s="148"/>
      <c r="U21" s="128">
        <v>28.3</v>
      </c>
      <c r="V21" s="123">
        <v>3</v>
      </c>
      <c r="W21" s="152">
        <v>6.4</v>
      </c>
      <c r="X21" s="139">
        <v>16.200000000000003</v>
      </c>
      <c r="Y21" s="139">
        <v>22.19473736739538</v>
      </c>
      <c r="Z21" s="133">
        <v>0</v>
      </c>
      <c r="AA21" s="140">
        <v>142.65783606476802</v>
      </c>
      <c r="AB21" s="139">
        <v>21.62</v>
      </c>
      <c r="AC21" s="140">
        <v>4.9999941671530612</v>
      </c>
      <c r="AD21" s="139">
        <v>9.6</v>
      </c>
      <c r="AE21" s="139">
        <v>24.3</v>
      </c>
      <c r="AF21" s="139">
        <v>9.3000000000000007</v>
      </c>
      <c r="AG21" s="153">
        <v>0.92</v>
      </c>
      <c r="AH21" s="153">
        <v>3.3000000000000003</v>
      </c>
      <c r="AI21" s="139">
        <v>0.45</v>
      </c>
      <c r="AJ21" s="147">
        <v>83.7</v>
      </c>
      <c r="AK21" s="134">
        <f t="shared" si="1"/>
        <v>-0.19517932127883766</v>
      </c>
      <c r="AL21" s="134">
        <f t="shared" si="2"/>
        <v>0.28555730900777376</v>
      </c>
      <c r="AM21" s="134">
        <f t="shared" si="3"/>
        <v>0.84073323461180671</v>
      </c>
      <c r="AN21" s="134">
        <f t="shared" si="4"/>
        <v>1.2640339490519958</v>
      </c>
      <c r="AO21" s="134">
        <f t="shared" si="5"/>
        <v>-0.45717457304082015</v>
      </c>
      <c r="AP21" s="134">
        <f t="shared" si="6"/>
        <v>6.069784035361165E-2</v>
      </c>
      <c r="AQ21" s="134">
        <f t="shared" si="7"/>
        <v>-2.2276394711152253E-2</v>
      </c>
      <c r="AR21" s="134">
        <f t="shared" si="8"/>
        <v>4.5322978786657475E-2</v>
      </c>
      <c r="AS21" s="134">
        <f t="shared" si="9"/>
        <v>0.71791420527075711</v>
      </c>
      <c r="AT21" s="134">
        <f t="shared" si="10"/>
        <v>0.70851221659059616</v>
      </c>
      <c r="AU21" s="134">
        <f t="shared" si="11"/>
        <v>1.6020599913279623</v>
      </c>
      <c r="AV21" s="134">
        <f t="shared" si="12"/>
        <v>0.15060891710893196</v>
      </c>
      <c r="AW21" s="134">
        <f t="shared" si="13"/>
        <v>0.82817418308127977</v>
      </c>
      <c r="AX21" s="134">
        <f t="shared" si="14"/>
        <v>-0.79588001734407521</v>
      </c>
      <c r="AY21" s="134">
        <f t="shared" si="15"/>
        <v>1.2473887874440925</v>
      </c>
      <c r="AZ21" s="134" t="e">
        <f t="shared" si="16"/>
        <v>#NUM!</v>
      </c>
      <c r="BA21" s="134">
        <f t="shared" si="17"/>
        <v>1.4517864355242902</v>
      </c>
      <c r="BB21" s="134">
        <f t="shared" si="18"/>
        <v>0.47712125471966244</v>
      </c>
      <c r="BC21" s="134">
        <f t="shared" si="19"/>
        <v>0.80617997398388719</v>
      </c>
      <c r="BD21" s="134">
        <f t="shared" si="20"/>
        <v>1.209515014542631</v>
      </c>
      <c r="BE21" s="134">
        <f t="shared" si="21"/>
        <v>1.3462500103406243</v>
      </c>
      <c r="BF21" s="134" t="e">
        <f t="shared" si="22"/>
        <v>#NUM!</v>
      </c>
      <c r="BG21" s="134">
        <f t="shared" si="23"/>
        <v>2.1542956320479192</v>
      </c>
      <c r="BH21" s="134">
        <f t="shared" si="24"/>
        <v>1.3348556896172916</v>
      </c>
      <c r="BI21" s="134">
        <f t="shared" si="25"/>
        <v>0.69896949770107542</v>
      </c>
      <c r="BJ21" s="134">
        <f t="shared" si="26"/>
        <v>0.98227123303956843</v>
      </c>
      <c r="BK21" s="134">
        <f t="shared" si="27"/>
        <v>1.3856062735983121</v>
      </c>
      <c r="BL21" s="134">
        <f t="shared" si="28"/>
        <v>0.96848294855393513</v>
      </c>
      <c r="BM21" s="134">
        <f t="shared" si="29"/>
        <v>-3.6212172654444715E-2</v>
      </c>
      <c r="BN21" s="134">
        <f t="shared" si="30"/>
        <v>0.51851393987788752</v>
      </c>
      <c r="BO21" s="134">
        <f t="shared" si="31"/>
        <v>-0.34678748622465633</v>
      </c>
      <c r="BP21" s="134">
        <f t="shared" si="32"/>
        <v>1.92272545799326</v>
      </c>
      <c r="BQ21" s="134">
        <v>-0.19517932127883766</v>
      </c>
      <c r="BR21" s="134">
        <v>0.28555730900777376</v>
      </c>
      <c r="BS21" s="134">
        <v>0.84073323461180671</v>
      </c>
      <c r="BT21" s="134">
        <v>1.2640339490519958</v>
      </c>
      <c r="BU21" s="134">
        <v>-0.45717457304082015</v>
      </c>
      <c r="BV21" s="134">
        <v>6.069784035361165E-2</v>
      </c>
      <c r="BW21" s="134">
        <v>-2.2276394711152253E-2</v>
      </c>
      <c r="BX21" s="134">
        <v>4.5322978786657475E-2</v>
      </c>
      <c r="BY21" s="134">
        <v>0.71791420527075711</v>
      </c>
      <c r="BZ21" s="134">
        <v>0.70851221659059616</v>
      </c>
      <c r="CA21" s="134">
        <v>1.6020599913279623</v>
      </c>
      <c r="CB21" s="134">
        <v>0.15060891710893196</v>
      </c>
      <c r="CC21" s="134">
        <v>0.82817418308127977</v>
      </c>
      <c r="CD21" s="134">
        <v>-0.79588001734407521</v>
      </c>
      <c r="CE21" s="134">
        <v>1.2473887874440925</v>
      </c>
      <c r="CG21" s="134">
        <v>1.4517864355242902</v>
      </c>
      <c r="CH21" s="134">
        <v>0.47712125471966244</v>
      </c>
      <c r="CI21" s="134">
        <v>0.80617997398388719</v>
      </c>
      <c r="CJ21" s="134">
        <v>1.209515014542631</v>
      </c>
      <c r="CK21" s="134">
        <v>1.3462500103406243</v>
      </c>
      <c r="CM21" s="134">
        <v>2.1542956320479192</v>
      </c>
      <c r="CN21" s="134">
        <v>1.3348556896172916</v>
      </c>
      <c r="CO21" s="134">
        <v>0.69896949770107542</v>
      </c>
      <c r="CP21" s="134">
        <v>0.98227123303956843</v>
      </c>
      <c r="CQ21" s="134">
        <v>1.3856062735983121</v>
      </c>
      <c r="CR21" s="134">
        <v>0.96848294855393513</v>
      </c>
      <c r="CS21" s="134">
        <v>-3.6212172654444715E-2</v>
      </c>
      <c r="CT21" s="134">
        <v>0.51851393987788752</v>
      </c>
      <c r="CU21" s="134">
        <v>-0.34678748622465633</v>
      </c>
      <c r="CV21" s="134">
        <v>1.92272545799326</v>
      </c>
    </row>
    <row r="22" spans="1:100" ht="28.8" x14ac:dyDescent="0.3">
      <c r="A22" s="128" t="s">
        <v>305</v>
      </c>
      <c r="B22" s="125" t="s">
        <v>377</v>
      </c>
      <c r="C22" s="128" t="s">
        <v>330</v>
      </c>
      <c r="D22" s="130">
        <v>3035</v>
      </c>
      <c r="E22" s="141">
        <v>0.63100000000000001</v>
      </c>
      <c r="F22" s="123">
        <v>15.48</v>
      </c>
      <c r="G22" s="123">
        <v>29.51</v>
      </c>
      <c r="H22" s="123">
        <v>23.444196846912927</v>
      </c>
      <c r="I22" s="128">
        <v>0.47399999999999998</v>
      </c>
      <c r="J22" s="123">
        <v>1.05</v>
      </c>
      <c r="K22" s="123">
        <v>1.27</v>
      </c>
      <c r="L22" s="145">
        <v>1.0900000000000001</v>
      </c>
      <c r="M22" s="123">
        <v>6.5710870000000003</v>
      </c>
      <c r="N22" s="123">
        <v>7.1060317476532466</v>
      </c>
      <c r="O22" s="123">
        <v>40</v>
      </c>
      <c r="P22" s="123">
        <v>1.4145194292068499</v>
      </c>
      <c r="Q22" s="133">
        <v>6.7324662208557102</v>
      </c>
      <c r="R22" s="146">
        <v>0.03</v>
      </c>
      <c r="S22" s="147">
        <v>373.92034864093444</v>
      </c>
      <c r="T22" s="148"/>
      <c r="U22" s="128">
        <v>35.299999999999997</v>
      </c>
      <c r="V22" s="123">
        <v>3.4</v>
      </c>
      <c r="W22" s="152">
        <v>5.4</v>
      </c>
      <c r="X22" s="139">
        <v>20.400000000000006</v>
      </c>
      <c r="Y22" s="139">
        <v>16.965251961752948</v>
      </c>
      <c r="Z22" s="133">
        <v>0</v>
      </c>
      <c r="AA22" s="140">
        <v>754.98535631001505</v>
      </c>
      <c r="AB22" s="139">
        <v>6.67</v>
      </c>
      <c r="AC22" s="140">
        <v>10</v>
      </c>
      <c r="AD22" s="139">
        <v>1.2</v>
      </c>
      <c r="AE22" s="139">
        <v>8.3000000000000007</v>
      </c>
      <c r="AF22" s="139">
        <v>9.8000000000000007</v>
      </c>
      <c r="AG22" s="153">
        <v>1.34</v>
      </c>
      <c r="AH22" s="153">
        <v>5.5</v>
      </c>
      <c r="AI22" s="139">
        <v>0.18</v>
      </c>
      <c r="AJ22" s="147">
        <v>76.3</v>
      </c>
      <c r="AK22" s="134">
        <f t="shared" si="1"/>
        <v>-0.19997064075586568</v>
      </c>
      <c r="AL22" s="134">
        <f t="shared" si="2"/>
        <v>1.1897709563468739</v>
      </c>
      <c r="AM22" s="134">
        <f t="shared" si="3"/>
        <v>1.4699692094999595</v>
      </c>
      <c r="AN22" s="134">
        <f t="shared" si="4"/>
        <v>1.370035359236162</v>
      </c>
      <c r="AO22" s="134">
        <f t="shared" si="5"/>
        <v>-0.32422165832591499</v>
      </c>
      <c r="AP22" s="134">
        <f t="shared" si="6"/>
        <v>2.1189299069938092E-2</v>
      </c>
      <c r="AQ22" s="134">
        <f t="shared" si="7"/>
        <v>0.10380372095595687</v>
      </c>
      <c r="AR22" s="134">
        <f t="shared" si="8"/>
        <v>3.7426497940623665E-2</v>
      </c>
      <c r="AS22" s="134">
        <f t="shared" si="9"/>
        <v>0.81763721720874705</v>
      </c>
      <c r="AT22" s="134">
        <f t="shared" si="10"/>
        <v>0.85162714345725199</v>
      </c>
      <c r="AU22" s="134">
        <f t="shared" si="11"/>
        <v>1.6020599913279623</v>
      </c>
      <c r="AV22" s="134">
        <f t="shared" si="12"/>
        <v>0.15060891710893196</v>
      </c>
      <c r="AW22" s="134">
        <f t="shared" si="13"/>
        <v>0.82817418308127977</v>
      </c>
      <c r="AX22" s="134">
        <f t="shared" si="14"/>
        <v>-1.5228787452803376</v>
      </c>
      <c r="AY22" s="134">
        <f t="shared" si="15"/>
        <v>2.5727790999817293</v>
      </c>
      <c r="AZ22" s="134" t="e">
        <f t="shared" si="16"/>
        <v>#NUM!</v>
      </c>
      <c r="BA22" s="134">
        <f t="shared" si="17"/>
        <v>1.5477747053878226</v>
      </c>
      <c r="BB22" s="134">
        <f t="shared" si="18"/>
        <v>0.53147891704225514</v>
      </c>
      <c r="BC22" s="134">
        <f t="shared" si="19"/>
        <v>0.7323937598229685</v>
      </c>
      <c r="BD22" s="134">
        <f t="shared" si="20"/>
        <v>1.3096301674258988</v>
      </c>
      <c r="BE22" s="134">
        <f t="shared" si="21"/>
        <v>1.2295603140127533</v>
      </c>
      <c r="BF22" s="134" t="e">
        <f t="shared" si="22"/>
        <v>#NUM!</v>
      </c>
      <c r="BG22" s="134">
        <f t="shared" si="23"/>
        <v>2.8779385281385514</v>
      </c>
      <c r="BH22" s="134">
        <f t="shared" si="24"/>
        <v>0.82412583391654892</v>
      </c>
      <c r="BI22" s="134">
        <f t="shared" si="25"/>
        <v>1</v>
      </c>
      <c r="BJ22" s="134">
        <f t="shared" si="26"/>
        <v>7.9181246047624818E-2</v>
      </c>
      <c r="BK22" s="134">
        <f t="shared" si="27"/>
        <v>0.91907809237607396</v>
      </c>
      <c r="BL22" s="134">
        <f t="shared" si="28"/>
        <v>0.99122607569249488</v>
      </c>
      <c r="BM22" s="134">
        <f t="shared" si="29"/>
        <v>0.12710479836480765</v>
      </c>
      <c r="BN22" s="134">
        <f t="shared" si="30"/>
        <v>0.74036268949424389</v>
      </c>
      <c r="BO22" s="134">
        <f t="shared" si="31"/>
        <v>-0.74472749489669399</v>
      </c>
      <c r="BP22" s="134">
        <f t="shared" si="32"/>
        <v>1.8825245379548805</v>
      </c>
      <c r="BQ22" s="134">
        <v>-0.19997064075586568</v>
      </c>
      <c r="BR22" s="134">
        <v>1.1897709563468739</v>
      </c>
      <c r="BS22" s="134">
        <v>1.4699692094999595</v>
      </c>
      <c r="BT22" s="134">
        <v>1.370035359236162</v>
      </c>
      <c r="BU22" s="134">
        <v>-0.32422165832591499</v>
      </c>
      <c r="BV22" s="134">
        <v>2.1189299069938092E-2</v>
      </c>
      <c r="BW22" s="134">
        <v>0.10380372095595687</v>
      </c>
      <c r="BX22" s="134">
        <v>3.7426497940623665E-2</v>
      </c>
      <c r="BY22" s="134">
        <v>0.81763721720874705</v>
      </c>
      <c r="BZ22" s="134">
        <v>0.85162714345725199</v>
      </c>
      <c r="CA22" s="134">
        <v>1.6020599913279623</v>
      </c>
      <c r="CB22" s="134">
        <v>0.15060891710893196</v>
      </c>
      <c r="CC22" s="134">
        <v>0.82817418308127977</v>
      </c>
      <c r="CD22" s="134">
        <v>-1.5228787452803376</v>
      </c>
      <c r="CE22" s="134">
        <v>2.5727790999817293</v>
      </c>
      <c r="CG22" s="134">
        <v>1.5477747053878226</v>
      </c>
      <c r="CH22" s="134">
        <v>0.53147891704225514</v>
      </c>
      <c r="CI22" s="134">
        <v>0.7323937598229685</v>
      </c>
      <c r="CJ22" s="134">
        <v>1.3096301674258988</v>
      </c>
      <c r="CK22" s="134">
        <v>1.2295603140127533</v>
      </c>
      <c r="CM22" s="134">
        <v>2.8779385281385514</v>
      </c>
      <c r="CN22" s="134">
        <v>0.82412583391654892</v>
      </c>
      <c r="CO22" s="134">
        <v>1</v>
      </c>
      <c r="CP22" s="134">
        <v>7.9181246047624818E-2</v>
      </c>
      <c r="CQ22" s="134">
        <v>0.91907809237607396</v>
      </c>
      <c r="CR22" s="134">
        <v>0.99122607569249488</v>
      </c>
      <c r="CS22" s="134">
        <v>0.12710479836480765</v>
      </c>
      <c r="CT22" s="134">
        <v>0.74036268949424389</v>
      </c>
      <c r="CU22" s="134">
        <v>-0.74472749489669399</v>
      </c>
      <c r="CV22" s="134">
        <v>1.8825245379548805</v>
      </c>
    </row>
    <row r="23" spans="1:100" ht="28.8" x14ac:dyDescent="0.3">
      <c r="A23" s="128" t="s">
        <v>305</v>
      </c>
      <c r="B23" s="125" t="s">
        <v>380</v>
      </c>
      <c r="C23" s="128" t="s">
        <v>331</v>
      </c>
      <c r="D23" s="130">
        <v>3048</v>
      </c>
      <c r="E23" s="141">
        <v>0.59399999999999997</v>
      </c>
      <c r="F23" s="123">
        <v>34.08</v>
      </c>
      <c r="G23" s="123">
        <v>53.54</v>
      </c>
      <c r="H23" s="123">
        <v>34.434185849495123</v>
      </c>
      <c r="I23" s="128">
        <v>0.42599999999999999</v>
      </c>
      <c r="J23" s="123">
        <v>1.04</v>
      </c>
      <c r="K23" s="123">
        <v>1.57</v>
      </c>
      <c r="L23" s="145">
        <v>1.8</v>
      </c>
      <c r="M23" s="123">
        <v>2.4647890000000001</v>
      </c>
      <c r="N23" s="123">
        <v>1.6542599082869889</v>
      </c>
      <c r="O23" s="123">
        <v>40</v>
      </c>
      <c r="P23" s="123">
        <v>1.4145194292068499</v>
      </c>
      <c r="Q23" s="133">
        <v>6.7324662208557102</v>
      </c>
      <c r="R23" s="146">
        <v>0.05</v>
      </c>
      <c r="S23" s="147">
        <v>79.862302469353622</v>
      </c>
      <c r="T23" s="148"/>
      <c r="U23" s="128">
        <v>20.6</v>
      </c>
      <c r="V23" s="123">
        <v>5.4</v>
      </c>
      <c r="W23" s="152">
        <v>7.1</v>
      </c>
      <c r="X23" s="139">
        <v>25.099999999999994</v>
      </c>
      <c r="Y23" s="139">
        <v>339.24080695268606</v>
      </c>
      <c r="Z23" s="133">
        <v>13.005138898373858</v>
      </c>
      <c r="AA23" s="140">
        <v>165.35926331888174</v>
      </c>
      <c r="AB23" s="139">
        <v>15.72</v>
      </c>
      <c r="AC23" s="140">
        <v>9.9999874730827862</v>
      </c>
      <c r="AD23" s="139">
        <v>5.4</v>
      </c>
      <c r="AE23" s="139">
        <v>24.2</v>
      </c>
      <c r="AF23" s="139">
        <v>13.3</v>
      </c>
      <c r="AG23" s="153">
        <v>1.55</v>
      </c>
      <c r="AH23" s="153">
        <v>5.2</v>
      </c>
      <c r="AI23" s="139">
        <v>0.01</v>
      </c>
      <c r="AJ23" s="147">
        <v>91.7</v>
      </c>
      <c r="AK23" s="134">
        <f t="shared" si="1"/>
        <v>-0.22621355501880647</v>
      </c>
      <c r="AL23" s="134">
        <f t="shared" si="2"/>
        <v>1.5324995860946624</v>
      </c>
      <c r="AM23" s="134">
        <f t="shared" si="3"/>
        <v>1.7286783668509138</v>
      </c>
      <c r="AN23" s="134">
        <f t="shared" si="4"/>
        <v>1.5369898191275928</v>
      </c>
      <c r="AO23" s="134">
        <f t="shared" si="5"/>
        <v>-0.37059040089728107</v>
      </c>
      <c r="AP23" s="134">
        <f t="shared" si="6"/>
        <v>1.703333929878037E-2</v>
      </c>
      <c r="AQ23" s="134">
        <f t="shared" si="7"/>
        <v>0.19589965240923377</v>
      </c>
      <c r="AR23" s="134">
        <f t="shared" si="8"/>
        <v>0.25527250510330607</v>
      </c>
      <c r="AS23" s="134">
        <f t="shared" si="9"/>
        <v>0.39177974711918895</v>
      </c>
      <c r="AT23" s="134">
        <f t="shared" si="10"/>
        <v>0.21860374455575854</v>
      </c>
      <c r="AU23" s="134">
        <f t="shared" si="11"/>
        <v>1.6020599913279623</v>
      </c>
      <c r="AV23" s="134">
        <f t="shared" si="12"/>
        <v>0.15060891710893196</v>
      </c>
      <c r="AW23" s="134">
        <f t="shared" si="13"/>
        <v>0.82817418308127977</v>
      </c>
      <c r="AX23" s="134">
        <f t="shared" si="14"/>
        <v>-1.3010299956639813</v>
      </c>
      <c r="AY23" s="134">
        <f t="shared" si="15"/>
        <v>1.9023418269617545</v>
      </c>
      <c r="AZ23" s="134" t="e">
        <f t="shared" si="16"/>
        <v>#NUM!</v>
      </c>
      <c r="BA23" s="134">
        <f t="shared" si="17"/>
        <v>1.3138672203691535</v>
      </c>
      <c r="BB23" s="134">
        <f t="shared" si="18"/>
        <v>0.7323937598229685</v>
      </c>
      <c r="BC23" s="134">
        <f t="shared" si="19"/>
        <v>0.85125834871907524</v>
      </c>
      <c r="BD23" s="134">
        <f t="shared" si="20"/>
        <v>1.399673721481038</v>
      </c>
      <c r="BE23" s="134">
        <f t="shared" si="21"/>
        <v>2.5305080875953978</v>
      </c>
      <c r="BF23" s="134">
        <f t="shared" si="22"/>
        <v>1.1141149949382874</v>
      </c>
      <c r="BG23" s="134">
        <f t="shared" si="23"/>
        <v>2.2184285288269168</v>
      </c>
      <c r="BH23" s="134">
        <f t="shared" si="24"/>
        <v>1.1964525417033891</v>
      </c>
      <c r="BI23" s="134">
        <f t="shared" si="25"/>
        <v>0.99999945596255713</v>
      </c>
      <c r="BJ23" s="134">
        <f t="shared" si="26"/>
        <v>0.7323937598229685</v>
      </c>
      <c r="BK23" s="134">
        <f t="shared" si="27"/>
        <v>1.3838153659804313</v>
      </c>
      <c r="BL23" s="134">
        <f t="shared" si="28"/>
        <v>1.1238516409670858</v>
      </c>
      <c r="BM23" s="134">
        <f t="shared" si="29"/>
        <v>0.1903316981702915</v>
      </c>
      <c r="BN23" s="134">
        <f t="shared" si="30"/>
        <v>0.71600334363479923</v>
      </c>
      <c r="BO23" s="134">
        <f t="shared" si="31"/>
        <v>-2</v>
      </c>
      <c r="BP23" s="134">
        <f t="shared" si="32"/>
        <v>1.9623693356700211</v>
      </c>
      <c r="BQ23" s="134">
        <v>-0.22621355501880647</v>
      </c>
      <c r="BR23" s="134">
        <v>1.5324995860946624</v>
      </c>
      <c r="BS23" s="134">
        <v>1.7286783668509138</v>
      </c>
      <c r="BT23" s="134">
        <v>1.5369898191275928</v>
      </c>
      <c r="BU23" s="134">
        <v>-0.37059040089728107</v>
      </c>
      <c r="BV23" s="134">
        <v>1.703333929878037E-2</v>
      </c>
      <c r="BW23" s="134">
        <v>0.19589965240923377</v>
      </c>
      <c r="BX23" s="134">
        <v>0.25527250510330607</v>
      </c>
      <c r="BY23" s="134">
        <v>0.39177974711918895</v>
      </c>
      <c r="BZ23" s="134">
        <v>0.21860374455575854</v>
      </c>
      <c r="CA23" s="134">
        <v>1.6020599913279623</v>
      </c>
      <c r="CB23" s="134">
        <v>0.15060891710893196</v>
      </c>
      <c r="CC23" s="134">
        <v>0.82817418308127977</v>
      </c>
      <c r="CD23" s="134">
        <v>-1.3010299956639813</v>
      </c>
      <c r="CE23" s="134">
        <v>1.9023418269617545</v>
      </c>
      <c r="CG23" s="134">
        <v>1.3138672203691535</v>
      </c>
      <c r="CH23" s="134">
        <v>0.7323937598229685</v>
      </c>
      <c r="CI23" s="134">
        <v>0.85125834871907524</v>
      </c>
      <c r="CJ23" s="134">
        <v>1.399673721481038</v>
      </c>
      <c r="CK23" s="134">
        <v>2.5305080875953978</v>
      </c>
      <c r="CL23" s="134">
        <v>1.1141149949382874</v>
      </c>
      <c r="CM23" s="134">
        <v>2.2184285288269168</v>
      </c>
      <c r="CN23" s="134">
        <v>1.1964525417033891</v>
      </c>
      <c r="CO23" s="134">
        <v>0.99999945596255713</v>
      </c>
      <c r="CP23" s="134">
        <v>0.7323937598229685</v>
      </c>
      <c r="CQ23" s="134">
        <v>1.3838153659804313</v>
      </c>
      <c r="CR23" s="134">
        <v>1.1238516409670858</v>
      </c>
      <c r="CS23" s="134">
        <v>0.1903316981702915</v>
      </c>
      <c r="CT23" s="134">
        <v>0.71600334363479923</v>
      </c>
      <c r="CU23" s="134">
        <v>-2</v>
      </c>
      <c r="CV23" s="134">
        <v>1.9623693356700211</v>
      </c>
    </row>
    <row r="24" spans="1:100" ht="28.8" x14ac:dyDescent="0.3">
      <c r="A24" s="128" t="s">
        <v>305</v>
      </c>
      <c r="B24" s="125" t="s">
        <v>379</v>
      </c>
      <c r="C24" s="128" t="s">
        <v>332</v>
      </c>
      <c r="D24" s="130">
        <v>3054</v>
      </c>
      <c r="E24" s="141">
        <v>0.63100000000000001</v>
      </c>
      <c r="F24" s="123">
        <v>0.93</v>
      </c>
      <c r="G24" s="123">
        <v>3.66</v>
      </c>
      <c r="H24" s="123">
        <v>16.748374089136419</v>
      </c>
      <c r="I24" s="128">
        <v>0.43</v>
      </c>
      <c r="J24" s="123">
        <v>1.1399999999999999</v>
      </c>
      <c r="K24" s="123">
        <v>1.22</v>
      </c>
      <c r="L24" s="145">
        <v>1.72</v>
      </c>
      <c r="M24" s="123">
        <v>4.5184300000000004</v>
      </c>
      <c r="N24" s="123">
        <v>23.182525599480847</v>
      </c>
      <c r="O24" s="123">
        <v>40</v>
      </c>
      <c r="P24" s="123">
        <v>1.4145194292068499</v>
      </c>
      <c r="Q24" s="133">
        <v>6.7324662208557102</v>
      </c>
      <c r="R24" s="146">
        <v>0.05</v>
      </c>
      <c r="S24" s="147">
        <v>4916.4836879358927</v>
      </c>
      <c r="T24" s="148"/>
      <c r="U24" s="128">
        <v>14</v>
      </c>
      <c r="V24" s="123">
        <v>2.5</v>
      </c>
      <c r="W24" s="152">
        <v>7</v>
      </c>
      <c r="X24" s="139">
        <v>24.799999999999997</v>
      </c>
      <c r="Y24" s="139">
        <v>366.5711416182495</v>
      </c>
      <c r="Z24" s="133">
        <v>300.04722654438808</v>
      </c>
      <c r="AA24" s="140">
        <v>2129.1557424352618</v>
      </c>
      <c r="AB24" s="139">
        <v>4.32</v>
      </c>
      <c r="AC24" s="140">
        <v>5</v>
      </c>
      <c r="AD24" s="139">
        <v>1.4</v>
      </c>
      <c r="AE24" s="139">
        <v>26.5</v>
      </c>
      <c r="AF24" s="139">
        <v>9.9</v>
      </c>
      <c r="AG24" s="153">
        <v>1.24</v>
      </c>
      <c r="AH24" s="153">
        <v>5.4</v>
      </c>
      <c r="AI24" s="139">
        <v>0.01</v>
      </c>
      <c r="AJ24" s="147">
        <v>68.400000000000006</v>
      </c>
      <c r="AK24" s="134">
        <f t="shared" si="1"/>
        <v>-0.19997064075586568</v>
      </c>
      <c r="AL24" s="134">
        <f t="shared" si="2"/>
        <v>-3.1517051446064863E-2</v>
      </c>
      <c r="AM24" s="134">
        <f t="shared" si="3"/>
        <v>0.56348108539441066</v>
      </c>
      <c r="AN24" s="134">
        <f t="shared" si="4"/>
        <v>1.2239726526630237</v>
      </c>
      <c r="AO24" s="134">
        <f t="shared" si="5"/>
        <v>-0.36653154442041347</v>
      </c>
      <c r="AP24" s="134">
        <f t="shared" si="6"/>
        <v>5.6904851336472557E-2</v>
      </c>
      <c r="AQ24" s="134">
        <f t="shared" si="7"/>
        <v>8.6359830674748214E-2</v>
      </c>
      <c r="AR24" s="134">
        <f t="shared" si="8"/>
        <v>0.2355284469075489</v>
      </c>
      <c r="AS24" s="134">
        <f t="shared" si="9"/>
        <v>0.65498755853232804</v>
      </c>
      <c r="AT24" s="134">
        <f t="shared" si="10"/>
        <v>1.3651607480282664</v>
      </c>
      <c r="AU24" s="134">
        <f t="shared" si="11"/>
        <v>1.6020599913279623</v>
      </c>
      <c r="AV24" s="134">
        <f t="shared" si="12"/>
        <v>0.15060891710893196</v>
      </c>
      <c r="AW24" s="134">
        <f t="shared" si="13"/>
        <v>0.82817418308127977</v>
      </c>
      <c r="AX24" s="134">
        <f t="shared" si="14"/>
        <v>-1.3010299956639813</v>
      </c>
      <c r="AY24" s="134">
        <f t="shared" si="15"/>
        <v>3.6916546025846548</v>
      </c>
      <c r="AZ24" s="134" t="e">
        <f t="shared" si="16"/>
        <v>#NUM!</v>
      </c>
      <c r="BA24" s="134">
        <f t="shared" si="17"/>
        <v>1.146128035678238</v>
      </c>
      <c r="BB24" s="134">
        <f t="shared" si="18"/>
        <v>0.3979400086720376</v>
      </c>
      <c r="BC24" s="134">
        <f t="shared" si="19"/>
        <v>0.84509804001425681</v>
      </c>
      <c r="BD24" s="134">
        <f t="shared" si="20"/>
        <v>1.3944516808262162</v>
      </c>
      <c r="BE24" s="134">
        <f t="shared" si="21"/>
        <v>2.5641582720575378</v>
      </c>
      <c r="BF24" s="134">
        <f t="shared" si="22"/>
        <v>2.4771896167643885</v>
      </c>
      <c r="BG24" s="134">
        <f t="shared" si="23"/>
        <v>3.3282074301590336</v>
      </c>
      <c r="BH24" s="134">
        <f t="shared" si="24"/>
        <v>0.63548374681491215</v>
      </c>
      <c r="BI24" s="134">
        <f t="shared" si="25"/>
        <v>0.69897000433601886</v>
      </c>
      <c r="BJ24" s="134">
        <f t="shared" si="26"/>
        <v>0.14612803567823801</v>
      </c>
      <c r="BK24" s="134">
        <f t="shared" si="27"/>
        <v>1.4232458739368079</v>
      </c>
      <c r="BL24" s="134">
        <f t="shared" si="28"/>
        <v>0.9956351945975499</v>
      </c>
      <c r="BM24" s="134">
        <f t="shared" si="29"/>
        <v>9.3421685162235063E-2</v>
      </c>
      <c r="BN24" s="134">
        <f t="shared" si="30"/>
        <v>0.7323937598229685</v>
      </c>
      <c r="BO24" s="134">
        <f t="shared" si="31"/>
        <v>-2</v>
      </c>
      <c r="BP24" s="134">
        <f t="shared" si="32"/>
        <v>1.8350561017201164</v>
      </c>
      <c r="BQ24" s="134">
        <v>-0.19997064075586568</v>
      </c>
      <c r="BR24" s="134">
        <v>-3.1517051446064863E-2</v>
      </c>
      <c r="BS24" s="134">
        <v>0.56348108539441066</v>
      </c>
      <c r="BT24" s="134">
        <v>1.2239726526630237</v>
      </c>
      <c r="BU24" s="134">
        <v>-0.36653154442041347</v>
      </c>
      <c r="BV24" s="134">
        <v>5.6904851336472557E-2</v>
      </c>
      <c r="BW24" s="134">
        <v>8.6359830674748214E-2</v>
      </c>
      <c r="BX24" s="134">
        <v>0.2355284469075489</v>
      </c>
      <c r="BY24" s="134">
        <v>0.65498755853232804</v>
      </c>
      <c r="BZ24" s="134">
        <v>1.3651607480282664</v>
      </c>
      <c r="CA24" s="134">
        <v>1.6020599913279623</v>
      </c>
      <c r="CB24" s="134">
        <v>0.15060891710893196</v>
      </c>
      <c r="CC24" s="134">
        <v>0.82817418308127977</v>
      </c>
      <c r="CD24" s="134">
        <v>-1.3010299956639813</v>
      </c>
      <c r="CE24" s="134">
        <v>3.6916546025846548</v>
      </c>
      <c r="CG24" s="134">
        <v>1.146128035678238</v>
      </c>
      <c r="CH24" s="134">
        <v>0.3979400086720376</v>
      </c>
      <c r="CI24" s="134">
        <v>0.84509804001425681</v>
      </c>
      <c r="CJ24" s="134">
        <v>1.3944516808262162</v>
      </c>
      <c r="CK24" s="134">
        <v>2.5641582720575378</v>
      </c>
      <c r="CL24" s="134">
        <v>2.4771896167643885</v>
      </c>
      <c r="CM24" s="134">
        <v>3.3282074301590336</v>
      </c>
      <c r="CN24" s="134">
        <v>0.63548374681491215</v>
      </c>
      <c r="CO24" s="134">
        <v>0.69897000433601886</v>
      </c>
      <c r="CP24" s="134">
        <v>0.14612803567823801</v>
      </c>
      <c r="CQ24" s="134">
        <v>1.4232458739368079</v>
      </c>
      <c r="CR24" s="134">
        <v>0.9956351945975499</v>
      </c>
      <c r="CS24" s="134">
        <v>9.3421685162235063E-2</v>
      </c>
      <c r="CT24" s="134">
        <v>0.7323937598229685</v>
      </c>
      <c r="CU24" s="134">
        <v>-2</v>
      </c>
      <c r="CV24" s="134">
        <v>1.8350561017201164</v>
      </c>
    </row>
    <row r="25" spans="1:100" ht="28.8" x14ac:dyDescent="0.3">
      <c r="A25" s="128" t="s">
        <v>305</v>
      </c>
      <c r="B25" s="125" t="s">
        <v>379</v>
      </c>
      <c r="C25" s="128" t="s">
        <v>333</v>
      </c>
      <c r="D25" s="130">
        <v>3056</v>
      </c>
      <c r="E25" s="141">
        <v>0.627</v>
      </c>
      <c r="F25" s="123">
        <v>16.329999999999998</v>
      </c>
      <c r="G25" s="123">
        <v>30.68</v>
      </c>
      <c r="H25" s="123">
        <v>30.457852901408302</v>
      </c>
      <c r="I25" s="128">
        <v>0.379</v>
      </c>
      <c r="J25" s="123">
        <v>1.26</v>
      </c>
      <c r="K25" s="123">
        <v>1.06</v>
      </c>
      <c r="L25" s="145">
        <v>1.19</v>
      </c>
      <c r="M25" s="123">
        <v>3.3179720000000001</v>
      </c>
      <c r="N25" s="123">
        <v>3.2311930438937897</v>
      </c>
      <c r="O25" s="123">
        <v>40</v>
      </c>
      <c r="P25" s="123">
        <v>1.4145194292068499</v>
      </c>
      <c r="Q25" s="133">
        <v>6.7324662208557102</v>
      </c>
      <c r="R25" s="146">
        <v>7.0000000000000007E-2</v>
      </c>
      <c r="S25" s="147">
        <v>143.94954892313547</v>
      </c>
      <c r="T25" s="148"/>
      <c r="U25" s="128">
        <v>12.8</v>
      </c>
      <c r="V25" s="123">
        <v>2.5</v>
      </c>
      <c r="W25" s="152">
        <v>4.5</v>
      </c>
      <c r="X25" s="139">
        <v>33.200000000000003</v>
      </c>
      <c r="Y25" s="139">
        <v>946.01147767932014</v>
      </c>
      <c r="Z25" s="133">
        <v>315.82506364096287</v>
      </c>
      <c r="AA25" s="140">
        <v>3708.9471455110302</v>
      </c>
      <c r="AB25" s="139">
        <v>19.86</v>
      </c>
      <c r="AC25" s="140">
        <v>4.9999757090696084</v>
      </c>
      <c r="AD25" s="139">
        <v>5.6</v>
      </c>
      <c r="AE25" s="139">
        <v>35</v>
      </c>
      <c r="AF25" s="139">
        <v>13.8</v>
      </c>
      <c r="AG25" s="153">
        <v>1.52</v>
      </c>
      <c r="AH25" s="153">
        <v>6.3</v>
      </c>
      <c r="AI25" s="139">
        <v>0.04</v>
      </c>
      <c r="AJ25" s="147">
        <v>46.5</v>
      </c>
      <c r="AK25" s="134">
        <f t="shared" si="1"/>
        <v>-0.20273245916928356</v>
      </c>
      <c r="AL25" s="134">
        <f t="shared" si="2"/>
        <v>1.2129861847366681</v>
      </c>
      <c r="AM25" s="134">
        <f t="shared" si="3"/>
        <v>1.4868553552769432</v>
      </c>
      <c r="AN25" s="134">
        <f t="shared" si="4"/>
        <v>1.4836992848852297</v>
      </c>
      <c r="AO25" s="134">
        <f t="shared" si="5"/>
        <v>-0.42136079003192767</v>
      </c>
      <c r="AP25" s="134">
        <f t="shared" si="6"/>
        <v>0.10037054511756291</v>
      </c>
      <c r="AQ25" s="134">
        <f t="shared" si="7"/>
        <v>2.5305865264770262E-2</v>
      </c>
      <c r="AR25" s="134">
        <f t="shared" si="8"/>
        <v>7.554696139253074E-2</v>
      </c>
      <c r="AS25" s="134">
        <f t="shared" si="9"/>
        <v>0.52087271674054125</v>
      </c>
      <c r="AT25" s="134">
        <f t="shared" si="10"/>
        <v>0.50936290521460748</v>
      </c>
      <c r="AU25" s="134">
        <f t="shared" si="11"/>
        <v>1.6020599913279623</v>
      </c>
      <c r="AV25" s="134">
        <f t="shared" si="12"/>
        <v>0.15060891710893196</v>
      </c>
      <c r="AW25" s="134">
        <f t="shared" si="13"/>
        <v>0.82817418308127977</v>
      </c>
      <c r="AX25" s="134">
        <f t="shared" si="14"/>
        <v>-1.1549019599857431</v>
      </c>
      <c r="AY25" s="134">
        <f t="shared" si="15"/>
        <v>2.1582103083214288</v>
      </c>
      <c r="AZ25" s="134" t="e">
        <f t="shared" si="16"/>
        <v>#NUM!</v>
      </c>
      <c r="BA25" s="134">
        <f t="shared" si="17"/>
        <v>1.1072099696478683</v>
      </c>
      <c r="BB25" s="134">
        <f t="shared" si="18"/>
        <v>0.3979400086720376</v>
      </c>
      <c r="BC25" s="134">
        <f t="shared" si="19"/>
        <v>0.65321251377534373</v>
      </c>
      <c r="BD25" s="134">
        <f t="shared" si="20"/>
        <v>1.5211380837040362</v>
      </c>
      <c r="BE25" s="134">
        <f t="shared" si="21"/>
        <v>2.9758964056011106</v>
      </c>
      <c r="BF25" s="134">
        <f t="shared" si="22"/>
        <v>2.4994465923253544</v>
      </c>
      <c r="BG25" s="134">
        <f t="shared" si="23"/>
        <v>3.5692506444430725</v>
      </c>
      <c r="BH25" s="134">
        <f t="shared" si="24"/>
        <v>1.2979792441593623</v>
      </c>
      <c r="BI25" s="134">
        <f t="shared" si="25"/>
        <v>0.69896789444748786</v>
      </c>
      <c r="BJ25" s="134">
        <f t="shared" si="26"/>
        <v>0.74818802700620035</v>
      </c>
      <c r="BK25" s="134">
        <f t="shared" si="27"/>
        <v>1.5440680443502757</v>
      </c>
      <c r="BL25" s="134">
        <f t="shared" si="28"/>
        <v>1.1398790864012365</v>
      </c>
      <c r="BM25" s="134">
        <f t="shared" si="29"/>
        <v>0.18184358794477254</v>
      </c>
      <c r="BN25" s="134">
        <f t="shared" si="30"/>
        <v>0.79934054945358168</v>
      </c>
      <c r="BO25" s="134">
        <f t="shared" si="31"/>
        <v>-1.3979400086720375</v>
      </c>
      <c r="BP25" s="134">
        <f t="shared" si="32"/>
        <v>1.667452952889954</v>
      </c>
      <c r="BQ25" s="134">
        <v>-0.20273245916928356</v>
      </c>
      <c r="BR25" s="134">
        <v>1.2129861847366681</v>
      </c>
      <c r="BS25" s="134">
        <v>1.4868553552769432</v>
      </c>
      <c r="BT25" s="134">
        <v>1.4836992848852297</v>
      </c>
      <c r="BU25" s="134">
        <v>-0.42136079003192767</v>
      </c>
      <c r="BV25" s="134">
        <v>0.10037054511756291</v>
      </c>
      <c r="BW25" s="134">
        <v>2.5305865264770262E-2</v>
      </c>
      <c r="BX25" s="134">
        <v>7.554696139253074E-2</v>
      </c>
      <c r="BY25" s="134">
        <v>0.52087271674054125</v>
      </c>
      <c r="BZ25" s="134">
        <v>0.50936290521460748</v>
      </c>
      <c r="CA25" s="134">
        <v>1.6020599913279623</v>
      </c>
      <c r="CB25" s="134">
        <v>0.15060891710893196</v>
      </c>
      <c r="CC25" s="134">
        <v>0.82817418308127977</v>
      </c>
      <c r="CD25" s="134">
        <v>-1.1549019599857431</v>
      </c>
      <c r="CE25" s="134">
        <v>2.1582103083214288</v>
      </c>
      <c r="CG25" s="134">
        <v>1.1072099696478683</v>
      </c>
      <c r="CH25" s="134">
        <v>0.3979400086720376</v>
      </c>
      <c r="CI25" s="134">
        <v>0.65321251377534373</v>
      </c>
      <c r="CJ25" s="134">
        <v>1.5211380837040362</v>
      </c>
      <c r="CK25" s="134">
        <v>2.9758964056011106</v>
      </c>
      <c r="CL25" s="134">
        <v>2.4994465923253544</v>
      </c>
      <c r="CM25" s="134">
        <v>3.5692506444430725</v>
      </c>
      <c r="CN25" s="134">
        <v>1.2979792441593623</v>
      </c>
      <c r="CO25" s="134">
        <v>0.69896789444748786</v>
      </c>
      <c r="CP25" s="134">
        <v>0.74818802700620035</v>
      </c>
      <c r="CQ25" s="134">
        <v>1.5440680443502757</v>
      </c>
      <c r="CR25" s="134">
        <v>1.1398790864012365</v>
      </c>
      <c r="CS25" s="134">
        <v>0.18184358794477254</v>
      </c>
      <c r="CT25" s="134">
        <v>0.79934054945358168</v>
      </c>
      <c r="CU25" s="134">
        <v>-1.3979400086720375</v>
      </c>
      <c r="CV25" s="134">
        <v>1.667452952889954</v>
      </c>
    </row>
    <row r="26" spans="1:100" ht="28.8" x14ac:dyDescent="0.3">
      <c r="A26" s="128" t="s">
        <v>305</v>
      </c>
      <c r="B26" s="125" t="s">
        <v>379</v>
      </c>
      <c r="C26" s="128" t="s">
        <v>334</v>
      </c>
      <c r="D26" s="130">
        <v>3059</v>
      </c>
      <c r="E26" s="141">
        <v>0.63100000000000001</v>
      </c>
      <c r="F26" s="123">
        <v>1.22</v>
      </c>
      <c r="G26" s="123">
        <v>3.05</v>
      </c>
      <c r="H26" s="123">
        <v>17.534189976256663</v>
      </c>
      <c r="I26" s="128">
        <v>0.432</v>
      </c>
      <c r="J26" s="123">
        <v>1.02</v>
      </c>
      <c r="K26" s="123">
        <v>1.22</v>
      </c>
      <c r="L26" s="145">
        <v>1.4</v>
      </c>
      <c r="M26" s="123">
        <v>3.6827200000000002</v>
      </c>
      <c r="N26" s="123">
        <v>29.87987019401087</v>
      </c>
      <c r="O26" s="123">
        <v>40</v>
      </c>
      <c r="P26" s="123">
        <v>1.4145194292068499</v>
      </c>
      <c r="Q26" s="133">
        <v>6.7324662208557102</v>
      </c>
      <c r="R26" s="146">
        <v>0.39</v>
      </c>
      <c r="S26" s="147">
        <v>69.446246299459602</v>
      </c>
      <c r="T26" s="148"/>
      <c r="U26" s="128">
        <v>35.700000000000003</v>
      </c>
      <c r="V26" s="123">
        <v>5.7</v>
      </c>
      <c r="W26" s="152">
        <v>9.9</v>
      </c>
      <c r="X26" s="139">
        <v>10.799999999999997</v>
      </c>
      <c r="Y26" s="139">
        <v>238.47575908019036</v>
      </c>
      <c r="Z26" s="133">
        <v>77.458212687881229</v>
      </c>
      <c r="AA26" s="140">
        <v>1512.6164585132494</v>
      </c>
      <c r="AB26" s="139">
        <v>3.78</v>
      </c>
      <c r="AC26" s="140">
        <v>4.9999703738621095</v>
      </c>
      <c r="AD26" s="139">
        <v>3.3</v>
      </c>
      <c r="AE26" s="139">
        <v>17</v>
      </c>
      <c r="AF26" s="139">
        <v>20.6</v>
      </c>
      <c r="AG26" s="153">
        <v>1.44</v>
      </c>
      <c r="AH26" s="153">
        <v>5.4</v>
      </c>
      <c r="AI26" s="139">
        <v>0.01</v>
      </c>
      <c r="AJ26" s="147">
        <v>84</v>
      </c>
      <c r="AK26" s="134">
        <f t="shared" si="1"/>
        <v>-0.19997064075586568</v>
      </c>
      <c r="AL26" s="134">
        <f t="shared" si="2"/>
        <v>8.6359830674748214E-2</v>
      </c>
      <c r="AM26" s="134">
        <f t="shared" si="3"/>
        <v>0.48429983934678583</v>
      </c>
      <c r="AN26" s="134">
        <f t="shared" si="4"/>
        <v>1.2438857076587773</v>
      </c>
      <c r="AO26" s="134">
        <f t="shared" si="5"/>
        <v>-0.3645162531850879</v>
      </c>
      <c r="AP26" s="134">
        <f t="shared" si="6"/>
        <v>8.6001717619175692E-3</v>
      </c>
      <c r="AQ26" s="134">
        <f t="shared" si="7"/>
        <v>8.6359830674748214E-2</v>
      </c>
      <c r="AR26" s="134">
        <f t="shared" si="8"/>
        <v>0.14612803567823801</v>
      </c>
      <c r="AS26" s="134">
        <f t="shared" si="9"/>
        <v>0.56616870037063949</v>
      </c>
      <c r="AT26" s="134">
        <f t="shared" si="10"/>
        <v>1.4753787064583797</v>
      </c>
      <c r="AU26" s="134">
        <f t="shared" si="11"/>
        <v>1.6020599913279623</v>
      </c>
      <c r="AV26" s="134">
        <f t="shared" si="12"/>
        <v>0.15060891710893196</v>
      </c>
      <c r="AW26" s="134">
        <f t="shared" si="13"/>
        <v>0.82817418308127977</v>
      </c>
      <c r="AX26" s="134">
        <f t="shared" si="14"/>
        <v>-0.40893539297350079</v>
      </c>
      <c r="AY26" s="134">
        <f t="shared" si="15"/>
        <v>1.8416487762725025</v>
      </c>
      <c r="AZ26" s="134" t="e">
        <f t="shared" si="16"/>
        <v>#NUM!</v>
      </c>
      <c r="BA26" s="134">
        <f t="shared" si="17"/>
        <v>1.5526682161121932</v>
      </c>
      <c r="BB26" s="134">
        <f t="shared" si="18"/>
        <v>0.75587485567249146</v>
      </c>
      <c r="BC26" s="134">
        <f t="shared" si="19"/>
        <v>0.9956351945975499</v>
      </c>
      <c r="BD26" s="134">
        <f t="shared" si="20"/>
        <v>1.0334237554869496</v>
      </c>
      <c r="BE26" s="134">
        <f t="shared" si="21"/>
        <v>2.3774442398425539</v>
      </c>
      <c r="BF26" s="134">
        <f t="shared" si="22"/>
        <v>1.8890674716231339</v>
      </c>
      <c r="BG26" s="134">
        <f t="shared" si="23"/>
        <v>3.1797288215675583</v>
      </c>
      <c r="BH26" s="134">
        <f t="shared" si="24"/>
        <v>0.57749179983722532</v>
      </c>
      <c r="BI26" s="134">
        <f t="shared" si="25"/>
        <v>0.69896743103475389</v>
      </c>
      <c r="BJ26" s="134">
        <f t="shared" si="26"/>
        <v>0.51851393987788741</v>
      </c>
      <c r="BK26" s="134">
        <f t="shared" si="27"/>
        <v>1.2304489213782739</v>
      </c>
      <c r="BL26" s="134">
        <f t="shared" si="28"/>
        <v>1.3138672203691535</v>
      </c>
      <c r="BM26" s="134">
        <f t="shared" si="29"/>
        <v>0.15836249209524964</v>
      </c>
      <c r="BN26" s="134">
        <f t="shared" si="30"/>
        <v>0.7323937598229685</v>
      </c>
      <c r="BO26" s="134">
        <f t="shared" si="31"/>
        <v>-2</v>
      </c>
      <c r="BP26" s="134">
        <f t="shared" si="32"/>
        <v>1.9242792860618816</v>
      </c>
      <c r="BQ26" s="134">
        <v>-0.19997064075586568</v>
      </c>
      <c r="BR26" s="134">
        <v>8.6359830674748214E-2</v>
      </c>
      <c r="BS26" s="134">
        <v>0.48429983934678583</v>
      </c>
      <c r="BT26" s="134">
        <v>1.2438857076587773</v>
      </c>
      <c r="BU26" s="134">
        <v>-0.3645162531850879</v>
      </c>
      <c r="BV26" s="134">
        <v>8.6001717619175692E-3</v>
      </c>
      <c r="BW26" s="134">
        <v>8.6359830674748214E-2</v>
      </c>
      <c r="BX26" s="134">
        <v>0.14612803567823801</v>
      </c>
      <c r="BY26" s="134">
        <v>0.56616870037063949</v>
      </c>
      <c r="BZ26" s="134">
        <v>1.4753787064583797</v>
      </c>
      <c r="CA26" s="134">
        <v>1.6020599913279623</v>
      </c>
      <c r="CB26" s="134">
        <v>0.15060891710893196</v>
      </c>
      <c r="CC26" s="134">
        <v>0.82817418308127977</v>
      </c>
      <c r="CD26" s="134">
        <v>-0.40893539297350079</v>
      </c>
      <c r="CE26" s="134">
        <v>1.8416487762725025</v>
      </c>
      <c r="CG26" s="134">
        <v>1.5526682161121932</v>
      </c>
      <c r="CH26" s="134">
        <v>0.75587485567249146</v>
      </c>
      <c r="CI26" s="134">
        <v>0.9956351945975499</v>
      </c>
      <c r="CJ26" s="134">
        <v>1.0334237554869496</v>
      </c>
      <c r="CK26" s="134">
        <v>2.3774442398425539</v>
      </c>
      <c r="CL26" s="134">
        <v>1.8890674716231339</v>
      </c>
      <c r="CM26" s="134">
        <v>3.1797288215675583</v>
      </c>
      <c r="CN26" s="134">
        <v>0.57749179983722532</v>
      </c>
      <c r="CO26" s="134">
        <v>0.69896743103475389</v>
      </c>
      <c r="CP26" s="134">
        <v>0.51851393987788741</v>
      </c>
      <c r="CQ26" s="134">
        <v>1.2304489213782739</v>
      </c>
      <c r="CR26" s="134">
        <v>1.3138672203691535</v>
      </c>
      <c r="CS26" s="134">
        <v>0.15836249209524964</v>
      </c>
      <c r="CT26" s="134">
        <v>0.7323937598229685</v>
      </c>
      <c r="CU26" s="134">
        <v>-2</v>
      </c>
      <c r="CV26" s="134">
        <v>1.9242792860618816</v>
      </c>
    </row>
    <row r="27" spans="1:100" ht="28.8" x14ac:dyDescent="0.3">
      <c r="A27" s="128" t="s">
        <v>305</v>
      </c>
      <c r="B27" s="125" t="s">
        <v>379</v>
      </c>
      <c r="C27" s="128" t="s">
        <v>335</v>
      </c>
      <c r="D27" s="130">
        <v>3067</v>
      </c>
      <c r="E27" s="141">
        <v>0.63800000000000001</v>
      </c>
      <c r="F27" s="123">
        <v>0.03</v>
      </c>
      <c r="G27" s="123">
        <v>2.58</v>
      </c>
      <c r="H27" s="123">
        <v>36.132445807066233</v>
      </c>
      <c r="I27" s="128">
        <v>0.39600000000000002</v>
      </c>
      <c r="J27" s="123">
        <v>1.03</v>
      </c>
      <c r="K27" s="123">
        <v>1.41</v>
      </c>
      <c r="L27" s="145">
        <v>1.45</v>
      </c>
      <c r="M27" s="123">
        <v>2.5494279999999998</v>
      </c>
      <c r="N27" s="123">
        <v>20.983509711660425</v>
      </c>
      <c r="O27" s="123">
        <v>40</v>
      </c>
      <c r="P27" s="123">
        <v>1.4145194292068499</v>
      </c>
      <c r="Q27" s="133">
        <v>6.7324662208557102</v>
      </c>
      <c r="R27" s="146">
        <v>0.06</v>
      </c>
      <c r="S27" s="147">
        <v>0</v>
      </c>
      <c r="T27" s="148"/>
      <c r="U27" s="128">
        <v>24.2</v>
      </c>
      <c r="V27" s="123">
        <v>2.5</v>
      </c>
      <c r="W27" s="152">
        <v>8.3000000000000007</v>
      </c>
      <c r="X27" s="139">
        <v>16.299999999999997</v>
      </c>
      <c r="Y27" s="139">
        <v>0</v>
      </c>
      <c r="Z27" s="133">
        <v>0</v>
      </c>
      <c r="AA27" s="140">
        <v>0</v>
      </c>
      <c r="AB27" s="139">
        <v>2.95</v>
      </c>
      <c r="AC27" s="140">
        <v>5.0000044802907526</v>
      </c>
      <c r="AD27" s="139">
        <v>5.8</v>
      </c>
      <c r="AE27" s="139">
        <v>28.6</v>
      </c>
      <c r="AF27" s="139">
        <v>12.1</v>
      </c>
      <c r="AG27" s="153">
        <v>0.86</v>
      </c>
      <c r="AH27" s="153">
        <v>3.2999999999999994</v>
      </c>
      <c r="AI27" s="139">
        <v>0.03</v>
      </c>
      <c r="AJ27" s="147">
        <v>70.400000000000006</v>
      </c>
      <c r="AK27" s="134">
        <f t="shared" si="1"/>
        <v>-0.19517932127883766</v>
      </c>
      <c r="AL27" s="134">
        <f t="shared" si="2"/>
        <v>-1.5228787452803376</v>
      </c>
      <c r="AM27" s="134">
        <f t="shared" si="3"/>
        <v>0.41161970596323016</v>
      </c>
      <c r="AN27" s="134">
        <f t="shared" si="4"/>
        <v>1.5578973599782533</v>
      </c>
      <c r="AO27" s="134">
        <f t="shared" si="5"/>
        <v>-0.40230481407448765</v>
      </c>
      <c r="AP27" s="134">
        <f t="shared" si="6"/>
        <v>1.2837224705172217E-2</v>
      </c>
      <c r="AQ27" s="134">
        <f t="shared" si="7"/>
        <v>0.14921911265537988</v>
      </c>
      <c r="AR27" s="134">
        <f t="shared" si="8"/>
        <v>0.16136800223497488</v>
      </c>
      <c r="AS27" s="134">
        <f t="shared" si="9"/>
        <v>0.40644275129300422</v>
      </c>
      <c r="AT27" s="134">
        <f t="shared" si="10"/>
        <v>1.3218781302315541</v>
      </c>
      <c r="AU27" s="134">
        <f t="shared" si="11"/>
        <v>1.6020599913279623</v>
      </c>
      <c r="AV27" s="134">
        <f t="shared" si="12"/>
        <v>0.15060891710893196</v>
      </c>
      <c r="AW27" s="134">
        <f t="shared" si="13"/>
        <v>0.82817418308127977</v>
      </c>
      <c r="AX27" s="134">
        <f t="shared" si="14"/>
        <v>-1.2218487496163564</v>
      </c>
      <c r="AY27" s="134" t="e">
        <f t="shared" si="15"/>
        <v>#NUM!</v>
      </c>
      <c r="AZ27" s="134" t="e">
        <f t="shared" si="16"/>
        <v>#NUM!</v>
      </c>
      <c r="BA27" s="134">
        <f t="shared" si="17"/>
        <v>1.3838153659804313</v>
      </c>
      <c r="BB27" s="134">
        <f t="shared" si="18"/>
        <v>0.3979400086720376</v>
      </c>
      <c r="BC27" s="134">
        <f t="shared" si="19"/>
        <v>0.91907809237607396</v>
      </c>
      <c r="BD27" s="134">
        <f t="shared" si="20"/>
        <v>1.2121876044039577</v>
      </c>
      <c r="BE27" s="134" t="e">
        <f t="shared" si="21"/>
        <v>#NUM!</v>
      </c>
      <c r="BF27" s="134" t="e">
        <f t="shared" si="22"/>
        <v>#NUM!</v>
      </c>
      <c r="BG27" s="134" t="e">
        <f t="shared" si="23"/>
        <v>#NUM!</v>
      </c>
      <c r="BH27" s="134">
        <f t="shared" si="24"/>
        <v>0.46982201597816303</v>
      </c>
      <c r="BI27" s="134">
        <f t="shared" si="25"/>
        <v>0.69897039348895473</v>
      </c>
      <c r="BJ27" s="134">
        <f t="shared" si="26"/>
        <v>0.76342799356293722</v>
      </c>
      <c r="BK27" s="134">
        <f t="shared" si="27"/>
        <v>1.4563660331290431</v>
      </c>
      <c r="BL27" s="134">
        <f t="shared" si="28"/>
        <v>1.0827853703164501</v>
      </c>
      <c r="BM27" s="134">
        <f t="shared" si="29"/>
        <v>-6.5501548756432285E-2</v>
      </c>
      <c r="BN27" s="134">
        <f t="shared" si="30"/>
        <v>0.51851393987788741</v>
      </c>
      <c r="BO27" s="134">
        <f t="shared" si="31"/>
        <v>-1.5228787452803376</v>
      </c>
      <c r="BP27" s="134">
        <f t="shared" si="32"/>
        <v>1.8475726591421122</v>
      </c>
      <c r="BQ27" s="134">
        <v>-0.19517932127883766</v>
      </c>
      <c r="BR27" s="134">
        <v>-1.5228787452803376</v>
      </c>
      <c r="BS27" s="134">
        <v>0.41161970596323016</v>
      </c>
      <c r="BT27" s="134">
        <v>1.5578973599782533</v>
      </c>
      <c r="BU27" s="134">
        <v>-0.40230481407448765</v>
      </c>
      <c r="BV27" s="134">
        <v>1.2837224705172217E-2</v>
      </c>
      <c r="BW27" s="134">
        <v>0.14921911265537988</v>
      </c>
      <c r="BX27" s="134">
        <v>0.16136800223497488</v>
      </c>
      <c r="BY27" s="134">
        <v>0.40644275129300422</v>
      </c>
      <c r="BZ27" s="134">
        <v>1.3218781302315541</v>
      </c>
      <c r="CA27" s="134">
        <v>1.6020599913279623</v>
      </c>
      <c r="CB27" s="134">
        <v>0.15060891710893196</v>
      </c>
      <c r="CC27" s="134">
        <v>0.82817418308127977</v>
      </c>
      <c r="CD27" s="134">
        <v>-1.2218487496163564</v>
      </c>
      <c r="CG27" s="134">
        <v>1.3838153659804313</v>
      </c>
      <c r="CH27" s="134">
        <v>0.3979400086720376</v>
      </c>
      <c r="CI27" s="134">
        <v>0.91907809237607396</v>
      </c>
      <c r="CJ27" s="134">
        <v>1.2121876044039577</v>
      </c>
      <c r="CN27" s="134">
        <v>0.46982201597816303</v>
      </c>
      <c r="CO27" s="134">
        <v>0.69897039348895473</v>
      </c>
      <c r="CP27" s="134">
        <v>0.76342799356293722</v>
      </c>
      <c r="CQ27" s="134">
        <v>1.4563660331290431</v>
      </c>
      <c r="CR27" s="134">
        <v>1.0827853703164501</v>
      </c>
      <c r="CS27" s="134">
        <v>-6.5501548756432285E-2</v>
      </c>
      <c r="CT27" s="134">
        <v>0.51851393987788741</v>
      </c>
      <c r="CU27" s="134">
        <v>-1.5228787452803376</v>
      </c>
      <c r="CV27" s="134">
        <v>1.8475726591421122</v>
      </c>
    </row>
    <row r="28" spans="1:100" x14ac:dyDescent="0.3">
      <c r="A28" s="128" t="s">
        <v>305</v>
      </c>
      <c r="B28" s="125" t="s">
        <v>379</v>
      </c>
      <c r="C28" s="128" t="s">
        <v>336</v>
      </c>
      <c r="D28" s="130">
        <v>3068</v>
      </c>
      <c r="E28" s="141">
        <v>0.63800000000000001</v>
      </c>
      <c r="F28" s="123">
        <v>4.6900000000000004</v>
      </c>
      <c r="G28" s="123">
        <v>10.45</v>
      </c>
      <c r="H28" s="123">
        <v>15.763914723652146</v>
      </c>
      <c r="I28" s="128">
        <v>0.42399999999999999</v>
      </c>
      <c r="J28" s="123">
        <v>1.07</v>
      </c>
      <c r="K28" s="123">
        <v>1.45</v>
      </c>
      <c r="L28" s="145">
        <v>1.35</v>
      </c>
      <c r="M28" s="123">
        <v>4.7457630000000002</v>
      </c>
      <c r="N28" s="123">
        <v>5.9713227159728248</v>
      </c>
      <c r="O28" s="123">
        <v>40</v>
      </c>
      <c r="P28" s="123">
        <v>1.4145194292068499</v>
      </c>
      <c r="Q28" s="133">
        <v>6.7324662208557102</v>
      </c>
      <c r="R28" s="146">
        <v>0.04</v>
      </c>
      <c r="S28" s="147">
        <v>0</v>
      </c>
      <c r="T28" s="148"/>
      <c r="U28" s="128">
        <v>24.1</v>
      </c>
      <c r="V28" s="123">
        <v>5.8</v>
      </c>
      <c r="W28" s="152">
        <v>7.1</v>
      </c>
      <c r="X28" s="139">
        <v>23</v>
      </c>
      <c r="Y28" s="139">
        <v>0</v>
      </c>
      <c r="Z28" s="133">
        <v>0</v>
      </c>
      <c r="AA28" s="140">
        <v>0</v>
      </c>
      <c r="AB28" s="139">
        <v>6.71</v>
      </c>
      <c r="AC28" s="140">
        <v>4.9999981681499159</v>
      </c>
      <c r="AD28" s="139">
        <v>4.4000000000000004</v>
      </c>
      <c r="AE28" s="139">
        <v>24.5</v>
      </c>
      <c r="AF28" s="139">
        <v>15.8</v>
      </c>
      <c r="AG28" s="153">
        <v>1.1499999999999999</v>
      </c>
      <c r="AH28" s="153">
        <v>4.5</v>
      </c>
      <c r="AI28" s="139">
        <v>0.01</v>
      </c>
      <c r="AJ28" s="147">
        <v>67.400000000000006</v>
      </c>
      <c r="AK28" s="134">
        <f t="shared" si="1"/>
        <v>-0.19517932127883766</v>
      </c>
      <c r="AL28" s="134">
        <f t="shared" si="2"/>
        <v>0.67117284271508326</v>
      </c>
      <c r="AM28" s="134">
        <f t="shared" si="3"/>
        <v>1.0191162904470727</v>
      </c>
      <c r="AN28" s="134">
        <f t="shared" si="4"/>
        <v>1.1976640768439408</v>
      </c>
      <c r="AO28" s="134">
        <f t="shared" si="5"/>
        <v>-0.37263414340726736</v>
      </c>
      <c r="AP28" s="134">
        <f t="shared" si="6"/>
        <v>2.9383777685209667E-2</v>
      </c>
      <c r="AQ28" s="134">
        <f t="shared" si="7"/>
        <v>0.16136800223497488</v>
      </c>
      <c r="AR28" s="134">
        <f t="shared" si="8"/>
        <v>0.13033376849500614</v>
      </c>
      <c r="AS28" s="134">
        <f t="shared" si="9"/>
        <v>0.67630604606795353</v>
      </c>
      <c r="AT28" s="134">
        <f t="shared" si="10"/>
        <v>0.77607054295851663</v>
      </c>
      <c r="AU28" s="134">
        <f t="shared" si="11"/>
        <v>1.6020599913279623</v>
      </c>
      <c r="AV28" s="134">
        <f t="shared" si="12"/>
        <v>0.15060891710893196</v>
      </c>
      <c r="AW28" s="134">
        <f t="shared" si="13"/>
        <v>0.82817418308127977</v>
      </c>
      <c r="AX28" s="134">
        <f t="shared" si="14"/>
        <v>-1.3979400086720375</v>
      </c>
      <c r="AY28" s="134" t="e">
        <f t="shared" si="15"/>
        <v>#NUM!</v>
      </c>
      <c r="AZ28" s="134" t="e">
        <f t="shared" si="16"/>
        <v>#NUM!</v>
      </c>
      <c r="BA28" s="134">
        <f t="shared" si="17"/>
        <v>1.3820170425748683</v>
      </c>
      <c r="BB28" s="134">
        <f t="shared" si="18"/>
        <v>0.76342799356293722</v>
      </c>
      <c r="BC28" s="134">
        <f t="shared" si="19"/>
        <v>0.85125834871907524</v>
      </c>
      <c r="BD28" s="134">
        <f t="shared" si="20"/>
        <v>1.3617278360175928</v>
      </c>
      <c r="BE28" s="134" t="e">
        <f t="shared" si="21"/>
        <v>#NUM!</v>
      </c>
      <c r="BF28" s="134" t="e">
        <f t="shared" si="22"/>
        <v>#NUM!</v>
      </c>
      <c r="BG28" s="134" t="e">
        <f t="shared" si="23"/>
        <v>#NUM!</v>
      </c>
      <c r="BH28" s="134">
        <f t="shared" si="24"/>
        <v>0.82672252016899206</v>
      </c>
      <c r="BI28" s="134">
        <f t="shared" si="25"/>
        <v>0.69896984522351302</v>
      </c>
      <c r="BJ28" s="134">
        <f t="shared" si="26"/>
        <v>0.64345267648618742</v>
      </c>
      <c r="BK28" s="134">
        <f t="shared" si="27"/>
        <v>1.3891660843645324</v>
      </c>
      <c r="BL28" s="134">
        <f t="shared" si="28"/>
        <v>1.1986570869544226</v>
      </c>
      <c r="BM28" s="134">
        <f t="shared" si="29"/>
        <v>6.069784035361165E-2</v>
      </c>
      <c r="BN28" s="134">
        <f t="shared" si="30"/>
        <v>0.65321251377534373</v>
      </c>
      <c r="BO28" s="134">
        <f t="shared" si="31"/>
        <v>-2</v>
      </c>
      <c r="BP28" s="134">
        <f t="shared" si="32"/>
        <v>1.8286598965353198</v>
      </c>
      <c r="BQ28" s="134">
        <v>-0.19517932127883766</v>
      </c>
      <c r="BR28" s="134">
        <v>0.67117284271508326</v>
      </c>
      <c r="BS28" s="134">
        <v>1.0191162904470727</v>
      </c>
      <c r="BT28" s="134">
        <v>1.1976640768439408</v>
      </c>
      <c r="BU28" s="134">
        <v>-0.37263414340726736</v>
      </c>
      <c r="BV28" s="134">
        <v>2.9383777685209667E-2</v>
      </c>
      <c r="BW28" s="134">
        <v>0.16136800223497488</v>
      </c>
      <c r="BX28" s="134">
        <v>0.13033376849500614</v>
      </c>
      <c r="BY28" s="134">
        <v>0.67630604606795353</v>
      </c>
      <c r="BZ28" s="134">
        <v>0.77607054295851663</v>
      </c>
      <c r="CA28" s="134">
        <v>1.6020599913279623</v>
      </c>
      <c r="CB28" s="134">
        <v>0.15060891710893196</v>
      </c>
      <c r="CC28" s="134">
        <v>0.82817418308127977</v>
      </c>
      <c r="CD28" s="134">
        <v>-1.3979400086720375</v>
      </c>
      <c r="CG28" s="134">
        <v>1.3820170425748683</v>
      </c>
      <c r="CH28" s="134">
        <v>0.76342799356293722</v>
      </c>
      <c r="CI28" s="134">
        <v>0.85125834871907524</v>
      </c>
      <c r="CJ28" s="134">
        <v>1.3617278360175928</v>
      </c>
      <c r="CN28" s="134">
        <v>0.82672252016899206</v>
      </c>
      <c r="CO28" s="134">
        <v>0.69896984522351302</v>
      </c>
      <c r="CP28" s="134">
        <v>0.64345267648618742</v>
      </c>
      <c r="CQ28" s="134">
        <v>1.3891660843645324</v>
      </c>
      <c r="CR28" s="134">
        <v>1.1986570869544226</v>
      </c>
      <c r="CS28" s="134">
        <v>6.069784035361165E-2</v>
      </c>
      <c r="CT28" s="134">
        <v>0.65321251377534373</v>
      </c>
      <c r="CU28" s="134">
        <v>-2</v>
      </c>
      <c r="CV28" s="134">
        <v>1.8286598965353198</v>
      </c>
    </row>
    <row r="29" spans="1:100" x14ac:dyDescent="0.3">
      <c r="A29" s="128" t="s">
        <v>305</v>
      </c>
      <c r="B29" s="125" t="s">
        <v>379</v>
      </c>
      <c r="C29" s="128" t="s">
        <v>337</v>
      </c>
      <c r="D29" s="130">
        <v>3082</v>
      </c>
      <c r="E29" s="141">
        <v>0.627</v>
      </c>
      <c r="F29" s="123">
        <v>16.03</v>
      </c>
      <c r="G29" s="123">
        <v>33.81</v>
      </c>
      <c r="H29" s="123">
        <v>26.908478796802878</v>
      </c>
      <c r="I29" s="128">
        <v>0.443</v>
      </c>
      <c r="J29" s="123">
        <v>1.0900000000000001</v>
      </c>
      <c r="K29" s="123">
        <v>1.49</v>
      </c>
      <c r="L29" s="145">
        <v>1.21</v>
      </c>
      <c r="M29" s="123">
        <v>2.2123889999999999</v>
      </c>
      <c r="N29" s="123">
        <v>4.4704652991356415</v>
      </c>
      <c r="O29" s="123">
        <v>40</v>
      </c>
      <c r="P29" s="123">
        <v>1.4145194292068499</v>
      </c>
      <c r="Q29" s="133">
        <v>6.7324662208557102</v>
      </c>
      <c r="R29" s="146">
        <v>0.03</v>
      </c>
      <c r="S29" s="147">
        <v>53.149851239404079</v>
      </c>
      <c r="T29" s="148"/>
      <c r="U29" s="128">
        <v>9.4</v>
      </c>
      <c r="V29" s="123">
        <v>2.2999999999999998</v>
      </c>
      <c r="W29" s="152">
        <v>5.9</v>
      </c>
      <c r="X29" s="139">
        <v>15.900000000000006</v>
      </c>
      <c r="Y29" s="139">
        <v>408.07559437607677</v>
      </c>
      <c r="Z29" s="133">
        <v>0.38449515357712488</v>
      </c>
      <c r="AA29" s="140">
        <v>1702.3907419780783</v>
      </c>
      <c r="AB29" s="139">
        <v>16.93</v>
      </c>
      <c r="AC29" s="140">
        <v>4.9999732874114251</v>
      </c>
      <c r="AD29" s="139">
        <v>3.9</v>
      </c>
      <c r="AE29" s="139">
        <v>42.3</v>
      </c>
      <c r="AF29" s="139">
        <v>7.5</v>
      </c>
      <c r="AG29" s="153">
        <v>1.67</v>
      </c>
      <c r="AH29" s="153">
        <v>5.8000000000000007</v>
      </c>
      <c r="AI29" s="139">
        <v>0.12</v>
      </c>
      <c r="AJ29" s="147">
        <v>59.400000000000006</v>
      </c>
      <c r="AK29" s="134">
        <f t="shared" si="1"/>
        <v>-0.20273245916928356</v>
      </c>
      <c r="AL29" s="134">
        <f t="shared" si="2"/>
        <v>1.2049335223541449</v>
      </c>
      <c r="AM29" s="134">
        <f t="shared" si="3"/>
        <v>1.5290451707657691</v>
      </c>
      <c r="AN29" s="134">
        <f t="shared" si="4"/>
        <v>1.4298891467110564</v>
      </c>
      <c r="AO29" s="134">
        <f t="shared" si="5"/>
        <v>-0.35359627377693043</v>
      </c>
      <c r="AP29" s="134">
        <f t="shared" si="6"/>
        <v>3.7426497940623665E-2</v>
      </c>
      <c r="AQ29" s="134">
        <f t="shared" si="7"/>
        <v>0.17318626841227402</v>
      </c>
      <c r="AR29" s="134">
        <f t="shared" si="8"/>
        <v>8.2785370316450071E-2</v>
      </c>
      <c r="AS29" s="134">
        <f t="shared" si="9"/>
        <v>0.34486149048996056</v>
      </c>
      <c r="AT29" s="134">
        <f t="shared" si="10"/>
        <v>0.65035272812753009</v>
      </c>
      <c r="AU29" s="134">
        <f t="shared" si="11"/>
        <v>1.6020599913279623</v>
      </c>
      <c r="AV29" s="134">
        <f t="shared" si="12"/>
        <v>0.15060891710893196</v>
      </c>
      <c r="AW29" s="134">
        <f t="shared" si="13"/>
        <v>0.82817418308127977</v>
      </c>
      <c r="AX29" s="134">
        <f t="shared" si="14"/>
        <v>-1.5228787452803376</v>
      </c>
      <c r="AY29" s="134">
        <f t="shared" si="15"/>
        <v>1.7255020533184624</v>
      </c>
      <c r="AZ29" s="134" t="e">
        <f t="shared" si="16"/>
        <v>#NUM!</v>
      </c>
      <c r="BA29" s="134">
        <f t="shared" si="17"/>
        <v>0.97312785359969867</v>
      </c>
      <c r="BB29" s="134">
        <f t="shared" si="18"/>
        <v>0.36172783601759284</v>
      </c>
      <c r="BC29" s="134">
        <f t="shared" si="19"/>
        <v>0.77085201164214423</v>
      </c>
      <c r="BD29" s="134">
        <f t="shared" si="20"/>
        <v>1.2013971243204515</v>
      </c>
      <c r="BE29" s="134">
        <f t="shared" si="21"/>
        <v>2.6107406218628495</v>
      </c>
      <c r="BF29" s="134">
        <f t="shared" si="22"/>
        <v>-0.41510912995351645</v>
      </c>
      <c r="BG29" s="134">
        <f t="shared" si="23"/>
        <v>3.2310592488205656</v>
      </c>
      <c r="BH29" s="134">
        <f t="shared" si="24"/>
        <v>1.2286569581089353</v>
      </c>
      <c r="BI29" s="134">
        <f t="shared" si="25"/>
        <v>0.69896768410385779</v>
      </c>
      <c r="BJ29" s="134">
        <f t="shared" si="26"/>
        <v>0.59106460702649921</v>
      </c>
      <c r="BK29" s="134">
        <f t="shared" si="27"/>
        <v>1.6263403673750423</v>
      </c>
      <c r="BL29" s="134">
        <f t="shared" si="28"/>
        <v>0.87506126339170009</v>
      </c>
      <c r="BM29" s="134">
        <f t="shared" si="29"/>
        <v>0.22271647114758325</v>
      </c>
      <c r="BN29" s="134">
        <f t="shared" si="30"/>
        <v>0.76342799356293733</v>
      </c>
      <c r="BO29" s="134">
        <f t="shared" si="31"/>
        <v>-0.92081875395237522</v>
      </c>
      <c r="BP29" s="134">
        <f t="shared" si="32"/>
        <v>1.7737864449811935</v>
      </c>
      <c r="BQ29" s="134">
        <v>-0.20273245916928356</v>
      </c>
      <c r="BR29" s="134">
        <v>1.2049335223541449</v>
      </c>
      <c r="BS29" s="134">
        <v>1.5290451707657691</v>
      </c>
      <c r="BT29" s="134">
        <v>1.4298891467110564</v>
      </c>
      <c r="BU29" s="134">
        <v>-0.35359627377693043</v>
      </c>
      <c r="BV29" s="134">
        <v>3.7426497940623665E-2</v>
      </c>
      <c r="BW29" s="134">
        <v>0.17318626841227402</v>
      </c>
      <c r="BX29" s="134">
        <v>8.2785370316450071E-2</v>
      </c>
      <c r="BY29" s="134">
        <v>0.34486149048996056</v>
      </c>
      <c r="BZ29" s="134">
        <v>0.65035272812753009</v>
      </c>
      <c r="CA29" s="134">
        <v>1.6020599913279623</v>
      </c>
      <c r="CB29" s="134">
        <v>0.15060891710893196</v>
      </c>
      <c r="CC29" s="134">
        <v>0.82817418308127977</v>
      </c>
      <c r="CD29" s="134">
        <v>-1.5228787452803376</v>
      </c>
      <c r="CE29" s="134">
        <v>1.7255020533184624</v>
      </c>
      <c r="CG29" s="134">
        <v>0.97312785359969867</v>
      </c>
      <c r="CH29" s="134">
        <v>0.36172783601759284</v>
      </c>
      <c r="CI29" s="134">
        <v>0.77085201164214423</v>
      </c>
      <c r="CJ29" s="134">
        <v>1.2013971243204515</v>
      </c>
      <c r="CK29" s="134">
        <v>2.6107406218628495</v>
      </c>
      <c r="CL29" s="134">
        <v>-0.41510912995351645</v>
      </c>
      <c r="CM29" s="134">
        <v>3.2310592488205656</v>
      </c>
      <c r="CN29" s="134">
        <v>1.2286569581089353</v>
      </c>
      <c r="CO29" s="134">
        <v>0.69896768410385779</v>
      </c>
      <c r="CP29" s="134">
        <v>0.59106460702649921</v>
      </c>
      <c r="CQ29" s="134">
        <v>1.6263403673750423</v>
      </c>
      <c r="CR29" s="134">
        <v>0.87506126339170009</v>
      </c>
      <c r="CS29" s="134">
        <v>0.22271647114758325</v>
      </c>
      <c r="CT29" s="134">
        <v>0.76342799356293733</v>
      </c>
      <c r="CU29" s="134">
        <v>-0.92081875395237522</v>
      </c>
      <c r="CV29" s="134">
        <v>1.7737864449811935</v>
      </c>
    </row>
    <row r="30" spans="1:100" ht="28.8" x14ac:dyDescent="0.3">
      <c r="A30" s="128" t="s">
        <v>305</v>
      </c>
      <c r="B30" s="125" t="s">
        <v>377</v>
      </c>
      <c r="C30" s="128" t="s">
        <v>338</v>
      </c>
      <c r="D30" s="130">
        <v>3086</v>
      </c>
      <c r="E30" s="141">
        <v>0.63100000000000001</v>
      </c>
      <c r="F30" s="123">
        <v>4.95</v>
      </c>
      <c r="G30" s="123">
        <v>15.71</v>
      </c>
      <c r="H30" s="123">
        <v>26.670540616244999</v>
      </c>
      <c r="I30" s="128">
        <v>0.45300000000000001</v>
      </c>
      <c r="J30" s="123">
        <v>1.23</v>
      </c>
      <c r="K30" s="123">
        <v>2.0299999999999998</v>
      </c>
      <c r="L30" s="145">
        <v>1.87</v>
      </c>
      <c r="M30" s="123">
        <v>2.7883399999999998</v>
      </c>
      <c r="N30" s="123">
        <v>9.5907021303569415</v>
      </c>
      <c r="O30" s="123">
        <v>40</v>
      </c>
      <c r="P30" s="123">
        <v>1.4145194292068499</v>
      </c>
      <c r="Q30" s="133">
        <v>6.7324662208557102</v>
      </c>
      <c r="R30" s="146">
        <v>7.0000000000000007E-2</v>
      </c>
      <c r="S30" s="147">
        <v>1372.3528788768415</v>
      </c>
      <c r="T30" s="148"/>
      <c r="U30" s="128">
        <v>55.6</v>
      </c>
      <c r="V30" s="123">
        <v>4</v>
      </c>
      <c r="W30" s="152">
        <v>6.3</v>
      </c>
      <c r="X30" s="139">
        <v>19.599999999999994</v>
      </c>
      <c r="Y30" s="139">
        <v>595.77252166020355</v>
      </c>
      <c r="Z30" s="133">
        <v>31.978997914601972</v>
      </c>
      <c r="AA30" s="140">
        <v>1068.4635700385265</v>
      </c>
      <c r="AB30" s="139">
        <v>3.94</v>
      </c>
      <c r="AC30" s="140">
        <v>5.000007641649435</v>
      </c>
      <c r="AD30" s="139">
        <v>7.4</v>
      </c>
      <c r="AE30" s="139">
        <v>29.2</v>
      </c>
      <c r="AF30" s="139">
        <v>15.2</v>
      </c>
      <c r="AG30" s="153">
        <v>1.35</v>
      </c>
      <c r="AH30" s="153">
        <v>5.8999999999999995</v>
      </c>
      <c r="AI30" s="139">
        <v>0.01</v>
      </c>
      <c r="AJ30" s="147">
        <v>57.199999999999996</v>
      </c>
      <c r="AK30" s="134">
        <f t="shared" si="1"/>
        <v>-0.19997064075586568</v>
      </c>
      <c r="AL30" s="134">
        <f t="shared" si="2"/>
        <v>0.69460519893356876</v>
      </c>
      <c r="AM30" s="134">
        <f t="shared" si="3"/>
        <v>1.1961761850399732</v>
      </c>
      <c r="AN30" s="134">
        <f t="shared" si="4"/>
        <v>1.4260318189996786</v>
      </c>
      <c r="AO30" s="134">
        <f t="shared" si="5"/>
        <v>-0.34390179798716813</v>
      </c>
      <c r="AP30" s="134">
        <f t="shared" si="6"/>
        <v>8.9905111439397931E-2</v>
      </c>
      <c r="AQ30" s="134">
        <f t="shared" si="7"/>
        <v>0.30749603791321289</v>
      </c>
      <c r="AR30" s="134">
        <f t="shared" si="8"/>
        <v>0.27184160653649897</v>
      </c>
      <c r="AS30" s="134">
        <f t="shared" si="9"/>
        <v>0.44534572893849439</v>
      </c>
      <c r="AT30" s="134">
        <f t="shared" si="10"/>
        <v>0.98185040280959901</v>
      </c>
      <c r="AU30" s="134">
        <f t="shared" si="11"/>
        <v>1.6020599913279623</v>
      </c>
      <c r="AV30" s="134">
        <f t="shared" si="12"/>
        <v>0.15060891710893196</v>
      </c>
      <c r="AW30" s="134">
        <f t="shared" si="13"/>
        <v>0.82817418308127977</v>
      </c>
      <c r="AX30" s="134">
        <f t="shared" si="14"/>
        <v>-1.1549019599857431</v>
      </c>
      <c r="AY30" s="134">
        <f t="shared" si="15"/>
        <v>3.1374657977001528</v>
      </c>
      <c r="AZ30" s="134" t="e">
        <f t="shared" si="16"/>
        <v>#NUM!</v>
      </c>
      <c r="BA30" s="134">
        <f t="shared" si="17"/>
        <v>1.7450747915820575</v>
      </c>
      <c r="BB30" s="134">
        <f t="shared" si="18"/>
        <v>0.6020599913279624</v>
      </c>
      <c r="BC30" s="134">
        <f t="shared" si="19"/>
        <v>0.79934054945358168</v>
      </c>
      <c r="BD30" s="134">
        <f t="shared" si="20"/>
        <v>1.2922560713564759</v>
      </c>
      <c r="BE30" s="134">
        <f t="shared" si="21"/>
        <v>2.7750804687236954</v>
      </c>
      <c r="BF30" s="134">
        <f t="shared" si="22"/>
        <v>1.5048648506867217</v>
      </c>
      <c r="BG30" s="134">
        <f t="shared" si="23"/>
        <v>3.0287597191992366</v>
      </c>
      <c r="BH30" s="134">
        <f t="shared" si="24"/>
        <v>0.59549622182557416</v>
      </c>
      <c r="BI30" s="134">
        <f t="shared" si="25"/>
        <v>0.69897066808074804</v>
      </c>
      <c r="BJ30" s="134">
        <f t="shared" si="26"/>
        <v>0.86923171973097624</v>
      </c>
      <c r="BK30" s="134">
        <f t="shared" si="27"/>
        <v>1.4653828514484182</v>
      </c>
      <c r="BL30" s="134">
        <f t="shared" si="28"/>
        <v>1.1818435879447726</v>
      </c>
      <c r="BM30" s="134">
        <f t="shared" si="29"/>
        <v>0.13033376849500614</v>
      </c>
      <c r="BN30" s="134">
        <f t="shared" si="30"/>
        <v>0.77085201164214412</v>
      </c>
      <c r="BO30" s="134">
        <f t="shared" si="31"/>
        <v>-2</v>
      </c>
      <c r="BP30" s="134">
        <f t="shared" si="32"/>
        <v>1.7573960287930241</v>
      </c>
      <c r="BQ30" s="134">
        <v>-0.19997064075586568</v>
      </c>
      <c r="BR30" s="134">
        <v>0.69460519893356876</v>
      </c>
      <c r="BS30" s="134">
        <v>1.1961761850399732</v>
      </c>
      <c r="BT30" s="134">
        <v>1.4260318189996786</v>
      </c>
      <c r="BU30" s="134">
        <v>-0.34390179798716813</v>
      </c>
      <c r="BV30" s="134">
        <v>8.9905111439397931E-2</v>
      </c>
      <c r="BW30" s="134">
        <v>0.30749603791321289</v>
      </c>
      <c r="BX30" s="134">
        <v>0.27184160653649897</v>
      </c>
      <c r="BY30" s="134">
        <v>0.44534572893849439</v>
      </c>
      <c r="BZ30" s="134">
        <v>0.98185040280959901</v>
      </c>
      <c r="CA30" s="134">
        <v>1.6020599913279623</v>
      </c>
      <c r="CB30" s="134">
        <v>0.15060891710893196</v>
      </c>
      <c r="CC30" s="134">
        <v>0.82817418308127977</v>
      </c>
      <c r="CD30" s="134">
        <v>-1.1549019599857431</v>
      </c>
      <c r="CE30" s="134">
        <v>3.1374657977001528</v>
      </c>
      <c r="CG30" s="134">
        <v>1.7450747915820575</v>
      </c>
      <c r="CH30" s="134">
        <v>0.6020599913279624</v>
      </c>
      <c r="CI30" s="134">
        <v>0.79934054945358168</v>
      </c>
      <c r="CJ30" s="134">
        <v>1.2922560713564759</v>
      </c>
      <c r="CK30" s="134">
        <v>2.7750804687236954</v>
      </c>
      <c r="CL30" s="134">
        <v>1.5048648506867217</v>
      </c>
      <c r="CM30" s="134">
        <v>3.0287597191992366</v>
      </c>
      <c r="CN30" s="134">
        <v>0.59549622182557416</v>
      </c>
      <c r="CO30" s="134">
        <v>0.69897066808074804</v>
      </c>
      <c r="CP30" s="134">
        <v>0.86923171973097624</v>
      </c>
      <c r="CQ30" s="134">
        <v>1.4653828514484182</v>
      </c>
      <c r="CR30" s="134">
        <v>1.1818435879447726</v>
      </c>
      <c r="CS30" s="134">
        <v>0.13033376849500614</v>
      </c>
      <c r="CT30" s="134">
        <v>0.77085201164214412</v>
      </c>
      <c r="CU30" s="134">
        <v>-2</v>
      </c>
      <c r="CV30" s="134">
        <v>1.7573960287930241</v>
      </c>
    </row>
    <row r="31" spans="1:100" x14ac:dyDescent="0.3">
      <c r="A31" s="128" t="s">
        <v>305</v>
      </c>
      <c r="B31" s="125" t="s">
        <v>379</v>
      </c>
      <c r="C31" s="128" t="s">
        <v>339</v>
      </c>
      <c r="D31" s="130">
        <v>3093</v>
      </c>
      <c r="E31" s="141">
        <v>0.61299999999999999</v>
      </c>
      <c r="F31" s="123">
        <v>8.6300000000000008</v>
      </c>
      <c r="G31" s="123">
        <v>18.98</v>
      </c>
      <c r="H31" s="123">
        <v>23.082550739558101</v>
      </c>
      <c r="I31" s="128">
        <v>0.45500000000000002</v>
      </c>
      <c r="J31" s="123">
        <v>1.04</v>
      </c>
      <c r="K31" s="123">
        <v>1.24</v>
      </c>
      <c r="L31" s="145">
        <v>1.08</v>
      </c>
      <c r="M31" s="123">
        <v>2.5641029999999998</v>
      </c>
      <c r="N31" s="123">
        <v>8.1051961286342973</v>
      </c>
      <c r="O31" s="123">
        <v>40</v>
      </c>
      <c r="P31" s="123">
        <v>1.4145194292068499</v>
      </c>
      <c r="Q31" s="133">
        <v>6.7324662208557102</v>
      </c>
      <c r="R31" s="146">
        <v>0.04</v>
      </c>
      <c r="S31" s="147">
        <v>159.33487574077728</v>
      </c>
      <c r="T31" s="148"/>
      <c r="U31" s="128">
        <v>26.8</v>
      </c>
      <c r="V31" s="123">
        <v>5.8</v>
      </c>
      <c r="W31" s="152">
        <v>7.6</v>
      </c>
      <c r="X31" s="139">
        <v>21</v>
      </c>
      <c r="Y31" s="139">
        <v>1080.6273641182231</v>
      </c>
      <c r="Z31" s="133">
        <v>88.812737690286596</v>
      </c>
      <c r="AA31" s="140">
        <v>2847.3327708356505</v>
      </c>
      <c r="AB31" s="139">
        <v>15.07</v>
      </c>
      <c r="AC31" s="140">
        <v>4.9999975377233099</v>
      </c>
      <c r="AD31" s="139">
        <v>3.5</v>
      </c>
      <c r="AE31" s="139">
        <v>27.9</v>
      </c>
      <c r="AF31" s="139">
        <v>12.6</v>
      </c>
      <c r="AG31" s="153">
        <v>1.38</v>
      </c>
      <c r="AH31" s="153">
        <v>6.0000000000000009</v>
      </c>
      <c r="AI31" s="139">
        <v>0.71</v>
      </c>
      <c r="AJ31" s="147">
        <v>90.7</v>
      </c>
      <c r="AK31" s="134">
        <f t="shared" si="1"/>
        <v>-0.21253952548158497</v>
      </c>
      <c r="AL31" s="134">
        <f t="shared" si="2"/>
        <v>0.93601079571520962</v>
      </c>
      <c r="AM31" s="134">
        <f t="shared" si="3"/>
        <v>1.2782962080912739</v>
      </c>
      <c r="AN31" s="134">
        <f t="shared" si="4"/>
        <v>1.3632837988903388</v>
      </c>
      <c r="AO31" s="134">
        <f t="shared" si="5"/>
        <v>-0.34198860334288755</v>
      </c>
      <c r="AP31" s="134">
        <f t="shared" si="6"/>
        <v>1.703333929878037E-2</v>
      </c>
      <c r="AQ31" s="134">
        <f t="shared" si="7"/>
        <v>9.3421685162235063E-2</v>
      </c>
      <c r="AR31" s="134">
        <f t="shared" si="8"/>
        <v>3.342375548694973E-2</v>
      </c>
      <c r="AS31" s="134">
        <f t="shared" si="9"/>
        <v>0.40893546680355641</v>
      </c>
      <c r="AT31" s="134">
        <f t="shared" si="10"/>
        <v>0.90876352832124585</v>
      </c>
      <c r="AU31" s="134">
        <f t="shared" si="11"/>
        <v>1.6020599913279623</v>
      </c>
      <c r="AV31" s="134">
        <f t="shared" si="12"/>
        <v>0.15060891710893196</v>
      </c>
      <c r="AW31" s="134">
        <f t="shared" si="13"/>
        <v>0.82817418308127977</v>
      </c>
      <c r="AX31" s="134">
        <f t="shared" si="14"/>
        <v>-1.3979400086720375</v>
      </c>
      <c r="AY31" s="134">
        <f t="shared" si="15"/>
        <v>2.2023108460083529</v>
      </c>
      <c r="AZ31" s="134" t="e">
        <f t="shared" si="16"/>
        <v>#NUM!</v>
      </c>
      <c r="BA31" s="134">
        <f t="shared" si="17"/>
        <v>1.4281347940287887</v>
      </c>
      <c r="BB31" s="134">
        <f t="shared" si="18"/>
        <v>0.76342799356293722</v>
      </c>
      <c r="BC31" s="134">
        <f t="shared" si="19"/>
        <v>0.88081359228079137</v>
      </c>
      <c r="BD31" s="134">
        <f t="shared" si="20"/>
        <v>1.3222192947339193</v>
      </c>
      <c r="BE31" s="134">
        <f t="shared" si="21"/>
        <v>3.0336759607370269</v>
      </c>
      <c r="BF31" s="134">
        <f t="shared" si="22"/>
        <v>1.9484752575791227</v>
      </c>
      <c r="BG31" s="134">
        <f t="shared" si="23"/>
        <v>3.4544382265751943</v>
      </c>
      <c r="BH31" s="134">
        <f t="shared" si="24"/>
        <v>1.1781132523146318</v>
      </c>
      <c r="BI31" s="134">
        <f t="shared" si="25"/>
        <v>0.69896979046533025</v>
      </c>
      <c r="BJ31" s="134">
        <f t="shared" si="26"/>
        <v>0.54406804435027567</v>
      </c>
      <c r="BK31" s="134">
        <f t="shared" si="27"/>
        <v>1.4456042032735976</v>
      </c>
      <c r="BL31" s="134">
        <f t="shared" si="28"/>
        <v>1.1003705451175629</v>
      </c>
      <c r="BM31" s="134">
        <f t="shared" si="29"/>
        <v>0.13987908640123647</v>
      </c>
      <c r="BN31" s="134">
        <f t="shared" si="30"/>
        <v>0.77815125038364374</v>
      </c>
      <c r="BO31" s="134">
        <f t="shared" si="31"/>
        <v>-0.14874165128092473</v>
      </c>
      <c r="BP31" s="134">
        <f t="shared" si="32"/>
        <v>1.9576072870600953</v>
      </c>
      <c r="BQ31" s="134">
        <v>-0.21253952548158497</v>
      </c>
      <c r="BR31" s="134">
        <v>0.93601079571520962</v>
      </c>
      <c r="BS31" s="134">
        <v>1.2782962080912739</v>
      </c>
      <c r="BT31" s="134">
        <v>1.3632837988903388</v>
      </c>
      <c r="BU31" s="134">
        <v>-0.34198860334288755</v>
      </c>
      <c r="BV31" s="134">
        <v>1.703333929878037E-2</v>
      </c>
      <c r="BW31" s="134">
        <v>9.3421685162235063E-2</v>
      </c>
      <c r="BX31" s="134">
        <v>3.342375548694973E-2</v>
      </c>
      <c r="BY31" s="134">
        <v>0.40893546680355641</v>
      </c>
      <c r="BZ31" s="134">
        <v>0.90876352832124585</v>
      </c>
      <c r="CA31" s="134">
        <v>1.6020599913279623</v>
      </c>
      <c r="CB31" s="134">
        <v>0.15060891710893196</v>
      </c>
      <c r="CC31" s="134">
        <v>0.82817418308127977</v>
      </c>
      <c r="CD31" s="134">
        <v>-1.3979400086720375</v>
      </c>
      <c r="CE31" s="134">
        <v>2.2023108460083529</v>
      </c>
      <c r="CG31" s="134">
        <v>1.4281347940287887</v>
      </c>
      <c r="CH31" s="134">
        <v>0.76342799356293722</v>
      </c>
      <c r="CI31" s="134">
        <v>0.88081359228079137</v>
      </c>
      <c r="CJ31" s="134">
        <v>1.3222192947339193</v>
      </c>
      <c r="CK31" s="134">
        <v>3.0336759607370269</v>
      </c>
      <c r="CL31" s="134">
        <v>1.9484752575791227</v>
      </c>
      <c r="CM31" s="134">
        <v>3.4544382265751943</v>
      </c>
      <c r="CN31" s="134">
        <v>1.1781132523146318</v>
      </c>
      <c r="CO31" s="134">
        <v>0.69896979046533025</v>
      </c>
      <c r="CP31" s="134">
        <v>0.54406804435027567</v>
      </c>
      <c r="CQ31" s="134">
        <v>1.4456042032735976</v>
      </c>
      <c r="CR31" s="134">
        <v>1.1003705451175629</v>
      </c>
      <c r="CS31" s="134">
        <v>0.13987908640123647</v>
      </c>
      <c r="CT31" s="134">
        <v>0.77815125038364374</v>
      </c>
      <c r="CU31" s="134">
        <v>-0.14874165128092473</v>
      </c>
      <c r="CV31" s="134">
        <v>1.9576072870600953</v>
      </c>
    </row>
    <row r="32" spans="1:100" x14ac:dyDescent="0.3">
      <c r="A32" s="128" t="s">
        <v>340</v>
      </c>
      <c r="B32" s="125" t="s">
        <v>377</v>
      </c>
      <c r="C32" s="128" t="s">
        <v>341</v>
      </c>
      <c r="D32" s="130">
        <v>4001</v>
      </c>
      <c r="E32" s="141">
        <v>0.64900000000000002</v>
      </c>
      <c r="F32" s="123">
        <v>14.36</v>
      </c>
      <c r="G32" s="123">
        <v>31.04</v>
      </c>
      <c r="H32" s="123">
        <v>47.942074291306966</v>
      </c>
      <c r="I32" s="128">
        <v>0.371</v>
      </c>
      <c r="J32" s="123">
        <v>1.1100000000000001</v>
      </c>
      <c r="K32" s="123">
        <v>1.44</v>
      </c>
      <c r="L32" s="145">
        <v>1.1000000000000001</v>
      </c>
      <c r="M32" s="123">
        <v>3.5135139999999998</v>
      </c>
      <c r="N32" s="123">
        <v>7.8948831848432572</v>
      </c>
      <c r="O32" s="123">
        <v>40</v>
      </c>
      <c r="P32" s="123">
        <v>1.4145194292068499</v>
      </c>
      <c r="Q32" s="133">
        <v>6.7324662208557102</v>
      </c>
      <c r="R32" s="146">
        <v>0.3</v>
      </c>
      <c r="S32" s="147">
        <v>5093.6948853805361</v>
      </c>
      <c r="T32" s="148"/>
      <c r="U32" s="128">
        <v>14.3</v>
      </c>
      <c r="V32" s="123">
        <v>3.4</v>
      </c>
      <c r="W32" s="152">
        <v>4.0999999999999996</v>
      </c>
      <c r="X32" s="139">
        <v>36.6</v>
      </c>
      <c r="Y32" s="139">
        <v>162.40096560600597</v>
      </c>
      <c r="Z32" s="133">
        <v>10.230697554706879</v>
      </c>
      <c r="AA32" s="140">
        <v>132.64526887212176</v>
      </c>
      <c r="AB32" s="139">
        <v>7.28</v>
      </c>
      <c r="AC32" s="140">
        <v>5.0000070411725526</v>
      </c>
      <c r="AD32" s="139">
        <v>8.1</v>
      </c>
      <c r="AE32" s="139">
        <v>48.5</v>
      </c>
      <c r="AF32" s="139">
        <v>10.199999999999999</v>
      </c>
      <c r="AG32" s="153">
        <v>1.79</v>
      </c>
      <c r="AH32" s="153">
        <v>6.3</v>
      </c>
      <c r="AI32" s="139">
        <v>0.23</v>
      </c>
      <c r="AJ32" s="147">
        <v>83.1</v>
      </c>
      <c r="AK32" s="134">
        <f t="shared" si="1"/>
        <v>-0.18775530319963074</v>
      </c>
      <c r="AL32" s="134">
        <f t="shared" si="2"/>
        <v>1.1571544399062814</v>
      </c>
      <c r="AM32" s="134">
        <f t="shared" si="3"/>
        <v>1.4919217125861508</v>
      </c>
      <c r="AN32" s="134">
        <f t="shared" si="4"/>
        <v>1.6807168205566203</v>
      </c>
      <c r="AO32" s="134">
        <f t="shared" si="5"/>
        <v>-0.43062609038495414</v>
      </c>
      <c r="AP32" s="134">
        <f t="shared" si="6"/>
        <v>4.5322978786657475E-2</v>
      </c>
      <c r="AQ32" s="134">
        <f t="shared" si="7"/>
        <v>0.15836249209524964</v>
      </c>
      <c r="AR32" s="134">
        <f t="shared" si="8"/>
        <v>4.1392685158225077E-2</v>
      </c>
      <c r="AS32" s="134">
        <f t="shared" si="9"/>
        <v>0.5457416883729197</v>
      </c>
      <c r="AT32" s="134">
        <f t="shared" si="10"/>
        <v>0.8973457084350922</v>
      </c>
      <c r="AU32" s="134">
        <f t="shared" si="11"/>
        <v>1.6020599913279623</v>
      </c>
      <c r="AV32" s="134">
        <f t="shared" si="12"/>
        <v>0.15060891710893196</v>
      </c>
      <c r="AW32" s="134">
        <f t="shared" si="13"/>
        <v>0.82817418308127977</v>
      </c>
      <c r="AX32" s="134">
        <f t="shared" si="14"/>
        <v>-0.52287874528033762</v>
      </c>
      <c r="AY32" s="134">
        <f t="shared" si="15"/>
        <v>3.7070329269714923</v>
      </c>
      <c r="AZ32" s="134" t="e">
        <f t="shared" si="16"/>
        <v>#NUM!</v>
      </c>
      <c r="BA32" s="134">
        <f t="shared" si="17"/>
        <v>1.1553360374650619</v>
      </c>
      <c r="BB32" s="134">
        <f t="shared" si="18"/>
        <v>0.53147891704225514</v>
      </c>
      <c r="BC32" s="134">
        <f t="shared" si="19"/>
        <v>0.61278385671973545</v>
      </c>
      <c r="BD32" s="134">
        <f t="shared" si="20"/>
        <v>1.5634810853944108</v>
      </c>
      <c r="BE32" s="134">
        <f t="shared" si="21"/>
        <v>2.2105886071472338</v>
      </c>
      <c r="BF32" s="134">
        <f t="shared" si="22"/>
        <v>1.0099052460124573</v>
      </c>
      <c r="BG32" s="134">
        <f t="shared" si="23"/>
        <v>2.1226917643871506</v>
      </c>
      <c r="BH32" s="134">
        <f t="shared" si="24"/>
        <v>0.86213137931303718</v>
      </c>
      <c r="BI32" s="134">
        <f t="shared" si="25"/>
        <v>0.69897061592406529</v>
      </c>
      <c r="BJ32" s="134">
        <f t="shared" si="26"/>
        <v>0.90848501887864974</v>
      </c>
      <c r="BK32" s="134">
        <f t="shared" si="27"/>
        <v>1.6857417386022637</v>
      </c>
      <c r="BL32" s="134">
        <f t="shared" si="28"/>
        <v>1.0086001717619175</v>
      </c>
      <c r="BM32" s="134">
        <f t="shared" si="29"/>
        <v>0.2528530309798932</v>
      </c>
      <c r="BN32" s="134">
        <f t="shared" si="30"/>
        <v>0.79934054945358168</v>
      </c>
      <c r="BO32" s="134">
        <f t="shared" si="31"/>
        <v>-0.63827216398240705</v>
      </c>
      <c r="BP32" s="134">
        <f t="shared" si="32"/>
        <v>1.919601023784111</v>
      </c>
      <c r="BQ32" s="134">
        <v>-0.18775530319963074</v>
      </c>
      <c r="BR32" s="134">
        <v>1.1571544399062814</v>
      </c>
      <c r="BS32" s="134">
        <v>1.4919217125861508</v>
      </c>
      <c r="BT32" s="134">
        <v>1.6807168205566203</v>
      </c>
      <c r="BU32" s="134">
        <v>-0.43062609038495414</v>
      </c>
      <c r="BV32" s="134">
        <v>4.5322978786657475E-2</v>
      </c>
      <c r="BW32" s="134">
        <v>0.15836249209524964</v>
      </c>
      <c r="BX32" s="134">
        <v>4.1392685158225077E-2</v>
      </c>
      <c r="BY32" s="134">
        <v>0.5457416883729197</v>
      </c>
      <c r="BZ32" s="134">
        <v>0.8973457084350922</v>
      </c>
      <c r="CA32" s="134">
        <v>1.6020599913279623</v>
      </c>
      <c r="CB32" s="134">
        <v>0.15060891710893196</v>
      </c>
      <c r="CC32" s="134">
        <v>0.82817418308127977</v>
      </c>
      <c r="CD32" s="134">
        <v>-0.52287874528033762</v>
      </c>
      <c r="CE32" s="134">
        <v>3.7070329269714923</v>
      </c>
      <c r="CG32" s="134">
        <v>1.1553360374650619</v>
      </c>
      <c r="CH32" s="134">
        <v>0.53147891704225514</v>
      </c>
      <c r="CI32" s="134">
        <v>0.61278385671973545</v>
      </c>
      <c r="CJ32" s="134">
        <v>1.5634810853944108</v>
      </c>
      <c r="CK32" s="134">
        <v>2.2105886071472338</v>
      </c>
      <c r="CL32" s="134">
        <v>1.0099052460124573</v>
      </c>
      <c r="CM32" s="134">
        <v>2.1226917643871506</v>
      </c>
      <c r="CN32" s="134">
        <v>0.86213137931303718</v>
      </c>
      <c r="CO32" s="134">
        <v>0.69897061592406529</v>
      </c>
      <c r="CP32" s="134">
        <v>0.90848501887864974</v>
      </c>
      <c r="CQ32" s="134">
        <v>1.6857417386022637</v>
      </c>
      <c r="CR32" s="134">
        <v>1.0086001717619175</v>
      </c>
      <c r="CS32" s="134">
        <v>0.2528530309798932</v>
      </c>
      <c r="CT32" s="134">
        <v>0.79934054945358168</v>
      </c>
      <c r="CU32" s="134">
        <v>-0.63827216398240705</v>
      </c>
      <c r="CV32" s="134">
        <v>1.919601023784111</v>
      </c>
    </row>
    <row r="33" spans="1:100" ht="28.8" x14ac:dyDescent="0.3">
      <c r="A33" s="128" t="s">
        <v>340</v>
      </c>
      <c r="B33" s="125" t="s">
        <v>379</v>
      </c>
      <c r="C33" s="128" t="s">
        <v>342</v>
      </c>
      <c r="D33" s="130">
        <v>4018</v>
      </c>
      <c r="E33" s="141">
        <v>0.64400000000000002</v>
      </c>
      <c r="F33" s="123">
        <v>12.08</v>
      </c>
      <c r="G33" s="123">
        <v>31.93</v>
      </c>
      <c r="H33" s="123">
        <v>31.056500802692401</v>
      </c>
      <c r="I33" s="128">
        <v>0.437</v>
      </c>
      <c r="J33" s="123">
        <v>1.04</v>
      </c>
      <c r="K33" s="123">
        <v>1.34</v>
      </c>
      <c r="L33" s="145">
        <v>1.37</v>
      </c>
      <c r="M33" s="123">
        <v>1.5421119999999999</v>
      </c>
      <c r="N33" s="123">
        <v>2.5477319097603459</v>
      </c>
      <c r="O33" s="123">
        <v>40</v>
      </c>
      <c r="P33" s="123">
        <v>1.4145194292068499</v>
      </c>
      <c r="Q33" s="133">
        <v>6.7324662208557102</v>
      </c>
      <c r="R33" s="146">
        <v>0.02</v>
      </c>
      <c r="S33" s="147">
        <v>2563.8551014285454</v>
      </c>
      <c r="T33" s="148"/>
      <c r="U33" s="128">
        <v>28.1</v>
      </c>
      <c r="V33" s="123">
        <v>5.2</v>
      </c>
      <c r="W33" s="152">
        <v>2.8</v>
      </c>
      <c r="X33" s="139">
        <v>33.5</v>
      </c>
      <c r="Y33" s="139">
        <v>0</v>
      </c>
      <c r="Z33" s="133">
        <v>0</v>
      </c>
      <c r="AA33" s="140">
        <v>0</v>
      </c>
      <c r="AB33" s="139">
        <v>15.78</v>
      </c>
      <c r="AC33" s="140">
        <v>4.9999959581621276</v>
      </c>
      <c r="AD33" s="139">
        <v>8.4</v>
      </c>
      <c r="AE33" s="139">
        <v>15.1</v>
      </c>
      <c r="AF33" s="139">
        <v>6</v>
      </c>
      <c r="AG33" s="153">
        <v>1.61</v>
      </c>
      <c r="AH33" s="153">
        <v>5</v>
      </c>
      <c r="AI33" s="139">
        <v>0.11</v>
      </c>
      <c r="AJ33" s="147">
        <v>74.3</v>
      </c>
      <c r="AK33" s="134">
        <f t="shared" si="1"/>
        <v>-0.19111413264018789</v>
      </c>
      <c r="AL33" s="134">
        <f t="shared" si="2"/>
        <v>1.082066934285113</v>
      </c>
      <c r="AM33" s="134">
        <f t="shared" si="3"/>
        <v>1.5041989185394449</v>
      </c>
      <c r="AN33" s="134">
        <f t="shared" si="4"/>
        <v>1.492152521331646</v>
      </c>
      <c r="AO33" s="134">
        <f t="shared" si="5"/>
        <v>-0.35951856302957819</v>
      </c>
      <c r="AP33" s="134">
        <f t="shared" si="6"/>
        <v>1.703333929878037E-2</v>
      </c>
      <c r="AQ33" s="134">
        <f t="shared" si="7"/>
        <v>0.12710479836480765</v>
      </c>
      <c r="AR33" s="134">
        <f t="shared" si="8"/>
        <v>0.13672056715640679</v>
      </c>
      <c r="AS33" s="134">
        <f t="shared" si="9"/>
        <v>0.18811591665630639</v>
      </c>
      <c r="AT33" s="134">
        <f t="shared" si="10"/>
        <v>0.40615372655290627</v>
      </c>
      <c r="AU33" s="134">
        <f t="shared" si="11"/>
        <v>1.6020599913279623</v>
      </c>
      <c r="AV33" s="134">
        <f t="shared" si="12"/>
        <v>0.15060891710893196</v>
      </c>
      <c r="AW33" s="134">
        <f t="shared" si="13"/>
        <v>0.82817418308127977</v>
      </c>
      <c r="AX33" s="134">
        <f t="shared" si="14"/>
        <v>-1.6989700043360187</v>
      </c>
      <c r="AY33" s="134">
        <f t="shared" si="15"/>
        <v>3.4088934769980201</v>
      </c>
      <c r="AZ33" s="134" t="e">
        <f t="shared" si="16"/>
        <v>#NUM!</v>
      </c>
      <c r="BA33" s="134">
        <f t="shared" si="17"/>
        <v>1.4487063199050798</v>
      </c>
      <c r="BB33" s="134">
        <f t="shared" si="18"/>
        <v>0.71600334363479923</v>
      </c>
      <c r="BC33" s="134">
        <f t="shared" si="19"/>
        <v>0.44715803134221921</v>
      </c>
      <c r="BD33" s="134">
        <f t="shared" si="20"/>
        <v>1.5250448070368452</v>
      </c>
      <c r="BE33" s="134" t="e">
        <f t="shared" si="21"/>
        <v>#NUM!</v>
      </c>
      <c r="BF33" s="134" t="e">
        <f t="shared" si="22"/>
        <v>#NUM!</v>
      </c>
      <c r="BG33" s="134" t="e">
        <f t="shared" si="23"/>
        <v>#NUM!</v>
      </c>
      <c r="BH33" s="134">
        <f t="shared" si="24"/>
        <v>1.1981069988734014</v>
      </c>
      <c r="BI33" s="134">
        <f t="shared" si="25"/>
        <v>0.69896965326630001</v>
      </c>
      <c r="BJ33" s="134">
        <f t="shared" si="26"/>
        <v>0.9242792860618817</v>
      </c>
      <c r="BK33" s="134">
        <f t="shared" si="27"/>
        <v>1.1789769472931695</v>
      </c>
      <c r="BL33" s="134">
        <f t="shared" si="28"/>
        <v>0.77815125038364363</v>
      </c>
      <c r="BM33" s="134">
        <f t="shared" si="29"/>
        <v>0.20682587603184974</v>
      </c>
      <c r="BN33" s="134">
        <f t="shared" si="30"/>
        <v>0.69897000433601886</v>
      </c>
      <c r="BO33" s="134">
        <f t="shared" si="31"/>
        <v>-0.95860731484177497</v>
      </c>
      <c r="BP33" s="134">
        <f t="shared" si="32"/>
        <v>1.8709888137605752</v>
      </c>
      <c r="BQ33" s="134">
        <v>-0.19111413264018789</v>
      </c>
      <c r="BR33" s="134">
        <v>1.082066934285113</v>
      </c>
      <c r="BS33" s="134">
        <v>1.5041989185394449</v>
      </c>
      <c r="BT33" s="134">
        <v>1.492152521331646</v>
      </c>
      <c r="BU33" s="134">
        <v>-0.35951856302957819</v>
      </c>
      <c r="BV33" s="134">
        <v>1.703333929878037E-2</v>
      </c>
      <c r="BW33" s="134">
        <v>0.12710479836480765</v>
      </c>
      <c r="BX33" s="134">
        <v>0.13672056715640679</v>
      </c>
      <c r="BY33" s="134">
        <v>0.18811591665630639</v>
      </c>
      <c r="BZ33" s="134">
        <v>0.40615372655290627</v>
      </c>
      <c r="CA33" s="134">
        <v>1.6020599913279623</v>
      </c>
      <c r="CB33" s="134">
        <v>0.15060891710893196</v>
      </c>
      <c r="CC33" s="134">
        <v>0.82817418308127977</v>
      </c>
      <c r="CD33" s="134">
        <v>-1.6989700043360187</v>
      </c>
      <c r="CE33" s="134">
        <v>3.4088934769980201</v>
      </c>
      <c r="CG33" s="134">
        <v>1.4487063199050798</v>
      </c>
      <c r="CH33" s="134">
        <v>0.71600334363479923</v>
      </c>
      <c r="CI33" s="134">
        <v>0.44715803134221921</v>
      </c>
      <c r="CJ33" s="134">
        <v>1.5250448070368452</v>
      </c>
      <c r="CN33" s="134">
        <v>1.1981069988734014</v>
      </c>
      <c r="CO33" s="134">
        <v>0.69896965326630001</v>
      </c>
      <c r="CP33" s="134">
        <v>0.9242792860618817</v>
      </c>
      <c r="CQ33" s="134">
        <v>1.1789769472931695</v>
      </c>
      <c r="CR33" s="134">
        <v>0.77815125038364363</v>
      </c>
      <c r="CS33" s="134">
        <v>0.20682587603184974</v>
      </c>
      <c r="CT33" s="134">
        <v>0.69897000433601886</v>
      </c>
      <c r="CU33" s="134">
        <v>-0.95860731484177497</v>
      </c>
      <c r="CV33" s="134">
        <v>1.8709888137605752</v>
      </c>
    </row>
    <row r="34" spans="1:100" x14ac:dyDescent="0.3">
      <c r="A34" s="128" t="s">
        <v>340</v>
      </c>
      <c r="B34" s="125" t="s">
        <v>377</v>
      </c>
      <c r="C34" s="128" t="s">
        <v>385</v>
      </c>
      <c r="D34" s="130">
        <v>4041</v>
      </c>
      <c r="E34" s="141">
        <v>0.66</v>
      </c>
      <c r="F34" s="123">
        <v>8.9700000000000006</v>
      </c>
      <c r="G34" s="123">
        <v>26.87</v>
      </c>
      <c r="H34" s="123">
        <v>23.818511465432138</v>
      </c>
      <c r="I34" s="128">
        <v>0.435</v>
      </c>
      <c r="J34" s="123">
        <v>1.04</v>
      </c>
      <c r="K34" s="123">
        <v>1.2</v>
      </c>
      <c r="L34" s="145">
        <v>1.3</v>
      </c>
      <c r="M34" s="123">
        <v>1.1046819999999999</v>
      </c>
      <c r="N34" s="123">
        <v>7.3180709385616343</v>
      </c>
      <c r="O34" s="123">
        <v>40</v>
      </c>
      <c r="P34" s="123">
        <v>1.4145194292068499</v>
      </c>
      <c r="Q34" s="133">
        <v>6.7324662208557102</v>
      </c>
      <c r="R34" s="146">
        <v>0.03</v>
      </c>
      <c r="S34" s="147">
        <v>557.97531844650405</v>
      </c>
      <c r="T34" s="148"/>
      <c r="U34" s="128">
        <v>12.1</v>
      </c>
      <c r="V34" s="123">
        <v>3.1</v>
      </c>
      <c r="W34" s="152">
        <v>6.3</v>
      </c>
      <c r="X34" s="139">
        <v>25</v>
      </c>
      <c r="Y34" s="139">
        <v>162.77370527824888</v>
      </c>
      <c r="Z34" s="133">
        <v>0</v>
      </c>
      <c r="AA34" s="140">
        <v>674.19732256467898</v>
      </c>
      <c r="AB34" s="139">
        <v>4.62</v>
      </c>
      <c r="AC34" s="140">
        <v>10.000006614285931</v>
      </c>
      <c r="AD34" s="139">
        <v>5</v>
      </c>
      <c r="AE34" s="139">
        <v>23.9</v>
      </c>
      <c r="AF34" s="139">
        <v>9.9</v>
      </c>
      <c r="AG34" s="153">
        <v>1.34</v>
      </c>
      <c r="AH34" s="153">
        <v>5.3000000000000007</v>
      </c>
      <c r="AI34" s="139">
        <v>0.63</v>
      </c>
      <c r="AJ34" s="147">
        <v>50.1</v>
      </c>
      <c r="AK34" s="134">
        <f t="shared" si="1"/>
        <v>-0.18045606445813131</v>
      </c>
      <c r="AL34" s="134">
        <f t="shared" si="2"/>
        <v>0.95279244304409216</v>
      </c>
      <c r="AM34" s="134">
        <f t="shared" si="3"/>
        <v>1.4292676664331685</v>
      </c>
      <c r="AN34" s="134">
        <f t="shared" si="4"/>
        <v>1.3769146168214517</v>
      </c>
      <c r="AO34" s="134">
        <f t="shared" si="5"/>
        <v>-0.36151074304536268</v>
      </c>
      <c r="AP34" s="134">
        <f t="shared" si="6"/>
        <v>1.703333929878037E-2</v>
      </c>
      <c r="AQ34" s="134">
        <f t="shared" si="7"/>
        <v>7.9181246047624818E-2</v>
      </c>
      <c r="AR34" s="134">
        <f t="shared" si="8"/>
        <v>0.11394335230683679</v>
      </c>
      <c r="AS34" s="134">
        <f t="shared" si="9"/>
        <v>4.3237277549388609E-2</v>
      </c>
      <c r="AT34" s="134">
        <f t="shared" si="10"/>
        <v>0.86439661505446264</v>
      </c>
      <c r="AU34" s="134">
        <f t="shared" si="11"/>
        <v>1.6020599913279623</v>
      </c>
      <c r="AV34" s="134">
        <f t="shared" si="12"/>
        <v>0.15060891710893196</v>
      </c>
      <c r="AW34" s="134">
        <f t="shared" si="13"/>
        <v>0.82817418308127977</v>
      </c>
      <c r="AX34" s="134">
        <f t="shared" si="14"/>
        <v>-1.5228787452803376</v>
      </c>
      <c r="AY34" s="134">
        <f t="shared" si="15"/>
        <v>2.7466149887233158</v>
      </c>
      <c r="AZ34" s="134" t="e">
        <f t="shared" si="16"/>
        <v>#NUM!</v>
      </c>
      <c r="BA34" s="134">
        <f t="shared" si="17"/>
        <v>1.0827853703164501</v>
      </c>
      <c r="BB34" s="134">
        <f t="shared" si="18"/>
        <v>0.49136169383427269</v>
      </c>
      <c r="BC34" s="134">
        <f t="shared" si="19"/>
        <v>0.79934054945358168</v>
      </c>
      <c r="BD34" s="134">
        <f t="shared" si="20"/>
        <v>1.3979400086720377</v>
      </c>
      <c r="BE34" s="134">
        <f t="shared" si="21"/>
        <v>2.2115842496018039</v>
      </c>
      <c r="BF34" s="134" t="e">
        <f t="shared" si="22"/>
        <v>#NUM!</v>
      </c>
      <c r="BG34" s="134">
        <f t="shared" si="23"/>
        <v>2.8287870234776045</v>
      </c>
      <c r="BH34" s="134">
        <f t="shared" si="24"/>
        <v>0.66464197555612547</v>
      </c>
      <c r="BI34" s="134">
        <f t="shared" si="25"/>
        <v>1.0000002872546931</v>
      </c>
      <c r="BJ34" s="134">
        <f t="shared" si="26"/>
        <v>0.69897000433601886</v>
      </c>
      <c r="BK34" s="134">
        <f t="shared" si="27"/>
        <v>1.3783979009481377</v>
      </c>
      <c r="BL34" s="134">
        <f t="shared" si="28"/>
        <v>0.9956351945975499</v>
      </c>
      <c r="BM34" s="134">
        <f t="shared" si="29"/>
        <v>0.12710479836480765</v>
      </c>
      <c r="BN34" s="134">
        <f t="shared" si="30"/>
        <v>0.72427586960078916</v>
      </c>
      <c r="BO34" s="134">
        <f t="shared" si="31"/>
        <v>-0.20065945054641829</v>
      </c>
      <c r="BP34" s="134">
        <f t="shared" si="32"/>
        <v>1.6998377258672457</v>
      </c>
      <c r="BQ34" s="134">
        <v>-0.18045606445813131</v>
      </c>
      <c r="BR34" s="134">
        <v>0.95279244304409216</v>
      </c>
      <c r="BS34" s="134">
        <v>1.4292676664331685</v>
      </c>
      <c r="BT34" s="134">
        <v>1.3769146168214517</v>
      </c>
      <c r="BU34" s="134">
        <v>-0.36151074304536268</v>
      </c>
      <c r="BV34" s="134">
        <v>1.703333929878037E-2</v>
      </c>
      <c r="BW34" s="134">
        <v>7.9181246047624818E-2</v>
      </c>
      <c r="BX34" s="134">
        <v>0.11394335230683679</v>
      </c>
      <c r="BY34" s="134">
        <v>4.3237277549388609E-2</v>
      </c>
      <c r="BZ34" s="134">
        <v>0.86439661505446264</v>
      </c>
      <c r="CA34" s="134">
        <v>1.6020599913279623</v>
      </c>
      <c r="CB34" s="134">
        <v>0.15060891710893196</v>
      </c>
      <c r="CC34" s="134">
        <v>0.82817418308127977</v>
      </c>
      <c r="CD34" s="134">
        <v>-1.5228787452803376</v>
      </c>
      <c r="CE34" s="134">
        <v>2.7466149887233158</v>
      </c>
      <c r="CG34" s="134">
        <v>1.0827853703164501</v>
      </c>
      <c r="CH34" s="134">
        <v>0.49136169383427269</v>
      </c>
      <c r="CI34" s="134">
        <v>0.79934054945358168</v>
      </c>
      <c r="CJ34" s="134">
        <v>1.3979400086720377</v>
      </c>
      <c r="CK34" s="134">
        <v>2.2115842496018039</v>
      </c>
      <c r="CM34" s="134">
        <v>2.8287870234776045</v>
      </c>
      <c r="CN34" s="134">
        <v>0.66464197555612547</v>
      </c>
      <c r="CO34" s="134">
        <v>1.0000002872546931</v>
      </c>
      <c r="CP34" s="134">
        <v>0.69897000433601886</v>
      </c>
      <c r="CQ34" s="134">
        <v>1.3783979009481377</v>
      </c>
      <c r="CR34" s="134">
        <v>0.9956351945975499</v>
      </c>
      <c r="CS34" s="134">
        <v>0.12710479836480765</v>
      </c>
      <c r="CT34" s="134">
        <v>0.72427586960078916</v>
      </c>
      <c r="CU34" s="134">
        <v>-0.20065945054641829</v>
      </c>
      <c r="CV34" s="134">
        <v>1.6998377258672457</v>
      </c>
    </row>
    <row r="35" spans="1:100" ht="28.8" x14ac:dyDescent="0.3">
      <c r="A35" s="128" t="s">
        <v>340</v>
      </c>
      <c r="B35" s="125" t="s">
        <v>379</v>
      </c>
      <c r="C35" s="128" t="s">
        <v>343</v>
      </c>
      <c r="D35" s="130">
        <v>4044</v>
      </c>
      <c r="E35" s="141">
        <v>0.64400000000000002</v>
      </c>
      <c r="F35" s="123">
        <v>12.7</v>
      </c>
      <c r="G35" s="123">
        <v>26.5</v>
      </c>
      <c r="H35" s="123">
        <v>21.93204967370837</v>
      </c>
      <c r="I35" s="128">
        <v>0.42099999999999999</v>
      </c>
      <c r="J35" s="123">
        <v>1.06</v>
      </c>
      <c r="K35" s="123">
        <v>1.41</v>
      </c>
      <c r="L35" s="145">
        <v>1.2</v>
      </c>
      <c r="M35" s="123">
        <v>3.3361130000000001</v>
      </c>
      <c r="N35" s="123">
        <v>3.7063773109994362</v>
      </c>
      <c r="O35" s="123">
        <v>40</v>
      </c>
      <c r="P35" s="123">
        <v>1.4145194292068499</v>
      </c>
      <c r="Q35" s="133">
        <v>6.7324662208557102</v>
      </c>
      <c r="R35" s="146">
        <v>0.04</v>
      </c>
      <c r="S35" s="147">
        <v>0</v>
      </c>
      <c r="T35" s="148"/>
      <c r="U35" s="128">
        <v>14.2</v>
      </c>
      <c r="V35" s="123">
        <v>2.9</v>
      </c>
      <c r="W35" s="152">
        <v>3.6</v>
      </c>
      <c r="X35" s="139">
        <v>18.200000000000003</v>
      </c>
      <c r="Y35" s="139">
        <v>0</v>
      </c>
      <c r="Z35" s="133">
        <v>0</v>
      </c>
      <c r="AA35" s="140">
        <v>0</v>
      </c>
      <c r="AB35" s="139">
        <v>11.94</v>
      </c>
      <c r="AC35" s="140">
        <v>5.000010301865256</v>
      </c>
      <c r="AD35" s="139">
        <v>10.7</v>
      </c>
      <c r="AE35" s="139">
        <v>14.4</v>
      </c>
      <c r="AF35" s="139">
        <v>7.1</v>
      </c>
      <c r="AG35" s="153">
        <v>1.59</v>
      </c>
      <c r="AH35" s="153">
        <v>5.4</v>
      </c>
      <c r="AI35" s="139">
        <v>0.18</v>
      </c>
      <c r="AJ35" s="147">
        <v>55.7</v>
      </c>
      <c r="AK35" s="134">
        <f t="shared" si="1"/>
        <v>-0.19111413264018789</v>
      </c>
      <c r="AL35" s="134">
        <f t="shared" si="2"/>
        <v>1.1038037209559568</v>
      </c>
      <c r="AM35" s="134">
        <f t="shared" si="3"/>
        <v>1.4232458739368079</v>
      </c>
      <c r="AN35" s="134">
        <f t="shared" si="4"/>
        <v>1.3410792208423483</v>
      </c>
      <c r="AO35" s="134">
        <f t="shared" si="5"/>
        <v>-0.37571790416433171</v>
      </c>
      <c r="AP35" s="134">
        <f t="shared" si="6"/>
        <v>2.5305865264770262E-2</v>
      </c>
      <c r="AQ35" s="134">
        <f t="shared" si="7"/>
        <v>0.14921911265537988</v>
      </c>
      <c r="AR35" s="134">
        <f t="shared" si="8"/>
        <v>7.9181246047624818E-2</v>
      </c>
      <c r="AS35" s="134">
        <f t="shared" si="9"/>
        <v>0.5232407525308429</v>
      </c>
      <c r="AT35" s="134">
        <f t="shared" si="10"/>
        <v>0.56894962862130616</v>
      </c>
      <c r="AU35" s="134">
        <f t="shared" si="11"/>
        <v>1.6020599913279623</v>
      </c>
      <c r="AV35" s="134">
        <f t="shared" si="12"/>
        <v>0.15060891710893196</v>
      </c>
      <c r="AW35" s="134">
        <f t="shared" si="13"/>
        <v>0.82817418308127977</v>
      </c>
      <c r="AX35" s="134">
        <f t="shared" si="14"/>
        <v>-1.3979400086720375</v>
      </c>
      <c r="AY35" s="134" t="e">
        <f t="shared" si="15"/>
        <v>#NUM!</v>
      </c>
      <c r="AZ35" s="134" t="e">
        <f t="shared" si="16"/>
        <v>#NUM!</v>
      </c>
      <c r="BA35" s="134">
        <f t="shared" si="17"/>
        <v>1.1522883443830565</v>
      </c>
      <c r="BB35" s="134">
        <f t="shared" si="18"/>
        <v>0.46239799789895608</v>
      </c>
      <c r="BC35" s="134">
        <f t="shared" si="19"/>
        <v>0.55630250076728727</v>
      </c>
      <c r="BD35" s="134">
        <f t="shared" si="20"/>
        <v>1.2600713879850749</v>
      </c>
      <c r="BE35" s="134" t="e">
        <f t="shared" si="21"/>
        <v>#NUM!</v>
      </c>
      <c r="BF35" s="134" t="e">
        <f t="shared" si="22"/>
        <v>#NUM!</v>
      </c>
      <c r="BG35" s="134" t="e">
        <f t="shared" si="23"/>
        <v>#NUM!</v>
      </c>
      <c r="BH35" s="134">
        <f t="shared" si="24"/>
        <v>1.0770043267933502</v>
      </c>
      <c r="BI35" s="134">
        <f t="shared" si="25"/>
        <v>0.69897089914374377</v>
      </c>
      <c r="BJ35" s="134">
        <f t="shared" si="26"/>
        <v>1.0293837776852097</v>
      </c>
      <c r="BK35" s="134">
        <f t="shared" si="27"/>
        <v>1.1583624920952498</v>
      </c>
      <c r="BL35" s="134">
        <f t="shared" si="28"/>
        <v>0.85125834871907524</v>
      </c>
      <c r="BM35" s="134">
        <f t="shared" si="29"/>
        <v>0.20139712432045151</v>
      </c>
      <c r="BN35" s="134">
        <f t="shared" si="30"/>
        <v>0.7323937598229685</v>
      </c>
      <c r="BO35" s="134">
        <f t="shared" si="31"/>
        <v>-0.74472749489669399</v>
      </c>
      <c r="BP35" s="134">
        <f t="shared" si="32"/>
        <v>1.7458551951737289</v>
      </c>
      <c r="BQ35" s="134">
        <v>-0.19111413264018789</v>
      </c>
      <c r="BR35" s="134">
        <v>1.1038037209559568</v>
      </c>
      <c r="BS35" s="134">
        <v>1.4232458739368079</v>
      </c>
      <c r="BT35" s="134">
        <v>1.3410792208423483</v>
      </c>
      <c r="BU35" s="134">
        <v>-0.37571790416433171</v>
      </c>
      <c r="BV35" s="134">
        <v>2.5305865264770262E-2</v>
      </c>
      <c r="BW35" s="134">
        <v>0.14921911265537988</v>
      </c>
      <c r="BX35" s="134">
        <v>7.9181246047624818E-2</v>
      </c>
      <c r="BY35" s="134">
        <v>0.5232407525308429</v>
      </c>
      <c r="BZ35" s="134">
        <v>0.56894962862130616</v>
      </c>
      <c r="CA35" s="134">
        <v>1.6020599913279623</v>
      </c>
      <c r="CB35" s="134">
        <v>0.15060891710893196</v>
      </c>
      <c r="CC35" s="134">
        <v>0.82817418308127977</v>
      </c>
      <c r="CD35" s="134">
        <v>-1.3979400086720375</v>
      </c>
      <c r="CG35" s="134">
        <v>1.1522883443830565</v>
      </c>
      <c r="CH35" s="134">
        <v>0.46239799789895608</v>
      </c>
      <c r="CI35" s="134">
        <v>0.55630250076728727</v>
      </c>
      <c r="CJ35" s="134">
        <v>1.2600713879850749</v>
      </c>
      <c r="CN35" s="134">
        <v>1.0770043267933502</v>
      </c>
      <c r="CO35" s="134">
        <v>0.69897089914374377</v>
      </c>
      <c r="CP35" s="134">
        <v>1.0293837776852097</v>
      </c>
      <c r="CQ35" s="134">
        <v>1.1583624920952498</v>
      </c>
      <c r="CR35" s="134">
        <v>0.85125834871907524</v>
      </c>
      <c r="CS35" s="134">
        <v>0.20139712432045151</v>
      </c>
      <c r="CT35" s="134">
        <v>0.7323937598229685</v>
      </c>
      <c r="CU35" s="134">
        <v>-0.74472749489669399</v>
      </c>
      <c r="CV35" s="134">
        <v>1.7458551951737289</v>
      </c>
    </row>
    <row r="36" spans="1:100" x14ac:dyDescent="0.3">
      <c r="A36" s="128" t="s">
        <v>340</v>
      </c>
      <c r="B36" s="125" t="s">
        <v>379</v>
      </c>
      <c r="C36" s="128" t="s">
        <v>340</v>
      </c>
      <c r="D36" s="130">
        <v>4047</v>
      </c>
      <c r="E36" s="141">
        <v>0.64900000000000002</v>
      </c>
      <c r="F36" s="123">
        <v>13.83</v>
      </c>
      <c r="G36" s="123">
        <v>30.84</v>
      </c>
      <c r="H36" s="123">
        <v>32.329382241991937</v>
      </c>
      <c r="I36" s="128">
        <v>0.83399999999999996</v>
      </c>
      <c r="J36" s="123">
        <v>1.07</v>
      </c>
      <c r="K36" s="123">
        <v>1.34</v>
      </c>
      <c r="L36" s="145">
        <v>1.17</v>
      </c>
      <c r="M36" s="123">
        <v>3.2132960000000002</v>
      </c>
      <c r="N36" s="123">
        <v>4.6747915308815093</v>
      </c>
      <c r="O36" s="123">
        <v>40</v>
      </c>
      <c r="P36" s="123">
        <v>1.4145194292068499</v>
      </c>
      <c r="Q36" s="133">
        <v>6.7324662208557102</v>
      </c>
      <c r="R36" s="146">
        <v>7.0000000000000007E-2</v>
      </c>
      <c r="S36" s="147">
        <v>4709.2329490971524</v>
      </c>
      <c r="T36" s="148"/>
      <c r="U36" s="128">
        <v>17.7</v>
      </c>
      <c r="V36" s="123">
        <v>1.7</v>
      </c>
      <c r="W36" s="152">
        <v>1.8</v>
      </c>
      <c r="X36" s="139">
        <v>26.5</v>
      </c>
      <c r="Y36" s="139">
        <v>573.62548400005358</v>
      </c>
      <c r="Z36" s="133">
        <v>425.94181362720838</v>
      </c>
      <c r="AA36" s="140">
        <v>1268.3455243096762</v>
      </c>
      <c r="AB36" s="139">
        <v>12.13</v>
      </c>
      <c r="AC36" s="140">
        <v>5.0000022014028218</v>
      </c>
      <c r="AD36" s="139">
        <v>4.0999999999999996</v>
      </c>
      <c r="AE36" s="139">
        <v>32.799999999999997</v>
      </c>
      <c r="AF36" s="139">
        <v>8.1999999999999993</v>
      </c>
      <c r="AG36" s="153">
        <v>1.76</v>
      </c>
      <c r="AH36" s="153">
        <v>5.3</v>
      </c>
      <c r="AI36" s="139">
        <v>0.09</v>
      </c>
      <c r="AJ36" s="147">
        <v>85.6</v>
      </c>
      <c r="AK36" s="134">
        <f t="shared" si="1"/>
        <v>-0.18775530319963074</v>
      </c>
      <c r="AL36" s="134">
        <f t="shared" si="2"/>
        <v>1.1408221801093106</v>
      </c>
      <c r="AM36" s="134">
        <f t="shared" si="3"/>
        <v>1.4891143693789193</v>
      </c>
      <c r="AN36" s="134">
        <f t="shared" si="4"/>
        <v>1.5095974060821005</v>
      </c>
      <c r="AO36" s="134">
        <f t="shared" si="5"/>
        <v>-7.8833949362261305E-2</v>
      </c>
      <c r="AP36" s="134">
        <f t="shared" si="6"/>
        <v>2.9383777685209667E-2</v>
      </c>
      <c r="AQ36" s="134">
        <f t="shared" si="7"/>
        <v>0.12710479836480765</v>
      </c>
      <c r="AR36" s="134">
        <f t="shared" si="8"/>
        <v>6.8185861746161619E-2</v>
      </c>
      <c r="AS36" s="134">
        <f t="shared" si="9"/>
        <v>0.50695073340883878</v>
      </c>
      <c r="AT36" s="134">
        <f t="shared" si="10"/>
        <v>0.6697622485761312</v>
      </c>
      <c r="AU36" s="134">
        <f t="shared" si="11"/>
        <v>1.6020599913279623</v>
      </c>
      <c r="AV36" s="134">
        <f t="shared" si="12"/>
        <v>0.15060891710893196</v>
      </c>
      <c r="AW36" s="134">
        <f t="shared" si="13"/>
        <v>0.82817418308127977</v>
      </c>
      <c r="AX36" s="134">
        <f t="shared" si="14"/>
        <v>-1.1549019599857431</v>
      </c>
      <c r="AY36" s="134">
        <f t="shared" si="15"/>
        <v>3.6729501739859782</v>
      </c>
      <c r="AZ36" s="134" t="e">
        <f t="shared" si="16"/>
        <v>#NUM!</v>
      </c>
      <c r="BA36" s="134">
        <f t="shared" si="17"/>
        <v>1.2479732663618066</v>
      </c>
      <c r="BB36" s="134">
        <f t="shared" si="18"/>
        <v>0.23044892137827391</v>
      </c>
      <c r="BC36" s="134">
        <f t="shared" si="19"/>
        <v>0.25527250510330607</v>
      </c>
      <c r="BD36" s="134">
        <f t="shared" si="20"/>
        <v>1.4232458739368079</v>
      </c>
      <c r="BE36" s="134">
        <f t="shared" si="21"/>
        <v>2.7586284371415282</v>
      </c>
      <c r="BF36" s="134">
        <f t="shared" si="22"/>
        <v>2.6293502757539633</v>
      </c>
      <c r="BG36" s="134">
        <f t="shared" si="23"/>
        <v>3.1032375807219963</v>
      </c>
      <c r="BH36" s="134">
        <f t="shared" si="24"/>
        <v>1.0838608008665731</v>
      </c>
      <c r="BI36" s="134">
        <f t="shared" si="25"/>
        <v>0.69897019554739626</v>
      </c>
      <c r="BJ36" s="134">
        <f t="shared" si="26"/>
        <v>0.61278385671973545</v>
      </c>
      <c r="BK36" s="134">
        <f t="shared" si="27"/>
        <v>1.515873843711679</v>
      </c>
      <c r="BL36" s="134">
        <f t="shared" si="28"/>
        <v>0.91381385238371671</v>
      </c>
      <c r="BM36" s="134">
        <f t="shared" si="29"/>
        <v>0.24551266781414982</v>
      </c>
      <c r="BN36" s="134">
        <f t="shared" si="30"/>
        <v>0.72427586960078905</v>
      </c>
      <c r="BO36" s="134">
        <f t="shared" si="31"/>
        <v>-1.0457574905606752</v>
      </c>
      <c r="BP36" s="134">
        <f t="shared" si="32"/>
        <v>1.9324737646771533</v>
      </c>
      <c r="BQ36" s="134">
        <v>-0.18775530319963074</v>
      </c>
      <c r="BR36" s="134">
        <v>1.1408221801093106</v>
      </c>
      <c r="BS36" s="134">
        <v>1.4891143693789193</v>
      </c>
      <c r="BT36" s="134">
        <v>1.5095974060821005</v>
      </c>
      <c r="BU36" s="134">
        <v>-7.8833949362261305E-2</v>
      </c>
      <c r="BV36" s="134">
        <v>2.9383777685209667E-2</v>
      </c>
      <c r="BW36" s="134">
        <v>0.12710479836480765</v>
      </c>
      <c r="BX36" s="134">
        <v>6.8185861746161619E-2</v>
      </c>
      <c r="BY36" s="134">
        <v>0.50695073340883878</v>
      </c>
      <c r="BZ36" s="134">
        <v>0.6697622485761312</v>
      </c>
      <c r="CA36" s="134">
        <v>1.6020599913279623</v>
      </c>
      <c r="CB36" s="134">
        <v>0.15060891710893196</v>
      </c>
      <c r="CC36" s="134">
        <v>0.82817418308127977</v>
      </c>
      <c r="CD36" s="134">
        <v>-1.1549019599857431</v>
      </c>
      <c r="CE36" s="134">
        <v>3.6729501739859782</v>
      </c>
      <c r="CG36" s="134">
        <v>1.2479732663618066</v>
      </c>
      <c r="CH36" s="134">
        <v>0.23044892137827391</v>
      </c>
      <c r="CI36" s="134">
        <v>0.25527250510330607</v>
      </c>
      <c r="CJ36" s="134">
        <v>1.4232458739368079</v>
      </c>
      <c r="CK36" s="134">
        <v>2.7586284371415282</v>
      </c>
      <c r="CL36" s="134">
        <v>2.6293502757539633</v>
      </c>
      <c r="CM36" s="134">
        <v>3.1032375807219963</v>
      </c>
      <c r="CN36" s="134">
        <v>1.0838608008665731</v>
      </c>
      <c r="CO36" s="134">
        <v>0.69897019554739626</v>
      </c>
      <c r="CP36" s="134">
        <v>0.61278385671973545</v>
      </c>
      <c r="CQ36" s="134">
        <v>1.515873843711679</v>
      </c>
      <c r="CR36" s="134">
        <v>0.91381385238371671</v>
      </c>
      <c r="CS36" s="134">
        <v>0.24551266781414982</v>
      </c>
      <c r="CT36" s="134">
        <v>0.72427586960078905</v>
      </c>
      <c r="CU36" s="134">
        <v>-1.0457574905606752</v>
      </c>
      <c r="CV36" s="134">
        <v>1.9324737646771533</v>
      </c>
    </row>
    <row r="37" spans="1:100" x14ac:dyDescent="0.3">
      <c r="A37" s="128" t="s">
        <v>340</v>
      </c>
      <c r="B37" s="125" t="s">
        <v>377</v>
      </c>
      <c r="C37" s="128" t="s">
        <v>344</v>
      </c>
      <c r="D37" s="130">
        <v>4050</v>
      </c>
      <c r="E37" s="141">
        <v>0.64400000000000002</v>
      </c>
      <c r="F37" s="123">
        <v>7.06</v>
      </c>
      <c r="G37" s="123">
        <v>17.53</v>
      </c>
      <c r="H37" s="123">
        <v>30.451372941436652</v>
      </c>
      <c r="I37" s="128">
        <v>0.61199999999999999</v>
      </c>
      <c r="J37" s="123">
        <v>1.05</v>
      </c>
      <c r="K37" s="123">
        <v>1.29</v>
      </c>
      <c r="L37" s="145">
        <v>1.21</v>
      </c>
      <c r="M37" s="123">
        <v>1.8230930000000001</v>
      </c>
      <c r="N37" s="123">
        <v>1.7809358640301056</v>
      </c>
      <c r="O37" s="123">
        <v>40</v>
      </c>
      <c r="P37" s="123">
        <v>1.4145194292068499</v>
      </c>
      <c r="Q37" s="133">
        <v>6.7324662208557102</v>
      </c>
      <c r="R37" s="146">
        <v>0.02</v>
      </c>
      <c r="S37" s="147">
        <v>240.10160333436542</v>
      </c>
      <c r="T37" s="148"/>
      <c r="U37" s="128">
        <v>22.7</v>
      </c>
      <c r="V37" s="123">
        <v>3.1</v>
      </c>
      <c r="W37" s="152">
        <v>1.6</v>
      </c>
      <c r="X37" s="139">
        <v>9.4000000000000057</v>
      </c>
      <c r="Y37" s="139">
        <v>15.728300386186312</v>
      </c>
      <c r="Z37" s="133">
        <v>0</v>
      </c>
      <c r="AA37" s="140">
        <v>76.985942355031497</v>
      </c>
      <c r="AB37" s="139">
        <v>16.93</v>
      </c>
      <c r="AC37" s="140">
        <v>4.9999906091117907</v>
      </c>
      <c r="AD37" s="139">
        <v>7.9</v>
      </c>
      <c r="AE37" s="139">
        <v>5.4</v>
      </c>
      <c r="AF37" s="139">
        <v>8.1999999999999993</v>
      </c>
      <c r="AG37" s="153">
        <v>1.32</v>
      </c>
      <c r="AH37" s="153">
        <v>5.0999999999999996</v>
      </c>
      <c r="AI37" s="139">
        <v>0.09</v>
      </c>
      <c r="AJ37" s="147">
        <v>85</v>
      </c>
      <c r="AK37" s="134">
        <f t="shared" si="1"/>
        <v>-0.19111413264018789</v>
      </c>
      <c r="AL37" s="134">
        <f t="shared" si="2"/>
        <v>0.84880470105180372</v>
      </c>
      <c r="AM37" s="134">
        <f t="shared" si="3"/>
        <v>1.2437819160937951</v>
      </c>
      <c r="AN37" s="134">
        <f t="shared" si="4"/>
        <v>1.483606878165876</v>
      </c>
      <c r="AO37" s="134">
        <f t="shared" si="5"/>
        <v>-0.21324857785443882</v>
      </c>
      <c r="AP37" s="134">
        <f t="shared" si="6"/>
        <v>2.1189299069938092E-2</v>
      </c>
      <c r="AQ37" s="134">
        <f t="shared" si="7"/>
        <v>0.11058971029924898</v>
      </c>
      <c r="AR37" s="134">
        <f t="shared" si="8"/>
        <v>8.2785370316450071E-2</v>
      </c>
      <c r="AS37" s="134">
        <f t="shared" si="9"/>
        <v>0.2608088235406722</v>
      </c>
      <c r="AT37" s="134">
        <f t="shared" si="10"/>
        <v>0.2506482797106579</v>
      </c>
      <c r="AU37" s="134">
        <f t="shared" si="11"/>
        <v>1.6020599913279623</v>
      </c>
      <c r="AV37" s="134">
        <f t="shared" si="12"/>
        <v>0.15060891710893196</v>
      </c>
      <c r="AW37" s="134">
        <f t="shared" si="13"/>
        <v>0.82817418308127977</v>
      </c>
      <c r="AX37" s="134">
        <f t="shared" si="14"/>
        <v>-1.6989700043360187</v>
      </c>
      <c r="AY37" s="134">
        <f t="shared" si="15"/>
        <v>2.3803950601692416</v>
      </c>
      <c r="AZ37" s="134" t="e">
        <f t="shared" si="16"/>
        <v>#NUM!</v>
      </c>
      <c r="BA37" s="134">
        <f t="shared" si="17"/>
        <v>1.3560258571931227</v>
      </c>
      <c r="BB37" s="134">
        <f t="shared" si="18"/>
        <v>0.49136169383427269</v>
      </c>
      <c r="BC37" s="134">
        <f t="shared" si="19"/>
        <v>0.20411998265592479</v>
      </c>
      <c r="BD37" s="134">
        <f t="shared" si="20"/>
        <v>0.97312785359969889</v>
      </c>
      <c r="BE37" s="134">
        <f t="shared" si="21"/>
        <v>1.1966817949194817</v>
      </c>
      <c r="BF37" s="134" t="e">
        <f t="shared" si="22"/>
        <v>#NUM!</v>
      </c>
      <c r="BG37" s="134">
        <f t="shared" si="23"/>
        <v>1.8864114301724064</v>
      </c>
      <c r="BH37" s="134">
        <f t="shared" si="24"/>
        <v>1.2286569581089353</v>
      </c>
      <c r="BI37" s="134">
        <f t="shared" si="25"/>
        <v>0.6989691886530669</v>
      </c>
      <c r="BJ37" s="134">
        <f t="shared" si="26"/>
        <v>0.89762709129044149</v>
      </c>
      <c r="BK37" s="134">
        <f t="shared" si="27"/>
        <v>0.7323937598229685</v>
      </c>
      <c r="BL37" s="134">
        <f t="shared" si="28"/>
        <v>0.91381385238371671</v>
      </c>
      <c r="BM37" s="134">
        <f t="shared" si="29"/>
        <v>0.12057393120584989</v>
      </c>
      <c r="BN37" s="134">
        <f t="shared" si="30"/>
        <v>0.70757017609793638</v>
      </c>
      <c r="BO37" s="134">
        <f t="shared" si="31"/>
        <v>-1.0457574905606752</v>
      </c>
      <c r="BP37" s="134">
        <f t="shared" si="32"/>
        <v>1.9294189257142926</v>
      </c>
      <c r="BQ37" s="134">
        <v>-0.19111413264018789</v>
      </c>
      <c r="BR37" s="134">
        <v>0.84880470105180372</v>
      </c>
      <c r="BS37" s="134">
        <v>1.2437819160937951</v>
      </c>
      <c r="BT37" s="134">
        <v>1.483606878165876</v>
      </c>
      <c r="BU37" s="134">
        <v>-0.21324857785443882</v>
      </c>
      <c r="BV37" s="134">
        <v>2.1189299069938092E-2</v>
      </c>
      <c r="BW37" s="134">
        <v>0.11058971029924898</v>
      </c>
      <c r="BX37" s="134">
        <v>8.2785370316450071E-2</v>
      </c>
      <c r="BY37" s="134">
        <v>0.2608088235406722</v>
      </c>
      <c r="BZ37" s="134">
        <v>0.2506482797106579</v>
      </c>
      <c r="CA37" s="134">
        <v>1.6020599913279623</v>
      </c>
      <c r="CB37" s="134">
        <v>0.15060891710893196</v>
      </c>
      <c r="CC37" s="134">
        <v>0.82817418308127977</v>
      </c>
      <c r="CD37" s="134">
        <v>-1.6989700043360187</v>
      </c>
      <c r="CE37" s="134">
        <v>2.3803950601692416</v>
      </c>
      <c r="CG37" s="134">
        <v>1.3560258571931227</v>
      </c>
      <c r="CH37" s="134">
        <v>0.49136169383427269</v>
      </c>
      <c r="CI37" s="134">
        <v>0.20411998265592479</v>
      </c>
      <c r="CJ37" s="134">
        <v>0.97312785359969889</v>
      </c>
      <c r="CK37" s="134">
        <v>1.1966817949194817</v>
      </c>
      <c r="CM37" s="134">
        <v>1.8864114301724064</v>
      </c>
      <c r="CN37" s="134">
        <v>1.2286569581089353</v>
      </c>
      <c r="CO37" s="134">
        <v>0.6989691886530669</v>
      </c>
      <c r="CP37" s="134">
        <v>0.89762709129044149</v>
      </c>
      <c r="CQ37" s="134">
        <v>0.7323937598229685</v>
      </c>
      <c r="CR37" s="134">
        <v>0.91381385238371671</v>
      </c>
      <c r="CS37" s="134">
        <v>0.12057393120584989</v>
      </c>
      <c r="CT37" s="134">
        <v>0.70757017609793638</v>
      </c>
      <c r="CU37" s="134">
        <v>-1.0457574905606752</v>
      </c>
      <c r="CV37" s="134">
        <v>1.9294189257142926</v>
      </c>
    </row>
    <row r="38" spans="1:100" x14ac:dyDescent="0.3">
      <c r="A38" s="128" t="s">
        <v>340</v>
      </c>
      <c r="B38" s="125" t="s">
        <v>379</v>
      </c>
      <c r="C38" s="128" t="s">
        <v>345</v>
      </c>
      <c r="D38" s="130">
        <v>4055</v>
      </c>
      <c r="E38" s="141">
        <v>0.66</v>
      </c>
      <c r="F38" s="123">
        <v>37.69</v>
      </c>
      <c r="G38" s="123">
        <v>56.68</v>
      </c>
      <c r="H38" s="123">
        <v>24.764893567620923</v>
      </c>
      <c r="I38" s="128">
        <v>0.44600000000000001</v>
      </c>
      <c r="J38" s="123">
        <v>1.08</v>
      </c>
      <c r="K38" s="123">
        <v>1.1499999999999999</v>
      </c>
      <c r="L38" s="145">
        <v>1.1100000000000001</v>
      </c>
      <c r="M38" s="123">
        <v>0.69444399999999995</v>
      </c>
      <c r="N38" s="123">
        <v>2.9406346529486287</v>
      </c>
      <c r="O38" s="123">
        <v>40</v>
      </c>
      <c r="P38" s="123">
        <v>1.4145194292068499</v>
      </c>
      <c r="Q38" s="133">
        <v>6.7324662208557102</v>
      </c>
      <c r="R38" s="146">
        <v>0.03</v>
      </c>
      <c r="S38" s="147">
        <v>0</v>
      </c>
      <c r="T38" s="148"/>
      <c r="U38" s="128">
        <v>35.299999999999997</v>
      </c>
      <c r="V38" s="123">
        <v>4</v>
      </c>
      <c r="W38" s="152">
        <v>7</v>
      </c>
      <c r="X38" s="139">
        <v>49</v>
      </c>
      <c r="Y38" s="139">
        <v>0</v>
      </c>
      <c r="Z38" s="133">
        <v>0</v>
      </c>
      <c r="AA38" s="140">
        <v>0</v>
      </c>
      <c r="AB38" s="139">
        <v>8.65</v>
      </c>
      <c r="AC38" s="140">
        <v>5.0000385236419591</v>
      </c>
      <c r="AD38" s="139">
        <v>9.1</v>
      </c>
      <c r="AE38" s="139">
        <v>26.4</v>
      </c>
      <c r="AF38" s="139">
        <v>9.6</v>
      </c>
      <c r="AG38" s="153">
        <v>1.1399999999999999</v>
      </c>
      <c r="AH38" s="153">
        <v>5.6000000000000005</v>
      </c>
      <c r="AI38" s="139">
        <v>0.88</v>
      </c>
      <c r="AJ38" s="147">
        <v>87.1</v>
      </c>
      <c r="AK38" s="134">
        <f t="shared" si="1"/>
        <v>-0.18045606445813131</v>
      </c>
      <c r="AL38" s="134">
        <f t="shared" si="2"/>
        <v>1.5762261374496049</v>
      </c>
      <c r="AM38" s="134">
        <f t="shared" si="3"/>
        <v>1.7534298415754228</v>
      </c>
      <c r="AN38" s="134">
        <f t="shared" si="4"/>
        <v>1.3938364658499001</v>
      </c>
      <c r="AO38" s="134">
        <f t="shared" si="5"/>
        <v>-0.35066514128785814</v>
      </c>
      <c r="AP38" s="134">
        <f t="shared" si="6"/>
        <v>3.342375548694973E-2</v>
      </c>
      <c r="AQ38" s="134">
        <f t="shared" si="7"/>
        <v>6.069784035361165E-2</v>
      </c>
      <c r="AR38" s="134">
        <f t="shared" si="8"/>
        <v>4.5322978786657475E-2</v>
      </c>
      <c r="AS38" s="134">
        <f t="shared" si="9"/>
        <v>-0.15836277004380706</v>
      </c>
      <c r="AT38" s="134">
        <f t="shared" si="10"/>
        <v>0.46844107072790536</v>
      </c>
      <c r="AU38" s="134">
        <f t="shared" si="11"/>
        <v>1.6020599913279623</v>
      </c>
      <c r="AV38" s="134">
        <f t="shared" si="12"/>
        <v>0.15060891710893196</v>
      </c>
      <c r="AW38" s="134">
        <f t="shared" si="13"/>
        <v>0.82817418308127977</v>
      </c>
      <c r="AX38" s="134">
        <f t="shared" si="14"/>
        <v>-1.5228787452803376</v>
      </c>
      <c r="AY38" s="134" t="e">
        <f t="shared" si="15"/>
        <v>#NUM!</v>
      </c>
      <c r="AZ38" s="134" t="e">
        <f t="shared" si="16"/>
        <v>#NUM!</v>
      </c>
      <c r="BA38" s="134">
        <f t="shared" si="17"/>
        <v>1.5477747053878226</v>
      </c>
      <c r="BB38" s="134">
        <f t="shared" si="18"/>
        <v>0.6020599913279624</v>
      </c>
      <c r="BC38" s="134">
        <f t="shared" si="19"/>
        <v>0.84509804001425681</v>
      </c>
      <c r="BD38" s="134">
        <f t="shared" si="20"/>
        <v>1.6901960800285136</v>
      </c>
      <c r="BE38" s="134" t="e">
        <f t="shared" si="21"/>
        <v>#NUM!</v>
      </c>
      <c r="BF38" s="134" t="e">
        <f t="shared" si="22"/>
        <v>#NUM!</v>
      </c>
      <c r="BG38" s="134" t="e">
        <f t="shared" si="23"/>
        <v>#NUM!</v>
      </c>
      <c r="BH38" s="134">
        <f t="shared" si="24"/>
        <v>0.93701610746481423</v>
      </c>
      <c r="BI38" s="134">
        <f t="shared" si="25"/>
        <v>0.69897335044415354</v>
      </c>
      <c r="BJ38" s="134">
        <f t="shared" si="26"/>
        <v>0.95904139232109353</v>
      </c>
      <c r="BK38" s="134">
        <f t="shared" si="27"/>
        <v>1.4216039268698311</v>
      </c>
      <c r="BL38" s="134">
        <f t="shared" si="28"/>
        <v>0.98227123303956843</v>
      </c>
      <c r="BM38" s="134">
        <f t="shared" si="29"/>
        <v>5.6904851336472557E-2</v>
      </c>
      <c r="BN38" s="134">
        <f t="shared" si="30"/>
        <v>0.74818802700620046</v>
      </c>
      <c r="BO38" s="134">
        <f t="shared" si="31"/>
        <v>-5.551732784983137E-2</v>
      </c>
      <c r="BP38" s="134">
        <f t="shared" si="32"/>
        <v>1.9400181550076632</v>
      </c>
      <c r="BQ38" s="134">
        <v>-0.18045606445813131</v>
      </c>
      <c r="BR38" s="134">
        <v>1.5762261374496049</v>
      </c>
      <c r="BS38" s="134">
        <v>1.7534298415754228</v>
      </c>
      <c r="BT38" s="134">
        <v>1.3938364658499001</v>
      </c>
      <c r="BU38" s="134">
        <v>-0.35066514128785814</v>
      </c>
      <c r="BV38" s="134">
        <v>3.342375548694973E-2</v>
      </c>
      <c r="BW38" s="134">
        <v>6.069784035361165E-2</v>
      </c>
      <c r="BX38" s="134">
        <v>4.5322978786657475E-2</v>
      </c>
      <c r="BY38" s="134">
        <v>-0.15836277004380706</v>
      </c>
      <c r="BZ38" s="134">
        <v>0.46844107072790536</v>
      </c>
      <c r="CA38" s="134">
        <v>1.6020599913279623</v>
      </c>
      <c r="CB38" s="134">
        <v>0.15060891710893196</v>
      </c>
      <c r="CC38" s="134">
        <v>0.82817418308127977</v>
      </c>
      <c r="CD38" s="134">
        <v>-1.5228787452803376</v>
      </c>
      <c r="CG38" s="134">
        <v>1.5477747053878226</v>
      </c>
      <c r="CH38" s="134">
        <v>0.6020599913279624</v>
      </c>
      <c r="CI38" s="134">
        <v>0.84509804001425681</v>
      </c>
      <c r="CJ38" s="134">
        <v>1.6901960800285136</v>
      </c>
      <c r="CN38" s="134">
        <v>0.93701610746481423</v>
      </c>
      <c r="CO38" s="134">
        <v>0.69897335044415354</v>
      </c>
      <c r="CP38" s="134">
        <v>0.95904139232109353</v>
      </c>
      <c r="CQ38" s="134">
        <v>1.4216039268698311</v>
      </c>
      <c r="CR38" s="134">
        <v>0.98227123303956843</v>
      </c>
      <c r="CS38" s="134">
        <v>5.6904851336472557E-2</v>
      </c>
      <c r="CT38" s="134">
        <v>0.74818802700620046</v>
      </c>
      <c r="CU38" s="134">
        <v>-5.551732784983137E-2</v>
      </c>
      <c r="CV38" s="134">
        <v>1.9400181550076632</v>
      </c>
    </row>
    <row r="39" spans="1:100" ht="28.8" x14ac:dyDescent="0.3">
      <c r="A39" s="128" t="s">
        <v>340</v>
      </c>
      <c r="B39" s="125" t="s">
        <v>379</v>
      </c>
      <c r="C39" s="128" t="s">
        <v>346</v>
      </c>
      <c r="D39" s="130">
        <v>4057</v>
      </c>
      <c r="E39" s="141">
        <v>0.64400000000000002</v>
      </c>
      <c r="F39" s="123">
        <v>12.35</v>
      </c>
      <c r="G39" s="123">
        <v>31.53</v>
      </c>
      <c r="H39" s="123">
        <v>38.371121337128031</v>
      </c>
      <c r="I39" s="128">
        <v>0.45700000000000002</v>
      </c>
      <c r="J39" s="123">
        <v>1.02</v>
      </c>
      <c r="K39" s="123">
        <v>1.22</v>
      </c>
      <c r="L39" s="145">
        <v>1.1499999999999999</v>
      </c>
      <c r="M39" s="123">
        <v>1.1049720000000001</v>
      </c>
      <c r="N39" s="123">
        <v>1.5614260548529699</v>
      </c>
      <c r="O39" s="123">
        <v>40</v>
      </c>
      <c r="P39" s="123">
        <v>1.4145194292068499</v>
      </c>
      <c r="Q39" s="133">
        <v>6.7324662208557102</v>
      </c>
      <c r="R39" s="146">
        <v>0.03</v>
      </c>
      <c r="S39" s="147">
        <v>43.039190679716029</v>
      </c>
      <c r="T39" s="148"/>
      <c r="U39" s="128">
        <v>21.7</v>
      </c>
      <c r="V39" s="123">
        <v>2.1</v>
      </c>
      <c r="W39" s="152">
        <v>3.2</v>
      </c>
      <c r="X39" s="139">
        <v>36.4</v>
      </c>
      <c r="Y39" s="139">
        <v>0</v>
      </c>
      <c r="Z39" s="133">
        <v>0</v>
      </c>
      <c r="AA39" s="140">
        <v>0</v>
      </c>
      <c r="AB39" s="139">
        <v>52.03</v>
      </c>
      <c r="AC39" s="140">
        <v>5.0000466409830322</v>
      </c>
      <c r="AD39" s="139">
        <v>6.7</v>
      </c>
      <c r="AE39" s="139">
        <v>10.5</v>
      </c>
      <c r="AF39" s="139">
        <v>9.1999999999999993</v>
      </c>
      <c r="AG39" s="153">
        <v>1.85</v>
      </c>
      <c r="AH39" s="153">
        <v>5.3</v>
      </c>
      <c r="AI39" s="139">
        <v>3.31</v>
      </c>
      <c r="AJ39" s="147">
        <v>79.8</v>
      </c>
      <c r="AK39" s="134">
        <f t="shared" si="1"/>
        <v>-0.19111413264018789</v>
      </c>
      <c r="AL39" s="134">
        <f t="shared" si="2"/>
        <v>1.0916669575956846</v>
      </c>
      <c r="AM39" s="134">
        <f t="shared" si="3"/>
        <v>1.4987239707479048</v>
      </c>
      <c r="AN39" s="134">
        <f t="shared" si="4"/>
        <v>1.5840044909734328</v>
      </c>
      <c r="AO39" s="134">
        <f t="shared" si="5"/>
        <v>-0.34008379993014975</v>
      </c>
      <c r="AP39" s="134">
        <f t="shared" si="6"/>
        <v>8.6001717619175692E-3</v>
      </c>
      <c r="AQ39" s="134">
        <f t="shared" si="7"/>
        <v>8.6359830674748214E-2</v>
      </c>
      <c r="AR39" s="134">
        <f t="shared" si="8"/>
        <v>6.069784035361165E-2</v>
      </c>
      <c r="AS39" s="134">
        <f t="shared" si="9"/>
        <v>4.3351273134647761E-2</v>
      </c>
      <c r="AT39" s="134">
        <f t="shared" si="10"/>
        <v>0.1935214219765764</v>
      </c>
      <c r="AU39" s="134">
        <f t="shared" si="11"/>
        <v>1.6020599913279623</v>
      </c>
      <c r="AV39" s="134">
        <f t="shared" si="12"/>
        <v>0.15060891710893196</v>
      </c>
      <c r="AW39" s="134">
        <f t="shared" si="13"/>
        <v>0.82817418308127977</v>
      </c>
      <c r="AX39" s="134">
        <f t="shared" si="14"/>
        <v>-1.5228787452803376</v>
      </c>
      <c r="AY39" s="134">
        <f t="shared" si="15"/>
        <v>1.6338640961472246</v>
      </c>
      <c r="AZ39" s="134" t="e">
        <f t="shared" si="16"/>
        <v>#NUM!</v>
      </c>
      <c r="BA39" s="134">
        <f t="shared" si="17"/>
        <v>1.3364597338485296</v>
      </c>
      <c r="BB39" s="134">
        <f t="shared" si="18"/>
        <v>0.3222192947339193</v>
      </c>
      <c r="BC39" s="134">
        <f t="shared" si="19"/>
        <v>0.50514997831990605</v>
      </c>
      <c r="BD39" s="134">
        <f t="shared" si="20"/>
        <v>1.5611013836490559</v>
      </c>
      <c r="BE39" s="134" t="e">
        <f t="shared" si="21"/>
        <v>#NUM!</v>
      </c>
      <c r="BF39" s="134" t="e">
        <f t="shared" si="22"/>
        <v>#NUM!</v>
      </c>
      <c r="BG39" s="134" t="e">
        <f t="shared" si="23"/>
        <v>#NUM!</v>
      </c>
      <c r="BH39" s="134">
        <f t="shared" si="24"/>
        <v>1.7162538258960367</v>
      </c>
      <c r="BI39" s="134">
        <f t="shared" si="25"/>
        <v>0.6989740555014361</v>
      </c>
      <c r="BJ39" s="134">
        <f t="shared" si="26"/>
        <v>0.82607480270082645</v>
      </c>
      <c r="BK39" s="134">
        <f t="shared" si="27"/>
        <v>1.0211892990699381</v>
      </c>
      <c r="BL39" s="134">
        <f t="shared" si="28"/>
        <v>0.96378782734555524</v>
      </c>
      <c r="BM39" s="134">
        <f t="shared" si="29"/>
        <v>0.26717172840301384</v>
      </c>
      <c r="BN39" s="134">
        <f t="shared" si="30"/>
        <v>0.72427586960078905</v>
      </c>
      <c r="BO39" s="134">
        <f t="shared" si="31"/>
        <v>0.51982799377571876</v>
      </c>
      <c r="BP39" s="134">
        <f t="shared" si="32"/>
        <v>1.9020028913507294</v>
      </c>
      <c r="BQ39" s="134">
        <v>-0.19111413264018789</v>
      </c>
      <c r="BR39" s="134">
        <v>1.0916669575956846</v>
      </c>
      <c r="BS39" s="134">
        <v>1.4987239707479048</v>
      </c>
      <c r="BT39" s="134">
        <v>1.5840044909734328</v>
      </c>
      <c r="BU39" s="134">
        <v>-0.34008379993014975</v>
      </c>
      <c r="BV39" s="134">
        <v>8.6001717619175692E-3</v>
      </c>
      <c r="BW39" s="134">
        <v>8.6359830674748214E-2</v>
      </c>
      <c r="BX39" s="134">
        <v>6.069784035361165E-2</v>
      </c>
      <c r="BY39" s="134">
        <v>4.3351273134647761E-2</v>
      </c>
      <c r="BZ39" s="134">
        <v>0.1935214219765764</v>
      </c>
      <c r="CA39" s="134">
        <v>1.6020599913279623</v>
      </c>
      <c r="CB39" s="134">
        <v>0.15060891710893196</v>
      </c>
      <c r="CC39" s="134">
        <v>0.82817418308127977</v>
      </c>
      <c r="CD39" s="134">
        <v>-1.5228787452803376</v>
      </c>
      <c r="CE39" s="134">
        <v>1.6338640961472246</v>
      </c>
      <c r="CG39" s="134">
        <v>1.3364597338485296</v>
      </c>
      <c r="CH39" s="134">
        <v>0.3222192947339193</v>
      </c>
      <c r="CI39" s="134">
        <v>0.50514997831990605</v>
      </c>
      <c r="CJ39" s="134">
        <v>1.5611013836490559</v>
      </c>
      <c r="CN39" s="134">
        <v>1.7162538258960367</v>
      </c>
      <c r="CO39" s="134">
        <v>0.6989740555014361</v>
      </c>
      <c r="CP39" s="134">
        <v>0.82607480270082645</v>
      </c>
      <c r="CQ39" s="134">
        <v>1.0211892990699381</v>
      </c>
      <c r="CR39" s="134">
        <v>0.96378782734555524</v>
      </c>
      <c r="CS39" s="134">
        <v>0.26717172840301384</v>
      </c>
      <c r="CT39" s="134">
        <v>0.72427586960078905</v>
      </c>
      <c r="CU39" s="134">
        <v>0.51982799377571876</v>
      </c>
      <c r="CV39" s="134">
        <v>1.9020028913507294</v>
      </c>
    </row>
    <row r="40" spans="1:100" x14ac:dyDescent="0.3">
      <c r="A40" s="128" t="s">
        <v>340</v>
      </c>
      <c r="B40" s="125" t="s">
        <v>379</v>
      </c>
      <c r="C40" s="128" t="s">
        <v>347</v>
      </c>
      <c r="D40" s="130">
        <v>4065</v>
      </c>
      <c r="E40" s="141">
        <v>0.66</v>
      </c>
      <c r="F40" s="123">
        <v>5.84</v>
      </c>
      <c r="G40" s="123">
        <v>16.809999999999999</v>
      </c>
      <c r="H40" s="123">
        <v>22.876074791721308</v>
      </c>
      <c r="I40" s="128">
        <v>0.35099999999999998</v>
      </c>
      <c r="J40" s="123">
        <v>1.04</v>
      </c>
      <c r="K40" s="123">
        <v>1.69</v>
      </c>
      <c r="L40" s="145">
        <v>1.28</v>
      </c>
      <c r="M40" s="123">
        <v>2.1097049999999999</v>
      </c>
      <c r="N40" s="123">
        <v>8.6836232167912595</v>
      </c>
      <c r="O40" s="123">
        <v>40</v>
      </c>
      <c r="P40" s="123">
        <v>1.4145194292068499</v>
      </c>
      <c r="Q40" s="133">
        <v>6.7324662208557102</v>
      </c>
      <c r="R40" s="146">
        <v>0.02</v>
      </c>
      <c r="S40" s="147">
        <v>225.55281699049414</v>
      </c>
      <c r="T40" s="148"/>
      <c r="U40" s="128">
        <v>18.5</v>
      </c>
      <c r="V40" s="123">
        <v>4.5</v>
      </c>
      <c r="W40" s="152">
        <v>5.5</v>
      </c>
      <c r="X40" s="139">
        <v>51.3</v>
      </c>
      <c r="Y40" s="139">
        <v>4.0140313121167432</v>
      </c>
      <c r="Z40" s="133">
        <v>2.9857070295433825</v>
      </c>
      <c r="AA40" s="140">
        <v>21.198519909758016</v>
      </c>
      <c r="AB40" s="139">
        <v>5.33</v>
      </c>
      <c r="AC40" s="140">
        <v>5.0000569093661431</v>
      </c>
      <c r="AD40" s="139">
        <v>4.5</v>
      </c>
      <c r="AE40" s="139">
        <v>21.4</v>
      </c>
      <c r="AF40" s="139">
        <v>13.4</v>
      </c>
      <c r="AG40" s="153">
        <v>1.51</v>
      </c>
      <c r="AH40" s="153">
        <v>5.8999999999999995</v>
      </c>
      <c r="AI40" s="139">
        <v>0.13</v>
      </c>
      <c r="AJ40" s="147">
        <v>45.7</v>
      </c>
      <c r="AK40" s="134">
        <f t="shared" si="1"/>
        <v>-0.18045606445813131</v>
      </c>
      <c r="AL40" s="134">
        <f t="shared" si="2"/>
        <v>0.76641284711239943</v>
      </c>
      <c r="AM40" s="134">
        <f t="shared" si="3"/>
        <v>1.2255677134394709</v>
      </c>
      <c r="AN40" s="134">
        <f t="shared" si="4"/>
        <v>1.3593815077722897</v>
      </c>
      <c r="AO40" s="134">
        <f t="shared" si="5"/>
        <v>-0.45469288353417592</v>
      </c>
      <c r="AP40" s="134">
        <f t="shared" si="6"/>
        <v>1.703333929878037E-2</v>
      </c>
      <c r="AQ40" s="134">
        <f t="shared" si="7"/>
        <v>0.22788670461367352</v>
      </c>
      <c r="AR40" s="134">
        <f t="shared" si="8"/>
        <v>0.10720996964786837</v>
      </c>
      <c r="AS40" s="134">
        <f t="shared" si="9"/>
        <v>0.32422173215597055</v>
      </c>
      <c r="AT40" s="134">
        <f t="shared" si="10"/>
        <v>0.9387009711137454</v>
      </c>
      <c r="AU40" s="134">
        <f t="shared" si="11"/>
        <v>1.6020599913279623</v>
      </c>
      <c r="AV40" s="134">
        <f t="shared" si="12"/>
        <v>0.15060891710893196</v>
      </c>
      <c r="AW40" s="134">
        <f t="shared" si="13"/>
        <v>0.82817418308127977</v>
      </c>
      <c r="AX40" s="134">
        <f t="shared" si="14"/>
        <v>-1.6989700043360187</v>
      </c>
      <c r="AY40" s="134">
        <f t="shared" si="15"/>
        <v>2.3532482554895369</v>
      </c>
      <c r="AZ40" s="134" t="e">
        <f t="shared" si="16"/>
        <v>#NUM!</v>
      </c>
      <c r="BA40" s="134">
        <f t="shared" si="17"/>
        <v>1.2671717284030137</v>
      </c>
      <c r="BB40" s="134">
        <f t="shared" si="18"/>
        <v>0.65321251377534373</v>
      </c>
      <c r="BC40" s="134">
        <f t="shared" si="19"/>
        <v>0.74036268949424389</v>
      </c>
      <c r="BD40" s="134">
        <f t="shared" si="20"/>
        <v>1.7101173651118162</v>
      </c>
      <c r="BE40" s="134">
        <f t="shared" si="21"/>
        <v>0.60358075595078886</v>
      </c>
      <c r="BF40" s="134">
        <f t="shared" si="22"/>
        <v>0.47504719063116624</v>
      </c>
      <c r="BG40" s="134">
        <f t="shared" si="23"/>
        <v>1.3263055393502414</v>
      </c>
      <c r="BH40" s="134">
        <f t="shared" si="24"/>
        <v>0.72672720902657229</v>
      </c>
      <c r="BI40" s="134">
        <f t="shared" si="25"/>
        <v>0.69897494739262511</v>
      </c>
      <c r="BJ40" s="134">
        <f t="shared" si="26"/>
        <v>0.65321251377534373</v>
      </c>
      <c r="BK40" s="134">
        <f t="shared" si="27"/>
        <v>1.3304137733491908</v>
      </c>
      <c r="BL40" s="134">
        <f t="shared" si="28"/>
        <v>1.1271047983648077</v>
      </c>
      <c r="BM40" s="134">
        <f t="shared" si="29"/>
        <v>0.17897694729316943</v>
      </c>
      <c r="BN40" s="134">
        <f t="shared" si="30"/>
        <v>0.77085201164214412</v>
      </c>
      <c r="BO40" s="134">
        <f t="shared" si="31"/>
        <v>-0.88605664769316317</v>
      </c>
      <c r="BP40" s="134">
        <f t="shared" si="32"/>
        <v>1.6599162000698502</v>
      </c>
      <c r="BQ40" s="134">
        <v>-0.18045606445813131</v>
      </c>
      <c r="BR40" s="134">
        <v>0.76641284711239943</v>
      </c>
      <c r="BS40" s="134">
        <v>1.2255677134394709</v>
      </c>
      <c r="BT40" s="134">
        <v>1.3593815077722897</v>
      </c>
      <c r="BU40" s="134">
        <v>-0.45469288353417592</v>
      </c>
      <c r="BV40" s="134">
        <v>1.703333929878037E-2</v>
      </c>
      <c r="BW40" s="134">
        <v>0.22788670461367352</v>
      </c>
      <c r="BX40" s="134">
        <v>0.10720996964786837</v>
      </c>
      <c r="BY40" s="134">
        <v>0.32422173215597055</v>
      </c>
      <c r="BZ40" s="134">
        <v>0.9387009711137454</v>
      </c>
      <c r="CA40" s="134">
        <v>1.6020599913279623</v>
      </c>
      <c r="CB40" s="134">
        <v>0.15060891710893196</v>
      </c>
      <c r="CC40" s="134">
        <v>0.82817418308127977</v>
      </c>
      <c r="CD40" s="134">
        <v>-1.6989700043360187</v>
      </c>
      <c r="CE40" s="134">
        <v>2.3532482554895369</v>
      </c>
      <c r="CG40" s="134">
        <v>1.2671717284030137</v>
      </c>
      <c r="CH40" s="134">
        <v>0.65321251377534373</v>
      </c>
      <c r="CI40" s="134">
        <v>0.74036268949424389</v>
      </c>
      <c r="CJ40" s="134">
        <v>1.7101173651118162</v>
      </c>
      <c r="CK40" s="134">
        <v>0.60358075595078886</v>
      </c>
      <c r="CL40" s="134">
        <v>0.47504719063116624</v>
      </c>
      <c r="CM40" s="134">
        <v>1.3263055393502414</v>
      </c>
      <c r="CN40" s="134">
        <v>0.72672720902657229</v>
      </c>
      <c r="CO40" s="134">
        <v>0.69897494739262511</v>
      </c>
      <c r="CP40" s="134">
        <v>0.65321251377534373</v>
      </c>
      <c r="CQ40" s="134">
        <v>1.3304137733491908</v>
      </c>
      <c r="CR40" s="134">
        <v>1.1271047983648077</v>
      </c>
      <c r="CS40" s="134">
        <v>0.17897694729316943</v>
      </c>
      <c r="CT40" s="134">
        <v>0.77085201164214412</v>
      </c>
      <c r="CU40" s="134">
        <v>-0.88605664769316317</v>
      </c>
      <c r="CV40" s="134">
        <v>1.6599162000698502</v>
      </c>
    </row>
    <row r="41" spans="1:100" x14ac:dyDescent="0.3">
      <c r="A41" s="128" t="s">
        <v>340</v>
      </c>
      <c r="B41" s="125" t="s">
        <v>377</v>
      </c>
      <c r="C41" s="128" t="s">
        <v>348</v>
      </c>
      <c r="D41" s="130">
        <v>4087</v>
      </c>
      <c r="E41" s="141">
        <v>0.64900000000000002</v>
      </c>
      <c r="F41" s="123">
        <v>9.3000000000000007</v>
      </c>
      <c r="G41" s="123">
        <v>18.59</v>
      </c>
      <c r="H41" s="123">
        <v>45.088794566104099</v>
      </c>
      <c r="I41" s="128">
        <v>0.434</v>
      </c>
      <c r="J41" s="123">
        <v>1.1499999999999999</v>
      </c>
      <c r="K41" s="123">
        <v>1.25</v>
      </c>
      <c r="L41" s="145">
        <v>1</v>
      </c>
      <c r="M41" s="123">
        <v>1.6199380000000001</v>
      </c>
      <c r="N41" s="123">
        <v>16.786889424789049</v>
      </c>
      <c r="O41" s="123">
        <v>40</v>
      </c>
      <c r="P41" s="123">
        <v>1.4145194292068499</v>
      </c>
      <c r="Q41" s="133">
        <v>6.7324662208557102</v>
      </c>
      <c r="R41" s="146">
        <v>0.02</v>
      </c>
      <c r="S41" s="147">
        <v>5647.9901242869464</v>
      </c>
      <c r="T41" s="148"/>
      <c r="U41" s="128">
        <v>18.2</v>
      </c>
      <c r="V41" s="123">
        <v>4.3</v>
      </c>
      <c r="W41" s="152">
        <v>4.7</v>
      </c>
      <c r="X41" s="139">
        <v>23.400000000000006</v>
      </c>
      <c r="Y41" s="139">
        <v>652.31615238629001</v>
      </c>
      <c r="Z41" s="133">
        <v>488.93791570135045</v>
      </c>
      <c r="AA41" s="140">
        <v>2331.7401944847707</v>
      </c>
      <c r="AB41" s="139">
        <v>17.989999999999998</v>
      </c>
      <c r="AC41" s="140">
        <v>10.000009474865077</v>
      </c>
      <c r="AD41" s="139">
        <v>3.8</v>
      </c>
      <c r="AE41" s="139">
        <v>14.8</v>
      </c>
      <c r="AF41" s="139">
        <v>7.2</v>
      </c>
      <c r="AG41" s="153">
        <v>1.67</v>
      </c>
      <c r="AH41" s="153">
        <v>5.7</v>
      </c>
      <c r="AI41" s="139">
        <v>0.13</v>
      </c>
      <c r="AJ41" s="147">
        <v>88.7</v>
      </c>
      <c r="AK41" s="134">
        <f t="shared" si="1"/>
        <v>-0.18775530319963074</v>
      </c>
      <c r="AL41" s="134">
        <f t="shared" si="2"/>
        <v>0.96848294855393513</v>
      </c>
      <c r="AM41" s="134">
        <f t="shared" si="3"/>
        <v>1.2692793897718986</v>
      </c>
      <c r="AN41" s="134">
        <f t="shared" si="4"/>
        <v>1.6540686247435366</v>
      </c>
      <c r="AO41" s="134">
        <f t="shared" si="5"/>
        <v>-0.36251027048748929</v>
      </c>
      <c r="AP41" s="134">
        <f t="shared" si="6"/>
        <v>6.069784035361165E-2</v>
      </c>
      <c r="AQ41" s="134">
        <f t="shared" si="7"/>
        <v>9.691001300805642E-2</v>
      </c>
      <c r="AR41" s="134">
        <f t="shared" si="8"/>
        <v>0</v>
      </c>
      <c r="AS41" s="134">
        <f t="shared" si="9"/>
        <v>0.20949839307772561</v>
      </c>
      <c r="AT41" s="134">
        <f t="shared" si="10"/>
        <v>1.2249702297412701</v>
      </c>
      <c r="AU41" s="134">
        <f t="shared" si="11"/>
        <v>1.6020599913279623</v>
      </c>
      <c r="AV41" s="134">
        <f t="shared" si="12"/>
        <v>0.15060891710893196</v>
      </c>
      <c r="AW41" s="134">
        <f t="shared" si="13"/>
        <v>0.82817418308127977</v>
      </c>
      <c r="AX41" s="134">
        <f t="shared" si="14"/>
        <v>-1.6989700043360187</v>
      </c>
      <c r="AY41" s="134">
        <f t="shared" si="15"/>
        <v>3.7518939286649524</v>
      </c>
      <c r="AZ41" s="134" t="e">
        <f t="shared" si="16"/>
        <v>#NUM!</v>
      </c>
      <c r="BA41" s="134">
        <f t="shared" si="17"/>
        <v>1.2600713879850747</v>
      </c>
      <c r="BB41" s="134">
        <f t="shared" si="18"/>
        <v>0.63346845557958653</v>
      </c>
      <c r="BC41" s="134">
        <f t="shared" si="19"/>
        <v>0.67209785793571752</v>
      </c>
      <c r="BD41" s="134">
        <f t="shared" si="20"/>
        <v>1.369215857410143</v>
      </c>
      <c r="BE41" s="134">
        <f t="shared" si="21"/>
        <v>2.8144581324783124</v>
      </c>
      <c r="BF41" s="134">
        <f t="shared" si="22"/>
        <v>2.6892537168330524</v>
      </c>
      <c r="BG41" s="134">
        <f t="shared" si="23"/>
        <v>3.3676801591284224</v>
      </c>
      <c r="BH41" s="134">
        <f t="shared" si="24"/>
        <v>1.2550311633455513</v>
      </c>
      <c r="BI41" s="134">
        <f t="shared" si="25"/>
        <v>1.000000411487967</v>
      </c>
      <c r="BJ41" s="134">
        <f t="shared" si="26"/>
        <v>0.57978359661681012</v>
      </c>
      <c r="BK41" s="134">
        <f t="shared" si="27"/>
        <v>1.1702617153949575</v>
      </c>
      <c r="BL41" s="134">
        <f t="shared" si="28"/>
        <v>0.85733249643126852</v>
      </c>
      <c r="BM41" s="134">
        <f t="shared" si="29"/>
        <v>0.22271647114758325</v>
      </c>
      <c r="BN41" s="134">
        <f t="shared" si="30"/>
        <v>0.75587485567249146</v>
      </c>
      <c r="BO41" s="134">
        <f t="shared" si="31"/>
        <v>-0.88605664769316317</v>
      </c>
      <c r="BP41" s="134">
        <f t="shared" si="32"/>
        <v>1.9479236198317265</v>
      </c>
      <c r="BQ41" s="134">
        <v>-0.18775530319963074</v>
      </c>
      <c r="BR41" s="134">
        <v>0.96848294855393513</v>
      </c>
      <c r="BS41" s="134">
        <v>1.2692793897718986</v>
      </c>
      <c r="BT41" s="134">
        <v>1.6540686247435366</v>
      </c>
      <c r="BU41" s="134">
        <v>-0.36251027048748929</v>
      </c>
      <c r="BV41" s="134">
        <v>6.069784035361165E-2</v>
      </c>
      <c r="BW41" s="134">
        <v>9.691001300805642E-2</v>
      </c>
      <c r="BX41" s="134">
        <v>0</v>
      </c>
      <c r="BY41" s="134">
        <v>0.20949839307772561</v>
      </c>
      <c r="BZ41" s="134">
        <v>1.2249702297412701</v>
      </c>
      <c r="CA41" s="134">
        <v>1.6020599913279623</v>
      </c>
      <c r="CB41" s="134">
        <v>0.15060891710893196</v>
      </c>
      <c r="CC41" s="134">
        <v>0.82817418308127977</v>
      </c>
      <c r="CD41" s="134">
        <v>-1.6989700043360187</v>
      </c>
      <c r="CE41" s="134">
        <v>3.7518939286649524</v>
      </c>
      <c r="CG41" s="134">
        <v>1.2600713879850747</v>
      </c>
      <c r="CH41" s="134">
        <v>0.63346845557958653</v>
      </c>
      <c r="CI41" s="134">
        <v>0.67209785793571752</v>
      </c>
      <c r="CJ41" s="134">
        <v>1.369215857410143</v>
      </c>
      <c r="CK41" s="134">
        <v>2.8144581324783124</v>
      </c>
      <c r="CL41" s="134">
        <v>2.6892537168330524</v>
      </c>
      <c r="CM41" s="134">
        <v>3.3676801591284224</v>
      </c>
      <c r="CN41" s="134">
        <v>1.2550311633455513</v>
      </c>
      <c r="CO41" s="134">
        <v>1.000000411487967</v>
      </c>
      <c r="CP41" s="134">
        <v>0.57978359661681012</v>
      </c>
      <c r="CQ41" s="134">
        <v>1.1702617153949575</v>
      </c>
      <c r="CR41" s="134">
        <v>0.85733249643126852</v>
      </c>
      <c r="CS41" s="134">
        <v>0.22271647114758325</v>
      </c>
      <c r="CT41" s="134">
        <v>0.75587485567249146</v>
      </c>
      <c r="CU41" s="134">
        <v>-0.88605664769316317</v>
      </c>
      <c r="CV41" s="134">
        <v>1.9479236198317265</v>
      </c>
    </row>
    <row r="42" spans="1:100" ht="28.8" x14ac:dyDescent="0.3">
      <c r="A42" s="128" t="s">
        <v>349</v>
      </c>
      <c r="B42" s="125" t="s">
        <v>377</v>
      </c>
      <c r="C42" s="128" t="s">
        <v>350</v>
      </c>
      <c r="D42" s="130">
        <v>4539</v>
      </c>
      <c r="E42" s="141">
        <v>0.57399999999999995</v>
      </c>
      <c r="F42" s="123">
        <v>35.21</v>
      </c>
      <c r="G42" s="123">
        <v>52.52</v>
      </c>
      <c r="H42" s="123">
        <v>21.067566271380485</v>
      </c>
      <c r="I42" s="128">
        <v>0.49299999999999999</v>
      </c>
      <c r="J42" s="123">
        <v>0.99</v>
      </c>
      <c r="K42" s="123">
        <v>0.99</v>
      </c>
      <c r="L42" s="145">
        <v>1.08</v>
      </c>
      <c r="M42" s="123">
        <v>2.1656049999999998</v>
      </c>
      <c r="N42" s="123">
        <v>4.7699651900279614</v>
      </c>
      <c r="O42" s="123">
        <v>40</v>
      </c>
      <c r="P42" s="123">
        <v>1.4145194292068499</v>
      </c>
      <c r="Q42" s="133">
        <v>6.7324662208557102</v>
      </c>
      <c r="R42" s="146">
        <v>0.04</v>
      </c>
      <c r="S42" s="147">
        <v>843.50074165612875</v>
      </c>
      <c r="T42" s="148"/>
      <c r="U42" s="128">
        <v>23.6</v>
      </c>
      <c r="V42" s="123">
        <v>7.9</v>
      </c>
      <c r="W42" s="152">
        <v>11.2</v>
      </c>
      <c r="X42" s="139">
        <v>17.599999999999994</v>
      </c>
      <c r="Y42" s="139">
        <v>3847.7991288074504</v>
      </c>
      <c r="Z42" s="133">
        <v>950.32481500825156</v>
      </c>
      <c r="AA42" s="140">
        <v>8276.0242745214891</v>
      </c>
      <c r="AB42" s="139">
        <v>10.31</v>
      </c>
      <c r="AC42" s="140">
        <v>15.000008154172571</v>
      </c>
      <c r="AD42" s="139">
        <v>2.8</v>
      </c>
      <c r="AE42" s="139">
        <v>26.1</v>
      </c>
      <c r="AF42" s="139">
        <v>12</v>
      </c>
      <c r="AG42" s="153">
        <v>1.42</v>
      </c>
      <c r="AH42" s="153">
        <v>5.0999999999999996</v>
      </c>
      <c r="AI42" s="139">
        <v>7.0000000000000007E-2</v>
      </c>
      <c r="AJ42" s="147">
        <v>90.7</v>
      </c>
      <c r="AK42" s="134">
        <f t="shared" si="1"/>
        <v>-0.24108810760202651</v>
      </c>
      <c r="AL42" s="134">
        <f t="shared" si="2"/>
        <v>1.5466660250701842</v>
      </c>
      <c r="AM42" s="134">
        <f t="shared" si="3"/>
        <v>1.7203247174174419</v>
      </c>
      <c r="AN42" s="134">
        <f t="shared" si="4"/>
        <v>1.3236143687377939</v>
      </c>
      <c r="AO42" s="134">
        <f t="shared" si="5"/>
        <v>-0.30715308072276998</v>
      </c>
      <c r="AP42" s="134">
        <f t="shared" si="6"/>
        <v>-4.3648054024500883E-3</v>
      </c>
      <c r="AQ42" s="134">
        <f t="shared" si="7"/>
        <v>-4.3648054024500883E-3</v>
      </c>
      <c r="AR42" s="134">
        <f t="shared" si="8"/>
        <v>3.342375548694973E-2</v>
      </c>
      <c r="AS42" s="134">
        <f t="shared" si="9"/>
        <v>0.33557924547297024</v>
      </c>
      <c r="AT42" s="134">
        <f t="shared" si="10"/>
        <v>0.67851520968289503</v>
      </c>
      <c r="AU42" s="134">
        <f t="shared" si="11"/>
        <v>1.6020599913279623</v>
      </c>
      <c r="AV42" s="134">
        <f t="shared" si="12"/>
        <v>0.15060891710893196</v>
      </c>
      <c r="AW42" s="134">
        <f t="shared" si="13"/>
        <v>0.82817418308127977</v>
      </c>
      <c r="AX42" s="134">
        <f t="shared" si="14"/>
        <v>-1.3979400086720375</v>
      </c>
      <c r="AY42" s="134">
        <f t="shared" si="15"/>
        <v>2.9260854687829063</v>
      </c>
      <c r="AZ42" s="134" t="e">
        <f t="shared" si="16"/>
        <v>#NUM!</v>
      </c>
      <c r="BA42" s="134">
        <f t="shared" si="17"/>
        <v>1.3729120029701065</v>
      </c>
      <c r="BB42" s="134">
        <f t="shared" si="18"/>
        <v>0.89762709129044149</v>
      </c>
      <c r="BC42" s="134">
        <f t="shared" si="19"/>
        <v>1.0492180226701815</v>
      </c>
      <c r="BD42" s="134">
        <f t="shared" si="20"/>
        <v>1.2455126678141497</v>
      </c>
      <c r="BE42" s="134">
        <f t="shared" si="21"/>
        <v>3.5852123919708863</v>
      </c>
      <c r="BF42" s="134">
        <f t="shared" si="22"/>
        <v>2.9778720697681647</v>
      </c>
      <c r="BG42" s="134">
        <f t="shared" si="23"/>
        <v>3.9178217558307287</v>
      </c>
      <c r="BH42" s="134">
        <f t="shared" si="24"/>
        <v>1.0132586652835165</v>
      </c>
      <c r="BI42" s="134">
        <f t="shared" si="25"/>
        <v>1.1760914951430939</v>
      </c>
      <c r="BJ42" s="134">
        <f t="shared" si="26"/>
        <v>0.44715803134221921</v>
      </c>
      <c r="BK42" s="134">
        <f t="shared" si="27"/>
        <v>1.4166405073382811</v>
      </c>
      <c r="BL42" s="134">
        <f t="shared" si="28"/>
        <v>1.0791812460476249</v>
      </c>
      <c r="BM42" s="134">
        <f t="shared" si="29"/>
        <v>0.15228834438305647</v>
      </c>
      <c r="BN42" s="134">
        <f t="shared" si="30"/>
        <v>0.70757017609793638</v>
      </c>
      <c r="BO42" s="134">
        <f t="shared" si="31"/>
        <v>-1.1549019599857431</v>
      </c>
      <c r="BP42" s="134">
        <f t="shared" si="32"/>
        <v>1.9576072870600953</v>
      </c>
      <c r="BQ42" s="134">
        <v>-0.24108810760202651</v>
      </c>
      <c r="BR42" s="134">
        <v>1.5466660250701842</v>
      </c>
      <c r="BS42" s="134">
        <v>1.7203247174174419</v>
      </c>
      <c r="BT42" s="134">
        <v>1.3236143687377939</v>
      </c>
      <c r="BU42" s="134">
        <v>-0.30715308072276998</v>
      </c>
      <c r="BV42" s="134">
        <v>-4.3648054024500883E-3</v>
      </c>
      <c r="BW42" s="134">
        <v>-4.3648054024500883E-3</v>
      </c>
      <c r="BX42" s="134">
        <v>3.342375548694973E-2</v>
      </c>
      <c r="BY42" s="134">
        <v>0.33557924547297024</v>
      </c>
      <c r="BZ42" s="134">
        <v>0.67851520968289503</v>
      </c>
      <c r="CA42" s="134">
        <v>1.6020599913279623</v>
      </c>
      <c r="CB42" s="134">
        <v>0.15060891710893196</v>
      </c>
      <c r="CC42" s="134">
        <v>0.82817418308127977</v>
      </c>
      <c r="CD42" s="134">
        <v>-1.3979400086720375</v>
      </c>
      <c r="CE42" s="134">
        <v>2.9260854687829063</v>
      </c>
      <c r="CG42" s="134">
        <v>1.3729120029701065</v>
      </c>
      <c r="CH42" s="134">
        <v>0.89762709129044149</v>
      </c>
      <c r="CI42" s="134">
        <v>1.0492180226701815</v>
      </c>
      <c r="CJ42" s="134">
        <v>1.2455126678141497</v>
      </c>
      <c r="CK42" s="134">
        <v>3.5852123919708863</v>
      </c>
      <c r="CL42" s="134">
        <v>2.9778720697681647</v>
      </c>
      <c r="CM42" s="134">
        <v>3.9178217558307287</v>
      </c>
      <c r="CN42" s="134">
        <v>1.0132586652835165</v>
      </c>
      <c r="CO42" s="134">
        <v>1.1760914951430939</v>
      </c>
      <c r="CP42" s="134">
        <v>0.44715803134221921</v>
      </c>
      <c r="CQ42" s="134">
        <v>1.4166405073382811</v>
      </c>
      <c r="CR42" s="134">
        <v>1.0791812460476249</v>
      </c>
      <c r="CS42" s="134">
        <v>0.15228834438305647</v>
      </c>
      <c r="CT42" s="134">
        <v>0.70757017609793638</v>
      </c>
      <c r="CU42" s="134">
        <v>-1.1549019599857431</v>
      </c>
      <c r="CV42" s="134">
        <v>1.9576072870600953</v>
      </c>
    </row>
    <row r="43" spans="1:100" ht="28.8" x14ac:dyDescent="0.3">
      <c r="A43" s="128" t="s">
        <v>349</v>
      </c>
      <c r="B43" s="125" t="s">
        <v>379</v>
      </c>
      <c r="C43" s="128" t="s">
        <v>349</v>
      </c>
      <c r="D43" s="130">
        <v>4561</v>
      </c>
      <c r="E43" s="141">
        <v>0.59399999999999997</v>
      </c>
      <c r="F43" s="123">
        <v>9.59</v>
      </c>
      <c r="G43" s="123">
        <v>21.98</v>
      </c>
      <c r="H43" s="123">
        <v>22.005246015955443</v>
      </c>
      <c r="I43" s="128">
        <v>0.40400000000000003</v>
      </c>
      <c r="J43" s="123">
        <v>1.1499999999999999</v>
      </c>
      <c r="K43" s="123">
        <v>1.27</v>
      </c>
      <c r="L43" s="145">
        <v>1.59</v>
      </c>
      <c r="M43" s="123">
        <v>1.9303889999999999</v>
      </c>
      <c r="N43" s="123">
        <v>10.368046561308349</v>
      </c>
      <c r="O43" s="123">
        <v>40</v>
      </c>
      <c r="P43" s="123">
        <v>1.4145194292068499</v>
      </c>
      <c r="Q43" s="133">
        <v>6.7324662208557102</v>
      </c>
      <c r="R43" s="146">
        <v>0.04</v>
      </c>
      <c r="S43" s="147">
        <v>2.7158934825017251</v>
      </c>
      <c r="T43" s="148"/>
      <c r="U43" s="128">
        <v>26.5</v>
      </c>
      <c r="V43" s="123">
        <v>3.7</v>
      </c>
      <c r="W43" s="152">
        <v>9</v>
      </c>
      <c r="X43" s="139">
        <v>44.7</v>
      </c>
      <c r="Y43" s="139">
        <v>114.19910870637875</v>
      </c>
      <c r="Z43" s="133">
        <v>27.884374788269316</v>
      </c>
      <c r="AA43" s="140">
        <v>381.13010501347446</v>
      </c>
      <c r="AB43" s="139">
        <v>8.52</v>
      </c>
      <c r="AC43" s="140">
        <v>5.0000034853916775</v>
      </c>
      <c r="AD43" s="139">
        <v>8.4</v>
      </c>
      <c r="AE43" s="139">
        <v>18.8</v>
      </c>
      <c r="AF43" s="139">
        <v>10.7</v>
      </c>
      <c r="AG43" s="153">
        <v>1.36</v>
      </c>
      <c r="AH43" s="153">
        <v>5.5000000000000009</v>
      </c>
      <c r="AI43" s="139">
        <v>0.7</v>
      </c>
      <c r="AJ43" s="147">
        <v>72.8</v>
      </c>
      <c r="AK43" s="134">
        <f t="shared" si="1"/>
        <v>-0.22621355501880647</v>
      </c>
      <c r="AL43" s="134">
        <f t="shared" si="2"/>
        <v>0.9818186071706636</v>
      </c>
      <c r="AM43" s="134">
        <f t="shared" si="3"/>
        <v>1.3420276880874717</v>
      </c>
      <c r="AN43" s="134">
        <f t="shared" si="4"/>
        <v>1.3425262282852242</v>
      </c>
      <c r="AO43" s="134">
        <f t="shared" si="5"/>
        <v>-0.39361863488939502</v>
      </c>
      <c r="AP43" s="134">
        <f t="shared" si="6"/>
        <v>6.069784035361165E-2</v>
      </c>
      <c r="AQ43" s="134">
        <f t="shared" si="7"/>
        <v>0.10380372095595687</v>
      </c>
      <c r="AR43" s="134">
        <f t="shared" si="8"/>
        <v>0.20139712432045151</v>
      </c>
      <c r="AS43" s="134">
        <f t="shared" si="9"/>
        <v>0.28564483415305425</v>
      </c>
      <c r="AT43" s="134">
        <f t="shared" si="10"/>
        <v>1.0156969388808661</v>
      </c>
      <c r="AU43" s="134">
        <f t="shared" si="11"/>
        <v>1.6020599913279623</v>
      </c>
      <c r="AV43" s="134">
        <f t="shared" si="12"/>
        <v>0.15060891710893196</v>
      </c>
      <c r="AW43" s="134">
        <f t="shared" si="13"/>
        <v>0.82817418308127977</v>
      </c>
      <c r="AX43" s="134">
        <f t="shared" si="14"/>
        <v>-1.3979400086720375</v>
      </c>
      <c r="AY43" s="134">
        <f t="shared" si="15"/>
        <v>0.43391273288796545</v>
      </c>
      <c r="AZ43" s="134" t="e">
        <f t="shared" si="16"/>
        <v>#NUM!</v>
      </c>
      <c r="BA43" s="134">
        <f t="shared" si="17"/>
        <v>1.4232458739368079</v>
      </c>
      <c r="BB43" s="134">
        <f t="shared" si="18"/>
        <v>0.56820172406699498</v>
      </c>
      <c r="BC43" s="134">
        <f t="shared" si="19"/>
        <v>0.95424250943932487</v>
      </c>
      <c r="BD43" s="134">
        <f t="shared" si="20"/>
        <v>1.6503075231319364</v>
      </c>
      <c r="BE43" s="134">
        <f t="shared" si="21"/>
        <v>2.0576627143703194</v>
      </c>
      <c r="BF43" s="134">
        <f t="shared" si="22"/>
        <v>1.4453609113684205</v>
      </c>
      <c r="BG43" s="134">
        <f t="shared" si="23"/>
        <v>2.5810732545314132</v>
      </c>
      <c r="BH43" s="134">
        <f t="shared" si="24"/>
        <v>0.93043959476670013</v>
      </c>
      <c r="BI43" s="134">
        <f t="shared" si="25"/>
        <v>0.69897030707318786</v>
      </c>
      <c r="BJ43" s="134">
        <f t="shared" si="26"/>
        <v>0.9242792860618817</v>
      </c>
      <c r="BK43" s="134">
        <f t="shared" si="27"/>
        <v>1.2741578492636798</v>
      </c>
      <c r="BL43" s="134">
        <f t="shared" si="28"/>
        <v>1.0293837776852097</v>
      </c>
      <c r="BM43" s="134">
        <f t="shared" si="29"/>
        <v>0.13353890837021754</v>
      </c>
      <c r="BN43" s="134">
        <f t="shared" si="30"/>
        <v>0.74036268949424389</v>
      </c>
      <c r="BO43" s="134">
        <f t="shared" si="31"/>
        <v>-0.15490195998574319</v>
      </c>
      <c r="BP43" s="134">
        <f t="shared" si="32"/>
        <v>1.8621313793130372</v>
      </c>
      <c r="BQ43" s="134">
        <v>-0.22621355501880647</v>
      </c>
      <c r="BR43" s="134">
        <v>0.9818186071706636</v>
      </c>
      <c r="BS43" s="134">
        <v>1.3420276880874717</v>
      </c>
      <c r="BT43" s="134">
        <v>1.3425262282852242</v>
      </c>
      <c r="BU43" s="134">
        <v>-0.39361863488939502</v>
      </c>
      <c r="BV43" s="134">
        <v>6.069784035361165E-2</v>
      </c>
      <c r="BW43" s="134">
        <v>0.10380372095595687</v>
      </c>
      <c r="BX43" s="134">
        <v>0.20139712432045151</v>
      </c>
      <c r="BY43" s="134">
        <v>0.28564483415305425</v>
      </c>
      <c r="BZ43" s="134">
        <v>1.0156969388808661</v>
      </c>
      <c r="CA43" s="134">
        <v>1.6020599913279623</v>
      </c>
      <c r="CB43" s="134">
        <v>0.15060891710893196</v>
      </c>
      <c r="CC43" s="134">
        <v>0.82817418308127977</v>
      </c>
      <c r="CD43" s="134">
        <v>-1.3979400086720375</v>
      </c>
      <c r="CE43" s="134">
        <v>0.43391273288796545</v>
      </c>
      <c r="CG43" s="134">
        <v>1.4232458739368079</v>
      </c>
      <c r="CH43" s="134">
        <v>0.56820172406699498</v>
      </c>
      <c r="CI43" s="134">
        <v>0.95424250943932487</v>
      </c>
      <c r="CJ43" s="134">
        <v>1.6503075231319364</v>
      </c>
      <c r="CK43" s="134">
        <v>2.0576627143703194</v>
      </c>
      <c r="CL43" s="134">
        <v>1.4453609113684205</v>
      </c>
      <c r="CM43" s="134">
        <v>2.5810732545314132</v>
      </c>
      <c r="CN43" s="134">
        <v>0.93043959476670013</v>
      </c>
      <c r="CO43" s="134">
        <v>0.69897030707318786</v>
      </c>
      <c r="CP43" s="134">
        <v>0.9242792860618817</v>
      </c>
      <c r="CQ43" s="134">
        <v>1.2741578492636798</v>
      </c>
      <c r="CR43" s="134">
        <v>1.0293837776852097</v>
      </c>
      <c r="CS43" s="134">
        <v>0.13353890837021754</v>
      </c>
      <c r="CT43" s="134">
        <v>0.74036268949424389</v>
      </c>
      <c r="CU43" s="134">
        <v>-0.15490195998574319</v>
      </c>
      <c r="CV43" s="134">
        <v>1.8621313793130372</v>
      </c>
    </row>
    <row r="44" spans="1:100" ht="28.8" x14ac:dyDescent="0.3">
      <c r="A44" s="128" t="s">
        <v>349</v>
      </c>
      <c r="B44" s="125" t="s">
        <v>379</v>
      </c>
      <c r="C44" s="128" t="s">
        <v>351</v>
      </c>
      <c r="D44" s="130">
        <v>4572</v>
      </c>
      <c r="E44" s="141">
        <v>0.59399999999999997</v>
      </c>
      <c r="F44" s="123">
        <v>15.56</v>
      </c>
      <c r="G44" s="123">
        <v>33.97</v>
      </c>
      <c r="H44" s="123">
        <v>28.136706248357815</v>
      </c>
      <c r="I44" s="128">
        <v>0.42499999999999999</v>
      </c>
      <c r="J44" s="123">
        <v>1.1000000000000001</v>
      </c>
      <c r="K44" s="123">
        <v>1.23</v>
      </c>
      <c r="L44" s="145">
        <v>0.95</v>
      </c>
      <c r="M44" s="123">
        <v>2.2533500000000002</v>
      </c>
      <c r="N44" s="123">
        <v>3.2176491156353211</v>
      </c>
      <c r="O44" s="123">
        <v>40</v>
      </c>
      <c r="P44" s="123">
        <v>1.4145194292068499</v>
      </c>
      <c r="Q44" s="133">
        <v>6.7324662208557102</v>
      </c>
      <c r="R44" s="146">
        <v>0.05</v>
      </c>
      <c r="S44" s="147">
        <v>17.815492155226345</v>
      </c>
      <c r="T44" s="148"/>
      <c r="U44" s="128">
        <v>14.9</v>
      </c>
      <c r="V44" s="123">
        <v>7.5</v>
      </c>
      <c r="W44" s="152">
        <v>11.5</v>
      </c>
      <c r="X44" s="139">
        <v>52.5</v>
      </c>
      <c r="Y44" s="139">
        <v>660.46607348651935</v>
      </c>
      <c r="Z44" s="133">
        <v>6.4381091286507077</v>
      </c>
      <c r="AA44" s="140">
        <v>793.33693862200812</v>
      </c>
      <c r="AB44" s="139">
        <v>9.0299999999999994</v>
      </c>
      <c r="AC44" s="140">
        <v>10.000008126454127</v>
      </c>
      <c r="AD44" s="139">
        <v>9.6</v>
      </c>
      <c r="AE44" s="139">
        <v>17.5</v>
      </c>
      <c r="AF44" s="139">
        <v>11</v>
      </c>
      <c r="AG44" s="153">
        <v>1.53</v>
      </c>
      <c r="AH44" s="153">
        <v>5.6000000000000005</v>
      </c>
      <c r="AI44" s="139">
        <v>1.1299999999999999</v>
      </c>
      <c r="AJ44" s="147">
        <v>88.5</v>
      </c>
      <c r="AK44" s="134">
        <f t="shared" si="1"/>
        <v>-0.22621355501880647</v>
      </c>
      <c r="AL44" s="134">
        <f t="shared" si="2"/>
        <v>1.1920095926536702</v>
      </c>
      <c r="AM44" s="134">
        <f t="shared" si="3"/>
        <v>1.531095546870028</v>
      </c>
      <c r="AN44" s="134">
        <f t="shared" si="4"/>
        <v>1.4492732565000717</v>
      </c>
      <c r="AO44" s="134">
        <f t="shared" si="5"/>
        <v>-0.37161106994968846</v>
      </c>
      <c r="AP44" s="134">
        <f t="shared" si="6"/>
        <v>4.1392685158225077E-2</v>
      </c>
      <c r="AQ44" s="134">
        <f t="shared" si="7"/>
        <v>8.9905111439397931E-2</v>
      </c>
      <c r="AR44" s="134">
        <f t="shared" si="8"/>
        <v>-2.2276394711152253E-2</v>
      </c>
      <c r="AS44" s="134">
        <f t="shared" si="9"/>
        <v>0.35282865344738618</v>
      </c>
      <c r="AT44" s="134">
        <f t="shared" si="10"/>
        <v>0.50753868256849033</v>
      </c>
      <c r="AU44" s="134">
        <f t="shared" si="11"/>
        <v>1.6020599913279623</v>
      </c>
      <c r="AV44" s="134">
        <f t="shared" si="12"/>
        <v>0.15060891710893196</v>
      </c>
      <c r="AW44" s="134">
        <f t="shared" si="13"/>
        <v>0.82817418308127977</v>
      </c>
      <c r="AX44" s="134">
        <f t="shared" si="14"/>
        <v>-1.3010299956639813</v>
      </c>
      <c r="AY44" s="134">
        <f t="shared" si="15"/>
        <v>1.2507978242928</v>
      </c>
      <c r="AZ44" s="134" t="e">
        <f t="shared" si="16"/>
        <v>#NUM!</v>
      </c>
      <c r="BA44" s="134">
        <f t="shared" si="17"/>
        <v>1.173186268412274</v>
      </c>
      <c r="BB44" s="134">
        <f t="shared" si="18"/>
        <v>0.87506126339170009</v>
      </c>
      <c r="BC44" s="134">
        <f t="shared" si="19"/>
        <v>1.0606978403536116</v>
      </c>
      <c r="BD44" s="134">
        <f t="shared" si="20"/>
        <v>1.7201593034059568</v>
      </c>
      <c r="BE44" s="134">
        <f t="shared" si="21"/>
        <v>2.8198505138869345</v>
      </c>
      <c r="BF44" s="134">
        <f t="shared" si="22"/>
        <v>0.8087583338856531</v>
      </c>
      <c r="BG44" s="134">
        <f t="shared" si="23"/>
        <v>2.8994576759756132</v>
      </c>
      <c r="BH44" s="134">
        <f t="shared" si="24"/>
        <v>0.95568775031350572</v>
      </c>
      <c r="BI44" s="134">
        <f t="shared" si="25"/>
        <v>1.000000352927275</v>
      </c>
      <c r="BJ44" s="134">
        <f t="shared" si="26"/>
        <v>0.98227123303956843</v>
      </c>
      <c r="BK44" s="134">
        <f t="shared" si="27"/>
        <v>1.2430380486862944</v>
      </c>
      <c r="BL44" s="134">
        <f t="shared" si="28"/>
        <v>1.0413926851582251</v>
      </c>
      <c r="BM44" s="134">
        <f t="shared" si="29"/>
        <v>0.18469143081759881</v>
      </c>
      <c r="BN44" s="134">
        <f t="shared" si="30"/>
        <v>0.74818802700620046</v>
      </c>
      <c r="BO44" s="134">
        <f t="shared" si="31"/>
        <v>5.3078443483419682E-2</v>
      </c>
      <c r="BP44" s="134">
        <f t="shared" si="32"/>
        <v>1.9469432706978254</v>
      </c>
      <c r="BQ44" s="134">
        <v>-0.22621355501880647</v>
      </c>
      <c r="BR44" s="134">
        <v>1.1920095926536702</v>
      </c>
      <c r="BS44" s="134">
        <v>1.531095546870028</v>
      </c>
      <c r="BT44" s="134">
        <v>1.4492732565000717</v>
      </c>
      <c r="BU44" s="134">
        <v>-0.37161106994968846</v>
      </c>
      <c r="BV44" s="134">
        <v>4.1392685158225077E-2</v>
      </c>
      <c r="BW44" s="134">
        <v>8.9905111439397931E-2</v>
      </c>
      <c r="BX44" s="134">
        <v>-2.2276394711152253E-2</v>
      </c>
      <c r="BY44" s="134">
        <v>0.35282865344738618</v>
      </c>
      <c r="BZ44" s="134">
        <v>0.50753868256849033</v>
      </c>
      <c r="CA44" s="134">
        <v>1.6020599913279623</v>
      </c>
      <c r="CB44" s="134">
        <v>0.15060891710893196</v>
      </c>
      <c r="CC44" s="134">
        <v>0.82817418308127977</v>
      </c>
      <c r="CD44" s="134">
        <v>-1.3010299956639813</v>
      </c>
      <c r="CE44" s="134">
        <v>1.2507978242928</v>
      </c>
      <c r="CG44" s="134">
        <v>1.173186268412274</v>
      </c>
      <c r="CH44" s="134">
        <v>0.87506126339170009</v>
      </c>
      <c r="CI44" s="134">
        <v>1.0606978403536116</v>
      </c>
      <c r="CJ44" s="134">
        <v>1.7201593034059568</v>
      </c>
      <c r="CK44" s="134">
        <v>2.8198505138869345</v>
      </c>
      <c r="CL44" s="134">
        <v>0.8087583338856531</v>
      </c>
      <c r="CM44" s="134">
        <v>2.8994576759756132</v>
      </c>
      <c r="CN44" s="134">
        <v>0.95568775031350572</v>
      </c>
      <c r="CO44" s="134">
        <v>1.000000352927275</v>
      </c>
      <c r="CP44" s="134">
        <v>0.98227123303956843</v>
      </c>
      <c r="CQ44" s="134">
        <v>1.2430380486862944</v>
      </c>
      <c r="CR44" s="134">
        <v>1.0413926851582251</v>
      </c>
      <c r="CS44" s="134">
        <v>0.18469143081759881</v>
      </c>
      <c r="CT44" s="134">
        <v>0.74818802700620046</v>
      </c>
      <c r="CU44" s="134">
        <v>5.3078443483419682E-2</v>
      </c>
      <c r="CV44" s="134">
        <v>1.9469432706978254</v>
      </c>
    </row>
    <row r="45" spans="1:100" ht="28.8" x14ac:dyDescent="0.3">
      <c r="A45" s="128" t="s">
        <v>349</v>
      </c>
      <c r="B45" s="125" t="s">
        <v>379</v>
      </c>
      <c r="C45" s="128" t="s">
        <v>352</v>
      </c>
      <c r="D45" s="130">
        <v>4589</v>
      </c>
      <c r="E45" s="141">
        <v>0.61299999999999999</v>
      </c>
      <c r="F45" s="123">
        <v>24.31</v>
      </c>
      <c r="G45" s="123">
        <v>41.3</v>
      </c>
      <c r="H45" s="123">
        <v>23.615290002674911</v>
      </c>
      <c r="I45" s="128">
        <v>0.432</v>
      </c>
      <c r="J45" s="123">
        <v>1.07</v>
      </c>
      <c r="K45" s="123">
        <v>2.0099999999999998</v>
      </c>
      <c r="L45" s="145">
        <v>1.41</v>
      </c>
      <c r="M45" s="123">
        <v>2.2977020000000001</v>
      </c>
      <c r="N45" s="123">
        <v>4.89829664083992</v>
      </c>
      <c r="O45" s="123">
        <v>40</v>
      </c>
      <c r="P45" s="123">
        <v>1.4145194292068499</v>
      </c>
      <c r="Q45" s="133">
        <v>6.7324662208557102</v>
      </c>
      <c r="R45" s="146">
        <v>0.02</v>
      </c>
      <c r="S45" s="147">
        <v>13.956912863382374</v>
      </c>
      <c r="T45" s="148"/>
      <c r="U45" s="128">
        <v>27.3</v>
      </c>
      <c r="V45" s="123">
        <v>4.9000000000000004</v>
      </c>
      <c r="W45" s="152">
        <v>7.6</v>
      </c>
      <c r="X45" s="139">
        <v>30.599999999999994</v>
      </c>
      <c r="Y45" s="139">
        <v>192.2929218417992</v>
      </c>
      <c r="Z45" s="133">
        <v>2.4978712844794715</v>
      </c>
      <c r="AA45" s="140">
        <v>63.695717754226521</v>
      </c>
      <c r="AB45" s="139">
        <v>8.4</v>
      </c>
      <c r="AC45" s="140">
        <v>10.00003757576213</v>
      </c>
      <c r="AD45" s="139">
        <v>2.2000000000000002</v>
      </c>
      <c r="AE45" s="139">
        <v>39.299999999999997</v>
      </c>
      <c r="AF45" s="139">
        <v>10.3</v>
      </c>
      <c r="AG45" s="153">
        <v>1.55</v>
      </c>
      <c r="AH45" s="153">
        <v>5.2</v>
      </c>
      <c r="AI45" s="139">
        <v>1.19</v>
      </c>
      <c r="AJ45" s="147">
        <v>88.2</v>
      </c>
      <c r="AK45" s="134">
        <f t="shared" si="1"/>
        <v>-0.21253952548158497</v>
      </c>
      <c r="AL45" s="134">
        <f t="shared" si="2"/>
        <v>1.3857849588433357</v>
      </c>
      <c r="AM45" s="134">
        <f t="shared" si="3"/>
        <v>1.6159500516564009</v>
      </c>
      <c r="AN45" s="134">
        <f t="shared" si="4"/>
        <v>1.3731932832088491</v>
      </c>
      <c r="AO45" s="134">
        <f t="shared" si="5"/>
        <v>-0.3645162531850879</v>
      </c>
      <c r="AP45" s="134">
        <f t="shared" si="6"/>
        <v>2.9383777685209667E-2</v>
      </c>
      <c r="AQ45" s="134">
        <f t="shared" si="7"/>
        <v>0.30319605742048883</v>
      </c>
      <c r="AR45" s="134">
        <f t="shared" si="8"/>
        <v>0.14921911265537988</v>
      </c>
      <c r="AS45" s="134">
        <f t="shared" si="9"/>
        <v>0.36129370226881163</v>
      </c>
      <c r="AT45" s="134">
        <f t="shared" si="10"/>
        <v>0.69004508245852969</v>
      </c>
      <c r="AU45" s="134">
        <f t="shared" si="11"/>
        <v>1.6020599913279623</v>
      </c>
      <c r="AV45" s="134">
        <f t="shared" si="12"/>
        <v>0.15060891710893196</v>
      </c>
      <c r="AW45" s="134">
        <f t="shared" si="13"/>
        <v>0.82817418308127977</v>
      </c>
      <c r="AX45" s="134">
        <f t="shared" si="14"/>
        <v>-1.6989700043360187</v>
      </c>
      <c r="AY45" s="134">
        <f t="shared" si="15"/>
        <v>1.1447893670933773</v>
      </c>
      <c r="AZ45" s="134" t="e">
        <f t="shared" si="16"/>
        <v>#NUM!</v>
      </c>
      <c r="BA45" s="134">
        <f t="shared" si="17"/>
        <v>1.436162647040756</v>
      </c>
      <c r="BB45" s="134">
        <f t="shared" si="18"/>
        <v>0.69019608002851374</v>
      </c>
      <c r="BC45" s="134">
        <f t="shared" si="19"/>
        <v>0.88081359228079137</v>
      </c>
      <c r="BD45" s="134">
        <f t="shared" si="20"/>
        <v>1.4857214264815799</v>
      </c>
      <c r="BE45" s="134">
        <f t="shared" si="21"/>
        <v>2.2839632984786054</v>
      </c>
      <c r="BF45" s="134">
        <f t="shared" si="22"/>
        <v>0.39757005538297124</v>
      </c>
      <c r="BG45" s="134">
        <f t="shared" si="23"/>
        <v>1.8041102358169263</v>
      </c>
      <c r="BH45" s="134">
        <f t="shared" si="24"/>
        <v>0.9242792860618817</v>
      </c>
      <c r="BI45" s="134">
        <f t="shared" si="25"/>
        <v>1.0000016318915488</v>
      </c>
      <c r="BJ45" s="134">
        <f t="shared" si="26"/>
        <v>0.34242268082220628</v>
      </c>
      <c r="BK45" s="134">
        <f t="shared" si="27"/>
        <v>1.5943925503754266</v>
      </c>
      <c r="BL45" s="134">
        <f t="shared" si="28"/>
        <v>1.0128372247051722</v>
      </c>
      <c r="BM45" s="134">
        <f t="shared" si="29"/>
        <v>0.1903316981702915</v>
      </c>
      <c r="BN45" s="134">
        <f t="shared" si="30"/>
        <v>0.71600334363479923</v>
      </c>
      <c r="BO45" s="134">
        <f t="shared" si="31"/>
        <v>7.554696139253074E-2</v>
      </c>
      <c r="BP45" s="134">
        <f t="shared" si="32"/>
        <v>1.9454685851318196</v>
      </c>
      <c r="BQ45" s="134">
        <v>-0.21253952548158497</v>
      </c>
      <c r="BR45" s="134">
        <v>1.3857849588433357</v>
      </c>
      <c r="BS45" s="134">
        <v>1.6159500516564009</v>
      </c>
      <c r="BT45" s="134">
        <v>1.3731932832088491</v>
      </c>
      <c r="BU45" s="134">
        <v>-0.3645162531850879</v>
      </c>
      <c r="BV45" s="134">
        <v>2.9383777685209667E-2</v>
      </c>
      <c r="BW45" s="134">
        <v>0.30319605742048883</v>
      </c>
      <c r="BX45" s="134">
        <v>0.14921911265537988</v>
      </c>
      <c r="BY45" s="134">
        <v>0.36129370226881163</v>
      </c>
      <c r="BZ45" s="134">
        <v>0.69004508245852969</v>
      </c>
      <c r="CA45" s="134">
        <v>1.6020599913279623</v>
      </c>
      <c r="CB45" s="134">
        <v>0.15060891710893196</v>
      </c>
      <c r="CC45" s="134">
        <v>0.82817418308127977</v>
      </c>
      <c r="CD45" s="134">
        <v>-1.6989700043360187</v>
      </c>
      <c r="CE45" s="134">
        <v>1.1447893670933773</v>
      </c>
      <c r="CG45" s="134">
        <v>1.436162647040756</v>
      </c>
      <c r="CH45" s="134">
        <v>0.69019608002851374</v>
      </c>
      <c r="CI45" s="134">
        <v>0.88081359228079137</v>
      </c>
      <c r="CJ45" s="134">
        <v>1.4857214264815799</v>
      </c>
      <c r="CK45" s="134">
        <v>2.2839632984786054</v>
      </c>
      <c r="CL45" s="134">
        <v>0.39757005538297124</v>
      </c>
      <c r="CM45" s="134">
        <v>1.8041102358169263</v>
      </c>
      <c r="CN45" s="134">
        <v>0.9242792860618817</v>
      </c>
      <c r="CO45" s="134">
        <v>1.0000016318915488</v>
      </c>
      <c r="CP45" s="134">
        <v>0.34242268082220628</v>
      </c>
      <c r="CQ45" s="134">
        <v>1.5943925503754266</v>
      </c>
      <c r="CR45" s="134">
        <v>1.0128372247051722</v>
      </c>
      <c r="CS45" s="134">
        <v>0.1903316981702915</v>
      </c>
      <c r="CT45" s="134">
        <v>0.71600334363479923</v>
      </c>
      <c r="CU45" s="134">
        <v>7.554696139253074E-2</v>
      </c>
      <c r="CV45" s="134">
        <v>1.9454685851318196</v>
      </c>
    </row>
    <row r="46" spans="1:100" x14ac:dyDescent="0.3">
      <c r="A46" s="128" t="s">
        <v>353</v>
      </c>
      <c r="B46" s="125" t="s">
        <v>379</v>
      </c>
      <c r="C46" s="128" t="s">
        <v>386</v>
      </c>
      <c r="D46" s="130">
        <v>5010</v>
      </c>
      <c r="E46" s="141">
        <v>0.628</v>
      </c>
      <c r="F46" s="123">
        <v>13.51</v>
      </c>
      <c r="G46" s="123">
        <v>27.22</v>
      </c>
      <c r="H46" s="123">
        <v>30.547660877619357</v>
      </c>
      <c r="I46" s="128">
        <v>0.50800000000000001</v>
      </c>
      <c r="J46" s="123">
        <v>1.05</v>
      </c>
      <c r="K46" s="123">
        <v>1.1599999999999999</v>
      </c>
      <c r="L46" s="145">
        <v>1.1399999999999999</v>
      </c>
      <c r="M46" s="123">
        <v>1.8440909999999999</v>
      </c>
      <c r="N46" s="123">
        <v>3.3701617790499729</v>
      </c>
      <c r="O46" s="123">
        <v>40</v>
      </c>
      <c r="P46" s="123">
        <v>1.4145194292068499</v>
      </c>
      <c r="Q46" s="133">
        <v>6.7324662208557102</v>
      </c>
      <c r="R46" s="146">
        <v>0.08</v>
      </c>
      <c r="S46" s="147">
        <v>431.91777078254512</v>
      </c>
      <c r="T46" s="148"/>
      <c r="U46" s="128">
        <v>30.4</v>
      </c>
      <c r="V46" s="123">
        <v>6.5</v>
      </c>
      <c r="W46" s="152">
        <v>8</v>
      </c>
      <c r="X46" s="139">
        <v>27.299999999999997</v>
      </c>
      <c r="Y46" s="139">
        <v>550.61170610829959</v>
      </c>
      <c r="Z46" s="133">
        <v>77.923871599486716</v>
      </c>
      <c r="AA46" s="140">
        <v>1067.0141075010272</v>
      </c>
      <c r="AB46" s="139">
        <v>19.059999999999999</v>
      </c>
      <c r="AC46" s="140">
        <v>5.0000106758564442</v>
      </c>
      <c r="AD46" s="139">
        <v>8.3000000000000007</v>
      </c>
      <c r="AE46" s="139">
        <v>26.3</v>
      </c>
      <c r="AF46" s="139">
        <v>8.9</v>
      </c>
      <c r="AG46" s="153">
        <v>1.54</v>
      </c>
      <c r="AH46" s="153">
        <v>4.9000000000000004</v>
      </c>
      <c r="AI46" s="139">
        <v>0.23</v>
      </c>
      <c r="AJ46" s="147">
        <v>73.5</v>
      </c>
      <c r="AK46" s="134">
        <f t="shared" si="1"/>
        <v>-0.20204035626280387</v>
      </c>
      <c r="AL46" s="134">
        <f t="shared" si="2"/>
        <v>1.1306553490220306</v>
      </c>
      <c r="AM46" s="134">
        <f t="shared" si="3"/>
        <v>1.4348881208673159</v>
      </c>
      <c r="AN46" s="134">
        <f t="shared" si="4"/>
        <v>1.4849779606723412</v>
      </c>
      <c r="AO46" s="134">
        <f t="shared" si="5"/>
        <v>-0.29413628771608075</v>
      </c>
      <c r="AP46" s="134">
        <f t="shared" si="6"/>
        <v>2.1189299069938092E-2</v>
      </c>
      <c r="AQ46" s="134">
        <f t="shared" si="7"/>
        <v>6.445798922691845E-2</v>
      </c>
      <c r="AR46" s="134">
        <f t="shared" si="8"/>
        <v>5.6904851336472557E-2</v>
      </c>
      <c r="AS46" s="134">
        <f t="shared" si="9"/>
        <v>0.26578234829175618</v>
      </c>
      <c r="AT46" s="134">
        <f t="shared" si="10"/>
        <v>0.52765074896104547</v>
      </c>
      <c r="AU46" s="134">
        <f t="shared" si="11"/>
        <v>1.6020599913279623</v>
      </c>
      <c r="AV46" s="134">
        <f t="shared" si="12"/>
        <v>0.15060891710893196</v>
      </c>
      <c r="AW46" s="134">
        <f t="shared" si="13"/>
        <v>0.82817418308127977</v>
      </c>
      <c r="AX46" s="134">
        <f t="shared" si="14"/>
        <v>-1.0969100130080565</v>
      </c>
      <c r="AY46" s="134">
        <f t="shared" si="15"/>
        <v>2.635401072984815</v>
      </c>
      <c r="AZ46" s="134" t="e">
        <f t="shared" si="16"/>
        <v>#NUM!</v>
      </c>
      <c r="BA46" s="134">
        <f t="shared" si="17"/>
        <v>1.4828735836087537</v>
      </c>
      <c r="BB46" s="134">
        <f t="shared" si="18"/>
        <v>0.81291335664285558</v>
      </c>
      <c r="BC46" s="134">
        <f t="shared" si="19"/>
        <v>0.90308998699194354</v>
      </c>
      <c r="BD46" s="134">
        <f t="shared" si="20"/>
        <v>1.436162647040756</v>
      </c>
      <c r="BE46" s="134">
        <f t="shared" si="21"/>
        <v>2.740845440337726</v>
      </c>
      <c r="BF46" s="134">
        <f t="shared" si="22"/>
        <v>1.8916705220600165</v>
      </c>
      <c r="BG46" s="134">
        <f t="shared" si="23"/>
        <v>3.028170161476341</v>
      </c>
      <c r="BH46" s="134">
        <f t="shared" si="24"/>
        <v>1.2801228963023075</v>
      </c>
      <c r="BI46" s="134">
        <f t="shared" si="25"/>
        <v>0.6989709316281375</v>
      </c>
      <c r="BJ46" s="134">
        <f t="shared" si="26"/>
        <v>0.91907809237607396</v>
      </c>
      <c r="BK46" s="134">
        <f t="shared" si="27"/>
        <v>1.4199557484897578</v>
      </c>
      <c r="BL46" s="134">
        <f t="shared" si="28"/>
        <v>0.9493900066449128</v>
      </c>
      <c r="BM46" s="134">
        <f t="shared" si="29"/>
        <v>0.18752072083646307</v>
      </c>
      <c r="BN46" s="134">
        <f t="shared" si="30"/>
        <v>0.69019608002851374</v>
      </c>
      <c r="BO46" s="134">
        <f t="shared" si="31"/>
        <v>-0.63827216398240705</v>
      </c>
      <c r="BP46" s="134">
        <f t="shared" si="32"/>
        <v>1.866287339084195</v>
      </c>
      <c r="BQ46" s="134">
        <v>-0.20204035626280387</v>
      </c>
      <c r="BR46" s="134">
        <v>1.1306553490220306</v>
      </c>
      <c r="BS46" s="134">
        <v>1.4348881208673159</v>
      </c>
      <c r="BT46" s="134">
        <v>1.4849779606723412</v>
      </c>
      <c r="BU46" s="134">
        <v>-0.29413628771608075</v>
      </c>
      <c r="BV46" s="134">
        <v>2.1189299069938092E-2</v>
      </c>
      <c r="BW46" s="134">
        <v>6.445798922691845E-2</v>
      </c>
      <c r="BX46" s="134">
        <v>5.6904851336472557E-2</v>
      </c>
      <c r="BY46" s="134">
        <v>0.26578234829175618</v>
      </c>
      <c r="BZ46" s="134">
        <v>0.52765074896104547</v>
      </c>
      <c r="CA46" s="134">
        <v>1.6020599913279623</v>
      </c>
      <c r="CB46" s="134">
        <v>0.15060891710893196</v>
      </c>
      <c r="CC46" s="134">
        <v>0.82817418308127977</v>
      </c>
      <c r="CD46" s="134">
        <v>-1.0969100130080565</v>
      </c>
      <c r="CE46" s="134">
        <v>2.635401072984815</v>
      </c>
      <c r="CG46" s="134">
        <v>1.4828735836087537</v>
      </c>
      <c r="CH46" s="134">
        <v>0.81291335664285558</v>
      </c>
      <c r="CI46" s="134">
        <v>0.90308998699194354</v>
      </c>
      <c r="CJ46" s="134">
        <v>1.436162647040756</v>
      </c>
      <c r="CK46" s="134">
        <v>2.740845440337726</v>
      </c>
      <c r="CL46" s="134">
        <v>1.8916705220600165</v>
      </c>
      <c r="CM46" s="134">
        <v>3.028170161476341</v>
      </c>
      <c r="CN46" s="134">
        <v>1.2801228963023075</v>
      </c>
      <c r="CO46" s="134">
        <v>0.6989709316281375</v>
      </c>
      <c r="CP46" s="134">
        <v>0.91907809237607396</v>
      </c>
      <c r="CQ46" s="134">
        <v>1.4199557484897578</v>
      </c>
      <c r="CR46" s="134">
        <v>0.9493900066449128</v>
      </c>
      <c r="CS46" s="134">
        <v>0.18752072083646307</v>
      </c>
      <c r="CT46" s="134">
        <v>0.69019608002851374</v>
      </c>
      <c r="CU46" s="134">
        <v>-0.63827216398240705</v>
      </c>
      <c r="CV46" s="134">
        <v>1.866287339084195</v>
      </c>
    </row>
    <row r="47" spans="1:100" ht="28.8" x14ac:dyDescent="0.3">
      <c r="A47" s="128" t="s">
        <v>353</v>
      </c>
      <c r="B47" s="125" t="s">
        <v>381</v>
      </c>
      <c r="C47" s="128" t="s">
        <v>354</v>
      </c>
      <c r="D47" s="130">
        <v>5038</v>
      </c>
      <c r="E47" s="141">
        <v>0.628</v>
      </c>
      <c r="F47" s="123">
        <v>9.57</v>
      </c>
      <c r="G47" s="123">
        <v>21.39</v>
      </c>
      <c r="H47" s="123">
        <v>22.960061752234779</v>
      </c>
      <c r="I47" s="128">
        <v>0.45800000000000002</v>
      </c>
      <c r="J47" s="123">
        <v>1.06</v>
      </c>
      <c r="K47" s="123">
        <v>1.29</v>
      </c>
      <c r="L47" s="145">
        <v>1.23</v>
      </c>
      <c r="M47" s="123">
        <v>0.80971700000000002</v>
      </c>
      <c r="N47" s="123">
        <v>6.0056505444074215</v>
      </c>
      <c r="O47" s="123">
        <v>40</v>
      </c>
      <c r="P47" s="123">
        <v>1.4145194292068499</v>
      </c>
      <c r="Q47" s="133">
        <v>6.7324662208557102</v>
      </c>
      <c r="R47" s="146">
        <v>0.1</v>
      </c>
      <c r="S47" s="147">
        <v>0</v>
      </c>
      <c r="T47" s="148"/>
      <c r="U47" s="128">
        <v>37.4</v>
      </c>
      <c r="V47" s="123">
        <v>5.6</v>
      </c>
      <c r="W47" s="152">
        <v>9.6</v>
      </c>
      <c r="X47" s="139">
        <v>14.599999999999994</v>
      </c>
      <c r="Y47" s="139">
        <v>0</v>
      </c>
      <c r="Z47" s="133">
        <v>0</v>
      </c>
      <c r="AA47" s="140">
        <v>108.01350522141743</v>
      </c>
      <c r="AB47" s="139">
        <v>19.77</v>
      </c>
      <c r="AC47" s="140">
        <v>9.9999897037882857</v>
      </c>
      <c r="AD47" s="139">
        <v>8</v>
      </c>
      <c r="AE47" s="139">
        <v>23.5</v>
      </c>
      <c r="AF47" s="139">
        <v>8.6</v>
      </c>
      <c r="AG47" s="153">
        <v>1.63</v>
      </c>
      <c r="AH47" s="153">
        <v>5.2</v>
      </c>
      <c r="AI47" s="139">
        <v>2.5299999999999998</v>
      </c>
      <c r="AJ47" s="147">
        <v>90.800000000000011</v>
      </c>
      <c r="AK47" s="134">
        <f t="shared" si="1"/>
        <v>-0.20204035626280387</v>
      </c>
      <c r="AL47" s="134">
        <f t="shared" si="2"/>
        <v>0.9809119377768436</v>
      </c>
      <c r="AM47" s="134">
        <f t="shared" si="3"/>
        <v>1.3302107845715281</v>
      </c>
      <c r="AN47" s="134">
        <f t="shared" si="4"/>
        <v>1.3609730517842435</v>
      </c>
      <c r="AO47" s="134">
        <f t="shared" si="5"/>
        <v>-0.33913452199613081</v>
      </c>
      <c r="AP47" s="134">
        <f t="shared" si="6"/>
        <v>2.5305865264770262E-2</v>
      </c>
      <c r="AQ47" s="134">
        <f t="shared" si="7"/>
        <v>0.11058971029924898</v>
      </c>
      <c r="AR47" s="134">
        <f t="shared" si="8"/>
        <v>8.9905111439397931E-2</v>
      </c>
      <c r="AS47" s="134">
        <f t="shared" si="9"/>
        <v>-9.1666742619969183E-2</v>
      </c>
      <c r="AT47" s="134">
        <f t="shared" si="10"/>
        <v>0.77856005795771344</v>
      </c>
      <c r="AU47" s="134">
        <f t="shared" si="11"/>
        <v>1.6020599913279623</v>
      </c>
      <c r="AV47" s="134">
        <f t="shared" si="12"/>
        <v>0.15060891710893196</v>
      </c>
      <c r="AW47" s="134">
        <f t="shared" si="13"/>
        <v>0.82817418308127977</v>
      </c>
      <c r="AX47" s="134">
        <f t="shared" si="14"/>
        <v>-1</v>
      </c>
      <c r="AY47" s="134" t="e">
        <f t="shared" si="15"/>
        <v>#NUM!</v>
      </c>
      <c r="AZ47" s="134" t="e">
        <f t="shared" si="16"/>
        <v>#NUM!</v>
      </c>
      <c r="BA47" s="134">
        <f t="shared" si="17"/>
        <v>1.5728716022004801</v>
      </c>
      <c r="BB47" s="134">
        <f t="shared" si="18"/>
        <v>0.74818802700620035</v>
      </c>
      <c r="BC47" s="134">
        <f t="shared" si="19"/>
        <v>0.98227123303956843</v>
      </c>
      <c r="BD47" s="134">
        <f t="shared" si="20"/>
        <v>1.1643528557844369</v>
      </c>
      <c r="BE47" s="134" t="e">
        <f t="shared" si="21"/>
        <v>#NUM!</v>
      </c>
      <c r="BF47" s="134" t="e">
        <f t="shared" si="22"/>
        <v>#NUM!</v>
      </c>
      <c r="BG47" s="134">
        <f t="shared" si="23"/>
        <v>2.0334780598985196</v>
      </c>
      <c r="BH47" s="134">
        <f t="shared" si="24"/>
        <v>1.2960066693136723</v>
      </c>
      <c r="BI47" s="134">
        <f t="shared" si="25"/>
        <v>0.99999955284097664</v>
      </c>
      <c r="BJ47" s="134">
        <f t="shared" si="26"/>
        <v>0.90308998699194354</v>
      </c>
      <c r="BK47" s="134">
        <f t="shared" si="27"/>
        <v>1.3710678622717363</v>
      </c>
      <c r="BL47" s="134">
        <f t="shared" si="28"/>
        <v>0.93449845124356767</v>
      </c>
      <c r="BM47" s="134">
        <f t="shared" si="29"/>
        <v>0.21218760440395779</v>
      </c>
      <c r="BN47" s="134">
        <f t="shared" si="30"/>
        <v>0.71600334363479923</v>
      </c>
      <c r="BO47" s="134">
        <f t="shared" si="31"/>
        <v>0.40312052117581787</v>
      </c>
      <c r="BP47" s="134">
        <f t="shared" si="32"/>
        <v>1.9580858485210852</v>
      </c>
      <c r="BQ47" s="134">
        <v>-0.20204035626280387</v>
      </c>
      <c r="BR47" s="134">
        <v>0.9809119377768436</v>
      </c>
      <c r="BS47" s="134">
        <v>1.3302107845715281</v>
      </c>
      <c r="BT47" s="134">
        <v>1.3609730517842435</v>
      </c>
      <c r="BU47" s="134">
        <v>-0.33913452199613081</v>
      </c>
      <c r="BV47" s="134">
        <v>2.5305865264770262E-2</v>
      </c>
      <c r="BW47" s="134">
        <v>0.11058971029924898</v>
      </c>
      <c r="BX47" s="134">
        <v>8.9905111439397931E-2</v>
      </c>
      <c r="BY47" s="134">
        <v>-9.1666742619969183E-2</v>
      </c>
      <c r="BZ47" s="134">
        <v>0.77856005795771344</v>
      </c>
      <c r="CA47" s="134">
        <v>1.6020599913279623</v>
      </c>
      <c r="CB47" s="134">
        <v>0.15060891710893196</v>
      </c>
      <c r="CC47" s="134">
        <v>0.82817418308127977</v>
      </c>
      <c r="CD47" s="134">
        <v>-1</v>
      </c>
      <c r="CG47" s="134">
        <v>1.5728716022004801</v>
      </c>
      <c r="CH47" s="134">
        <v>0.74818802700620035</v>
      </c>
      <c r="CI47" s="134">
        <v>0.98227123303956843</v>
      </c>
      <c r="CJ47" s="134">
        <v>1.1643528557844369</v>
      </c>
      <c r="CM47" s="134">
        <v>2.0334780598985196</v>
      </c>
      <c r="CN47" s="134">
        <v>1.2960066693136723</v>
      </c>
      <c r="CO47" s="134">
        <v>0.99999955284097664</v>
      </c>
      <c r="CP47" s="134">
        <v>0.90308998699194354</v>
      </c>
      <c r="CQ47" s="134">
        <v>1.3710678622717363</v>
      </c>
      <c r="CR47" s="134">
        <v>0.93449845124356767</v>
      </c>
      <c r="CS47" s="134">
        <v>0.21218760440395779</v>
      </c>
      <c r="CT47" s="134">
        <v>0.71600334363479923</v>
      </c>
      <c r="CU47" s="134">
        <v>0.40312052117581787</v>
      </c>
      <c r="CV47" s="134">
        <v>1.9580858485210852</v>
      </c>
    </row>
    <row r="48" spans="1:100" x14ac:dyDescent="0.3">
      <c r="A48" s="128" t="s">
        <v>353</v>
      </c>
      <c r="B48" s="125" t="s">
        <v>381</v>
      </c>
      <c r="C48" s="128" t="s">
        <v>355</v>
      </c>
      <c r="D48" s="130">
        <v>5064</v>
      </c>
      <c r="E48" s="141">
        <v>0.64200000000000002</v>
      </c>
      <c r="F48" s="123">
        <v>18.2</v>
      </c>
      <c r="G48" s="123">
        <v>32.15</v>
      </c>
      <c r="H48" s="123">
        <v>25.987568345830901</v>
      </c>
      <c r="I48" s="128">
        <v>0.57099999999999995</v>
      </c>
      <c r="J48" s="123">
        <v>1.03</v>
      </c>
      <c r="K48" s="123">
        <v>1.27</v>
      </c>
      <c r="L48" s="145">
        <v>1.1399999999999999</v>
      </c>
      <c r="M48" s="123">
        <v>1.3580810000000001</v>
      </c>
      <c r="N48" s="123">
        <v>3.24896271095046</v>
      </c>
      <c r="O48" s="123">
        <v>40</v>
      </c>
      <c r="P48" s="123">
        <v>1.4145194292068499</v>
      </c>
      <c r="Q48" s="133">
        <v>6.7324662208557102</v>
      </c>
      <c r="R48" s="146">
        <v>0.04</v>
      </c>
      <c r="S48" s="147">
        <v>565.40192954149109</v>
      </c>
      <c r="T48" s="148"/>
      <c r="U48" s="128">
        <v>45</v>
      </c>
      <c r="V48" s="123">
        <v>3.8</v>
      </c>
      <c r="W48" s="152">
        <v>4.9000000000000004</v>
      </c>
      <c r="X48" s="139">
        <v>41.8</v>
      </c>
      <c r="Y48" s="139">
        <v>384.68149603257035</v>
      </c>
      <c r="Z48" s="133">
        <v>374.95851890246308</v>
      </c>
      <c r="AA48" s="140">
        <v>1247.4434635991313</v>
      </c>
      <c r="AB48" s="139">
        <v>21.31</v>
      </c>
      <c r="AC48" s="140">
        <v>4.9999914134935235</v>
      </c>
      <c r="AD48" s="139">
        <v>6.2</v>
      </c>
      <c r="AE48" s="139">
        <v>49.3</v>
      </c>
      <c r="AF48" s="139">
        <v>9.6</v>
      </c>
      <c r="AG48" s="153">
        <v>1.64</v>
      </c>
      <c r="AH48" s="153">
        <v>5.1000000000000005</v>
      </c>
      <c r="AI48" s="139">
        <v>4.49</v>
      </c>
      <c r="AJ48" s="147">
        <v>69.3</v>
      </c>
      <c r="AK48" s="134">
        <f t="shared" si="1"/>
        <v>-0.19246497193114673</v>
      </c>
      <c r="AL48" s="134">
        <f t="shared" si="2"/>
        <v>1.2600713879850747</v>
      </c>
      <c r="AM48" s="134">
        <f t="shared" si="3"/>
        <v>1.5071809772602409</v>
      </c>
      <c r="AN48" s="134">
        <f t="shared" si="4"/>
        <v>1.4147656445108845</v>
      </c>
      <c r="AO48" s="134">
        <f t="shared" si="5"/>
        <v>-0.24336389175415199</v>
      </c>
      <c r="AP48" s="134">
        <f t="shared" si="6"/>
        <v>1.2837224705172217E-2</v>
      </c>
      <c r="AQ48" s="134">
        <f t="shared" si="7"/>
        <v>0.10380372095595687</v>
      </c>
      <c r="AR48" s="134">
        <f t="shared" si="8"/>
        <v>5.6904851336472557E-2</v>
      </c>
      <c r="AS48" s="134">
        <f t="shared" si="9"/>
        <v>0.13292567333473126</v>
      </c>
      <c r="AT48" s="134">
        <f t="shared" si="10"/>
        <v>0.51174472688164518</v>
      </c>
      <c r="AU48" s="134">
        <f t="shared" si="11"/>
        <v>1.6020599913279623</v>
      </c>
      <c r="AV48" s="134">
        <f t="shared" si="12"/>
        <v>0.15060891710893196</v>
      </c>
      <c r="AW48" s="134">
        <f t="shared" si="13"/>
        <v>0.82817418308127977</v>
      </c>
      <c r="AX48" s="134">
        <f t="shared" si="14"/>
        <v>-1.3979400086720375</v>
      </c>
      <c r="AY48" s="134">
        <f t="shared" si="15"/>
        <v>2.7523572862684498</v>
      </c>
      <c r="AZ48" s="134" t="e">
        <f t="shared" si="16"/>
        <v>#NUM!</v>
      </c>
      <c r="BA48" s="134">
        <f t="shared" si="17"/>
        <v>1.6532125137753437</v>
      </c>
      <c r="BB48" s="134">
        <f t="shared" si="18"/>
        <v>0.57978359661681012</v>
      </c>
      <c r="BC48" s="134">
        <f t="shared" si="19"/>
        <v>0.69019608002851374</v>
      </c>
      <c r="BD48" s="134">
        <f t="shared" si="20"/>
        <v>1.6211762817750353</v>
      </c>
      <c r="BE48" s="134">
        <f t="shared" si="21"/>
        <v>2.5851012963556248</v>
      </c>
      <c r="BF48" s="134">
        <f t="shared" si="22"/>
        <v>2.5739832250391492</v>
      </c>
      <c r="BG48" s="134">
        <f t="shared" si="23"/>
        <v>3.096020871727637</v>
      </c>
      <c r="BH48" s="134">
        <f t="shared" si="24"/>
        <v>1.3285834497142019</v>
      </c>
      <c r="BI48" s="134">
        <f t="shared" si="25"/>
        <v>0.69896925852090208</v>
      </c>
      <c r="BJ48" s="134">
        <f t="shared" si="26"/>
        <v>0.79239168949825389</v>
      </c>
      <c r="BK48" s="134">
        <f t="shared" si="27"/>
        <v>1.69284691927723</v>
      </c>
      <c r="BL48" s="134">
        <f t="shared" si="28"/>
        <v>0.98227123303956843</v>
      </c>
      <c r="BM48" s="134">
        <f t="shared" si="29"/>
        <v>0.21484384804769785</v>
      </c>
      <c r="BN48" s="134">
        <f t="shared" si="30"/>
        <v>0.70757017609793638</v>
      </c>
      <c r="BO48" s="134">
        <f t="shared" si="31"/>
        <v>0.65224634100332324</v>
      </c>
      <c r="BP48" s="134">
        <f t="shared" si="32"/>
        <v>1.8407332346118068</v>
      </c>
      <c r="BQ48" s="134">
        <v>-0.19246497193114673</v>
      </c>
      <c r="BR48" s="134">
        <v>1.2600713879850747</v>
      </c>
      <c r="BS48" s="134">
        <v>1.5071809772602409</v>
      </c>
      <c r="BT48" s="134">
        <v>1.4147656445108845</v>
      </c>
      <c r="BU48" s="134">
        <v>-0.24336389175415199</v>
      </c>
      <c r="BV48" s="134">
        <v>1.2837224705172217E-2</v>
      </c>
      <c r="BW48" s="134">
        <v>0.10380372095595687</v>
      </c>
      <c r="BX48" s="134">
        <v>5.6904851336472557E-2</v>
      </c>
      <c r="BY48" s="134">
        <v>0.13292567333473126</v>
      </c>
      <c r="BZ48" s="134">
        <v>0.51174472688164518</v>
      </c>
      <c r="CA48" s="134">
        <v>1.6020599913279623</v>
      </c>
      <c r="CB48" s="134">
        <v>0.15060891710893196</v>
      </c>
      <c r="CC48" s="134">
        <v>0.82817418308127977</v>
      </c>
      <c r="CD48" s="134">
        <v>-1.3979400086720375</v>
      </c>
      <c r="CE48" s="134">
        <v>2.7523572862684498</v>
      </c>
      <c r="CG48" s="134">
        <v>1.6532125137753437</v>
      </c>
      <c r="CH48" s="134">
        <v>0.57978359661681012</v>
      </c>
      <c r="CI48" s="134">
        <v>0.69019608002851374</v>
      </c>
      <c r="CJ48" s="134">
        <v>1.6211762817750353</v>
      </c>
      <c r="CK48" s="134">
        <v>2.5851012963556248</v>
      </c>
      <c r="CL48" s="134">
        <v>2.5739832250391492</v>
      </c>
      <c r="CM48" s="134">
        <v>3.096020871727637</v>
      </c>
      <c r="CN48" s="134">
        <v>1.3285834497142019</v>
      </c>
      <c r="CO48" s="134">
        <v>0.69896925852090208</v>
      </c>
      <c r="CP48" s="134">
        <v>0.79239168949825389</v>
      </c>
      <c r="CQ48" s="134">
        <v>1.69284691927723</v>
      </c>
      <c r="CR48" s="134">
        <v>0.98227123303956843</v>
      </c>
      <c r="CS48" s="134">
        <v>0.21484384804769785</v>
      </c>
      <c r="CT48" s="134">
        <v>0.70757017609793638</v>
      </c>
      <c r="CU48" s="134">
        <v>0.65224634100332324</v>
      </c>
      <c r="CV48" s="134">
        <v>1.8407332346118068</v>
      </c>
    </row>
    <row r="49" spans="1:100" x14ac:dyDescent="0.3">
      <c r="A49" s="128" t="s">
        <v>353</v>
      </c>
      <c r="B49" s="125" t="s">
        <v>381</v>
      </c>
      <c r="C49" s="128" t="s">
        <v>356</v>
      </c>
      <c r="D49" s="130">
        <v>5069</v>
      </c>
      <c r="E49" s="141">
        <v>0.61199999999999999</v>
      </c>
      <c r="F49" s="123">
        <v>12.62</v>
      </c>
      <c r="G49" s="123">
        <v>23.96</v>
      </c>
      <c r="H49" s="123">
        <v>34.023474947098947</v>
      </c>
      <c r="I49" s="128">
        <v>0.442</v>
      </c>
      <c r="J49" s="123">
        <v>0.94</v>
      </c>
      <c r="K49" s="123">
        <v>1.23</v>
      </c>
      <c r="L49" s="145">
        <v>1.07</v>
      </c>
      <c r="M49" s="123">
        <v>2.0962730000000001</v>
      </c>
      <c r="N49" s="123">
        <v>4.9564250162043324</v>
      </c>
      <c r="O49" s="123">
        <v>40</v>
      </c>
      <c r="P49" s="123">
        <v>1.4145194292068499</v>
      </c>
      <c r="Q49" s="133">
        <v>6.7324662208557102</v>
      </c>
      <c r="R49" s="146">
        <v>0.04</v>
      </c>
      <c r="S49" s="147">
        <v>1465.6469222394476</v>
      </c>
      <c r="T49" s="148"/>
      <c r="U49" s="128">
        <v>21.4</v>
      </c>
      <c r="V49" s="123">
        <v>2.9</v>
      </c>
      <c r="W49" s="152">
        <v>3.9</v>
      </c>
      <c r="X49" s="139">
        <v>28.400000000000006</v>
      </c>
      <c r="Y49" s="139">
        <v>80.132215511643579</v>
      </c>
      <c r="Z49" s="133">
        <v>20.890123684604777</v>
      </c>
      <c r="AA49" s="140">
        <v>283.95251623432239</v>
      </c>
      <c r="AB49" s="139">
        <v>25.4</v>
      </c>
      <c r="AC49" s="140">
        <v>10.00000443841018</v>
      </c>
      <c r="AD49" s="139">
        <v>7</v>
      </c>
      <c r="AE49" s="139">
        <v>42.1</v>
      </c>
      <c r="AF49" s="139">
        <v>7.4</v>
      </c>
      <c r="AG49" s="153">
        <v>1.64</v>
      </c>
      <c r="AH49" s="153">
        <v>5.2</v>
      </c>
      <c r="AI49" s="139">
        <v>0.7</v>
      </c>
      <c r="AJ49" s="147">
        <v>49.4</v>
      </c>
      <c r="AK49" s="134">
        <f t="shared" si="1"/>
        <v>-0.21324857785443882</v>
      </c>
      <c r="AL49" s="134">
        <f t="shared" si="2"/>
        <v>1.1010593549081156</v>
      </c>
      <c r="AM49" s="134">
        <f t="shared" si="3"/>
        <v>1.3794868137172738</v>
      </c>
      <c r="AN49" s="134">
        <f t="shared" si="4"/>
        <v>1.5317786676915919</v>
      </c>
      <c r="AO49" s="134">
        <f t="shared" si="5"/>
        <v>-0.35457773065090809</v>
      </c>
      <c r="AP49" s="134">
        <f t="shared" si="6"/>
        <v>-2.6872146400301365E-2</v>
      </c>
      <c r="AQ49" s="134">
        <f t="shared" si="7"/>
        <v>8.9905111439397931E-2</v>
      </c>
      <c r="AR49" s="134">
        <f t="shared" si="8"/>
        <v>2.9383777685209667E-2</v>
      </c>
      <c r="AS49" s="134">
        <f t="shared" si="9"/>
        <v>0.32144784065566195</v>
      </c>
      <c r="AT49" s="134">
        <f t="shared" si="10"/>
        <v>0.69516854029442576</v>
      </c>
      <c r="AU49" s="134">
        <f t="shared" si="11"/>
        <v>1.6020599913279623</v>
      </c>
      <c r="AV49" s="134">
        <f t="shared" si="12"/>
        <v>0.15060891710893196</v>
      </c>
      <c r="AW49" s="134">
        <f t="shared" si="13"/>
        <v>0.82817418308127977</v>
      </c>
      <c r="AX49" s="134">
        <f t="shared" si="14"/>
        <v>-1.3979400086720375</v>
      </c>
      <c r="AY49" s="134">
        <f t="shared" si="15"/>
        <v>3.1660293603517968</v>
      </c>
      <c r="AZ49" s="134" t="e">
        <f t="shared" si="16"/>
        <v>#NUM!</v>
      </c>
      <c r="BA49" s="134">
        <f t="shared" si="17"/>
        <v>1.3304137733491908</v>
      </c>
      <c r="BB49" s="134">
        <f t="shared" si="18"/>
        <v>0.46239799789895608</v>
      </c>
      <c r="BC49" s="134">
        <f t="shared" si="19"/>
        <v>0.59106460702649921</v>
      </c>
      <c r="BD49" s="134">
        <f t="shared" si="20"/>
        <v>1.4533183400470377</v>
      </c>
      <c r="BE49" s="134">
        <f t="shared" si="21"/>
        <v>1.90380715036839</v>
      </c>
      <c r="BF49" s="134">
        <f t="shared" si="22"/>
        <v>1.3199410113246042</v>
      </c>
      <c r="BG49" s="134">
        <f t="shared" si="23"/>
        <v>2.4532457215204095</v>
      </c>
      <c r="BH49" s="134">
        <f t="shared" si="24"/>
        <v>1.4048337166199381</v>
      </c>
      <c r="BI49" s="134">
        <f t="shared" si="25"/>
        <v>1.0000001927576623</v>
      </c>
      <c r="BJ49" s="134">
        <f t="shared" si="26"/>
        <v>0.84509804001425681</v>
      </c>
      <c r="BK49" s="134">
        <f t="shared" si="27"/>
        <v>1.6242820958356683</v>
      </c>
      <c r="BL49" s="134">
        <f t="shared" si="28"/>
        <v>0.86923171973097624</v>
      </c>
      <c r="BM49" s="134">
        <f t="shared" si="29"/>
        <v>0.21484384804769785</v>
      </c>
      <c r="BN49" s="134">
        <f t="shared" si="30"/>
        <v>0.71600334363479923</v>
      </c>
      <c r="BO49" s="134">
        <f t="shared" si="31"/>
        <v>-0.15490195998574319</v>
      </c>
      <c r="BP49" s="134">
        <f t="shared" si="32"/>
        <v>1.6937269489236468</v>
      </c>
      <c r="BQ49" s="134">
        <v>-0.21324857785443882</v>
      </c>
      <c r="BR49" s="134">
        <v>1.1010593549081156</v>
      </c>
      <c r="BS49" s="134">
        <v>1.3794868137172738</v>
      </c>
      <c r="BT49" s="134">
        <v>1.5317786676915919</v>
      </c>
      <c r="BU49" s="134">
        <v>-0.35457773065090809</v>
      </c>
      <c r="BV49" s="134">
        <v>-2.6872146400301365E-2</v>
      </c>
      <c r="BW49" s="134">
        <v>8.9905111439397931E-2</v>
      </c>
      <c r="BX49" s="134">
        <v>2.9383777685209667E-2</v>
      </c>
      <c r="BY49" s="134">
        <v>0.32144784065566195</v>
      </c>
      <c r="BZ49" s="134">
        <v>0.69516854029442576</v>
      </c>
      <c r="CA49" s="134">
        <v>1.6020599913279623</v>
      </c>
      <c r="CB49" s="134">
        <v>0.15060891710893196</v>
      </c>
      <c r="CC49" s="134">
        <v>0.82817418308127977</v>
      </c>
      <c r="CD49" s="134">
        <v>-1.3979400086720375</v>
      </c>
      <c r="CE49" s="134">
        <v>3.1660293603517968</v>
      </c>
      <c r="CG49" s="134">
        <v>1.3304137733491908</v>
      </c>
      <c r="CH49" s="134">
        <v>0.46239799789895608</v>
      </c>
      <c r="CI49" s="134">
        <v>0.59106460702649921</v>
      </c>
      <c r="CJ49" s="134">
        <v>1.4533183400470377</v>
      </c>
      <c r="CK49" s="134">
        <v>1.90380715036839</v>
      </c>
      <c r="CL49" s="134">
        <v>1.3199410113246042</v>
      </c>
      <c r="CM49" s="134">
        <v>2.4532457215204095</v>
      </c>
      <c r="CN49" s="134">
        <v>1.4048337166199381</v>
      </c>
      <c r="CO49" s="134">
        <v>1.0000001927576623</v>
      </c>
      <c r="CP49" s="134">
        <v>0.84509804001425681</v>
      </c>
      <c r="CQ49" s="134">
        <v>1.6242820958356683</v>
      </c>
      <c r="CR49" s="134">
        <v>0.86923171973097624</v>
      </c>
      <c r="CS49" s="134">
        <v>0.21484384804769785</v>
      </c>
      <c r="CT49" s="134">
        <v>0.71600334363479923</v>
      </c>
      <c r="CU49" s="134">
        <v>-0.15490195998574319</v>
      </c>
      <c r="CV49" s="134">
        <v>1.6937269489236468</v>
      </c>
    </row>
    <row r="50" spans="1:100" ht="28.8" x14ac:dyDescent="0.3">
      <c r="A50" s="128" t="s">
        <v>353</v>
      </c>
      <c r="B50" s="125" t="s">
        <v>381</v>
      </c>
      <c r="C50" s="128" t="s">
        <v>327</v>
      </c>
      <c r="D50" s="130">
        <v>5070</v>
      </c>
      <c r="E50" s="141">
        <v>0.64200000000000002</v>
      </c>
      <c r="F50" s="123">
        <v>23.72</v>
      </c>
      <c r="G50" s="123">
        <v>39.65</v>
      </c>
      <c r="H50" s="123">
        <v>36.441167220424802</v>
      </c>
      <c r="I50" s="128">
        <v>0.39600000000000002</v>
      </c>
      <c r="J50" s="123">
        <v>1.1200000000000001</v>
      </c>
      <c r="K50" s="123">
        <v>1.42</v>
      </c>
      <c r="L50" s="145">
        <v>1.26</v>
      </c>
      <c r="M50" s="123">
        <v>0.88652500000000001</v>
      </c>
      <c r="N50" s="123">
        <v>3.242328354120807</v>
      </c>
      <c r="O50" s="123">
        <v>40</v>
      </c>
      <c r="P50" s="123">
        <v>1.4145194292068499</v>
      </c>
      <c r="Q50" s="133">
        <v>6.7324662208557102</v>
      </c>
      <c r="R50" s="146">
        <v>0.02</v>
      </c>
      <c r="S50" s="147">
        <v>0</v>
      </c>
      <c r="T50" s="148"/>
      <c r="U50" s="128">
        <v>34.200000000000003</v>
      </c>
      <c r="V50" s="123">
        <v>2.9</v>
      </c>
      <c r="W50" s="152">
        <v>7</v>
      </c>
      <c r="X50" s="139">
        <v>36.700000000000003</v>
      </c>
      <c r="Y50" s="139">
        <v>0</v>
      </c>
      <c r="Z50" s="133">
        <v>0</v>
      </c>
      <c r="AA50" s="140">
        <v>0</v>
      </c>
      <c r="AB50" s="139">
        <v>37.43</v>
      </c>
      <c r="AC50" s="140">
        <v>9.9999837835471119</v>
      </c>
      <c r="AD50" s="139">
        <v>11.5</v>
      </c>
      <c r="AE50" s="139">
        <v>19</v>
      </c>
      <c r="AF50" s="139">
        <v>12.1</v>
      </c>
      <c r="AG50" s="153">
        <v>1.65</v>
      </c>
      <c r="AH50" s="153">
        <v>4.1999999999999993</v>
      </c>
      <c r="AI50" s="139">
        <v>0.86</v>
      </c>
      <c r="AJ50" s="147">
        <v>54.4</v>
      </c>
      <c r="AK50" s="134">
        <f t="shared" si="1"/>
        <v>-0.19246497193114673</v>
      </c>
      <c r="AL50" s="134">
        <f t="shared" si="2"/>
        <v>1.3751146846922251</v>
      </c>
      <c r="AM50" s="134">
        <f t="shared" si="3"/>
        <v>1.5982431916536226</v>
      </c>
      <c r="AN50" s="134">
        <f t="shared" si="4"/>
        <v>1.5615922790932553</v>
      </c>
      <c r="AO50" s="134">
        <f t="shared" si="5"/>
        <v>-0.40230481407448765</v>
      </c>
      <c r="AP50" s="134">
        <f t="shared" si="6"/>
        <v>4.9218022670181653E-2</v>
      </c>
      <c r="AQ50" s="134">
        <f t="shared" si="7"/>
        <v>0.15228834438305647</v>
      </c>
      <c r="AR50" s="134">
        <f t="shared" si="8"/>
        <v>0.10037054511756291</v>
      </c>
      <c r="AS50" s="134">
        <f t="shared" si="9"/>
        <v>-5.2309012788435791E-2</v>
      </c>
      <c r="AT50" s="134">
        <f t="shared" si="10"/>
        <v>0.51085699421446518</v>
      </c>
      <c r="AU50" s="134">
        <f t="shared" si="11"/>
        <v>1.6020599913279623</v>
      </c>
      <c r="AV50" s="134">
        <f t="shared" si="12"/>
        <v>0.15060891710893196</v>
      </c>
      <c r="AW50" s="134">
        <f t="shared" si="13"/>
        <v>0.82817418308127977</v>
      </c>
      <c r="AX50" s="134">
        <f t="shared" si="14"/>
        <v>-1.6989700043360187</v>
      </c>
      <c r="AY50" s="134" t="e">
        <f t="shared" si="15"/>
        <v>#NUM!</v>
      </c>
      <c r="AZ50" s="134" t="e">
        <f t="shared" si="16"/>
        <v>#NUM!</v>
      </c>
      <c r="BA50" s="134">
        <f t="shared" si="17"/>
        <v>1.5340261060561351</v>
      </c>
      <c r="BB50" s="134">
        <f t="shared" si="18"/>
        <v>0.46239799789895608</v>
      </c>
      <c r="BC50" s="134">
        <f t="shared" si="19"/>
        <v>0.84509804001425681</v>
      </c>
      <c r="BD50" s="134">
        <f t="shared" si="20"/>
        <v>1.5646660642520893</v>
      </c>
      <c r="BE50" s="134" t="e">
        <f t="shared" si="21"/>
        <v>#NUM!</v>
      </c>
      <c r="BF50" s="134" t="e">
        <f t="shared" si="22"/>
        <v>#NUM!</v>
      </c>
      <c r="BG50" s="134" t="e">
        <f t="shared" si="23"/>
        <v>#NUM!</v>
      </c>
      <c r="BH50" s="134">
        <f t="shared" si="24"/>
        <v>1.573219827114422</v>
      </c>
      <c r="BI50" s="134">
        <f t="shared" si="25"/>
        <v>0.99999929572782842</v>
      </c>
      <c r="BJ50" s="134">
        <f t="shared" si="26"/>
        <v>1.0606978403536116</v>
      </c>
      <c r="BK50" s="134">
        <f t="shared" si="27"/>
        <v>1.2787536009528289</v>
      </c>
      <c r="BL50" s="134">
        <f t="shared" si="28"/>
        <v>1.0827853703164501</v>
      </c>
      <c r="BM50" s="134">
        <f t="shared" si="29"/>
        <v>0.21748394421390627</v>
      </c>
      <c r="BN50" s="134">
        <f t="shared" si="30"/>
        <v>0.62324929039790034</v>
      </c>
      <c r="BO50" s="134">
        <f t="shared" si="31"/>
        <v>-6.5501548756432285E-2</v>
      </c>
      <c r="BP50" s="134">
        <f t="shared" si="32"/>
        <v>1.7355988996981799</v>
      </c>
      <c r="BQ50" s="134">
        <v>-0.19246497193114673</v>
      </c>
      <c r="BR50" s="134">
        <v>1.3751146846922251</v>
      </c>
      <c r="BS50" s="134">
        <v>1.5982431916536226</v>
      </c>
      <c r="BT50" s="134">
        <v>1.5615922790932553</v>
      </c>
      <c r="BU50" s="134">
        <v>-0.40230481407448765</v>
      </c>
      <c r="BV50" s="134">
        <v>4.9218022670181653E-2</v>
      </c>
      <c r="BW50" s="134">
        <v>0.15228834438305647</v>
      </c>
      <c r="BX50" s="134">
        <v>0.10037054511756291</v>
      </c>
      <c r="BY50" s="134">
        <v>-5.2309012788435791E-2</v>
      </c>
      <c r="BZ50" s="134">
        <v>0.51085699421446518</v>
      </c>
      <c r="CA50" s="134">
        <v>1.6020599913279623</v>
      </c>
      <c r="CB50" s="134">
        <v>0.15060891710893196</v>
      </c>
      <c r="CC50" s="134">
        <v>0.82817418308127977</v>
      </c>
      <c r="CD50" s="134">
        <v>-1.6989700043360187</v>
      </c>
      <c r="CG50" s="134">
        <v>1.5340261060561351</v>
      </c>
      <c r="CH50" s="134">
        <v>0.46239799789895608</v>
      </c>
      <c r="CI50" s="134">
        <v>0.84509804001425681</v>
      </c>
      <c r="CJ50" s="134">
        <v>1.5646660642520893</v>
      </c>
      <c r="CN50" s="134">
        <v>1.573219827114422</v>
      </c>
      <c r="CO50" s="134">
        <v>0.99999929572782842</v>
      </c>
      <c r="CP50" s="134">
        <v>1.0606978403536116</v>
      </c>
      <c r="CQ50" s="134">
        <v>1.2787536009528289</v>
      </c>
      <c r="CR50" s="134">
        <v>1.0827853703164501</v>
      </c>
      <c r="CS50" s="134">
        <v>0.21748394421390627</v>
      </c>
      <c r="CT50" s="134">
        <v>0.62324929039790034</v>
      </c>
      <c r="CU50" s="134">
        <v>-6.5501548756432285E-2</v>
      </c>
      <c r="CV50" s="134">
        <v>1.7355988996981799</v>
      </c>
    </row>
    <row r="51" spans="1:100" x14ac:dyDescent="0.3">
      <c r="A51" s="128" t="s">
        <v>353</v>
      </c>
      <c r="B51" s="125" t="s">
        <v>381</v>
      </c>
      <c r="C51" s="128" t="s">
        <v>357</v>
      </c>
      <c r="D51" s="130">
        <v>5076</v>
      </c>
      <c r="E51" s="141">
        <v>0.61199999999999999</v>
      </c>
      <c r="F51" s="123">
        <v>16.84</v>
      </c>
      <c r="G51" s="123">
        <v>32.979999999999997</v>
      </c>
      <c r="H51" s="123">
        <v>28.109909693861354</v>
      </c>
      <c r="I51" s="128">
        <v>0.39600000000000002</v>
      </c>
      <c r="J51" s="123">
        <v>0.99</v>
      </c>
      <c r="K51" s="123">
        <v>1.37</v>
      </c>
      <c r="L51" s="145">
        <v>1.33</v>
      </c>
      <c r="M51" s="123">
        <v>2.5201069999999999</v>
      </c>
      <c r="N51" s="123">
        <v>3.444250384234862</v>
      </c>
      <c r="O51" s="123">
        <v>40</v>
      </c>
      <c r="P51" s="123">
        <v>1.4145194292068499</v>
      </c>
      <c r="Q51" s="133">
        <v>6.7324662208557102</v>
      </c>
      <c r="R51" s="146">
        <v>0.02</v>
      </c>
      <c r="S51" s="147">
        <v>0</v>
      </c>
      <c r="T51" s="148"/>
      <c r="U51" s="128">
        <v>25.4</v>
      </c>
      <c r="V51" s="123">
        <v>3.5</v>
      </c>
      <c r="W51" s="152">
        <v>6</v>
      </c>
      <c r="X51" s="139">
        <v>19.200000000000003</v>
      </c>
      <c r="Y51" s="139">
        <v>52.039297082676256</v>
      </c>
      <c r="Z51" s="133">
        <v>0</v>
      </c>
      <c r="AA51" s="140">
        <v>0</v>
      </c>
      <c r="AB51" s="139">
        <v>15.93</v>
      </c>
      <c r="AC51" s="140">
        <v>4.999987264887074</v>
      </c>
      <c r="AD51" s="139">
        <v>11.2</v>
      </c>
      <c r="AE51" s="139">
        <v>41.5</v>
      </c>
      <c r="AF51" s="139">
        <v>8.5</v>
      </c>
      <c r="AG51" s="153">
        <v>1.37</v>
      </c>
      <c r="AH51" s="153">
        <v>5</v>
      </c>
      <c r="AI51" s="139">
        <v>0.08</v>
      </c>
      <c r="AJ51" s="147">
        <v>78.399999999999991</v>
      </c>
      <c r="AK51" s="134">
        <f t="shared" si="1"/>
        <v>-0.21324857785443882</v>
      </c>
      <c r="AL51" s="134">
        <f t="shared" si="2"/>
        <v>1.2263420871636308</v>
      </c>
      <c r="AM51" s="134">
        <f t="shared" si="3"/>
        <v>1.5182506513084999</v>
      </c>
      <c r="AN51" s="134">
        <f t="shared" si="4"/>
        <v>1.4488594503914787</v>
      </c>
      <c r="AO51" s="134">
        <f t="shared" si="5"/>
        <v>-0.40230481407448765</v>
      </c>
      <c r="AP51" s="134">
        <f t="shared" si="6"/>
        <v>-4.3648054024500883E-3</v>
      </c>
      <c r="AQ51" s="134">
        <f t="shared" si="7"/>
        <v>0.13672056715640679</v>
      </c>
      <c r="AR51" s="134">
        <f t="shared" si="8"/>
        <v>0.12385164096708581</v>
      </c>
      <c r="AS51" s="134">
        <f t="shared" si="9"/>
        <v>0.40141898067163795</v>
      </c>
      <c r="AT51" s="134">
        <f t="shared" si="10"/>
        <v>0.53709471552811683</v>
      </c>
      <c r="AU51" s="134">
        <f t="shared" si="11"/>
        <v>1.6020599913279623</v>
      </c>
      <c r="AV51" s="134">
        <f t="shared" si="12"/>
        <v>0.15060891710893196</v>
      </c>
      <c r="AW51" s="134">
        <f t="shared" si="13"/>
        <v>0.82817418308127977</v>
      </c>
      <c r="AX51" s="134">
        <f t="shared" si="14"/>
        <v>-1.6989700043360187</v>
      </c>
      <c r="AY51" s="134" t="e">
        <f t="shared" si="15"/>
        <v>#NUM!</v>
      </c>
      <c r="AZ51" s="134" t="e">
        <f t="shared" si="16"/>
        <v>#NUM!</v>
      </c>
      <c r="BA51" s="134">
        <f t="shared" si="17"/>
        <v>1.4048337166199381</v>
      </c>
      <c r="BB51" s="134">
        <f t="shared" si="18"/>
        <v>0.54406804435027567</v>
      </c>
      <c r="BC51" s="134">
        <f t="shared" si="19"/>
        <v>0.77815125038364363</v>
      </c>
      <c r="BD51" s="134">
        <f t="shared" si="20"/>
        <v>1.2833012287035497</v>
      </c>
      <c r="BE51" s="134">
        <f t="shared" si="21"/>
        <v>1.7163314217255083</v>
      </c>
      <c r="BF51" s="134" t="e">
        <f t="shared" si="22"/>
        <v>#NUM!</v>
      </c>
      <c r="BG51" s="134" t="e">
        <f t="shared" si="23"/>
        <v>#NUM!</v>
      </c>
      <c r="BH51" s="134">
        <f t="shared" si="24"/>
        <v>1.2022157758011316</v>
      </c>
      <c r="BI51" s="134">
        <f t="shared" si="25"/>
        <v>0.69896889817675611</v>
      </c>
      <c r="BJ51" s="134">
        <f t="shared" si="26"/>
        <v>1.0492180226701815</v>
      </c>
      <c r="BK51" s="134">
        <f t="shared" si="27"/>
        <v>1.6180480967120927</v>
      </c>
      <c r="BL51" s="134">
        <f t="shared" si="28"/>
        <v>0.92941892571429274</v>
      </c>
      <c r="BM51" s="134">
        <f t="shared" si="29"/>
        <v>0.13672056715640679</v>
      </c>
      <c r="BN51" s="134">
        <f t="shared" si="30"/>
        <v>0.69897000433601886</v>
      </c>
      <c r="BO51" s="134">
        <f t="shared" si="31"/>
        <v>-1.0969100130080565</v>
      </c>
      <c r="BP51" s="134">
        <f t="shared" si="32"/>
        <v>1.8943160626844384</v>
      </c>
      <c r="BQ51" s="134">
        <v>-0.21324857785443882</v>
      </c>
      <c r="BR51" s="134">
        <v>1.2263420871636308</v>
      </c>
      <c r="BS51" s="134">
        <v>1.5182506513084999</v>
      </c>
      <c r="BT51" s="134">
        <v>1.4488594503914787</v>
      </c>
      <c r="BU51" s="134">
        <v>-0.40230481407448765</v>
      </c>
      <c r="BV51" s="134">
        <v>-4.3648054024500883E-3</v>
      </c>
      <c r="BW51" s="134">
        <v>0.13672056715640679</v>
      </c>
      <c r="BX51" s="134">
        <v>0.12385164096708581</v>
      </c>
      <c r="BY51" s="134">
        <v>0.40141898067163795</v>
      </c>
      <c r="BZ51" s="134">
        <v>0.53709471552811683</v>
      </c>
      <c r="CA51" s="134">
        <v>1.6020599913279623</v>
      </c>
      <c r="CB51" s="134">
        <v>0.15060891710893196</v>
      </c>
      <c r="CC51" s="134">
        <v>0.82817418308127977</v>
      </c>
      <c r="CD51" s="134">
        <v>-1.6989700043360187</v>
      </c>
      <c r="CG51" s="134">
        <v>1.4048337166199381</v>
      </c>
      <c r="CH51" s="134">
        <v>0.54406804435027567</v>
      </c>
      <c r="CI51" s="134">
        <v>0.77815125038364363</v>
      </c>
      <c r="CJ51" s="134">
        <v>1.2833012287035497</v>
      </c>
      <c r="CK51" s="134">
        <v>1.7163314217255083</v>
      </c>
      <c r="CN51" s="134">
        <v>1.2022157758011316</v>
      </c>
      <c r="CO51" s="134">
        <v>0.69896889817675611</v>
      </c>
      <c r="CP51" s="134">
        <v>1.0492180226701815</v>
      </c>
      <c r="CQ51" s="134">
        <v>1.6180480967120927</v>
      </c>
      <c r="CR51" s="134">
        <v>0.92941892571429274</v>
      </c>
      <c r="CS51" s="134">
        <v>0.13672056715640679</v>
      </c>
      <c r="CT51" s="134">
        <v>0.69897000433601886</v>
      </c>
      <c r="CU51" s="134">
        <v>-1.0969100130080565</v>
      </c>
      <c r="CV51" s="134">
        <v>1.8943160626844384</v>
      </c>
    </row>
    <row r="52" spans="1:100" x14ac:dyDescent="0.3">
      <c r="A52" s="128" t="s">
        <v>353</v>
      </c>
      <c r="B52" s="125" t="s">
        <v>381</v>
      </c>
      <c r="C52" s="128" t="s">
        <v>353</v>
      </c>
      <c r="D52" s="130">
        <v>5081</v>
      </c>
      <c r="E52" s="141">
        <v>0.64200000000000002</v>
      </c>
      <c r="F52" s="123">
        <v>7.3</v>
      </c>
      <c r="G52" s="123">
        <v>20.149999999999999</v>
      </c>
      <c r="H52" s="123">
        <v>28.638703852767172</v>
      </c>
      <c r="I52" s="128">
        <v>0.504</v>
      </c>
      <c r="J52" s="123">
        <v>0.99</v>
      </c>
      <c r="K52" s="123">
        <v>1.1399999999999999</v>
      </c>
      <c r="L52" s="145">
        <v>1.01</v>
      </c>
      <c r="M52" s="123">
        <v>1.3390470000000001</v>
      </c>
      <c r="N52" s="123">
        <v>4.6957464511093443</v>
      </c>
      <c r="O52" s="123">
        <v>40</v>
      </c>
      <c r="P52" s="123">
        <v>1.4145194292068499</v>
      </c>
      <c r="Q52" s="133">
        <v>6.7324662208557102</v>
      </c>
      <c r="R52" s="146">
        <v>0.05</v>
      </c>
      <c r="S52" s="147">
        <v>1.4286729003390302</v>
      </c>
      <c r="T52" s="148"/>
      <c r="U52" s="128">
        <v>33.9</v>
      </c>
      <c r="V52" s="123">
        <v>2.1</v>
      </c>
      <c r="W52" s="152">
        <v>5.2</v>
      </c>
      <c r="X52" s="139">
        <v>24.400000000000006</v>
      </c>
      <c r="Y52" s="139">
        <v>71.780586563666972</v>
      </c>
      <c r="Z52" s="133">
        <v>0</v>
      </c>
      <c r="AA52" s="140">
        <v>26.331940868259537</v>
      </c>
      <c r="AB52" s="139">
        <v>11.56</v>
      </c>
      <c r="AC52" s="140">
        <v>5.0000176147512976</v>
      </c>
      <c r="AD52" s="139">
        <v>9.8000000000000007</v>
      </c>
      <c r="AE52" s="139">
        <v>17</v>
      </c>
      <c r="AF52" s="139">
        <v>9.1</v>
      </c>
      <c r="AG52" s="153">
        <v>1.57</v>
      </c>
      <c r="AH52" s="153">
        <v>4.5999999999999996</v>
      </c>
      <c r="AI52" s="139">
        <v>1.9</v>
      </c>
      <c r="AJ52" s="147">
        <v>78.5</v>
      </c>
      <c r="AK52" s="134">
        <f t="shared" si="1"/>
        <v>-0.19246497193114673</v>
      </c>
      <c r="AL52" s="134">
        <f t="shared" si="2"/>
        <v>0.86332286012045589</v>
      </c>
      <c r="AM52" s="134">
        <f t="shared" si="3"/>
        <v>1.3042750504771283</v>
      </c>
      <c r="AN52" s="134">
        <f t="shared" si="4"/>
        <v>1.456953358526565</v>
      </c>
      <c r="AO52" s="134">
        <f t="shared" si="5"/>
        <v>-0.29756946355447472</v>
      </c>
      <c r="AP52" s="134">
        <f t="shared" si="6"/>
        <v>-4.3648054024500883E-3</v>
      </c>
      <c r="AQ52" s="134">
        <f t="shared" si="7"/>
        <v>5.6904851336472557E-2</v>
      </c>
      <c r="AR52" s="134">
        <f t="shared" si="8"/>
        <v>4.3213737826425782E-3</v>
      </c>
      <c r="AS52" s="134">
        <f t="shared" si="9"/>
        <v>0.12679582083756663</v>
      </c>
      <c r="AT52" s="134">
        <f t="shared" si="10"/>
        <v>0.67170463895146149</v>
      </c>
      <c r="AU52" s="134">
        <f t="shared" si="11"/>
        <v>1.6020599913279623</v>
      </c>
      <c r="AV52" s="134">
        <f t="shared" si="12"/>
        <v>0.15060891710893196</v>
      </c>
      <c r="AW52" s="134">
        <f t="shared" si="13"/>
        <v>0.82817418308127977</v>
      </c>
      <c r="AX52" s="134">
        <f t="shared" si="14"/>
        <v>-1.3010299956639813</v>
      </c>
      <c r="AY52" s="134">
        <f t="shared" si="15"/>
        <v>0.15493280693034009</v>
      </c>
      <c r="AZ52" s="134" t="e">
        <f t="shared" si="16"/>
        <v>#NUM!</v>
      </c>
      <c r="BA52" s="134">
        <f t="shared" si="17"/>
        <v>1.5301996982030821</v>
      </c>
      <c r="BB52" s="134">
        <f t="shared" si="18"/>
        <v>0.3222192947339193</v>
      </c>
      <c r="BC52" s="134">
        <f t="shared" si="19"/>
        <v>0.71600334363479923</v>
      </c>
      <c r="BD52" s="134">
        <f t="shared" si="20"/>
        <v>1.3873898263387294</v>
      </c>
      <c r="BE52" s="134">
        <f t="shared" si="21"/>
        <v>1.8560070029011362</v>
      </c>
      <c r="BF52" s="134" t="e">
        <f t="shared" si="22"/>
        <v>#NUM!</v>
      </c>
      <c r="BG52" s="134">
        <f t="shared" si="23"/>
        <v>1.420482871157341</v>
      </c>
      <c r="BH52" s="134">
        <f t="shared" si="24"/>
        <v>1.0629578340845103</v>
      </c>
      <c r="BI52" s="134">
        <f t="shared" si="25"/>
        <v>0.69897153433118153</v>
      </c>
      <c r="BJ52" s="134">
        <f t="shared" si="26"/>
        <v>0.99122607569249488</v>
      </c>
      <c r="BK52" s="134">
        <f t="shared" si="27"/>
        <v>1.2304489213782739</v>
      </c>
      <c r="BL52" s="134">
        <f t="shared" si="28"/>
        <v>0.95904139232109353</v>
      </c>
      <c r="BM52" s="134">
        <f t="shared" si="29"/>
        <v>0.19589965240923377</v>
      </c>
      <c r="BN52" s="134">
        <f t="shared" si="30"/>
        <v>0.66275783168157409</v>
      </c>
      <c r="BO52" s="134">
        <f t="shared" si="31"/>
        <v>0.27875360095282892</v>
      </c>
      <c r="BP52" s="134">
        <f t="shared" si="32"/>
        <v>1.8948696567452525</v>
      </c>
      <c r="BQ52" s="134">
        <v>-0.19246497193114673</v>
      </c>
      <c r="BR52" s="134">
        <v>0.86332286012045589</v>
      </c>
      <c r="BS52" s="134">
        <v>1.3042750504771283</v>
      </c>
      <c r="BT52" s="134">
        <v>1.456953358526565</v>
      </c>
      <c r="BU52" s="134">
        <v>-0.29756946355447472</v>
      </c>
      <c r="BV52" s="134">
        <v>-4.3648054024500883E-3</v>
      </c>
      <c r="BW52" s="134">
        <v>5.6904851336472557E-2</v>
      </c>
      <c r="BX52" s="134">
        <v>4.3213737826425782E-3</v>
      </c>
      <c r="BY52" s="134">
        <v>0.12679582083756663</v>
      </c>
      <c r="BZ52" s="134">
        <v>0.67170463895146149</v>
      </c>
      <c r="CA52" s="134">
        <v>1.6020599913279623</v>
      </c>
      <c r="CB52" s="134">
        <v>0.15060891710893196</v>
      </c>
      <c r="CC52" s="134">
        <v>0.82817418308127977</v>
      </c>
      <c r="CD52" s="134">
        <v>-1.3010299956639813</v>
      </c>
      <c r="CE52" s="134">
        <v>0.15493280693034009</v>
      </c>
      <c r="CG52" s="134">
        <v>1.5301996982030821</v>
      </c>
      <c r="CH52" s="134">
        <v>0.3222192947339193</v>
      </c>
      <c r="CI52" s="134">
        <v>0.71600334363479923</v>
      </c>
      <c r="CJ52" s="134">
        <v>1.3873898263387294</v>
      </c>
      <c r="CK52" s="134">
        <v>1.8560070029011362</v>
      </c>
      <c r="CM52" s="134">
        <v>1.420482871157341</v>
      </c>
      <c r="CN52" s="134">
        <v>1.0629578340845103</v>
      </c>
      <c r="CO52" s="134">
        <v>0.69897153433118153</v>
      </c>
      <c r="CP52" s="134">
        <v>0.99122607569249488</v>
      </c>
      <c r="CQ52" s="134">
        <v>1.2304489213782739</v>
      </c>
      <c r="CR52" s="134">
        <v>0.95904139232109353</v>
      </c>
      <c r="CS52" s="134">
        <v>0.19589965240923377</v>
      </c>
      <c r="CT52" s="134">
        <v>0.66275783168157409</v>
      </c>
      <c r="CU52" s="134">
        <v>0.27875360095282892</v>
      </c>
      <c r="CV52" s="134">
        <v>1.8948696567452525</v>
      </c>
    </row>
    <row r="53" spans="1:100" x14ac:dyDescent="0.3">
      <c r="A53" s="128" t="s">
        <v>305</v>
      </c>
      <c r="B53" s="125" t="s">
        <v>381</v>
      </c>
      <c r="C53" s="128" t="s">
        <v>358</v>
      </c>
      <c r="D53" s="130">
        <v>5088</v>
      </c>
      <c r="E53" s="141">
        <v>0.61199999999999999</v>
      </c>
      <c r="F53" s="123">
        <v>12.39</v>
      </c>
      <c r="G53" s="123">
        <v>30.47</v>
      </c>
      <c r="H53" s="123">
        <v>35.33968948858265</v>
      </c>
      <c r="I53" s="128">
        <v>0.40600000000000003</v>
      </c>
      <c r="J53" s="123">
        <v>1.0900000000000001</v>
      </c>
      <c r="K53" s="123">
        <v>1.35</v>
      </c>
      <c r="L53" s="145">
        <v>1.22</v>
      </c>
      <c r="M53" s="123">
        <v>1.489668</v>
      </c>
      <c r="N53" s="123">
        <v>3.571614573297162</v>
      </c>
      <c r="O53" s="123">
        <v>40</v>
      </c>
      <c r="P53" s="123">
        <v>1.4145194292068499</v>
      </c>
      <c r="Q53" s="133">
        <v>6.7324662208557102</v>
      </c>
      <c r="R53" s="146">
        <v>0.04</v>
      </c>
      <c r="S53" s="147">
        <v>3113.8671917074103</v>
      </c>
      <c r="T53" s="148"/>
      <c r="U53" s="128">
        <v>29.6</v>
      </c>
      <c r="V53" s="123">
        <v>6.6</v>
      </c>
      <c r="W53" s="152">
        <v>9.1999999999999993</v>
      </c>
      <c r="X53" s="139">
        <v>39.700000000000003</v>
      </c>
      <c r="Y53" s="139">
        <v>1036.3325458128029</v>
      </c>
      <c r="Z53" s="133">
        <v>322.48212805060234</v>
      </c>
      <c r="AA53" s="140">
        <v>4502.9576830688839</v>
      </c>
      <c r="AB53" s="139">
        <v>23.76</v>
      </c>
      <c r="AC53" s="140">
        <v>10.000002944095455</v>
      </c>
      <c r="AD53" s="139">
        <v>9.6999999999999993</v>
      </c>
      <c r="AE53" s="139">
        <v>33.700000000000003</v>
      </c>
      <c r="AF53" s="139">
        <v>7.4</v>
      </c>
      <c r="AG53" s="153">
        <v>1.58</v>
      </c>
      <c r="AH53" s="153">
        <v>4.5999999999999996</v>
      </c>
      <c r="AI53" s="139">
        <v>0.64</v>
      </c>
      <c r="AJ53" s="147">
        <v>91.100000000000009</v>
      </c>
      <c r="AK53" s="134">
        <f t="shared" si="1"/>
        <v>-0.21324857785443882</v>
      </c>
      <c r="AL53" s="134">
        <f t="shared" si="2"/>
        <v>1.0930713063760635</v>
      </c>
      <c r="AM53" s="134">
        <f t="shared" si="3"/>
        <v>1.4838724542226736</v>
      </c>
      <c r="AN53" s="134">
        <f t="shared" si="4"/>
        <v>1.5482627292684372</v>
      </c>
      <c r="AO53" s="134">
        <f t="shared" si="5"/>
        <v>-0.39147396642280585</v>
      </c>
      <c r="AP53" s="134">
        <f t="shared" si="6"/>
        <v>3.7426497940623665E-2</v>
      </c>
      <c r="AQ53" s="134">
        <f t="shared" si="7"/>
        <v>0.13033376849500614</v>
      </c>
      <c r="AR53" s="134">
        <f t="shared" si="8"/>
        <v>8.6359830674748214E-2</v>
      </c>
      <c r="AS53" s="134">
        <f t="shared" si="9"/>
        <v>0.17308948865789298</v>
      </c>
      <c r="AT53" s="134">
        <f t="shared" si="10"/>
        <v>0.55286458635265789</v>
      </c>
      <c r="AU53" s="134">
        <f t="shared" si="11"/>
        <v>1.6020599913279623</v>
      </c>
      <c r="AV53" s="134">
        <f t="shared" si="12"/>
        <v>0.15060891710893196</v>
      </c>
      <c r="AW53" s="134">
        <f t="shared" si="13"/>
        <v>0.82817418308127977</v>
      </c>
      <c r="AX53" s="134">
        <f t="shared" si="14"/>
        <v>-1.3979400086720375</v>
      </c>
      <c r="AY53" s="134">
        <f t="shared" si="15"/>
        <v>3.4933000857084648</v>
      </c>
      <c r="AZ53" s="134" t="e">
        <f t="shared" si="16"/>
        <v>#NUM!</v>
      </c>
      <c r="BA53" s="134">
        <f t="shared" si="17"/>
        <v>1.4712917110589385</v>
      </c>
      <c r="BB53" s="134">
        <f t="shared" si="18"/>
        <v>0.81954393554186866</v>
      </c>
      <c r="BC53" s="134">
        <f t="shared" si="19"/>
        <v>0.96378782734555524</v>
      </c>
      <c r="BD53" s="134">
        <f t="shared" si="20"/>
        <v>1.5987905067631152</v>
      </c>
      <c r="BE53" s="134">
        <f t="shared" si="21"/>
        <v>3.0154991372984883</v>
      </c>
      <c r="BF53" s="134">
        <f t="shared" si="22"/>
        <v>2.5085056510516694</v>
      </c>
      <c r="BG53" s="134">
        <f t="shared" si="23"/>
        <v>3.6534978656624602</v>
      </c>
      <c r="BH53" s="134">
        <f t="shared" si="24"/>
        <v>1.375846436309156</v>
      </c>
      <c r="BI53" s="134">
        <f t="shared" si="25"/>
        <v>1.0000001278604222</v>
      </c>
      <c r="BJ53" s="134">
        <f t="shared" si="26"/>
        <v>0.98677173426624487</v>
      </c>
      <c r="BK53" s="134">
        <f t="shared" si="27"/>
        <v>1.5276299008713388</v>
      </c>
      <c r="BL53" s="134">
        <f t="shared" si="28"/>
        <v>0.86923171973097624</v>
      </c>
      <c r="BM53" s="134">
        <f t="shared" si="29"/>
        <v>0.19865708695442263</v>
      </c>
      <c r="BN53" s="134">
        <f t="shared" si="30"/>
        <v>0.66275783168157409</v>
      </c>
      <c r="BO53" s="134">
        <f t="shared" si="31"/>
        <v>-0.19382002601611281</v>
      </c>
      <c r="BP53" s="134">
        <f t="shared" si="32"/>
        <v>1.9595183769729982</v>
      </c>
      <c r="BQ53" s="134">
        <v>-0.21324857785443882</v>
      </c>
      <c r="BR53" s="134">
        <v>1.0930713063760635</v>
      </c>
      <c r="BS53" s="134">
        <v>1.4838724542226736</v>
      </c>
      <c r="BT53" s="134">
        <v>1.5482627292684372</v>
      </c>
      <c r="BU53" s="134">
        <v>-0.39147396642280585</v>
      </c>
      <c r="BV53" s="134">
        <v>3.7426497940623665E-2</v>
      </c>
      <c r="BW53" s="134">
        <v>0.13033376849500614</v>
      </c>
      <c r="BX53" s="134">
        <v>8.6359830674748214E-2</v>
      </c>
      <c r="BY53" s="134">
        <v>0.17308948865789298</v>
      </c>
      <c r="BZ53" s="134">
        <v>0.55286458635265789</v>
      </c>
      <c r="CA53" s="134">
        <v>1.6020599913279623</v>
      </c>
      <c r="CB53" s="134">
        <v>0.15060891710893196</v>
      </c>
      <c r="CC53" s="134">
        <v>0.82817418308127977</v>
      </c>
      <c r="CD53" s="134">
        <v>-1.3979400086720375</v>
      </c>
      <c r="CE53" s="134">
        <v>3.4933000857084648</v>
      </c>
      <c r="CG53" s="134">
        <v>1.4712917110589385</v>
      </c>
      <c r="CH53" s="134">
        <v>0.81954393554186866</v>
      </c>
      <c r="CI53" s="134">
        <v>0.96378782734555524</v>
      </c>
      <c r="CJ53" s="134">
        <v>1.5987905067631152</v>
      </c>
      <c r="CK53" s="134">
        <v>3.0154991372984883</v>
      </c>
      <c r="CL53" s="134">
        <v>2.5085056510516694</v>
      </c>
      <c r="CM53" s="134">
        <v>3.6534978656624602</v>
      </c>
      <c r="CN53" s="134">
        <v>1.375846436309156</v>
      </c>
      <c r="CO53" s="134">
        <v>1.0000001278604222</v>
      </c>
      <c r="CP53" s="134">
        <v>0.98677173426624487</v>
      </c>
      <c r="CQ53" s="134">
        <v>1.5276299008713388</v>
      </c>
      <c r="CR53" s="134">
        <v>0.86923171973097624</v>
      </c>
      <c r="CS53" s="134">
        <v>0.19865708695442263</v>
      </c>
      <c r="CT53" s="134">
        <v>0.66275783168157409</v>
      </c>
      <c r="CU53" s="134">
        <v>-0.19382002601611281</v>
      </c>
      <c r="CV53" s="134">
        <v>1.9595183769729982</v>
      </c>
    </row>
    <row r="54" spans="1:100" x14ac:dyDescent="0.3">
      <c r="A54" s="131" t="s">
        <v>359</v>
      </c>
      <c r="B54" s="126" t="s">
        <v>381</v>
      </c>
      <c r="C54" s="131" t="s">
        <v>360</v>
      </c>
      <c r="D54" s="132">
        <v>5527</v>
      </c>
      <c r="E54" s="141">
        <v>0.63100000000000001</v>
      </c>
      <c r="F54" s="123">
        <v>45.04</v>
      </c>
      <c r="G54" s="123">
        <v>64.31</v>
      </c>
      <c r="H54" s="123">
        <v>35.095029368208344</v>
      </c>
      <c r="I54" s="128">
        <v>0.503</v>
      </c>
      <c r="J54" s="123">
        <v>1.02</v>
      </c>
      <c r="K54" s="123">
        <v>1.32</v>
      </c>
      <c r="L54" s="145">
        <v>0.98</v>
      </c>
      <c r="M54" s="123">
        <v>1.447246</v>
      </c>
      <c r="N54" s="123">
        <v>2.5482822342825444</v>
      </c>
      <c r="O54" s="123">
        <v>40</v>
      </c>
      <c r="P54" s="123">
        <v>1.4145194292068499</v>
      </c>
      <c r="Q54" s="133">
        <v>6.7324662208557102</v>
      </c>
      <c r="R54" s="146">
        <v>0.08</v>
      </c>
      <c r="S54" s="147">
        <v>371.02119023432846</v>
      </c>
      <c r="T54" s="148"/>
      <c r="U54" s="128">
        <v>21.9</v>
      </c>
      <c r="V54" s="123">
        <v>4.8</v>
      </c>
      <c r="W54" s="152">
        <v>9.8000000000000007</v>
      </c>
      <c r="X54" s="139">
        <v>18.799999999999997</v>
      </c>
      <c r="Y54" s="139">
        <v>310.17929085540629</v>
      </c>
      <c r="Z54" s="133">
        <v>0</v>
      </c>
      <c r="AA54" s="140">
        <v>741.33841144685846</v>
      </c>
      <c r="AB54" s="139">
        <v>25.14</v>
      </c>
      <c r="AC54" s="140">
        <v>10.000003029817341</v>
      </c>
      <c r="AD54" s="139">
        <v>13.7</v>
      </c>
      <c r="AE54" s="139">
        <v>44.5</v>
      </c>
      <c r="AF54" s="139">
        <v>7.9</v>
      </c>
      <c r="AG54" s="153">
        <v>1.52</v>
      </c>
      <c r="AH54" s="153">
        <v>4.9000000000000004</v>
      </c>
      <c r="AI54" s="139">
        <v>2.2400000000000002</v>
      </c>
      <c r="AJ54" s="147">
        <v>66.400000000000006</v>
      </c>
      <c r="AK54" s="134">
        <f t="shared" si="1"/>
        <v>-0.19997064075586568</v>
      </c>
      <c r="AL54" s="134">
        <f t="shared" si="2"/>
        <v>1.6535983818432898</v>
      </c>
      <c r="AM54" s="134">
        <f t="shared" si="3"/>
        <v>1.8082785095827678</v>
      </c>
      <c r="AN54" s="134">
        <f t="shared" si="4"/>
        <v>1.5452456101745176</v>
      </c>
      <c r="AO54" s="134">
        <f t="shared" si="5"/>
        <v>-0.29843201494407262</v>
      </c>
      <c r="AP54" s="134">
        <f t="shared" si="6"/>
        <v>8.6001717619175692E-3</v>
      </c>
      <c r="AQ54" s="134">
        <f t="shared" si="7"/>
        <v>0.12057393120584989</v>
      </c>
      <c r="AR54" s="134">
        <f t="shared" si="8"/>
        <v>-8.7739243075051505E-3</v>
      </c>
      <c r="AS54" s="134">
        <f t="shared" si="9"/>
        <v>0.16054235790695079</v>
      </c>
      <c r="AT54" s="134">
        <f t="shared" si="10"/>
        <v>0.406247526490434</v>
      </c>
      <c r="AU54" s="134">
        <f t="shared" si="11"/>
        <v>1.6020599913279623</v>
      </c>
      <c r="AV54" s="134">
        <f t="shared" si="12"/>
        <v>0.15060891710893196</v>
      </c>
      <c r="AW54" s="134">
        <f t="shared" si="13"/>
        <v>0.82817418308127977</v>
      </c>
      <c r="AX54" s="134">
        <f t="shared" si="14"/>
        <v>-1.0969100130080565</v>
      </c>
      <c r="AY54" s="134">
        <f t="shared" si="15"/>
        <v>2.5693987143024666</v>
      </c>
      <c r="AZ54" s="134" t="e">
        <f t="shared" si="16"/>
        <v>#NUM!</v>
      </c>
      <c r="BA54" s="134">
        <f t="shared" si="17"/>
        <v>1.3404441148401183</v>
      </c>
      <c r="BB54" s="134">
        <f t="shared" si="18"/>
        <v>0.68124123737558717</v>
      </c>
      <c r="BC54" s="134">
        <f t="shared" si="19"/>
        <v>0.99122607569249488</v>
      </c>
      <c r="BD54" s="134">
        <f t="shared" si="20"/>
        <v>1.2741578492636798</v>
      </c>
      <c r="BE54" s="134">
        <f t="shared" si="21"/>
        <v>2.4916127987404701</v>
      </c>
      <c r="BF54" s="134" t="e">
        <f t="shared" si="22"/>
        <v>#NUM!</v>
      </c>
      <c r="BG54" s="134">
        <f t="shared" si="23"/>
        <v>2.8700165030857652</v>
      </c>
      <c r="BH54" s="134">
        <f t="shared" si="24"/>
        <v>1.400365273349939</v>
      </c>
      <c r="BI54" s="134">
        <f t="shared" si="25"/>
        <v>1.0000001315832754</v>
      </c>
      <c r="BJ54" s="134">
        <f t="shared" si="26"/>
        <v>1.1367205671564067</v>
      </c>
      <c r="BK54" s="134">
        <f t="shared" si="27"/>
        <v>1.6483600109809315</v>
      </c>
      <c r="BL54" s="134">
        <f t="shared" si="28"/>
        <v>0.89762709129044149</v>
      </c>
      <c r="BM54" s="134">
        <f t="shared" si="29"/>
        <v>0.18184358794477254</v>
      </c>
      <c r="BN54" s="134">
        <f t="shared" si="30"/>
        <v>0.69019608002851374</v>
      </c>
      <c r="BO54" s="134">
        <f t="shared" si="31"/>
        <v>0.35024801833416286</v>
      </c>
      <c r="BP54" s="134">
        <f t="shared" si="32"/>
        <v>1.8221680793680175</v>
      </c>
      <c r="BQ54" s="134">
        <v>-0.19997064075586568</v>
      </c>
      <c r="BR54" s="134">
        <v>1.6535983818432898</v>
      </c>
      <c r="BS54" s="134">
        <v>1.8082785095827678</v>
      </c>
      <c r="BT54" s="134">
        <v>1.5452456101745176</v>
      </c>
      <c r="BU54" s="134">
        <v>-0.29843201494407262</v>
      </c>
      <c r="BV54" s="134">
        <v>8.6001717619175692E-3</v>
      </c>
      <c r="BW54" s="134">
        <v>0.12057393120584989</v>
      </c>
      <c r="BX54" s="134">
        <v>-8.7739243075051505E-3</v>
      </c>
      <c r="BY54" s="134">
        <v>0.16054235790695079</v>
      </c>
      <c r="BZ54" s="134">
        <v>0.406247526490434</v>
      </c>
      <c r="CA54" s="134">
        <v>1.6020599913279623</v>
      </c>
      <c r="CB54" s="134">
        <v>0.15060891710893196</v>
      </c>
      <c r="CC54" s="134">
        <v>0.82817418308127977</v>
      </c>
      <c r="CD54" s="134">
        <v>-1.0969100130080565</v>
      </c>
      <c r="CE54" s="134">
        <v>2.5693987143024666</v>
      </c>
      <c r="CG54" s="134">
        <v>1.3404441148401183</v>
      </c>
      <c r="CH54" s="134">
        <v>0.68124123737558717</v>
      </c>
      <c r="CI54" s="134">
        <v>0.99122607569249488</v>
      </c>
      <c r="CJ54" s="134">
        <v>1.2741578492636798</v>
      </c>
      <c r="CK54" s="134">
        <v>2.4916127987404701</v>
      </c>
      <c r="CM54" s="134">
        <v>2.8700165030857652</v>
      </c>
      <c r="CN54" s="134">
        <v>1.400365273349939</v>
      </c>
      <c r="CO54" s="134">
        <v>1.0000001315832754</v>
      </c>
      <c r="CP54" s="134">
        <v>1.1367205671564067</v>
      </c>
      <c r="CQ54" s="134">
        <v>1.6483600109809315</v>
      </c>
      <c r="CR54" s="134">
        <v>0.89762709129044149</v>
      </c>
      <c r="CS54" s="134">
        <v>0.18184358794477254</v>
      </c>
      <c r="CT54" s="134">
        <v>0.69019608002851374</v>
      </c>
      <c r="CU54" s="134">
        <v>0.35024801833416286</v>
      </c>
      <c r="CV54" s="134">
        <v>1.8221680793680175</v>
      </c>
    </row>
    <row r="55" spans="1:100" ht="28.8" x14ac:dyDescent="0.3">
      <c r="A55" s="128" t="s">
        <v>359</v>
      </c>
      <c r="B55" s="125" t="s">
        <v>381</v>
      </c>
      <c r="C55" s="128" t="s">
        <v>361</v>
      </c>
      <c r="D55" s="130">
        <v>5532</v>
      </c>
      <c r="E55" s="141">
        <v>0.628</v>
      </c>
      <c r="F55" s="123">
        <v>28.9</v>
      </c>
      <c r="G55" s="123">
        <v>46.66</v>
      </c>
      <c r="H55" s="123">
        <v>39.457543534971705</v>
      </c>
      <c r="I55" s="128">
        <v>0.441</v>
      </c>
      <c r="J55" s="123">
        <v>1.1599999999999999</v>
      </c>
      <c r="K55" s="123">
        <v>1.07</v>
      </c>
      <c r="L55" s="145">
        <v>1.27</v>
      </c>
      <c r="M55" s="123">
        <v>1.460823</v>
      </c>
      <c r="N55" s="123">
        <v>4.8546030529370592</v>
      </c>
      <c r="O55" s="123">
        <v>40</v>
      </c>
      <c r="P55" s="123">
        <v>1.4145194292068499</v>
      </c>
      <c r="Q55" s="133">
        <v>6.7324662208557102</v>
      </c>
      <c r="R55" s="146">
        <v>0.01</v>
      </c>
      <c r="S55" s="147">
        <v>3144.5619255665902</v>
      </c>
      <c r="T55" s="148"/>
      <c r="U55" s="128">
        <v>36.9</v>
      </c>
      <c r="V55" s="123">
        <v>4.3</v>
      </c>
      <c r="W55" s="152">
        <v>3.7</v>
      </c>
      <c r="X55" s="139">
        <v>8.4000000000000057</v>
      </c>
      <c r="Y55" s="139">
        <v>1266.1361451792238</v>
      </c>
      <c r="Z55" s="133">
        <v>241.70854169136365</v>
      </c>
      <c r="AA55" s="140">
        <v>5220.6404354722563</v>
      </c>
      <c r="AB55" s="139">
        <v>30.57</v>
      </c>
      <c r="AC55" s="140">
        <v>14.999988423880454</v>
      </c>
      <c r="AD55" s="139">
        <v>5.9</v>
      </c>
      <c r="AE55" s="139">
        <v>20.399999999999999</v>
      </c>
      <c r="AF55" s="139">
        <v>13.2</v>
      </c>
      <c r="AG55" s="153">
        <v>1.92</v>
      </c>
      <c r="AH55" s="153">
        <v>4.8999999999999995</v>
      </c>
      <c r="AI55" s="139">
        <v>0.18</v>
      </c>
      <c r="AJ55" s="147">
        <v>45.199999999999996</v>
      </c>
      <c r="AK55" s="134">
        <f t="shared" si="1"/>
        <v>-0.20204035626280387</v>
      </c>
      <c r="AL55" s="134">
        <f t="shared" si="2"/>
        <v>1.4608978427565478</v>
      </c>
      <c r="AM55" s="134">
        <f t="shared" si="3"/>
        <v>1.6689447344577337</v>
      </c>
      <c r="AN55" s="134">
        <f t="shared" si="4"/>
        <v>1.5961300443623383</v>
      </c>
      <c r="AO55" s="134">
        <f t="shared" si="5"/>
        <v>-0.35556141053216145</v>
      </c>
      <c r="AP55" s="134">
        <f t="shared" si="6"/>
        <v>6.445798922691845E-2</v>
      </c>
      <c r="AQ55" s="134">
        <f t="shared" si="7"/>
        <v>2.9383777685209667E-2</v>
      </c>
      <c r="AR55" s="134">
        <f t="shared" si="8"/>
        <v>0.10380372095595687</v>
      </c>
      <c r="AS55" s="134">
        <f t="shared" si="9"/>
        <v>0.16459759801501081</v>
      </c>
      <c r="AT55" s="134">
        <f t="shared" si="10"/>
        <v>0.68615372467309699</v>
      </c>
      <c r="AU55" s="134">
        <f t="shared" si="11"/>
        <v>1.6020599913279623</v>
      </c>
      <c r="AV55" s="134">
        <f t="shared" si="12"/>
        <v>0.15060891710893196</v>
      </c>
      <c r="AW55" s="134">
        <f t="shared" si="13"/>
        <v>0.82817418308127977</v>
      </c>
      <c r="AX55" s="134">
        <f t="shared" si="14"/>
        <v>-2</v>
      </c>
      <c r="AY55" s="134">
        <f t="shared" si="15"/>
        <v>3.4975601516697652</v>
      </c>
      <c r="AZ55" s="134" t="e">
        <f t="shared" si="16"/>
        <v>#NUM!</v>
      </c>
      <c r="BA55" s="134">
        <f t="shared" si="17"/>
        <v>1.5670263661590604</v>
      </c>
      <c r="BB55" s="134">
        <f t="shared" si="18"/>
        <v>0.63346845557958653</v>
      </c>
      <c r="BC55" s="134">
        <f t="shared" si="19"/>
        <v>0.56820172406699498</v>
      </c>
      <c r="BD55" s="134">
        <f t="shared" si="20"/>
        <v>0.92427928606188192</v>
      </c>
      <c r="BE55" s="134">
        <f t="shared" si="21"/>
        <v>3.1024804070407748</v>
      </c>
      <c r="BF55" s="134">
        <f t="shared" si="22"/>
        <v>2.3832919981274601</v>
      </c>
      <c r="BG55" s="134">
        <f t="shared" si="23"/>
        <v>3.7177237827974401</v>
      </c>
      <c r="BH55" s="134">
        <f t="shared" si="24"/>
        <v>1.4852954387260888</v>
      </c>
      <c r="BI55" s="134">
        <f t="shared" si="25"/>
        <v>1.1760909238925625</v>
      </c>
      <c r="BJ55" s="134">
        <f t="shared" si="26"/>
        <v>0.77085201164214423</v>
      </c>
      <c r="BK55" s="134">
        <f t="shared" si="27"/>
        <v>1.3096301674258988</v>
      </c>
      <c r="BL55" s="134">
        <f t="shared" si="28"/>
        <v>1.1205739312058498</v>
      </c>
      <c r="BM55" s="134">
        <f t="shared" si="29"/>
        <v>0.28330122870354957</v>
      </c>
      <c r="BN55" s="134">
        <f t="shared" si="30"/>
        <v>0.69019608002851363</v>
      </c>
      <c r="BO55" s="134">
        <f t="shared" si="31"/>
        <v>-0.74472749489669399</v>
      </c>
      <c r="BP55" s="134">
        <f t="shared" si="32"/>
        <v>1.655138434811382</v>
      </c>
      <c r="BQ55" s="134">
        <v>-0.20204035626280387</v>
      </c>
      <c r="BR55" s="134">
        <v>1.4608978427565478</v>
      </c>
      <c r="BS55" s="134">
        <v>1.6689447344577337</v>
      </c>
      <c r="BT55" s="134">
        <v>1.5961300443623383</v>
      </c>
      <c r="BU55" s="134">
        <v>-0.35556141053216145</v>
      </c>
      <c r="BV55" s="134">
        <v>6.445798922691845E-2</v>
      </c>
      <c r="BW55" s="134">
        <v>2.9383777685209667E-2</v>
      </c>
      <c r="BX55" s="134">
        <v>0.10380372095595687</v>
      </c>
      <c r="BY55" s="134">
        <v>0.16459759801501081</v>
      </c>
      <c r="BZ55" s="134">
        <v>0.68615372467309699</v>
      </c>
      <c r="CA55" s="134">
        <v>1.6020599913279623</v>
      </c>
      <c r="CB55" s="134">
        <v>0.15060891710893196</v>
      </c>
      <c r="CC55" s="134">
        <v>0.82817418308127977</v>
      </c>
      <c r="CD55" s="134">
        <v>-2</v>
      </c>
      <c r="CE55" s="134">
        <v>3.4975601516697652</v>
      </c>
      <c r="CG55" s="134">
        <v>1.5670263661590604</v>
      </c>
      <c r="CH55" s="134">
        <v>0.63346845557958653</v>
      </c>
      <c r="CI55" s="134">
        <v>0.56820172406699498</v>
      </c>
      <c r="CJ55" s="134">
        <v>0.92427928606188192</v>
      </c>
      <c r="CK55" s="134">
        <v>3.1024804070407748</v>
      </c>
      <c r="CL55" s="134">
        <v>2.3832919981274601</v>
      </c>
      <c r="CM55" s="134">
        <v>3.7177237827974401</v>
      </c>
      <c r="CN55" s="134">
        <v>1.4852954387260888</v>
      </c>
      <c r="CO55" s="134">
        <v>1.1760909238925625</v>
      </c>
      <c r="CP55" s="134">
        <v>0.77085201164214423</v>
      </c>
      <c r="CQ55" s="134">
        <v>1.3096301674258988</v>
      </c>
      <c r="CR55" s="134">
        <v>1.1205739312058498</v>
      </c>
      <c r="CS55" s="134">
        <v>0.28330122870354957</v>
      </c>
      <c r="CT55" s="134">
        <v>0.69019608002851363</v>
      </c>
      <c r="CU55" s="134">
        <v>-0.74472749489669399</v>
      </c>
      <c r="CV55" s="134">
        <v>1.655138434811382</v>
      </c>
    </row>
    <row r="56" spans="1:100" x14ac:dyDescent="0.3">
      <c r="A56" s="128" t="s">
        <v>359</v>
      </c>
      <c r="B56" s="125" t="s">
        <v>381</v>
      </c>
      <c r="C56" s="128" t="s">
        <v>362</v>
      </c>
      <c r="D56" s="130">
        <v>5549</v>
      </c>
      <c r="E56" s="141">
        <v>0.59099999999999997</v>
      </c>
      <c r="F56" s="123">
        <v>53.92</v>
      </c>
      <c r="G56" s="123">
        <v>70.819999999999993</v>
      </c>
      <c r="H56" s="123">
        <v>29.599483588029024</v>
      </c>
      <c r="I56" s="128">
        <v>0.45300000000000001</v>
      </c>
      <c r="J56" s="123">
        <v>1.02</v>
      </c>
      <c r="K56" s="123">
        <v>1.31</v>
      </c>
      <c r="L56" s="145">
        <v>1.1299999999999999</v>
      </c>
      <c r="M56" s="123">
        <v>1.0630759999999999</v>
      </c>
      <c r="N56" s="123">
        <v>4.2188877072518389</v>
      </c>
      <c r="O56" s="123">
        <v>40</v>
      </c>
      <c r="P56" s="123">
        <v>1.4145194292068499</v>
      </c>
      <c r="Q56" s="133">
        <v>6.7324662208557102</v>
      </c>
      <c r="R56" s="146">
        <v>0.01</v>
      </c>
      <c r="S56" s="147">
        <v>2658.8113735535749</v>
      </c>
      <c r="T56" s="148"/>
      <c r="U56" s="128">
        <v>29.2</v>
      </c>
      <c r="V56" s="123">
        <v>5.5</v>
      </c>
      <c r="W56" s="152">
        <v>15.8</v>
      </c>
      <c r="X56" s="139">
        <v>21.900000000000006</v>
      </c>
      <c r="Y56" s="139">
        <v>2266.8200183573235</v>
      </c>
      <c r="Z56" s="133">
        <v>982.21676812947783</v>
      </c>
      <c r="AA56" s="140">
        <v>15981.165042110333</v>
      </c>
      <c r="AB56" s="139">
        <v>37.270000000000003</v>
      </c>
      <c r="AC56" s="140">
        <v>20</v>
      </c>
      <c r="AD56" s="139">
        <v>19.2</v>
      </c>
      <c r="AE56" s="139">
        <v>56.7</v>
      </c>
      <c r="AF56" s="139">
        <v>10.9</v>
      </c>
      <c r="AG56" s="153">
        <v>1.54</v>
      </c>
      <c r="AH56" s="153">
        <v>5.2</v>
      </c>
      <c r="AI56" s="139">
        <v>0.02</v>
      </c>
      <c r="AJ56" s="147">
        <v>60.4</v>
      </c>
      <c r="AK56" s="134">
        <f t="shared" si="1"/>
        <v>-0.22841251911874466</v>
      </c>
      <c r="AL56" s="134">
        <f t="shared" si="2"/>
        <v>1.7317498835272633</v>
      </c>
      <c r="AM56" s="134">
        <f t="shared" si="3"/>
        <v>1.8501559224220923</v>
      </c>
      <c r="AN56" s="134">
        <f t="shared" si="4"/>
        <v>1.4712841341391483</v>
      </c>
      <c r="AO56" s="134">
        <f t="shared" si="5"/>
        <v>-0.34390179798716813</v>
      </c>
      <c r="AP56" s="134">
        <f t="shared" si="6"/>
        <v>8.6001717619175692E-3</v>
      </c>
      <c r="AQ56" s="134">
        <f t="shared" si="7"/>
        <v>0.11727129565576427</v>
      </c>
      <c r="AR56" s="134">
        <f t="shared" si="8"/>
        <v>5.3078443483419682E-2</v>
      </c>
      <c r="AS56" s="134">
        <f t="shared" si="9"/>
        <v>2.6564313630326485E-2</v>
      </c>
      <c r="AT56" s="134">
        <f t="shared" si="10"/>
        <v>0.62519796606216049</v>
      </c>
      <c r="AU56" s="134">
        <f t="shared" si="11"/>
        <v>1.6020599913279623</v>
      </c>
      <c r="AV56" s="134">
        <f t="shared" si="12"/>
        <v>0.15060891710893196</v>
      </c>
      <c r="AW56" s="134">
        <f t="shared" si="13"/>
        <v>0.82817418308127977</v>
      </c>
      <c r="AX56" s="134">
        <f t="shared" si="14"/>
        <v>-2</v>
      </c>
      <c r="AY56" s="134">
        <f t="shared" si="15"/>
        <v>3.4246875278804212</v>
      </c>
      <c r="AZ56" s="134" t="e">
        <f t="shared" si="16"/>
        <v>#NUM!</v>
      </c>
      <c r="BA56" s="134">
        <f t="shared" si="17"/>
        <v>1.4653828514484182</v>
      </c>
      <c r="BB56" s="134">
        <f t="shared" si="18"/>
        <v>0.74036268949424389</v>
      </c>
      <c r="BC56" s="134">
        <f t="shared" si="19"/>
        <v>1.1986570869544226</v>
      </c>
      <c r="BD56" s="134">
        <f t="shared" si="20"/>
        <v>1.3404441148401185</v>
      </c>
      <c r="BE56" s="134">
        <f t="shared" si="21"/>
        <v>3.3554170392543243</v>
      </c>
      <c r="BF56" s="134">
        <f t="shared" si="22"/>
        <v>2.9922073440125909</v>
      </c>
      <c r="BG56" s="134">
        <f t="shared" si="23"/>
        <v>4.2036084366122877</v>
      </c>
      <c r="BH56" s="134">
        <f t="shared" si="24"/>
        <v>1.5713593927538396</v>
      </c>
      <c r="BI56" s="134">
        <f t="shared" si="25"/>
        <v>1.3010299956639813</v>
      </c>
      <c r="BJ56" s="134">
        <f t="shared" si="26"/>
        <v>1.2833012287035497</v>
      </c>
      <c r="BK56" s="134">
        <f t="shared" si="27"/>
        <v>1.7535830588929067</v>
      </c>
      <c r="BL56" s="134">
        <f t="shared" si="28"/>
        <v>1.0374264979406236</v>
      </c>
      <c r="BM56" s="134">
        <f t="shared" si="29"/>
        <v>0.18752072083646307</v>
      </c>
      <c r="BN56" s="134">
        <f t="shared" si="30"/>
        <v>0.71600334363479923</v>
      </c>
      <c r="BO56" s="134">
        <f t="shared" si="31"/>
        <v>-1.6989700043360187</v>
      </c>
      <c r="BP56" s="134">
        <f t="shared" si="32"/>
        <v>1.7810369386211318</v>
      </c>
      <c r="BQ56" s="134">
        <v>-0.22841251911874466</v>
      </c>
      <c r="BR56" s="134">
        <v>1.7317498835272633</v>
      </c>
      <c r="BS56" s="134">
        <v>1.8501559224220923</v>
      </c>
      <c r="BT56" s="134">
        <v>1.4712841341391483</v>
      </c>
      <c r="BU56" s="134">
        <v>-0.34390179798716813</v>
      </c>
      <c r="BV56" s="134">
        <v>8.6001717619175692E-3</v>
      </c>
      <c r="BW56" s="134">
        <v>0.11727129565576427</v>
      </c>
      <c r="BX56" s="134">
        <v>5.3078443483419682E-2</v>
      </c>
      <c r="BY56" s="134">
        <v>2.6564313630326485E-2</v>
      </c>
      <c r="BZ56" s="134">
        <v>0.62519796606216049</v>
      </c>
      <c r="CA56" s="134">
        <v>1.6020599913279623</v>
      </c>
      <c r="CB56" s="134">
        <v>0.15060891710893196</v>
      </c>
      <c r="CC56" s="134">
        <v>0.82817418308127977</v>
      </c>
      <c r="CD56" s="134">
        <v>-2</v>
      </c>
      <c r="CE56" s="134">
        <v>3.4246875278804212</v>
      </c>
      <c r="CG56" s="134">
        <v>1.4653828514484182</v>
      </c>
      <c r="CH56" s="134">
        <v>0.74036268949424389</v>
      </c>
      <c r="CI56" s="134">
        <v>1.1986570869544226</v>
      </c>
      <c r="CJ56" s="134">
        <v>1.3404441148401185</v>
      </c>
      <c r="CK56" s="134">
        <v>3.3554170392543243</v>
      </c>
      <c r="CL56" s="134">
        <v>2.9922073440125909</v>
      </c>
      <c r="CM56" s="134">
        <v>4.2036084366122877</v>
      </c>
      <c r="CN56" s="134">
        <v>1.5713593927538396</v>
      </c>
      <c r="CO56" s="134">
        <v>1.3010299956639813</v>
      </c>
      <c r="CP56" s="134">
        <v>1.2833012287035497</v>
      </c>
      <c r="CQ56" s="134">
        <v>1.7535830588929067</v>
      </c>
      <c r="CR56" s="134">
        <v>1.0374264979406236</v>
      </c>
      <c r="CS56" s="134">
        <v>0.18752072083646307</v>
      </c>
      <c r="CT56" s="134">
        <v>0.71600334363479923</v>
      </c>
      <c r="CU56" s="134">
        <v>-1.6989700043360187</v>
      </c>
      <c r="CV56" s="134">
        <v>1.7810369386211318</v>
      </c>
    </row>
    <row r="57" spans="1:100" ht="28.8" x14ac:dyDescent="0.3">
      <c r="A57" s="128" t="s">
        <v>359</v>
      </c>
      <c r="B57" s="125" t="s">
        <v>381</v>
      </c>
      <c r="C57" s="128" t="s">
        <v>363</v>
      </c>
      <c r="D57" s="130">
        <v>5552</v>
      </c>
      <c r="E57" s="141">
        <v>0.60599999999999998</v>
      </c>
      <c r="F57" s="123">
        <v>23.04</v>
      </c>
      <c r="G57" s="123">
        <v>41.98</v>
      </c>
      <c r="H57" s="123">
        <v>31.330316223068589</v>
      </c>
      <c r="I57" s="128">
        <v>0.438</v>
      </c>
      <c r="J57" s="123">
        <v>1.06</v>
      </c>
      <c r="K57" s="123">
        <v>1.1299999999999999</v>
      </c>
      <c r="L57" s="145">
        <v>1.45</v>
      </c>
      <c r="M57" s="123">
        <v>2.424242</v>
      </c>
      <c r="N57" s="123">
        <v>2.2842259231237416</v>
      </c>
      <c r="O57" s="123">
        <v>40</v>
      </c>
      <c r="P57" s="123">
        <v>1.4145194292068499</v>
      </c>
      <c r="Q57" s="133">
        <v>6.7324662208557102</v>
      </c>
      <c r="R57" s="146">
        <v>0.04</v>
      </c>
      <c r="S57" s="147">
        <v>274.00876541042635</v>
      </c>
      <c r="T57" s="148"/>
      <c r="U57" s="128">
        <v>15</v>
      </c>
      <c r="V57" s="123">
        <v>5.5</v>
      </c>
      <c r="W57" s="152">
        <v>10.4</v>
      </c>
      <c r="X57" s="139">
        <v>23.299999999999997</v>
      </c>
      <c r="Y57" s="139">
        <v>1240.6918735687343</v>
      </c>
      <c r="Z57" s="133">
        <v>124.597279378594</v>
      </c>
      <c r="AA57" s="140">
        <v>2702.2246629748443</v>
      </c>
      <c r="AB57" s="139">
        <v>13.77</v>
      </c>
      <c r="AC57" s="140">
        <v>4.9999838911817109</v>
      </c>
      <c r="AD57" s="139">
        <v>10.6</v>
      </c>
      <c r="AE57" s="139">
        <v>22.5</v>
      </c>
      <c r="AF57" s="139">
        <v>8.6999999999999993</v>
      </c>
      <c r="AG57" s="153">
        <v>1.7</v>
      </c>
      <c r="AH57" s="153">
        <v>4.7</v>
      </c>
      <c r="AI57" s="139">
        <v>0.01</v>
      </c>
      <c r="AJ57" s="147">
        <v>79.7</v>
      </c>
      <c r="AK57" s="134">
        <f t="shared" si="1"/>
        <v>-0.21752737583371382</v>
      </c>
      <c r="AL57" s="134">
        <f t="shared" si="2"/>
        <v>1.3624824747511743</v>
      </c>
      <c r="AM57" s="134">
        <f t="shared" si="3"/>
        <v>1.6230424342463816</v>
      </c>
      <c r="AN57" s="134">
        <f t="shared" si="4"/>
        <v>1.4959647783237948</v>
      </c>
      <c r="AO57" s="134">
        <f t="shared" si="5"/>
        <v>-0.35852588949590047</v>
      </c>
      <c r="AP57" s="134">
        <f t="shared" si="6"/>
        <v>2.5305865264770262E-2</v>
      </c>
      <c r="AQ57" s="134">
        <f t="shared" si="7"/>
        <v>5.3078443483419682E-2</v>
      </c>
      <c r="AR57" s="134">
        <f t="shared" si="8"/>
        <v>0.16136800223497488</v>
      </c>
      <c r="AS57" s="134">
        <f t="shared" si="9"/>
        <v>0.38457597111251512</v>
      </c>
      <c r="AT57" s="134">
        <f t="shared" si="10"/>
        <v>0.35873905592829314</v>
      </c>
      <c r="AU57" s="134">
        <f t="shared" si="11"/>
        <v>1.6020599913279623</v>
      </c>
      <c r="AV57" s="134">
        <f t="shared" si="12"/>
        <v>0.15060891710893196</v>
      </c>
      <c r="AW57" s="134">
        <f t="shared" si="13"/>
        <v>0.82817418308127977</v>
      </c>
      <c r="AX57" s="134">
        <f t="shared" si="14"/>
        <v>-1.3979400086720375</v>
      </c>
      <c r="AY57" s="134">
        <f t="shared" si="15"/>
        <v>2.4377644559170695</v>
      </c>
      <c r="AZ57" s="134" t="e">
        <f t="shared" si="16"/>
        <v>#NUM!</v>
      </c>
      <c r="BA57" s="134">
        <f t="shared" si="17"/>
        <v>1.1760912590556813</v>
      </c>
      <c r="BB57" s="134">
        <f t="shared" si="18"/>
        <v>0.74036268949424389</v>
      </c>
      <c r="BC57" s="134">
        <f t="shared" si="19"/>
        <v>1.0170333392987803</v>
      </c>
      <c r="BD57" s="134">
        <f t="shared" si="20"/>
        <v>1.3673559210260189</v>
      </c>
      <c r="BE57" s="134">
        <f t="shared" si="21"/>
        <v>3.0936639376435435</v>
      </c>
      <c r="BF57" s="134">
        <f t="shared" si="22"/>
        <v>2.0955085594679046</v>
      </c>
      <c r="BG57" s="134">
        <f t="shared" si="23"/>
        <v>3.431721453432929</v>
      </c>
      <c r="BH57" s="134">
        <f t="shared" si="24"/>
        <v>1.1389339402569236</v>
      </c>
      <c r="BI57" s="134">
        <f t="shared" si="25"/>
        <v>0.69896860513958625</v>
      </c>
      <c r="BJ57" s="134">
        <f t="shared" si="26"/>
        <v>1.0253058652647702</v>
      </c>
      <c r="BK57" s="134">
        <f t="shared" si="27"/>
        <v>1.3521825181113625</v>
      </c>
      <c r="BL57" s="134">
        <f t="shared" si="28"/>
        <v>0.93951925261861846</v>
      </c>
      <c r="BM57" s="134">
        <f t="shared" si="29"/>
        <v>0.23044892137827391</v>
      </c>
      <c r="BN57" s="134">
        <f t="shared" si="30"/>
        <v>0.67209785793571752</v>
      </c>
      <c r="BO57" s="134">
        <f t="shared" si="31"/>
        <v>-2</v>
      </c>
      <c r="BP57" s="134">
        <f t="shared" si="32"/>
        <v>1.9014583213961123</v>
      </c>
      <c r="BQ57" s="134">
        <v>-0.21752737583371382</v>
      </c>
      <c r="BR57" s="134">
        <v>1.3624824747511743</v>
      </c>
      <c r="BS57" s="134">
        <v>1.6230424342463816</v>
      </c>
      <c r="BT57" s="134">
        <v>1.4959647783237948</v>
      </c>
      <c r="BU57" s="134">
        <v>-0.35852588949590047</v>
      </c>
      <c r="BV57" s="134">
        <v>2.5305865264770262E-2</v>
      </c>
      <c r="BW57" s="134">
        <v>5.3078443483419682E-2</v>
      </c>
      <c r="BX57" s="134">
        <v>0.16136800223497488</v>
      </c>
      <c r="BY57" s="134">
        <v>0.38457597111251512</v>
      </c>
      <c r="BZ57" s="134">
        <v>0.35873905592829314</v>
      </c>
      <c r="CA57" s="134">
        <v>1.6020599913279623</v>
      </c>
      <c r="CB57" s="134">
        <v>0.15060891710893196</v>
      </c>
      <c r="CC57" s="134">
        <v>0.82817418308127977</v>
      </c>
      <c r="CD57" s="134">
        <v>-1.3979400086720375</v>
      </c>
      <c r="CE57" s="134">
        <v>2.4377644559170695</v>
      </c>
      <c r="CG57" s="134">
        <v>1.1760912590556813</v>
      </c>
      <c r="CH57" s="134">
        <v>0.74036268949424389</v>
      </c>
      <c r="CI57" s="134">
        <v>1.0170333392987803</v>
      </c>
      <c r="CJ57" s="134">
        <v>1.3673559210260189</v>
      </c>
      <c r="CK57" s="134">
        <v>3.0936639376435435</v>
      </c>
      <c r="CL57" s="134">
        <v>2.0955085594679046</v>
      </c>
      <c r="CM57" s="134">
        <v>3.431721453432929</v>
      </c>
      <c r="CN57" s="134">
        <v>1.1389339402569236</v>
      </c>
      <c r="CO57" s="134">
        <v>0.69896860513958625</v>
      </c>
      <c r="CP57" s="134">
        <v>1.0253058652647702</v>
      </c>
      <c r="CQ57" s="134">
        <v>1.3521825181113625</v>
      </c>
      <c r="CR57" s="134">
        <v>0.93951925261861846</v>
      </c>
      <c r="CS57" s="134">
        <v>0.23044892137827391</v>
      </c>
      <c r="CT57" s="134">
        <v>0.67209785793571752</v>
      </c>
      <c r="CU57" s="134">
        <v>-2</v>
      </c>
      <c r="CV57" s="134">
        <v>1.9014583213961123</v>
      </c>
    </row>
    <row r="58" spans="1:100" ht="28.8" x14ac:dyDescent="0.3">
      <c r="A58" s="128" t="s">
        <v>359</v>
      </c>
      <c r="B58" s="125" t="s">
        <v>381</v>
      </c>
      <c r="C58" s="128" t="s">
        <v>364</v>
      </c>
      <c r="D58" s="130">
        <v>5573</v>
      </c>
      <c r="E58" s="141">
        <v>0.63100000000000001</v>
      </c>
      <c r="F58" s="123">
        <v>14.24</v>
      </c>
      <c r="G58" s="123">
        <v>32.299999999999997</v>
      </c>
      <c r="H58" s="123">
        <v>41.12361777723369</v>
      </c>
      <c r="I58" s="128">
        <v>0.39500000000000002</v>
      </c>
      <c r="J58" s="123">
        <v>1.04</v>
      </c>
      <c r="K58" s="123">
        <v>1.1399999999999999</v>
      </c>
      <c r="L58" s="145">
        <v>1.25</v>
      </c>
      <c r="M58" s="123">
        <v>1.2077290000000001</v>
      </c>
      <c r="N58" s="123">
        <v>7.9396416917648471</v>
      </c>
      <c r="O58" s="123">
        <v>40</v>
      </c>
      <c r="P58" s="123">
        <v>1.4145194292068499</v>
      </c>
      <c r="Q58" s="133">
        <v>6.7324662208557102</v>
      </c>
      <c r="R58" s="146">
        <v>0.03</v>
      </c>
      <c r="S58" s="147">
        <v>34.437128229045094</v>
      </c>
      <c r="T58" s="148"/>
      <c r="U58" s="128">
        <v>35.299999999999997</v>
      </c>
      <c r="V58" s="123">
        <v>3.8</v>
      </c>
      <c r="W58" s="152">
        <v>11.4</v>
      </c>
      <c r="X58" s="139">
        <v>24.400000000000006</v>
      </c>
      <c r="Y58" s="139">
        <v>213.09430851202771</v>
      </c>
      <c r="Z58" s="133">
        <v>51.790545632031908</v>
      </c>
      <c r="AA58" s="140">
        <v>341.60292533459392</v>
      </c>
      <c r="AB58" s="139">
        <v>18.29</v>
      </c>
      <c r="AC58" s="140">
        <v>10.000010184087566</v>
      </c>
      <c r="AD58" s="139">
        <v>8.8000000000000007</v>
      </c>
      <c r="AE58" s="139">
        <v>44.4</v>
      </c>
      <c r="AF58" s="139">
        <v>7.3</v>
      </c>
      <c r="AG58" s="153">
        <v>1.45</v>
      </c>
      <c r="AH58" s="153">
        <v>4.1000000000000005</v>
      </c>
      <c r="AI58" s="139">
        <v>0.03</v>
      </c>
      <c r="AJ58" s="147">
        <v>85.1</v>
      </c>
      <c r="AK58" s="134">
        <f t="shared" si="1"/>
        <v>-0.19997064075586568</v>
      </c>
      <c r="AL58" s="134">
        <f t="shared" si="2"/>
        <v>1.1535099893008376</v>
      </c>
      <c r="AM58" s="134">
        <f t="shared" si="3"/>
        <v>1.5092025223311027</v>
      </c>
      <c r="AN58" s="134">
        <f t="shared" si="4"/>
        <v>1.6140913139535715</v>
      </c>
      <c r="AO58" s="134">
        <f t="shared" si="5"/>
        <v>-0.40340290437353976</v>
      </c>
      <c r="AP58" s="134">
        <f t="shared" si="6"/>
        <v>1.703333929878037E-2</v>
      </c>
      <c r="AQ58" s="134">
        <f t="shared" si="7"/>
        <v>5.6904851336472557E-2</v>
      </c>
      <c r="AR58" s="134">
        <f t="shared" si="8"/>
        <v>9.691001300805642E-2</v>
      </c>
      <c r="AS58" s="134">
        <f t="shared" si="9"/>
        <v>8.1969494708828208E-2</v>
      </c>
      <c r="AT58" s="134">
        <f t="shared" si="10"/>
        <v>0.89980090358571252</v>
      </c>
      <c r="AU58" s="134">
        <f t="shared" si="11"/>
        <v>1.6020599913279623</v>
      </c>
      <c r="AV58" s="134">
        <f t="shared" si="12"/>
        <v>0.15060891710893196</v>
      </c>
      <c r="AW58" s="134">
        <f t="shared" si="13"/>
        <v>0.82817418308127977</v>
      </c>
      <c r="AX58" s="134">
        <f t="shared" si="14"/>
        <v>-1.5228787452803376</v>
      </c>
      <c r="AY58" s="134">
        <f t="shared" si="15"/>
        <v>1.5370269277328252</v>
      </c>
      <c r="AZ58" s="134" t="e">
        <f t="shared" si="16"/>
        <v>#NUM!</v>
      </c>
      <c r="BA58" s="134">
        <f t="shared" si="17"/>
        <v>1.5477747053878226</v>
      </c>
      <c r="BB58" s="134">
        <f t="shared" si="18"/>
        <v>0.57978359661681012</v>
      </c>
      <c r="BC58" s="134">
        <f t="shared" si="19"/>
        <v>1.0569048513364727</v>
      </c>
      <c r="BD58" s="134">
        <f t="shared" si="20"/>
        <v>1.3873898263387294</v>
      </c>
      <c r="BE58" s="134">
        <f t="shared" si="21"/>
        <v>2.328571850395436</v>
      </c>
      <c r="BF58" s="134">
        <f t="shared" si="22"/>
        <v>1.7142504864906174</v>
      </c>
      <c r="BG58" s="134">
        <f t="shared" si="23"/>
        <v>2.5335215811364993</v>
      </c>
      <c r="BH58" s="134">
        <f t="shared" si="24"/>
        <v>1.2622137054764169</v>
      </c>
      <c r="BI58" s="134">
        <f t="shared" si="25"/>
        <v>1.000000442289078</v>
      </c>
      <c r="BJ58" s="134">
        <f t="shared" si="26"/>
        <v>0.94448267215016868</v>
      </c>
      <c r="BK58" s="134">
        <f t="shared" si="27"/>
        <v>1.6473829701146199</v>
      </c>
      <c r="BL58" s="134">
        <f t="shared" si="28"/>
        <v>0.86332286012045589</v>
      </c>
      <c r="BM58" s="134">
        <f t="shared" si="29"/>
        <v>0.16136800223497488</v>
      </c>
      <c r="BN58" s="134">
        <f t="shared" si="30"/>
        <v>0.61278385671973556</v>
      </c>
      <c r="BO58" s="134">
        <f t="shared" si="31"/>
        <v>-1.5228787452803376</v>
      </c>
      <c r="BP58" s="134">
        <f t="shared" si="32"/>
        <v>1.9299295600845878</v>
      </c>
      <c r="BQ58" s="134">
        <v>-0.19997064075586568</v>
      </c>
      <c r="BR58" s="134">
        <v>1.1535099893008376</v>
      </c>
      <c r="BS58" s="134">
        <v>1.5092025223311027</v>
      </c>
      <c r="BT58" s="134">
        <v>1.6140913139535715</v>
      </c>
      <c r="BU58" s="134">
        <v>-0.40340290437353976</v>
      </c>
      <c r="BV58" s="134">
        <v>1.703333929878037E-2</v>
      </c>
      <c r="BW58" s="134">
        <v>5.6904851336472557E-2</v>
      </c>
      <c r="BX58" s="134">
        <v>9.691001300805642E-2</v>
      </c>
      <c r="BY58" s="134">
        <v>8.1969494708828208E-2</v>
      </c>
      <c r="BZ58" s="134">
        <v>0.89980090358571252</v>
      </c>
      <c r="CA58" s="134">
        <v>1.6020599913279623</v>
      </c>
      <c r="CB58" s="134">
        <v>0.15060891710893196</v>
      </c>
      <c r="CC58" s="134">
        <v>0.82817418308127977</v>
      </c>
      <c r="CD58" s="134">
        <v>-1.5228787452803376</v>
      </c>
      <c r="CE58" s="134">
        <v>1.5370269277328252</v>
      </c>
      <c r="CG58" s="134">
        <v>1.5477747053878226</v>
      </c>
      <c r="CH58" s="134">
        <v>0.57978359661681012</v>
      </c>
      <c r="CI58" s="134">
        <v>1.0569048513364727</v>
      </c>
      <c r="CJ58" s="134">
        <v>1.3873898263387294</v>
      </c>
      <c r="CK58" s="134">
        <v>2.328571850395436</v>
      </c>
      <c r="CL58" s="134">
        <v>1.7142504864906174</v>
      </c>
      <c r="CM58" s="134">
        <v>2.5335215811364993</v>
      </c>
      <c r="CN58" s="134">
        <v>1.2622137054764169</v>
      </c>
      <c r="CO58" s="134">
        <v>1.000000442289078</v>
      </c>
      <c r="CP58" s="134">
        <v>0.94448267215016868</v>
      </c>
      <c r="CQ58" s="134">
        <v>1.6473829701146199</v>
      </c>
      <c r="CR58" s="134">
        <v>0.86332286012045589</v>
      </c>
      <c r="CS58" s="134">
        <v>0.16136800223497488</v>
      </c>
      <c r="CT58" s="134">
        <v>0.61278385671973556</v>
      </c>
      <c r="CU58" s="134">
        <v>-1.5228787452803376</v>
      </c>
      <c r="CV58" s="134">
        <v>1.9299295600845878</v>
      </c>
    </row>
    <row r="59" spans="1:100" ht="28.8" x14ac:dyDescent="0.3">
      <c r="A59" s="128" t="s">
        <v>359</v>
      </c>
      <c r="B59" s="125" t="s">
        <v>381</v>
      </c>
      <c r="C59" s="128" t="s">
        <v>365</v>
      </c>
      <c r="D59" s="130">
        <v>5577</v>
      </c>
      <c r="E59" s="141">
        <v>0.63100000000000001</v>
      </c>
      <c r="F59" s="123">
        <v>14.19</v>
      </c>
      <c r="G59" s="123">
        <v>26.35</v>
      </c>
      <c r="H59" s="123">
        <v>34.244551212409817</v>
      </c>
      <c r="I59" s="128">
        <v>0.38400000000000001</v>
      </c>
      <c r="J59" s="123">
        <v>1.1599999999999999</v>
      </c>
      <c r="K59" s="123">
        <v>1.24</v>
      </c>
      <c r="L59" s="145">
        <v>1.03</v>
      </c>
      <c r="M59" s="123">
        <v>1.2084589999999999</v>
      </c>
      <c r="N59" s="123">
        <v>3.4739844140317651</v>
      </c>
      <c r="O59" s="123">
        <v>40</v>
      </c>
      <c r="P59" s="123">
        <v>1.4145194292068499</v>
      </c>
      <c r="Q59" s="133">
        <v>6.7324662208557102</v>
      </c>
      <c r="R59" s="146">
        <v>0.05</v>
      </c>
      <c r="S59" s="147">
        <v>0</v>
      </c>
      <c r="T59" s="148"/>
      <c r="U59" s="128">
        <v>59.2</v>
      </c>
      <c r="V59" s="123">
        <v>15.9</v>
      </c>
      <c r="W59" s="152">
        <v>25.3</v>
      </c>
      <c r="X59" s="139">
        <v>32.900000000000006</v>
      </c>
      <c r="Y59" s="139">
        <v>263.26392199439061</v>
      </c>
      <c r="Z59" s="133">
        <v>88.692660813698055</v>
      </c>
      <c r="AA59" s="140">
        <v>305.84844945564413</v>
      </c>
      <c r="AB59" s="139">
        <v>6.21</v>
      </c>
      <c r="AC59" s="140">
        <v>9.9999798971134268</v>
      </c>
      <c r="AD59" s="139">
        <v>7</v>
      </c>
      <c r="AE59" s="139">
        <v>37.4</v>
      </c>
      <c r="AF59" s="139">
        <v>6.3</v>
      </c>
      <c r="AG59" s="153">
        <v>1.58</v>
      </c>
      <c r="AH59" s="153">
        <v>4.1000000000000005</v>
      </c>
      <c r="AI59" s="139">
        <v>0.15</v>
      </c>
      <c r="AJ59" s="147">
        <v>87.399999999999991</v>
      </c>
      <c r="AK59" s="134">
        <f t="shared" si="1"/>
        <v>-0.19997064075586568</v>
      </c>
      <c r="AL59" s="134">
        <f t="shared" si="2"/>
        <v>1.1519823954574739</v>
      </c>
      <c r="AM59" s="134">
        <f t="shared" si="3"/>
        <v>1.4207806195485655</v>
      </c>
      <c r="AN59" s="134">
        <f t="shared" si="4"/>
        <v>1.5345914789923725</v>
      </c>
      <c r="AO59" s="134">
        <f t="shared" si="5"/>
        <v>-0.41566877563246918</v>
      </c>
      <c r="AP59" s="134">
        <f t="shared" si="6"/>
        <v>6.445798922691845E-2</v>
      </c>
      <c r="AQ59" s="134">
        <f t="shared" si="7"/>
        <v>9.3421685162235063E-2</v>
      </c>
      <c r="AR59" s="134">
        <f t="shared" si="8"/>
        <v>1.2837224705172217E-2</v>
      </c>
      <c r="AS59" s="134">
        <f t="shared" si="9"/>
        <v>8.223192046496626E-2</v>
      </c>
      <c r="AT59" s="134">
        <f t="shared" si="10"/>
        <v>0.54082786566111329</v>
      </c>
      <c r="AU59" s="134">
        <f t="shared" si="11"/>
        <v>1.6020599913279623</v>
      </c>
      <c r="AV59" s="134">
        <f t="shared" si="12"/>
        <v>0.15060891710893196</v>
      </c>
      <c r="AW59" s="134">
        <f t="shared" si="13"/>
        <v>0.82817418308127977</v>
      </c>
      <c r="AX59" s="134">
        <f t="shared" si="14"/>
        <v>-1.3010299956639813</v>
      </c>
      <c r="AY59" s="134" t="e">
        <f t="shared" si="15"/>
        <v>#NUM!</v>
      </c>
      <c r="AZ59" s="134" t="e">
        <f t="shared" si="16"/>
        <v>#NUM!</v>
      </c>
      <c r="BA59" s="134">
        <f t="shared" si="17"/>
        <v>1.7723217067229198</v>
      </c>
      <c r="BB59" s="134">
        <f t="shared" si="18"/>
        <v>1.2013971243204515</v>
      </c>
      <c r="BC59" s="134">
        <f t="shared" si="19"/>
        <v>1.403120521175818</v>
      </c>
      <c r="BD59" s="134">
        <f t="shared" si="20"/>
        <v>1.5171958979499744</v>
      </c>
      <c r="BE59" s="134">
        <f t="shared" si="21"/>
        <v>2.4203913469438243</v>
      </c>
      <c r="BF59" s="134">
        <f t="shared" si="22"/>
        <v>1.9478876840934631</v>
      </c>
      <c r="BG59" s="134">
        <f t="shared" si="23"/>
        <v>2.4855062831187169</v>
      </c>
      <c r="BH59" s="134">
        <f t="shared" si="24"/>
        <v>0.7930916001765802</v>
      </c>
      <c r="BI59" s="134">
        <f t="shared" si="25"/>
        <v>0.99999912694185156</v>
      </c>
      <c r="BJ59" s="134">
        <f t="shared" si="26"/>
        <v>0.84509804001425681</v>
      </c>
      <c r="BK59" s="134">
        <f t="shared" si="27"/>
        <v>1.5728716022004801</v>
      </c>
      <c r="BL59" s="134">
        <f t="shared" si="28"/>
        <v>0.79934054945358168</v>
      </c>
      <c r="BM59" s="134">
        <f t="shared" si="29"/>
        <v>0.19865708695442263</v>
      </c>
      <c r="BN59" s="134">
        <f t="shared" si="30"/>
        <v>0.61278385671973556</v>
      </c>
      <c r="BO59" s="134">
        <f t="shared" si="31"/>
        <v>-0.82390874094431876</v>
      </c>
      <c r="BP59" s="134">
        <f t="shared" si="32"/>
        <v>1.941511432634403</v>
      </c>
      <c r="BQ59" s="134">
        <v>-0.19997064075586568</v>
      </c>
      <c r="BR59" s="134">
        <v>1.1519823954574739</v>
      </c>
      <c r="BS59" s="134">
        <v>1.4207806195485655</v>
      </c>
      <c r="BT59" s="134">
        <v>1.5345914789923725</v>
      </c>
      <c r="BU59" s="134">
        <v>-0.41566877563246918</v>
      </c>
      <c r="BV59" s="134">
        <v>6.445798922691845E-2</v>
      </c>
      <c r="BW59" s="134">
        <v>9.3421685162235063E-2</v>
      </c>
      <c r="BX59" s="134">
        <v>1.2837224705172217E-2</v>
      </c>
      <c r="BY59" s="134">
        <v>8.223192046496626E-2</v>
      </c>
      <c r="BZ59" s="134">
        <v>0.54082786566111329</v>
      </c>
      <c r="CA59" s="134">
        <v>1.6020599913279623</v>
      </c>
      <c r="CB59" s="134">
        <v>0.15060891710893196</v>
      </c>
      <c r="CC59" s="134">
        <v>0.82817418308127977</v>
      </c>
      <c r="CD59" s="134">
        <v>-1.3010299956639813</v>
      </c>
      <c r="CG59" s="134">
        <v>1.7723217067229198</v>
      </c>
      <c r="CH59" s="134">
        <v>1.2013971243204515</v>
      </c>
      <c r="CI59" s="134">
        <v>1.403120521175818</v>
      </c>
      <c r="CJ59" s="134">
        <v>1.5171958979499744</v>
      </c>
      <c r="CK59" s="134">
        <v>2.4203913469438243</v>
      </c>
      <c r="CL59" s="134">
        <v>1.9478876840934631</v>
      </c>
      <c r="CM59" s="134">
        <v>2.4855062831187169</v>
      </c>
      <c r="CN59" s="134">
        <v>0.7930916001765802</v>
      </c>
      <c r="CO59" s="134">
        <v>0.99999912694185156</v>
      </c>
      <c r="CP59" s="134">
        <v>0.84509804001425681</v>
      </c>
      <c r="CQ59" s="134">
        <v>1.5728716022004801</v>
      </c>
      <c r="CR59" s="134">
        <v>0.79934054945358168</v>
      </c>
      <c r="CS59" s="134">
        <v>0.19865708695442263</v>
      </c>
      <c r="CT59" s="134">
        <v>0.61278385671973556</v>
      </c>
      <c r="CU59" s="134">
        <v>-0.82390874094431876</v>
      </c>
      <c r="CV59" s="134">
        <v>1.941511432634403</v>
      </c>
    </row>
    <row r="60" spans="1:100" x14ac:dyDescent="0.3">
      <c r="A60" s="128" t="s">
        <v>359</v>
      </c>
      <c r="B60" s="125" t="s">
        <v>381</v>
      </c>
      <c r="C60" s="128" t="s">
        <v>359</v>
      </c>
      <c r="D60" s="130">
        <v>5585</v>
      </c>
      <c r="E60" s="141">
        <v>0.60599999999999998</v>
      </c>
      <c r="F60" s="123">
        <v>26.96</v>
      </c>
      <c r="G60" s="123">
        <v>43.79</v>
      </c>
      <c r="H60" s="123">
        <v>43.724984754257093</v>
      </c>
      <c r="I60" s="128">
        <v>0.499</v>
      </c>
      <c r="J60" s="123">
        <v>1.05</v>
      </c>
      <c r="K60" s="123">
        <v>1.31</v>
      </c>
      <c r="L60" s="145">
        <v>1.07</v>
      </c>
      <c r="M60" s="123">
        <v>1.8651359999999999</v>
      </c>
      <c r="N60" s="123">
        <v>4.3265609999507841</v>
      </c>
      <c r="O60" s="123">
        <v>40</v>
      </c>
      <c r="P60" s="123">
        <v>1.4145194292068499</v>
      </c>
      <c r="Q60" s="133">
        <v>6.7324662208557102</v>
      </c>
      <c r="R60" s="146">
        <v>0.04</v>
      </c>
      <c r="S60" s="147">
        <v>298.61637644693491</v>
      </c>
      <c r="T60" s="148"/>
      <c r="U60" s="128">
        <v>34.1</v>
      </c>
      <c r="V60" s="123">
        <v>3.2</v>
      </c>
      <c r="W60" s="152">
        <v>3.9</v>
      </c>
      <c r="X60" s="139">
        <v>4.2999999999999972</v>
      </c>
      <c r="Y60" s="139">
        <v>468.97840282637168</v>
      </c>
      <c r="Z60" s="133">
        <v>6.5263429081882958</v>
      </c>
      <c r="AA60" s="140">
        <v>284.41703133916405</v>
      </c>
      <c r="AB60" s="139">
        <v>20.83</v>
      </c>
      <c r="AC60" s="140">
        <v>4.9999904995525286</v>
      </c>
      <c r="AD60" s="139">
        <v>5.7</v>
      </c>
      <c r="AE60" s="139">
        <v>16</v>
      </c>
      <c r="AF60" s="139">
        <v>9.9</v>
      </c>
      <c r="AG60" s="153">
        <v>1.63</v>
      </c>
      <c r="AH60" s="153">
        <v>4.9000000000000004</v>
      </c>
      <c r="AI60" s="139">
        <v>0.64</v>
      </c>
      <c r="AJ60" s="147">
        <v>80.5</v>
      </c>
      <c r="AK60" s="134">
        <f t="shared" si="1"/>
        <v>-0.21752737583371382</v>
      </c>
      <c r="AL60" s="134">
        <f t="shared" si="2"/>
        <v>1.4307198878632823</v>
      </c>
      <c r="AM60" s="134">
        <f t="shared" si="3"/>
        <v>1.6413749451921256</v>
      </c>
      <c r="AN60" s="134">
        <f t="shared" si="4"/>
        <v>1.6407296667237692</v>
      </c>
      <c r="AO60" s="134">
        <f t="shared" si="5"/>
        <v>-0.30189945437661009</v>
      </c>
      <c r="AP60" s="134">
        <f t="shared" si="6"/>
        <v>2.1189299069938092E-2</v>
      </c>
      <c r="AQ60" s="134">
        <f t="shared" si="7"/>
        <v>0.11727129565576427</v>
      </c>
      <c r="AR60" s="134">
        <f t="shared" si="8"/>
        <v>2.9383777685209667E-2</v>
      </c>
      <c r="AS60" s="134">
        <f t="shared" si="9"/>
        <v>0.27071050472170466</v>
      </c>
      <c r="AT60" s="134">
        <f t="shared" si="10"/>
        <v>0.63614283118875325</v>
      </c>
      <c r="AU60" s="134">
        <f t="shared" si="11"/>
        <v>1.6020599913279623</v>
      </c>
      <c r="AV60" s="134">
        <f t="shared" si="12"/>
        <v>0.15060891710893196</v>
      </c>
      <c r="AW60" s="134">
        <f t="shared" si="13"/>
        <v>0.82817418308127977</v>
      </c>
      <c r="AX60" s="134">
        <f t="shared" si="14"/>
        <v>-1.3979400086720375</v>
      </c>
      <c r="AY60" s="134">
        <f t="shared" si="15"/>
        <v>2.4751136212239464</v>
      </c>
      <c r="AZ60" s="134" t="e">
        <f t="shared" si="16"/>
        <v>#NUM!</v>
      </c>
      <c r="BA60" s="134">
        <f t="shared" si="17"/>
        <v>1.5327543789924978</v>
      </c>
      <c r="BB60" s="134">
        <f t="shared" si="18"/>
        <v>0.50514997831990605</v>
      </c>
      <c r="BC60" s="134">
        <f t="shared" si="19"/>
        <v>0.59106460702649921</v>
      </c>
      <c r="BD60" s="134">
        <f t="shared" si="20"/>
        <v>0.6334684555795862</v>
      </c>
      <c r="BE60" s="134">
        <f t="shared" si="21"/>
        <v>2.6711528432496268</v>
      </c>
      <c r="BF60" s="134">
        <f t="shared" si="22"/>
        <v>0.81466988882383529</v>
      </c>
      <c r="BG60" s="134">
        <f t="shared" si="23"/>
        <v>2.4539555990730362</v>
      </c>
      <c r="BH60" s="134">
        <f t="shared" si="24"/>
        <v>1.3186892699477459</v>
      </c>
      <c r="BI60" s="134">
        <f t="shared" si="25"/>
        <v>0.6989691791368523</v>
      </c>
      <c r="BJ60" s="134">
        <f t="shared" si="26"/>
        <v>0.75587485567249146</v>
      </c>
      <c r="BK60" s="134">
        <f t="shared" si="27"/>
        <v>1.2041199826559248</v>
      </c>
      <c r="BL60" s="134">
        <f t="shared" si="28"/>
        <v>0.9956351945975499</v>
      </c>
      <c r="BM60" s="134">
        <f t="shared" si="29"/>
        <v>0.21218760440395779</v>
      </c>
      <c r="BN60" s="134">
        <f t="shared" si="30"/>
        <v>0.69019608002851374</v>
      </c>
      <c r="BO60" s="134">
        <f t="shared" si="31"/>
        <v>-0.19382002601611281</v>
      </c>
      <c r="BP60" s="134">
        <f t="shared" si="32"/>
        <v>1.9057958803678685</v>
      </c>
      <c r="BQ60" s="134">
        <v>-0.21752737583371382</v>
      </c>
      <c r="BR60" s="134">
        <v>1.4307198878632823</v>
      </c>
      <c r="BS60" s="134">
        <v>1.6413749451921256</v>
      </c>
      <c r="BT60" s="134">
        <v>1.6407296667237692</v>
      </c>
      <c r="BU60" s="134">
        <v>-0.30189945437661009</v>
      </c>
      <c r="BV60" s="134">
        <v>2.1189299069938092E-2</v>
      </c>
      <c r="BW60" s="134">
        <v>0.11727129565576427</v>
      </c>
      <c r="BX60" s="134">
        <v>2.9383777685209667E-2</v>
      </c>
      <c r="BY60" s="134">
        <v>0.27071050472170466</v>
      </c>
      <c r="BZ60" s="134">
        <v>0.63614283118875325</v>
      </c>
      <c r="CA60" s="134">
        <v>1.6020599913279623</v>
      </c>
      <c r="CB60" s="134">
        <v>0.15060891710893196</v>
      </c>
      <c r="CC60" s="134">
        <v>0.82817418308127977</v>
      </c>
      <c r="CD60" s="134">
        <v>-1.3979400086720375</v>
      </c>
      <c r="CE60" s="134">
        <v>2.4751136212239464</v>
      </c>
      <c r="CG60" s="134">
        <v>1.5327543789924978</v>
      </c>
      <c r="CH60" s="134">
        <v>0.50514997831990605</v>
      </c>
      <c r="CI60" s="134">
        <v>0.59106460702649921</v>
      </c>
      <c r="CJ60" s="134">
        <v>0.6334684555795862</v>
      </c>
      <c r="CK60" s="134">
        <v>2.6711528432496268</v>
      </c>
      <c r="CL60" s="134">
        <v>0.81466988882383529</v>
      </c>
      <c r="CM60" s="134">
        <v>2.4539555990730362</v>
      </c>
      <c r="CN60" s="134">
        <v>1.3186892699477459</v>
      </c>
      <c r="CO60" s="134">
        <v>0.6989691791368523</v>
      </c>
      <c r="CP60" s="134">
        <v>0.75587485567249146</v>
      </c>
      <c r="CQ60" s="134">
        <v>1.2041199826559248</v>
      </c>
      <c r="CR60" s="134">
        <v>0.9956351945975499</v>
      </c>
      <c r="CS60" s="134">
        <v>0.21218760440395779</v>
      </c>
      <c r="CT60" s="134">
        <v>0.69019608002851374</v>
      </c>
      <c r="CU60" s="134">
        <v>-0.19382002601611281</v>
      </c>
      <c r="CV60" s="134">
        <v>1.9057958803678685</v>
      </c>
    </row>
    <row r="61" spans="1:100" ht="28.8" x14ac:dyDescent="0.3">
      <c r="A61" s="128" t="s">
        <v>359</v>
      </c>
      <c r="B61" s="125" t="s">
        <v>381</v>
      </c>
      <c r="C61" s="128" t="s">
        <v>366</v>
      </c>
      <c r="D61" s="130">
        <v>5594</v>
      </c>
      <c r="E61" s="141">
        <v>0.63100000000000001</v>
      </c>
      <c r="F61" s="123">
        <v>15.46</v>
      </c>
      <c r="G61" s="123">
        <v>23.44</v>
      </c>
      <c r="H61" s="123">
        <v>35.519028155704099</v>
      </c>
      <c r="I61" s="128">
        <v>0.442</v>
      </c>
      <c r="J61" s="123">
        <v>1</v>
      </c>
      <c r="K61" s="123">
        <v>1.1499999999999999</v>
      </c>
      <c r="L61" s="145">
        <v>1.2</v>
      </c>
      <c r="M61" s="123">
        <v>0.49115900000000001</v>
      </c>
      <c r="N61" s="123">
        <v>4.1714522110852572</v>
      </c>
      <c r="O61" s="123">
        <v>40</v>
      </c>
      <c r="P61" s="123">
        <v>1.4145194292068499</v>
      </c>
      <c r="Q61" s="133">
        <v>6.7324662208557102</v>
      </c>
      <c r="R61" s="146">
        <v>0.02</v>
      </c>
      <c r="S61" s="147">
        <v>45.110343529124783</v>
      </c>
      <c r="T61" s="148"/>
      <c r="U61" s="128">
        <v>59.1</v>
      </c>
      <c r="V61" s="123">
        <v>3.1</v>
      </c>
      <c r="W61" s="152">
        <v>4.0999999999999996</v>
      </c>
      <c r="X61" s="139">
        <v>21.900000000000006</v>
      </c>
      <c r="Y61" s="139">
        <v>548.99441204442621</v>
      </c>
      <c r="Z61" s="133">
        <v>13.802168167578026</v>
      </c>
      <c r="AA61" s="140">
        <v>69.010840837890129</v>
      </c>
      <c r="AB61" s="139">
        <v>17.670000000000002</v>
      </c>
      <c r="AC61" s="140">
        <v>10.000006544849564</v>
      </c>
      <c r="AD61" s="139">
        <v>6.9</v>
      </c>
      <c r="AE61" s="139">
        <v>38.4</v>
      </c>
      <c r="AF61" s="139">
        <v>6.7</v>
      </c>
      <c r="AG61" s="153">
        <v>1.48</v>
      </c>
      <c r="AH61" s="153">
        <v>4.3</v>
      </c>
      <c r="AI61" s="139">
        <v>0.69</v>
      </c>
      <c r="AJ61" s="147">
        <v>77.099999999999994</v>
      </c>
      <c r="AK61" s="134">
        <f t="shared" si="1"/>
        <v>-0.19997064075586568</v>
      </c>
      <c r="AL61" s="134">
        <f t="shared" si="2"/>
        <v>1.1892094895823062</v>
      </c>
      <c r="AM61" s="134">
        <f t="shared" si="3"/>
        <v>1.3699576073460531</v>
      </c>
      <c r="AN61" s="134">
        <f t="shared" si="4"/>
        <v>1.5504610744379526</v>
      </c>
      <c r="AO61" s="134">
        <f t="shared" si="5"/>
        <v>-0.35457773065090809</v>
      </c>
      <c r="AP61" s="134">
        <f t="shared" si="6"/>
        <v>0</v>
      </c>
      <c r="AQ61" s="134">
        <f t="shared" si="7"/>
        <v>6.069784035361165E-2</v>
      </c>
      <c r="AR61" s="134">
        <f t="shared" si="8"/>
        <v>7.9181246047624818E-2</v>
      </c>
      <c r="AS61" s="134">
        <f t="shared" si="9"/>
        <v>-0.30877789353001467</v>
      </c>
      <c r="AT61" s="134">
        <f t="shared" si="10"/>
        <v>0.62028727259181682</v>
      </c>
      <c r="AU61" s="134">
        <f t="shared" si="11"/>
        <v>1.6020599913279623</v>
      </c>
      <c r="AV61" s="134">
        <f t="shared" si="12"/>
        <v>0.15060891710893196</v>
      </c>
      <c r="AW61" s="134">
        <f t="shared" si="13"/>
        <v>0.82817418308127977</v>
      </c>
      <c r="AX61" s="134">
        <f t="shared" si="14"/>
        <v>-1.6989700043360187</v>
      </c>
      <c r="AY61" s="134">
        <f t="shared" si="15"/>
        <v>1.6542761343962074</v>
      </c>
      <c r="AZ61" s="134" t="e">
        <f t="shared" si="16"/>
        <v>#NUM!</v>
      </c>
      <c r="BA61" s="134">
        <f t="shared" si="17"/>
        <v>1.7715874808812553</v>
      </c>
      <c r="BB61" s="134">
        <f t="shared" si="18"/>
        <v>0.49136169383427269</v>
      </c>
      <c r="BC61" s="134">
        <f t="shared" si="19"/>
        <v>0.61278385671973545</v>
      </c>
      <c r="BD61" s="134">
        <f t="shared" si="20"/>
        <v>1.3404441148401185</v>
      </c>
      <c r="BE61" s="134">
        <f t="shared" si="21"/>
        <v>2.7395679239935866</v>
      </c>
      <c r="BF61" s="134">
        <f t="shared" si="22"/>
        <v>1.1399473146078902</v>
      </c>
      <c r="BG61" s="134">
        <f t="shared" si="23"/>
        <v>1.838917318943909</v>
      </c>
      <c r="BH61" s="134">
        <f t="shared" si="24"/>
        <v>1.2472365495067641</v>
      </c>
      <c r="BI61" s="134">
        <f t="shared" si="25"/>
        <v>1.000000284239112</v>
      </c>
      <c r="BJ61" s="134">
        <f t="shared" si="26"/>
        <v>0.83884909073725533</v>
      </c>
      <c r="BK61" s="134">
        <f t="shared" si="27"/>
        <v>1.5843312243675307</v>
      </c>
      <c r="BL61" s="134">
        <f t="shared" si="28"/>
        <v>0.82607480270082645</v>
      </c>
      <c r="BM61" s="134">
        <f t="shared" si="29"/>
        <v>0.17026171539495738</v>
      </c>
      <c r="BN61" s="134">
        <f t="shared" si="30"/>
        <v>0.63346845557958653</v>
      </c>
      <c r="BO61" s="134">
        <f t="shared" si="31"/>
        <v>-0.16115090926274472</v>
      </c>
      <c r="BP61" s="134">
        <f t="shared" si="32"/>
        <v>1.887054378050957</v>
      </c>
      <c r="BQ61" s="134">
        <v>-0.19997064075586568</v>
      </c>
      <c r="BR61" s="134">
        <v>1.1892094895823062</v>
      </c>
      <c r="BS61" s="134">
        <v>1.3699576073460531</v>
      </c>
      <c r="BT61" s="134">
        <v>1.5504610744379526</v>
      </c>
      <c r="BU61" s="134">
        <v>-0.35457773065090809</v>
      </c>
      <c r="BV61" s="134">
        <v>0</v>
      </c>
      <c r="BW61" s="134">
        <v>6.069784035361165E-2</v>
      </c>
      <c r="BX61" s="134">
        <v>7.9181246047624818E-2</v>
      </c>
      <c r="BY61" s="134">
        <v>-0.30877789353001467</v>
      </c>
      <c r="BZ61" s="134">
        <v>0.62028727259181682</v>
      </c>
      <c r="CA61" s="134">
        <v>1.6020599913279623</v>
      </c>
      <c r="CB61" s="134">
        <v>0.15060891710893196</v>
      </c>
      <c r="CC61" s="134">
        <v>0.82817418308127977</v>
      </c>
      <c r="CD61" s="134">
        <v>-1.6989700043360187</v>
      </c>
      <c r="CE61" s="134">
        <v>1.6542761343962074</v>
      </c>
      <c r="CG61" s="134">
        <v>1.7715874808812553</v>
      </c>
      <c r="CH61" s="134">
        <v>0.49136169383427269</v>
      </c>
      <c r="CI61" s="134">
        <v>0.61278385671973545</v>
      </c>
      <c r="CJ61" s="134">
        <v>1.3404441148401185</v>
      </c>
      <c r="CK61" s="134">
        <v>2.7395679239935866</v>
      </c>
      <c r="CL61" s="134">
        <v>1.1399473146078902</v>
      </c>
      <c r="CM61" s="134">
        <v>1.838917318943909</v>
      </c>
      <c r="CN61" s="134">
        <v>1.2472365495067641</v>
      </c>
      <c r="CO61" s="134">
        <v>1.000000284239112</v>
      </c>
      <c r="CP61" s="134">
        <v>0.83884909073725533</v>
      </c>
      <c r="CQ61" s="134">
        <v>1.5843312243675307</v>
      </c>
      <c r="CR61" s="134">
        <v>0.82607480270082645</v>
      </c>
      <c r="CS61" s="134">
        <v>0.17026171539495738</v>
      </c>
      <c r="CT61" s="134">
        <v>0.63346845557958653</v>
      </c>
      <c r="CU61" s="134">
        <v>-0.16115090926274472</v>
      </c>
      <c r="CV61" s="134">
        <v>1.887054378050957</v>
      </c>
    </row>
    <row r="62" spans="1:100" x14ac:dyDescent="0.3">
      <c r="A62" s="128" t="s">
        <v>306</v>
      </c>
      <c r="B62" s="125" t="s">
        <v>381</v>
      </c>
      <c r="C62" s="128" t="s">
        <v>367</v>
      </c>
      <c r="D62" s="130">
        <v>6036</v>
      </c>
      <c r="E62" s="141">
        <v>0.57299999999999995</v>
      </c>
      <c r="F62" s="123">
        <v>9.8699999999999992</v>
      </c>
      <c r="G62" s="123">
        <v>13.42</v>
      </c>
      <c r="H62" s="123">
        <v>29.739545716957146</v>
      </c>
      <c r="I62" s="128">
        <v>0.42199999999999999</v>
      </c>
      <c r="J62" s="123">
        <v>1.1200000000000001</v>
      </c>
      <c r="K62" s="123">
        <v>1.25</v>
      </c>
      <c r="L62" s="145">
        <v>1.28</v>
      </c>
      <c r="M62" s="123">
        <v>1.8414729999999999</v>
      </c>
      <c r="N62" s="123">
        <v>10.382411675985407</v>
      </c>
      <c r="O62" s="123">
        <v>40</v>
      </c>
      <c r="P62" s="123">
        <v>1.4145194292068499</v>
      </c>
      <c r="Q62" s="133">
        <v>6.7324662208557102</v>
      </c>
      <c r="R62" s="146">
        <v>0.03</v>
      </c>
      <c r="S62" s="147">
        <v>20.931558696599719</v>
      </c>
      <c r="T62" s="148"/>
      <c r="U62" s="128">
        <v>8.5</v>
      </c>
      <c r="V62" s="123">
        <v>9.6999999999999993</v>
      </c>
      <c r="W62" s="152">
        <v>12.5</v>
      </c>
      <c r="X62" s="139">
        <v>34.700000000000003</v>
      </c>
      <c r="Y62" s="139">
        <v>344.34540793034614</v>
      </c>
      <c r="Z62" s="133">
        <v>16.476594112332005</v>
      </c>
      <c r="AA62" s="140">
        <v>311.09637998356845</v>
      </c>
      <c r="AB62" s="139">
        <v>7.86</v>
      </c>
      <c r="AC62" s="140">
        <v>10.000020846318852</v>
      </c>
      <c r="AD62" s="139">
        <v>7.6</v>
      </c>
      <c r="AE62" s="139">
        <v>4.5</v>
      </c>
      <c r="AF62" s="139">
        <v>13.3</v>
      </c>
      <c r="AG62" s="153">
        <v>1.54</v>
      </c>
      <c r="AH62" s="153">
        <v>4.8</v>
      </c>
      <c r="AI62" s="139">
        <v>3.15</v>
      </c>
      <c r="AJ62" s="147">
        <v>69</v>
      </c>
      <c r="AK62" s="134">
        <f t="shared" si="1"/>
        <v>-0.24184537803261005</v>
      </c>
      <c r="AL62" s="134">
        <f t="shared" si="2"/>
        <v>0.99431715266963672</v>
      </c>
      <c r="AM62" s="134">
        <f t="shared" si="3"/>
        <v>1.1277525158329733</v>
      </c>
      <c r="AN62" s="134">
        <f t="shared" si="4"/>
        <v>1.4733343302207174</v>
      </c>
      <c r="AO62" s="134">
        <f t="shared" si="5"/>
        <v>-0.37468754903832613</v>
      </c>
      <c r="AP62" s="134">
        <f t="shared" si="6"/>
        <v>4.9218022670181653E-2</v>
      </c>
      <c r="AQ62" s="134">
        <f t="shared" si="7"/>
        <v>9.691001300805642E-2</v>
      </c>
      <c r="AR62" s="134">
        <f t="shared" si="8"/>
        <v>0.10720996964786837</v>
      </c>
      <c r="AS62" s="134">
        <f t="shared" si="9"/>
        <v>0.26516535553577292</v>
      </c>
      <c r="AT62" s="134">
        <f t="shared" si="10"/>
        <v>1.0162982452194003</v>
      </c>
      <c r="AU62" s="134">
        <f t="shared" si="11"/>
        <v>1.6020599913279623</v>
      </c>
      <c r="AV62" s="134">
        <f t="shared" si="12"/>
        <v>0.15060891710893196</v>
      </c>
      <c r="AW62" s="134">
        <f t="shared" si="13"/>
        <v>0.82817418308127977</v>
      </c>
      <c r="AX62" s="134">
        <f t="shared" si="14"/>
        <v>-1.5228787452803376</v>
      </c>
      <c r="AY62" s="134">
        <f t="shared" si="15"/>
        <v>1.3208015698641151</v>
      </c>
      <c r="AZ62" s="134" t="e">
        <f t="shared" si="16"/>
        <v>#NUM!</v>
      </c>
      <c r="BA62" s="134">
        <f t="shared" si="17"/>
        <v>0.92941892571429274</v>
      </c>
      <c r="BB62" s="134">
        <f t="shared" si="18"/>
        <v>0.98677173426624487</v>
      </c>
      <c r="BC62" s="134">
        <f t="shared" si="19"/>
        <v>1.0969100130080565</v>
      </c>
      <c r="BD62" s="134">
        <f t="shared" si="20"/>
        <v>1.5403294747908738</v>
      </c>
      <c r="BE62" s="134">
        <f t="shared" si="21"/>
        <v>2.5369942957609823</v>
      </c>
      <c r="BF62" s="134">
        <f t="shared" si="22"/>
        <v>1.2168674433387336</v>
      </c>
      <c r="BG62" s="134">
        <f t="shared" si="23"/>
        <v>2.4928949575493733</v>
      </c>
      <c r="BH62" s="134">
        <f t="shared" si="24"/>
        <v>0.89542254603940796</v>
      </c>
      <c r="BI62" s="134">
        <f t="shared" si="25"/>
        <v>1.0000009053431809</v>
      </c>
      <c r="BJ62" s="134">
        <f t="shared" si="26"/>
        <v>0.88081359228079137</v>
      </c>
      <c r="BK62" s="134">
        <f t="shared" si="27"/>
        <v>0.65321251377534373</v>
      </c>
      <c r="BL62" s="134">
        <f t="shared" si="28"/>
        <v>1.1238516409670858</v>
      </c>
      <c r="BM62" s="134">
        <f t="shared" si="29"/>
        <v>0.18752072083646307</v>
      </c>
      <c r="BN62" s="134">
        <f t="shared" si="30"/>
        <v>0.68124123737558717</v>
      </c>
      <c r="BO62" s="134">
        <f t="shared" si="31"/>
        <v>0.49831055378960049</v>
      </c>
      <c r="BP62" s="134">
        <f t="shared" si="32"/>
        <v>1.8388490907372552</v>
      </c>
      <c r="BQ62" s="134">
        <v>-0.24184537803261005</v>
      </c>
      <c r="BR62" s="134">
        <v>0.99431715266963672</v>
      </c>
      <c r="BS62" s="134">
        <v>1.1277525158329733</v>
      </c>
      <c r="BT62" s="134">
        <v>1.4733343302207174</v>
      </c>
      <c r="BU62" s="134">
        <v>-0.37468754903832613</v>
      </c>
      <c r="BV62" s="134">
        <v>4.9218022670181653E-2</v>
      </c>
      <c r="BW62" s="134">
        <v>9.691001300805642E-2</v>
      </c>
      <c r="BX62" s="134">
        <v>0.10720996964786837</v>
      </c>
      <c r="BY62" s="134">
        <v>0.26516535553577292</v>
      </c>
      <c r="BZ62" s="134">
        <v>1.0162982452194003</v>
      </c>
      <c r="CA62" s="134">
        <v>1.6020599913279623</v>
      </c>
      <c r="CB62" s="134">
        <v>0.15060891710893196</v>
      </c>
      <c r="CC62" s="134">
        <v>0.82817418308127977</v>
      </c>
      <c r="CD62" s="134">
        <v>-1.5228787452803376</v>
      </c>
      <c r="CE62" s="134">
        <v>1.3208015698641151</v>
      </c>
      <c r="CG62" s="134">
        <v>0.92941892571429274</v>
      </c>
      <c r="CH62" s="134">
        <v>0.98677173426624487</v>
      </c>
      <c r="CI62" s="134">
        <v>1.0969100130080565</v>
      </c>
      <c r="CJ62" s="134">
        <v>1.5403294747908738</v>
      </c>
      <c r="CK62" s="134">
        <v>2.5369942957609823</v>
      </c>
      <c r="CL62" s="134">
        <v>1.2168674433387336</v>
      </c>
      <c r="CM62" s="134">
        <v>2.4928949575493733</v>
      </c>
      <c r="CN62" s="134">
        <v>0.89542254603940796</v>
      </c>
      <c r="CO62" s="134">
        <v>1.0000009053431809</v>
      </c>
      <c r="CP62" s="134">
        <v>0.88081359228079137</v>
      </c>
      <c r="CQ62" s="134">
        <v>0.65321251377534373</v>
      </c>
      <c r="CR62" s="134">
        <v>1.1238516409670858</v>
      </c>
      <c r="CS62" s="134">
        <v>0.18752072083646307</v>
      </c>
      <c r="CT62" s="134">
        <v>0.68124123737558717</v>
      </c>
      <c r="CU62" s="134">
        <v>0.49831055378960049</v>
      </c>
      <c r="CV62" s="134">
        <v>1.8388490907372552</v>
      </c>
    </row>
    <row r="63" spans="1:100" ht="28.8" x14ac:dyDescent="0.3">
      <c r="A63" s="128" t="s">
        <v>306</v>
      </c>
      <c r="B63" s="125" t="s">
        <v>380</v>
      </c>
      <c r="C63" s="128" t="s">
        <v>368</v>
      </c>
      <c r="D63" s="130">
        <v>6058</v>
      </c>
      <c r="E63" s="141">
        <v>0.63100000000000001</v>
      </c>
      <c r="F63" s="123">
        <v>6.98</v>
      </c>
      <c r="G63" s="123">
        <v>11.02</v>
      </c>
      <c r="H63" s="123">
        <v>27.120302129368312</v>
      </c>
      <c r="I63" s="128">
        <v>0.433</v>
      </c>
      <c r="J63" s="123">
        <v>1.08</v>
      </c>
      <c r="K63" s="123">
        <v>1.47</v>
      </c>
      <c r="L63" s="145">
        <v>1.45</v>
      </c>
      <c r="M63" s="123">
        <v>4.6363640000000004</v>
      </c>
      <c r="N63" s="123">
        <v>8.2668597379077333</v>
      </c>
      <c r="O63" s="123">
        <v>40</v>
      </c>
      <c r="P63" s="123">
        <v>1.4145194292068499</v>
      </c>
      <c r="Q63" s="133">
        <v>6.7324662208557102</v>
      </c>
      <c r="R63" s="146">
        <v>0.03</v>
      </c>
      <c r="S63" s="147">
        <v>12.673624086039567</v>
      </c>
      <c r="T63" s="148"/>
      <c r="U63" s="128">
        <v>18.2</v>
      </c>
      <c r="V63" s="123">
        <v>8.1</v>
      </c>
      <c r="W63" s="152">
        <v>11.9</v>
      </c>
      <c r="X63" s="139">
        <v>24.099999999999994</v>
      </c>
      <c r="Y63" s="139">
        <v>359.14402092221309</v>
      </c>
      <c r="Z63" s="133">
        <v>0</v>
      </c>
      <c r="AA63" s="140">
        <v>172.84659830622178</v>
      </c>
      <c r="AB63" s="139">
        <v>8.08</v>
      </c>
      <c r="AC63" s="140">
        <v>10.00001418944901</v>
      </c>
      <c r="AD63" s="139">
        <v>4.8</v>
      </c>
      <c r="AE63" s="139">
        <v>3.1</v>
      </c>
      <c r="AF63" s="139">
        <v>16</v>
      </c>
      <c r="AG63" s="153">
        <v>1.51</v>
      </c>
      <c r="AH63" s="153">
        <v>4.5999999999999996</v>
      </c>
      <c r="AI63" s="139">
        <v>0</v>
      </c>
      <c r="AJ63" s="147">
        <v>58.8</v>
      </c>
      <c r="AK63" s="134">
        <f t="shared" si="1"/>
        <v>-0.19997064075586568</v>
      </c>
      <c r="AL63" s="134">
        <f t="shared" si="2"/>
        <v>0.84385542262316116</v>
      </c>
      <c r="AM63" s="134">
        <f t="shared" si="3"/>
        <v>1.0421815945157662</v>
      </c>
      <c r="AN63" s="134">
        <f t="shared" si="4"/>
        <v>1.4332945234098708</v>
      </c>
      <c r="AO63" s="134">
        <f t="shared" si="5"/>
        <v>-0.36351210364663455</v>
      </c>
      <c r="AP63" s="134">
        <f t="shared" si="6"/>
        <v>3.342375548694973E-2</v>
      </c>
      <c r="AQ63" s="134">
        <f t="shared" si="7"/>
        <v>0.16731733474817609</v>
      </c>
      <c r="AR63" s="134">
        <f t="shared" si="8"/>
        <v>0.16136800223497488</v>
      </c>
      <c r="AS63" s="134">
        <f t="shared" si="9"/>
        <v>0.66617752500202232</v>
      </c>
      <c r="AT63" s="134">
        <f t="shared" si="10"/>
        <v>0.9173405691060037</v>
      </c>
      <c r="AU63" s="134">
        <f t="shared" si="11"/>
        <v>1.6020599913279623</v>
      </c>
      <c r="AV63" s="134">
        <f t="shared" si="12"/>
        <v>0.15060891710893196</v>
      </c>
      <c r="AW63" s="134">
        <f t="shared" si="13"/>
        <v>0.82817418308127977</v>
      </c>
      <c r="AX63" s="134">
        <f t="shared" si="14"/>
        <v>-1.5228787452803376</v>
      </c>
      <c r="AY63" s="134">
        <f t="shared" si="15"/>
        <v>1.1029008213169262</v>
      </c>
      <c r="AZ63" s="134" t="e">
        <f t="shared" si="16"/>
        <v>#NUM!</v>
      </c>
      <c r="BA63" s="134">
        <f t="shared" si="17"/>
        <v>1.2600713879850747</v>
      </c>
      <c r="BB63" s="134">
        <f t="shared" si="18"/>
        <v>0.90848501887864974</v>
      </c>
      <c r="BC63" s="134">
        <f t="shared" si="19"/>
        <v>1.0755469613925308</v>
      </c>
      <c r="BD63" s="134">
        <f t="shared" si="20"/>
        <v>1.3820170425748683</v>
      </c>
      <c r="BE63" s="134">
        <f t="shared" si="21"/>
        <v>2.5552686406367697</v>
      </c>
      <c r="BF63" s="134" t="e">
        <f t="shared" si="22"/>
        <v>#NUM!</v>
      </c>
      <c r="BG63" s="134">
        <f t="shared" si="23"/>
        <v>2.2376608368644004</v>
      </c>
      <c r="BH63" s="134">
        <f t="shared" si="24"/>
        <v>0.90741136077458617</v>
      </c>
      <c r="BI63" s="134">
        <f t="shared" si="25"/>
        <v>1.0000006162395034</v>
      </c>
      <c r="BJ63" s="134">
        <f t="shared" si="26"/>
        <v>0.68124123737558717</v>
      </c>
      <c r="BK63" s="134">
        <f t="shared" si="27"/>
        <v>0.49136169383427269</v>
      </c>
      <c r="BL63" s="134">
        <f t="shared" si="28"/>
        <v>1.2041199826559248</v>
      </c>
      <c r="BM63" s="134">
        <f t="shared" si="29"/>
        <v>0.17897694729316943</v>
      </c>
      <c r="BN63" s="134">
        <f t="shared" si="30"/>
        <v>0.66275783168157409</v>
      </c>
      <c r="BO63" s="134" t="e">
        <f t="shared" si="31"/>
        <v>#NUM!</v>
      </c>
      <c r="BP63" s="134">
        <f t="shared" si="32"/>
        <v>1.7693773260761385</v>
      </c>
      <c r="BQ63" s="134">
        <v>-0.19997064075586568</v>
      </c>
      <c r="BR63" s="134">
        <v>0.84385542262316116</v>
      </c>
      <c r="BS63" s="134">
        <v>1.0421815945157662</v>
      </c>
      <c r="BT63" s="134">
        <v>1.4332945234098708</v>
      </c>
      <c r="BU63" s="134">
        <v>-0.36351210364663455</v>
      </c>
      <c r="BV63" s="134">
        <v>3.342375548694973E-2</v>
      </c>
      <c r="BW63" s="134">
        <v>0.16731733474817609</v>
      </c>
      <c r="BX63" s="134">
        <v>0.16136800223497488</v>
      </c>
      <c r="BY63" s="134">
        <v>0.66617752500202232</v>
      </c>
      <c r="BZ63" s="134">
        <v>0.9173405691060037</v>
      </c>
      <c r="CA63" s="134">
        <v>1.6020599913279623</v>
      </c>
      <c r="CB63" s="134">
        <v>0.15060891710893196</v>
      </c>
      <c r="CC63" s="134">
        <v>0.82817418308127977</v>
      </c>
      <c r="CD63" s="134">
        <v>-1.5228787452803376</v>
      </c>
      <c r="CE63" s="134">
        <v>1.1029008213169262</v>
      </c>
      <c r="CG63" s="134">
        <v>1.2600713879850747</v>
      </c>
      <c r="CH63" s="134">
        <v>0.90848501887864974</v>
      </c>
      <c r="CI63" s="134">
        <v>1.0755469613925308</v>
      </c>
      <c r="CJ63" s="134">
        <v>1.3820170425748683</v>
      </c>
      <c r="CK63" s="134">
        <v>2.5552686406367697</v>
      </c>
      <c r="CM63" s="134">
        <v>2.2376608368644004</v>
      </c>
      <c r="CN63" s="134">
        <v>0.90741136077458617</v>
      </c>
      <c r="CO63" s="134">
        <v>1.0000006162395034</v>
      </c>
      <c r="CP63" s="134">
        <v>0.68124123737558717</v>
      </c>
      <c r="CQ63" s="134">
        <v>0.49136169383427269</v>
      </c>
      <c r="CR63" s="134">
        <v>1.2041199826559248</v>
      </c>
      <c r="CS63" s="134">
        <v>0.17897694729316943</v>
      </c>
      <c r="CT63" s="134">
        <v>0.66275783168157409</v>
      </c>
      <c r="CV63" s="134">
        <v>1.7693773260761385</v>
      </c>
    </row>
    <row r="64" spans="1:100" ht="28.8" x14ac:dyDescent="0.3">
      <c r="A64" s="128" t="s">
        <v>306</v>
      </c>
      <c r="B64" s="125" t="s">
        <v>380</v>
      </c>
      <c r="C64" s="128" t="s">
        <v>369</v>
      </c>
      <c r="D64" s="130">
        <v>6090</v>
      </c>
      <c r="E64" s="141">
        <v>0.53500000000000003</v>
      </c>
      <c r="F64" s="123">
        <v>19.3</v>
      </c>
      <c r="G64" s="123">
        <v>25.99</v>
      </c>
      <c r="H64" s="123">
        <v>38.84858973626465</v>
      </c>
      <c r="I64" s="128">
        <v>0.42899999999999999</v>
      </c>
      <c r="J64" s="123">
        <v>1.02</v>
      </c>
      <c r="K64" s="123">
        <v>1.17</v>
      </c>
      <c r="L64" s="145">
        <v>1.61</v>
      </c>
      <c r="M64" s="123">
        <v>2.8319700000000001</v>
      </c>
      <c r="N64" s="123">
        <v>4.8608287409585715</v>
      </c>
      <c r="O64" s="123">
        <v>40</v>
      </c>
      <c r="P64" s="123">
        <v>1.4145194292068499</v>
      </c>
      <c r="Q64" s="133">
        <v>6.7324662208557102</v>
      </c>
      <c r="R64" s="146">
        <v>0.21</v>
      </c>
      <c r="S64" s="147">
        <v>44.578932135158475</v>
      </c>
      <c r="T64" s="148"/>
      <c r="U64" s="128">
        <v>16.8</v>
      </c>
      <c r="V64" s="123">
        <v>8.6999999999999993</v>
      </c>
      <c r="W64" s="152">
        <v>13.9</v>
      </c>
      <c r="X64" s="139">
        <v>34.599999999999994</v>
      </c>
      <c r="Y64" s="139">
        <v>1499.714125121694</v>
      </c>
      <c r="Z64" s="133">
        <v>162.57874389284009</v>
      </c>
      <c r="AA64" s="140">
        <v>2462.2822136884329</v>
      </c>
      <c r="AB64" s="139">
        <v>8.65</v>
      </c>
      <c r="AC64" s="140">
        <v>19.99998555389265</v>
      </c>
      <c r="AD64" s="139">
        <v>8.1999999999999993</v>
      </c>
      <c r="AE64" s="139">
        <v>23.6</v>
      </c>
      <c r="AF64" s="139">
        <v>9.8000000000000007</v>
      </c>
      <c r="AG64" s="153">
        <v>1.5</v>
      </c>
      <c r="AH64" s="153">
        <v>4.7</v>
      </c>
      <c r="AI64" s="139">
        <v>0.28000000000000003</v>
      </c>
      <c r="AJ64" s="147">
        <v>81.7</v>
      </c>
      <c r="AK64" s="134">
        <f t="shared" si="1"/>
        <v>-0.27164621797877153</v>
      </c>
      <c r="AL64" s="134">
        <f t="shared" si="2"/>
        <v>1.2855573090077739</v>
      </c>
      <c r="AM64" s="134">
        <f t="shared" si="3"/>
        <v>1.4148062795010126</v>
      </c>
      <c r="AN64" s="134">
        <f t="shared" si="4"/>
        <v>1.5893752578634464</v>
      </c>
      <c r="AO64" s="134">
        <f t="shared" si="5"/>
        <v>-0.36754270781527576</v>
      </c>
      <c r="AP64" s="134">
        <f t="shared" si="6"/>
        <v>8.6001717619175692E-3</v>
      </c>
      <c r="AQ64" s="134">
        <f t="shared" si="7"/>
        <v>6.8185861746161619E-2</v>
      </c>
      <c r="AR64" s="134">
        <f t="shared" si="8"/>
        <v>0.20682587603184974</v>
      </c>
      <c r="AS64" s="134">
        <f t="shared" si="9"/>
        <v>0.45208864841622498</v>
      </c>
      <c r="AT64" s="134">
        <f t="shared" si="10"/>
        <v>0.68671032007332977</v>
      </c>
      <c r="AU64" s="134">
        <f t="shared" si="11"/>
        <v>1.6020599913279623</v>
      </c>
      <c r="AV64" s="134">
        <f t="shared" si="12"/>
        <v>0.15060891710893196</v>
      </c>
      <c r="AW64" s="134">
        <f t="shared" si="13"/>
        <v>0.82817418308127977</v>
      </c>
      <c r="AX64" s="134">
        <f t="shared" si="14"/>
        <v>-0.6777807052660807</v>
      </c>
      <c r="AY64" s="134">
        <f t="shared" si="15"/>
        <v>1.6491296609732295</v>
      </c>
      <c r="AZ64" s="134" t="e">
        <f t="shared" si="16"/>
        <v>#NUM!</v>
      </c>
      <c r="BA64" s="134">
        <f t="shared" si="17"/>
        <v>1.2253092817258628</v>
      </c>
      <c r="BB64" s="134">
        <f t="shared" si="18"/>
        <v>0.93951925261861846</v>
      </c>
      <c r="BC64" s="134">
        <f t="shared" si="19"/>
        <v>1.1430148002540952</v>
      </c>
      <c r="BD64" s="134">
        <f t="shared" si="20"/>
        <v>1.5390760987927765</v>
      </c>
      <c r="BE64" s="134">
        <f t="shared" si="21"/>
        <v>3.1760084819126866</v>
      </c>
      <c r="BF64" s="134">
        <f t="shared" si="22"/>
        <v>2.2110637638072914</v>
      </c>
      <c r="BG64" s="134">
        <f t="shared" si="23"/>
        <v>3.3913378279712227</v>
      </c>
      <c r="BH64" s="134">
        <f t="shared" si="24"/>
        <v>0.93701610746481423</v>
      </c>
      <c r="BI64" s="134">
        <f t="shared" si="25"/>
        <v>1.3010296819706326</v>
      </c>
      <c r="BJ64" s="134">
        <f t="shared" si="26"/>
        <v>0.91381385238371671</v>
      </c>
      <c r="BK64" s="134">
        <f t="shared" si="27"/>
        <v>1.3729120029701065</v>
      </c>
      <c r="BL64" s="134">
        <f t="shared" si="28"/>
        <v>0.99122607569249488</v>
      </c>
      <c r="BM64" s="134">
        <f t="shared" si="29"/>
        <v>0.17609125905568124</v>
      </c>
      <c r="BN64" s="134">
        <f t="shared" si="30"/>
        <v>0.67209785793571752</v>
      </c>
      <c r="BO64" s="134">
        <f t="shared" si="31"/>
        <v>-0.55284196865778079</v>
      </c>
      <c r="BP64" s="134">
        <f t="shared" si="32"/>
        <v>1.9122220565324155</v>
      </c>
      <c r="BQ64" s="134">
        <v>-0.27164621797877153</v>
      </c>
      <c r="BR64" s="134">
        <v>1.2855573090077739</v>
      </c>
      <c r="BS64" s="134">
        <v>1.4148062795010126</v>
      </c>
      <c r="BT64" s="134">
        <v>1.5893752578634464</v>
      </c>
      <c r="BU64" s="134">
        <v>-0.36754270781527576</v>
      </c>
      <c r="BV64" s="134">
        <v>8.6001717619175692E-3</v>
      </c>
      <c r="BW64" s="134">
        <v>6.8185861746161619E-2</v>
      </c>
      <c r="BX64" s="134">
        <v>0.20682587603184974</v>
      </c>
      <c r="BY64" s="134">
        <v>0.45208864841622498</v>
      </c>
      <c r="BZ64" s="134">
        <v>0.68671032007332977</v>
      </c>
      <c r="CA64" s="134">
        <v>1.6020599913279623</v>
      </c>
      <c r="CB64" s="134">
        <v>0.15060891710893196</v>
      </c>
      <c r="CC64" s="134">
        <v>0.82817418308127977</v>
      </c>
      <c r="CD64" s="134">
        <v>-0.6777807052660807</v>
      </c>
      <c r="CE64" s="134">
        <v>1.6491296609732295</v>
      </c>
      <c r="CG64" s="134">
        <v>1.2253092817258628</v>
      </c>
      <c r="CH64" s="134">
        <v>0.93951925261861846</v>
      </c>
      <c r="CI64" s="134">
        <v>1.1430148002540952</v>
      </c>
      <c r="CJ64" s="134">
        <v>1.5390760987927765</v>
      </c>
      <c r="CK64" s="134">
        <v>3.1760084819126866</v>
      </c>
      <c r="CL64" s="134">
        <v>2.2110637638072914</v>
      </c>
      <c r="CM64" s="134">
        <v>3.3913378279712227</v>
      </c>
      <c r="CN64" s="134">
        <v>0.93701610746481423</v>
      </c>
      <c r="CO64" s="134">
        <v>1.3010296819706326</v>
      </c>
      <c r="CP64" s="134">
        <v>0.91381385238371671</v>
      </c>
      <c r="CQ64" s="134">
        <v>1.3729120029701065</v>
      </c>
      <c r="CR64" s="134">
        <v>0.99122607569249488</v>
      </c>
      <c r="CS64" s="134">
        <v>0.17609125905568124</v>
      </c>
      <c r="CT64" s="134">
        <v>0.67209785793571752</v>
      </c>
      <c r="CU64" s="134">
        <v>-0.55284196865778079</v>
      </c>
      <c r="CV64" s="134">
        <v>1.9122220565324155</v>
      </c>
    </row>
    <row r="65" spans="1:100" ht="57.6" x14ac:dyDescent="0.3">
      <c r="A65" s="128" t="s">
        <v>306</v>
      </c>
      <c r="B65" s="128" t="s">
        <v>380</v>
      </c>
      <c r="C65" s="128" t="s">
        <v>306</v>
      </c>
      <c r="D65" s="130">
        <v>6091</v>
      </c>
      <c r="E65" s="141">
        <v>0.63100000000000001</v>
      </c>
      <c r="F65" s="123">
        <v>8.76</v>
      </c>
      <c r="G65" s="123">
        <v>13.04</v>
      </c>
      <c r="H65" s="123">
        <v>31.154757241061933</v>
      </c>
      <c r="I65" s="128">
        <v>0.41799999999999998</v>
      </c>
      <c r="J65" s="123">
        <v>0.98</v>
      </c>
      <c r="K65" s="123">
        <v>1.1100000000000001</v>
      </c>
      <c r="L65" s="145">
        <v>1.41</v>
      </c>
      <c r="M65" s="123">
        <v>5.1940299999999997</v>
      </c>
      <c r="N65" s="123">
        <v>5.1403631155409633</v>
      </c>
      <c r="O65" s="123">
        <v>40</v>
      </c>
      <c r="P65" s="123">
        <v>1.4145194292068499</v>
      </c>
      <c r="Q65" s="133">
        <v>6.7324662208557102</v>
      </c>
      <c r="R65" s="146">
        <v>0.05</v>
      </c>
      <c r="S65" s="147">
        <v>7413.3984431985637</v>
      </c>
      <c r="T65" s="148"/>
      <c r="U65" s="128">
        <v>34.1</v>
      </c>
      <c r="V65" s="123">
        <v>7.8</v>
      </c>
      <c r="W65" s="152">
        <v>10.8</v>
      </c>
      <c r="X65" s="139">
        <v>50.5</v>
      </c>
      <c r="Y65" s="139">
        <v>637.23604856400095</v>
      </c>
      <c r="Z65" s="133">
        <v>81.805994022067395</v>
      </c>
      <c r="AA65" s="140">
        <v>558.48471209689615</v>
      </c>
      <c r="AB65" s="139">
        <v>6</v>
      </c>
      <c r="AC65" s="140">
        <v>5.0000053236853956</v>
      </c>
      <c r="AD65" s="139">
        <v>3.6</v>
      </c>
      <c r="AE65" s="139">
        <v>31.4</v>
      </c>
      <c r="AF65" s="139">
        <v>15</v>
      </c>
      <c r="AG65" s="139">
        <v>1.44</v>
      </c>
      <c r="AH65" s="153">
        <v>4.1000000000000005</v>
      </c>
      <c r="AI65" s="139">
        <v>0.37</v>
      </c>
      <c r="AJ65" s="147">
        <v>47</v>
      </c>
      <c r="AK65" s="134">
        <f t="shared" si="1"/>
        <v>-0.19997064075586568</v>
      </c>
      <c r="AL65" s="134">
        <f t="shared" si="2"/>
        <v>0.94250410616808067</v>
      </c>
      <c r="AM65" s="134">
        <f t="shared" si="3"/>
        <v>1.1152775913959014</v>
      </c>
      <c r="AN65" s="134">
        <f t="shared" si="4"/>
        <v>1.4935243715664508</v>
      </c>
      <c r="AO65" s="134">
        <f t="shared" si="5"/>
        <v>-0.3788237182249648</v>
      </c>
      <c r="AP65" s="134">
        <f t="shared" si="6"/>
        <v>-8.7739243075051505E-3</v>
      </c>
      <c r="AQ65" s="134">
        <f t="shared" si="7"/>
        <v>4.5322978786657475E-2</v>
      </c>
      <c r="AR65" s="134">
        <f t="shared" si="8"/>
        <v>0.14921911265537988</v>
      </c>
      <c r="AS65" s="134">
        <f t="shared" si="9"/>
        <v>0.71550445372548077</v>
      </c>
      <c r="AT65" s="134">
        <f t="shared" si="10"/>
        <v>0.71099379866563894</v>
      </c>
      <c r="AU65" s="134">
        <f t="shared" si="11"/>
        <v>1.6020599913279623</v>
      </c>
      <c r="AV65" s="134">
        <f t="shared" si="12"/>
        <v>0.15060891710893196</v>
      </c>
      <c r="AW65" s="134">
        <f t="shared" si="13"/>
        <v>0.82817418308127977</v>
      </c>
      <c r="AX65" s="134">
        <f t="shared" si="14"/>
        <v>-1.3010299956639813</v>
      </c>
      <c r="AY65" s="134">
        <f t="shared" si="15"/>
        <v>3.8700173424975985</v>
      </c>
      <c r="AZ65" s="134" t="e">
        <f t="shared" si="16"/>
        <v>#NUM!</v>
      </c>
      <c r="BA65" s="134">
        <f t="shared" si="17"/>
        <v>1.5327543789924978</v>
      </c>
      <c r="BB65" s="134">
        <f t="shared" si="18"/>
        <v>0.89209460269048035</v>
      </c>
      <c r="BC65" s="134">
        <f t="shared" si="19"/>
        <v>1.0334237554869496</v>
      </c>
      <c r="BD65" s="134">
        <f t="shared" si="20"/>
        <v>1.7032913781186614</v>
      </c>
      <c r="BE65" s="134">
        <f t="shared" si="21"/>
        <v>2.8043003359451566</v>
      </c>
      <c r="BF65" s="134">
        <f t="shared" si="22"/>
        <v>1.9127851261082087</v>
      </c>
      <c r="BG65" s="134">
        <f t="shared" si="23"/>
        <v>2.7470112892818324</v>
      </c>
      <c r="BH65" s="134">
        <f t="shared" si="24"/>
        <v>0.77815125038364363</v>
      </c>
      <c r="BI65" s="134">
        <f t="shared" si="25"/>
        <v>0.69897046674521079</v>
      </c>
      <c r="BJ65" s="134">
        <f t="shared" si="26"/>
        <v>0.55630250076728727</v>
      </c>
      <c r="BK65" s="134">
        <f t="shared" si="27"/>
        <v>1.4969296480732148</v>
      </c>
      <c r="BL65" s="134">
        <f t="shared" si="28"/>
        <v>1.1760912590556813</v>
      </c>
      <c r="BM65" s="134">
        <f t="shared" si="29"/>
        <v>0.15836249209524964</v>
      </c>
      <c r="BN65" s="134">
        <f t="shared" si="30"/>
        <v>0.61278385671973556</v>
      </c>
      <c r="BO65" s="134">
        <f t="shared" si="31"/>
        <v>-0.43179827593300502</v>
      </c>
      <c r="BP65" s="134">
        <f t="shared" si="32"/>
        <v>1.6720978579357175</v>
      </c>
      <c r="BQ65" s="134">
        <v>-0.19997064075586568</v>
      </c>
      <c r="BR65" s="134">
        <v>0.94250410616808067</v>
      </c>
      <c r="BS65" s="134">
        <v>1.1152775913959014</v>
      </c>
      <c r="BT65" s="134">
        <v>1.4935243715664508</v>
      </c>
      <c r="BU65" s="134">
        <v>-0.3788237182249648</v>
      </c>
      <c r="BV65" s="134">
        <v>-8.7739243075051505E-3</v>
      </c>
      <c r="BW65" s="134">
        <v>4.5322978786657475E-2</v>
      </c>
      <c r="BX65" s="134">
        <v>0.14921911265537988</v>
      </c>
      <c r="BY65" s="134">
        <v>0.71550445372548077</v>
      </c>
      <c r="BZ65" s="134">
        <v>0.71099379866563894</v>
      </c>
      <c r="CA65" s="134">
        <v>1.6020599913279623</v>
      </c>
      <c r="CB65" s="134">
        <v>0.15060891710893196</v>
      </c>
      <c r="CC65" s="134">
        <v>0.82817418308127977</v>
      </c>
      <c r="CD65" s="134">
        <v>-1.3010299956639813</v>
      </c>
      <c r="CE65" s="134">
        <v>3.8700173424975985</v>
      </c>
      <c r="CG65" s="134">
        <v>1.5327543789924978</v>
      </c>
      <c r="CH65" s="134">
        <v>0.89209460269048035</v>
      </c>
      <c r="CI65" s="134">
        <v>1.0334237554869496</v>
      </c>
      <c r="CJ65" s="134">
        <v>1.7032913781186614</v>
      </c>
      <c r="CK65" s="134">
        <v>2.8043003359451566</v>
      </c>
      <c r="CL65" s="134">
        <v>1.9127851261082087</v>
      </c>
      <c r="CM65" s="134">
        <v>2.7470112892818324</v>
      </c>
      <c r="CN65" s="134">
        <v>0.77815125038364363</v>
      </c>
      <c r="CO65" s="134">
        <v>0.69897046674521079</v>
      </c>
      <c r="CP65" s="134">
        <v>0.55630250076728727</v>
      </c>
      <c r="CQ65" s="134">
        <v>1.4969296480732148</v>
      </c>
      <c r="CR65" s="134">
        <v>1.1760912590556813</v>
      </c>
      <c r="CS65" s="134">
        <v>0.15836249209524964</v>
      </c>
      <c r="CT65" s="134">
        <v>0.61278385671973556</v>
      </c>
      <c r="CU65" s="134">
        <v>-0.43179827593300502</v>
      </c>
      <c r="CV65" s="134">
        <v>1.6720978579357175</v>
      </c>
    </row>
    <row r="66" spans="1:100" x14ac:dyDescent="0.3">
      <c r="AK66" s="134" t="e">
        <f t="shared" ref="AK66" si="33">LOG(E66)</f>
        <v>#NUM!</v>
      </c>
      <c r="BP66" s="159" t="s">
        <v>38</v>
      </c>
      <c r="BQ66" s="177">
        <f>MAX(BQ2:BQ65)</f>
        <v>-0.14813039927023372</v>
      </c>
      <c r="BR66" s="177">
        <f t="shared" ref="BR66:CT66" si="34">MAX(BR2:BR65)</f>
        <v>1.7317498835272633</v>
      </c>
      <c r="BS66" s="177">
        <f t="shared" si="34"/>
        <v>1.8501559224220923</v>
      </c>
      <c r="BT66" s="177">
        <f t="shared" si="34"/>
        <v>1.6807168205566203</v>
      </c>
      <c r="BU66" s="177">
        <f t="shared" si="34"/>
        <v>-7.8833949362261305E-2</v>
      </c>
      <c r="BV66" s="177">
        <f t="shared" si="34"/>
        <v>0.10037054511756291</v>
      </c>
      <c r="BW66" s="177">
        <f t="shared" si="34"/>
        <v>0.30749603791321289</v>
      </c>
      <c r="BX66" s="177">
        <f t="shared" si="34"/>
        <v>0.3344537511509309</v>
      </c>
      <c r="BY66" s="177">
        <f t="shared" si="34"/>
        <v>0.81763721720874705</v>
      </c>
      <c r="BZ66" s="177">
        <f t="shared" si="34"/>
        <v>1.4753787064583797</v>
      </c>
      <c r="CA66" s="177">
        <f t="shared" si="34"/>
        <v>1.6020599913279623</v>
      </c>
      <c r="CB66" s="177">
        <f t="shared" si="34"/>
        <v>0.15060891710893196</v>
      </c>
      <c r="CC66" s="177">
        <f t="shared" si="34"/>
        <v>0.82817418308127999</v>
      </c>
      <c r="CD66" s="177">
        <f t="shared" si="34"/>
        <v>-0.18708664335714442</v>
      </c>
      <c r="CE66" s="177">
        <f>MAX(CE2:CE65)</f>
        <v>4.1493958566822267</v>
      </c>
      <c r="CF66" s="177">
        <f t="shared" si="34"/>
        <v>5.9593767672130449</v>
      </c>
      <c r="CG66" s="177">
        <f t="shared" si="34"/>
        <v>1.8048206787211623</v>
      </c>
      <c r="CH66" s="177">
        <f t="shared" si="34"/>
        <v>1.2013971243204515</v>
      </c>
      <c r="CI66" s="177">
        <f t="shared" si="34"/>
        <v>1.403120521175818</v>
      </c>
      <c r="CJ66" s="177">
        <f t="shared" si="34"/>
        <v>1.7201593034059568</v>
      </c>
      <c r="CK66" s="177">
        <f t="shared" si="34"/>
        <v>3.5852123919708863</v>
      </c>
      <c r="CL66" s="177">
        <f t="shared" si="34"/>
        <v>3.2458202723504823</v>
      </c>
      <c r="CM66" s="177">
        <f t="shared" si="34"/>
        <v>4.2036084366122877</v>
      </c>
      <c r="CN66" s="177">
        <f t="shared" si="34"/>
        <v>1.7162538258960367</v>
      </c>
      <c r="CO66" s="177">
        <f t="shared" si="34"/>
        <v>1.3010299956639813</v>
      </c>
      <c r="CP66" s="177">
        <f t="shared" si="34"/>
        <v>1.2833012287035497</v>
      </c>
      <c r="CQ66" s="177">
        <f t="shared" si="34"/>
        <v>1.7535830588929067</v>
      </c>
      <c r="CR66" s="177">
        <f t="shared" si="34"/>
        <v>1.4329692908744058</v>
      </c>
      <c r="CS66" s="177">
        <f t="shared" si="34"/>
        <v>0.32428245529769262</v>
      </c>
      <c r="CT66" s="177">
        <f t="shared" si="34"/>
        <v>0.81954393554186866</v>
      </c>
      <c r="CU66" s="177">
        <f>MAX(CU2:CU65)</f>
        <v>1.7764105888073423</v>
      </c>
      <c r="CV66" s="177">
        <f t="shared" ref="CV66" si="35">MAX(CV2:CV65)</f>
        <v>1.9694159123539814</v>
      </c>
    </row>
    <row r="67" spans="1:100" x14ac:dyDescent="0.3">
      <c r="BP67" s="159" t="s">
        <v>37</v>
      </c>
      <c r="BQ67" s="177">
        <f t="shared" ref="BQ67" si="36">MIN(BQ2:BQ65)</f>
        <v>-0.27164621797877153</v>
      </c>
      <c r="BR67" s="177">
        <f t="shared" ref="BR67:CU67" si="37">MIN(BR2:BR65)</f>
        <v>-1.5228787452803376</v>
      </c>
      <c r="BS67" s="177">
        <f t="shared" si="37"/>
        <v>0.41161970596323016</v>
      </c>
      <c r="BT67" s="177">
        <f t="shared" si="37"/>
        <v>1.1976640768439408</v>
      </c>
      <c r="BU67" s="177">
        <f t="shared" si="37"/>
        <v>-0.45717457304082015</v>
      </c>
      <c r="BV67" s="177">
        <f t="shared" si="37"/>
        <v>-2.6872146400301365E-2</v>
      </c>
      <c r="BW67" s="177">
        <f t="shared" si="37"/>
        <v>-2.6872146400301365E-2</v>
      </c>
      <c r="BX67" s="177">
        <f t="shared" si="37"/>
        <v>-2.2276394711152253E-2</v>
      </c>
      <c r="BY67" s="177">
        <f t="shared" si="37"/>
        <v>-0.30877789353001467</v>
      </c>
      <c r="BZ67" s="177">
        <f t="shared" si="37"/>
        <v>5.1778251460636783E-2</v>
      </c>
      <c r="CA67" s="177">
        <f t="shared" si="37"/>
        <v>1.6020599913279623</v>
      </c>
      <c r="CB67" s="177">
        <f t="shared" si="37"/>
        <v>0.1506089171089314</v>
      </c>
      <c r="CC67" s="177">
        <f t="shared" si="37"/>
        <v>0.82817418308127977</v>
      </c>
      <c r="CD67" s="177">
        <f t="shared" si="37"/>
        <v>-2</v>
      </c>
      <c r="CE67" s="177">
        <f t="shared" si="37"/>
        <v>0.15493280693034009</v>
      </c>
      <c r="CF67" s="177">
        <f t="shared" si="37"/>
        <v>5.9593767672130449</v>
      </c>
      <c r="CG67" s="177">
        <f t="shared" si="37"/>
        <v>0.92941892571429274</v>
      </c>
      <c r="CH67" s="177">
        <f t="shared" si="37"/>
        <v>0.23044892137827391</v>
      </c>
      <c r="CI67" s="177">
        <f t="shared" si="37"/>
        <v>0.20411998265592479</v>
      </c>
      <c r="CJ67" s="177">
        <f t="shared" si="37"/>
        <v>0.6334684555795862</v>
      </c>
      <c r="CK67" s="177">
        <f t="shared" si="37"/>
        <v>-0.65155450297854656</v>
      </c>
      <c r="CL67" s="177">
        <f t="shared" si="37"/>
        <v>-0.93866499912406876</v>
      </c>
      <c r="CM67" s="177">
        <f t="shared" si="37"/>
        <v>0.12974472649930538</v>
      </c>
      <c r="CN67" s="177">
        <f t="shared" si="37"/>
        <v>0.18469143081759881</v>
      </c>
      <c r="CO67" s="177">
        <f t="shared" si="37"/>
        <v>0.69896631149703814</v>
      </c>
      <c r="CP67" s="177">
        <f t="shared" si="37"/>
        <v>7.9181246047624818E-2</v>
      </c>
      <c r="CQ67" s="177">
        <f t="shared" si="37"/>
        <v>0.25527250510330607</v>
      </c>
      <c r="CR67" s="177">
        <f t="shared" si="37"/>
        <v>0.77815125038364363</v>
      </c>
      <c r="CS67" s="177">
        <f t="shared" si="37"/>
        <v>-8.6186147616283335E-2</v>
      </c>
      <c r="CT67" s="177">
        <f t="shared" si="37"/>
        <v>0.43136376415898736</v>
      </c>
      <c r="CU67" s="177">
        <f t="shared" si="37"/>
        <v>-2</v>
      </c>
      <c r="CV67" s="177">
        <f t="shared" ref="CV67" si="38">MIN(CV2:CV65)</f>
        <v>1.2504200023088941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90CB0-DA9E-4FD6-B00F-7EF8B138F537}">
  <dimension ref="A1:AL83"/>
  <sheetViews>
    <sheetView topLeftCell="A18" zoomScale="55" zoomScaleNormal="55" workbookViewId="0">
      <selection activeCell="D20" sqref="D20"/>
    </sheetView>
  </sheetViews>
  <sheetFormatPr defaultRowHeight="14.4" x14ac:dyDescent="0.3"/>
  <cols>
    <col min="1" max="1" width="12.77734375" customWidth="1"/>
  </cols>
  <sheetData>
    <row r="1" spans="1:38" ht="29.4" x14ac:dyDescent="0.3">
      <c r="A1" s="116" t="s">
        <v>408</v>
      </c>
      <c r="M1" s="116" t="s">
        <v>408</v>
      </c>
      <c r="Q1" s="125" t="s">
        <v>410</v>
      </c>
      <c r="AB1" s="125" t="s">
        <v>400</v>
      </c>
      <c r="AL1" s="125" t="s">
        <v>411</v>
      </c>
    </row>
    <row r="2" spans="1:38" x14ac:dyDescent="0.3">
      <c r="A2" s="139">
        <v>31.024112089776057</v>
      </c>
      <c r="B2">
        <f>LOG(A2)</f>
        <v>1.4916993608386555</v>
      </c>
      <c r="M2" s="139">
        <v>31.024112089776057</v>
      </c>
      <c r="N2">
        <f>LOG(M2)</f>
        <v>1.4916993608386555</v>
      </c>
      <c r="Q2" s="147">
        <v>14105.739418878211</v>
      </c>
      <c r="AB2" s="133">
        <v>27.1</v>
      </c>
      <c r="AL2" s="141">
        <v>47.942074291306966</v>
      </c>
    </row>
    <row r="3" spans="1:38" x14ac:dyDescent="0.3">
      <c r="A3" s="139">
        <v>30.899674652830161</v>
      </c>
      <c r="B3">
        <f t="shared" ref="B3:B12" si="0">LOG(A3)</f>
        <v>1.489953906699125</v>
      </c>
      <c r="M3" s="139">
        <v>30.899674652830161</v>
      </c>
      <c r="N3">
        <f t="shared" ref="N3:N12" si="1">LOG(M3)</f>
        <v>1.489953906699125</v>
      </c>
      <c r="Q3" s="147">
        <v>13734.156072998543</v>
      </c>
      <c r="AB3" s="133">
        <v>22.2</v>
      </c>
      <c r="AL3" s="141">
        <v>45.088794566104099</v>
      </c>
    </row>
    <row r="4" spans="1:38" x14ac:dyDescent="0.3">
      <c r="A4" s="139">
        <v>29.963456520449267</v>
      </c>
      <c r="B4">
        <f t="shared" si="0"/>
        <v>1.4765919112026549</v>
      </c>
      <c r="M4" s="139">
        <v>29.963456520449267</v>
      </c>
      <c r="N4">
        <f t="shared" si="1"/>
        <v>1.4765919112026549</v>
      </c>
      <c r="Q4" s="147">
        <v>11312.197329910636</v>
      </c>
      <c r="AB4" s="133">
        <v>21.6</v>
      </c>
      <c r="AL4" s="141">
        <v>43.724984754257093</v>
      </c>
    </row>
    <row r="5" spans="1:38" x14ac:dyDescent="0.3">
      <c r="A5" s="139">
        <v>26.044270781092866</v>
      </c>
      <c r="B5">
        <f t="shared" si="0"/>
        <v>1.4157122020382096</v>
      </c>
      <c r="M5" s="139">
        <v>26.044270781092866</v>
      </c>
      <c r="N5">
        <f t="shared" si="1"/>
        <v>1.4157122020382096</v>
      </c>
      <c r="Q5" s="147">
        <v>10249.296955806769</v>
      </c>
      <c r="AB5" s="133">
        <v>21.5</v>
      </c>
      <c r="AL5" s="141">
        <v>41.12361777723369</v>
      </c>
    </row>
    <row r="6" spans="1:38" x14ac:dyDescent="0.3">
      <c r="A6" s="139">
        <v>25.952942837468314</v>
      </c>
      <c r="B6">
        <f t="shared" si="0"/>
        <v>1.4141866101848839</v>
      </c>
      <c r="M6" s="139">
        <v>25.952942837468314</v>
      </c>
      <c r="N6">
        <f t="shared" si="1"/>
        <v>1.4141866101848839</v>
      </c>
      <c r="Q6" s="147">
        <v>7413.3984431985637</v>
      </c>
      <c r="AB6" s="133">
        <v>21.2</v>
      </c>
      <c r="AL6" s="141">
        <v>40.624681777526291</v>
      </c>
    </row>
    <row r="7" spans="1:38" x14ac:dyDescent="0.3">
      <c r="A7" s="139">
        <v>24.76316580585565</v>
      </c>
      <c r="B7">
        <f t="shared" si="0"/>
        <v>1.3938061655550571</v>
      </c>
      <c r="M7" s="139">
        <v>24.76316580585565</v>
      </c>
      <c r="N7">
        <f t="shared" si="1"/>
        <v>1.3938061655550571</v>
      </c>
      <c r="Q7" s="147">
        <v>6872.1598242975006</v>
      </c>
      <c r="AB7" s="133">
        <v>20.6</v>
      </c>
      <c r="AL7" s="141">
        <v>39.457543534971705</v>
      </c>
    </row>
    <row r="8" spans="1:38" x14ac:dyDescent="0.3">
      <c r="A8" s="139">
        <v>15.412322931858776</v>
      </c>
      <c r="B8">
        <f t="shared" si="0"/>
        <v>1.1878681001369011</v>
      </c>
      <c r="M8" s="139">
        <v>15.412322931858776</v>
      </c>
      <c r="N8">
        <f t="shared" si="1"/>
        <v>1.1878681001369011</v>
      </c>
      <c r="Q8" s="147">
        <v>5647.9901242869464</v>
      </c>
      <c r="AB8" s="133">
        <v>20.399999999999999</v>
      </c>
      <c r="AL8" s="141">
        <v>38.84858973626465</v>
      </c>
    </row>
    <row r="9" spans="1:38" x14ac:dyDescent="0.3">
      <c r="A9" s="139">
        <v>15.092869431046605</v>
      </c>
      <c r="B9">
        <f t="shared" si="0"/>
        <v>1.1787718149645621</v>
      </c>
      <c r="M9" s="139">
        <v>15.092869431046605</v>
      </c>
      <c r="N9">
        <f t="shared" si="1"/>
        <v>1.1787718149645621</v>
      </c>
      <c r="Q9" s="147">
        <v>5093.6948853805361</v>
      </c>
      <c r="AB9" s="133">
        <v>18.5</v>
      </c>
      <c r="AL9" s="141">
        <v>38.371121337128031</v>
      </c>
    </row>
    <row r="10" spans="1:38" x14ac:dyDescent="0.3">
      <c r="A10" s="139">
        <v>12.55372185446198</v>
      </c>
      <c r="B10">
        <f t="shared" si="0"/>
        <v>1.0987725020102046</v>
      </c>
      <c r="M10" s="139">
        <v>12.55372185446198</v>
      </c>
      <c r="N10">
        <f t="shared" si="1"/>
        <v>1.0987725020102046</v>
      </c>
      <c r="Q10" s="147">
        <v>4916.4836879358927</v>
      </c>
      <c r="AB10" s="133">
        <v>16</v>
      </c>
      <c r="AL10" s="141">
        <v>36.685426475752763</v>
      </c>
    </row>
    <row r="11" spans="1:38" x14ac:dyDescent="0.3">
      <c r="A11" s="139">
        <v>12.038873852209875</v>
      </c>
      <c r="B11">
        <f t="shared" si="0"/>
        <v>1.0805858637785128</v>
      </c>
      <c r="M11" s="139">
        <v>12.038873852209875</v>
      </c>
      <c r="N11">
        <f t="shared" si="1"/>
        <v>1.0805858637785128</v>
      </c>
      <c r="Q11" s="147">
        <v>4709.2329490971524</v>
      </c>
      <c r="AB11" s="133">
        <v>15.8</v>
      </c>
      <c r="AL11" s="141">
        <v>36.441167220424802</v>
      </c>
    </row>
    <row r="12" spans="1:38" x14ac:dyDescent="0.3">
      <c r="A12" s="139">
        <v>12.03231440727518</v>
      </c>
      <c r="B12">
        <f t="shared" si="0"/>
        <v>1.08034917161531</v>
      </c>
      <c r="M12" s="139">
        <v>12.03231440727518</v>
      </c>
      <c r="N12">
        <f t="shared" si="1"/>
        <v>1.08034917161531</v>
      </c>
      <c r="Q12" s="147">
        <v>4126.2108366553757</v>
      </c>
      <c r="AB12" s="133">
        <v>15.2</v>
      </c>
      <c r="AL12" s="141">
        <v>36.132445807066233</v>
      </c>
    </row>
    <row r="13" spans="1:38" ht="13.2" customHeight="1" x14ac:dyDescent="0.3">
      <c r="A13" s="139"/>
      <c r="Q13" s="147">
        <v>3297.0344625117082</v>
      </c>
      <c r="AB13" s="133">
        <v>15</v>
      </c>
      <c r="AL13" s="141">
        <v>35.593531688967914</v>
      </c>
    </row>
    <row r="14" spans="1:38" x14ac:dyDescent="0.3">
      <c r="A14" s="139"/>
      <c r="Q14" s="147">
        <v>3180.0027318697489</v>
      </c>
      <c r="AB14" s="133">
        <v>14.3</v>
      </c>
      <c r="AL14" s="141">
        <v>35.580902491555257</v>
      </c>
    </row>
    <row r="15" spans="1:38" x14ac:dyDescent="0.3">
      <c r="A15" s="139"/>
      <c r="Q15" s="147">
        <v>3144.5619255665902</v>
      </c>
      <c r="AB15" s="133">
        <v>13.9</v>
      </c>
      <c r="AL15" s="141">
        <v>35.519028155704099</v>
      </c>
    </row>
    <row r="16" spans="1:38" x14ac:dyDescent="0.3">
      <c r="A16" s="139"/>
      <c r="Q16" s="147">
        <v>3113.8671917074103</v>
      </c>
      <c r="AB16" s="133">
        <v>13.8</v>
      </c>
      <c r="AL16" s="141">
        <v>35.33968948858265</v>
      </c>
    </row>
    <row r="17" spans="1:38" x14ac:dyDescent="0.3">
      <c r="A17" s="139"/>
      <c r="Q17" s="147">
        <v>2658.8113735535749</v>
      </c>
      <c r="U17">
        <v>7413</v>
      </c>
      <c r="AB17" s="133">
        <v>13.4</v>
      </c>
      <c r="AL17" s="141">
        <v>35.095029368208344</v>
      </c>
    </row>
    <row r="18" spans="1:38" x14ac:dyDescent="0.3">
      <c r="A18" s="139"/>
      <c r="Q18" s="147">
        <v>2563.8551014285454</v>
      </c>
      <c r="U18">
        <v>1184</v>
      </c>
      <c r="AB18" s="133">
        <v>13.3</v>
      </c>
      <c r="AL18" s="141">
        <v>34.581682500904989</v>
      </c>
    </row>
    <row r="19" spans="1:38" x14ac:dyDescent="0.3">
      <c r="A19" s="139"/>
      <c r="Q19" s="147">
        <v>1606.3028906357588</v>
      </c>
      <c r="AB19" s="133">
        <v>13.3</v>
      </c>
      <c r="AL19" s="141">
        <v>34.434185849495123</v>
      </c>
    </row>
    <row r="20" spans="1:38" x14ac:dyDescent="0.3">
      <c r="A20" s="134">
        <v>3.5852123919708898</v>
      </c>
      <c r="Q20" s="147">
        <v>1465.6469222394476</v>
      </c>
      <c r="Y20">
        <v>7413</v>
      </c>
      <c r="AB20" s="133">
        <v>13.2</v>
      </c>
      <c r="AL20" s="141">
        <v>34.244551212409817</v>
      </c>
    </row>
    <row r="21" spans="1:38" x14ac:dyDescent="0.3">
      <c r="A21" s="134">
        <v>3.3554170392543243</v>
      </c>
      <c r="Q21" s="147">
        <v>1372.3528788768415</v>
      </c>
      <c r="Y21">
        <v>1184</v>
      </c>
      <c r="AB21" s="133">
        <v>12.6</v>
      </c>
      <c r="AL21" s="141">
        <v>34.023474947098947</v>
      </c>
    </row>
    <row r="22" spans="1:38" x14ac:dyDescent="0.3">
      <c r="A22" s="134">
        <v>3.2556448826473354</v>
      </c>
      <c r="Q22" s="147">
        <v>1184.2033853342593</v>
      </c>
      <c r="AB22" s="133">
        <v>12.1</v>
      </c>
      <c r="AL22" s="141">
        <v>33.888207520988615</v>
      </c>
    </row>
    <row r="23" spans="1:38" x14ac:dyDescent="0.3">
      <c r="A23" s="134">
        <v>3.1760084819126866</v>
      </c>
      <c r="Q23" s="147">
        <v>867.90289518649843</v>
      </c>
      <c r="AB23" s="133">
        <v>12.1</v>
      </c>
      <c r="AL23" s="141">
        <v>32.329382241991937</v>
      </c>
    </row>
    <row r="24" spans="1:38" x14ac:dyDescent="0.3">
      <c r="A24" s="134">
        <v>3.1024804070407748</v>
      </c>
      <c r="Q24" s="147">
        <v>847.55808611466409</v>
      </c>
      <c r="AB24" s="133">
        <v>12</v>
      </c>
      <c r="AL24" s="141">
        <v>32.157250777550324</v>
      </c>
    </row>
    <row r="25" spans="1:38" x14ac:dyDescent="0.3">
      <c r="A25" s="134">
        <v>3.0936639376435435</v>
      </c>
      <c r="Q25" s="147">
        <v>843.50074165612875</v>
      </c>
      <c r="AB25" s="133">
        <v>11.6</v>
      </c>
      <c r="AL25" s="141">
        <v>31.947717509030582</v>
      </c>
    </row>
    <row r="26" spans="1:38" x14ac:dyDescent="0.3">
      <c r="A26" s="134">
        <v>3.0336759607370269</v>
      </c>
      <c r="Q26" s="147">
        <v>565.40192954149109</v>
      </c>
      <c r="AB26" s="133">
        <v>11.3</v>
      </c>
      <c r="AL26" s="141">
        <v>31.662788282336379</v>
      </c>
    </row>
    <row r="27" spans="1:38" x14ac:dyDescent="0.3">
      <c r="A27" s="134">
        <v>3.0154991372984883</v>
      </c>
      <c r="Q27" s="147">
        <v>563.59826366526295</v>
      </c>
      <c r="AB27" s="133">
        <v>11</v>
      </c>
      <c r="AL27" s="141">
        <v>31.330316223068589</v>
      </c>
    </row>
    <row r="28" spans="1:38" x14ac:dyDescent="0.3">
      <c r="A28" s="134">
        <v>2.9758964056011106</v>
      </c>
      <c r="Q28" s="147">
        <v>557.97531844650405</v>
      </c>
      <c r="AB28" s="133">
        <v>10.9</v>
      </c>
      <c r="AL28" s="141">
        <v>31.154757241061933</v>
      </c>
    </row>
    <row r="29" spans="1:38" x14ac:dyDescent="0.3">
      <c r="A29" s="134">
        <v>2.9116694391182198</v>
      </c>
      <c r="Q29" s="147">
        <v>431.91777078254512</v>
      </c>
      <c r="AB29" s="133">
        <v>10.9</v>
      </c>
      <c r="AL29" s="141">
        <v>31.056500802692401</v>
      </c>
    </row>
    <row r="30" spans="1:38" x14ac:dyDescent="0.3">
      <c r="A30" s="134">
        <v>2.8198505138869345</v>
      </c>
      <c r="Q30" s="147">
        <v>373.92034864093444</v>
      </c>
      <c r="AB30" s="133">
        <v>10.7</v>
      </c>
      <c r="AL30" s="141">
        <v>30.597269722037208</v>
      </c>
    </row>
    <row r="31" spans="1:38" x14ac:dyDescent="0.3">
      <c r="A31" s="134">
        <v>2.8144581324783124</v>
      </c>
      <c r="Q31" s="147">
        <v>371.02119023432846</v>
      </c>
      <c r="AB31" s="133">
        <v>10.3</v>
      </c>
      <c r="AL31" s="141">
        <v>30.547660877619357</v>
      </c>
    </row>
    <row r="32" spans="1:38" x14ac:dyDescent="0.3">
      <c r="A32" s="134">
        <v>2.8043003359451566</v>
      </c>
      <c r="Q32" s="147">
        <v>351.3122677045115</v>
      </c>
      <c r="AB32" s="133">
        <v>10.199999999999999</v>
      </c>
      <c r="AL32" s="141">
        <v>30.485512895468219</v>
      </c>
    </row>
    <row r="33" spans="1:38" x14ac:dyDescent="0.3">
      <c r="A33" s="134">
        <v>2.7750804687236954</v>
      </c>
      <c r="Q33" s="147">
        <v>298.61637644693491</v>
      </c>
      <c r="AB33" s="133">
        <v>9.9</v>
      </c>
      <c r="AL33" s="141">
        <v>30.457852901408302</v>
      </c>
    </row>
    <row r="34" spans="1:38" x14ac:dyDescent="0.3">
      <c r="A34" s="134">
        <v>2.7586284371415282</v>
      </c>
      <c r="Q34" s="147">
        <v>290.55366284659607</v>
      </c>
      <c r="AB34" s="133">
        <v>9.9</v>
      </c>
      <c r="AL34" s="141">
        <v>30.451372941436652</v>
      </c>
    </row>
    <row r="35" spans="1:38" x14ac:dyDescent="0.3">
      <c r="A35" s="134">
        <v>2.740845440337726</v>
      </c>
      <c r="Q35" s="147">
        <v>274.00876541042635</v>
      </c>
      <c r="AB35" s="133">
        <v>9.9</v>
      </c>
      <c r="AL35" s="141">
        <v>30.340426763066251</v>
      </c>
    </row>
    <row r="36" spans="1:38" x14ac:dyDescent="0.3">
      <c r="A36" s="134">
        <v>2.7395679239935866</v>
      </c>
      <c r="Q36" s="147">
        <v>240.10160333436542</v>
      </c>
      <c r="AB36" s="133">
        <v>9.8000000000000007</v>
      </c>
      <c r="AL36" s="141">
        <v>29.739545716957146</v>
      </c>
    </row>
    <row r="37" spans="1:38" x14ac:dyDescent="0.3">
      <c r="A37" s="134">
        <v>2.7269625576361691</v>
      </c>
      <c r="Q37" s="147">
        <v>225.55281699049414</v>
      </c>
      <c r="AB37" s="133">
        <v>9.8000000000000007</v>
      </c>
      <c r="AL37" s="141">
        <v>29.599483588029024</v>
      </c>
    </row>
    <row r="38" spans="1:38" x14ac:dyDescent="0.3">
      <c r="A38" s="134">
        <v>2.7205319554109657</v>
      </c>
      <c r="Q38" s="147">
        <v>203.83370103628499</v>
      </c>
      <c r="AB38" s="133">
        <v>9.6</v>
      </c>
      <c r="AL38" s="141">
        <v>28.638703852767172</v>
      </c>
    </row>
    <row r="39" spans="1:38" x14ac:dyDescent="0.3">
      <c r="A39" s="134">
        <v>2.6711528432496268</v>
      </c>
      <c r="Q39" s="147">
        <v>159.33487574077728</v>
      </c>
      <c r="AB39" s="133">
        <v>9.6</v>
      </c>
      <c r="AL39" s="141">
        <v>28.136706248357815</v>
      </c>
    </row>
    <row r="40" spans="1:38" x14ac:dyDescent="0.3">
      <c r="A40" s="134">
        <v>2.6685406427778804</v>
      </c>
      <c r="Q40" s="147">
        <v>143.94954892313547</v>
      </c>
      <c r="AB40" s="133">
        <v>9.6</v>
      </c>
      <c r="AL40" s="141">
        <v>28.109909693861354</v>
      </c>
    </row>
    <row r="41" spans="1:38" x14ac:dyDescent="0.3">
      <c r="A41" s="134">
        <v>2.6507118500466222</v>
      </c>
      <c r="Q41" s="147">
        <v>132.37754899594859</v>
      </c>
      <c r="AB41" s="133">
        <v>9.3000000000000007</v>
      </c>
      <c r="AL41" s="141">
        <v>27.725339621349349</v>
      </c>
    </row>
    <row r="42" spans="1:38" x14ac:dyDescent="0.3">
      <c r="A42" s="134">
        <v>2.6107406218628495</v>
      </c>
      <c r="Q42" s="147">
        <v>129.99853325900798</v>
      </c>
      <c r="AB42" s="133">
        <v>9.1999999999999993</v>
      </c>
      <c r="AL42" s="141">
        <v>27.687061407271418</v>
      </c>
    </row>
    <row r="43" spans="1:38" x14ac:dyDescent="0.3">
      <c r="A43" s="134">
        <v>2.5851012963556248</v>
      </c>
      <c r="Q43" s="147">
        <v>79.862302469353622</v>
      </c>
      <c r="AB43" s="133">
        <v>9.1</v>
      </c>
      <c r="AL43" s="141">
        <v>27.487147009811615</v>
      </c>
    </row>
    <row r="44" spans="1:38" x14ac:dyDescent="0.3">
      <c r="A44" s="134">
        <v>2.5641582720575378</v>
      </c>
      <c r="Q44" s="147">
        <v>69.446246299459602</v>
      </c>
      <c r="AB44" s="133">
        <v>8.9</v>
      </c>
      <c r="AL44" s="141">
        <v>27.120302129368312</v>
      </c>
    </row>
    <row r="45" spans="1:38" x14ac:dyDescent="0.3">
      <c r="A45" s="134">
        <v>2.5552686406367697</v>
      </c>
      <c r="Q45" s="147">
        <v>53.149851239404079</v>
      </c>
      <c r="AB45" s="133">
        <v>8.9</v>
      </c>
      <c r="AL45" s="141">
        <v>26.908478796802878</v>
      </c>
    </row>
    <row r="46" spans="1:38" x14ac:dyDescent="0.3">
      <c r="A46" s="134">
        <v>2.5369942957609823</v>
      </c>
      <c r="Q46" s="147">
        <v>45.110343529124783</v>
      </c>
      <c r="AB46" s="133">
        <v>8.6999999999999993</v>
      </c>
      <c r="AL46" s="141">
        <v>26.670540616244999</v>
      </c>
    </row>
    <row r="47" spans="1:38" x14ac:dyDescent="0.3">
      <c r="A47" s="134">
        <v>2.5339966432297389</v>
      </c>
      <c r="Q47" s="147">
        <v>44.578932135158475</v>
      </c>
      <c r="AB47" s="133">
        <v>8.6</v>
      </c>
      <c r="AL47" s="141">
        <v>25.987568345830901</v>
      </c>
    </row>
    <row r="48" spans="1:38" x14ac:dyDescent="0.3">
      <c r="A48" s="134">
        <v>2.5305080875953978</v>
      </c>
      <c r="Q48" s="147">
        <v>43.039190679716029</v>
      </c>
      <c r="AB48" s="133">
        <v>8.5</v>
      </c>
      <c r="AL48" s="141">
        <v>24.764893567620923</v>
      </c>
    </row>
    <row r="49" spans="1:38" x14ac:dyDescent="0.3">
      <c r="A49" s="134">
        <v>2.4916127987404701</v>
      </c>
      <c r="Q49" s="147">
        <v>34.437128229045094</v>
      </c>
      <c r="AB49" s="133">
        <v>8.5</v>
      </c>
      <c r="AL49" s="141">
        <v>23.992562660524456</v>
      </c>
    </row>
    <row r="50" spans="1:38" x14ac:dyDescent="0.3">
      <c r="A50" s="134">
        <v>2.4634819856271304</v>
      </c>
      <c r="Q50" s="147">
        <v>20.931558696599719</v>
      </c>
      <c r="AB50" s="133">
        <v>8.1999999999999993</v>
      </c>
      <c r="AL50" s="141">
        <v>23.818511465432138</v>
      </c>
    </row>
    <row r="51" spans="1:38" x14ac:dyDescent="0.3">
      <c r="A51" s="134">
        <v>2.4203913469438243</v>
      </c>
      <c r="Q51" s="147">
        <v>17.815492155226345</v>
      </c>
      <c r="AB51" s="133">
        <v>8.1999999999999993</v>
      </c>
      <c r="AL51" s="141">
        <v>23.615290002674911</v>
      </c>
    </row>
    <row r="52" spans="1:38" x14ac:dyDescent="0.3">
      <c r="A52" s="134">
        <v>2.3908878262461619</v>
      </c>
      <c r="Q52" s="147">
        <v>17.676195141787336</v>
      </c>
      <c r="AB52" s="133">
        <v>7.9</v>
      </c>
      <c r="AL52" s="141">
        <v>23.444196846912927</v>
      </c>
    </row>
    <row r="53" spans="1:38" x14ac:dyDescent="0.3">
      <c r="A53" s="134">
        <v>2.3774442398425539</v>
      </c>
      <c r="Q53" s="147">
        <v>13.956912863382374</v>
      </c>
      <c r="AB53" s="133">
        <v>7.5</v>
      </c>
      <c r="AL53" s="141">
        <v>23.082550739558101</v>
      </c>
    </row>
    <row r="54" spans="1:38" x14ac:dyDescent="0.3">
      <c r="A54" s="134">
        <v>2.328571850395436</v>
      </c>
      <c r="Q54" s="147">
        <v>12.673624086039567</v>
      </c>
      <c r="AB54" s="133">
        <v>7.4</v>
      </c>
      <c r="AL54" s="141">
        <v>22.960061752234779</v>
      </c>
    </row>
    <row r="55" spans="1:38" x14ac:dyDescent="0.3">
      <c r="A55" s="134">
        <v>2.2839632984786054</v>
      </c>
      <c r="Q55" s="147">
        <v>2.7158934825017251</v>
      </c>
      <c r="AB55" s="133">
        <v>7.4</v>
      </c>
      <c r="AL55" s="141">
        <v>22.876074791721308</v>
      </c>
    </row>
    <row r="56" spans="1:38" x14ac:dyDescent="0.3">
      <c r="A56" s="134">
        <v>2.2115842496018039</v>
      </c>
      <c r="Q56" s="147">
        <v>1.6873710630518242</v>
      </c>
      <c r="AB56" s="133">
        <v>7.3</v>
      </c>
      <c r="AL56" s="141">
        <v>22.005246015955443</v>
      </c>
    </row>
    <row r="57" spans="1:38" x14ac:dyDescent="0.3">
      <c r="A57" s="134">
        <v>2.2105886071472338</v>
      </c>
      <c r="Q57" s="147">
        <v>1.4286729003390302</v>
      </c>
      <c r="AB57" s="133">
        <v>7.2</v>
      </c>
      <c r="AL57" s="141">
        <v>21.93204967370837</v>
      </c>
    </row>
    <row r="58" spans="1:38" x14ac:dyDescent="0.3">
      <c r="A58" s="134">
        <v>2.123543510645709</v>
      </c>
      <c r="Q58" s="147">
        <v>0</v>
      </c>
      <c r="AB58" s="133">
        <v>7.1</v>
      </c>
      <c r="AL58" s="141">
        <v>21.067566271380485</v>
      </c>
    </row>
    <row r="59" spans="1:38" x14ac:dyDescent="0.3">
      <c r="A59" s="134">
        <v>2.0576627143703194</v>
      </c>
      <c r="Q59" s="147">
        <v>0</v>
      </c>
      <c r="AB59" s="133">
        <v>6.8</v>
      </c>
      <c r="AL59" s="141">
        <v>20.773585131031023</v>
      </c>
    </row>
    <row r="60" spans="1:38" x14ac:dyDescent="0.3">
      <c r="A60" s="134">
        <v>2.0276953465065084</v>
      </c>
      <c r="Q60" s="147">
        <v>0</v>
      </c>
      <c r="AB60" s="133">
        <v>6.7</v>
      </c>
      <c r="AL60" s="141">
        <v>20.736749460003114</v>
      </c>
    </row>
    <row r="61" spans="1:38" x14ac:dyDescent="0.3">
      <c r="A61" s="134">
        <v>2.0038106943060776</v>
      </c>
      <c r="Q61" s="147">
        <v>0</v>
      </c>
      <c r="AB61" s="133">
        <v>6.3</v>
      </c>
      <c r="AL61" s="141">
        <v>20.516483196569173</v>
      </c>
    </row>
    <row r="62" spans="1:38" x14ac:dyDescent="0.3">
      <c r="A62" s="134">
        <v>1.90380715036839</v>
      </c>
      <c r="Q62" s="147">
        <v>0</v>
      </c>
      <c r="AB62" s="133">
        <v>6.2</v>
      </c>
      <c r="AL62" s="141">
        <v>18.36681912229119</v>
      </c>
    </row>
    <row r="63" spans="1:38" x14ac:dyDescent="0.3">
      <c r="A63" s="134">
        <v>1.8560070029011362</v>
      </c>
      <c r="Q63" s="147">
        <v>0</v>
      </c>
      <c r="AB63" s="133">
        <v>6.1</v>
      </c>
      <c r="AL63" s="141">
        <v>17.534189976256663</v>
      </c>
    </row>
    <row r="64" spans="1:38" x14ac:dyDescent="0.3">
      <c r="A64" s="134">
        <v>1.8147886518027709</v>
      </c>
      <c r="Q64" s="147">
        <v>0</v>
      </c>
      <c r="AB64" s="133">
        <v>6</v>
      </c>
      <c r="AL64" s="141">
        <v>16.748374089136419</v>
      </c>
    </row>
    <row r="65" spans="1:38" x14ac:dyDescent="0.3">
      <c r="A65" s="134">
        <v>1.7519168230532165</v>
      </c>
      <c r="Q65" s="147">
        <v>0</v>
      </c>
      <c r="AB65" s="133">
        <v>6</v>
      </c>
      <c r="AL65" s="141">
        <v>15.763914723652146</v>
      </c>
    </row>
    <row r="66" spans="1:38" x14ac:dyDescent="0.3">
      <c r="A66" s="134">
        <v>1.7163314217255083</v>
      </c>
    </row>
    <row r="67" spans="1:38" x14ac:dyDescent="0.3">
      <c r="A67" s="134">
        <v>1.433537996588639</v>
      </c>
    </row>
    <row r="68" spans="1:38" x14ac:dyDescent="0.3">
      <c r="A68" s="134">
        <v>1.3462500103406243</v>
      </c>
    </row>
    <row r="69" spans="1:38" x14ac:dyDescent="0.3">
      <c r="A69" s="134">
        <v>1.2295603140127533</v>
      </c>
    </row>
    <row r="70" spans="1:38" x14ac:dyDescent="0.3">
      <c r="A70" s="134">
        <v>1.1966817949194817</v>
      </c>
    </row>
    <row r="71" spans="1:38" x14ac:dyDescent="0.3">
      <c r="A71" s="134">
        <v>1.0558364459764966</v>
      </c>
    </row>
    <row r="72" spans="1:38" x14ac:dyDescent="0.3">
      <c r="A72" s="134">
        <v>0.60358075595078886</v>
      </c>
    </row>
    <row r="73" spans="1:38" x14ac:dyDescent="0.3">
      <c r="A73" s="134">
        <v>0.41966631722144659</v>
      </c>
    </row>
    <row r="74" spans="1:38" x14ac:dyDescent="0.3">
      <c r="A74" s="134">
        <v>-0.65155450297854656</v>
      </c>
    </row>
    <row r="75" spans="1:38" x14ac:dyDescent="0.3">
      <c r="A75" s="134"/>
    </row>
    <row r="76" spans="1:38" x14ac:dyDescent="0.3">
      <c r="A76" s="134"/>
    </row>
    <row r="77" spans="1:38" x14ac:dyDescent="0.3">
      <c r="A77" s="134"/>
    </row>
    <row r="78" spans="1:38" x14ac:dyDescent="0.3">
      <c r="A78" s="134"/>
    </row>
    <row r="79" spans="1:38" x14ac:dyDescent="0.3">
      <c r="A79" s="134"/>
    </row>
    <row r="80" spans="1:38" x14ac:dyDescent="0.3">
      <c r="A80" s="134"/>
    </row>
    <row r="81" spans="1:1" x14ac:dyDescent="0.3">
      <c r="A81" s="134"/>
    </row>
    <row r="82" spans="1:1" x14ac:dyDescent="0.3">
      <c r="A82" s="134"/>
    </row>
    <row r="83" spans="1:1" x14ac:dyDescent="0.3">
      <c r="A83" s="134"/>
    </row>
  </sheetData>
  <sortState xmlns:xlrd2="http://schemas.microsoft.com/office/spreadsheetml/2017/richdata2" ref="A20:A83">
    <sortCondition descending="1" ref="A20:A83"/>
  </sortSt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02"/>
  <sheetViews>
    <sheetView showGridLines="0" workbookViewId="0"/>
  </sheetViews>
  <sheetFormatPr defaultColWidth="14.44140625" defaultRowHeight="15" customHeight="1" x14ac:dyDescent="0.3"/>
  <cols>
    <col min="1" max="1" width="65" bestFit="1" customWidth="1"/>
    <col min="2" max="2" width="28.33203125" bestFit="1" customWidth="1"/>
    <col min="3" max="26" width="8.6640625" customWidth="1"/>
  </cols>
  <sheetData>
    <row r="1" spans="1:2" ht="29.25" customHeight="1" x14ac:dyDescent="0.4">
      <c r="A1" s="17" t="s">
        <v>7</v>
      </c>
      <c r="B1" s="348" t="s">
        <v>8</v>
      </c>
    </row>
    <row r="2" spans="1:2" ht="16.5" customHeight="1" x14ac:dyDescent="0.3">
      <c r="A2" s="18"/>
      <c r="B2" s="349"/>
    </row>
    <row r="3" spans="1:2" ht="10.5" customHeight="1" x14ac:dyDescent="0.3">
      <c r="A3" s="19"/>
      <c r="B3" s="20"/>
    </row>
    <row r="4" spans="1:2" ht="14.4" x14ac:dyDescent="0.3">
      <c r="A4" s="330" t="s">
        <v>1073</v>
      </c>
      <c r="B4" s="21"/>
    </row>
    <row r="5" spans="1:2" ht="18.75" customHeight="1" x14ac:dyDescent="0.35">
      <c r="A5" s="113" t="s">
        <v>293</v>
      </c>
      <c r="B5" s="331" t="s">
        <v>290</v>
      </c>
    </row>
    <row r="6" spans="1:2" ht="18.75" customHeight="1" x14ac:dyDescent="0.35">
      <c r="A6" s="113" t="s">
        <v>294</v>
      </c>
      <c r="B6" s="331" t="s">
        <v>9</v>
      </c>
    </row>
    <row r="7" spans="1:2" ht="18.75" customHeight="1" x14ac:dyDescent="0.35">
      <c r="A7" s="113" t="s">
        <v>295</v>
      </c>
      <c r="B7" s="332" t="s">
        <v>10</v>
      </c>
    </row>
    <row r="8" spans="1:2" ht="18.75" customHeight="1" x14ac:dyDescent="0.35">
      <c r="A8" s="113" t="s">
        <v>296</v>
      </c>
      <c r="B8" s="332" t="s">
        <v>11</v>
      </c>
    </row>
    <row r="9" spans="1:2" ht="18.75" customHeight="1" x14ac:dyDescent="0.35">
      <c r="A9" s="113" t="s">
        <v>12</v>
      </c>
      <c r="B9" s="332" t="s">
        <v>12</v>
      </c>
    </row>
    <row r="10" spans="1:2" ht="18.75" customHeight="1" x14ac:dyDescent="0.35">
      <c r="A10" s="113" t="s">
        <v>13</v>
      </c>
      <c r="B10" s="332" t="s">
        <v>13</v>
      </c>
    </row>
    <row r="11" spans="1:2" ht="18.75" customHeight="1" x14ac:dyDescent="0.35">
      <c r="A11" s="113" t="s">
        <v>14</v>
      </c>
      <c r="B11" s="332" t="s">
        <v>14</v>
      </c>
    </row>
    <row r="12" spans="1:2" ht="18" x14ac:dyDescent="0.35">
      <c r="A12" s="113" t="s">
        <v>291</v>
      </c>
      <c r="B12" s="333" t="s">
        <v>291</v>
      </c>
    </row>
    <row r="13" spans="1:2" ht="18.75" customHeight="1" x14ac:dyDescent="0.35">
      <c r="A13" s="113" t="s">
        <v>15</v>
      </c>
      <c r="B13" s="334" t="s">
        <v>15</v>
      </c>
    </row>
    <row r="14" spans="1:2" ht="18.75" customHeight="1" x14ac:dyDescent="0.35">
      <c r="A14" s="113" t="s">
        <v>292</v>
      </c>
      <c r="B14" s="333" t="s">
        <v>292</v>
      </c>
    </row>
    <row r="15" spans="1:2" ht="18.75" customHeight="1" x14ac:dyDescent="0.3">
      <c r="A15" s="22"/>
      <c r="B15" s="335"/>
    </row>
    <row r="16" spans="1:2" ht="18.75" customHeight="1" x14ac:dyDescent="0.3">
      <c r="B16" s="23"/>
    </row>
    <row r="17" spans="1:2" ht="18.75" customHeight="1" x14ac:dyDescent="0.3">
      <c r="A17" s="22"/>
      <c r="B17" s="23"/>
    </row>
    <row r="23" spans="1:2" ht="15.75" customHeight="1" x14ac:dyDescent="0.3"/>
    <row r="24" spans="1:2" ht="15.75" customHeight="1" x14ac:dyDescent="0.3"/>
    <row r="25" spans="1:2" ht="15.75" customHeight="1" x14ac:dyDescent="0.3"/>
    <row r="26" spans="1:2" ht="15.75" customHeight="1" x14ac:dyDescent="0.3"/>
    <row r="27" spans="1:2" ht="15.75" customHeight="1" x14ac:dyDescent="0.3"/>
    <row r="28" spans="1:2" ht="15.75" customHeight="1" x14ac:dyDescent="0.3"/>
    <row r="29" spans="1:2" ht="15.75" customHeight="1" x14ac:dyDescent="0.3"/>
    <row r="30" spans="1:2" ht="15.75" customHeight="1" x14ac:dyDescent="0.3"/>
    <row r="31" spans="1:2" ht="15.75" customHeight="1" x14ac:dyDescent="0.3"/>
    <row r="32" spans="1: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sheetData>
  <mergeCells count="1">
    <mergeCell ref="B1:B2"/>
  </mergeCells>
  <hyperlinks>
    <hyperlink ref="A4" location="Home!A1" display="(home)" xr:uid="{00000000-0004-0000-0100-000000000000}"/>
    <hyperlink ref="B6" location="'Hazard &amp; Exposure'!A1" display="Hazard &amp; Exposure" xr:uid="{00000000-0004-0000-0100-000002000000}"/>
    <hyperlink ref="B7" location="Vulnerability!A1" display="Vulnerability" xr:uid="{00000000-0004-0000-0100-000003000000}"/>
    <hyperlink ref="B8" location="'Lack of Coping Capacity'!A1" display="Lack of Coping Capacity" xr:uid="{00000000-0004-0000-0100-000004000000}"/>
    <hyperlink ref="B9" location="'Indicator Data'!A1" display="Indicator Data" xr:uid="{00000000-0004-0000-0100-000005000000}"/>
    <hyperlink ref="B10" location="'Indicator Date'!A1" display="Indicator Date" xr:uid="{00000000-0004-0000-0100-000006000000}"/>
    <hyperlink ref="B11" location="'Indicator Source'!A1" display="Indicator Source" xr:uid="{00000000-0004-0000-0100-000007000000}"/>
    <hyperlink ref="B5" location="'INFORM District'!A1" display="INFORM BANGLADESH" xr:uid="{F1DA1DA7-4F14-4F15-B2AB-AEF22BD38DB4}"/>
    <hyperlink ref="B12" location="Framework!A1" display="Framework" xr:uid="{F3842BE6-1C62-4EF8-8D3D-54822E4B51A1}"/>
    <hyperlink ref="B13" location="'Indicator Meta data'!A1" display="Indicator Metadata" xr:uid="{73FC7187-C699-437A-B0BA-21C66513C26A}"/>
    <hyperlink ref="B14" location="'Indicator Data imputation'!A1" display="Indicator Data imputation" xr:uid="{B3218DD0-04A4-421D-AAA7-20271BA4525E}"/>
  </hyperlink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21A01"/>
    <pageSetUpPr fitToPage="1"/>
  </sheetPr>
  <dimension ref="A1:AV339"/>
  <sheetViews>
    <sheetView showGridLines="0" zoomScale="70" zoomScaleNormal="70" workbookViewId="0">
      <pane xSplit="4" ySplit="3" topLeftCell="E4" activePane="bottomRight" state="frozen"/>
      <selection pane="topRight" activeCell="C1" sqref="C1"/>
      <selection pane="bottomLeft" activeCell="A4" sqref="A4"/>
      <selection pane="bottomRight" activeCell="F26" sqref="F26"/>
    </sheetView>
  </sheetViews>
  <sheetFormatPr defaultColWidth="14.44140625" defaultRowHeight="15" customHeight="1" x14ac:dyDescent="0.3"/>
  <cols>
    <col min="1" max="1" width="28.44140625" customWidth="1"/>
    <col min="2" max="2" width="17.21875" customWidth="1"/>
    <col min="3" max="3" width="16.77734375" customWidth="1"/>
    <col min="4" max="4" width="11.109375" customWidth="1"/>
    <col min="5" max="16" width="7.88671875" customWidth="1"/>
    <col min="17" max="17" width="25.77734375" bestFit="1" customWidth="1"/>
    <col min="18" max="30" width="7.88671875" customWidth="1"/>
    <col min="31" max="31" width="22.33203125" customWidth="1"/>
    <col min="32" max="39" width="7.88671875" customWidth="1"/>
    <col min="40" max="40" width="8.109375" customWidth="1"/>
    <col min="41" max="42" width="7.88671875" customWidth="1"/>
    <col min="43" max="43" width="21.33203125" bestFit="1" customWidth="1"/>
    <col min="44" max="45" width="7.88671875" customWidth="1"/>
    <col min="46" max="46" width="21.33203125" bestFit="1" customWidth="1"/>
    <col min="47" max="47" width="6.88671875" customWidth="1"/>
    <col min="48" max="48" width="9.109375" customWidth="1"/>
  </cols>
  <sheetData>
    <row r="1" spans="1:48" ht="15.75" customHeight="1" x14ac:dyDescent="0.3">
      <c r="D1" s="350"/>
      <c r="E1" s="350"/>
      <c r="F1" s="350"/>
      <c r="G1" s="351"/>
      <c r="H1" s="351"/>
      <c r="I1" s="351"/>
      <c r="J1" s="351"/>
      <c r="K1" s="351"/>
      <c r="L1" s="351"/>
      <c r="M1" s="351"/>
      <c r="N1" s="350"/>
      <c r="O1" s="351"/>
      <c r="P1" s="350"/>
      <c r="Q1" s="351"/>
      <c r="R1" s="351"/>
      <c r="S1" s="350"/>
      <c r="T1" s="351"/>
      <c r="U1" s="350"/>
      <c r="V1" s="351"/>
      <c r="W1" s="351"/>
      <c r="X1" s="351"/>
      <c r="Y1" s="351"/>
      <c r="Z1" s="350"/>
      <c r="AA1" s="351"/>
      <c r="AB1" s="351"/>
      <c r="AC1" s="351"/>
      <c r="AD1" s="350"/>
      <c r="AE1" s="351"/>
      <c r="AF1" s="351"/>
      <c r="AG1" s="351"/>
      <c r="AH1" s="351"/>
      <c r="AI1" s="351"/>
      <c r="AJ1" s="351"/>
      <c r="AK1" s="351"/>
      <c r="AL1" s="351"/>
      <c r="AM1" s="351"/>
      <c r="AN1" s="351"/>
      <c r="AO1" s="351"/>
      <c r="AP1" s="350"/>
      <c r="AQ1" s="351"/>
      <c r="AR1" s="351"/>
      <c r="AS1" s="350"/>
      <c r="AT1" s="350"/>
      <c r="AU1" s="350"/>
      <c r="AV1" s="2"/>
    </row>
    <row r="2" spans="1:48" ht="102.6" customHeight="1" thickBot="1" x14ac:dyDescent="0.4">
      <c r="A2" s="347" t="s">
        <v>1085</v>
      </c>
      <c r="B2" s="347" t="s">
        <v>1087</v>
      </c>
      <c r="C2" s="347" t="s">
        <v>1086</v>
      </c>
      <c r="D2" s="24" t="s">
        <v>289</v>
      </c>
      <c r="E2" s="25" t="str">
        <f>'Hazard &amp; Exposure'!AJ2</f>
        <v>Earthquake Risk</v>
      </c>
      <c r="F2" s="25" t="str">
        <f>'Hazard &amp; Exposure'!AK2</f>
        <v>Flood Risk ( Riverine and Flash Flood)</v>
      </c>
      <c r="G2" s="25" t="str">
        <f>'Hazard &amp; Exposure'!AL2</f>
        <v>Cyclone Risk</v>
      </c>
      <c r="H2" s="25" t="str">
        <f>'Hazard &amp; Exposure'!AM2</f>
        <v>Landslide</v>
      </c>
      <c r="I2" s="25" t="str">
        <f>'Hazard &amp; Exposure'!AN2</f>
        <v>Salinity Risk</v>
      </c>
      <c r="J2" s="25" t="str">
        <f>'Hazard &amp; Exposure'!AO2</f>
        <v>Lightning</v>
      </c>
      <c r="K2" s="25" t="str">
        <f>'Hazard &amp; Exposure'!AP2</f>
        <v>Riverbank Erosion</v>
      </c>
      <c r="L2" s="25" t="str">
        <f>'Hazard &amp; Exposure'!AQ2</f>
        <v>Drought Risk</v>
      </c>
      <c r="M2" s="25" t="str">
        <f>'Hazard &amp; Exposure'!AR2</f>
        <v>Epidemic</v>
      </c>
      <c r="N2" s="26" t="str">
        <f>'Hazard &amp; Exposure'!AS2</f>
        <v>Human Hazard</v>
      </c>
      <c r="O2" s="26" t="str">
        <f>'Hazard &amp; Exposure'!AT2</f>
        <v>INFORM Natural Hazard</v>
      </c>
      <c r="P2" s="27" t="s">
        <v>17</v>
      </c>
      <c r="Q2" s="33" t="s">
        <v>309</v>
      </c>
      <c r="R2" s="120" t="s">
        <v>310</v>
      </c>
      <c r="S2" s="28" t="str">
        <f>Vulnerability!AK2</f>
        <v>Development &amp; Deprivation</v>
      </c>
      <c r="T2" s="28" t="str">
        <f>Vulnerability!AL2</f>
        <v>Inequality</v>
      </c>
      <c r="U2" s="28" t="str">
        <f>Vulnerability!AM2</f>
        <v>Economic dependency</v>
      </c>
      <c r="V2" s="29" t="str">
        <f>Vulnerability!AN2</f>
        <v>INFORM Socio-Economic Vulnerability</v>
      </c>
      <c r="W2" s="28" t="str">
        <f>Vulnerability!AO2</f>
        <v>Uprooted People</v>
      </c>
      <c r="X2" s="28" t="str">
        <f>Vulnerability!AP2</f>
        <v>Children Under 5</v>
      </c>
      <c r="Y2" s="28" t="str">
        <f>Vulnerability!AQ2</f>
        <v>Recen t Shocks</v>
      </c>
      <c r="Z2" s="28" t="str">
        <f>Vulnerability!AR2</f>
        <v>Food Security</v>
      </c>
      <c r="AA2" s="28" t="str">
        <f>Vulnerability!AS2</f>
        <v>Other Vulnerability</v>
      </c>
      <c r="AB2" s="28" t="str">
        <f>Vulnerability!AT2</f>
        <v>INFORM Other Vulnerable Groups</v>
      </c>
      <c r="AC2" s="29" t="str">
        <f>Vulnerability!AU2</f>
        <v>INFORM Vulnerable Groups</v>
      </c>
      <c r="AD2" s="29" t="str">
        <f>Vulnerability!AV2</f>
        <v xml:space="preserve">INFORM Vulnerability </v>
      </c>
      <c r="AE2" s="33" t="s">
        <v>1078</v>
      </c>
      <c r="AF2" s="120" t="s">
        <v>1079</v>
      </c>
      <c r="AG2" s="30" t="str">
        <f>'Lack of Coping Capacity'!AD2</f>
        <v>Governance</v>
      </c>
      <c r="AH2" s="30" t="str">
        <f>'Lack of Coping Capacity'!AE2</f>
        <v>DRR</v>
      </c>
      <c r="AI2" s="30" t="str">
        <f>'Lack of Coping Capacity'!AF2</f>
        <v>Preparedness and Response</v>
      </c>
      <c r="AJ2" s="30" t="str">
        <f>'Lack of Coping Capacity'!AG2</f>
        <v>Physical Connectivity</v>
      </c>
      <c r="AK2" s="30" t="str">
        <f>'Lack of Coping Capacity'!AH2</f>
        <v>Access to WASH</v>
      </c>
      <c r="AL2" s="30" t="str">
        <f>'Lack of Coping Capacity'!AI2</f>
        <v>Access to Health</v>
      </c>
      <c r="AM2" s="30" t="str">
        <f>'Lack of Coping Capacity'!AJ2</f>
        <v>Communication</v>
      </c>
      <c r="AN2" s="277" t="str">
        <f>'Lack of Coping Capacity'!AK2</f>
        <v>INFROM Institution</v>
      </c>
      <c r="AO2" s="277" t="str">
        <f>'Lack of Coping Capacity'!AL2</f>
        <v>INFORM Infrastructure</v>
      </c>
      <c r="AP2" s="31" t="s">
        <v>22</v>
      </c>
      <c r="AQ2" s="33" t="s">
        <v>1080</v>
      </c>
      <c r="AR2" s="120" t="s">
        <v>1081</v>
      </c>
      <c r="AS2" s="32" t="s">
        <v>23</v>
      </c>
      <c r="AT2" s="33" t="s">
        <v>24</v>
      </c>
      <c r="AU2" s="34" t="s">
        <v>1082</v>
      </c>
      <c r="AV2" s="35"/>
    </row>
    <row r="3" spans="1:48" ht="15" customHeight="1" thickTop="1" thickBot="1" x14ac:dyDescent="0.4">
      <c r="A3" s="36" t="s">
        <v>25</v>
      </c>
      <c r="B3" s="36" t="s">
        <v>25</v>
      </c>
      <c r="C3" s="36" t="s">
        <v>25</v>
      </c>
      <c r="D3" s="37" t="s">
        <v>1084</v>
      </c>
      <c r="E3" s="37" t="s">
        <v>26</v>
      </c>
      <c r="F3" s="37" t="s">
        <v>26</v>
      </c>
      <c r="G3" s="37" t="s">
        <v>26</v>
      </c>
      <c r="H3" s="37" t="s">
        <v>26</v>
      </c>
      <c r="I3" s="37" t="s">
        <v>26</v>
      </c>
      <c r="J3" s="37" t="s">
        <v>26</v>
      </c>
      <c r="K3" s="37" t="s">
        <v>26</v>
      </c>
      <c r="L3" s="37" t="s">
        <v>26</v>
      </c>
      <c r="M3" s="37" t="s">
        <v>26</v>
      </c>
      <c r="N3" s="37" t="s">
        <v>26</v>
      </c>
      <c r="O3" s="37" t="s">
        <v>26</v>
      </c>
      <c r="P3" s="37" t="s">
        <v>26</v>
      </c>
      <c r="Q3" s="37" t="s">
        <v>27</v>
      </c>
      <c r="R3" s="37" t="s">
        <v>391</v>
      </c>
      <c r="S3" s="37" t="s">
        <v>26</v>
      </c>
      <c r="T3" s="37" t="s">
        <v>26</v>
      </c>
      <c r="U3" s="37" t="s">
        <v>26</v>
      </c>
      <c r="V3" s="37" t="s">
        <v>26</v>
      </c>
      <c r="W3" s="37" t="s">
        <v>26</v>
      </c>
      <c r="X3" s="37" t="s">
        <v>26</v>
      </c>
      <c r="Y3" s="37" t="s">
        <v>26</v>
      </c>
      <c r="Z3" s="37" t="s">
        <v>26</v>
      </c>
      <c r="AA3" s="37" t="s">
        <v>26</v>
      </c>
      <c r="AB3" s="37" t="s">
        <v>26</v>
      </c>
      <c r="AC3" s="37" t="s">
        <v>26</v>
      </c>
      <c r="AD3" s="37" t="s">
        <v>26</v>
      </c>
      <c r="AE3" s="37" t="s">
        <v>27</v>
      </c>
      <c r="AF3" s="37" t="s">
        <v>391</v>
      </c>
      <c r="AG3" s="37" t="s">
        <v>26</v>
      </c>
      <c r="AH3" s="37" t="s">
        <v>26</v>
      </c>
      <c r="AI3" s="37" t="s">
        <v>26</v>
      </c>
      <c r="AJ3" s="37" t="s">
        <v>26</v>
      </c>
      <c r="AK3" s="37" t="s">
        <v>26</v>
      </c>
      <c r="AL3" s="37" t="s">
        <v>26</v>
      </c>
      <c r="AM3" s="37" t="s">
        <v>26</v>
      </c>
      <c r="AN3" s="37" t="s">
        <v>26</v>
      </c>
      <c r="AO3" s="37" t="s">
        <v>26</v>
      </c>
      <c r="AP3" s="37" t="s">
        <v>26</v>
      </c>
      <c r="AQ3" s="37" t="s">
        <v>27</v>
      </c>
      <c r="AR3" s="37" t="s">
        <v>391</v>
      </c>
      <c r="AS3" s="37" t="s">
        <v>26</v>
      </c>
      <c r="AT3" s="37" t="s">
        <v>27</v>
      </c>
      <c r="AU3" s="37" t="s">
        <v>391</v>
      </c>
      <c r="AV3" s="35"/>
    </row>
    <row r="4" spans="1:48" thickBot="1" x14ac:dyDescent="0.35">
      <c r="A4" s="133" t="str">
        <f>'Indicator Data'!A14</f>
        <v>Coastal Zone</v>
      </c>
      <c r="B4" s="133" t="str">
        <f>'Indicator Data'!B14</f>
        <v>Barishal</v>
      </c>
      <c r="C4" s="133" t="str">
        <f>'Indicator Data'!C14</f>
        <v>Barguna</v>
      </c>
      <c r="D4" s="133">
        <f>'Indicator Data'!D14</f>
        <v>1004</v>
      </c>
      <c r="E4" s="274">
        <f>'Hazard &amp; Exposure'!AJ6</f>
        <v>9.1999999999999993</v>
      </c>
      <c r="F4" s="274">
        <f>'Hazard &amp; Exposure'!AK6</f>
        <v>4.5999999999999996</v>
      </c>
      <c r="G4" s="274">
        <f>'Hazard &amp; Exposure'!AL6</f>
        <v>9.8000000000000007</v>
      </c>
      <c r="H4" s="274">
        <f>'Hazard &amp; Exposure'!AM6</f>
        <v>0</v>
      </c>
      <c r="I4" s="274">
        <f>'Hazard &amp; Exposure'!AN6</f>
        <v>9.9</v>
      </c>
      <c r="J4" s="274">
        <f>'Hazard &amp; Exposure'!AO6</f>
        <v>4.0999999999999996</v>
      </c>
      <c r="K4" s="274" t="str">
        <f>'Hazard &amp; Exposure'!AP6</f>
        <v>x</v>
      </c>
      <c r="L4" s="274">
        <f>'Hazard &amp; Exposure'!AQ6</f>
        <v>5.8</v>
      </c>
      <c r="M4" s="274">
        <f>'Hazard &amp; Exposure'!AR6</f>
        <v>4.9000000000000004</v>
      </c>
      <c r="N4" s="157">
        <f>'Hazard &amp; Exposure'!AS6</f>
        <v>6.4</v>
      </c>
      <c r="O4" s="157">
        <f>'Hazard &amp; Exposure'!AT6</f>
        <v>7.2</v>
      </c>
      <c r="P4" s="315">
        <f>ROUND((10-GEOMEAN(((10-N4)/10*9+1),((10-O4)/10*9+1)))/9*10,1)</f>
        <v>6.8</v>
      </c>
      <c r="Q4" s="38" t="str">
        <f>IF(P4&gt;=6.6,"Very High",IF(P4&gt;=6.2,"High",IF(P4&gt;=6,"Medium",IF(P4&gt;=5.8,"Low","Very Low"))))</f>
        <v>Very High</v>
      </c>
      <c r="R4" s="39">
        <f>_xlfn.RANK.EQ(P4,P$4:P$67)</f>
        <v>1</v>
      </c>
      <c r="S4" s="275">
        <f>Vulnerability!AK6</f>
        <v>6.9</v>
      </c>
      <c r="T4" s="275">
        <f>Vulnerability!AL6</f>
        <v>5.4</v>
      </c>
      <c r="U4" s="275">
        <f>Vulnerability!AM6</f>
        <v>2.9</v>
      </c>
      <c r="V4" s="157">
        <f>Vulnerability!AN6</f>
        <v>5.5</v>
      </c>
      <c r="W4" s="275">
        <f>Vulnerability!AO6</f>
        <v>7.9</v>
      </c>
      <c r="X4" s="275">
        <f>Vulnerability!AP6</f>
        <v>5.4</v>
      </c>
      <c r="Y4" s="275">
        <f>Vulnerability!AQ6</f>
        <v>5.2</v>
      </c>
      <c r="Z4" s="275">
        <f>Vulnerability!AR6</f>
        <v>8</v>
      </c>
      <c r="AA4" s="275">
        <f>Vulnerability!AS6</f>
        <v>6.3</v>
      </c>
      <c r="AB4" s="275">
        <f>Vulnerability!AT6</f>
        <v>6.4</v>
      </c>
      <c r="AC4" s="157">
        <f>Vulnerability!AU6</f>
        <v>7.2</v>
      </c>
      <c r="AD4" s="336">
        <f>Vulnerability!AV17</f>
        <v>7.1</v>
      </c>
      <c r="AE4" s="38" t="str">
        <f>IF(AD4&gt;=6.5,"Very High",IF(AD4&gt;=5.8,"High",IF(AD4&gt;=5.2,"Medium",IF(AD4&gt;=4.4,"Low","Very Low"))))</f>
        <v>Very High</v>
      </c>
      <c r="AF4" s="39">
        <f t="shared" ref="AF4:AF35" si="0">_xlfn.RANK.EQ(AD4,AD$4:AD$67)</f>
        <v>2</v>
      </c>
      <c r="AG4" s="276">
        <f>'Lack of Coping Capacity'!AD6</f>
        <v>7</v>
      </c>
      <c r="AH4" s="276">
        <f>'Lack of Coping Capacity'!AE6</f>
        <v>4.3</v>
      </c>
      <c r="AI4" s="276">
        <f>'Lack of Coping Capacity'!AF6</f>
        <v>4.5</v>
      </c>
      <c r="AJ4" s="276">
        <f>'Lack of Coping Capacity'!AG6</f>
        <v>6</v>
      </c>
      <c r="AK4" s="276">
        <f>'Lack of Coping Capacity'!AH6</f>
        <v>1.7</v>
      </c>
      <c r="AL4" s="276">
        <f>'Lack of Coping Capacity'!AI6</f>
        <v>6</v>
      </c>
      <c r="AM4" s="276">
        <f>'Lack of Coping Capacity'!AJ6</f>
        <v>4.5999999999999996</v>
      </c>
      <c r="AN4" s="157">
        <f>'Lack of Coping Capacity'!AK6</f>
        <v>5.3</v>
      </c>
      <c r="AO4" s="157">
        <f>'Lack of Coping Capacity'!AL6</f>
        <v>3.7</v>
      </c>
      <c r="AP4" s="157">
        <f>'Lack of Coping Capacity'!AM6</f>
        <v>4.5</v>
      </c>
      <c r="AQ4" s="38" t="str">
        <f>IF(AP4&gt;=5.5,"Very High",IF(AP4&gt;=5.2,"High",IF(AP4&gt;=5,"Medium",IF(AP4&gt;=4.6,"Low","Very Low"))))</f>
        <v>Very Low</v>
      </c>
      <c r="AR4" s="39">
        <f>_xlfn.RANK.EQ(AP4,AP$4:AP$67)</f>
        <v>62</v>
      </c>
      <c r="AS4" s="157">
        <f>ROUND(P4^(1/3)*AD4^(1/3)*AP4^(1/3),1)</f>
        <v>6</v>
      </c>
      <c r="AT4" s="38" t="str">
        <f>IF(AS4&gt;=5.9,"Very High",IF(AS4&gt;=5.6,"High",IF(AS4&gt;=5.3,"Medium",IF(AS4&gt;=5,"Low","Very Low"))))</f>
        <v>Very High</v>
      </c>
      <c r="AU4" s="39">
        <f t="shared" ref="AU4:AU35" si="1">_xlfn.RANK.EQ(AS4,AS$4:AS$67)</f>
        <v>4</v>
      </c>
      <c r="AV4" s="40"/>
    </row>
    <row r="5" spans="1:48" thickBot="1" x14ac:dyDescent="0.35">
      <c r="A5" s="133" t="str">
        <f>'Indicator Data'!A15</f>
        <v>Coastal Zone</v>
      </c>
      <c r="B5" s="133" t="str">
        <f>'Indicator Data'!B15</f>
        <v>Barishal</v>
      </c>
      <c r="C5" s="133" t="str">
        <f>'Indicator Data'!C15</f>
        <v>Barishal</v>
      </c>
      <c r="D5" s="133">
        <f>'Indicator Data'!D15</f>
        <v>1006</v>
      </c>
      <c r="E5" s="274">
        <f>'Hazard &amp; Exposure'!AJ7</f>
        <v>9.1999999999999993</v>
      </c>
      <c r="F5" s="274">
        <f>'Hazard &amp; Exposure'!AK7</f>
        <v>4</v>
      </c>
      <c r="G5" s="274">
        <f>'Hazard &amp; Exposure'!AL7</f>
        <v>7.8</v>
      </c>
      <c r="H5" s="274">
        <f>'Hazard &amp; Exposure'!AM7</f>
        <v>0</v>
      </c>
      <c r="I5" s="274">
        <f>'Hazard &amp; Exposure'!AN7</f>
        <v>0</v>
      </c>
      <c r="J5" s="274">
        <f>'Hazard &amp; Exposure'!AO7</f>
        <v>1.8</v>
      </c>
      <c r="K5" s="274" t="str">
        <f>'Hazard &amp; Exposure'!AP7</f>
        <v>x</v>
      </c>
      <c r="L5" s="274">
        <f>'Hazard &amp; Exposure'!AQ7</f>
        <v>4.7</v>
      </c>
      <c r="M5" s="274">
        <f>'Hazard &amp; Exposure'!AR7</f>
        <v>5.8</v>
      </c>
      <c r="N5" s="157">
        <f>'Hazard &amp; Exposure'!AS7</f>
        <v>6.4</v>
      </c>
      <c r="O5" s="157">
        <f>'Hazard &amp; Exposure'!AT7</f>
        <v>5.0999999999999996</v>
      </c>
      <c r="P5" s="315">
        <f t="shared" ref="P5:P67" si="2">ROUND((10-GEOMEAN(((10-N5)/10*9+1),((10-O5)/10*9+1)))/9*10,1)</f>
        <v>5.8</v>
      </c>
      <c r="Q5" s="38" t="str">
        <f t="shared" ref="Q5:Q67" si="3">IF(P5&gt;=6.6,"Very High",IF(P5&gt;=6.2,"High",IF(P5&gt;=6,"Medium",IF(P5&gt;=5.8,"Low","Very Low"))))</f>
        <v>Low</v>
      </c>
      <c r="R5" s="39">
        <f t="shared" ref="R5:R35" si="4">_xlfn.RANK.EQ(P5,P$4:P$67)</f>
        <v>46</v>
      </c>
      <c r="S5" s="275">
        <f>Vulnerability!AK7</f>
        <v>6.6</v>
      </c>
      <c r="T5" s="275">
        <f>Vulnerability!AL7</f>
        <v>5.6</v>
      </c>
      <c r="U5" s="275">
        <f>Vulnerability!AM7</f>
        <v>3.2</v>
      </c>
      <c r="V5" s="157">
        <f>Vulnerability!AN7</f>
        <v>5.5</v>
      </c>
      <c r="W5" s="275">
        <f>Vulnerability!AO7</f>
        <v>7.4</v>
      </c>
      <c r="X5" s="275">
        <f>Vulnerability!AP7</f>
        <v>6.7</v>
      </c>
      <c r="Y5" s="275">
        <f>Vulnerability!AQ7</f>
        <v>2.9</v>
      </c>
      <c r="Z5" s="275">
        <f>Vulnerability!AR7</f>
        <v>6.2</v>
      </c>
      <c r="AA5" s="275">
        <f>Vulnerability!AS7</f>
        <v>3.9</v>
      </c>
      <c r="AB5" s="275">
        <f>Vulnerability!AT7</f>
        <v>5.0999999999999996</v>
      </c>
      <c r="AC5" s="157">
        <f>Vulnerability!AU7</f>
        <v>6.4</v>
      </c>
      <c r="AD5" s="336">
        <f>Vulnerability!AV7</f>
        <v>6</v>
      </c>
      <c r="AE5" s="38" t="str">
        <f t="shared" ref="AE5:AE67" si="5">IF(AD5&gt;=6.5,"Very High",IF(AD5&gt;=5.8,"High",IF(AD5&gt;=5.2,"Medium",IF(AD5&gt;=4.4,"Low","Very Low"))))</f>
        <v>High</v>
      </c>
      <c r="AF5" s="39">
        <f t="shared" si="0"/>
        <v>9</v>
      </c>
      <c r="AG5" s="276">
        <f>'Lack of Coping Capacity'!AD7</f>
        <v>7</v>
      </c>
      <c r="AH5" s="276">
        <f>'Lack of Coping Capacity'!AE7</f>
        <v>5.9</v>
      </c>
      <c r="AI5" s="276">
        <f>'Lack of Coping Capacity'!AF7</f>
        <v>7.3</v>
      </c>
      <c r="AJ5" s="276">
        <f>'Lack of Coping Capacity'!AG7</f>
        <v>1.8</v>
      </c>
      <c r="AK5" s="276">
        <f>'Lack of Coping Capacity'!AH7</f>
        <v>2.6</v>
      </c>
      <c r="AL5" s="276">
        <f>'Lack of Coping Capacity'!AI7</f>
        <v>5.2</v>
      </c>
      <c r="AM5" s="276">
        <f>'Lack of Coping Capacity'!AJ7</f>
        <v>5</v>
      </c>
      <c r="AN5" s="157">
        <f>'Lack of Coping Capacity'!AK7</f>
        <v>6.7</v>
      </c>
      <c r="AO5" s="157">
        <f>'Lack of Coping Capacity'!AL7</f>
        <v>2.9</v>
      </c>
      <c r="AP5" s="157">
        <f>'Lack of Coping Capacity'!AM7</f>
        <v>5.0999999999999996</v>
      </c>
      <c r="AQ5" s="38" t="str">
        <f t="shared" ref="AQ5:AQ67" si="6">IF(AP5&gt;=5.5,"Very High",IF(AP5&gt;=5.2,"High",IF(AP5&gt;=5,"Medium",IF(AP5&gt;=4.6,"Low","Very Low"))))</f>
        <v>Medium</v>
      </c>
      <c r="AR5" s="39">
        <f t="shared" ref="AR5:AR35" si="7">_xlfn.RANK.EQ(AP5,AP$4:AP$67)</f>
        <v>30</v>
      </c>
      <c r="AS5" s="157">
        <f t="shared" ref="AS5:AS35" si="8">ROUND(P5^(1/3)*AD5^(1/3)*AP5^(1/3),1)</f>
        <v>5.6</v>
      </c>
      <c r="AT5" s="38" t="str">
        <f t="shared" ref="AT5:AT67" si="9">IF(AS5&gt;=5.9,"Very High",IF(AS5&gt;=5.6,"High",IF(AS5&gt;=5.3,"Medium",IF(AS5&gt;=5,"Low","Very Low"))))</f>
        <v>High</v>
      </c>
      <c r="AU5" s="39">
        <f t="shared" si="1"/>
        <v>16</v>
      </c>
      <c r="AV5" s="40"/>
    </row>
    <row r="6" spans="1:48" thickBot="1" x14ac:dyDescent="0.35">
      <c r="A6" s="133" t="str">
        <f>'Indicator Data'!A16</f>
        <v>Coastal Zone</v>
      </c>
      <c r="B6" s="133" t="str">
        <f>'Indicator Data'!B16</f>
        <v>Barishal</v>
      </c>
      <c r="C6" s="133" t="str">
        <f>'Indicator Data'!C16</f>
        <v>Bhola</v>
      </c>
      <c r="D6" s="133">
        <f>'Indicator Data'!D16</f>
        <v>1009</v>
      </c>
      <c r="E6" s="274">
        <f>'Hazard &amp; Exposure'!AJ8</f>
        <v>9.1999999999999993</v>
      </c>
      <c r="F6" s="274">
        <f>'Hazard &amp; Exposure'!AK8</f>
        <v>2.8</v>
      </c>
      <c r="G6" s="274">
        <f>'Hazard &amp; Exposure'!AL8</f>
        <v>9</v>
      </c>
      <c r="H6" s="274">
        <f>'Hazard &amp; Exposure'!AM8</f>
        <v>0</v>
      </c>
      <c r="I6" s="274">
        <f>'Hazard &amp; Exposure'!AN8</f>
        <v>0</v>
      </c>
      <c r="J6" s="274">
        <f>'Hazard &amp; Exposure'!AO8</f>
        <v>0</v>
      </c>
      <c r="K6" s="274" t="str">
        <f>'Hazard &amp; Exposure'!AP8</f>
        <v>x</v>
      </c>
      <c r="L6" s="274">
        <f>'Hazard &amp; Exposure'!AQ8</f>
        <v>3.3</v>
      </c>
      <c r="M6" s="274">
        <f>'Hazard &amp; Exposure'!AR8</f>
        <v>5.4</v>
      </c>
      <c r="N6" s="157">
        <f>'Hazard &amp; Exposure'!AS8</f>
        <v>6.4</v>
      </c>
      <c r="O6" s="157">
        <f>'Hazard &amp; Exposure'!AT8</f>
        <v>5</v>
      </c>
      <c r="P6" s="315">
        <f t="shared" si="2"/>
        <v>5.7</v>
      </c>
      <c r="Q6" s="38" t="str">
        <f t="shared" si="3"/>
        <v>Very Low</v>
      </c>
      <c r="R6" s="39">
        <f t="shared" si="4"/>
        <v>51</v>
      </c>
      <c r="S6" s="275">
        <f>Vulnerability!AK8</f>
        <v>6.3</v>
      </c>
      <c r="T6" s="275">
        <f>Vulnerability!AL8</f>
        <v>5.5</v>
      </c>
      <c r="U6" s="275">
        <f>Vulnerability!AM8</f>
        <v>3.5</v>
      </c>
      <c r="V6" s="157">
        <f>Vulnerability!AN8</f>
        <v>5.4</v>
      </c>
      <c r="W6" s="275">
        <f>Vulnerability!AO8</f>
        <v>7</v>
      </c>
      <c r="X6" s="275">
        <f>Vulnerability!AP8</f>
        <v>7.1</v>
      </c>
      <c r="Y6" s="275">
        <f>Vulnerability!AQ8</f>
        <v>5.0999999999999996</v>
      </c>
      <c r="Z6" s="275">
        <f>Vulnerability!AR8</f>
        <v>4.7</v>
      </c>
      <c r="AA6" s="275">
        <f>Vulnerability!AS8</f>
        <v>3.7</v>
      </c>
      <c r="AB6" s="275">
        <f>Vulnerability!AT8</f>
        <v>5.3</v>
      </c>
      <c r="AC6" s="157">
        <f>Vulnerability!AU8</f>
        <v>6.2</v>
      </c>
      <c r="AD6" s="336">
        <f>Vulnerability!AV8</f>
        <v>5.8</v>
      </c>
      <c r="AE6" s="38" t="str">
        <f t="shared" si="5"/>
        <v>High</v>
      </c>
      <c r="AF6" s="39">
        <f t="shared" si="0"/>
        <v>13</v>
      </c>
      <c r="AG6" s="276">
        <f>'Lack of Coping Capacity'!AD8</f>
        <v>7</v>
      </c>
      <c r="AH6" s="276">
        <f>'Lack of Coping Capacity'!AE8</f>
        <v>4.7</v>
      </c>
      <c r="AI6" s="276">
        <f>'Lack of Coping Capacity'!AF8</f>
        <v>5.3</v>
      </c>
      <c r="AJ6" s="276">
        <f>'Lack of Coping Capacity'!AG8</f>
        <v>4.9000000000000004</v>
      </c>
      <c r="AK6" s="276">
        <f>'Lack of Coping Capacity'!AH8</f>
        <v>3</v>
      </c>
      <c r="AL6" s="276">
        <f>'Lack of Coping Capacity'!AI8</f>
        <v>7</v>
      </c>
      <c r="AM6" s="276">
        <f>'Lack of Coping Capacity'!AJ8</f>
        <v>6.3</v>
      </c>
      <c r="AN6" s="157">
        <f>'Lack of Coping Capacity'!AK8</f>
        <v>5.7</v>
      </c>
      <c r="AO6" s="157">
        <f>'Lack of Coping Capacity'!AL8</f>
        <v>4.2</v>
      </c>
      <c r="AP6" s="157">
        <f>'Lack of Coping Capacity'!AM8</f>
        <v>5</v>
      </c>
      <c r="AQ6" s="38" t="str">
        <f t="shared" si="6"/>
        <v>Medium</v>
      </c>
      <c r="AR6" s="39">
        <f t="shared" si="7"/>
        <v>39</v>
      </c>
      <c r="AS6" s="157">
        <f t="shared" si="8"/>
        <v>5.5</v>
      </c>
      <c r="AT6" s="38" t="str">
        <f t="shared" si="9"/>
        <v>Medium</v>
      </c>
      <c r="AU6" s="39">
        <f t="shared" si="1"/>
        <v>25</v>
      </c>
      <c r="AV6" s="40"/>
    </row>
    <row r="7" spans="1:48" thickBot="1" x14ac:dyDescent="0.35">
      <c r="A7" s="133" t="str">
        <f>'Indicator Data'!A17</f>
        <v>Coastal Zone</v>
      </c>
      <c r="B7" s="133" t="str">
        <f>'Indicator Data'!B17</f>
        <v>Barishal</v>
      </c>
      <c r="C7" s="133" t="str">
        <f>'Indicator Data'!C17</f>
        <v>Jhalokati</v>
      </c>
      <c r="D7" s="133">
        <f>'Indicator Data'!D17</f>
        <v>1042</v>
      </c>
      <c r="E7" s="274">
        <f>'Hazard &amp; Exposure'!AJ9</f>
        <v>9.1999999999999993</v>
      </c>
      <c r="F7" s="274">
        <f>'Hazard &amp; Exposure'!AK9</f>
        <v>2.8</v>
      </c>
      <c r="G7" s="274">
        <f>'Hazard &amp; Exposure'!AL9</f>
        <v>9.4</v>
      </c>
      <c r="H7" s="274">
        <f>'Hazard &amp; Exposure'!AM9</f>
        <v>0</v>
      </c>
      <c r="I7" s="274">
        <f>'Hazard &amp; Exposure'!AN9</f>
        <v>0</v>
      </c>
      <c r="J7" s="274">
        <f>'Hazard &amp; Exposure'!AO9</f>
        <v>2.8</v>
      </c>
      <c r="K7" s="274" t="str">
        <f>'Hazard &amp; Exposure'!AP9</f>
        <v>x</v>
      </c>
      <c r="L7" s="274">
        <f>'Hazard &amp; Exposure'!AQ9</f>
        <v>7.1</v>
      </c>
      <c r="M7" s="274">
        <f>'Hazard &amp; Exposure'!AR9</f>
        <v>4.4000000000000004</v>
      </c>
      <c r="N7" s="157">
        <f>'Hazard &amp; Exposure'!AS9</f>
        <v>6.4</v>
      </c>
      <c r="O7" s="157">
        <f>'Hazard &amp; Exposure'!AT9</f>
        <v>5.7</v>
      </c>
      <c r="P7" s="315">
        <f t="shared" si="2"/>
        <v>6.1</v>
      </c>
      <c r="Q7" s="38" t="str">
        <f t="shared" si="3"/>
        <v>Medium</v>
      </c>
      <c r="R7" s="39">
        <f t="shared" si="4"/>
        <v>23</v>
      </c>
      <c r="S7" s="275">
        <f>Vulnerability!AK9</f>
        <v>6</v>
      </c>
      <c r="T7" s="275">
        <f>Vulnerability!AL9</f>
        <v>5.5</v>
      </c>
      <c r="U7" s="275">
        <f>Vulnerability!AM9</f>
        <v>3.1</v>
      </c>
      <c r="V7" s="157">
        <f>Vulnerability!AN9</f>
        <v>5.2</v>
      </c>
      <c r="W7" s="275">
        <f>Vulnerability!AO9</f>
        <v>4.8</v>
      </c>
      <c r="X7" s="275">
        <f>Vulnerability!AP9</f>
        <v>3.1</v>
      </c>
      <c r="Y7" s="275">
        <f>Vulnerability!AQ9</f>
        <v>0</v>
      </c>
      <c r="Z7" s="275">
        <f>Vulnerability!AR9</f>
        <v>5.3</v>
      </c>
      <c r="AA7" s="275">
        <f>Vulnerability!AS9</f>
        <v>4.3</v>
      </c>
      <c r="AB7" s="275">
        <f>Vulnerability!AT9</f>
        <v>3.4</v>
      </c>
      <c r="AC7" s="157">
        <f>Vulnerability!AU9</f>
        <v>4.0999999999999996</v>
      </c>
      <c r="AD7" s="336">
        <f>Vulnerability!AV9</f>
        <v>4.7</v>
      </c>
      <c r="AE7" s="38" t="str">
        <f t="shared" si="5"/>
        <v>Low</v>
      </c>
      <c r="AF7" s="39">
        <f t="shared" si="0"/>
        <v>46</v>
      </c>
      <c r="AG7" s="276">
        <f>'Lack of Coping Capacity'!AD9</f>
        <v>7</v>
      </c>
      <c r="AH7" s="276">
        <f>'Lack of Coping Capacity'!AE9</f>
        <v>6.1</v>
      </c>
      <c r="AI7" s="276">
        <f>'Lack of Coping Capacity'!AF9</f>
        <v>5.0999999999999996</v>
      </c>
      <c r="AJ7" s="276">
        <f>'Lack of Coping Capacity'!AG9</f>
        <v>0.9</v>
      </c>
      <c r="AK7" s="276">
        <f>'Lack of Coping Capacity'!AH9</f>
        <v>3.2</v>
      </c>
      <c r="AL7" s="276">
        <f>'Lack of Coping Capacity'!AI9</f>
        <v>4.2</v>
      </c>
      <c r="AM7" s="276">
        <f>'Lack of Coping Capacity'!AJ9</f>
        <v>4.0999999999999996</v>
      </c>
      <c r="AN7" s="157">
        <f>'Lack of Coping Capacity'!AK9</f>
        <v>6.1</v>
      </c>
      <c r="AO7" s="157">
        <f>'Lack of Coping Capacity'!AL9</f>
        <v>2.5</v>
      </c>
      <c r="AP7" s="157">
        <f>'Lack of Coping Capacity'!AM9</f>
        <v>4.5</v>
      </c>
      <c r="AQ7" s="38" t="str">
        <f t="shared" si="6"/>
        <v>Very Low</v>
      </c>
      <c r="AR7" s="39">
        <f t="shared" si="7"/>
        <v>62</v>
      </c>
      <c r="AS7" s="157">
        <f t="shared" si="8"/>
        <v>5.0999999999999996</v>
      </c>
      <c r="AT7" s="38" t="str">
        <f t="shared" si="9"/>
        <v>Low</v>
      </c>
      <c r="AU7" s="39">
        <f t="shared" si="1"/>
        <v>52</v>
      </c>
      <c r="AV7" s="40"/>
    </row>
    <row r="8" spans="1:48" thickBot="1" x14ac:dyDescent="0.35">
      <c r="A8" s="133" t="str">
        <f>'Indicator Data'!A18</f>
        <v>Coastal Zone</v>
      </c>
      <c r="B8" s="133" t="str">
        <f>'Indicator Data'!B18</f>
        <v>Barishal</v>
      </c>
      <c r="C8" s="133" t="str">
        <f>'Indicator Data'!C18</f>
        <v>Patuakhali</v>
      </c>
      <c r="D8" s="133">
        <f>'Indicator Data'!D18</f>
        <v>1078</v>
      </c>
      <c r="E8" s="274">
        <f>'Hazard &amp; Exposure'!AJ10</f>
        <v>9.1999999999999993</v>
      </c>
      <c r="F8" s="274">
        <f>'Hazard &amp; Exposure'!AK10</f>
        <v>2.4</v>
      </c>
      <c r="G8" s="274">
        <f>'Hazard &amp; Exposure'!AL10</f>
        <v>9.4</v>
      </c>
      <c r="H8" s="274">
        <f>'Hazard &amp; Exposure'!AM10</f>
        <v>0</v>
      </c>
      <c r="I8" s="274">
        <f>'Hazard &amp; Exposure'!AN10</f>
        <v>0</v>
      </c>
      <c r="J8" s="274">
        <f>'Hazard &amp; Exposure'!AO10</f>
        <v>4.0999999999999996</v>
      </c>
      <c r="K8" s="274" t="str">
        <f>'Hazard &amp; Exposure'!AP10</f>
        <v>x</v>
      </c>
      <c r="L8" s="274">
        <f>'Hazard &amp; Exposure'!AQ10</f>
        <v>5.6</v>
      </c>
      <c r="M8" s="274">
        <f>'Hazard &amp; Exposure'!AR10</f>
        <v>4.9000000000000004</v>
      </c>
      <c r="N8" s="157">
        <f>'Hazard &amp; Exposure'!AS10</f>
        <v>6.4</v>
      </c>
      <c r="O8" s="157">
        <f>'Hazard &amp; Exposure'!AT10</f>
        <v>5.6</v>
      </c>
      <c r="P8" s="315">
        <f t="shared" si="2"/>
        <v>6</v>
      </c>
      <c r="Q8" s="38" t="str">
        <f t="shared" si="3"/>
        <v>Medium</v>
      </c>
      <c r="R8" s="39">
        <f t="shared" si="4"/>
        <v>27</v>
      </c>
      <c r="S8" s="275">
        <f>Vulnerability!AK10</f>
        <v>7.4</v>
      </c>
      <c r="T8" s="275">
        <f>Vulnerability!AL10</f>
        <v>5.7</v>
      </c>
      <c r="U8" s="275">
        <f>Vulnerability!AM10</f>
        <v>2.9</v>
      </c>
      <c r="V8" s="157">
        <f>Vulnerability!AN10</f>
        <v>5.9</v>
      </c>
      <c r="W8" s="275">
        <f>Vulnerability!AO10</f>
        <v>8.8000000000000007</v>
      </c>
      <c r="X8" s="275">
        <f>Vulnerability!AP10</f>
        <v>4.5999999999999996</v>
      </c>
      <c r="Y8" s="275">
        <f>Vulnerability!AQ10</f>
        <v>3.3</v>
      </c>
      <c r="Z8" s="275">
        <f>Vulnerability!AR10</f>
        <v>6.9</v>
      </c>
      <c r="AA8" s="275">
        <f>Vulnerability!AS10</f>
        <v>4.5</v>
      </c>
      <c r="AB8" s="275">
        <f>Vulnerability!AT10</f>
        <v>5</v>
      </c>
      <c r="AC8" s="157">
        <f>Vulnerability!AU10</f>
        <v>7.4</v>
      </c>
      <c r="AD8" s="336">
        <f>Vulnerability!AV10</f>
        <v>6.7</v>
      </c>
      <c r="AE8" s="38" t="str">
        <f t="shared" si="5"/>
        <v>Very High</v>
      </c>
      <c r="AF8" s="39">
        <f t="shared" si="0"/>
        <v>4</v>
      </c>
      <c r="AG8" s="276">
        <f>'Lack of Coping Capacity'!AD10</f>
        <v>7</v>
      </c>
      <c r="AH8" s="276">
        <f>'Lack of Coping Capacity'!AE10</f>
        <v>4.5999999999999996</v>
      </c>
      <c r="AI8" s="276">
        <f>'Lack of Coping Capacity'!AF10</f>
        <v>5.6</v>
      </c>
      <c r="AJ8" s="276">
        <f>'Lack of Coping Capacity'!AG10</f>
        <v>4</v>
      </c>
      <c r="AK8" s="276">
        <f>'Lack of Coping Capacity'!AH10</f>
        <v>1.9</v>
      </c>
      <c r="AL8" s="276">
        <f>'Lack of Coping Capacity'!AI10</f>
        <v>6.2</v>
      </c>
      <c r="AM8" s="276">
        <f>'Lack of Coping Capacity'!AJ10</f>
        <v>5.5</v>
      </c>
      <c r="AN8" s="157">
        <f>'Lack of Coping Capacity'!AK10</f>
        <v>5.7</v>
      </c>
      <c r="AO8" s="157">
        <f>'Lack of Coping Capacity'!AL10</f>
        <v>3.5</v>
      </c>
      <c r="AP8" s="157">
        <f>'Lack of Coping Capacity'!AM10</f>
        <v>4.7</v>
      </c>
      <c r="AQ8" s="38" t="str">
        <f t="shared" si="6"/>
        <v>Low</v>
      </c>
      <c r="AR8" s="39">
        <f t="shared" si="7"/>
        <v>58</v>
      </c>
      <c r="AS8" s="157">
        <f t="shared" si="8"/>
        <v>5.7</v>
      </c>
      <c r="AT8" s="38" t="str">
        <f t="shared" si="9"/>
        <v>High</v>
      </c>
      <c r="AU8" s="39">
        <f t="shared" si="1"/>
        <v>11</v>
      </c>
      <c r="AV8" s="40"/>
    </row>
    <row r="9" spans="1:48" thickBot="1" x14ac:dyDescent="0.35">
      <c r="A9" s="133" t="str">
        <f>'Indicator Data'!A19</f>
        <v>Coastal Zone</v>
      </c>
      <c r="B9" s="133" t="str">
        <f>'Indicator Data'!B19</f>
        <v>Barishal</v>
      </c>
      <c r="C9" s="133" t="str">
        <f>'Indicator Data'!C19</f>
        <v>Pirojpur</v>
      </c>
      <c r="D9" s="133">
        <f>'Indicator Data'!D19</f>
        <v>1079</v>
      </c>
      <c r="E9" s="274">
        <f>'Hazard &amp; Exposure'!AJ11</f>
        <v>9.1999999999999993</v>
      </c>
      <c r="F9" s="274">
        <f>'Hazard &amp; Exposure'!AK11</f>
        <v>2.9</v>
      </c>
      <c r="G9" s="274">
        <f>'Hazard &amp; Exposure'!AL11</f>
        <v>9.3000000000000007</v>
      </c>
      <c r="H9" s="274">
        <f>'Hazard &amp; Exposure'!AM11</f>
        <v>0</v>
      </c>
      <c r="I9" s="274">
        <f>'Hazard &amp; Exposure'!AN11</f>
        <v>0</v>
      </c>
      <c r="J9" s="274">
        <f>'Hazard &amp; Exposure'!AO11</f>
        <v>0</v>
      </c>
      <c r="K9" s="274" t="str">
        <f>'Hazard &amp; Exposure'!AP11</f>
        <v>x</v>
      </c>
      <c r="L9" s="274">
        <f>'Hazard &amp; Exposure'!AQ11</f>
        <v>6.6</v>
      </c>
      <c r="M9" s="274">
        <f>'Hazard &amp; Exposure'!AR11</f>
        <v>4.3</v>
      </c>
      <c r="N9" s="157">
        <f>'Hazard &amp; Exposure'!AS11</f>
        <v>6.4</v>
      </c>
      <c r="O9" s="157">
        <f>'Hazard &amp; Exposure'!AT11</f>
        <v>5.4</v>
      </c>
      <c r="P9" s="315">
        <f t="shared" si="2"/>
        <v>5.9</v>
      </c>
      <c r="Q9" s="38" t="str">
        <f t="shared" si="3"/>
        <v>Low</v>
      </c>
      <c r="R9" s="39">
        <f t="shared" si="4"/>
        <v>38</v>
      </c>
      <c r="S9" s="275">
        <f>Vulnerability!AK11</f>
        <v>7</v>
      </c>
      <c r="T9" s="275">
        <f>Vulnerability!AL11</f>
        <v>7</v>
      </c>
      <c r="U9" s="275">
        <f>Vulnerability!AM11</f>
        <v>3</v>
      </c>
      <c r="V9" s="157">
        <f>Vulnerability!AN11</f>
        <v>6</v>
      </c>
      <c r="W9" s="275">
        <f>Vulnerability!AO11</f>
        <v>6.8</v>
      </c>
      <c r="X9" s="275">
        <f>Vulnerability!AP11</f>
        <v>5.8</v>
      </c>
      <c r="Y9" s="275">
        <f>Vulnerability!AQ11</f>
        <v>2.9</v>
      </c>
      <c r="Z9" s="275">
        <f>Vulnerability!AR11</f>
        <v>7.7</v>
      </c>
      <c r="AA9" s="275">
        <f>Vulnerability!AS11</f>
        <v>3.9</v>
      </c>
      <c r="AB9" s="275">
        <f>Vulnerability!AT11</f>
        <v>5.4</v>
      </c>
      <c r="AC9" s="157">
        <f>Vulnerability!AU11</f>
        <v>6.1</v>
      </c>
      <c r="AD9" s="336">
        <f>Vulnerability!AV11</f>
        <v>6.1</v>
      </c>
      <c r="AE9" s="38" t="str">
        <f t="shared" si="5"/>
        <v>High</v>
      </c>
      <c r="AF9" s="39">
        <f t="shared" si="0"/>
        <v>7</v>
      </c>
      <c r="AG9" s="276">
        <f>'Lack of Coping Capacity'!AD11</f>
        <v>7</v>
      </c>
      <c r="AH9" s="276">
        <f>'Lack of Coping Capacity'!AE11</f>
        <v>5.6</v>
      </c>
      <c r="AI9" s="276">
        <f>'Lack of Coping Capacity'!AF11</f>
        <v>7</v>
      </c>
      <c r="AJ9" s="276">
        <f>'Lack of Coping Capacity'!AG11</f>
        <v>0.4</v>
      </c>
      <c r="AK9" s="276">
        <f>'Lack of Coping Capacity'!AH11</f>
        <v>3</v>
      </c>
      <c r="AL9" s="276">
        <f>'Lack of Coping Capacity'!AI11</f>
        <v>4</v>
      </c>
      <c r="AM9" s="276">
        <f>'Lack of Coping Capacity'!AJ11</f>
        <v>5.0999999999999996</v>
      </c>
      <c r="AN9" s="157">
        <f>'Lack of Coping Capacity'!AK11</f>
        <v>6.5</v>
      </c>
      <c r="AO9" s="157">
        <f>'Lack of Coping Capacity'!AL11</f>
        <v>2.5</v>
      </c>
      <c r="AP9" s="157">
        <f>'Lack of Coping Capacity'!AM11</f>
        <v>4.8</v>
      </c>
      <c r="AQ9" s="38" t="str">
        <f t="shared" si="6"/>
        <v>Low</v>
      </c>
      <c r="AR9" s="39">
        <f t="shared" si="7"/>
        <v>54</v>
      </c>
      <c r="AS9" s="157">
        <f t="shared" si="8"/>
        <v>5.6</v>
      </c>
      <c r="AT9" s="38" t="str">
        <f t="shared" si="9"/>
        <v>High</v>
      </c>
      <c r="AU9" s="39">
        <f t="shared" si="1"/>
        <v>16</v>
      </c>
      <c r="AV9" s="40"/>
    </row>
    <row r="10" spans="1:48" thickBot="1" x14ac:dyDescent="0.35">
      <c r="A10" s="133" t="str">
        <f>'Indicator Data'!A20</f>
        <v>Chittagong Hill Tract and Coast</v>
      </c>
      <c r="B10" s="133" t="str">
        <f>'Indicator Data'!B20</f>
        <v>Chattogram</v>
      </c>
      <c r="C10" s="133" t="str">
        <f>'Indicator Data'!C20</f>
        <v>Bandarban</v>
      </c>
      <c r="D10" s="133">
        <f>'Indicator Data'!D20</f>
        <v>2003</v>
      </c>
      <c r="E10" s="274">
        <f>'Hazard &amp; Exposure'!AJ12</f>
        <v>9.1999999999999993</v>
      </c>
      <c r="F10" s="274">
        <f>'Hazard &amp; Exposure'!AK12</f>
        <v>1.1000000000000001</v>
      </c>
      <c r="G10" s="274">
        <f>'Hazard &amp; Exposure'!AL12</f>
        <v>0.6</v>
      </c>
      <c r="H10" s="274">
        <f>'Hazard &amp; Exposure'!AM12</f>
        <v>10</v>
      </c>
      <c r="I10" s="274">
        <f>'Hazard &amp; Exposure'!AN12</f>
        <v>10</v>
      </c>
      <c r="J10" s="274">
        <f>'Hazard &amp; Exposure'!AO12</f>
        <v>1.8</v>
      </c>
      <c r="K10" s="274">
        <f>'Hazard &amp; Exposure'!AP12</f>
        <v>0</v>
      </c>
      <c r="L10" s="274">
        <f>'Hazard &amp; Exposure'!AQ12</f>
        <v>5</v>
      </c>
      <c r="M10" s="274">
        <f>'Hazard &amp; Exposure'!AR12</f>
        <v>7</v>
      </c>
      <c r="N10" s="157">
        <f>'Hazard &amp; Exposure'!AS12</f>
        <v>6.4</v>
      </c>
      <c r="O10" s="157">
        <f>'Hazard &amp; Exposure'!AT12</f>
        <v>6.7</v>
      </c>
      <c r="P10" s="315">
        <f t="shared" si="2"/>
        <v>6.6</v>
      </c>
      <c r="Q10" s="38" t="str">
        <f t="shared" si="3"/>
        <v>Very High</v>
      </c>
      <c r="R10" s="39">
        <f t="shared" si="4"/>
        <v>3</v>
      </c>
      <c r="S10" s="275">
        <f>Vulnerability!AK12</f>
        <v>8.3000000000000007</v>
      </c>
      <c r="T10" s="275">
        <f>Vulnerability!AL12</f>
        <v>5.6</v>
      </c>
      <c r="U10" s="275">
        <f>Vulnerability!AM12</f>
        <v>2.8</v>
      </c>
      <c r="V10" s="157">
        <f>Vulnerability!AN12</f>
        <v>6.3</v>
      </c>
      <c r="W10" s="275">
        <f>Vulnerability!AO12</f>
        <v>9</v>
      </c>
      <c r="X10" s="275">
        <f>Vulnerability!AP12</f>
        <v>5.7</v>
      </c>
      <c r="Y10" s="275">
        <f>Vulnerability!AQ12</f>
        <v>6.2</v>
      </c>
      <c r="Z10" s="275">
        <f>Vulnerability!AR12</f>
        <v>8.8000000000000007</v>
      </c>
      <c r="AA10" s="275">
        <f>Vulnerability!AS12</f>
        <v>4.4000000000000004</v>
      </c>
      <c r="AB10" s="275">
        <f>Vulnerability!AT12</f>
        <v>6.6</v>
      </c>
      <c r="AC10" s="157">
        <f>Vulnerability!AU12</f>
        <v>8</v>
      </c>
      <c r="AD10" s="336">
        <f>Vulnerability!AV12</f>
        <v>7.2</v>
      </c>
      <c r="AE10" s="38" t="str">
        <f t="shared" si="5"/>
        <v>Very High</v>
      </c>
      <c r="AF10" s="39">
        <f t="shared" si="0"/>
        <v>1</v>
      </c>
      <c r="AG10" s="276">
        <f>'Lack of Coping Capacity'!AD12</f>
        <v>7</v>
      </c>
      <c r="AH10" s="276">
        <f>'Lack of Coping Capacity'!AE12</f>
        <v>3</v>
      </c>
      <c r="AI10" s="276">
        <f>'Lack of Coping Capacity'!AF12</f>
        <v>5.6</v>
      </c>
      <c r="AJ10" s="276">
        <f>'Lack of Coping Capacity'!AG12</f>
        <v>6.3</v>
      </c>
      <c r="AK10" s="276">
        <f>'Lack of Coping Capacity'!AH12</f>
        <v>6</v>
      </c>
      <c r="AL10" s="276">
        <f>'Lack of Coping Capacity'!AI12</f>
        <v>6.3</v>
      </c>
      <c r="AM10" s="276">
        <f>'Lack of Coping Capacity'!AJ12</f>
        <v>8.5</v>
      </c>
      <c r="AN10" s="157">
        <f>'Lack of Coping Capacity'!AK12</f>
        <v>5.2</v>
      </c>
      <c r="AO10" s="157">
        <f>'Lack of Coping Capacity'!AL12</f>
        <v>5.4</v>
      </c>
      <c r="AP10" s="157">
        <f>'Lack of Coping Capacity'!AM12</f>
        <v>5.3</v>
      </c>
      <c r="AQ10" s="38" t="str">
        <f t="shared" si="6"/>
        <v>High</v>
      </c>
      <c r="AR10" s="39">
        <f t="shared" si="7"/>
        <v>17</v>
      </c>
      <c r="AS10" s="157">
        <f t="shared" si="8"/>
        <v>6.3</v>
      </c>
      <c r="AT10" s="38" t="str">
        <f t="shared" si="9"/>
        <v>Very High</v>
      </c>
      <c r="AU10" s="39">
        <f t="shared" si="1"/>
        <v>1</v>
      </c>
      <c r="AV10" s="40"/>
    </row>
    <row r="11" spans="1:48" thickBot="1" x14ac:dyDescent="0.35">
      <c r="A11" s="133" t="str">
        <f>'Indicator Data'!A21</f>
        <v>Chittagong Hill Tract and Coast</v>
      </c>
      <c r="B11" s="133" t="str">
        <f>'Indicator Data'!B21</f>
        <v>Chattogram</v>
      </c>
      <c r="C11" s="133" t="str">
        <f>'Indicator Data'!C21</f>
        <v>Brahmanbaria</v>
      </c>
      <c r="D11" s="133">
        <f>'Indicator Data'!D21</f>
        <v>2012</v>
      </c>
      <c r="E11" s="274">
        <f>'Hazard &amp; Exposure'!AJ13</f>
        <v>9.1999999999999993</v>
      </c>
      <c r="F11" s="274">
        <f>'Hazard &amp; Exposure'!AK13</f>
        <v>8.6999999999999993</v>
      </c>
      <c r="G11" s="274">
        <f>'Hazard &amp; Exposure'!AL13</f>
        <v>0.7</v>
      </c>
      <c r="H11" s="274">
        <f>'Hazard &amp; Exposure'!AM13</f>
        <v>0</v>
      </c>
      <c r="I11" s="274">
        <f>'Hazard &amp; Exposure'!AN13</f>
        <v>0</v>
      </c>
      <c r="J11" s="274">
        <f>'Hazard &amp; Exposure'!AO13</f>
        <v>6.1</v>
      </c>
      <c r="K11" s="274" t="str">
        <f>'Hazard &amp; Exposure'!AP13</f>
        <v>x</v>
      </c>
      <c r="L11" s="274">
        <f>'Hazard &amp; Exposure'!AQ13</f>
        <v>3.4</v>
      </c>
      <c r="M11" s="274">
        <f>'Hazard &amp; Exposure'!AR13</f>
        <v>6.2</v>
      </c>
      <c r="N11" s="157">
        <f>'Hazard &amp; Exposure'!AS13</f>
        <v>6.4</v>
      </c>
      <c r="O11" s="157">
        <f>'Hazard &amp; Exposure'!AT13</f>
        <v>5.4</v>
      </c>
      <c r="P11" s="315">
        <f t="shared" si="2"/>
        <v>5.9</v>
      </c>
      <c r="Q11" s="38" t="str">
        <f t="shared" si="3"/>
        <v>Low</v>
      </c>
      <c r="R11" s="39">
        <f t="shared" si="4"/>
        <v>38</v>
      </c>
      <c r="S11" s="275">
        <f>Vulnerability!AK13</f>
        <v>5.3</v>
      </c>
      <c r="T11" s="275">
        <f>Vulnerability!AL13</f>
        <v>7.2</v>
      </c>
      <c r="U11" s="275">
        <f>Vulnerability!AM13</f>
        <v>3.4</v>
      </c>
      <c r="V11" s="157">
        <f>Vulnerability!AN13</f>
        <v>5.3</v>
      </c>
      <c r="W11" s="275">
        <f>Vulnerability!AO13</f>
        <v>5.2</v>
      </c>
      <c r="X11" s="275">
        <f>Vulnerability!AP13</f>
        <v>5</v>
      </c>
      <c r="Y11" s="275">
        <f>Vulnerability!AQ13</f>
        <v>3.5</v>
      </c>
      <c r="Z11" s="275">
        <f>Vulnerability!AR13</f>
        <v>3.9</v>
      </c>
      <c r="AA11" s="275">
        <f>Vulnerability!AS13</f>
        <v>4.5</v>
      </c>
      <c r="AB11" s="275">
        <f>Vulnerability!AT13</f>
        <v>4.2</v>
      </c>
      <c r="AC11" s="157">
        <f>Vulnerability!AU13</f>
        <v>4.7</v>
      </c>
      <c r="AD11" s="336">
        <f>Vulnerability!AV13</f>
        <v>5</v>
      </c>
      <c r="AE11" s="38" t="str">
        <f t="shared" si="5"/>
        <v>Low</v>
      </c>
      <c r="AF11" s="39">
        <f t="shared" si="0"/>
        <v>35</v>
      </c>
      <c r="AG11" s="276">
        <f>'Lack of Coping Capacity'!AD13</f>
        <v>7</v>
      </c>
      <c r="AH11" s="276">
        <f>'Lack of Coping Capacity'!AE13</f>
        <v>3</v>
      </c>
      <c r="AI11" s="276">
        <f>'Lack of Coping Capacity'!AF13</f>
        <v>8.6</v>
      </c>
      <c r="AJ11" s="276">
        <f>'Lack of Coping Capacity'!AG13</f>
        <v>3</v>
      </c>
      <c r="AK11" s="276">
        <f>'Lack of Coping Capacity'!AH13</f>
        <v>3</v>
      </c>
      <c r="AL11" s="276">
        <f>'Lack of Coping Capacity'!AI13</f>
        <v>6.5</v>
      </c>
      <c r="AM11" s="276">
        <f>'Lack of Coping Capacity'!AJ13</f>
        <v>7</v>
      </c>
      <c r="AN11" s="157">
        <f>'Lack of Coping Capacity'!AK13</f>
        <v>6.2</v>
      </c>
      <c r="AO11" s="157">
        <f>'Lack of Coping Capacity'!AL13</f>
        <v>3.9</v>
      </c>
      <c r="AP11" s="157">
        <f>'Lack of Coping Capacity'!AM13</f>
        <v>5.2</v>
      </c>
      <c r="AQ11" s="38" t="str">
        <f t="shared" si="6"/>
        <v>High</v>
      </c>
      <c r="AR11" s="39">
        <f t="shared" si="7"/>
        <v>25</v>
      </c>
      <c r="AS11" s="157">
        <f t="shared" si="8"/>
        <v>5.4</v>
      </c>
      <c r="AT11" s="38" t="str">
        <f t="shared" si="9"/>
        <v>Medium</v>
      </c>
      <c r="AU11" s="39">
        <f t="shared" si="1"/>
        <v>31</v>
      </c>
      <c r="AV11" s="40"/>
    </row>
    <row r="12" spans="1:48" thickBot="1" x14ac:dyDescent="0.35">
      <c r="A12" s="133" t="str">
        <f>'Indicator Data'!A22</f>
        <v>Chittagong Hill Tract and Coast</v>
      </c>
      <c r="B12" s="133" t="str">
        <f>'Indicator Data'!B22</f>
        <v>Chattogram</v>
      </c>
      <c r="C12" s="133" t="str">
        <f>'Indicator Data'!C22</f>
        <v>Chandpur</v>
      </c>
      <c r="D12" s="133">
        <f>'Indicator Data'!D22</f>
        <v>2013</v>
      </c>
      <c r="E12" s="274">
        <f>'Hazard &amp; Exposure'!AJ14</f>
        <v>9.1999999999999993</v>
      </c>
      <c r="F12" s="274">
        <f>'Hazard &amp; Exposure'!AK14</f>
        <v>6.2</v>
      </c>
      <c r="G12" s="274">
        <f>'Hazard &amp; Exposure'!AL14</f>
        <v>7</v>
      </c>
      <c r="H12" s="274">
        <f>'Hazard &amp; Exposure'!AM14</f>
        <v>0</v>
      </c>
      <c r="I12" s="274">
        <f>'Hazard &amp; Exposure'!AN14</f>
        <v>0</v>
      </c>
      <c r="J12" s="274">
        <f>'Hazard &amp; Exposure'!AO14</f>
        <v>4.5999999999999996</v>
      </c>
      <c r="K12" s="274" t="str">
        <f>'Hazard &amp; Exposure'!AP14</f>
        <v>x</v>
      </c>
      <c r="L12" s="274">
        <f>'Hazard &amp; Exposure'!AQ14</f>
        <v>3.3</v>
      </c>
      <c r="M12" s="274">
        <f>'Hazard &amp; Exposure'!AR14</f>
        <v>6</v>
      </c>
      <c r="N12" s="157">
        <f>'Hazard &amp; Exposure'!AS14</f>
        <v>6.4</v>
      </c>
      <c r="O12" s="157">
        <f>'Hazard &amp; Exposure'!AT14</f>
        <v>5.3</v>
      </c>
      <c r="P12" s="315">
        <f t="shared" si="2"/>
        <v>5.9</v>
      </c>
      <c r="Q12" s="38" t="str">
        <f t="shared" si="3"/>
        <v>Low</v>
      </c>
      <c r="R12" s="39">
        <f t="shared" si="4"/>
        <v>38</v>
      </c>
      <c r="S12" s="275">
        <f>Vulnerability!AK14</f>
        <v>6.4</v>
      </c>
      <c r="T12" s="275">
        <f>Vulnerability!AL14</f>
        <v>6.1</v>
      </c>
      <c r="U12" s="275">
        <f>Vulnerability!AM14</f>
        <v>3.2</v>
      </c>
      <c r="V12" s="157">
        <f>Vulnerability!AN14</f>
        <v>5.5</v>
      </c>
      <c r="W12" s="275">
        <f>Vulnerability!AO14</f>
        <v>5.2</v>
      </c>
      <c r="X12" s="275">
        <f>Vulnerability!AP14</f>
        <v>5.0999999999999996</v>
      </c>
      <c r="Y12" s="275">
        <f>Vulnerability!AQ14</f>
        <v>3.6</v>
      </c>
      <c r="Z12" s="275">
        <f>Vulnerability!AR14</f>
        <v>5.3</v>
      </c>
      <c r="AA12" s="275">
        <f>Vulnerability!AS14</f>
        <v>5.0999999999999996</v>
      </c>
      <c r="AB12" s="275">
        <f>Vulnerability!AT14</f>
        <v>4.8</v>
      </c>
      <c r="AC12" s="157">
        <f>Vulnerability!AU14</f>
        <v>5</v>
      </c>
      <c r="AD12" s="336">
        <f>Vulnerability!AV14</f>
        <v>5.3</v>
      </c>
      <c r="AE12" s="38" t="str">
        <f t="shared" si="5"/>
        <v>Medium</v>
      </c>
      <c r="AF12" s="39">
        <f t="shared" si="0"/>
        <v>31</v>
      </c>
      <c r="AG12" s="276">
        <f>'Lack of Coping Capacity'!AD14</f>
        <v>7</v>
      </c>
      <c r="AH12" s="276">
        <f>'Lack of Coping Capacity'!AE14</f>
        <v>5.9</v>
      </c>
      <c r="AI12" s="276">
        <f>'Lack of Coping Capacity'!AF14</f>
        <v>6.6</v>
      </c>
      <c r="AJ12" s="276">
        <f>'Lack of Coping Capacity'!AG14</f>
        <v>1.4</v>
      </c>
      <c r="AK12" s="276">
        <f>'Lack of Coping Capacity'!AH14</f>
        <v>1.8</v>
      </c>
      <c r="AL12" s="276">
        <f>'Lack of Coping Capacity'!AI14</f>
        <v>5.2</v>
      </c>
      <c r="AM12" s="276">
        <f>'Lack of Coping Capacity'!AJ14</f>
        <v>5.0999999999999996</v>
      </c>
      <c r="AN12" s="157">
        <f>'Lack of Coping Capacity'!AK14</f>
        <v>6.5</v>
      </c>
      <c r="AO12" s="157">
        <f>'Lack of Coping Capacity'!AL14</f>
        <v>2.7</v>
      </c>
      <c r="AP12" s="157">
        <f>'Lack of Coping Capacity'!AM14</f>
        <v>4.9000000000000004</v>
      </c>
      <c r="AQ12" s="38" t="str">
        <f t="shared" si="6"/>
        <v>Low</v>
      </c>
      <c r="AR12" s="39">
        <f t="shared" si="7"/>
        <v>44</v>
      </c>
      <c r="AS12" s="157">
        <f t="shared" si="8"/>
        <v>5.4</v>
      </c>
      <c r="AT12" s="38" t="str">
        <f t="shared" si="9"/>
        <v>Medium</v>
      </c>
      <c r="AU12" s="39">
        <f t="shared" si="1"/>
        <v>31</v>
      </c>
      <c r="AV12" s="40"/>
    </row>
    <row r="13" spans="1:48" thickBot="1" x14ac:dyDescent="0.35">
      <c r="A13" s="133" t="str">
        <f>'Indicator Data'!A23</f>
        <v>Chittagong Hill Tract and Coast</v>
      </c>
      <c r="B13" s="133" t="str">
        <f>'Indicator Data'!B23</f>
        <v>Chattogram</v>
      </c>
      <c r="C13" s="133" t="str">
        <f>'Indicator Data'!C23</f>
        <v>Chattogram</v>
      </c>
      <c r="D13" s="133">
        <f>'Indicator Data'!D23</f>
        <v>2015</v>
      </c>
      <c r="E13" s="274">
        <f>'Hazard &amp; Exposure'!AJ15</f>
        <v>9.1999999999999993</v>
      </c>
      <c r="F13" s="274">
        <f>'Hazard &amp; Exposure'!AK15</f>
        <v>6.3</v>
      </c>
      <c r="G13" s="274">
        <f>'Hazard &amp; Exposure'!AL15</f>
        <v>8.1</v>
      </c>
      <c r="H13" s="274">
        <f>'Hazard &amp; Exposure'!AM15</f>
        <v>2.1</v>
      </c>
      <c r="I13" s="274">
        <f>'Hazard &amp; Exposure'!AN15</f>
        <v>2.7</v>
      </c>
      <c r="J13" s="274">
        <f>'Hazard &amp; Exposure'!AO15</f>
        <v>0</v>
      </c>
      <c r="K13" s="274">
        <f>'Hazard &amp; Exposure'!AP15</f>
        <v>0</v>
      </c>
      <c r="L13" s="274">
        <f>'Hazard &amp; Exposure'!AQ15</f>
        <v>4.5999999999999996</v>
      </c>
      <c r="M13" s="274">
        <f>'Hazard &amp; Exposure'!AR15</f>
        <v>7.2</v>
      </c>
      <c r="N13" s="157">
        <f>'Hazard &amp; Exposure'!AS15</f>
        <v>6.4</v>
      </c>
      <c r="O13" s="157">
        <f>'Hazard &amp; Exposure'!AT15</f>
        <v>5.4</v>
      </c>
      <c r="P13" s="315">
        <f t="shared" si="2"/>
        <v>5.9</v>
      </c>
      <c r="Q13" s="38" t="str">
        <f t="shared" si="3"/>
        <v>Low</v>
      </c>
      <c r="R13" s="39">
        <f t="shared" si="4"/>
        <v>38</v>
      </c>
      <c r="S13" s="275">
        <f>Vulnerability!AK15</f>
        <v>4.7</v>
      </c>
      <c r="T13" s="275">
        <f>Vulnerability!AL15</f>
        <v>5.4</v>
      </c>
      <c r="U13" s="275">
        <f>Vulnerability!AM15</f>
        <v>2.7</v>
      </c>
      <c r="V13" s="157">
        <f>Vulnerability!AN15</f>
        <v>4.4000000000000004</v>
      </c>
      <c r="W13" s="275">
        <f>Vulnerability!AO15</f>
        <v>5.8</v>
      </c>
      <c r="X13" s="275">
        <f>Vulnerability!AP15</f>
        <v>5.0999999999999996</v>
      </c>
      <c r="Y13" s="275">
        <f>Vulnerability!AQ15</f>
        <v>5.5</v>
      </c>
      <c r="Z13" s="275">
        <f>Vulnerability!AR15</f>
        <v>3.8</v>
      </c>
      <c r="AA13" s="275">
        <f>Vulnerability!AS15</f>
        <v>3.8</v>
      </c>
      <c r="AB13" s="275">
        <f>Vulnerability!AT15</f>
        <v>4.5999999999999996</v>
      </c>
      <c r="AC13" s="157">
        <f>Vulnerability!AU15</f>
        <v>5.2</v>
      </c>
      <c r="AD13" s="336">
        <f>Vulnerability!AV15</f>
        <v>4.8</v>
      </c>
      <c r="AE13" s="38" t="str">
        <f t="shared" si="5"/>
        <v>Low</v>
      </c>
      <c r="AF13" s="39">
        <f t="shared" si="0"/>
        <v>43</v>
      </c>
      <c r="AG13" s="276">
        <f>'Lack of Coping Capacity'!AD15</f>
        <v>7</v>
      </c>
      <c r="AH13" s="276">
        <f>'Lack of Coping Capacity'!AE15</f>
        <v>6.2</v>
      </c>
      <c r="AI13" s="276">
        <f>'Lack of Coping Capacity'!AF15</f>
        <v>7.5</v>
      </c>
      <c r="AJ13" s="276">
        <f>'Lack of Coping Capacity'!AG15</f>
        <v>4</v>
      </c>
      <c r="AK13" s="276">
        <f>'Lack of Coping Capacity'!AH15</f>
        <v>2.7</v>
      </c>
      <c r="AL13" s="276">
        <f>'Lack of Coping Capacity'!AI15</f>
        <v>4.7</v>
      </c>
      <c r="AM13" s="276">
        <f>'Lack of Coping Capacity'!AJ15</f>
        <v>4.5999999999999996</v>
      </c>
      <c r="AN13" s="157">
        <f>'Lack of Coping Capacity'!AK15</f>
        <v>6.9</v>
      </c>
      <c r="AO13" s="157">
        <f>'Lack of Coping Capacity'!AL15</f>
        <v>3.2</v>
      </c>
      <c r="AP13" s="157">
        <f>'Lack of Coping Capacity'!AM15</f>
        <v>5.3</v>
      </c>
      <c r="AQ13" s="38" t="str">
        <f t="shared" si="6"/>
        <v>High</v>
      </c>
      <c r="AR13" s="39">
        <f t="shared" si="7"/>
        <v>17</v>
      </c>
      <c r="AS13" s="157">
        <f t="shared" si="8"/>
        <v>5.3</v>
      </c>
      <c r="AT13" s="38" t="str">
        <f t="shared" si="9"/>
        <v>Medium</v>
      </c>
      <c r="AU13" s="39">
        <f t="shared" si="1"/>
        <v>40</v>
      </c>
      <c r="AV13" s="40"/>
    </row>
    <row r="14" spans="1:48" thickBot="1" x14ac:dyDescent="0.35">
      <c r="A14" s="133" t="str">
        <f>'Indicator Data'!A24</f>
        <v>Cross Cutting Area</v>
      </c>
      <c r="B14" s="133" t="str">
        <f>'Indicator Data'!B24</f>
        <v>Chattogram</v>
      </c>
      <c r="C14" s="133" t="str">
        <f>'Indicator Data'!C24</f>
        <v>Cumilla</v>
      </c>
      <c r="D14" s="133">
        <f>'Indicator Data'!D24</f>
        <v>2019</v>
      </c>
      <c r="E14" s="274">
        <f>'Hazard &amp; Exposure'!AJ16</f>
        <v>9.1999999999999993</v>
      </c>
      <c r="F14" s="274">
        <f>'Hazard &amp; Exposure'!AK16</f>
        <v>8.1</v>
      </c>
      <c r="G14" s="274">
        <f>'Hazard &amp; Exposure'!AL16</f>
        <v>6</v>
      </c>
      <c r="H14" s="274">
        <f>'Hazard &amp; Exposure'!AM16</f>
        <v>0</v>
      </c>
      <c r="I14" s="274">
        <f>'Hazard &amp; Exposure'!AN16</f>
        <v>0</v>
      </c>
      <c r="J14" s="274">
        <f>'Hazard &amp; Exposure'!AO16</f>
        <v>7.7</v>
      </c>
      <c r="K14" s="274">
        <f>'Hazard &amp; Exposure'!AP16</f>
        <v>0</v>
      </c>
      <c r="L14" s="274">
        <f>'Hazard &amp; Exposure'!AQ16</f>
        <v>4.7</v>
      </c>
      <c r="M14" s="274">
        <f>'Hazard &amp; Exposure'!AR16</f>
        <v>6</v>
      </c>
      <c r="N14" s="157">
        <f>'Hazard &amp; Exposure'!AS16</f>
        <v>6.4</v>
      </c>
      <c r="O14" s="157">
        <f>'Hazard &amp; Exposure'!AT16</f>
        <v>5.6</v>
      </c>
      <c r="P14" s="315">
        <f t="shared" si="2"/>
        <v>6</v>
      </c>
      <c r="Q14" s="38" t="str">
        <f t="shared" si="3"/>
        <v>Medium</v>
      </c>
      <c r="R14" s="39">
        <f t="shared" si="4"/>
        <v>27</v>
      </c>
      <c r="S14" s="275">
        <f>Vulnerability!AK16</f>
        <v>5.3</v>
      </c>
      <c r="T14" s="275">
        <f>Vulnerability!AL16</f>
        <v>5.4</v>
      </c>
      <c r="U14" s="275">
        <f>Vulnerability!AM16</f>
        <v>3.2</v>
      </c>
      <c r="V14" s="157">
        <f>Vulnerability!AN16</f>
        <v>4.8</v>
      </c>
      <c r="W14" s="275">
        <f>Vulnerability!AO16</f>
        <v>2.1</v>
      </c>
      <c r="X14" s="275">
        <f>Vulnerability!AP16</f>
        <v>3.6</v>
      </c>
      <c r="Y14" s="275">
        <f>Vulnerability!AQ16</f>
        <v>0.2</v>
      </c>
      <c r="Z14" s="275">
        <f>Vulnerability!AR16</f>
        <v>3.1</v>
      </c>
      <c r="AA14" s="275">
        <f>Vulnerability!AS16</f>
        <v>4.7</v>
      </c>
      <c r="AB14" s="275">
        <f>Vulnerability!AT16</f>
        <v>3.1</v>
      </c>
      <c r="AC14" s="157">
        <f>Vulnerability!AU16</f>
        <v>2.6</v>
      </c>
      <c r="AD14" s="336">
        <f>Vulnerability!AV16</f>
        <v>3.8</v>
      </c>
      <c r="AE14" s="38" t="str">
        <f t="shared" si="5"/>
        <v>Very Low</v>
      </c>
      <c r="AF14" s="39">
        <f t="shared" si="0"/>
        <v>62</v>
      </c>
      <c r="AG14" s="276">
        <f>'Lack of Coping Capacity'!AD16</f>
        <v>7</v>
      </c>
      <c r="AH14" s="276">
        <f>'Lack of Coping Capacity'!AE16</f>
        <v>3</v>
      </c>
      <c r="AI14" s="276">
        <f>'Lack of Coping Capacity'!AF16</f>
        <v>7.5</v>
      </c>
      <c r="AJ14" s="276">
        <f>'Lack of Coping Capacity'!AG16</f>
        <v>0.9</v>
      </c>
      <c r="AK14" s="276">
        <f>'Lack of Coping Capacity'!AH16</f>
        <v>1.7</v>
      </c>
      <c r="AL14" s="276">
        <f>'Lack of Coping Capacity'!AI16</f>
        <v>5</v>
      </c>
      <c r="AM14" s="276">
        <f>'Lack of Coping Capacity'!AJ16</f>
        <v>6.3</v>
      </c>
      <c r="AN14" s="157">
        <f>'Lack of Coping Capacity'!AK16</f>
        <v>5.8</v>
      </c>
      <c r="AO14" s="157">
        <f>'Lack of Coping Capacity'!AL16</f>
        <v>2.8</v>
      </c>
      <c r="AP14" s="157">
        <f>'Lack of Coping Capacity'!AM16</f>
        <v>4.5</v>
      </c>
      <c r="AQ14" s="38" t="str">
        <f t="shared" si="6"/>
        <v>Very Low</v>
      </c>
      <c r="AR14" s="39">
        <f t="shared" si="7"/>
        <v>62</v>
      </c>
      <c r="AS14" s="157">
        <f t="shared" si="8"/>
        <v>4.7</v>
      </c>
      <c r="AT14" s="38" t="str">
        <f t="shared" si="9"/>
        <v>Very Low</v>
      </c>
      <c r="AU14" s="39">
        <f t="shared" si="1"/>
        <v>62</v>
      </c>
      <c r="AV14" s="40"/>
    </row>
    <row r="15" spans="1:48" thickBot="1" x14ac:dyDescent="0.35">
      <c r="A15" s="133" t="str">
        <f>'Indicator Data'!A25</f>
        <v>Chittagong Hill Tract and Coast</v>
      </c>
      <c r="B15" s="133" t="str">
        <f>'Indicator Data'!B25</f>
        <v>Chattogram</v>
      </c>
      <c r="C15" s="133" t="str">
        <f>'Indicator Data'!C25</f>
        <v>Cox's Bazar</v>
      </c>
      <c r="D15" s="133">
        <f>'Indicator Data'!D25</f>
        <v>2022</v>
      </c>
      <c r="E15" s="274">
        <f>'Hazard &amp; Exposure'!AJ17</f>
        <v>9.1999999999999993</v>
      </c>
      <c r="F15" s="274">
        <f>'Hazard &amp; Exposure'!AK17</f>
        <v>5.8</v>
      </c>
      <c r="G15" s="274">
        <f>'Hazard &amp; Exposure'!AL17</f>
        <v>9.4</v>
      </c>
      <c r="H15" s="274">
        <f>'Hazard &amp; Exposure'!AM17</f>
        <v>0</v>
      </c>
      <c r="I15" s="274">
        <f>'Hazard &amp; Exposure'!AN17</f>
        <v>0</v>
      </c>
      <c r="J15" s="274">
        <f>'Hazard &amp; Exposure'!AO17</f>
        <v>5.9</v>
      </c>
      <c r="K15" s="274">
        <f>'Hazard &amp; Exposure'!AP17</f>
        <v>0</v>
      </c>
      <c r="L15" s="274">
        <f>'Hazard &amp; Exposure'!AQ17</f>
        <v>5.3</v>
      </c>
      <c r="M15" s="274">
        <f>'Hazard &amp; Exposure'!AR17</f>
        <v>7.3</v>
      </c>
      <c r="N15" s="157">
        <f>'Hazard &amp; Exposure'!AS17</f>
        <v>6.4</v>
      </c>
      <c r="O15" s="157">
        <f>'Hazard &amp; Exposure'!AT17</f>
        <v>5.9</v>
      </c>
      <c r="P15" s="315">
        <f t="shared" si="2"/>
        <v>6.2</v>
      </c>
      <c r="Q15" s="38" t="str">
        <f t="shared" si="3"/>
        <v>High</v>
      </c>
      <c r="R15" s="39">
        <f t="shared" si="4"/>
        <v>12</v>
      </c>
      <c r="S15" s="275">
        <f>Vulnerability!AK17</f>
        <v>7</v>
      </c>
      <c r="T15" s="275">
        <f>Vulnerability!AL17</f>
        <v>6</v>
      </c>
      <c r="U15" s="275">
        <f>Vulnerability!AM17</f>
        <v>3.3</v>
      </c>
      <c r="V15" s="157">
        <f>Vulnerability!AN17</f>
        <v>5.8</v>
      </c>
      <c r="W15" s="275">
        <f>Vulnerability!AO17</f>
        <v>9.4</v>
      </c>
      <c r="X15" s="275">
        <f>Vulnerability!AP17</f>
        <v>6.6</v>
      </c>
      <c r="Y15" s="275">
        <f>Vulnerability!AQ17</f>
        <v>7</v>
      </c>
      <c r="Z15" s="275">
        <f>Vulnerability!AR17</f>
        <v>3.9</v>
      </c>
      <c r="AA15" s="275">
        <f>Vulnerability!AS17</f>
        <v>4.9000000000000004</v>
      </c>
      <c r="AB15" s="275">
        <f>Vulnerability!AT17</f>
        <v>5.7</v>
      </c>
      <c r="AC15" s="157">
        <f>Vulnerability!AU17</f>
        <v>8.1</v>
      </c>
      <c r="AD15" s="336">
        <f>Vulnerability!AV17</f>
        <v>7.1</v>
      </c>
      <c r="AE15" s="38" t="str">
        <f t="shared" si="5"/>
        <v>Very High</v>
      </c>
      <c r="AF15" s="39">
        <f t="shared" si="0"/>
        <v>2</v>
      </c>
      <c r="AG15" s="276">
        <f>'Lack of Coping Capacity'!AD17</f>
        <v>7</v>
      </c>
      <c r="AH15" s="276">
        <f>'Lack of Coping Capacity'!AE17</f>
        <v>5.4</v>
      </c>
      <c r="AI15" s="276">
        <f>'Lack of Coping Capacity'!AF17</f>
        <v>6.2</v>
      </c>
      <c r="AJ15" s="276">
        <f>'Lack of Coping Capacity'!AG17</f>
        <v>6.6</v>
      </c>
      <c r="AK15" s="276">
        <f>'Lack of Coping Capacity'!AH17</f>
        <v>4.8</v>
      </c>
      <c r="AL15" s="276">
        <f>'Lack of Coping Capacity'!AI17</f>
        <v>7.7</v>
      </c>
      <c r="AM15" s="276">
        <f>'Lack of Coping Capacity'!AJ17</f>
        <v>5</v>
      </c>
      <c r="AN15" s="157">
        <f>'Lack of Coping Capacity'!AK17</f>
        <v>6.2</v>
      </c>
      <c r="AO15" s="157">
        <f>'Lack of Coping Capacity'!AL17</f>
        <v>4.8</v>
      </c>
      <c r="AP15" s="157">
        <f>'Lack of Coping Capacity'!AM17</f>
        <v>5.5</v>
      </c>
      <c r="AQ15" s="38" t="str">
        <f t="shared" si="6"/>
        <v>Very High</v>
      </c>
      <c r="AR15" s="39">
        <f t="shared" si="7"/>
        <v>10</v>
      </c>
      <c r="AS15" s="157">
        <f t="shared" si="8"/>
        <v>6.2</v>
      </c>
      <c r="AT15" s="38" t="str">
        <f t="shared" si="9"/>
        <v>Very High</v>
      </c>
      <c r="AU15" s="39">
        <f t="shared" si="1"/>
        <v>2</v>
      </c>
      <c r="AV15" s="40"/>
    </row>
    <row r="16" spans="1:48" thickBot="1" x14ac:dyDescent="0.35">
      <c r="A16" s="133" t="str">
        <f>'Indicator Data'!A26</f>
        <v>Cross Cutting Area</v>
      </c>
      <c r="B16" s="133" t="str">
        <f>'Indicator Data'!B26</f>
        <v>Chattogram</v>
      </c>
      <c r="C16" s="133" t="str">
        <f>'Indicator Data'!C26</f>
        <v>Feni</v>
      </c>
      <c r="D16" s="133">
        <f>'Indicator Data'!D26</f>
        <v>2030</v>
      </c>
      <c r="E16" s="274">
        <f>'Hazard &amp; Exposure'!AJ18</f>
        <v>9.1999999999999993</v>
      </c>
      <c r="F16" s="274">
        <f>'Hazard &amp; Exposure'!AK18</f>
        <v>7.6</v>
      </c>
      <c r="G16" s="274">
        <f>'Hazard &amp; Exposure'!AL18</f>
        <v>5.9</v>
      </c>
      <c r="H16" s="274">
        <f>'Hazard &amp; Exposure'!AM18</f>
        <v>0</v>
      </c>
      <c r="I16" s="274">
        <f>'Hazard &amp; Exposure'!AN18</f>
        <v>0</v>
      </c>
      <c r="J16" s="274">
        <f>'Hazard &amp; Exposure'!AO18</f>
        <v>4.5999999999999996</v>
      </c>
      <c r="K16" s="274" t="str">
        <f>'Hazard &amp; Exposure'!AP18</f>
        <v>x</v>
      </c>
      <c r="L16" s="274">
        <f>'Hazard &amp; Exposure'!AQ18</f>
        <v>4.8</v>
      </c>
      <c r="M16" s="274">
        <f>'Hazard &amp; Exposure'!AR18</f>
        <v>6.3</v>
      </c>
      <c r="N16" s="157">
        <f>'Hazard &amp; Exposure'!AS18</f>
        <v>6.4</v>
      </c>
      <c r="O16" s="157">
        <f>'Hazard &amp; Exposure'!AT18</f>
        <v>5.6</v>
      </c>
      <c r="P16" s="315">
        <f t="shared" si="2"/>
        <v>6</v>
      </c>
      <c r="Q16" s="38" t="str">
        <f t="shared" si="3"/>
        <v>Medium</v>
      </c>
      <c r="R16" s="39">
        <f t="shared" si="4"/>
        <v>27</v>
      </c>
      <c r="S16" s="275">
        <f>Vulnerability!AK18</f>
        <v>4.7</v>
      </c>
      <c r="T16" s="275">
        <f>Vulnerability!AL18</f>
        <v>5.2</v>
      </c>
      <c r="U16" s="275">
        <f>Vulnerability!AM18</f>
        <v>3.4</v>
      </c>
      <c r="V16" s="157">
        <f>Vulnerability!AN18</f>
        <v>4.5</v>
      </c>
      <c r="W16" s="275">
        <f>Vulnerability!AO18</f>
        <v>5.0999999999999996</v>
      </c>
      <c r="X16" s="275">
        <f>Vulnerability!AP18</f>
        <v>5.8</v>
      </c>
      <c r="Y16" s="275">
        <f>Vulnerability!AQ18</f>
        <v>4.5999999999999996</v>
      </c>
      <c r="Z16" s="275">
        <f>Vulnerability!AR18</f>
        <v>3.4</v>
      </c>
      <c r="AA16" s="275">
        <f>Vulnerability!AS18</f>
        <v>5.0999999999999996</v>
      </c>
      <c r="AB16" s="275">
        <f>Vulnerability!AT18</f>
        <v>4.8</v>
      </c>
      <c r="AC16" s="157">
        <f>Vulnerability!AU18</f>
        <v>5</v>
      </c>
      <c r="AD16" s="336">
        <f>Vulnerability!AV18</f>
        <v>4.8</v>
      </c>
      <c r="AE16" s="38" t="str">
        <f t="shared" si="5"/>
        <v>Low</v>
      </c>
      <c r="AF16" s="39">
        <f t="shared" si="0"/>
        <v>43</v>
      </c>
      <c r="AG16" s="276">
        <f>'Lack of Coping Capacity'!AD18</f>
        <v>7</v>
      </c>
      <c r="AH16" s="276">
        <f>'Lack of Coping Capacity'!AE18</f>
        <v>6.2</v>
      </c>
      <c r="AI16" s="276">
        <f>'Lack of Coping Capacity'!AF18</f>
        <v>7.9</v>
      </c>
      <c r="AJ16" s="276">
        <f>'Lack of Coping Capacity'!AG18</f>
        <v>2</v>
      </c>
      <c r="AK16" s="276">
        <f>'Lack of Coping Capacity'!AH18</f>
        <v>2.8</v>
      </c>
      <c r="AL16" s="276">
        <f>'Lack of Coping Capacity'!AI18</f>
        <v>5.0999999999999996</v>
      </c>
      <c r="AM16" s="276">
        <f>'Lack of Coping Capacity'!AJ18</f>
        <v>4.4000000000000004</v>
      </c>
      <c r="AN16" s="157">
        <f>'Lack of Coping Capacity'!AK18</f>
        <v>7</v>
      </c>
      <c r="AO16" s="157">
        <f>'Lack of Coping Capacity'!AL18</f>
        <v>2.9</v>
      </c>
      <c r="AP16" s="157">
        <f>'Lack of Coping Capacity'!AM18</f>
        <v>5.3</v>
      </c>
      <c r="AQ16" s="38" t="str">
        <f t="shared" si="6"/>
        <v>High</v>
      </c>
      <c r="AR16" s="39">
        <f t="shared" si="7"/>
        <v>17</v>
      </c>
      <c r="AS16" s="157">
        <f t="shared" si="8"/>
        <v>5.3</v>
      </c>
      <c r="AT16" s="38" t="str">
        <f t="shared" si="9"/>
        <v>Medium</v>
      </c>
      <c r="AU16" s="39">
        <f t="shared" si="1"/>
        <v>40</v>
      </c>
      <c r="AV16" s="40"/>
    </row>
    <row r="17" spans="1:48" thickBot="1" x14ac:dyDescent="0.35">
      <c r="A17" s="133" t="str">
        <f>'Indicator Data'!A27</f>
        <v>Chittagong Hill Tract and Coast</v>
      </c>
      <c r="B17" s="133" t="str">
        <f>'Indicator Data'!B27</f>
        <v>Chattogram</v>
      </c>
      <c r="C17" s="133" t="str">
        <f>'Indicator Data'!C27</f>
        <v>Khagrachhari</v>
      </c>
      <c r="D17" s="133">
        <f>'Indicator Data'!D27</f>
        <v>2046</v>
      </c>
      <c r="E17" s="274">
        <f>'Hazard &amp; Exposure'!AJ19</f>
        <v>9.1999999999999993</v>
      </c>
      <c r="F17" s="274">
        <f>'Hazard &amp; Exposure'!AK19</f>
        <v>1.2</v>
      </c>
      <c r="G17" s="274">
        <f>'Hazard &amp; Exposure'!AL19</f>
        <v>0</v>
      </c>
      <c r="H17" s="274">
        <f>'Hazard &amp; Exposure'!AM19</f>
        <v>2.2999999999999998</v>
      </c>
      <c r="I17" s="274">
        <f>'Hazard &amp; Exposure'!AN19</f>
        <v>2.9</v>
      </c>
      <c r="J17" s="274">
        <f>'Hazard &amp; Exposure'!AO19</f>
        <v>5.3</v>
      </c>
      <c r="K17" s="274">
        <f>'Hazard &amp; Exposure'!AP19</f>
        <v>0</v>
      </c>
      <c r="L17" s="274">
        <f>'Hazard &amp; Exposure'!AQ19</f>
        <v>5</v>
      </c>
      <c r="M17" s="274">
        <f>'Hazard &amp; Exposure'!AR19</f>
        <v>5.8</v>
      </c>
      <c r="N17" s="157">
        <f>'Hazard &amp; Exposure'!AS19</f>
        <v>6.4</v>
      </c>
      <c r="O17" s="157">
        <f>'Hazard &amp; Exposure'!AT19</f>
        <v>4.3</v>
      </c>
      <c r="P17" s="315">
        <f t="shared" si="2"/>
        <v>5.4</v>
      </c>
      <c r="Q17" s="38" t="str">
        <f t="shared" si="3"/>
        <v>Very Low</v>
      </c>
      <c r="R17" s="39">
        <f t="shared" si="4"/>
        <v>63</v>
      </c>
      <c r="S17" s="275">
        <f>Vulnerability!AK19</f>
        <v>7.9</v>
      </c>
      <c r="T17" s="275">
        <f>Vulnerability!AL19</f>
        <v>5.5</v>
      </c>
      <c r="U17" s="275">
        <f>Vulnerability!AM19</f>
        <v>2.7</v>
      </c>
      <c r="V17" s="157">
        <f>Vulnerability!AN19</f>
        <v>6</v>
      </c>
      <c r="W17" s="275">
        <f>Vulnerability!AO19</f>
        <v>5.2</v>
      </c>
      <c r="X17" s="275">
        <f>Vulnerability!AP19</f>
        <v>4.9000000000000004</v>
      </c>
      <c r="Y17" s="275">
        <f>Vulnerability!AQ19</f>
        <v>3.1</v>
      </c>
      <c r="Z17" s="275">
        <f>Vulnerability!AR19</f>
        <v>7.5</v>
      </c>
      <c r="AA17" s="275">
        <f>Vulnerability!AS19</f>
        <v>5.6</v>
      </c>
      <c r="AB17" s="275">
        <f>Vulnerability!AT19</f>
        <v>5.5</v>
      </c>
      <c r="AC17" s="157">
        <f>Vulnerability!AU19</f>
        <v>5.4</v>
      </c>
      <c r="AD17" s="336">
        <f>Vulnerability!AV19</f>
        <v>5.7</v>
      </c>
      <c r="AE17" s="38" t="str">
        <f t="shared" si="5"/>
        <v>Medium</v>
      </c>
      <c r="AF17" s="39">
        <f t="shared" si="0"/>
        <v>15</v>
      </c>
      <c r="AG17" s="276">
        <f>'Lack of Coping Capacity'!AD19</f>
        <v>7</v>
      </c>
      <c r="AH17" s="276">
        <f>'Lack of Coping Capacity'!AE19</f>
        <v>3</v>
      </c>
      <c r="AI17" s="276">
        <f>'Lack of Coping Capacity'!AF19</f>
        <v>6.6</v>
      </c>
      <c r="AJ17" s="276">
        <f>'Lack of Coping Capacity'!AG19</f>
        <v>9.5</v>
      </c>
      <c r="AK17" s="276">
        <f>'Lack of Coping Capacity'!AH19</f>
        <v>6.2</v>
      </c>
      <c r="AL17" s="276">
        <f>'Lack of Coping Capacity'!AI19</f>
        <v>6.7</v>
      </c>
      <c r="AM17" s="276">
        <f>'Lack of Coping Capacity'!AJ19</f>
        <v>7.3</v>
      </c>
      <c r="AN17" s="157">
        <f>'Lack of Coping Capacity'!AK19</f>
        <v>5.5</v>
      </c>
      <c r="AO17" s="157">
        <f>'Lack of Coping Capacity'!AL19</f>
        <v>5.9</v>
      </c>
      <c r="AP17" s="157">
        <f>'Lack of Coping Capacity'!AM19</f>
        <v>5.7</v>
      </c>
      <c r="AQ17" s="38" t="str">
        <f t="shared" si="6"/>
        <v>Very High</v>
      </c>
      <c r="AR17" s="39">
        <f t="shared" si="7"/>
        <v>1</v>
      </c>
      <c r="AS17" s="157">
        <f t="shared" si="8"/>
        <v>5.6</v>
      </c>
      <c r="AT17" s="38" t="str">
        <f t="shared" si="9"/>
        <v>High</v>
      </c>
      <c r="AU17" s="39">
        <f t="shared" si="1"/>
        <v>16</v>
      </c>
      <c r="AV17" s="40"/>
    </row>
    <row r="18" spans="1:48" thickBot="1" x14ac:dyDescent="0.35">
      <c r="A18" s="133" t="str">
        <f>'Indicator Data'!A28</f>
        <v>Coastal Zone</v>
      </c>
      <c r="B18" s="133" t="str">
        <f>'Indicator Data'!B28</f>
        <v>Chattogram</v>
      </c>
      <c r="C18" s="133" t="str">
        <f>'Indicator Data'!C28</f>
        <v>Lakshmipur</v>
      </c>
      <c r="D18" s="133">
        <f>'Indicator Data'!D28</f>
        <v>2051</v>
      </c>
      <c r="E18" s="274">
        <f>'Hazard &amp; Exposure'!AJ20</f>
        <v>9.1999999999999993</v>
      </c>
      <c r="F18" s="274">
        <f>'Hazard &amp; Exposure'!AK20</f>
        <v>6.3</v>
      </c>
      <c r="G18" s="274">
        <f>'Hazard &amp; Exposure'!AL20</f>
        <v>9.3000000000000007</v>
      </c>
      <c r="H18" s="274">
        <f>'Hazard &amp; Exposure'!AM20</f>
        <v>0</v>
      </c>
      <c r="I18" s="274">
        <f>'Hazard &amp; Exposure'!AN20</f>
        <v>0</v>
      </c>
      <c r="J18" s="274">
        <f>'Hazard &amp; Exposure'!AO20</f>
        <v>4.5999999999999996</v>
      </c>
      <c r="K18" s="274" t="str">
        <f>'Hazard &amp; Exposure'!AP20</f>
        <v>x</v>
      </c>
      <c r="L18" s="274">
        <f>'Hazard &amp; Exposure'!AQ20</f>
        <v>4.5999999999999996</v>
      </c>
      <c r="M18" s="274">
        <f>'Hazard &amp; Exposure'!AR20</f>
        <v>5.4</v>
      </c>
      <c r="N18" s="157">
        <f>'Hazard &amp; Exposure'!AS20</f>
        <v>6.4</v>
      </c>
      <c r="O18" s="157">
        <f>'Hazard &amp; Exposure'!AT20</f>
        <v>6</v>
      </c>
      <c r="P18" s="315">
        <f t="shared" si="2"/>
        <v>6.2</v>
      </c>
      <c r="Q18" s="38" t="str">
        <f t="shared" si="3"/>
        <v>High</v>
      </c>
      <c r="R18" s="39">
        <f t="shared" si="4"/>
        <v>12</v>
      </c>
      <c r="S18" s="275">
        <f>Vulnerability!AK20</f>
        <v>7.1</v>
      </c>
      <c r="T18" s="275">
        <f>Vulnerability!AL20</f>
        <v>5.9</v>
      </c>
      <c r="U18" s="275">
        <f>Vulnerability!AM20</f>
        <v>3</v>
      </c>
      <c r="V18" s="157">
        <f>Vulnerability!AN20</f>
        <v>5.8</v>
      </c>
      <c r="W18" s="275">
        <f>Vulnerability!AO20</f>
        <v>6.2</v>
      </c>
      <c r="X18" s="275">
        <f>Vulnerability!AP20</f>
        <v>4.8</v>
      </c>
      <c r="Y18" s="275">
        <f>Vulnerability!AQ20</f>
        <v>2.1</v>
      </c>
      <c r="Z18" s="275">
        <f>Vulnerability!AR20</f>
        <v>6.3</v>
      </c>
      <c r="AA18" s="275">
        <f>Vulnerability!AS20</f>
        <v>4</v>
      </c>
      <c r="AB18" s="275">
        <f>Vulnerability!AT20</f>
        <v>4.5</v>
      </c>
      <c r="AC18" s="157">
        <f>Vulnerability!AU20</f>
        <v>5.4</v>
      </c>
      <c r="AD18" s="336">
        <f>Vulnerability!AV20</f>
        <v>5.6</v>
      </c>
      <c r="AE18" s="38" t="str">
        <f t="shared" si="5"/>
        <v>Medium</v>
      </c>
      <c r="AF18" s="39">
        <f t="shared" si="0"/>
        <v>19</v>
      </c>
      <c r="AG18" s="276">
        <f>'Lack of Coping Capacity'!AD20</f>
        <v>7</v>
      </c>
      <c r="AH18" s="276">
        <f>'Lack of Coping Capacity'!AE20</f>
        <v>6.3</v>
      </c>
      <c r="AI18" s="276">
        <f>'Lack of Coping Capacity'!AF20</f>
        <v>6.8</v>
      </c>
      <c r="AJ18" s="276">
        <f>'Lack of Coping Capacity'!AG20</f>
        <v>1.8</v>
      </c>
      <c r="AK18" s="276">
        <f>'Lack of Coping Capacity'!AH20</f>
        <v>2</v>
      </c>
      <c r="AL18" s="276">
        <f>'Lack of Coping Capacity'!AI20</f>
        <v>6.6</v>
      </c>
      <c r="AM18" s="276">
        <f>'Lack of Coping Capacity'!AJ20</f>
        <v>5</v>
      </c>
      <c r="AN18" s="157">
        <f>'Lack of Coping Capacity'!AK20</f>
        <v>6.7</v>
      </c>
      <c r="AO18" s="157">
        <f>'Lack of Coping Capacity'!AL20</f>
        <v>3.1</v>
      </c>
      <c r="AP18" s="157">
        <f>'Lack of Coping Capacity'!AM20</f>
        <v>5.2</v>
      </c>
      <c r="AQ18" s="38" t="str">
        <f t="shared" si="6"/>
        <v>High</v>
      </c>
      <c r="AR18" s="39">
        <f t="shared" si="7"/>
        <v>25</v>
      </c>
      <c r="AS18" s="157">
        <f t="shared" si="8"/>
        <v>5.7</v>
      </c>
      <c r="AT18" s="38" t="str">
        <f t="shared" si="9"/>
        <v>High</v>
      </c>
      <c r="AU18" s="39">
        <f t="shared" si="1"/>
        <v>11</v>
      </c>
      <c r="AV18" s="40"/>
    </row>
    <row r="19" spans="1:48" thickBot="1" x14ac:dyDescent="0.35">
      <c r="A19" s="133" t="str">
        <f>'Indicator Data'!A29</f>
        <v>Coastal Zone</v>
      </c>
      <c r="B19" s="133" t="str">
        <f>'Indicator Data'!B29</f>
        <v>Chattogram</v>
      </c>
      <c r="C19" s="133" t="str">
        <f>'Indicator Data'!C29</f>
        <v>Noakhali</v>
      </c>
      <c r="D19" s="133">
        <f>'Indicator Data'!D29</f>
        <v>2075</v>
      </c>
      <c r="E19" s="274">
        <f>'Hazard &amp; Exposure'!AJ21</f>
        <v>9.1999999999999993</v>
      </c>
      <c r="F19" s="274">
        <f>'Hazard &amp; Exposure'!AK21</f>
        <v>5.3</v>
      </c>
      <c r="G19" s="274">
        <f>'Hazard &amp; Exposure'!AL21</f>
        <v>9.1999999999999993</v>
      </c>
      <c r="H19" s="274">
        <f>'Hazard &amp; Exposure'!AM21</f>
        <v>0</v>
      </c>
      <c r="I19" s="274">
        <f>'Hazard &amp; Exposure'!AN21</f>
        <v>0</v>
      </c>
      <c r="J19" s="274">
        <f>'Hazard &amp; Exposure'!AO21</f>
        <v>5.6</v>
      </c>
      <c r="K19" s="274" t="str">
        <f>'Hazard &amp; Exposure'!AP21</f>
        <v>x</v>
      </c>
      <c r="L19" s="274">
        <f>'Hazard &amp; Exposure'!AQ21</f>
        <v>3.5</v>
      </c>
      <c r="M19" s="274">
        <f>'Hazard &amp; Exposure'!AR21</f>
        <v>6.1</v>
      </c>
      <c r="N19" s="157">
        <f>'Hazard &amp; Exposure'!AS21</f>
        <v>6.4</v>
      </c>
      <c r="O19" s="157">
        <f>'Hazard &amp; Exposure'!AT21</f>
        <v>5.9</v>
      </c>
      <c r="P19" s="315">
        <f t="shared" si="2"/>
        <v>6.2</v>
      </c>
      <c r="Q19" s="38" t="str">
        <f t="shared" si="3"/>
        <v>High</v>
      </c>
      <c r="R19" s="39">
        <f t="shared" si="4"/>
        <v>12</v>
      </c>
      <c r="S19" s="275">
        <f>Vulnerability!AK21</f>
        <v>6.7</v>
      </c>
      <c r="T19" s="275">
        <f>Vulnerability!AL21</f>
        <v>5.9</v>
      </c>
      <c r="U19" s="275">
        <f>Vulnerability!AM21</f>
        <v>3</v>
      </c>
      <c r="V19" s="157">
        <f>Vulnerability!AN21</f>
        <v>5.6</v>
      </c>
      <c r="W19" s="275">
        <f>Vulnerability!AO21</f>
        <v>5.3</v>
      </c>
      <c r="X19" s="275">
        <f>Vulnerability!AP21</f>
        <v>7.5</v>
      </c>
      <c r="Y19" s="275">
        <f>Vulnerability!AQ21</f>
        <v>4.7</v>
      </c>
      <c r="Z19" s="275">
        <f>Vulnerability!AR21</f>
        <v>4.8</v>
      </c>
      <c r="AA19" s="275">
        <f>Vulnerability!AS21</f>
        <v>4.7</v>
      </c>
      <c r="AB19" s="275">
        <f>Vulnerability!AT21</f>
        <v>5.6</v>
      </c>
      <c r="AC19" s="157">
        <f>Vulnerability!AU21</f>
        <v>5.5</v>
      </c>
      <c r="AD19" s="336">
        <f>Vulnerability!AV21</f>
        <v>5.6</v>
      </c>
      <c r="AE19" s="38" t="str">
        <f t="shared" si="5"/>
        <v>Medium</v>
      </c>
      <c r="AF19" s="39">
        <f t="shared" si="0"/>
        <v>19</v>
      </c>
      <c r="AG19" s="276">
        <f>'Lack of Coping Capacity'!AD21</f>
        <v>7</v>
      </c>
      <c r="AH19" s="276">
        <f>'Lack of Coping Capacity'!AE21</f>
        <v>5.9</v>
      </c>
      <c r="AI19" s="276">
        <f>'Lack of Coping Capacity'!AF21</f>
        <v>7.2</v>
      </c>
      <c r="AJ19" s="276">
        <f>'Lack of Coping Capacity'!AG21</f>
        <v>4.4000000000000004</v>
      </c>
      <c r="AK19" s="276">
        <f>'Lack of Coping Capacity'!AH21</f>
        <v>3</v>
      </c>
      <c r="AL19" s="276">
        <f>'Lack of Coping Capacity'!AI21</f>
        <v>7.1</v>
      </c>
      <c r="AM19" s="276">
        <f>'Lack of Coping Capacity'!AJ21</f>
        <v>6.3</v>
      </c>
      <c r="AN19" s="157">
        <f>'Lack of Coping Capacity'!AK21</f>
        <v>6.7</v>
      </c>
      <c r="AO19" s="157">
        <f>'Lack of Coping Capacity'!AL21</f>
        <v>4.2</v>
      </c>
      <c r="AP19" s="157">
        <f>'Lack of Coping Capacity'!AM21</f>
        <v>5.6</v>
      </c>
      <c r="AQ19" s="38" t="str">
        <f t="shared" si="6"/>
        <v>Very High</v>
      </c>
      <c r="AR19" s="39">
        <f t="shared" si="7"/>
        <v>7</v>
      </c>
      <c r="AS19" s="157">
        <f t="shared" si="8"/>
        <v>5.8</v>
      </c>
      <c r="AT19" s="38" t="str">
        <f t="shared" si="9"/>
        <v>High</v>
      </c>
      <c r="AU19" s="39">
        <f t="shared" si="1"/>
        <v>8</v>
      </c>
      <c r="AV19" s="40"/>
    </row>
    <row r="20" spans="1:48" thickBot="1" x14ac:dyDescent="0.35">
      <c r="A20" s="133" t="str">
        <f>'Indicator Data'!A30</f>
        <v>Chittagong Hill Tract and Coast</v>
      </c>
      <c r="B20" s="133" t="str">
        <f>'Indicator Data'!B30</f>
        <v>Chattogram</v>
      </c>
      <c r="C20" s="133" t="str">
        <f>'Indicator Data'!C30</f>
        <v>Rangamati</v>
      </c>
      <c r="D20" s="133">
        <f>'Indicator Data'!D30</f>
        <v>2084</v>
      </c>
      <c r="E20" s="274">
        <f>'Hazard &amp; Exposure'!AJ22</f>
        <v>9.1999999999999993</v>
      </c>
      <c r="F20" s="274">
        <f>'Hazard &amp; Exposure'!AK22</f>
        <v>2</v>
      </c>
      <c r="G20" s="274">
        <f>'Hazard &amp; Exposure'!AL22</f>
        <v>0</v>
      </c>
      <c r="H20" s="274">
        <f>'Hazard &amp; Exposure'!AM22</f>
        <v>7.8</v>
      </c>
      <c r="I20" s="274">
        <f>'Hazard &amp; Exposure'!AN22</f>
        <v>8</v>
      </c>
      <c r="J20" s="274">
        <f>'Hazard &amp; Exposure'!AO22</f>
        <v>1.8</v>
      </c>
      <c r="K20" s="274">
        <f>'Hazard &amp; Exposure'!AP22</f>
        <v>0</v>
      </c>
      <c r="L20" s="274">
        <f>'Hazard &amp; Exposure'!AQ22</f>
        <v>4.3</v>
      </c>
      <c r="M20" s="274">
        <f>'Hazard &amp; Exposure'!AR22</f>
        <v>6</v>
      </c>
      <c r="N20" s="157">
        <f>'Hazard &amp; Exposure'!AS22</f>
        <v>6.4</v>
      </c>
      <c r="O20" s="157">
        <f>'Hazard &amp; Exposure'!AT22</f>
        <v>5.3</v>
      </c>
      <c r="P20" s="315">
        <f t="shared" si="2"/>
        <v>5.9</v>
      </c>
      <c r="Q20" s="38" t="str">
        <f t="shared" si="3"/>
        <v>Low</v>
      </c>
      <c r="R20" s="39">
        <f t="shared" si="4"/>
        <v>38</v>
      </c>
      <c r="S20" s="275">
        <f>Vulnerability!AK22</f>
        <v>7.6</v>
      </c>
      <c r="T20" s="275">
        <f>Vulnerability!AL22</f>
        <v>5</v>
      </c>
      <c r="U20" s="275">
        <f>Vulnerability!AM22</f>
        <v>3.4</v>
      </c>
      <c r="V20" s="157">
        <f>Vulnerability!AN22</f>
        <v>5.9</v>
      </c>
      <c r="W20" s="275">
        <f>Vulnerability!AO22</f>
        <v>6.5</v>
      </c>
      <c r="X20" s="275">
        <f>Vulnerability!AP22</f>
        <v>7.3</v>
      </c>
      <c r="Y20" s="275">
        <f>Vulnerability!AQ22</f>
        <v>5.3</v>
      </c>
      <c r="Z20" s="275">
        <f>Vulnerability!AR22</f>
        <v>3.9</v>
      </c>
      <c r="AA20" s="275">
        <f>Vulnerability!AS22</f>
        <v>4.5</v>
      </c>
      <c r="AB20" s="275">
        <f>Vulnerability!AT22</f>
        <v>5.4</v>
      </c>
      <c r="AC20" s="157">
        <f>Vulnerability!AU22</f>
        <v>6</v>
      </c>
      <c r="AD20" s="336">
        <f>Vulnerability!AV22</f>
        <v>6</v>
      </c>
      <c r="AE20" s="38" t="str">
        <f t="shared" si="5"/>
        <v>High</v>
      </c>
      <c r="AF20" s="39">
        <f t="shared" si="0"/>
        <v>9</v>
      </c>
      <c r="AG20" s="276">
        <f>'Lack of Coping Capacity'!AD22</f>
        <v>7</v>
      </c>
      <c r="AH20" s="276">
        <f>'Lack of Coping Capacity'!AE22</f>
        <v>1.5</v>
      </c>
      <c r="AI20" s="276">
        <f>'Lack of Coping Capacity'!AF22</f>
        <v>5.9</v>
      </c>
      <c r="AJ20" s="276">
        <f>'Lack of Coping Capacity'!AG22</f>
        <v>10</v>
      </c>
      <c r="AK20" s="276">
        <f>'Lack of Coping Capacity'!AH22</f>
        <v>6.3</v>
      </c>
      <c r="AL20" s="276">
        <f>'Lack of Coping Capacity'!AI22</f>
        <v>5.4</v>
      </c>
      <c r="AM20" s="276">
        <f>'Lack of Coping Capacity'!AJ22</f>
        <v>7.2</v>
      </c>
      <c r="AN20" s="157">
        <f>'Lack of Coping Capacity'!AK22</f>
        <v>4.8</v>
      </c>
      <c r="AO20" s="157">
        <f>'Lack of Coping Capacity'!AL22</f>
        <v>5.8</v>
      </c>
      <c r="AP20" s="157">
        <f>'Lack of Coping Capacity'!AM22</f>
        <v>5.3</v>
      </c>
      <c r="AQ20" s="38" t="str">
        <f t="shared" si="6"/>
        <v>High</v>
      </c>
      <c r="AR20" s="39">
        <f t="shared" si="7"/>
        <v>17</v>
      </c>
      <c r="AS20" s="157">
        <f t="shared" si="8"/>
        <v>5.7</v>
      </c>
      <c r="AT20" s="38" t="str">
        <f t="shared" si="9"/>
        <v>High</v>
      </c>
      <c r="AU20" s="39">
        <f t="shared" si="1"/>
        <v>11</v>
      </c>
      <c r="AV20" s="40"/>
    </row>
    <row r="21" spans="1:48" ht="15.75" customHeight="1" thickBot="1" x14ac:dyDescent="0.35">
      <c r="A21" s="133" t="str">
        <f>'Indicator Data'!A31</f>
        <v>Cross Cutting Area</v>
      </c>
      <c r="B21" s="133" t="str">
        <f>'Indicator Data'!B31</f>
        <v>Dhaka</v>
      </c>
      <c r="C21" s="133" t="str">
        <f>'Indicator Data'!C31</f>
        <v>Dhaka</v>
      </c>
      <c r="D21" s="133">
        <f>'Indicator Data'!D31</f>
        <v>3026</v>
      </c>
      <c r="E21" s="274">
        <f>'Hazard &amp; Exposure'!AJ23</f>
        <v>9.1999999999999993</v>
      </c>
      <c r="F21" s="274">
        <f>'Hazard &amp; Exposure'!AK23</f>
        <v>7.5</v>
      </c>
      <c r="G21" s="274">
        <f>'Hazard &amp; Exposure'!AL23</f>
        <v>0</v>
      </c>
      <c r="H21" s="274">
        <f>'Hazard &amp; Exposure'!AM23</f>
        <v>0</v>
      </c>
      <c r="I21" s="274">
        <f>'Hazard &amp; Exposure'!AN23</f>
        <v>0</v>
      </c>
      <c r="J21" s="274">
        <f>'Hazard &amp; Exposure'!AO23</f>
        <v>0</v>
      </c>
      <c r="K21" s="274">
        <f>'Hazard &amp; Exposure'!AP23</f>
        <v>1.4</v>
      </c>
      <c r="L21" s="274">
        <f>'Hazard &amp; Exposure'!AQ23</f>
        <v>5.5</v>
      </c>
      <c r="M21" s="274">
        <f>'Hazard &amp; Exposure'!AR23</f>
        <v>8.9</v>
      </c>
      <c r="N21" s="157">
        <f>'Hazard &amp; Exposure'!AS23</f>
        <v>6.4</v>
      </c>
      <c r="O21" s="157">
        <f>'Hazard &amp; Exposure'!AT23</f>
        <v>5</v>
      </c>
      <c r="P21" s="315">
        <f t="shared" si="2"/>
        <v>5.7</v>
      </c>
      <c r="Q21" s="38" t="str">
        <f t="shared" si="3"/>
        <v>Very Low</v>
      </c>
      <c r="R21" s="39">
        <f t="shared" si="4"/>
        <v>51</v>
      </c>
      <c r="S21" s="275">
        <f>Vulnerability!AK23</f>
        <v>3.5</v>
      </c>
      <c r="T21" s="275">
        <f>Vulnerability!AL23</f>
        <v>5.0999999999999996</v>
      </c>
      <c r="U21" s="275">
        <f>Vulnerability!AM23</f>
        <v>2.5</v>
      </c>
      <c r="V21" s="157">
        <f>Vulnerability!AN23</f>
        <v>3.7</v>
      </c>
      <c r="W21" s="275">
        <f>Vulnerability!AO23</f>
        <v>8.6</v>
      </c>
      <c r="X21" s="275">
        <f>Vulnerability!AP23</f>
        <v>5.4</v>
      </c>
      <c r="Y21" s="275">
        <f>Vulnerability!AQ23</f>
        <v>3.6</v>
      </c>
      <c r="Z21" s="275">
        <f>Vulnerability!AR23</f>
        <v>3.7</v>
      </c>
      <c r="AA21" s="275">
        <f>Vulnerability!AS23</f>
        <v>2.7</v>
      </c>
      <c r="AB21" s="275">
        <f>Vulnerability!AT23</f>
        <v>3.9</v>
      </c>
      <c r="AC21" s="157">
        <f>Vulnerability!AU23</f>
        <v>6.9</v>
      </c>
      <c r="AD21" s="336">
        <f>Vulnerability!AV23</f>
        <v>5.5</v>
      </c>
      <c r="AE21" s="38" t="str">
        <f t="shared" si="5"/>
        <v>Medium</v>
      </c>
      <c r="AF21" s="39">
        <f t="shared" si="0"/>
        <v>23</v>
      </c>
      <c r="AG21" s="276">
        <f>'Lack of Coping Capacity'!AD23</f>
        <v>7</v>
      </c>
      <c r="AH21" s="276">
        <f>'Lack of Coping Capacity'!AE23</f>
        <v>3</v>
      </c>
      <c r="AI21" s="276">
        <f>'Lack of Coping Capacity'!AF23</f>
        <v>9.5</v>
      </c>
      <c r="AJ21" s="276">
        <f>'Lack of Coping Capacity'!AG23</f>
        <v>1.9</v>
      </c>
      <c r="AK21" s="276">
        <f>'Lack of Coping Capacity'!AH23</f>
        <v>4.5999999999999996</v>
      </c>
      <c r="AL21" s="276">
        <f>'Lack of Coping Capacity'!AI23</f>
        <v>5.4</v>
      </c>
      <c r="AM21" s="276">
        <f>'Lack of Coping Capacity'!AJ23</f>
        <v>2.4</v>
      </c>
      <c r="AN21" s="157">
        <f>'Lack of Coping Capacity'!AK23</f>
        <v>6.5</v>
      </c>
      <c r="AO21" s="157">
        <f>'Lack of Coping Capacity'!AL23</f>
        <v>2.9</v>
      </c>
      <c r="AP21" s="157">
        <f>'Lack of Coping Capacity'!AM23</f>
        <v>5</v>
      </c>
      <c r="AQ21" s="38" t="str">
        <f t="shared" si="6"/>
        <v>Medium</v>
      </c>
      <c r="AR21" s="39">
        <f t="shared" si="7"/>
        <v>39</v>
      </c>
      <c r="AS21" s="157">
        <f t="shared" si="8"/>
        <v>5.4</v>
      </c>
      <c r="AT21" s="38" t="str">
        <f t="shared" si="9"/>
        <v>Medium</v>
      </c>
      <c r="AU21" s="39">
        <f t="shared" si="1"/>
        <v>31</v>
      </c>
      <c r="AV21" s="40"/>
    </row>
    <row r="22" spans="1:48" ht="15.75" customHeight="1" thickBot="1" x14ac:dyDescent="0.35">
      <c r="A22" s="133" t="str">
        <f>'Indicator Data'!A32</f>
        <v>Cross Cutting Area</v>
      </c>
      <c r="B22" s="133" t="str">
        <f>'Indicator Data'!B32</f>
        <v>Dhaka</v>
      </c>
      <c r="C22" s="133" t="str">
        <f>'Indicator Data'!C32</f>
        <v>Faridpur</v>
      </c>
      <c r="D22" s="133">
        <f>'Indicator Data'!D32</f>
        <v>3029</v>
      </c>
      <c r="E22" s="274">
        <f>'Hazard &amp; Exposure'!AJ24</f>
        <v>9.1999999999999993</v>
      </c>
      <c r="F22" s="274">
        <f>'Hazard &amp; Exposure'!AK24</f>
        <v>7.9</v>
      </c>
      <c r="G22" s="274">
        <f>'Hazard &amp; Exposure'!AL24</f>
        <v>0</v>
      </c>
      <c r="H22" s="274">
        <f>'Hazard &amp; Exposure'!AM24</f>
        <v>0</v>
      </c>
      <c r="I22" s="274">
        <f>'Hazard &amp; Exposure'!AN24</f>
        <v>0</v>
      </c>
      <c r="J22" s="274">
        <f>'Hazard &amp; Exposure'!AO24</f>
        <v>6.9</v>
      </c>
      <c r="K22" s="274">
        <f>'Hazard &amp; Exposure'!AP24</f>
        <v>8.1999999999999993</v>
      </c>
      <c r="L22" s="274">
        <f>'Hazard &amp; Exposure'!AQ24</f>
        <v>5.7</v>
      </c>
      <c r="M22" s="274">
        <f>'Hazard &amp; Exposure'!AR24</f>
        <v>5.8</v>
      </c>
      <c r="N22" s="157">
        <f>'Hazard &amp; Exposure'!AS24</f>
        <v>6.4</v>
      </c>
      <c r="O22" s="157">
        <f>'Hazard &amp; Exposure'!AT24</f>
        <v>5.9</v>
      </c>
      <c r="P22" s="315">
        <f t="shared" si="2"/>
        <v>6.2</v>
      </c>
      <c r="Q22" s="38" t="str">
        <f t="shared" si="3"/>
        <v>High</v>
      </c>
      <c r="R22" s="39">
        <f t="shared" si="4"/>
        <v>12</v>
      </c>
      <c r="S22" s="275">
        <f>Vulnerability!AK24</f>
        <v>5.4</v>
      </c>
      <c r="T22" s="275">
        <f>Vulnerability!AL24</f>
        <v>5.5</v>
      </c>
      <c r="U22" s="275">
        <f>Vulnerability!AM24</f>
        <v>3</v>
      </c>
      <c r="V22" s="157">
        <f>Vulnerability!AN24</f>
        <v>4.8</v>
      </c>
      <c r="W22" s="275">
        <f>Vulnerability!AO24</f>
        <v>5.2</v>
      </c>
      <c r="X22" s="275">
        <f>Vulnerability!AP24</f>
        <v>3.1</v>
      </c>
      <c r="Y22" s="275">
        <f>Vulnerability!AQ24</f>
        <v>5</v>
      </c>
      <c r="Z22" s="275">
        <f>Vulnerability!AR24</f>
        <v>4.7</v>
      </c>
      <c r="AA22" s="275">
        <f>Vulnerability!AS24</f>
        <v>5</v>
      </c>
      <c r="AB22" s="275">
        <f>Vulnerability!AT24</f>
        <v>4.5</v>
      </c>
      <c r="AC22" s="157">
        <f>Vulnerability!AU24</f>
        <v>4.9000000000000004</v>
      </c>
      <c r="AD22" s="336">
        <f>Vulnerability!AV24</f>
        <v>4.9000000000000004</v>
      </c>
      <c r="AE22" s="38" t="str">
        <f t="shared" si="5"/>
        <v>Low</v>
      </c>
      <c r="AF22" s="39">
        <f t="shared" si="0"/>
        <v>38</v>
      </c>
      <c r="AG22" s="276">
        <f>'Lack of Coping Capacity'!AD24</f>
        <v>7</v>
      </c>
      <c r="AH22" s="276">
        <f>'Lack of Coping Capacity'!AE24</f>
        <v>3</v>
      </c>
      <c r="AI22" s="276">
        <f>'Lack of Coping Capacity'!AF24</f>
        <v>8.6999999999999993</v>
      </c>
      <c r="AJ22" s="276">
        <f>'Lack of Coping Capacity'!AG24</f>
        <v>3.5</v>
      </c>
      <c r="AK22" s="276">
        <f>'Lack of Coping Capacity'!AH24</f>
        <v>2.2000000000000002</v>
      </c>
      <c r="AL22" s="276">
        <f>'Lack of Coping Capacity'!AI24</f>
        <v>4.5999999999999996</v>
      </c>
      <c r="AM22" s="276">
        <f>'Lack of Coping Capacity'!AJ24</f>
        <v>6</v>
      </c>
      <c r="AN22" s="157">
        <f>'Lack of Coping Capacity'!AK24</f>
        <v>6.2</v>
      </c>
      <c r="AO22" s="157">
        <f>'Lack of Coping Capacity'!AL24</f>
        <v>3.3</v>
      </c>
      <c r="AP22" s="157">
        <f>'Lack of Coping Capacity'!AM24</f>
        <v>4.9000000000000004</v>
      </c>
      <c r="AQ22" s="38" t="str">
        <f t="shared" si="6"/>
        <v>Low</v>
      </c>
      <c r="AR22" s="39">
        <f t="shared" si="7"/>
        <v>44</v>
      </c>
      <c r="AS22" s="157">
        <f t="shared" si="8"/>
        <v>5.3</v>
      </c>
      <c r="AT22" s="38" t="str">
        <f t="shared" si="9"/>
        <v>Medium</v>
      </c>
      <c r="AU22" s="39">
        <f t="shared" si="1"/>
        <v>40</v>
      </c>
      <c r="AV22" s="40"/>
    </row>
    <row r="23" spans="1:48" ht="15.75" customHeight="1" thickBot="1" x14ac:dyDescent="0.35">
      <c r="A23" s="133" t="str">
        <f>'Indicator Data'!A33</f>
        <v>Cross Cutting Area</v>
      </c>
      <c r="B23" s="133" t="str">
        <f>'Indicator Data'!B33</f>
        <v>Dhaka</v>
      </c>
      <c r="C23" s="133" t="str">
        <f>'Indicator Data'!C33</f>
        <v>Gazipur</v>
      </c>
      <c r="D23" s="133">
        <f>'Indicator Data'!D33</f>
        <v>3033</v>
      </c>
      <c r="E23" s="274">
        <f>'Hazard &amp; Exposure'!AJ25</f>
        <v>9.1999999999999993</v>
      </c>
      <c r="F23" s="274">
        <f>'Hazard &amp; Exposure'!AK25</f>
        <v>4.5</v>
      </c>
      <c r="G23" s="274">
        <f>'Hazard &amp; Exposure'!AL25</f>
        <v>0</v>
      </c>
      <c r="H23" s="274">
        <f>'Hazard &amp; Exposure'!AM25</f>
        <v>0</v>
      </c>
      <c r="I23" s="274">
        <f>'Hazard &amp; Exposure'!AN25</f>
        <v>0</v>
      </c>
      <c r="J23" s="274">
        <f>'Hazard &amp; Exposure'!AO25</f>
        <v>5.3</v>
      </c>
      <c r="K23" s="274">
        <f>'Hazard &amp; Exposure'!AP25</f>
        <v>0</v>
      </c>
      <c r="L23" s="274">
        <f>'Hazard &amp; Exposure'!AQ25</f>
        <v>8.4</v>
      </c>
      <c r="M23" s="274">
        <f>'Hazard &amp; Exposure'!AR25</f>
        <v>6.5</v>
      </c>
      <c r="N23" s="157">
        <f>'Hazard &amp; Exposure'!AS25</f>
        <v>6.4</v>
      </c>
      <c r="O23" s="157">
        <f>'Hazard &amp; Exposure'!AT25</f>
        <v>4.9000000000000004</v>
      </c>
      <c r="P23" s="315">
        <f t="shared" si="2"/>
        <v>5.7</v>
      </c>
      <c r="Q23" s="38" t="str">
        <f t="shared" si="3"/>
        <v>Very Low</v>
      </c>
      <c r="R23" s="39">
        <f t="shared" si="4"/>
        <v>51</v>
      </c>
      <c r="S23" s="275">
        <f>Vulnerability!AK25</f>
        <v>4.0999999999999996</v>
      </c>
      <c r="T23" s="275">
        <f>Vulnerability!AL25</f>
        <v>4.7</v>
      </c>
      <c r="U23" s="275">
        <f>Vulnerability!AM25</f>
        <v>3.5</v>
      </c>
      <c r="V23" s="157">
        <f>Vulnerability!AN25</f>
        <v>4.0999999999999996</v>
      </c>
      <c r="W23" s="275">
        <f>Vulnerability!AO25</f>
        <v>4.7</v>
      </c>
      <c r="X23" s="275">
        <f>Vulnerability!AP25</f>
        <v>4</v>
      </c>
      <c r="Y23" s="275">
        <f>Vulnerability!AQ25</f>
        <v>2.4</v>
      </c>
      <c r="Z23" s="275">
        <f>Vulnerability!AR25</f>
        <v>6.5</v>
      </c>
      <c r="AA23" s="275">
        <f>Vulnerability!AS25</f>
        <v>3.5</v>
      </c>
      <c r="AB23" s="275">
        <f>Vulnerability!AT25</f>
        <v>4.3</v>
      </c>
      <c r="AC23" s="157">
        <f>Vulnerability!AU25</f>
        <v>4.5</v>
      </c>
      <c r="AD23" s="336">
        <f>Vulnerability!AV25</f>
        <v>4.3</v>
      </c>
      <c r="AE23" s="38" t="str">
        <f t="shared" si="5"/>
        <v>Very Low</v>
      </c>
      <c r="AF23" s="39">
        <f t="shared" si="0"/>
        <v>57</v>
      </c>
      <c r="AG23" s="276">
        <f>'Lack of Coping Capacity'!AD25</f>
        <v>7</v>
      </c>
      <c r="AH23" s="276">
        <f>'Lack of Coping Capacity'!AE25</f>
        <v>3</v>
      </c>
      <c r="AI23" s="276">
        <f>'Lack of Coping Capacity'!AF25</f>
        <v>9.8000000000000007</v>
      </c>
      <c r="AJ23" s="276">
        <f>'Lack of Coping Capacity'!AG25</f>
        <v>1.4</v>
      </c>
      <c r="AK23" s="276">
        <f>'Lack of Coping Capacity'!AH25</f>
        <v>4</v>
      </c>
      <c r="AL23" s="276">
        <f>'Lack of Coping Capacity'!AI25</f>
        <v>5.8</v>
      </c>
      <c r="AM23" s="276">
        <f>'Lack of Coping Capacity'!AJ25</f>
        <v>4.8</v>
      </c>
      <c r="AN23" s="157">
        <f>'Lack of Coping Capacity'!AK25</f>
        <v>6.6</v>
      </c>
      <c r="AO23" s="157">
        <f>'Lack of Coping Capacity'!AL25</f>
        <v>3.2</v>
      </c>
      <c r="AP23" s="157">
        <f>'Lack of Coping Capacity'!AM25</f>
        <v>5.0999999999999996</v>
      </c>
      <c r="AQ23" s="38" t="str">
        <f t="shared" si="6"/>
        <v>Medium</v>
      </c>
      <c r="AR23" s="39">
        <f t="shared" si="7"/>
        <v>30</v>
      </c>
      <c r="AS23" s="157">
        <f t="shared" si="8"/>
        <v>5</v>
      </c>
      <c r="AT23" s="38" t="str">
        <f t="shared" si="9"/>
        <v>Low</v>
      </c>
      <c r="AU23" s="39">
        <f t="shared" si="1"/>
        <v>56</v>
      </c>
      <c r="AV23" s="40"/>
    </row>
    <row r="24" spans="1:48" ht="15.75" customHeight="1" thickBot="1" x14ac:dyDescent="0.35">
      <c r="A24" s="133" t="str">
        <f>'Indicator Data'!A34</f>
        <v>Coastal Zone</v>
      </c>
      <c r="B24" s="133" t="str">
        <f>'Indicator Data'!B34</f>
        <v>Dhaka</v>
      </c>
      <c r="C24" s="133" t="str">
        <f>'Indicator Data'!C34</f>
        <v>Gopalganj</v>
      </c>
      <c r="D24" s="133">
        <f>'Indicator Data'!D34</f>
        <v>3035</v>
      </c>
      <c r="E24" s="274">
        <f>'Hazard &amp; Exposure'!AJ26</f>
        <v>9.1999999999999993</v>
      </c>
      <c r="F24" s="274">
        <f>'Hazard &amp; Exposure'!AK26</f>
        <v>7.1</v>
      </c>
      <c r="G24" s="274">
        <f>'Hazard &amp; Exposure'!AL26</f>
        <v>0</v>
      </c>
      <c r="H24" s="274">
        <f>'Hazard &amp; Exposure'!AM26</f>
        <v>0</v>
      </c>
      <c r="I24" s="274">
        <f>'Hazard &amp; Exposure'!AN26</f>
        <v>0</v>
      </c>
      <c r="J24" s="274">
        <f>'Hazard &amp; Exposure'!AO26</f>
        <v>1.8</v>
      </c>
      <c r="K24" s="274" t="str">
        <f>'Hazard &amp; Exposure'!AP26</f>
        <v>x</v>
      </c>
      <c r="L24" s="274">
        <f>'Hazard &amp; Exposure'!AQ26</f>
        <v>0.6</v>
      </c>
      <c r="M24" s="274">
        <f>'Hazard &amp; Exposure'!AR26</f>
        <v>5.2</v>
      </c>
      <c r="N24" s="157">
        <f>'Hazard &amp; Exposure'!AS26</f>
        <v>6.4</v>
      </c>
      <c r="O24" s="157">
        <f>'Hazard &amp; Exposure'!AT26</f>
        <v>4.0999999999999996</v>
      </c>
      <c r="P24" s="315">
        <f t="shared" si="2"/>
        <v>5.4</v>
      </c>
      <c r="Q24" s="38" t="str">
        <f t="shared" si="3"/>
        <v>Very Low</v>
      </c>
      <c r="R24" s="39">
        <f t="shared" si="4"/>
        <v>63</v>
      </c>
      <c r="S24" s="275">
        <f>Vulnerability!AK26</f>
        <v>6.3</v>
      </c>
      <c r="T24" s="275">
        <f>Vulnerability!AL26</f>
        <v>5.6</v>
      </c>
      <c r="U24" s="275">
        <f>Vulnerability!AM26</f>
        <v>3.9</v>
      </c>
      <c r="V24" s="157">
        <f>Vulnerability!AN26</f>
        <v>5.5</v>
      </c>
      <c r="W24" s="275">
        <f>Vulnerability!AO26</f>
        <v>4.4000000000000004</v>
      </c>
      <c r="X24" s="275">
        <f>Vulnerability!AP26</f>
        <v>4.5</v>
      </c>
      <c r="Y24" s="275">
        <f>Vulnerability!AQ26</f>
        <v>2.8</v>
      </c>
      <c r="Z24" s="275">
        <f>Vulnerability!AR26</f>
        <v>6</v>
      </c>
      <c r="AA24" s="275">
        <f>Vulnerability!AS26</f>
        <v>3.4</v>
      </c>
      <c r="AB24" s="275">
        <f>Vulnerability!AT26</f>
        <v>4.3</v>
      </c>
      <c r="AC24" s="157">
        <f>Vulnerability!AU26</f>
        <v>4.4000000000000004</v>
      </c>
      <c r="AD24" s="336">
        <f>Vulnerability!AV26</f>
        <v>5</v>
      </c>
      <c r="AE24" s="38" t="str">
        <f t="shared" si="5"/>
        <v>Low</v>
      </c>
      <c r="AF24" s="39">
        <f t="shared" si="0"/>
        <v>35</v>
      </c>
      <c r="AG24" s="276">
        <f>'Lack of Coping Capacity'!AD26</f>
        <v>7</v>
      </c>
      <c r="AH24" s="276">
        <f>'Lack of Coping Capacity'!AE26</f>
        <v>6.5</v>
      </c>
      <c r="AI24" s="276">
        <f>'Lack of Coping Capacity'!AF26</f>
        <v>8.8000000000000007</v>
      </c>
      <c r="AJ24" s="276">
        <f>'Lack of Coping Capacity'!AG26</f>
        <v>2</v>
      </c>
      <c r="AK24" s="276">
        <f>'Lack of Coping Capacity'!AH26</f>
        <v>1</v>
      </c>
      <c r="AL24" s="276">
        <f>'Lack of Coping Capacity'!AI26</f>
        <v>3.2</v>
      </c>
      <c r="AM24" s="276">
        <f>'Lack of Coping Capacity'!AJ26</f>
        <v>5</v>
      </c>
      <c r="AN24" s="157">
        <f>'Lack of Coping Capacity'!AK26</f>
        <v>7.4</v>
      </c>
      <c r="AO24" s="157">
        <f>'Lack of Coping Capacity'!AL26</f>
        <v>2.2000000000000002</v>
      </c>
      <c r="AP24" s="157">
        <f>'Lack of Coping Capacity'!AM26</f>
        <v>5.4</v>
      </c>
      <c r="AQ24" s="38" t="str">
        <f t="shared" si="6"/>
        <v>High</v>
      </c>
      <c r="AR24" s="39">
        <f t="shared" si="7"/>
        <v>15</v>
      </c>
      <c r="AS24" s="157">
        <f t="shared" si="8"/>
        <v>5.3</v>
      </c>
      <c r="AT24" s="38" t="str">
        <f t="shared" si="9"/>
        <v>Medium</v>
      </c>
      <c r="AU24" s="39">
        <f t="shared" si="1"/>
        <v>40</v>
      </c>
      <c r="AV24" s="40"/>
    </row>
    <row r="25" spans="1:48" ht="15.75" customHeight="1" thickBot="1" x14ac:dyDescent="0.35">
      <c r="A25" s="133" t="str">
        <f>'Indicator Data'!A35</f>
        <v>Haor and Flash Flood Area</v>
      </c>
      <c r="B25" s="133" t="str">
        <f>'Indicator Data'!B35</f>
        <v>Dhaka</v>
      </c>
      <c r="C25" s="133" t="str">
        <f>'Indicator Data'!C35</f>
        <v>Kishoreganj</v>
      </c>
      <c r="D25" s="133">
        <f>'Indicator Data'!D35</f>
        <v>3048</v>
      </c>
      <c r="E25" s="274">
        <f>'Hazard &amp; Exposure'!AJ27</f>
        <v>9.1999999999999993</v>
      </c>
      <c r="F25" s="274">
        <f>'Hazard &amp; Exposure'!AK27</f>
        <v>8.5</v>
      </c>
      <c r="G25" s="274">
        <f>'Hazard &amp; Exposure'!AL27</f>
        <v>0</v>
      </c>
      <c r="H25" s="274">
        <f>'Hazard &amp; Exposure'!AM27</f>
        <v>0</v>
      </c>
      <c r="I25" s="274">
        <f>'Hazard &amp; Exposure'!AN27</f>
        <v>0</v>
      </c>
      <c r="J25" s="274">
        <f>'Hazard &amp; Exposure'!AO27</f>
        <v>7.2</v>
      </c>
      <c r="K25" s="274" t="str">
        <f>'Hazard &amp; Exposure'!AP27</f>
        <v>x</v>
      </c>
      <c r="L25" s="274">
        <f>'Hazard &amp; Exposure'!AQ27</f>
        <v>2.5</v>
      </c>
      <c r="M25" s="274">
        <f>'Hazard &amp; Exposure'!AR27</f>
        <v>6.1</v>
      </c>
      <c r="N25" s="157">
        <f>'Hazard &amp; Exposure'!AS27</f>
        <v>6.4</v>
      </c>
      <c r="O25" s="157">
        <f>'Hazard &amp; Exposure'!AT27</f>
        <v>5.4</v>
      </c>
      <c r="P25" s="315">
        <f t="shared" si="2"/>
        <v>5.9</v>
      </c>
      <c r="Q25" s="38" t="str">
        <f t="shared" si="3"/>
        <v>Low</v>
      </c>
      <c r="R25" s="39">
        <f t="shared" si="4"/>
        <v>38</v>
      </c>
      <c r="S25" s="275">
        <f>Vulnerability!AK27</f>
        <v>8.1</v>
      </c>
      <c r="T25" s="275">
        <f>Vulnerability!AL27</f>
        <v>6.5</v>
      </c>
      <c r="U25" s="275">
        <f>Vulnerability!AM27</f>
        <v>2.2999999999999998</v>
      </c>
      <c r="V25" s="157">
        <f>Vulnerability!AN27</f>
        <v>6.3</v>
      </c>
      <c r="W25" s="275">
        <f>Vulnerability!AO27</f>
        <v>4.2</v>
      </c>
      <c r="X25" s="275">
        <f>Vulnerability!AP27</f>
        <v>4.8</v>
      </c>
      <c r="Y25" s="275">
        <f>Vulnerability!AQ27</f>
        <v>4.4000000000000004</v>
      </c>
      <c r="Z25" s="275">
        <f>Vulnerability!AR27</f>
        <v>7.2</v>
      </c>
      <c r="AA25" s="275">
        <f>Vulnerability!AS27</f>
        <v>4</v>
      </c>
      <c r="AB25" s="275">
        <f>Vulnerability!AT27</f>
        <v>5.3</v>
      </c>
      <c r="AC25" s="157">
        <f>Vulnerability!AU27</f>
        <v>4.8</v>
      </c>
      <c r="AD25" s="336">
        <f>Vulnerability!AV27</f>
        <v>5.6</v>
      </c>
      <c r="AE25" s="38" t="str">
        <f t="shared" si="5"/>
        <v>Medium</v>
      </c>
      <c r="AF25" s="39">
        <f t="shared" si="0"/>
        <v>19</v>
      </c>
      <c r="AG25" s="276">
        <f>'Lack of Coping Capacity'!AD27</f>
        <v>7</v>
      </c>
      <c r="AH25" s="276">
        <f>'Lack of Coping Capacity'!AE27</f>
        <v>3</v>
      </c>
      <c r="AI25" s="276">
        <f>'Lack of Coping Capacity'!AF27</f>
        <v>9.1</v>
      </c>
      <c r="AJ25" s="276">
        <f>'Lack of Coping Capacity'!AG27</f>
        <v>4.0999999999999996</v>
      </c>
      <c r="AK25" s="276">
        <f>'Lack of Coping Capacity'!AH27</f>
        <v>3.2</v>
      </c>
      <c r="AL25" s="276">
        <f>'Lack of Coping Capacity'!AI27</f>
        <v>5.6</v>
      </c>
      <c r="AM25" s="276">
        <f>'Lack of Coping Capacity'!AJ27</f>
        <v>7.1</v>
      </c>
      <c r="AN25" s="157">
        <f>'Lack of Coping Capacity'!AK27</f>
        <v>6.4</v>
      </c>
      <c r="AO25" s="157">
        <f>'Lack of Coping Capacity'!AL27</f>
        <v>4</v>
      </c>
      <c r="AP25" s="157">
        <f>'Lack of Coping Capacity'!AM27</f>
        <v>5.3</v>
      </c>
      <c r="AQ25" s="38" t="str">
        <f t="shared" si="6"/>
        <v>High</v>
      </c>
      <c r="AR25" s="39">
        <f t="shared" si="7"/>
        <v>17</v>
      </c>
      <c r="AS25" s="157">
        <f t="shared" si="8"/>
        <v>5.6</v>
      </c>
      <c r="AT25" s="38" t="str">
        <f t="shared" si="9"/>
        <v>High</v>
      </c>
      <c r="AU25" s="39">
        <f t="shared" si="1"/>
        <v>16</v>
      </c>
      <c r="AV25" s="40"/>
    </row>
    <row r="26" spans="1:48" thickBot="1" x14ac:dyDescent="0.35">
      <c r="A26" s="133" t="str">
        <f>'Indicator Data'!A36</f>
        <v>Cross Cutting Area</v>
      </c>
      <c r="B26" s="133" t="str">
        <f>'Indicator Data'!B36</f>
        <v>Dhaka</v>
      </c>
      <c r="C26" s="133" t="str">
        <f>'Indicator Data'!C36</f>
        <v>Madaripur</v>
      </c>
      <c r="D26" s="133">
        <f>'Indicator Data'!D36</f>
        <v>3054</v>
      </c>
      <c r="E26" s="274">
        <f>'Hazard &amp; Exposure'!AJ28</f>
        <v>9.1999999999999993</v>
      </c>
      <c r="F26" s="274">
        <f>'Hazard &amp; Exposure'!AK28</f>
        <v>7.6</v>
      </c>
      <c r="G26" s="274">
        <f>'Hazard &amp; Exposure'!AL28</f>
        <v>0</v>
      </c>
      <c r="H26" s="274">
        <f>'Hazard &amp; Exposure'!AM28</f>
        <v>0</v>
      </c>
      <c r="I26" s="274">
        <f>'Hazard &amp; Exposure'!AN28</f>
        <v>0</v>
      </c>
      <c r="J26" s="274">
        <f>'Hazard &amp; Exposure'!AO28</f>
        <v>5.3</v>
      </c>
      <c r="K26" s="274">
        <f>'Hazard &amp; Exposure'!AP28</f>
        <v>10</v>
      </c>
      <c r="L26" s="274">
        <f>'Hazard &amp; Exposure'!AQ28</f>
        <v>4.3</v>
      </c>
      <c r="M26" s="274">
        <f>'Hazard &amp; Exposure'!AR28</f>
        <v>5.2</v>
      </c>
      <c r="N26" s="157">
        <f>'Hazard &amp; Exposure'!AS28</f>
        <v>6.4</v>
      </c>
      <c r="O26" s="157">
        <f>'Hazard &amp; Exposure'!AT28</f>
        <v>6</v>
      </c>
      <c r="P26" s="315">
        <f t="shared" si="2"/>
        <v>6.2</v>
      </c>
      <c r="Q26" s="38" t="str">
        <f t="shared" si="3"/>
        <v>High</v>
      </c>
      <c r="R26" s="39">
        <f t="shared" si="4"/>
        <v>12</v>
      </c>
      <c r="S26" s="275">
        <f>Vulnerability!AK28</f>
        <v>3.4</v>
      </c>
      <c r="T26" s="275">
        <f>Vulnerability!AL28</f>
        <v>6.2</v>
      </c>
      <c r="U26" s="275">
        <f>Vulnerability!AM28</f>
        <v>2.5</v>
      </c>
      <c r="V26" s="157">
        <f>Vulnerability!AN28</f>
        <v>3.9</v>
      </c>
      <c r="W26" s="275">
        <f>Vulnerability!AO28</f>
        <v>6.4</v>
      </c>
      <c r="X26" s="275">
        <f>Vulnerability!AP28</f>
        <v>3.5</v>
      </c>
      <c r="Y26" s="275">
        <f>Vulnerability!AQ28</f>
        <v>5.9</v>
      </c>
      <c r="Z26" s="275">
        <f>Vulnerability!AR28</f>
        <v>4.2</v>
      </c>
      <c r="AA26" s="275">
        <f>Vulnerability!AS28</f>
        <v>3.2</v>
      </c>
      <c r="AB26" s="275">
        <f>Vulnerability!AT28</f>
        <v>4.3</v>
      </c>
      <c r="AC26" s="157">
        <f>Vulnerability!AU28</f>
        <v>5.4</v>
      </c>
      <c r="AD26" s="336">
        <f>Vulnerability!AV28</f>
        <v>4.7</v>
      </c>
      <c r="AE26" s="38" t="str">
        <f t="shared" si="5"/>
        <v>Low</v>
      </c>
      <c r="AF26" s="39">
        <f t="shared" si="0"/>
        <v>46</v>
      </c>
      <c r="AG26" s="276">
        <f>'Lack of Coping Capacity'!AD28</f>
        <v>7</v>
      </c>
      <c r="AH26" s="276">
        <f>'Lack of Coping Capacity'!AE28</f>
        <v>6.2</v>
      </c>
      <c r="AI26" s="276">
        <f>'Lack of Coping Capacity'!AF28</f>
        <v>9.1999999999999993</v>
      </c>
      <c r="AJ26" s="276">
        <f>'Lack of Coping Capacity'!AG28</f>
        <v>1.9</v>
      </c>
      <c r="AK26" s="276">
        <f>'Lack of Coping Capacity'!AH28</f>
        <v>0.8</v>
      </c>
      <c r="AL26" s="276">
        <f>'Lack of Coping Capacity'!AI28</f>
        <v>5.5</v>
      </c>
      <c r="AM26" s="276">
        <f>'Lack of Coping Capacity'!AJ28</f>
        <v>6.5</v>
      </c>
      <c r="AN26" s="157">
        <f>'Lack of Coping Capacity'!AK28</f>
        <v>7.5</v>
      </c>
      <c r="AO26" s="157">
        <f>'Lack of Coping Capacity'!AL28</f>
        <v>2.9</v>
      </c>
      <c r="AP26" s="157">
        <f>'Lack of Coping Capacity'!AM28</f>
        <v>5.7</v>
      </c>
      <c r="AQ26" s="38" t="str">
        <f t="shared" si="6"/>
        <v>Very High</v>
      </c>
      <c r="AR26" s="39">
        <f t="shared" si="7"/>
        <v>1</v>
      </c>
      <c r="AS26" s="157">
        <f t="shared" si="8"/>
        <v>5.5</v>
      </c>
      <c r="AT26" s="38" t="str">
        <f t="shared" si="9"/>
        <v>Medium</v>
      </c>
      <c r="AU26" s="39">
        <f t="shared" si="1"/>
        <v>25</v>
      </c>
      <c r="AV26" s="40"/>
    </row>
    <row r="27" spans="1:48" thickBot="1" x14ac:dyDescent="0.35">
      <c r="A27" s="133" t="str">
        <f>'Indicator Data'!A37</f>
        <v>Cross Cutting Area</v>
      </c>
      <c r="B27" s="133" t="str">
        <f>'Indicator Data'!B37</f>
        <v>Dhaka</v>
      </c>
      <c r="C27" s="133" t="str">
        <f>'Indicator Data'!C37</f>
        <v>Manikganj</v>
      </c>
      <c r="D27" s="133">
        <f>'Indicator Data'!D37</f>
        <v>3056</v>
      </c>
      <c r="E27" s="274">
        <f>'Hazard &amp; Exposure'!AJ29</f>
        <v>9.1999999999999993</v>
      </c>
      <c r="F27" s="274">
        <f>'Hazard &amp; Exposure'!AK29</f>
        <v>8.1999999999999993</v>
      </c>
      <c r="G27" s="274">
        <f>'Hazard &amp; Exposure'!AL29</f>
        <v>0</v>
      </c>
      <c r="H27" s="274">
        <f>'Hazard &amp; Exposure'!AM29</f>
        <v>0</v>
      </c>
      <c r="I27" s="274">
        <f>'Hazard &amp; Exposure'!AN29</f>
        <v>0</v>
      </c>
      <c r="J27" s="274">
        <f>'Hazard &amp; Exposure'!AO29</f>
        <v>5.6</v>
      </c>
      <c r="K27" s="274">
        <f>'Hazard &amp; Exposure'!AP29</f>
        <v>5.8</v>
      </c>
      <c r="L27" s="274">
        <f>'Hazard &amp; Exposure'!AQ29</f>
        <v>5.8</v>
      </c>
      <c r="M27" s="274">
        <f>'Hazard &amp; Exposure'!AR29</f>
        <v>5.0999999999999996</v>
      </c>
      <c r="N27" s="157">
        <f>'Hazard &amp; Exposure'!AS29</f>
        <v>6.4</v>
      </c>
      <c r="O27" s="157">
        <f>'Hazard &amp; Exposure'!AT29</f>
        <v>5.3</v>
      </c>
      <c r="P27" s="315">
        <f t="shared" si="2"/>
        <v>5.9</v>
      </c>
      <c r="Q27" s="38" t="str">
        <f t="shared" si="3"/>
        <v>Low</v>
      </c>
      <c r="R27" s="39">
        <f t="shared" si="4"/>
        <v>38</v>
      </c>
      <c r="S27" s="275">
        <f>Vulnerability!AK29</f>
        <v>6.8</v>
      </c>
      <c r="T27" s="275">
        <f>Vulnerability!AL29</f>
        <v>5.3</v>
      </c>
      <c r="U27" s="275">
        <f>Vulnerability!AM29</f>
        <v>2.9</v>
      </c>
      <c r="V27" s="157">
        <f>Vulnerability!AN29</f>
        <v>5.5</v>
      </c>
      <c r="W27" s="275">
        <f>Vulnerability!AO29</f>
        <v>4.9000000000000004</v>
      </c>
      <c r="X27" s="275">
        <f>Vulnerability!AP29</f>
        <v>3.4</v>
      </c>
      <c r="Y27" s="275">
        <f>Vulnerability!AQ29</f>
        <v>6.3</v>
      </c>
      <c r="Z27" s="275">
        <f>Vulnerability!AR29</f>
        <v>6.4</v>
      </c>
      <c r="AA27" s="275">
        <f>Vulnerability!AS29</f>
        <v>5.0999999999999996</v>
      </c>
      <c r="AB27" s="275">
        <f>Vulnerability!AT29</f>
        <v>5.4</v>
      </c>
      <c r="AC27" s="157">
        <f>Vulnerability!AU29</f>
        <v>5.2</v>
      </c>
      <c r="AD27" s="336">
        <f>Vulnerability!AV29</f>
        <v>5.4</v>
      </c>
      <c r="AE27" s="38" t="str">
        <f t="shared" si="5"/>
        <v>Medium</v>
      </c>
      <c r="AF27" s="39">
        <f t="shared" si="0"/>
        <v>28</v>
      </c>
      <c r="AG27" s="276">
        <f>'Lack of Coping Capacity'!AD29</f>
        <v>7</v>
      </c>
      <c r="AH27" s="276">
        <f>'Lack of Coping Capacity'!AE29</f>
        <v>3</v>
      </c>
      <c r="AI27" s="276">
        <f>'Lack of Coping Capacity'!AF29</f>
        <v>8.9</v>
      </c>
      <c r="AJ27" s="276">
        <f>'Lack of Coping Capacity'!AG29</f>
        <v>3.3</v>
      </c>
      <c r="AK27" s="276">
        <f>'Lack of Coping Capacity'!AH29</f>
        <v>1.3</v>
      </c>
      <c r="AL27" s="276">
        <f>'Lack of Coping Capacity'!AI29</f>
        <v>5.7</v>
      </c>
      <c r="AM27" s="276">
        <f>'Lack of Coping Capacity'!AJ29</f>
        <v>7.3</v>
      </c>
      <c r="AN27" s="157">
        <f>'Lack of Coping Capacity'!AK29</f>
        <v>6.3</v>
      </c>
      <c r="AO27" s="157">
        <f>'Lack of Coping Capacity'!AL29</f>
        <v>3.5</v>
      </c>
      <c r="AP27" s="157">
        <f>'Lack of Coping Capacity'!AM29</f>
        <v>5.0999999999999996</v>
      </c>
      <c r="AQ27" s="38" t="str">
        <f t="shared" si="6"/>
        <v>Medium</v>
      </c>
      <c r="AR27" s="39">
        <f t="shared" si="7"/>
        <v>30</v>
      </c>
      <c r="AS27" s="157">
        <f t="shared" si="8"/>
        <v>5.5</v>
      </c>
      <c r="AT27" s="38" t="str">
        <f t="shared" si="9"/>
        <v>Medium</v>
      </c>
      <c r="AU27" s="39">
        <f t="shared" si="1"/>
        <v>25</v>
      </c>
      <c r="AV27" s="40"/>
    </row>
    <row r="28" spans="1:48" thickBot="1" x14ac:dyDescent="0.35">
      <c r="A28" s="133" t="str">
        <f>'Indicator Data'!A38</f>
        <v>Cross Cutting Area</v>
      </c>
      <c r="B28" s="133" t="str">
        <f>'Indicator Data'!B38</f>
        <v>Dhaka</v>
      </c>
      <c r="C28" s="133" t="str">
        <f>'Indicator Data'!C38</f>
        <v>Munshiganj</v>
      </c>
      <c r="D28" s="133">
        <f>'Indicator Data'!D38</f>
        <v>3059</v>
      </c>
      <c r="E28" s="274">
        <f>'Hazard &amp; Exposure'!AJ30</f>
        <v>9.1999999999999993</v>
      </c>
      <c r="F28" s="274">
        <f>'Hazard &amp; Exposure'!AK30</f>
        <v>7.3</v>
      </c>
      <c r="G28" s="274">
        <f>'Hazard &amp; Exposure'!AL30</f>
        <v>0</v>
      </c>
      <c r="H28" s="274">
        <f>'Hazard &amp; Exposure'!AM30</f>
        <v>0</v>
      </c>
      <c r="I28" s="274">
        <f>'Hazard &amp; Exposure'!AN30</f>
        <v>0</v>
      </c>
      <c r="J28" s="274">
        <f>'Hazard &amp; Exposure'!AO30</f>
        <v>4.0999999999999996</v>
      </c>
      <c r="K28" s="274">
        <f>'Hazard &amp; Exposure'!AP30</f>
        <v>2.5</v>
      </c>
      <c r="L28" s="274">
        <f>'Hazard &amp; Exposure'!AQ30</f>
        <v>3.3</v>
      </c>
      <c r="M28" s="274">
        <f>'Hazard &amp; Exposure'!AR30</f>
        <v>5.5</v>
      </c>
      <c r="N28" s="157">
        <f>'Hazard &amp; Exposure'!AS30</f>
        <v>6.4</v>
      </c>
      <c r="O28" s="157">
        <f>'Hazard &amp; Exposure'!AT30</f>
        <v>4.4000000000000004</v>
      </c>
      <c r="P28" s="315">
        <f t="shared" si="2"/>
        <v>5.5</v>
      </c>
      <c r="Q28" s="38" t="str">
        <f t="shared" si="3"/>
        <v>Very Low</v>
      </c>
      <c r="R28" s="39">
        <f t="shared" si="4"/>
        <v>62</v>
      </c>
      <c r="S28" s="275">
        <f>Vulnerability!AK30</f>
        <v>3.4</v>
      </c>
      <c r="T28" s="275">
        <f>Vulnerability!AL30</f>
        <v>5.6</v>
      </c>
      <c r="U28" s="275">
        <f>Vulnerability!AM30</f>
        <v>4.3</v>
      </c>
      <c r="V28" s="157">
        <f>Vulnerability!AN30</f>
        <v>4.2</v>
      </c>
      <c r="W28" s="275">
        <f>Vulnerability!AO30</f>
        <v>6.5</v>
      </c>
      <c r="X28" s="275">
        <f>Vulnerability!AP30</f>
        <v>5.0999999999999996</v>
      </c>
      <c r="Y28" s="275">
        <f>Vulnerability!AQ30</f>
        <v>5.4</v>
      </c>
      <c r="Z28" s="275">
        <f>Vulnerability!AR30</f>
        <v>4</v>
      </c>
      <c r="AA28" s="275">
        <f>Vulnerability!AS30</f>
        <v>4.0999999999999996</v>
      </c>
      <c r="AB28" s="275">
        <f>Vulnerability!AT30</f>
        <v>4.7</v>
      </c>
      <c r="AC28" s="157">
        <f>Vulnerability!AU30</f>
        <v>5.7</v>
      </c>
      <c r="AD28" s="336">
        <f>Vulnerability!AV30</f>
        <v>5</v>
      </c>
      <c r="AE28" s="38" t="str">
        <f t="shared" si="5"/>
        <v>Low</v>
      </c>
      <c r="AF28" s="39">
        <f t="shared" si="0"/>
        <v>35</v>
      </c>
      <c r="AG28" s="276">
        <f>'Lack of Coping Capacity'!AD30</f>
        <v>7</v>
      </c>
      <c r="AH28" s="276">
        <f>'Lack of Coping Capacity'!AE30</f>
        <v>3</v>
      </c>
      <c r="AI28" s="276">
        <f>'Lack of Coping Capacity'!AF30</f>
        <v>8.6999999999999993</v>
      </c>
      <c r="AJ28" s="276">
        <f>'Lack of Coping Capacity'!AG30</f>
        <v>4.3</v>
      </c>
      <c r="AK28" s="276">
        <f>'Lack of Coping Capacity'!AH30</f>
        <v>2.2000000000000002</v>
      </c>
      <c r="AL28" s="276">
        <f>'Lack of Coping Capacity'!AI30</f>
        <v>4.7</v>
      </c>
      <c r="AM28" s="276">
        <f>'Lack of Coping Capacity'!AJ30</f>
        <v>5.0999999999999996</v>
      </c>
      <c r="AN28" s="157">
        <f>'Lack of Coping Capacity'!AK30</f>
        <v>6.2</v>
      </c>
      <c r="AO28" s="157">
        <f>'Lack of Coping Capacity'!AL30</f>
        <v>3.3</v>
      </c>
      <c r="AP28" s="157">
        <f>'Lack of Coping Capacity'!AM30</f>
        <v>4.9000000000000004</v>
      </c>
      <c r="AQ28" s="38" t="str">
        <f t="shared" si="6"/>
        <v>Low</v>
      </c>
      <c r="AR28" s="39">
        <f t="shared" si="7"/>
        <v>44</v>
      </c>
      <c r="AS28" s="157">
        <f t="shared" si="8"/>
        <v>5.0999999999999996</v>
      </c>
      <c r="AT28" s="38" t="str">
        <f t="shared" si="9"/>
        <v>Low</v>
      </c>
      <c r="AU28" s="39">
        <f t="shared" si="1"/>
        <v>52</v>
      </c>
      <c r="AV28" s="40"/>
    </row>
    <row r="29" spans="1:48" thickBot="1" x14ac:dyDescent="0.35">
      <c r="A29" s="133" t="str">
        <f>'Indicator Data'!A39</f>
        <v>Cross Cutting Area</v>
      </c>
      <c r="B29" s="133" t="str">
        <f>'Indicator Data'!B39</f>
        <v>Dhaka</v>
      </c>
      <c r="C29" s="133" t="str">
        <f>'Indicator Data'!C39</f>
        <v>Narayanganj</v>
      </c>
      <c r="D29" s="133">
        <f>'Indicator Data'!D39</f>
        <v>3067</v>
      </c>
      <c r="E29" s="274">
        <f>'Hazard &amp; Exposure'!AJ31</f>
        <v>9.1999999999999993</v>
      </c>
      <c r="F29" s="274">
        <f>'Hazard &amp; Exposure'!AK31</f>
        <v>7</v>
      </c>
      <c r="G29" s="274">
        <f>'Hazard &amp; Exposure'!AL31</f>
        <v>0</v>
      </c>
      <c r="H29" s="274">
        <f>'Hazard &amp; Exposure'!AM31</f>
        <v>0</v>
      </c>
      <c r="I29" s="274">
        <f>'Hazard &amp; Exposure'!AN31</f>
        <v>0</v>
      </c>
      <c r="J29" s="274">
        <f>'Hazard &amp; Exposure'!AO31</f>
        <v>5</v>
      </c>
      <c r="K29" s="274">
        <f>'Hazard &amp; Exposure'!AP31</f>
        <v>0</v>
      </c>
      <c r="L29" s="274">
        <f>'Hazard &amp; Exposure'!AQ31</f>
        <v>4.7</v>
      </c>
      <c r="M29" s="274">
        <f>'Hazard &amp; Exposure'!AR31</f>
        <v>6.5</v>
      </c>
      <c r="N29" s="157">
        <f>'Hazard &amp; Exposure'!AS31</f>
        <v>6.4</v>
      </c>
      <c r="O29" s="157">
        <f>'Hazard &amp; Exposure'!AT31</f>
        <v>4.5999999999999996</v>
      </c>
      <c r="P29" s="315">
        <f t="shared" si="2"/>
        <v>5.6</v>
      </c>
      <c r="Q29" s="38" t="str">
        <f t="shared" si="3"/>
        <v>Very Low</v>
      </c>
      <c r="R29" s="39">
        <f t="shared" si="4"/>
        <v>61</v>
      </c>
      <c r="S29" s="275">
        <f>Vulnerability!AK31</f>
        <v>2.9</v>
      </c>
      <c r="T29" s="275">
        <f>Vulnerability!AL31</f>
        <v>5.7</v>
      </c>
      <c r="U29" s="275">
        <f>Vulnerability!AM31</f>
        <v>2</v>
      </c>
      <c r="V29" s="157">
        <f>Vulnerability!AN31</f>
        <v>3.4</v>
      </c>
      <c r="W29" s="275">
        <f>Vulnerability!AO31</f>
        <v>2.2000000000000002</v>
      </c>
      <c r="X29" s="275">
        <f>Vulnerability!AP31</f>
        <v>3.9</v>
      </c>
      <c r="Y29" s="275">
        <f>Vulnerability!AQ31</f>
        <v>0</v>
      </c>
      <c r="Z29" s="275">
        <f>Vulnerability!AR31</f>
        <v>3.7</v>
      </c>
      <c r="AA29" s="275">
        <f>Vulnerability!AS31</f>
        <v>2.9</v>
      </c>
      <c r="AB29" s="275">
        <f>Vulnerability!AT31</f>
        <v>2.8</v>
      </c>
      <c r="AC29" s="157">
        <f>Vulnerability!AU31</f>
        <v>2.5</v>
      </c>
      <c r="AD29" s="336">
        <f>Vulnerability!AV31</f>
        <v>3</v>
      </c>
      <c r="AE29" s="38" t="str">
        <f t="shared" si="5"/>
        <v>Very Low</v>
      </c>
      <c r="AF29" s="39">
        <f t="shared" si="0"/>
        <v>64</v>
      </c>
      <c r="AG29" s="276">
        <f>'Lack of Coping Capacity'!AD31</f>
        <v>7</v>
      </c>
      <c r="AH29" s="276">
        <f>'Lack of Coping Capacity'!AE31</f>
        <v>3</v>
      </c>
      <c r="AI29" s="276">
        <f>'Lack of Coping Capacity'!AF31</f>
        <v>9.6</v>
      </c>
      <c r="AJ29" s="276">
        <f>'Lack of Coping Capacity'!AG31</f>
        <v>1.1000000000000001</v>
      </c>
      <c r="AK29" s="276">
        <f>'Lack of Coping Capacity'!AH31</f>
        <v>3.5</v>
      </c>
      <c r="AL29" s="276">
        <f>'Lack of Coping Capacity'!AI31</f>
        <v>5.9</v>
      </c>
      <c r="AM29" s="276">
        <f>'Lack of Coping Capacity'!AJ31</f>
        <v>5.5</v>
      </c>
      <c r="AN29" s="157">
        <f>'Lack of Coping Capacity'!AK31</f>
        <v>6.5</v>
      </c>
      <c r="AO29" s="157">
        <f>'Lack of Coping Capacity'!AL31</f>
        <v>3.2</v>
      </c>
      <c r="AP29" s="157">
        <f>'Lack of Coping Capacity'!AM31</f>
        <v>5.0999999999999996</v>
      </c>
      <c r="AQ29" s="38" t="str">
        <f t="shared" si="6"/>
        <v>Medium</v>
      </c>
      <c r="AR29" s="39">
        <f t="shared" si="7"/>
        <v>30</v>
      </c>
      <c r="AS29" s="157">
        <f t="shared" si="8"/>
        <v>4.4000000000000004</v>
      </c>
      <c r="AT29" s="38" t="str">
        <f t="shared" si="9"/>
        <v>Very Low</v>
      </c>
      <c r="AU29" s="39">
        <f t="shared" si="1"/>
        <v>64</v>
      </c>
      <c r="AV29" s="40"/>
    </row>
    <row r="30" spans="1:48" thickBot="1" x14ac:dyDescent="0.35">
      <c r="A30" s="133" t="str">
        <f>'Indicator Data'!A40</f>
        <v>Cross Cutting Area</v>
      </c>
      <c r="B30" s="133" t="str">
        <f>'Indicator Data'!B40</f>
        <v>Dhaka</v>
      </c>
      <c r="C30" s="133" t="str">
        <f>'Indicator Data'!C40</f>
        <v>Narsingdi</v>
      </c>
      <c r="D30" s="133">
        <f>'Indicator Data'!D40</f>
        <v>3068</v>
      </c>
      <c r="E30" s="274">
        <f>'Hazard &amp; Exposure'!AJ32</f>
        <v>9.1999999999999993</v>
      </c>
      <c r="F30" s="274">
        <f>'Hazard &amp; Exposure'!AK32</f>
        <v>8.1999999999999993</v>
      </c>
      <c r="G30" s="274">
        <f>'Hazard &amp; Exposure'!AL32</f>
        <v>1.4</v>
      </c>
      <c r="H30" s="274">
        <f>'Hazard &amp; Exposure'!AM32</f>
        <v>0</v>
      </c>
      <c r="I30" s="274">
        <f>'Hazard &amp; Exposure'!AN32</f>
        <v>0</v>
      </c>
      <c r="J30" s="274">
        <f>'Hazard &amp; Exposure'!AO32</f>
        <v>4.5999999999999996</v>
      </c>
      <c r="K30" s="274">
        <f>'Hazard &amp; Exposure'!AP32</f>
        <v>0</v>
      </c>
      <c r="L30" s="274">
        <f>'Hazard &amp; Exposure'!AQ32</f>
        <v>5.8</v>
      </c>
      <c r="M30" s="274">
        <f>'Hazard &amp; Exposure'!AR32</f>
        <v>5.9</v>
      </c>
      <c r="N30" s="157">
        <f>'Hazard &amp; Exposure'!AS32</f>
        <v>6.4</v>
      </c>
      <c r="O30" s="157">
        <f>'Hazard &amp; Exposure'!AT32</f>
        <v>4.9000000000000004</v>
      </c>
      <c r="P30" s="315">
        <f t="shared" si="2"/>
        <v>5.7</v>
      </c>
      <c r="Q30" s="38" t="str">
        <f t="shared" si="3"/>
        <v>Very Low</v>
      </c>
      <c r="R30" s="39">
        <f t="shared" si="4"/>
        <v>51</v>
      </c>
      <c r="S30" s="275">
        <f>Vulnerability!AK32</f>
        <v>4.5999999999999996</v>
      </c>
      <c r="T30" s="275">
        <f>Vulnerability!AL32</f>
        <v>5.9</v>
      </c>
      <c r="U30" s="275">
        <f>Vulnerability!AM32</f>
        <v>3.5</v>
      </c>
      <c r="V30" s="157">
        <f>Vulnerability!AN32</f>
        <v>4.7</v>
      </c>
      <c r="W30" s="275">
        <f>Vulnerability!AO32</f>
        <v>1.7</v>
      </c>
      <c r="X30" s="275">
        <f>Vulnerability!AP32</f>
        <v>5</v>
      </c>
      <c r="Y30" s="275">
        <f>Vulnerability!AQ32</f>
        <v>0</v>
      </c>
      <c r="Z30" s="275">
        <f>Vulnerability!AR32</f>
        <v>4.8</v>
      </c>
      <c r="AA30" s="275">
        <f>Vulnerability!AS32</f>
        <v>3.5</v>
      </c>
      <c r="AB30" s="275">
        <f>Vulnerability!AT32</f>
        <v>3.6</v>
      </c>
      <c r="AC30" s="157">
        <f>Vulnerability!AU32</f>
        <v>2.7</v>
      </c>
      <c r="AD30" s="336">
        <f>Vulnerability!AV32</f>
        <v>3.8</v>
      </c>
      <c r="AE30" s="38" t="str">
        <f t="shared" si="5"/>
        <v>Very Low</v>
      </c>
      <c r="AF30" s="39">
        <f t="shared" si="0"/>
        <v>62</v>
      </c>
      <c r="AG30" s="276">
        <f>'Lack of Coping Capacity'!AD32</f>
        <v>7</v>
      </c>
      <c r="AH30" s="276">
        <f>'Lack of Coping Capacity'!AE32</f>
        <v>3</v>
      </c>
      <c r="AI30" s="276">
        <f>'Lack of Coping Capacity'!AF32</f>
        <v>8.8000000000000007</v>
      </c>
      <c r="AJ30" s="276">
        <f>'Lack of Coping Capacity'!AG32</f>
        <v>1.3</v>
      </c>
      <c r="AK30" s="276">
        <f>'Lack of Coping Capacity'!AH32</f>
        <v>3.3</v>
      </c>
      <c r="AL30" s="276">
        <f>'Lack of Coping Capacity'!AI32</f>
        <v>5.0999999999999996</v>
      </c>
      <c r="AM30" s="276">
        <f>'Lack of Coping Capacity'!AJ32</f>
        <v>5.8</v>
      </c>
      <c r="AN30" s="157">
        <f>'Lack of Coping Capacity'!AK32</f>
        <v>6.3</v>
      </c>
      <c r="AO30" s="157">
        <f>'Lack of Coping Capacity'!AL32</f>
        <v>3.1</v>
      </c>
      <c r="AP30" s="157">
        <f>'Lack of Coping Capacity'!AM32</f>
        <v>4.9000000000000004</v>
      </c>
      <c r="AQ30" s="38" t="str">
        <f t="shared" si="6"/>
        <v>Low</v>
      </c>
      <c r="AR30" s="39">
        <f t="shared" si="7"/>
        <v>44</v>
      </c>
      <c r="AS30" s="157">
        <f t="shared" si="8"/>
        <v>4.7</v>
      </c>
      <c r="AT30" s="38" t="str">
        <f t="shared" si="9"/>
        <v>Very Low</v>
      </c>
      <c r="AU30" s="39">
        <f t="shared" si="1"/>
        <v>62</v>
      </c>
      <c r="AV30" s="40"/>
    </row>
    <row r="31" spans="1:48" ht="15.75" customHeight="1" x14ac:dyDescent="0.3">
      <c r="A31" s="133" t="str">
        <f>'Indicator Data'!A41</f>
        <v>Cross Cutting Area</v>
      </c>
      <c r="B31" s="133" t="str">
        <f>'Indicator Data'!B41</f>
        <v>Dhaka</v>
      </c>
      <c r="C31" s="133" t="str">
        <f>'Indicator Data'!C41</f>
        <v>Rajbari</v>
      </c>
      <c r="D31" s="133">
        <f>'Indicator Data'!D41</f>
        <v>3082</v>
      </c>
      <c r="E31" s="274">
        <f>'Hazard &amp; Exposure'!AJ33</f>
        <v>9.1999999999999993</v>
      </c>
      <c r="F31" s="274">
        <f>'Hazard &amp; Exposure'!AK33</f>
        <v>8</v>
      </c>
      <c r="G31" s="274">
        <f>'Hazard &amp; Exposure'!AL33</f>
        <v>0</v>
      </c>
      <c r="H31" s="274">
        <f>'Hazard &amp; Exposure'!AM33</f>
        <v>0</v>
      </c>
      <c r="I31" s="274">
        <f>'Hazard &amp; Exposure'!AN33</f>
        <v>0</v>
      </c>
      <c r="J31" s="274">
        <f>'Hazard &amp; Exposure'!AO33</f>
        <v>4.0999999999999996</v>
      </c>
      <c r="K31" s="274">
        <f>'Hazard &amp; Exposure'!AP33</f>
        <v>7.6</v>
      </c>
      <c r="L31" s="274">
        <f>'Hazard &amp; Exposure'!AQ33</f>
        <v>7.1</v>
      </c>
      <c r="M31" s="274">
        <f>'Hazard &amp; Exposure'!AR33</f>
        <v>5.6</v>
      </c>
      <c r="N31" s="157">
        <f>'Hazard &amp; Exposure'!AS33</f>
        <v>6.4</v>
      </c>
      <c r="O31" s="157">
        <f>'Hazard &amp; Exposure'!AT33</f>
        <v>5.6</v>
      </c>
      <c r="P31" s="315">
        <f t="shared" si="2"/>
        <v>6</v>
      </c>
      <c r="Q31" s="38" t="str">
        <f t="shared" si="3"/>
        <v>Medium</v>
      </c>
      <c r="R31" s="39">
        <f t="shared" si="4"/>
        <v>27</v>
      </c>
      <c r="S31" s="275">
        <f>Vulnerability!AK33</f>
        <v>6.7</v>
      </c>
      <c r="T31" s="275">
        <f>Vulnerability!AL33</f>
        <v>5.9</v>
      </c>
      <c r="U31" s="275">
        <f>Vulnerability!AM33</f>
        <v>2.8</v>
      </c>
      <c r="V31" s="157">
        <f>Vulnerability!AN33</f>
        <v>5.5</v>
      </c>
      <c r="W31" s="275">
        <f>Vulnerability!AO33</f>
        <v>3.3</v>
      </c>
      <c r="X31" s="275">
        <f>Vulnerability!AP33</f>
        <v>2.2999999999999998</v>
      </c>
      <c r="Y31" s="275">
        <f>Vulnerability!AQ33</f>
        <v>4.2</v>
      </c>
      <c r="Z31" s="275">
        <f>Vulnerability!AR33</f>
        <v>6.1</v>
      </c>
      <c r="AA31" s="275">
        <f>Vulnerability!AS33</f>
        <v>4.7</v>
      </c>
      <c r="AB31" s="275">
        <f>Vulnerability!AT33</f>
        <v>4.5</v>
      </c>
      <c r="AC31" s="157">
        <f>Vulnerability!AU33</f>
        <v>3.9</v>
      </c>
      <c r="AD31" s="336">
        <f>Vulnerability!AV33</f>
        <v>4.8</v>
      </c>
      <c r="AE31" s="38" t="str">
        <f t="shared" si="5"/>
        <v>Low</v>
      </c>
      <c r="AF31" s="39">
        <f t="shared" si="0"/>
        <v>43</v>
      </c>
      <c r="AG31" s="276">
        <f>'Lack of Coping Capacity'!AD33</f>
        <v>7</v>
      </c>
      <c r="AH31" s="276">
        <f>'Lack of Coping Capacity'!AE33</f>
        <v>3</v>
      </c>
      <c r="AI31" s="276">
        <f>'Lack of Coping Capacity'!AF33</f>
        <v>8.6</v>
      </c>
      <c r="AJ31" s="276">
        <f>'Lack of Coping Capacity'!AG33</f>
        <v>1.7</v>
      </c>
      <c r="AK31" s="276">
        <f>'Lack of Coping Capacity'!AH33</f>
        <v>1.9</v>
      </c>
      <c r="AL31" s="276">
        <f>'Lack of Coping Capacity'!AI33</f>
        <v>4.5999999999999996</v>
      </c>
      <c r="AM31" s="276">
        <f>'Lack of Coping Capacity'!AJ33</f>
        <v>6.5</v>
      </c>
      <c r="AN31" s="157">
        <f>'Lack of Coping Capacity'!AK33</f>
        <v>6.2</v>
      </c>
      <c r="AO31" s="157">
        <f>'Lack of Coping Capacity'!AL33</f>
        <v>2.9</v>
      </c>
      <c r="AP31" s="157">
        <f>'Lack of Coping Capacity'!AM33</f>
        <v>4.8</v>
      </c>
      <c r="AQ31" s="38" t="str">
        <f t="shared" si="6"/>
        <v>Low</v>
      </c>
      <c r="AR31" s="39">
        <f t="shared" si="7"/>
        <v>54</v>
      </c>
      <c r="AS31" s="157">
        <f t="shared" si="8"/>
        <v>5.2</v>
      </c>
      <c r="AT31" s="38" t="str">
        <f t="shared" si="9"/>
        <v>Low</v>
      </c>
      <c r="AU31" s="39">
        <f t="shared" si="1"/>
        <v>45</v>
      </c>
      <c r="AV31" s="2"/>
    </row>
    <row r="32" spans="1:48" ht="15.75" customHeight="1" x14ac:dyDescent="0.3">
      <c r="A32" s="133" t="str">
        <f>'Indicator Data'!A42</f>
        <v>Coastal Zone</v>
      </c>
      <c r="B32" s="133" t="str">
        <f>'Indicator Data'!B42</f>
        <v>Dhaka</v>
      </c>
      <c r="C32" s="133" t="str">
        <f>'Indicator Data'!C42</f>
        <v>Shariatpur</v>
      </c>
      <c r="D32" s="133">
        <f>'Indicator Data'!D42</f>
        <v>3086</v>
      </c>
      <c r="E32" s="274">
        <f>'Hazard &amp; Exposure'!AJ34</f>
        <v>9.1999999999999993</v>
      </c>
      <c r="F32" s="274">
        <f>'Hazard &amp; Exposure'!AK34</f>
        <v>7</v>
      </c>
      <c r="G32" s="274">
        <f>'Hazard &amp; Exposure'!AL34</f>
        <v>5.4</v>
      </c>
      <c r="H32" s="274">
        <f>'Hazard &amp; Exposure'!AM34</f>
        <v>0</v>
      </c>
      <c r="I32" s="274">
        <f>'Hazard &amp; Exposure'!AN34</f>
        <v>0</v>
      </c>
      <c r="J32" s="274">
        <f>'Hazard &amp; Exposure'!AO34</f>
        <v>3.5</v>
      </c>
      <c r="K32" s="274">
        <f>'Hazard &amp; Exposure'!AP34</f>
        <v>5.8</v>
      </c>
      <c r="L32" s="274">
        <f>'Hazard &amp; Exposure'!AQ34</f>
        <v>3.2</v>
      </c>
      <c r="M32" s="274">
        <f>'Hazard &amp; Exposure'!AR34</f>
        <v>5.6</v>
      </c>
      <c r="N32" s="157">
        <f>'Hazard &amp; Exposure'!AS34</f>
        <v>6.4</v>
      </c>
      <c r="O32" s="157">
        <f>'Hazard &amp; Exposure'!AT34</f>
        <v>5.0999999999999996</v>
      </c>
      <c r="P32" s="315">
        <f t="shared" si="2"/>
        <v>5.8</v>
      </c>
      <c r="Q32" s="38" t="str">
        <f t="shared" si="3"/>
        <v>Low</v>
      </c>
      <c r="R32" s="39">
        <f t="shared" si="4"/>
        <v>46</v>
      </c>
      <c r="S32" s="275">
        <f>Vulnerability!AK34</f>
        <v>5.6</v>
      </c>
      <c r="T32" s="275">
        <f>Vulnerability!AL34</f>
        <v>7.7</v>
      </c>
      <c r="U32" s="275">
        <f>Vulnerability!AM34</f>
        <v>3.4</v>
      </c>
      <c r="V32" s="157">
        <f>Vulnerability!AN34</f>
        <v>5.6</v>
      </c>
      <c r="W32" s="275">
        <f>Vulnerability!AO34</f>
        <v>6.1</v>
      </c>
      <c r="X32" s="275">
        <f>Vulnerability!AP34</f>
        <v>5.3</v>
      </c>
      <c r="Y32" s="275">
        <f>Vulnerability!AQ34</f>
        <v>5.3</v>
      </c>
      <c r="Z32" s="275">
        <f>Vulnerability!AR34</f>
        <v>4.0999999999999996</v>
      </c>
      <c r="AA32" s="275">
        <f>Vulnerability!AS34</f>
        <v>4.5999999999999996</v>
      </c>
      <c r="AB32" s="275">
        <f>Vulnerability!AT34</f>
        <v>4.8</v>
      </c>
      <c r="AC32" s="157">
        <f>Vulnerability!AU34</f>
        <v>5.5</v>
      </c>
      <c r="AD32" s="336">
        <f>Vulnerability!AV34</f>
        <v>5.6</v>
      </c>
      <c r="AE32" s="38" t="str">
        <f t="shared" si="5"/>
        <v>Medium</v>
      </c>
      <c r="AF32" s="39">
        <f t="shared" si="0"/>
        <v>19</v>
      </c>
      <c r="AG32" s="276">
        <f>'Lack of Coping Capacity'!AD34</f>
        <v>7</v>
      </c>
      <c r="AH32" s="276">
        <f>'Lack of Coping Capacity'!AE34</f>
        <v>5.4</v>
      </c>
      <c r="AI32" s="276">
        <f>'Lack of Coping Capacity'!AF34</f>
        <v>8.1999999999999993</v>
      </c>
      <c r="AJ32" s="276">
        <f>'Lack of Coping Capacity'!AG34</f>
        <v>2.6</v>
      </c>
      <c r="AK32" s="276">
        <f>'Lack of Coping Capacity'!AH34</f>
        <v>1.6</v>
      </c>
      <c r="AL32" s="276">
        <f>'Lack of Coping Capacity'!AI34</f>
        <v>5.9</v>
      </c>
      <c r="AM32" s="276">
        <f>'Lack of Coping Capacity'!AJ34</f>
        <v>6.3</v>
      </c>
      <c r="AN32" s="157">
        <f>'Lack of Coping Capacity'!AK34</f>
        <v>6.9</v>
      </c>
      <c r="AO32" s="157">
        <f>'Lack of Coping Capacity'!AL34</f>
        <v>3.3</v>
      </c>
      <c r="AP32" s="157">
        <f>'Lack of Coping Capacity'!AM34</f>
        <v>5.4</v>
      </c>
      <c r="AQ32" s="38" t="str">
        <f t="shared" si="6"/>
        <v>High</v>
      </c>
      <c r="AR32" s="39">
        <f t="shared" si="7"/>
        <v>15</v>
      </c>
      <c r="AS32" s="157">
        <f t="shared" si="8"/>
        <v>5.6</v>
      </c>
      <c r="AT32" s="38" t="str">
        <f t="shared" si="9"/>
        <v>High</v>
      </c>
      <c r="AU32" s="39">
        <f t="shared" si="1"/>
        <v>16</v>
      </c>
      <c r="AV32" s="2"/>
    </row>
    <row r="33" spans="1:48" ht="15.75" customHeight="1" x14ac:dyDescent="0.3">
      <c r="A33" s="133" t="str">
        <f>'Indicator Data'!A43</f>
        <v>Cross Cutting Area</v>
      </c>
      <c r="B33" s="133" t="str">
        <f>'Indicator Data'!B43</f>
        <v>Dhaka</v>
      </c>
      <c r="C33" s="133" t="str">
        <f>'Indicator Data'!C43</f>
        <v>Tangail</v>
      </c>
      <c r="D33" s="133">
        <f>'Indicator Data'!D43</f>
        <v>3093</v>
      </c>
      <c r="E33" s="274">
        <f>'Hazard &amp; Exposure'!AJ35</f>
        <v>9.1999999999999993</v>
      </c>
      <c r="F33" s="274">
        <f>'Hazard &amp; Exposure'!AK35</f>
        <v>7.8</v>
      </c>
      <c r="G33" s="274">
        <f>'Hazard &amp; Exposure'!AL35</f>
        <v>0.7</v>
      </c>
      <c r="H33" s="274">
        <f>'Hazard &amp; Exposure'!AM35</f>
        <v>0</v>
      </c>
      <c r="I33" s="274">
        <f>'Hazard &amp; Exposure'!AN35</f>
        <v>0</v>
      </c>
      <c r="J33" s="274">
        <f>'Hazard &amp; Exposure'!AO35</f>
        <v>6.6</v>
      </c>
      <c r="K33" s="274">
        <f>'Hazard &amp; Exposure'!AP35</f>
        <v>8.3000000000000007</v>
      </c>
      <c r="L33" s="274">
        <f>'Hazard &amp; Exposure'!AQ35</f>
        <v>7</v>
      </c>
      <c r="M33" s="274">
        <f>'Hazard &amp; Exposure'!AR35</f>
        <v>5.0999999999999996</v>
      </c>
      <c r="N33" s="157">
        <f>'Hazard &amp; Exposure'!AS35</f>
        <v>6.4</v>
      </c>
      <c r="O33" s="157">
        <f>'Hazard &amp; Exposure'!AT35</f>
        <v>6</v>
      </c>
      <c r="P33" s="315">
        <f t="shared" si="2"/>
        <v>6.2</v>
      </c>
      <c r="Q33" s="38" t="str">
        <f t="shared" si="3"/>
        <v>High</v>
      </c>
      <c r="R33" s="39">
        <f t="shared" si="4"/>
        <v>12</v>
      </c>
      <c r="S33" s="275">
        <f>Vulnerability!AK35</f>
        <v>6</v>
      </c>
      <c r="T33" s="275">
        <f>Vulnerability!AL35</f>
        <v>5.4</v>
      </c>
      <c r="U33" s="275">
        <f>Vulnerability!AM35</f>
        <v>3.3</v>
      </c>
      <c r="V33" s="157">
        <f>Vulnerability!AN35</f>
        <v>5.2</v>
      </c>
      <c r="W33" s="275">
        <f>Vulnerability!AO35</f>
        <v>4.2</v>
      </c>
      <c r="X33" s="275">
        <f>Vulnerability!AP35</f>
        <v>5.0999999999999996</v>
      </c>
      <c r="Y33" s="275">
        <f>Vulnerability!AQ35</f>
        <v>6</v>
      </c>
      <c r="Z33" s="275">
        <f>Vulnerability!AR35</f>
        <v>6</v>
      </c>
      <c r="AA33" s="275">
        <f>Vulnerability!AS35</f>
        <v>4.9000000000000004</v>
      </c>
      <c r="AB33" s="275">
        <f>Vulnerability!AT35</f>
        <v>5.5</v>
      </c>
      <c r="AC33" s="157">
        <f>Vulnerability!AU35</f>
        <v>4.9000000000000004</v>
      </c>
      <c r="AD33" s="336">
        <f>Vulnerability!AV35</f>
        <v>5.0999999999999996</v>
      </c>
      <c r="AE33" s="38" t="str">
        <f t="shared" si="5"/>
        <v>Low</v>
      </c>
      <c r="AF33" s="39">
        <f t="shared" si="0"/>
        <v>33</v>
      </c>
      <c r="AG33" s="276">
        <f>'Lack of Coping Capacity'!AD35</f>
        <v>7</v>
      </c>
      <c r="AH33" s="276">
        <f>'Lack of Coping Capacity'!AE35</f>
        <v>3</v>
      </c>
      <c r="AI33" s="276">
        <f>'Lack of Coping Capacity'!AF35</f>
        <v>8.4</v>
      </c>
      <c r="AJ33" s="276">
        <f>'Lack of Coping Capacity'!AG35</f>
        <v>3</v>
      </c>
      <c r="AK33" s="276">
        <f>'Lack of Coping Capacity'!AH35</f>
        <v>2.1</v>
      </c>
      <c r="AL33" s="276">
        <f>'Lack of Coping Capacity'!AI35</f>
        <v>5.0999999999999996</v>
      </c>
      <c r="AM33" s="276">
        <f>'Lack of Coping Capacity'!AJ35</f>
        <v>6.3</v>
      </c>
      <c r="AN33" s="157">
        <f>'Lack of Coping Capacity'!AK35</f>
        <v>6.1</v>
      </c>
      <c r="AO33" s="157">
        <f>'Lack of Coping Capacity'!AL35</f>
        <v>3.3</v>
      </c>
      <c r="AP33" s="157">
        <f>'Lack of Coping Capacity'!AM35</f>
        <v>4.9000000000000004</v>
      </c>
      <c r="AQ33" s="38" t="str">
        <f t="shared" si="6"/>
        <v>Low</v>
      </c>
      <c r="AR33" s="39">
        <f t="shared" si="7"/>
        <v>44</v>
      </c>
      <c r="AS33" s="157">
        <f t="shared" si="8"/>
        <v>5.4</v>
      </c>
      <c r="AT33" s="38" t="str">
        <f t="shared" si="9"/>
        <v>Medium</v>
      </c>
      <c r="AU33" s="39">
        <f t="shared" si="1"/>
        <v>31</v>
      </c>
      <c r="AV33" s="2"/>
    </row>
    <row r="34" spans="1:48" ht="15.75" customHeight="1" x14ac:dyDescent="0.3">
      <c r="A34" s="133" t="str">
        <f>'Indicator Data'!A44</f>
        <v>Coastal Zone</v>
      </c>
      <c r="B34" s="133" t="str">
        <f>'Indicator Data'!B44</f>
        <v>Khulna</v>
      </c>
      <c r="C34" s="133" t="str">
        <f>'Indicator Data'!C44</f>
        <v>Bagerhat</v>
      </c>
      <c r="D34" s="133">
        <f>'Indicator Data'!D44</f>
        <v>4001</v>
      </c>
      <c r="E34" s="274">
        <f>'Hazard &amp; Exposure'!AJ36</f>
        <v>9.1999999999999993</v>
      </c>
      <c r="F34" s="274">
        <f>'Hazard &amp; Exposure'!AK36</f>
        <v>6.8</v>
      </c>
      <c r="G34" s="274">
        <f>'Hazard &amp; Exposure'!AL36</f>
        <v>9.5</v>
      </c>
      <c r="H34" s="274">
        <f>'Hazard &amp; Exposure'!AM36</f>
        <v>0</v>
      </c>
      <c r="I34" s="274">
        <f>'Hazard &amp; Exposure'!AN36</f>
        <v>0</v>
      </c>
      <c r="J34" s="274">
        <f>'Hazard &amp; Exposure'!AO36</f>
        <v>3.5</v>
      </c>
      <c r="K34" s="274" t="str">
        <f>'Hazard &amp; Exposure'!AP36</f>
        <v>x</v>
      </c>
      <c r="L34" s="274">
        <f>'Hazard &amp; Exposure'!AQ36</f>
        <v>5.4</v>
      </c>
      <c r="M34" s="274">
        <f>'Hazard &amp; Exposure'!AR36</f>
        <v>4.3</v>
      </c>
      <c r="N34" s="157">
        <f>'Hazard &amp; Exposure'!AS36</f>
        <v>6.4</v>
      </c>
      <c r="O34" s="157">
        <f>'Hazard &amp; Exposure'!AT36</f>
        <v>6</v>
      </c>
      <c r="P34" s="315">
        <f t="shared" si="2"/>
        <v>6.2</v>
      </c>
      <c r="Q34" s="38" t="str">
        <f t="shared" si="3"/>
        <v>High</v>
      </c>
      <c r="R34" s="39">
        <f t="shared" si="4"/>
        <v>12</v>
      </c>
      <c r="S34" s="275">
        <f>Vulnerability!AK36</f>
        <v>7.3</v>
      </c>
      <c r="T34" s="275">
        <f>Vulnerability!AL36</f>
        <v>5.4</v>
      </c>
      <c r="U34" s="275">
        <f>Vulnerability!AM36</f>
        <v>3.5</v>
      </c>
      <c r="V34" s="157">
        <f>Vulnerability!AN36</f>
        <v>5.9</v>
      </c>
      <c r="W34" s="275">
        <f>Vulnerability!AO36</f>
        <v>8.5</v>
      </c>
      <c r="X34" s="275">
        <f>Vulnerability!AP36</f>
        <v>4</v>
      </c>
      <c r="Y34" s="275">
        <f>Vulnerability!AQ36</f>
        <v>4.0999999999999996</v>
      </c>
      <c r="Z34" s="275">
        <f>Vulnerability!AR36</f>
        <v>4.9000000000000004</v>
      </c>
      <c r="AA34" s="275">
        <f>Vulnerability!AS36</f>
        <v>6</v>
      </c>
      <c r="AB34" s="275">
        <f>Vulnerability!AT36</f>
        <v>4.8</v>
      </c>
      <c r="AC34" s="157">
        <f>Vulnerability!AU36</f>
        <v>7.1</v>
      </c>
      <c r="AD34" s="336">
        <f>Vulnerability!AV36</f>
        <v>6.5</v>
      </c>
      <c r="AE34" s="38" t="str">
        <f t="shared" si="5"/>
        <v>Very High</v>
      </c>
      <c r="AF34" s="39">
        <f t="shared" si="0"/>
        <v>5</v>
      </c>
      <c r="AG34" s="276">
        <f>'Lack of Coping Capacity'!AD36</f>
        <v>7</v>
      </c>
      <c r="AH34" s="276">
        <f>'Lack of Coping Capacity'!AE36</f>
        <v>5.3</v>
      </c>
      <c r="AI34" s="276">
        <f>'Lack of Coping Capacity'!AF36</f>
        <v>7.3</v>
      </c>
      <c r="AJ34" s="276">
        <f>'Lack of Coping Capacity'!AG36</f>
        <v>4.5999999999999996</v>
      </c>
      <c r="AK34" s="276">
        <f>'Lack of Coping Capacity'!AH36</f>
        <v>2.7</v>
      </c>
      <c r="AL34" s="276">
        <f>'Lack of Coping Capacity'!AI36</f>
        <v>4.2</v>
      </c>
      <c r="AM34" s="276">
        <f>'Lack of Coping Capacity'!AJ36</f>
        <v>5.6</v>
      </c>
      <c r="AN34" s="157">
        <f>'Lack of Coping Capacity'!AK36</f>
        <v>6.5</v>
      </c>
      <c r="AO34" s="157">
        <f>'Lack of Coping Capacity'!AL36</f>
        <v>3.4</v>
      </c>
      <c r="AP34" s="157">
        <f>'Lack of Coping Capacity'!AM36</f>
        <v>5.0999999999999996</v>
      </c>
      <c r="AQ34" s="38" t="str">
        <f t="shared" si="6"/>
        <v>Medium</v>
      </c>
      <c r="AR34" s="39">
        <f t="shared" si="7"/>
        <v>30</v>
      </c>
      <c r="AS34" s="157">
        <f t="shared" si="8"/>
        <v>5.9</v>
      </c>
      <c r="AT34" s="38" t="str">
        <f t="shared" si="9"/>
        <v>Very High</v>
      </c>
      <c r="AU34" s="39">
        <f t="shared" si="1"/>
        <v>5</v>
      </c>
      <c r="AV34" s="2"/>
    </row>
    <row r="35" spans="1:48" ht="15.75" customHeight="1" x14ac:dyDescent="0.3">
      <c r="A35" s="133" t="str">
        <f>'Indicator Data'!A45</f>
        <v>Cross Cutting Area</v>
      </c>
      <c r="B35" s="133" t="str">
        <f>'Indicator Data'!B45</f>
        <v>Khulna</v>
      </c>
      <c r="C35" s="133" t="str">
        <f>'Indicator Data'!C45</f>
        <v>Chuadanga</v>
      </c>
      <c r="D35" s="133">
        <f>'Indicator Data'!D45</f>
        <v>4018</v>
      </c>
      <c r="E35" s="274">
        <f>'Hazard &amp; Exposure'!AJ37</f>
        <v>9.1999999999999993</v>
      </c>
      <c r="F35" s="274">
        <f>'Hazard &amp; Exposure'!AK37</f>
        <v>6.4</v>
      </c>
      <c r="G35" s="274">
        <f>'Hazard &amp; Exposure'!AL37</f>
        <v>0</v>
      </c>
      <c r="H35" s="274">
        <f>'Hazard &amp; Exposure'!AM37</f>
        <v>0</v>
      </c>
      <c r="I35" s="274">
        <f>'Hazard &amp; Exposure'!AN37</f>
        <v>0</v>
      </c>
      <c r="J35" s="274">
        <f>'Hazard &amp; Exposure'!AO37</f>
        <v>4.5999999999999996</v>
      </c>
      <c r="K35" s="274">
        <f>'Hazard &amp; Exposure'!AP37</f>
        <v>0</v>
      </c>
      <c r="L35" s="274">
        <f>'Hazard &amp; Exposure'!AQ37</f>
        <v>8.5</v>
      </c>
      <c r="M35" s="274">
        <f>'Hazard &amp; Exposure'!AR37</f>
        <v>5.4</v>
      </c>
      <c r="N35" s="157">
        <f>'Hazard &amp; Exposure'!AS37</f>
        <v>6.4</v>
      </c>
      <c r="O35" s="157">
        <f>'Hazard &amp; Exposure'!AT37</f>
        <v>4.9000000000000004</v>
      </c>
      <c r="P35" s="315">
        <f t="shared" si="2"/>
        <v>5.7</v>
      </c>
      <c r="Q35" s="38" t="str">
        <f t="shared" si="3"/>
        <v>Very Low</v>
      </c>
      <c r="R35" s="39">
        <f t="shared" si="4"/>
        <v>51</v>
      </c>
      <c r="S35" s="275">
        <f>Vulnerability!AK37</f>
        <v>6.5</v>
      </c>
      <c r="T35" s="275">
        <f>Vulnerability!AL37</f>
        <v>5.8</v>
      </c>
      <c r="U35" s="275">
        <f>Vulnerability!AM37</f>
        <v>2.2000000000000002</v>
      </c>
      <c r="V35" s="157">
        <f>Vulnerability!AN37</f>
        <v>5.3</v>
      </c>
      <c r="W35" s="275">
        <f>Vulnerability!AO37</f>
        <v>4.9000000000000004</v>
      </c>
      <c r="X35" s="275">
        <f>Vulnerability!AP37</f>
        <v>4.8</v>
      </c>
      <c r="Y35" s="275">
        <f>Vulnerability!AQ37</f>
        <v>0</v>
      </c>
      <c r="Z35" s="275">
        <f>Vulnerability!AR37</f>
        <v>6</v>
      </c>
      <c r="AA35" s="275">
        <f>Vulnerability!AS37</f>
        <v>3.8</v>
      </c>
      <c r="AB35" s="275">
        <f>Vulnerability!AT37</f>
        <v>4</v>
      </c>
      <c r="AC35" s="157">
        <f>Vulnerability!AU37</f>
        <v>4.5</v>
      </c>
      <c r="AD35" s="336">
        <f>Vulnerability!AV37</f>
        <v>4.9000000000000004</v>
      </c>
      <c r="AE35" s="38" t="str">
        <f t="shared" si="5"/>
        <v>Low</v>
      </c>
      <c r="AF35" s="39">
        <f t="shared" si="0"/>
        <v>38</v>
      </c>
      <c r="AG35" s="276">
        <f>'Lack of Coping Capacity'!AD37</f>
        <v>7</v>
      </c>
      <c r="AH35" s="276">
        <f>'Lack of Coping Capacity'!AE37</f>
        <v>3</v>
      </c>
      <c r="AI35" s="276">
        <f>'Lack of Coping Capacity'!AF37</f>
        <v>9.6999999999999993</v>
      </c>
      <c r="AJ35" s="276">
        <f>'Lack of Coping Capacity'!AG37</f>
        <v>1.5</v>
      </c>
      <c r="AK35" s="276">
        <f>'Lack of Coping Capacity'!AH37</f>
        <v>1.3</v>
      </c>
      <c r="AL35" s="276">
        <f>'Lack of Coping Capacity'!AI37</f>
        <v>4.5</v>
      </c>
      <c r="AM35" s="276">
        <f>'Lack of Coping Capacity'!AJ37</f>
        <v>7</v>
      </c>
      <c r="AN35" s="157">
        <f>'Lack of Coping Capacity'!AK37</f>
        <v>6.6</v>
      </c>
      <c r="AO35" s="157">
        <f>'Lack of Coping Capacity'!AL37</f>
        <v>2.9</v>
      </c>
      <c r="AP35" s="157">
        <f>'Lack of Coping Capacity'!AM37</f>
        <v>5</v>
      </c>
      <c r="AQ35" s="38" t="str">
        <f t="shared" si="6"/>
        <v>Medium</v>
      </c>
      <c r="AR35" s="39">
        <f t="shared" si="7"/>
        <v>39</v>
      </c>
      <c r="AS35" s="157">
        <f t="shared" si="8"/>
        <v>5.2</v>
      </c>
      <c r="AT35" s="38" t="str">
        <f t="shared" si="9"/>
        <v>Low</v>
      </c>
      <c r="AU35" s="39">
        <f t="shared" si="1"/>
        <v>45</v>
      </c>
      <c r="AV35" s="2"/>
    </row>
    <row r="36" spans="1:48" ht="15.75" customHeight="1" x14ac:dyDescent="0.3">
      <c r="A36" s="133" t="str">
        <f>'Indicator Data'!A46</f>
        <v>Coastal Zone</v>
      </c>
      <c r="B36" s="133" t="str">
        <f>'Indicator Data'!B46</f>
        <v>Khulna</v>
      </c>
      <c r="C36" s="133" t="str">
        <f>'Indicator Data'!C46</f>
        <v>Jashore</v>
      </c>
      <c r="D36" s="133">
        <f>'Indicator Data'!D46</f>
        <v>4041</v>
      </c>
      <c r="E36" s="274">
        <f>'Hazard &amp; Exposure'!AJ38</f>
        <v>9.1999999999999993</v>
      </c>
      <c r="F36" s="274">
        <f>'Hazard &amp; Exposure'!AK38</f>
        <v>6.1</v>
      </c>
      <c r="G36" s="274">
        <f>'Hazard &amp; Exposure'!AL38</f>
        <v>6.1</v>
      </c>
      <c r="H36" s="274">
        <f>'Hazard &amp; Exposure'!AM38</f>
        <v>0</v>
      </c>
      <c r="I36" s="274">
        <f>'Hazard &amp; Exposure'!AN38</f>
        <v>0</v>
      </c>
      <c r="J36" s="274">
        <f>'Hazard &amp; Exposure'!AO38</f>
        <v>6.1</v>
      </c>
      <c r="K36" s="274">
        <f>'Hazard &amp; Exposure'!AP38</f>
        <v>0</v>
      </c>
      <c r="L36" s="274">
        <f>'Hazard &amp; Exposure'!AQ38</f>
        <v>7.9</v>
      </c>
      <c r="M36" s="274">
        <f>'Hazard &amp; Exposure'!AR38</f>
        <v>5.9</v>
      </c>
      <c r="N36" s="157">
        <f>'Hazard &amp; Exposure'!AS38</f>
        <v>6.4</v>
      </c>
      <c r="O36" s="157">
        <f>'Hazard &amp; Exposure'!AT38</f>
        <v>5.5</v>
      </c>
      <c r="P36" s="315">
        <f t="shared" si="2"/>
        <v>6</v>
      </c>
      <c r="Q36" s="38" t="str">
        <f t="shared" si="3"/>
        <v>Medium</v>
      </c>
      <c r="R36" s="39">
        <f t="shared" ref="R36:R67" si="10">_xlfn.RANK.EQ(P36,P$4:P$67)</f>
        <v>27</v>
      </c>
      <c r="S36" s="275">
        <f>Vulnerability!AK38</f>
        <v>5.7</v>
      </c>
      <c r="T36" s="275">
        <f>Vulnerability!AL38</f>
        <v>5.5</v>
      </c>
      <c r="U36" s="275">
        <f>Vulnerability!AM38</f>
        <v>2.5</v>
      </c>
      <c r="V36" s="157">
        <f>Vulnerability!AN38</f>
        <v>4.9000000000000004</v>
      </c>
      <c r="W36" s="275">
        <f>Vulnerability!AO38</f>
        <v>4.5999999999999996</v>
      </c>
      <c r="X36" s="275">
        <f>Vulnerability!AP38</f>
        <v>3.5</v>
      </c>
      <c r="Y36" s="275">
        <f>Vulnerability!AQ38</f>
        <v>3.4</v>
      </c>
      <c r="Z36" s="275">
        <f>Vulnerability!AR38</f>
        <v>5.4</v>
      </c>
      <c r="AA36" s="275">
        <f>Vulnerability!AS38</f>
        <v>4.3</v>
      </c>
      <c r="AB36" s="275">
        <f>Vulnerability!AT38</f>
        <v>4.2</v>
      </c>
      <c r="AC36" s="157">
        <f>Vulnerability!AU38</f>
        <v>4.4000000000000004</v>
      </c>
      <c r="AD36" s="336">
        <f>Vulnerability!AV38</f>
        <v>4.7</v>
      </c>
      <c r="AE36" s="38" t="str">
        <f t="shared" si="5"/>
        <v>Low</v>
      </c>
      <c r="AF36" s="39">
        <f t="shared" ref="AF36:AF67" si="11">_xlfn.RANK.EQ(AD36,AD$4:AD$67)</f>
        <v>46</v>
      </c>
      <c r="AG36" s="276">
        <f>'Lack of Coping Capacity'!AD38</f>
        <v>7</v>
      </c>
      <c r="AH36" s="276">
        <f>'Lack of Coping Capacity'!AE38</f>
        <v>3</v>
      </c>
      <c r="AI36" s="276">
        <f>'Lack of Coping Capacity'!AF38</f>
        <v>8.8000000000000007</v>
      </c>
      <c r="AJ36" s="276">
        <f>'Lack of Coping Capacity'!AG38</f>
        <v>1.2</v>
      </c>
      <c r="AK36" s="276">
        <f>'Lack of Coping Capacity'!AH38</f>
        <v>1.5</v>
      </c>
      <c r="AL36" s="276">
        <f>'Lack of Coping Capacity'!AI38</f>
        <v>4.2</v>
      </c>
      <c r="AM36" s="276">
        <f>'Lack of Coping Capacity'!AJ38</f>
        <v>5.0999999999999996</v>
      </c>
      <c r="AN36" s="157">
        <f>'Lack of Coping Capacity'!AK38</f>
        <v>6.3</v>
      </c>
      <c r="AO36" s="157">
        <f>'Lack of Coping Capacity'!AL38</f>
        <v>2.4</v>
      </c>
      <c r="AP36" s="157">
        <f>'Lack of Coping Capacity'!AM38</f>
        <v>4.5999999999999996</v>
      </c>
      <c r="AQ36" s="38" t="str">
        <f t="shared" si="6"/>
        <v>Low</v>
      </c>
      <c r="AR36" s="39">
        <f t="shared" ref="AR36:AR67" si="12">_xlfn.RANK.EQ(AP36,AP$4:AP$67)</f>
        <v>61</v>
      </c>
      <c r="AS36" s="157">
        <f t="shared" ref="AS36:AS67" si="13">ROUND(P36^(1/3)*AD36^(1/3)*AP36^(1/3),1)</f>
        <v>5.0999999999999996</v>
      </c>
      <c r="AT36" s="38" t="str">
        <f t="shared" si="9"/>
        <v>Low</v>
      </c>
      <c r="AU36" s="39">
        <f t="shared" ref="AU36:AU67" si="14">_xlfn.RANK.EQ(AS36,AS$4:AS$67)</f>
        <v>52</v>
      </c>
      <c r="AV36" s="2"/>
    </row>
    <row r="37" spans="1:48" ht="15.75" customHeight="1" x14ac:dyDescent="0.3">
      <c r="A37" s="133" t="str">
        <f>'Indicator Data'!A47</f>
        <v>Cross Cutting Area</v>
      </c>
      <c r="B37" s="133" t="str">
        <f>'Indicator Data'!B47</f>
        <v>Khulna</v>
      </c>
      <c r="C37" s="133" t="str">
        <f>'Indicator Data'!C47</f>
        <v>Jhenaidah</v>
      </c>
      <c r="D37" s="133">
        <f>'Indicator Data'!D47</f>
        <v>4044</v>
      </c>
      <c r="E37" s="274">
        <f>'Hazard &amp; Exposure'!AJ39</f>
        <v>9.1999999999999993</v>
      </c>
      <c r="F37" s="274">
        <f>'Hazard &amp; Exposure'!AK39</f>
        <v>7</v>
      </c>
      <c r="G37" s="274">
        <f>'Hazard &amp; Exposure'!AL39</f>
        <v>2.2999999999999998</v>
      </c>
      <c r="H37" s="274">
        <f>'Hazard &amp; Exposure'!AM39</f>
        <v>0</v>
      </c>
      <c r="I37" s="274">
        <f>'Hazard &amp; Exposure'!AN39</f>
        <v>0</v>
      </c>
      <c r="J37" s="274">
        <f>'Hazard &amp; Exposure'!AO39</f>
        <v>4.5999999999999996</v>
      </c>
      <c r="K37" s="274">
        <f>'Hazard &amp; Exposure'!AP39</f>
        <v>0</v>
      </c>
      <c r="L37" s="274">
        <f>'Hazard &amp; Exposure'!AQ39</f>
        <v>8.3000000000000007</v>
      </c>
      <c r="M37" s="274">
        <f>'Hazard &amp; Exposure'!AR39</f>
        <v>5.3</v>
      </c>
      <c r="N37" s="157">
        <f>'Hazard &amp; Exposure'!AS39</f>
        <v>6.4</v>
      </c>
      <c r="O37" s="157">
        <f>'Hazard &amp; Exposure'!AT39</f>
        <v>5.0999999999999996</v>
      </c>
      <c r="P37" s="315">
        <f t="shared" si="2"/>
        <v>5.8</v>
      </c>
      <c r="Q37" s="38" t="str">
        <f t="shared" si="3"/>
        <v>Low</v>
      </c>
      <c r="R37" s="39">
        <f t="shared" si="10"/>
        <v>46</v>
      </c>
      <c r="S37" s="275">
        <f>Vulnerability!AK39</f>
        <v>5.9</v>
      </c>
      <c r="T37" s="275">
        <f>Vulnerability!AL39</f>
        <v>5.6</v>
      </c>
      <c r="U37" s="275">
        <f>Vulnerability!AM39</f>
        <v>3</v>
      </c>
      <c r="V37" s="157">
        <f>Vulnerability!AN39</f>
        <v>5.0999999999999996</v>
      </c>
      <c r="W37" s="275">
        <f>Vulnerability!AO39</f>
        <v>1.7</v>
      </c>
      <c r="X37" s="275">
        <f>Vulnerability!AP39</f>
        <v>2.7</v>
      </c>
      <c r="Y37" s="275">
        <f>Vulnerability!AQ39</f>
        <v>0</v>
      </c>
      <c r="Z37" s="275">
        <f>Vulnerability!AR39</f>
        <v>5.6</v>
      </c>
      <c r="AA37" s="275">
        <f>Vulnerability!AS39</f>
        <v>4.3</v>
      </c>
      <c r="AB37" s="275">
        <f>Vulnerability!AT39</f>
        <v>3.4</v>
      </c>
      <c r="AC37" s="157">
        <f>Vulnerability!AU39</f>
        <v>2.6</v>
      </c>
      <c r="AD37" s="336">
        <f>Vulnerability!AV39</f>
        <v>4</v>
      </c>
      <c r="AE37" s="38" t="str">
        <f t="shared" si="5"/>
        <v>Very Low</v>
      </c>
      <c r="AF37" s="39">
        <f t="shared" si="11"/>
        <v>61</v>
      </c>
      <c r="AG37" s="276">
        <f>'Lack of Coping Capacity'!AD39</f>
        <v>7</v>
      </c>
      <c r="AH37" s="276">
        <f>'Lack of Coping Capacity'!AE39</f>
        <v>3</v>
      </c>
      <c r="AI37" s="276">
        <f>'Lack of Coping Capacity'!AF39</f>
        <v>9.1</v>
      </c>
      <c r="AJ37" s="276">
        <f>'Lack of Coping Capacity'!AG39</f>
        <v>1.8</v>
      </c>
      <c r="AK37" s="276">
        <f>'Lack of Coping Capacity'!AH39</f>
        <v>2.8</v>
      </c>
      <c r="AL37" s="276">
        <f>'Lack of Coping Capacity'!AI39</f>
        <v>4.2</v>
      </c>
      <c r="AM37" s="276">
        <f>'Lack of Coping Capacity'!AJ39</f>
        <v>5.9</v>
      </c>
      <c r="AN37" s="157">
        <f>'Lack of Coping Capacity'!AK39</f>
        <v>6.4</v>
      </c>
      <c r="AO37" s="157">
        <f>'Lack of Coping Capacity'!AL39</f>
        <v>2.9</v>
      </c>
      <c r="AP37" s="157">
        <f>'Lack of Coping Capacity'!AM39</f>
        <v>4.9000000000000004</v>
      </c>
      <c r="AQ37" s="38" t="str">
        <f t="shared" si="6"/>
        <v>Low</v>
      </c>
      <c r="AR37" s="39">
        <f t="shared" si="12"/>
        <v>44</v>
      </c>
      <c r="AS37" s="157">
        <f t="shared" si="13"/>
        <v>4.8</v>
      </c>
      <c r="AT37" s="38" t="str">
        <f t="shared" si="9"/>
        <v>Very Low</v>
      </c>
      <c r="AU37" s="39">
        <f t="shared" si="14"/>
        <v>61</v>
      </c>
      <c r="AV37" s="2"/>
    </row>
    <row r="38" spans="1:48" ht="15.75" customHeight="1" x14ac:dyDescent="0.3">
      <c r="A38" s="133" t="str">
        <f>'Indicator Data'!A48</f>
        <v>Cross Cutting Area</v>
      </c>
      <c r="B38" s="133" t="str">
        <f>'Indicator Data'!B48</f>
        <v>Khulna</v>
      </c>
      <c r="C38" s="133" t="str">
        <f>'Indicator Data'!C48</f>
        <v>Khulna</v>
      </c>
      <c r="D38" s="133">
        <f>'Indicator Data'!D48</f>
        <v>4047</v>
      </c>
      <c r="E38" s="274">
        <f>'Hazard &amp; Exposure'!AJ40</f>
        <v>9.1999999999999993</v>
      </c>
      <c r="F38" s="274">
        <f>'Hazard &amp; Exposure'!AK40</f>
        <v>6.3</v>
      </c>
      <c r="G38" s="274">
        <f>'Hazard &amp; Exposure'!AL40</f>
        <v>9.5</v>
      </c>
      <c r="H38" s="274">
        <f>'Hazard &amp; Exposure'!AM40</f>
        <v>0</v>
      </c>
      <c r="I38" s="274">
        <f>'Hazard &amp; Exposure'!AN40</f>
        <v>0</v>
      </c>
      <c r="J38" s="274">
        <f>'Hazard &amp; Exposure'!AO40</f>
        <v>1.8</v>
      </c>
      <c r="K38" s="274" t="str">
        <f>'Hazard &amp; Exposure'!AP40</f>
        <v>x</v>
      </c>
      <c r="L38" s="274">
        <f>'Hazard &amp; Exposure'!AQ40</f>
        <v>5.3</v>
      </c>
      <c r="M38" s="274">
        <f>'Hazard &amp; Exposure'!AR40</f>
        <v>6.2</v>
      </c>
      <c r="N38" s="157">
        <f>'Hazard &amp; Exposure'!AS40</f>
        <v>6.4</v>
      </c>
      <c r="O38" s="157">
        <f>'Hazard &amp; Exposure'!AT40</f>
        <v>6</v>
      </c>
      <c r="P38" s="315">
        <f t="shared" si="2"/>
        <v>6.2</v>
      </c>
      <c r="Q38" s="38" t="str">
        <f t="shared" si="3"/>
        <v>High</v>
      </c>
      <c r="R38" s="39">
        <f t="shared" si="10"/>
        <v>12</v>
      </c>
      <c r="S38" s="275">
        <f>Vulnerability!AK40</f>
        <v>6.5</v>
      </c>
      <c r="T38" s="275">
        <f>Vulnerability!AL40</f>
        <v>7.6</v>
      </c>
      <c r="U38" s="275">
        <f>Vulnerability!AM40</f>
        <v>3.1</v>
      </c>
      <c r="V38" s="157">
        <f>Vulnerability!AN40</f>
        <v>5.9</v>
      </c>
      <c r="W38" s="275">
        <f>Vulnerability!AO40</f>
        <v>6.8</v>
      </c>
      <c r="X38" s="275">
        <f>Vulnerability!AP40</f>
        <v>2.2000000000000002</v>
      </c>
      <c r="Y38" s="275">
        <f>Vulnerability!AQ40</f>
        <v>6</v>
      </c>
      <c r="Z38" s="275">
        <f>Vulnerability!AR40</f>
        <v>5.7</v>
      </c>
      <c r="AA38" s="275">
        <f>Vulnerability!AS40</f>
        <v>4.3</v>
      </c>
      <c r="AB38" s="275">
        <f>Vulnerability!AT40</f>
        <v>4.7</v>
      </c>
      <c r="AC38" s="157">
        <f>Vulnerability!AU40</f>
        <v>5.9</v>
      </c>
      <c r="AD38" s="336">
        <f>Vulnerability!AV40</f>
        <v>5.9</v>
      </c>
      <c r="AE38" s="38" t="str">
        <f t="shared" si="5"/>
        <v>High</v>
      </c>
      <c r="AF38" s="39">
        <f t="shared" si="11"/>
        <v>11</v>
      </c>
      <c r="AG38" s="276">
        <f>'Lack of Coping Capacity'!AD40</f>
        <v>7</v>
      </c>
      <c r="AH38" s="276">
        <f>'Lack of Coping Capacity'!AE40</f>
        <v>5</v>
      </c>
      <c r="AI38" s="276">
        <f>'Lack of Coping Capacity'!AF40</f>
        <v>6.6</v>
      </c>
      <c r="AJ38" s="276">
        <f>'Lack of Coping Capacity'!AG40</f>
        <v>6.2</v>
      </c>
      <c r="AK38" s="276">
        <f>'Lack of Coping Capacity'!AH40</f>
        <v>1.9</v>
      </c>
      <c r="AL38" s="276">
        <f>'Lack of Coping Capacity'!AI40</f>
        <v>4.3</v>
      </c>
      <c r="AM38" s="276">
        <f>'Lack of Coping Capacity'!AJ40</f>
        <v>5.8</v>
      </c>
      <c r="AN38" s="157">
        <f>'Lack of Coping Capacity'!AK40</f>
        <v>6.2</v>
      </c>
      <c r="AO38" s="157">
        <f>'Lack of Coping Capacity'!AL40</f>
        <v>3.6</v>
      </c>
      <c r="AP38" s="157">
        <f>'Lack of Coping Capacity'!AM40</f>
        <v>5</v>
      </c>
      <c r="AQ38" s="38" t="str">
        <f t="shared" si="6"/>
        <v>Medium</v>
      </c>
      <c r="AR38" s="39">
        <f t="shared" si="12"/>
        <v>39</v>
      </c>
      <c r="AS38" s="157">
        <f t="shared" si="13"/>
        <v>5.7</v>
      </c>
      <c r="AT38" s="38" t="str">
        <f t="shared" si="9"/>
        <v>High</v>
      </c>
      <c r="AU38" s="39">
        <f t="shared" si="14"/>
        <v>11</v>
      </c>
      <c r="AV38" s="2"/>
    </row>
    <row r="39" spans="1:48" ht="15.75" customHeight="1" x14ac:dyDescent="0.3">
      <c r="A39" s="133" t="str">
        <f>'Indicator Data'!A49</f>
        <v>Coastal Zone</v>
      </c>
      <c r="B39" s="133" t="str">
        <f>'Indicator Data'!B49</f>
        <v>Khulna</v>
      </c>
      <c r="C39" s="133" t="str">
        <f>'Indicator Data'!C49</f>
        <v>Kushtia</v>
      </c>
      <c r="D39" s="133">
        <f>'Indicator Data'!D49</f>
        <v>4050</v>
      </c>
      <c r="E39" s="274">
        <f>'Hazard &amp; Exposure'!AJ41</f>
        <v>9.1999999999999993</v>
      </c>
      <c r="F39" s="274">
        <f>'Hazard &amp; Exposure'!AK41</f>
        <v>6.6</v>
      </c>
      <c r="G39" s="274">
        <f>'Hazard &amp; Exposure'!AL41</f>
        <v>0</v>
      </c>
      <c r="H39" s="274">
        <f>'Hazard &amp; Exposure'!AM41</f>
        <v>0</v>
      </c>
      <c r="I39" s="274">
        <f>'Hazard &amp; Exposure'!AN41</f>
        <v>0</v>
      </c>
      <c r="J39" s="274">
        <f>'Hazard &amp; Exposure'!AO41</f>
        <v>6.4</v>
      </c>
      <c r="K39" s="274">
        <f>'Hazard &amp; Exposure'!AP41</f>
        <v>4.5</v>
      </c>
      <c r="L39" s="274">
        <f>'Hazard &amp; Exposure'!AQ41</f>
        <v>8.6</v>
      </c>
      <c r="M39" s="274">
        <f>'Hazard &amp; Exposure'!AR41</f>
        <v>5.8</v>
      </c>
      <c r="N39" s="157">
        <f>'Hazard &amp; Exposure'!AS41</f>
        <v>6.4</v>
      </c>
      <c r="O39" s="157">
        <f>'Hazard &amp; Exposure'!AT41</f>
        <v>5.6</v>
      </c>
      <c r="P39" s="315">
        <f t="shared" si="2"/>
        <v>6</v>
      </c>
      <c r="Q39" s="38" t="str">
        <f t="shared" si="3"/>
        <v>Medium</v>
      </c>
      <c r="R39" s="39">
        <f t="shared" si="10"/>
        <v>27</v>
      </c>
      <c r="S39" s="275">
        <f>Vulnerability!AK41</f>
        <v>5.8</v>
      </c>
      <c r="T39" s="275">
        <f>Vulnerability!AL41</f>
        <v>6.4</v>
      </c>
      <c r="U39" s="275">
        <f>Vulnerability!AM41</f>
        <v>2.1</v>
      </c>
      <c r="V39" s="157">
        <f>Vulnerability!AN41</f>
        <v>5</v>
      </c>
      <c r="W39" s="275">
        <f>Vulnerability!AO41</f>
        <v>3.7</v>
      </c>
      <c r="X39" s="275">
        <f>Vulnerability!AP41</f>
        <v>2.2000000000000002</v>
      </c>
      <c r="Y39" s="275">
        <f>Vulnerability!AQ41</f>
        <v>2.2000000000000002</v>
      </c>
      <c r="Z39" s="275">
        <f>Vulnerability!AR41</f>
        <v>6.1</v>
      </c>
      <c r="AA39" s="275">
        <f>Vulnerability!AS41</f>
        <v>3.5</v>
      </c>
      <c r="AB39" s="275">
        <f>Vulnerability!AT41</f>
        <v>3.7</v>
      </c>
      <c r="AC39" s="157">
        <f>Vulnerability!AU41</f>
        <v>3.7</v>
      </c>
      <c r="AD39" s="336">
        <f>Vulnerability!AV41</f>
        <v>4.4000000000000004</v>
      </c>
      <c r="AE39" s="38" t="str">
        <f t="shared" si="5"/>
        <v>Low</v>
      </c>
      <c r="AF39" s="39">
        <f t="shared" si="11"/>
        <v>55</v>
      </c>
      <c r="AG39" s="276">
        <f>'Lack of Coping Capacity'!AD41</f>
        <v>7</v>
      </c>
      <c r="AH39" s="276">
        <f>'Lack of Coping Capacity'!AE41</f>
        <v>3</v>
      </c>
      <c r="AI39" s="276">
        <f>'Lack of Coping Capacity'!AF41</f>
        <v>8.4</v>
      </c>
      <c r="AJ39" s="276">
        <f>'Lack of Coping Capacity'!AG41</f>
        <v>1.7</v>
      </c>
      <c r="AK39" s="276">
        <f>'Lack of Coping Capacity'!AH41</f>
        <v>1</v>
      </c>
      <c r="AL39" s="276">
        <f>'Lack of Coping Capacity'!AI41</f>
        <v>4.5</v>
      </c>
      <c r="AM39" s="276">
        <f>'Lack of Coping Capacity'!AJ41</f>
        <v>7</v>
      </c>
      <c r="AN39" s="157">
        <f>'Lack of Coping Capacity'!AK41</f>
        <v>6.1</v>
      </c>
      <c r="AO39" s="157">
        <f>'Lack of Coping Capacity'!AL41</f>
        <v>2.8</v>
      </c>
      <c r="AP39" s="157">
        <f>'Lack of Coping Capacity'!AM41</f>
        <v>4.7</v>
      </c>
      <c r="AQ39" s="38" t="str">
        <f t="shared" si="6"/>
        <v>Low</v>
      </c>
      <c r="AR39" s="39">
        <f t="shared" si="12"/>
        <v>58</v>
      </c>
      <c r="AS39" s="157">
        <f t="shared" si="13"/>
        <v>5</v>
      </c>
      <c r="AT39" s="38" t="str">
        <f t="shared" si="9"/>
        <v>Low</v>
      </c>
      <c r="AU39" s="39">
        <f t="shared" si="14"/>
        <v>56</v>
      </c>
      <c r="AV39" s="2"/>
    </row>
    <row r="40" spans="1:48" ht="15.75" customHeight="1" x14ac:dyDescent="0.3">
      <c r="A40" s="133" t="str">
        <f>'Indicator Data'!A50</f>
        <v>Cross Cutting Area</v>
      </c>
      <c r="B40" s="133" t="str">
        <f>'Indicator Data'!B50</f>
        <v>Khulna</v>
      </c>
      <c r="C40" s="133" t="str">
        <f>'Indicator Data'!C50</f>
        <v>Magura</v>
      </c>
      <c r="D40" s="133">
        <f>'Indicator Data'!D50</f>
        <v>4055</v>
      </c>
      <c r="E40" s="274">
        <f>'Hazard &amp; Exposure'!AJ42</f>
        <v>9.1999999999999993</v>
      </c>
      <c r="F40" s="274">
        <f>'Hazard &amp; Exposure'!AK42</f>
        <v>7.8</v>
      </c>
      <c r="G40" s="274">
        <f>'Hazard &amp; Exposure'!AL42</f>
        <v>0</v>
      </c>
      <c r="H40" s="274">
        <f>'Hazard &amp; Exposure'!AM42</f>
        <v>0</v>
      </c>
      <c r="I40" s="274">
        <f>'Hazard &amp; Exposure'!AN42</f>
        <v>0</v>
      </c>
      <c r="J40" s="274">
        <f>'Hazard &amp; Exposure'!AO42</f>
        <v>8.1</v>
      </c>
      <c r="K40" s="274">
        <f>'Hazard &amp; Exposure'!AP42</f>
        <v>0</v>
      </c>
      <c r="L40" s="274">
        <f>'Hazard &amp; Exposure'!AQ42</f>
        <v>7.9</v>
      </c>
      <c r="M40" s="274">
        <f>'Hazard &amp; Exposure'!AR42</f>
        <v>5.2</v>
      </c>
      <c r="N40" s="157">
        <f>'Hazard &amp; Exposure'!AS42</f>
        <v>6.4</v>
      </c>
      <c r="O40" s="157">
        <f>'Hazard &amp; Exposure'!AT42</f>
        <v>5.5</v>
      </c>
      <c r="P40" s="315">
        <f t="shared" si="2"/>
        <v>6</v>
      </c>
      <c r="Q40" s="38" t="str">
        <f t="shared" si="3"/>
        <v>Medium</v>
      </c>
      <c r="R40" s="39">
        <f t="shared" si="10"/>
        <v>27</v>
      </c>
      <c r="S40" s="275">
        <f>Vulnerability!AK42</f>
        <v>6.7</v>
      </c>
      <c r="T40" s="275">
        <f>Vulnerability!AL42</f>
        <v>5.4</v>
      </c>
      <c r="U40" s="275">
        <f>Vulnerability!AM42</f>
        <v>1.6</v>
      </c>
      <c r="V40" s="157">
        <f>Vulnerability!AN42</f>
        <v>5.0999999999999996</v>
      </c>
      <c r="W40" s="275">
        <f>Vulnerability!AO42</f>
        <v>1.3</v>
      </c>
      <c r="X40" s="275">
        <f>Vulnerability!AP42</f>
        <v>6.4</v>
      </c>
      <c r="Y40" s="275">
        <f>Vulnerability!AQ42</f>
        <v>0</v>
      </c>
      <c r="Z40" s="275">
        <f>Vulnerability!AR42</f>
        <v>5.2</v>
      </c>
      <c r="AA40" s="275">
        <f>Vulnerability!AS42</f>
        <v>4.8</v>
      </c>
      <c r="AB40" s="275">
        <f>Vulnerability!AT42</f>
        <v>4.5</v>
      </c>
      <c r="AC40" s="157">
        <f>Vulnerability!AU42</f>
        <v>3.1</v>
      </c>
      <c r="AD40" s="336">
        <f>Vulnerability!AV42</f>
        <v>4.2</v>
      </c>
      <c r="AE40" s="38" t="str">
        <f t="shared" si="5"/>
        <v>Very Low</v>
      </c>
      <c r="AF40" s="39">
        <f t="shared" si="11"/>
        <v>59</v>
      </c>
      <c r="AG40" s="276">
        <f>'Lack of Coping Capacity'!AD42</f>
        <v>7</v>
      </c>
      <c r="AH40" s="276">
        <f>'Lack of Coping Capacity'!AE42</f>
        <v>3</v>
      </c>
      <c r="AI40" s="276">
        <f>'Lack of Coping Capacity'!AF42</f>
        <v>9.6</v>
      </c>
      <c r="AJ40" s="276">
        <f>'Lack of Coping Capacity'!AG42</f>
        <v>1.1000000000000001</v>
      </c>
      <c r="AK40" s="276">
        <f>'Lack of Coping Capacity'!AH42</f>
        <v>3.1</v>
      </c>
      <c r="AL40" s="276">
        <f>'Lack of Coping Capacity'!AI42</f>
        <v>4.3</v>
      </c>
      <c r="AM40" s="276">
        <f>'Lack of Coping Capacity'!AJ42</f>
        <v>5.6</v>
      </c>
      <c r="AN40" s="157">
        <f>'Lack of Coping Capacity'!AK42</f>
        <v>6.5</v>
      </c>
      <c r="AO40" s="157">
        <f>'Lack of Coping Capacity'!AL42</f>
        <v>2.8</v>
      </c>
      <c r="AP40" s="157">
        <f>'Lack of Coping Capacity'!AM42</f>
        <v>4.9000000000000004</v>
      </c>
      <c r="AQ40" s="38" t="str">
        <f t="shared" si="6"/>
        <v>Low</v>
      </c>
      <c r="AR40" s="39">
        <f t="shared" si="12"/>
        <v>44</v>
      </c>
      <c r="AS40" s="157">
        <f t="shared" si="13"/>
        <v>5</v>
      </c>
      <c r="AT40" s="38" t="str">
        <f t="shared" si="9"/>
        <v>Low</v>
      </c>
      <c r="AU40" s="39">
        <f t="shared" si="14"/>
        <v>56</v>
      </c>
      <c r="AV40" s="2"/>
    </row>
    <row r="41" spans="1:48" ht="15.75" customHeight="1" x14ac:dyDescent="0.3">
      <c r="A41" s="133" t="str">
        <f>'Indicator Data'!A51</f>
        <v>Cross Cutting Area</v>
      </c>
      <c r="B41" s="133" t="str">
        <f>'Indicator Data'!B51</f>
        <v>Khulna</v>
      </c>
      <c r="C41" s="133" t="str">
        <f>'Indicator Data'!C51</f>
        <v>Meherpur</v>
      </c>
      <c r="D41" s="133">
        <f>'Indicator Data'!D51</f>
        <v>4057</v>
      </c>
      <c r="E41" s="274">
        <f>'Hazard &amp; Exposure'!AJ43</f>
        <v>9.1999999999999993</v>
      </c>
      <c r="F41" s="274">
        <f>'Hazard &amp; Exposure'!AK43</f>
        <v>6.9</v>
      </c>
      <c r="G41" s="274">
        <f>'Hazard &amp; Exposure'!AL43</f>
        <v>0</v>
      </c>
      <c r="H41" s="274">
        <f>'Hazard &amp; Exposure'!AM43</f>
        <v>0</v>
      </c>
      <c r="I41" s="274">
        <f>'Hazard &amp; Exposure'!AN43</f>
        <v>0</v>
      </c>
      <c r="J41" s="274">
        <f>'Hazard &amp; Exposure'!AO43</f>
        <v>5.6</v>
      </c>
      <c r="K41" s="274">
        <f>'Hazard &amp; Exposure'!AP43</f>
        <v>0</v>
      </c>
      <c r="L41" s="274">
        <f>'Hazard &amp; Exposure'!AQ43</f>
        <v>8.4</v>
      </c>
      <c r="M41" s="274">
        <f>'Hazard &amp; Exposure'!AR43</f>
        <v>5.3</v>
      </c>
      <c r="N41" s="157">
        <f>'Hazard &amp; Exposure'!AS43</f>
        <v>6.4</v>
      </c>
      <c r="O41" s="157">
        <f>'Hazard &amp; Exposure'!AT43</f>
        <v>5.0999999999999996</v>
      </c>
      <c r="P41" s="315">
        <f t="shared" si="2"/>
        <v>5.8</v>
      </c>
      <c r="Q41" s="38" t="str">
        <f t="shared" si="3"/>
        <v>Low</v>
      </c>
      <c r="R41" s="39">
        <f t="shared" si="10"/>
        <v>46</v>
      </c>
      <c r="S41" s="275">
        <f>Vulnerability!AK43</f>
        <v>6.9</v>
      </c>
      <c r="T41" s="275">
        <f>Vulnerability!AL43</f>
        <v>5.4</v>
      </c>
      <c r="U41" s="275">
        <f>Vulnerability!AM43</f>
        <v>1.6</v>
      </c>
      <c r="V41" s="157">
        <f>Vulnerability!AN43</f>
        <v>5.2</v>
      </c>
      <c r="W41" s="275">
        <f>Vulnerability!AO43</f>
        <v>3.2</v>
      </c>
      <c r="X41" s="275">
        <f>Vulnerability!AP43</f>
        <v>3.7</v>
      </c>
      <c r="Y41" s="275">
        <f>Vulnerability!AQ43</f>
        <v>0</v>
      </c>
      <c r="Z41" s="275">
        <f>Vulnerability!AR43</f>
        <v>7.7</v>
      </c>
      <c r="AA41" s="275">
        <f>Vulnerability!AS43</f>
        <v>4.8</v>
      </c>
      <c r="AB41" s="275">
        <f>Vulnerability!AT43</f>
        <v>4.5999999999999996</v>
      </c>
      <c r="AC41" s="157">
        <f>Vulnerability!AU43</f>
        <v>3.9</v>
      </c>
      <c r="AD41" s="336">
        <f>Vulnerability!AV43</f>
        <v>4.5999999999999996</v>
      </c>
      <c r="AE41" s="38" t="str">
        <f t="shared" si="5"/>
        <v>Low</v>
      </c>
      <c r="AF41" s="39">
        <f t="shared" si="11"/>
        <v>51</v>
      </c>
      <c r="AG41" s="276">
        <f>'Lack of Coping Capacity'!AD43</f>
        <v>7</v>
      </c>
      <c r="AH41" s="276">
        <f>'Lack of Coping Capacity'!AE43</f>
        <v>3</v>
      </c>
      <c r="AI41" s="276">
        <f>'Lack of Coping Capacity'!AF43</f>
        <v>9.6</v>
      </c>
      <c r="AJ41" s="276">
        <f>'Lack of Coping Capacity'!AG43</f>
        <v>2.2000000000000002</v>
      </c>
      <c r="AK41" s="276">
        <f>'Lack of Coping Capacity'!AH43</f>
        <v>1.6</v>
      </c>
      <c r="AL41" s="276">
        <f>'Lack of Coping Capacity'!AI43</f>
        <v>3.6</v>
      </c>
      <c r="AM41" s="276">
        <f>'Lack of Coping Capacity'!AJ43</f>
        <v>5.5</v>
      </c>
      <c r="AN41" s="157">
        <f>'Lack of Coping Capacity'!AK43</f>
        <v>6.5</v>
      </c>
      <c r="AO41" s="157">
        <f>'Lack of Coping Capacity'!AL43</f>
        <v>2.6</v>
      </c>
      <c r="AP41" s="157">
        <f>'Lack of Coping Capacity'!AM43</f>
        <v>4.8</v>
      </c>
      <c r="AQ41" s="38" t="str">
        <f t="shared" si="6"/>
        <v>Low</v>
      </c>
      <c r="AR41" s="39">
        <f t="shared" si="12"/>
        <v>54</v>
      </c>
      <c r="AS41" s="157">
        <f t="shared" si="13"/>
        <v>5</v>
      </c>
      <c r="AT41" s="38" t="str">
        <f t="shared" si="9"/>
        <v>Low</v>
      </c>
      <c r="AU41" s="39">
        <f t="shared" si="14"/>
        <v>56</v>
      </c>
      <c r="AV41" s="2"/>
    </row>
    <row r="42" spans="1:48" ht="15.75" customHeight="1" x14ac:dyDescent="0.3">
      <c r="A42" s="133" t="str">
        <f>'Indicator Data'!A52</f>
        <v>Cross Cutting Area</v>
      </c>
      <c r="B42" s="133" t="str">
        <f>'Indicator Data'!B52</f>
        <v>Khulna</v>
      </c>
      <c r="C42" s="133" t="str">
        <f>'Indicator Data'!C52</f>
        <v>Narail</v>
      </c>
      <c r="D42" s="133">
        <f>'Indicator Data'!D52</f>
        <v>4065</v>
      </c>
      <c r="E42" s="274">
        <f>'Hazard &amp; Exposure'!AJ44</f>
        <v>9.1999999999999993</v>
      </c>
      <c r="F42" s="274">
        <f>'Hazard &amp; Exposure'!AK44</f>
        <v>7.3</v>
      </c>
      <c r="G42" s="274">
        <f>'Hazard &amp; Exposure'!AL44</f>
        <v>4.3</v>
      </c>
      <c r="H42" s="274">
        <f>'Hazard &amp; Exposure'!AM44</f>
        <v>0</v>
      </c>
      <c r="I42" s="274">
        <f>'Hazard &amp; Exposure'!AN44</f>
        <v>0</v>
      </c>
      <c r="J42" s="274">
        <f>'Hazard &amp; Exposure'!AO44</f>
        <v>2.8</v>
      </c>
      <c r="K42" s="274">
        <f>'Hazard &amp; Exposure'!AP44</f>
        <v>0</v>
      </c>
      <c r="L42" s="274">
        <f>'Hazard &amp; Exposure'!AQ44</f>
        <v>6</v>
      </c>
      <c r="M42" s="274">
        <f>'Hazard &amp; Exposure'!AR44</f>
        <v>5.5</v>
      </c>
      <c r="N42" s="157">
        <f>'Hazard &amp; Exposure'!AS44</f>
        <v>6.4</v>
      </c>
      <c r="O42" s="157">
        <f>'Hazard &amp; Exposure'!AT44</f>
        <v>4.8</v>
      </c>
      <c r="P42" s="315">
        <f t="shared" si="2"/>
        <v>5.7</v>
      </c>
      <c r="Q42" s="38" t="str">
        <f t="shared" si="3"/>
        <v>Very Low</v>
      </c>
      <c r="R42" s="39">
        <f t="shared" si="10"/>
        <v>51</v>
      </c>
      <c r="S42" s="275">
        <f>Vulnerability!AK44</f>
        <v>5.0999999999999996</v>
      </c>
      <c r="T42" s="275">
        <f>Vulnerability!AL44</f>
        <v>5.6</v>
      </c>
      <c r="U42" s="275">
        <f>Vulnerability!AM44</f>
        <v>3.1</v>
      </c>
      <c r="V42" s="157">
        <f>Vulnerability!AN44</f>
        <v>4.7</v>
      </c>
      <c r="W42" s="275">
        <f>Vulnerability!AO44</f>
        <v>3.6</v>
      </c>
      <c r="X42" s="275">
        <f>Vulnerability!AP44</f>
        <v>5.7</v>
      </c>
      <c r="Y42" s="275">
        <f>Vulnerability!AQ44</f>
        <v>2.2999999999999998</v>
      </c>
      <c r="Z42" s="275">
        <f>Vulnerability!AR44</f>
        <v>4.5</v>
      </c>
      <c r="AA42" s="275">
        <f>Vulnerability!AS44</f>
        <v>4.5999999999999996</v>
      </c>
      <c r="AB42" s="275">
        <f>Vulnerability!AT44</f>
        <v>4.4000000000000004</v>
      </c>
      <c r="AC42" s="157">
        <f>Vulnerability!AU44</f>
        <v>4</v>
      </c>
      <c r="AD42" s="336">
        <f>Vulnerability!AV44</f>
        <v>4.4000000000000004</v>
      </c>
      <c r="AE42" s="38" t="str">
        <f t="shared" si="5"/>
        <v>Low</v>
      </c>
      <c r="AF42" s="39">
        <f t="shared" si="11"/>
        <v>55</v>
      </c>
      <c r="AG42" s="276">
        <f>'Lack of Coping Capacity'!AD44</f>
        <v>7</v>
      </c>
      <c r="AH42" s="276">
        <f>'Lack of Coping Capacity'!AE44</f>
        <v>6.5</v>
      </c>
      <c r="AI42" s="276">
        <f>'Lack of Coping Capacity'!AF44</f>
        <v>9.1</v>
      </c>
      <c r="AJ42" s="276">
        <f>'Lack of Coping Capacity'!AG44</f>
        <v>3.9</v>
      </c>
      <c r="AK42" s="276">
        <f>'Lack of Coping Capacity'!AH44</f>
        <v>1.7</v>
      </c>
      <c r="AL42" s="276">
        <f>'Lack of Coping Capacity'!AI44</f>
        <v>5</v>
      </c>
      <c r="AM42" s="276">
        <f>'Lack of Coping Capacity'!AJ44</f>
        <v>5.0999999999999996</v>
      </c>
      <c r="AN42" s="157">
        <f>'Lack of Coping Capacity'!AK44</f>
        <v>7.5</v>
      </c>
      <c r="AO42" s="157">
        <f>'Lack of Coping Capacity'!AL44</f>
        <v>3.1</v>
      </c>
      <c r="AP42" s="157">
        <f>'Lack of Coping Capacity'!AM44</f>
        <v>5.7</v>
      </c>
      <c r="AQ42" s="38" t="str">
        <f t="shared" si="6"/>
        <v>Very High</v>
      </c>
      <c r="AR42" s="39">
        <f t="shared" si="12"/>
        <v>1</v>
      </c>
      <c r="AS42" s="157">
        <f t="shared" si="13"/>
        <v>5.2</v>
      </c>
      <c r="AT42" s="38" t="str">
        <f t="shared" si="9"/>
        <v>Low</v>
      </c>
      <c r="AU42" s="39">
        <f t="shared" si="14"/>
        <v>45</v>
      </c>
      <c r="AV42" s="2"/>
    </row>
    <row r="43" spans="1:48" ht="15.75" customHeight="1" x14ac:dyDescent="0.3">
      <c r="A43" s="133" t="str">
        <f>'Indicator Data'!A53</f>
        <v>Coastal Zone</v>
      </c>
      <c r="B43" s="133" t="str">
        <f>'Indicator Data'!B53</f>
        <v>Khulna</v>
      </c>
      <c r="C43" s="133" t="str">
        <f>'Indicator Data'!C53</f>
        <v>Satkhira</v>
      </c>
      <c r="D43" s="133">
        <f>'Indicator Data'!D53</f>
        <v>4087</v>
      </c>
      <c r="E43" s="274">
        <f>'Hazard &amp; Exposure'!AJ45</f>
        <v>9.1999999999999993</v>
      </c>
      <c r="F43" s="274">
        <f>'Hazard &amp; Exposure'!AK45</f>
        <v>6.8</v>
      </c>
      <c r="G43" s="274">
        <f>'Hazard &amp; Exposure'!AL45</f>
        <v>9.9</v>
      </c>
      <c r="H43" s="274">
        <f>'Hazard &amp; Exposure'!AM45</f>
        <v>0</v>
      </c>
      <c r="I43" s="274">
        <f>'Hazard &amp; Exposure'!AN45</f>
        <v>0</v>
      </c>
      <c r="J43" s="274">
        <f>'Hazard &amp; Exposure'!AO45</f>
        <v>8.1</v>
      </c>
      <c r="K43" s="274" t="str">
        <f>'Hazard &amp; Exposure'!AP45</f>
        <v>x</v>
      </c>
      <c r="L43" s="274">
        <f>'Hazard &amp; Exposure'!AQ45</f>
        <v>7.2</v>
      </c>
      <c r="M43" s="274">
        <f>'Hazard &amp; Exposure'!AR45</f>
        <v>4.5999999999999996</v>
      </c>
      <c r="N43" s="157">
        <f>'Hazard &amp; Exposure'!AS45</f>
        <v>6.4</v>
      </c>
      <c r="O43" s="157">
        <f>'Hazard &amp; Exposure'!AT45</f>
        <v>6.9</v>
      </c>
      <c r="P43" s="315">
        <f t="shared" si="2"/>
        <v>6.7</v>
      </c>
      <c r="Q43" s="38" t="str">
        <f t="shared" si="3"/>
        <v>Very High</v>
      </c>
      <c r="R43" s="39">
        <f t="shared" si="10"/>
        <v>2</v>
      </c>
      <c r="S43" s="275">
        <f>Vulnerability!AK45</f>
        <v>6.7</v>
      </c>
      <c r="T43" s="275">
        <f>Vulnerability!AL45</f>
        <v>5.4</v>
      </c>
      <c r="U43" s="275">
        <f>Vulnerability!AM45</f>
        <v>3.3</v>
      </c>
      <c r="V43" s="157">
        <f>Vulnerability!AN45</f>
        <v>5.5</v>
      </c>
      <c r="W43" s="275">
        <f>Vulnerability!AO45</f>
        <v>5.4</v>
      </c>
      <c r="X43" s="275">
        <f>Vulnerability!AP45</f>
        <v>4</v>
      </c>
      <c r="Y43" s="275">
        <f>Vulnerability!AQ45</f>
        <v>6.2</v>
      </c>
      <c r="Z43" s="275">
        <f>Vulnerability!AR45</f>
        <v>7.4</v>
      </c>
      <c r="AA43" s="275">
        <f>Vulnerability!AS45</f>
        <v>3.9</v>
      </c>
      <c r="AB43" s="275">
        <f>Vulnerability!AT45</f>
        <v>5.6</v>
      </c>
      <c r="AC43" s="157">
        <f>Vulnerability!AU45</f>
        <v>5.5</v>
      </c>
      <c r="AD43" s="336">
        <f>Vulnerability!AV45</f>
        <v>5.5</v>
      </c>
      <c r="AE43" s="38" t="str">
        <f t="shared" si="5"/>
        <v>Medium</v>
      </c>
      <c r="AF43" s="39">
        <f t="shared" si="11"/>
        <v>23</v>
      </c>
      <c r="AG43" s="276">
        <f>'Lack of Coping Capacity'!AD45</f>
        <v>7</v>
      </c>
      <c r="AH43" s="276">
        <f>'Lack of Coping Capacity'!AE45</f>
        <v>6.2</v>
      </c>
      <c r="AI43" s="276">
        <f>'Lack of Coping Capacity'!AF45</f>
        <v>7.7</v>
      </c>
      <c r="AJ43" s="276">
        <f>'Lack of Coping Capacity'!AG45</f>
        <v>7</v>
      </c>
      <c r="AK43" s="276">
        <f>'Lack of Coping Capacity'!AH45</f>
        <v>2.1</v>
      </c>
      <c r="AL43" s="276">
        <f>'Lack of Coping Capacity'!AI45</f>
        <v>4.5999999999999996</v>
      </c>
      <c r="AM43" s="276">
        <f>'Lack of Coping Capacity'!AJ45</f>
        <v>7</v>
      </c>
      <c r="AN43" s="157">
        <f>'Lack of Coping Capacity'!AK45</f>
        <v>7</v>
      </c>
      <c r="AO43" s="157">
        <f>'Lack of Coping Capacity'!AL45</f>
        <v>4.0999999999999996</v>
      </c>
      <c r="AP43" s="157">
        <f>'Lack of Coping Capacity'!AM45</f>
        <v>5.7</v>
      </c>
      <c r="AQ43" s="38" t="str">
        <f t="shared" si="6"/>
        <v>Very High</v>
      </c>
      <c r="AR43" s="39">
        <f t="shared" si="12"/>
        <v>1</v>
      </c>
      <c r="AS43" s="157">
        <f t="shared" si="13"/>
        <v>5.9</v>
      </c>
      <c r="AT43" s="38" t="str">
        <f t="shared" si="9"/>
        <v>Very High</v>
      </c>
      <c r="AU43" s="39">
        <f t="shared" si="14"/>
        <v>5</v>
      </c>
      <c r="AV43" s="2"/>
    </row>
    <row r="44" spans="1:48" ht="15.75" customHeight="1" x14ac:dyDescent="0.3">
      <c r="A44" s="133" t="str">
        <f>'Indicator Data'!A69</f>
        <v>Barind and Drought Prone Areas</v>
      </c>
      <c r="B44" s="133" t="str">
        <f>'Indicator Data'!B54</f>
        <v>Mymensingh</v>
      </c>
      <c r="C44" s="133" t="str">
        <f>'Indicator Data'!C54</f>
        <v>Jamalpur</v>
      </c>
      <c r="D44" s="133">
        <f>'Indicator Data'!D54</f>
        <v>4539</v>
      </c>
      <c r="E44" s="274">
        <f>'Hazard &amp; Exposure'!AJ46</f>
        <v>9.1999999999999993</v>
      </c>
      <c r="F44" s="274">
        <f>'Hazard &amp; Exposure'!AK46</f>
        <v>9.1999999999999993</v>
      </c>
      <c r="G44" s="274">
        <f>'Hazard &amp; Exposure'!AL46</f>
        <v>0</v>
      </c>
      <c r="H44" s="274">
        <f>'Hazard &amp; Exposure'!AM46</f>
        <v>0</v>
      </c>
      <c r="I44" s="274">
        <f>'Hazard &amp; Exposure'!AN46</f>
        <v>0</v>
      </c>
      <c r="J44" s="274">
        <f>'Hazard &amp; Exposure'!AO46</f>
        <v>7.1</v>
      </c>
      <c r="K44" s="274">
        <f>'Hazard &amp; Exposure'!AP46</f>
        <v>6</v>
      </c>
      <c r="L44" s="274">
        <f>'Hazard &amp; Exposure'!AQ46</f>
        <v>6.6</v>
      </c>
      <c r="M44" s="274">
        <f>'Hazard &amp; Exposure'!AR46</f>
        <v>5.4</v>
      </c>
      <c r="N44" s="157">
        <f>'Hazard &amp; Exposure'!AS46</f>
        <v>6.4</v>
      </c>
      <c r="O44" s="157">
        <f>'Hazard &amp; Exposure'!AT46</f>
        <v>5.9</v>
      </c>
      <c r="P44" s="315">
        <f t="shared" si="2"/>
        <v>6.2</v>
      </c>
      <c r="Q44" s="38" t="str">
        <f t="shared" si="3"/>
        <v>High</v>
      </c>
      <c r="R44" s="39">
        <f t="shared" si="10"/>
        <v>12</v>
      </c>
      <c r="S44" s="275">
        <f>Vulnerability!AK46</f>
        <v>7.7</v>
      </c>
      <c r="T44" s="275">
        <f>Vulnerability!AL46</f>
        <v>5.2</v>
      </c>
      <c r="U44" s="275">
        <f>Vulnerability!AM46</f>
        <v>2.8</v>
      </c>
      <c r="V44" s="157">
        <f>Vulnerability!AN46</f>
        <v>5.9</v>
      </c>
      <c r="W44" s="275">
        <f>Vulnerability!AO46</f>
        <v>5.0999999999999996</v>
      </c>
      <c r="X44" s="275">
        <f>Vulnerability!AP46</f>
        <v>5.5</v>
      </c>
      <c r="Y44" s="275">
        <f>Vulnerability!AQ46</f>
        <v>7.2</v>
      </c>
      <c r="Z44" s="275">
        <f>Vulnerability!AR46</f>
        <v>7.2</v>
      </c>
      <c r="AA44" s="275">
        <f>Vulnerability!AS46</f>
        <v>3.9</v>
      </c>
      <c r="AB44" s="275">
        <f>Vulnerability!AT46</f>
        <v>6.1</v>
      </c>
      <c r="AC44" s="157">
        <f>Vulnerability!AU46</f>
        <v>5.6</v>
      </c>
      <c r="AD44" s="336">
        <f>Vulnerability!AV46</f>
        <v>5.8</v>
      </c>
      <c r="AE44" s="38" t="str">
        <f t="shared" si="5"/>
        <v>High</v>
      </c>
      <c r="AF44" s="39">
        <f t="shared" si="11"/>
        <v>13</v>
      </c>
      <c r="AG44" s="276">
        <f>'Lack of Coping Capacity'!AD46</f>
        <v>7</v>
      </c>
      <c r="AH44" s="276">
        <f>'Lack of Coping Capacity'!AE46</f>
        <v>3</v>
      </c>
      <c r="AI44" s="276">
        <f>'Lack of Coping Capacity'!AF46</f>
        <v>8.8000000000000007</v>
      </c>
      <c r="AJ44" s="276">
        <f>'Lack of Coping Capacity'!AG46</f>
        <v>3.8</v>
      </c>
      <c r="AK44" s="276">
        <f>'Lack of Coping Capacity'!AH46</f>
        <v>4</v>
      </c>
      <c r="AL44" s="276">
        <f>'Lack of Coping Capacity'!AI46</f>
        <v>7.2</v>
      </c>
      <c r="AM44" s="276">
        <f>'Lack of Coping Capacity'!AJ46</f>
        <v>8.5</v>
      </c>
      <c r="AN44" s="157">
        <f>'Lack of Coping Capacity'!AK46</f>
        <v>6.3</v>
      </c>
      <c r="AO44" s="157">
        <f>'Lack of Coping Capacity'!AL46</f>
        <v>4.7</v>
      </c>
      <c r="AP44" s="157">
        <f>'Lack of Coping Capacity'!AM46</f>
        <v>5.6</v>
      </c>
      <c r="AQ44" s="38" t="str">
        <f t="shared" si="6"/>
        <v>Very High</v>
      </c>
      <c r="AR44" s="39">
        <f t="shared" si="12"/>
        <v>7</v>
      </c>
      <c r="AS44" s="157">
        <f t="shared" si="13"/>
        <v>5.9</v>
      </c>
      <c r="AT44" s="38" t="str">
        <f t="shared" si="9"/>
        <v>Very High</v>
      </c>
      <c r="AU44" s="39">
        <f t="shared" si="14"/>
        <v>5</v>
      </c>
      <c r="AV44" s="2"/>
    </row>
    <row r="45" spans="1:48" ht="15.75" customHeight="1" x14ac:dyDescent="0.3">
      <c r="A45" s="133" t="str">
        <f>'Indicator Data'!A55</f>
        <v>Cross Cutting Area</v>
      </c>
      <c r="B45" s="133" t="str">
        <f>'Indicator Data'!B55</f>
        <v>Mymensingh</v>
      </c>
      <c r="C45" s="133" t="str">
        <f>'Indicator Data'!C55</f>
        <v>Mymensingh</v>
      </c>
      <c r="D45" s="133">
        <f>'Indicator Data'!D55</f>
        <v>4561</v>
      </c>
      <c r="E45" s="274">
        <f>'Hazard &amp; Exposure'!AJ47</f>
        <v>9.1999999999999993</v>
      </c>
      <c r="F45" s="274">
        <f>'Hazard &amp; Exposure'!AK47</f>
        <v>8.1999999999999993</v>
      </c>
      <c r="G45" s="274">
        <f>'Hazard &amp; Exposure'!AL47</f>
        <v>0</v>
      </c>
      <c r="H45" s="274">
        <f>'Hazard &amp; Exposure'!AM47</f>
        <v>0</v>
      </c>
      <c r="I45" s="274">
        <f>'Hazard &amp; Exposure'!AN47</f>
        <v>0</v>
      </c>
      <c r="J45" s="274">
        <f>'Hazard &amp; Exposure'!AO47</f>
        <v>6.9</v>
      </c>
      <c r="K45" s="274" t="str">
        <f>'Hazard &amp; Exposure'!AP47</f>
        <v>x</v>
      </c>
      <c r="L45" s="274">
        <f>'Hazard &amp; Exposure'!AQ47</f>
        <v>6</v>
      </c>
      <c r="M45" s="274">
        <f>'Hazard &amp; Exposure'!AR47</f>
        <v>6</v>
      </c>
      <c r="N45" s="157">
        <f>'Hazard &amp; Exposure'!AS47</f>
        <v>6.4</v>
      </c>
      <c r="O45" s="157">
        <f>'Hazard &amp; Exposure'!AT47</f>
        <v>5.6</v>
      </c>
      <c r="P45" s="315">
        <f t="shared" si="2"/>
        <v>6</v>
      </c>
      <c r="Q45" s="38" t="str">
        <f t="shared" si="3"/>
        <v>Medium</v>
      </c>
      <c r="R45" s="39">
        <f t="shared" si="10"/>
        <v>27</v>
      </c>
      <c r="S45" s="275">
        <f>Vulnerability!AK47</f>
        <v>6.4</v>
      </c>
      <c r="T45" s="275">
        <f>Vulnerability!AL47</f>
        <v>6</v>
      </c>
      <c r="U45" s="275">
        <f>Vulnerability!AM47</f>
        <v>3.2</v>
      </c>
      <c r="V45" s="157">
        <f>Vulnerability!AN47</f>
        <v>5.5</v>
      </c>
      <c r="W45" s="275">
        <f>Vulnerability!AO47</f>
        <v>2</v>
      </c>
      <c r="X45" s="275">
        <f>Vulnerability!AP47</f>
        <v>6</v>
      </c>
      <c r="Y45" s="275">
        <f>Vulnerability!AQ47</f>
        <v>4.5</v>
      </c>
      <c r="Z45" s="275">
        <f>Vulnerability!AR47</f>
        <v>5.2</v>
      </c>
      <c r="AA45" s="275">
        <f>Vulnerability!AS47</f>
        <v>4.7</v>
      </c>
      <c r="AB45" s="275">
        <f>Vulnerability!AT47</f>
        <v>5.0999999999999996</v>
      </c>
      <c r="AC45" s="157">
        <f>Vulnerability!AU47</f>
        <v>3.7</v>
      </c>
      <c r="AD45" s="336">
        <f>Vulnerability!AV47</f>
        <v>4.7</v>
      </c>
      <c r="AE45" s="38" t="str">
        <f t="shared" si="5"/>
        <v>Low</v>
      </c>
      <c r="AF45" s="39">
        <f t="shared" si="11"/>
        <v>46</v>
      </c>
      <c r="AG45" s="276">
        <f>'Lack of Coping Capacity'!AD47</f>
        <v>7</v>
      </c>
      <c r="AH45" s="276">
        <f>'Lack of Coping Capacity'!AE47</f>
        <v>3</v>
      </c>
      <c r="AI45" s="276">
        <f>'Lack of Coping Capacity'!AF47</f>
        <v>9.8000000000000007</v>
      </c>
      <c r="AJ45" s="276">
        <f>'Lack of Coping Capacity'!AG47</f>
        <v>2.2000000000000002</v>
      </c>
      <c r="AK45" s="276">
        <f>'Lack of Coping Capacity'!AH47</f>
        <v>4.4000000000000004</v>
      </c>
      <c r="AL45" s="276">
        <f>'Lack of Coping Capacity'!AI47</f>
        <v>6.3</v>
      </c>
      <c r="AM45" s="276">
        <f>'Lack of Coping Capacity'!AJ47</f>
        <v>7.8</v>
      </c>
      <c r="AN45" s="157">
        <f>'Lack of Coping Capacity'!AK47</f>
        <v>6.6</v>
      </c>
      <c r="AO45" s="157">
        <f>'Lack of Coping Capacity'!AL47</f>
        <v>4.0999999999999996</v>
      </c>
      <c r="AP45" s="157">
        <f>'Lack of Coping Capacity'!AM47</f>
        <v>5.5</v>
      </c>
      <c r="AQ45" s="38" t="str">
        <f t="shared" si="6"/>
        <v>Very High</v>
      </c>
      <c r="AR45" s="39">
        <f t="shared" si="12"/>
        <v>10</v>
      </c>
      <c r="AS45" s="157">
        <f t="shared" si="13"/>
        <v>5.4</v>
      </c>
      <c r="AT45" s="38" t="str">
        <f t="shared" si="9"/>
        <v>Medium</v>
      </c>
      <c r="AU45" s="39">
        <f t="shared" si="14"/>
        <v>31</v>
      </c>
      <c r="AV45" s="2"/>
    </row>
    <row r="46" spans="1:48" ht="15.75" customHeight="1" x14ac:dyDescent="0.3">
      <c r="A46" s="133" t="str">
        <f>'Indicator Data'!A56</f>
        <v>Cross Cutting Area</v>
      </c>
      <c r="B46" s="133" t="str">
        <f>'Indicator Data'!B56</f>
        <v>Mymensingh</v>
      </c>
      <c r="C46" s="133" t="str">
        <f>'Indicator Data'!C56</f>
        <v>Netrakona</v>
      </c>
      <c r="D46" s="133">
        <f>'Indicator Data'!D56</f>
        <v>4572</v>
      </c>
      <c r="E46" s="274">
        <f>'Hazard &amp; Exposure'!AJ48</f>
        <v>9.1999999999999993</v>
      </c>
      <c r="F46" s="274">
        <f>'Hazard &amp; Exposure'!AK48</f>
        <v>8.6</v>
      </c>
      <c r="G46" s="274">
        <f>'Hazard &amp; Exposure'!AL48</f>
        <v>0</v>
      </c>
      <c r="H46" s="274">
        <f>'Hazard &amp; Exposure'!AM48</f>
        <v>0</v>
      </c>
      <c r="I46" s="274">
        <f>'Hazard &amp; Exposure'!AN48</f>
        <v>0</v>
      </c>
      <c r="J46" s="274">
        <f>'Hazard &amp; Exposure'!AO48</f>
        <v>8.3000000000000007</v>
      </c>
      <c r="K46" s="274" t="str">
        <f>'Hazard &amp; Exposure'!AP48</f>
        <v>x</v>
      </c>
      <c r="L46" s="274">
        <f>'Hazard &amp; Exposure'!AQ48</f>
        <v>3.9</v>
      </c>
      <c r="M46" s="274">
        <f>'Hazard &amp; Exposure'!AR48</f>
        <v>5.5</v>
      </c>
      <c r="N46" s="157">
        <f>'Hazard &amp; Exposure'!AS48</f>
        <v>6.4</v>
      </c>
      <c r="O46" s="157">
        <f>'Hazard &amp; Exposure'!AT48</f>
        <v>5.7</v>
      </c>
      <c r="P46" s="315">
        <f t="shared" si="2"/>
        <v>6.1</v>
      </c>
      <c r="Q46" s="38" t="str">
        <f t="shared" si="3"/>
        <v>Medium</v>
      </c>
      <c r="R46" s="39">
        <f t="shared" si="10"/>
        <v>23</v>
      </c>
      <c r="S46" s="275">
        <f>Vulnerability!AK48</f>
        <v>7.2</v>
      </c>
      <c r="T46" s="275">
        <f>Vulnerability!AL48</f>
        <v>5.2</v>
      </c>
      <c r="U46" s="275">
        <f>Vulnerability!AM48</f>
        <v>2.6</v>
      </c>
      <c r="V46" s="157">
        <f>Vulnerability!AN48</f>
        <v>5.6</v>
      </c>
      <c r="W46" s="275">
        <f>Vulnerability!AO48</f>
        <v>3.3</v>
      </c>
      <c r="X46" s="275">
        <f>Vulnerability!AP48</f>
        <v>6.6</v>
      </c>
      <c r="Y46" s="275">
        <f>Vulnerability!AQ48</f>
        <v>4.8</v>
      </c>
      <c r="Z46" s="275">
        <f>Vulnerability!AR48</f>
        <v>6.4</v>
      </c>
      <c r="AA46" s="275">
        <f>Vulnerability!AS48</f>
        <v>5.0999999999999996</v>
      </c>
      <c r="AB46" s="275">
        <f>Vulnerability!AT48</f>
        <v>5.8</v>
      </c>
      <c r="AC46" s="157">
        <f>Vulnerability!AU48</f>
        <v>4.7</v>
      </c>
      <c r="AD46" s="336">
        <f>Vulnerability!AV48</f>
        <v>5.2</v>
      </c>
      <c r="AE46" s="38" t="str">
        <f t="shared" si="5"/>
        <v>Medium</v>
      </c>
      <c r="AF46" s="39">
        <f t="shared" si="11"/>
        <v>32</v>
      </c>
      <c r="AG46" s="276">
        <f>'Lack of Coping Capacity'!AD48</f>
        <v>7</v>
      </c>
      <c r="AH46" s="276">
        <f>'Lack of Coping Capacity'!AE48</f>
        <v>3</v>
      </c>
      <c r="AI46" s="276">
        <f>'Lack of Coping Capacity'!AF48</f>
        <v>9.6</v>
      </c>
      <c r="AJ46" s="276">
        <f>'Lack of Coping Capacity'!AG48</f>
        <v>3.2</v>
      </c>
      <c r="AK46" s="276">
        <f>'Lack of Coping Capacity'!AH48</f>
        <v>3.9</v>
      </c>
      <c r="AL46" s="276">
        <f>'Lack of Coping Capacity'!AI48</f>
        <v>6.5</v>
      </c>
      <c r="AM46" s="276">
        <f>'Lack of Coping Capacity'!AJ48</f>
        <v>7.7</v>
      </c>
      <c r="AN46" s="157">
        <f>'Lack of Coping Capacity'!AK48</f>
        <v>6.5</v>
      </c>
      <c r="AO46" s="157">
        <f>'Lack of Coping Capacity'!AL48</f>
        <v>4.3</v>
      </c>
      <c r="AP46" s="157">
        <f>'Lack of Coping Capacity'!AM48</f>
        <v>5.5</v>
      </c>
      <c r="AQ46" s="38" t="str">
        <f t="shared" si="6"/>
        <v>Very High</v>
      </c>
      <c r="AR46" s="39">
        <f t="shared" si="12"/>
        <v>10</v>
      </c>
      <c r="AS46" s="157">
        <f t="shared" si="13"/>
        <v>5.6</v>
      </c>
      <c r="AT46" s="38" t="str">
        <f t="shared" si="9"/>
        <v>High</v>
      </c>
      <c r="AU46" s="39">
        <f t="shared" si="14"/>
        <v>16</v>
      </c>
      <c r="AV46" s="2"/>
    </row>
    <row r="47" spans="1:48" ht="15.6" customHeight="1" x14ac:dyDescent="0.3">
      <c r="A47" s="133" t="str">
        <f>'Indicator Data'!A57</f>
        <v>Cross Cutting Area</v>
      </c>
      <c r="B47" s="133" t="str">
        <f>'Indicator Data'!B57</f>
        <v>Mymensingh</v>
      </c>
      <c r="C47" s="133" t="str">
        <f>'Indicator Data'!C57</f>
        <v>Sherpur</v>
      </c>
      <c r="D47" s="133">
        <f>'Indicator Data'!D57</f>
        <v>4589</v>
      </c>
      <c r="E47" s="274">
        <f>'Hazard &amp; Exposure'!AJ49</f>
        <v>9.1999999999999993</v>
      </c>
      <c r="F47" s="274">
        <f>'Hazard &amp; Exposure'!AK49</f>
        <v>8.5</v>
      </c>
      <c r="G47" s="274">
        <f>'Hazard &amp; Exposure'!AL49</f>
        <v>0</v>
      </c>
      <c r="H47" s="274">
        <f>'Hazard &amp; Exposure'!AM49</f>
        <v>0</v>
      </c>
      <c r="I47" s="274">
        <f>'Hazard &amp; Exposure'!AN49</f>
        <v>0</v>
      </c>
      <c r="J47" s="274">
        <f>'Hazard &amp; Exposure'!AO49</f>
        <v>6.4</v>
      </c>
      <c r="K47" s="274" t="str">
        <f>'Hazard &amp; Exposure'!AP49</f>
        <v>x</v>
      </c>
      <c r="L47" s="274">
        <f>'Hazard &amp; Exposure'!AQ49</f>
        <v>6.2</v>
      </c>
      <c r="M47" s="274">
        <f>'Hazard &amp; Exposure'!AR49</f>
        <v>5.3</v>
      </c>
      <c r="N47" s="157">
        <f>'Hazard &amp; Exposure'!AS49</f>
        <v>6.4</v>
      </c>
      <c r="O47" s="157">
        <f>'Hazard &amp; Exposure'!AT49</f>
        <v>5.5</v>
      </c>
      <c r="P47" s="315">
        <f t="shared" si="2"/>
        <v>6</v>
      </c>
      <c r="Q47" s="38" t="str">
        <f t="shared" si="3"/>
        <v>Medium</v>
      </c>
      <c r="R47" s="39">
        <f t="shared" si="10"/>
        <v>27</v>
      </c>
      <c r="S47" s="275">
        <f>Vulnerability!AK49</f>
        <v>7</v>
      </c>
      <c r="T47" s="275">
        <f>Vulnerability!AL49</f>
        <v>6.7</v>
      </c>
      <c r="U47" s="275">
        <f>Vulnerability!AM49</f>
        <v>2.9</v>
      </c>
      <c r="V47" s="157">
        <f>Vulnerability!AN49</f>
        <v>5.9</v>
      </c>
      <c r="W47" s="275">
        <f>Vulnerability!AO49</f>
        <v>2.1</v>
      </c>
      <c r="X47" s="275">
        <f>Vulnerability!AP49</f>
        <v>5.4</v>
      </c>
      <c r="Y47" s="275">
        <f>Vulnerability!AQ49</f>
        <v>3.6</v>
      </c>
      <c r="Z47" s="275">
        <f>Vulnerability!AR49</f>
        <v>6.3</v>
      </c>
      <c r="AA47" s="275">
        <f>Vulnerability!AS49</f>
        <v>4.8</v>
      </c>
      <c r="AB47" s="275">
        <f>Vulnerability!AT49</f>
        <v>5.0999999999999996</v>
      </c>
      <c r="AC47" s="157">
        <f>Vulnerability!AU49</f>
        <v>3.8</v>
      </c>
      <c r="AD47" s="336">
        <f>Vulnerability!AV49</f>
        <v>4.9000000000000004</v>
      </c>
      <c r="AE47" s="38" t="str">
        <f t="shared" si="5"/>
        <v>Low</v>
      </c>
      <c r="AF47" s="39">
        <f t="shared" si="11"/>
        <v>38</v>
      </c>
      <c r="AG47" s="276">
        <f>'Lack of Coping Capacity'!AD49</f>
        <v>7</v>
      </c>
      <c r="AH47" s="276">
        <f>'Lack of Coping Capacity'!AE49</f>
        <v>3</v>
      </c>
      <c r="AI47" s="276">
        <f>'Lack of Coping Capacity'!AF49</f>
        <v>9.1999999999999993</v>
      </c>
      <c r="AJ47" s="276">
        <f>'Lack of Coping Capacity'!AG49</f>
        <v>4.0999999999999996</v>
      </c>
      <c r="AK47" s="276">
        <f>'Lack of Coping Capacity'!AH49</f>
        <v>4.0999999999999996</v>
      </c>
      <c r="AL47" s="276">
        <f>'Lack of Coping Capacity'!AI49</f>
        <v>7.9</v>
      </c>
      <c r="AM47" s="276">
        <f>'Lack of Coping Capacity'!AJ49</f>
        <v>8</v>
      </c>
      <c r="AN47" s="157">
        <f>'Lack of Coping Capacity'!AK49</f>
        <v>6.4</v>
      </c>
      <c r="AO47" s="157">
        <f>'Lack of Coping Capacity'!AL49</f>
        <v>4.8</v>
      </c>
      <c r="AP47" s="157">
        <f>'Lack of Coping Capacity'!AM49</f>
        <v>5.7</v>
      </c>
      <c r="AQ47" s="38" t="str">
        <f t="shared" si="6"/>
        <v>Very High</v>
      </c>
      <c r="AR47" s="39">
        <f t="shared" si="12"/>
        <v>1</v>
      </c>
      <c r="AS47" s="157">
        <f t="shared" si="13"/>
        <v>5.5</v>
      </c>
      <c r="AT47" s="38" t="str">
        <f t="shared" si="9"/>
        <v>Medium</v>
      </c>
      <c r="AU47" s="39">
        <f t="shared" si="14"/>
        <v>25</v>
      </c>
      <c r="AV47" s="2"/>
    </row>
    <row r="48" spans="1:48" ht="15.75" customHeight="1" x14ac:dyDescent="0.3">
      <c r="A48" s="133" t="str">
        <f>'Indicator Data'!A58</f>
        <v>Cross Cutting Area</v>
      </c>
      <c r="B48" s="133" t="str">
        <f>'Indicator Data'!B58</f>
        <v>Rajshahi</v>
      </c>
      <c r="C48" s="133" t="str">
        <f>'Indicator Data'!C58</f>
        <v>Bogura</v>
      </c>
      <c r="D48" s="133">
        <f>'Indicator Data'!D58</f>
        <v>5010</v>
      </c>
      <c r="E48" s="274">
        <f>'Hazard &amp; Exposure'!AJ50</f>
        <v>9.1999999999999993</v>
      </c>
      <c r="F48" s="274">
        <f>'Hazard &amp; Exposure'!AK50</f>
        <v>7.5</v>
      </c>
      <c r="G48" s="274">
        <f>'Hazard &amp; Exposure'!AL50</f>
        <v>0</v>
      </c>
      <c r="H48" s="274">
        <f>'Hazard &amp; Exposure'!AM50</f>
        <v>0</v>
      </c>
      <c r="I48" s="274">
        <f>'Hazard &amp; Exposure'!AN50</f>
        <v>0</v>
      </c>
      <c r="J48" s="274">
        <f>'Hazard &amp; Exposure'!AO50</f>
        <v>8.5</v>
      </c>
      <c r="K48" s="274">
        <f>'Hazard &amp; Exposure'!AP50</f>
        <v>6.5</v>
      </c>
      <c r="L48" s="274">
        <f>'Hazard &amp; Exposure'!AQ50</f>
        <v>8.3000000000000007</v>
      </c>
      <c r="M48" s="274">
        <f>'Hazard &amp; Exposure'!AR50</f>
        <v>5.6</v>
      </c>
      <c r="N48" s="157">
        <f>'Hazard &amp; Exposure'!AS50</f>
        <v>6.4</v>
      </c>
      <c r="O48" s="157">
        <f>'Hazard &amp; Exposure'!AT50</f>
        <v>6.2</v>
      </c>
      <c r="P48" s="315">
        <f t="shared" si="2"/>
        <v>6.3</v>
      </c>
      <c r="Q48" s="38" t="str">
        <f t="shared" si="3"/>
        <v>High</v>
      </c>
      <c r="R48" s="39">
        <f t="shared" si="10"/>
        <v>5</v>
      </c>
      <c r="S48" s="275">
        <f>Vulnerability!AK50</f>
        <v>6.6</v>
      </c>
      <c r="T48" s="275">
        <f>Vulnerability!AL50</f>
        <v>5.7</v>
      </c>
      <c r="U48" s="275">
        <f>Vulnerability!AM50</f>
        <v>2.5</v>
      </c>
      <c r="V48" s="157">
        <f>Vulnerability!AN50</f>
        <v>5.4</v>
      </c>
      <c r="W48" s="275">
        <f>Vulnerability!AO50</f>
        <v>5.6</v>
      </c>
      <c r="X48" s="275">
        <f>Vulnerability!AP50</f>
        <v>5.7</v>
      </c>
      <c r="Y48" s="275">
        <f>Vulnerability!AQ50</f>
        <v>5.5</v>
      </c>
      <c r="Z48" s="275">
        <f>Vulnerability!AR50</f>
        <v>6.3</v>
      </c>
      <c r="AA48" s="275">
        <f>Vulnerability!AS50</f>
        <v>4.4000000000000004</v>
      </c>
      <c r="AB48" s="275">
        <f>Vulnerability!AT50</f>
        <v>5.5</v>
      </c>
      <c r="AC48" s="157">
        <f>Vulnerability!AU50</f>
        <v>5.6</v>
      </c>
      <c r="AD48" s="336">
        <f>Vulnerability!AV50</f>
        <v>5.5</v>
      </c>
      <c r="AE48" s="38" t="str">
        <f t="shared" si="5"/>
        <v>Medium</v>
      </c>
      <c r="AF48" s="39">
        <f t="shared" si="11"/>
        <v>23</v>
      </c>
      <c r="AG48" s="276">
        <f>'Lack of Coping Capacity'!AD50</f>
        <v>7</v>
      </c>
      <c r="AH48" s="276">
        <f>'Lack of Coping Capacity'!AE50</f>
        <v>3</v>
      </c>
      <c r="AI48" s="276">
        <f>'Lack of Coping Capacity'!AF50</f>
        <v>9</v>
      </c>
      <c r="AJ48" s="276">
        <f>'Lack of Coping Capacity'!AG50</f>
        <v>2.2999999999999998</v>
      </c>
      <c r="AK48" s="276">
        <f>'Lack of Coping Capacity'!AH50</f>
        <v>1.9</v>
      </c>
      <c r="AL48" s="276">
        <f>'Lack of Coping Capacity'!AI50</f>
        <v>4.5999999999999996</v>
      </c>
      <c r="AM48" s="276">
        <f>'Lack of Coping Capacity'!AJ50</f>
        <v>6.8</v>
      </c>
      <c r="AN48" s="157">
        <f>'Lack of Coping Capacity'!AK50</f>
        <v>6.3</v>
      </c>
      <c r="AO48" s="157">
        <f>'Lack of Coping Capacity'!AL50</f>
        <v>3.1</v>
      </c>
      <c r="AP48" s="157">
        <f>'Lack of Coping Capacity'!AM50</f>
        <v>4.9000000000000004</v>
      </c>
      <c r="AQ48" s="38" t="str">
        <f t="shared" si="6"/>
        <v>Low</v>
      </c>
      <c r="AR48" s="39">
        <f t="shared" si="12"/>
        <v>44</v>
      </c>
      <c r="AS48" s="157">
        <f t="shared" si="13"/>
        <v>5.5</v>
      </c>
      <c r="AT48" s="38" t="str">
        <f t="shared" si="9"/>
        <v>Medium</v>
      </c>
      <c r="AU48" s="39">
        <f t="shared" si="14"/>
        <v>25</v>
      </c>
      <c r="AV48" s="2"/>
    </row>
    <row r="49" spans="1:48" ht="15.75" customHeight="1" x14ac:dyDescent="0.3">
      <c r="A49" s="133" t="str">
        <f>'Indicator Data'!A59</f>
        <v>Barind and Drought Prone Areas</v>
      </c>
      <c r="B49" s="133" t="str">
        <f>'Indicator Data'!B59</f>
        <v>Rajshahi</v>
      </c>
      <c r="C49" s="133" t="str">
        <f>'Indicator Data'!C59</f>
        <v>Joypurhat</v>
      </c>
      <c r="D49" s="133">
        <f>'Indicator Data'!D59</f>
        <v>5038</v>
      </c>
      <c r="E49" s="274">
        <f>'Hazard &amp; Exposure'!AJ51</f>
        <v>9.1999999999999993</v>
      </c>
      <c r="F49" s="274">
        <f>'Hazard &amp; Exposure'!AK51</f>
        <v>3.7</v>
      </c>
      <c r="G49" s="274">
        <f>'Hazard &amp; Exposure'!AL51</f>
        <v>0</v>
      </c>
      <c r="H49" s="274">
        <f>'Hazard &amp; Exposure'!AM51</f>
        <v>0</v>
      </c>
      <c r="I49" s="274">
        <f>'Hazard &amp; Exposure'!AN51</f>
        <v>0</v>
      </c>
      <c r="J49" s="274">
        <f>'Hazard &amp; Exposure'!AO51</f>
        <v>5.6</v>
      </c>
      <c r="K49" s="274" t="str">
        <f>'Hazard &amp; Exposure'!AP51</f>
        <v>x</v>
      </c>
      <c r="L49" s="274">
        <f>'Hazard &amp; Exposure'!AQ51</f>
        <v>8.6999999999999993</v>
      </c>
      <c r="M49" s="274">
        <f>'Hazard &amp; Exposure'!AR51</f>
        <v>5.3</v>
      </c>
      <c r="N49" s="157">
        <f>'Hazard &amp; Exposure'!AS51</f>
        <v>6.4</v>
      </c>
      <c r="O49" s="157">
        <f>'Hazard &amp; Exposure'!AT51</f>
        <v>5.2</v>
      </c>
      <c r="P49" s="315">
        <f t="shared" si="2"/>
        <v>5.8</v>
      </c>
      <c r="Q49" s="38" t="str">
        <f t="shared" si="3"/>
        <v>Low</v>
      </c>
      <c r="R49" s="39">
        <f t="shared" si="10"/>
        <v>46</v>
      </c>
      <c r="S49" s="275">
        <f>Vulnerability!AK51</f>
        <v>5.9</v>
      </c>
      <c r="T49" s="275">
        <f>Vulnerability!AL51</f>
        <v>5.7</v>
      </c>
      <c r="U49" s="275">
        <f>Vulnerability!AM51</f>
        <v>2.2000000000000002</v>
      </c>
      <c r="V49" s="157">
        <f>Vulnerability!AN51</f>
        <v>4.9000000000000004</v>
      </c>
      <c r="W49" s="275">
        <f>Vulnerability!AO51</f>
        <v>2.8</v>
      </c>
      <c r="X49" s="275">
        <f>Vulnerability!AP51</f>
        <v>5.3</v>
      </c>
      <c r="Y49" s="275">
        <f>Vulnerability!AQ51</f>
        <v>1.2</v>
      </c>
      <c r="Z49" s="275">
        <f>Vulnerability!AR51</f>
        <v>7.5</v>
      </c>
      <c r="AA49" s="275">
        <f>Vulnerability!AS51</f>
        <v>4.9000000000000004</v>
      </c>
      <c r="AB49" s="275">
        <f>Vulnerability!AT51</f>
        <v>5.0999999999999996</v>
      </c>
      <c r="AC49" s="157">
        <f>Vulnerability!AU51</f>
        <v>4</v>
      </c>
      <c r="AD49" s="336">
        <f>Vulnerability!AV51</f>
        <v>4.5</v>
      </c>
      <c r="AE49" s="38" t="str">
        <f t="shared" si="5"/>
        <v>Low</v>
      </c>
      <c r="AF49" s="39">
        <f t="shared" si="11"/>
        <v>52</v>
      </c>
      <c r="AG49" s="276">
        <f>'Lack of Coping Capacity'!AD51</f>
        <v>7</v>
      </c>
      <c r="AH49" s="276">
        <f>'Lack of Coping Capacity'!AE51</f>
        <v>3</v>
      </c>
      <c r="AI49" s="276">
        <f>'Lack of Coping Capacity'!AF51</f>
        <v>9.6</v>
      </c>
      <c r="AJ49" s="276">
        <f>'Lack of Coping Capacity'!AG51</f>
        <v>5.6</v>
      </c>
      <c r="AK49" s="276">
        <f>'Lack of Coping Capacity'!AH51</f>
        <v>2.6</v>
      </c>
      <c r="AL49" s="276">
        <f>'Lack of Coping Capacity'!AI51</f>
        <v>3.8</v>
      </c>
      <c r="AM49" s="276">
        <f>'Lack of Coping Capacity'!AJ51</f>
        <v>5.8</v>
      </c>
      <c r="AN49" s="157">
        <f>'Lack of Coping Capacity'!AK51</f>
        <v>6.5</v>
      </c>
      <c r="AO49" s="157">
        <f>'Lack of Coping Capacity'!AL51</f>
        <v>3.6</v>
      </c>
      <c r="AP49" s="157">
        <f>'Lack of Coping Capacity'!AM51</f>
        <v>5.2</v>
      </c>
      <c r="AQ49" s="38" t="str">
        <f t="shared" si="6"/>
        <v>High</v>
      </c>
      <c r="AR49" s="39">
        <f t="shared" si="12"/>
        <v>25</v>
      </c>
      <c r="AS49" s="157">
        <f t="shared" si="13"/>
        <v>5.0999999999999996</v>
      </c>
      <c r="AT49" s="38" t="str">
        <f t="shared" si="9"/>
        <v>Low</v>
      </c>
      <c r="AU49" s="39">
        <f t="shared" si="14"/>
        <v>52</v>
      </c>
      <c r="AV49" s="2"/>
    </row>
    <row r="50" spans="1:48" ht="15.75" customHeight="1" x14ac:dyDescent="0.3">
      <c r="A50" s="133" t="str">
        <f>'Indicator Data'!A60</f>
        <v>Barind and Drought Prone Areas</v>
      </c>
      <c r="B50" s="133" t="str">
        <f>'Indicator Data'!B60</f>
        <v>Rajshahi</v>
      </c>
      <c r="C50" s="133" t="str">
        <f>'Indicator Data'!C60</f>
        <v>Naogaon</v>
      </c>
      <c r="D50" s="133">
        <f>'Indicator Data'!D60</f>
        <v>5064</v>
      </c>
      <c r="E50" s="274">
        <f>'Hazard &amp; Exposure'!AJ52</f>
        <v>9.1999999999999993</v>
      </c>
      <c r="F50" s="274">
        <f>'Hazard &amp; Exposure'!AK52</f>
        <v>4.7</v>
      </c>
      <c r="G50" s="274">
        <f>'Hazard &amp; Exposure'!AL52</f>
        <v>0</v>
      </c>
      <c r="H50" s="274">
        <f>'Hazard &amp; Exposure'!AM52</f>
        <v>0</v>
      </c>
      <c r="I50" s="274">
        <f>'Hazard &amp; Exposure'!AN52</f>
        <v>0</v>
      </c>
      <c r="J50" s="274">
        <f>'Hazard &amp; Exposure'!AO52</f>
        <v>6.1</v>
      </c>
      <c r="K50" s="274" t="str">
        <f>'Hazard &amp; Exposure'!AP52</f>
        <v>x</v>
      </c>
      <c r="L50" s="274">
        <f>'Hazard &amp; Exposure'!AQ52</f>
        <v>9.6999999999999993</v>
      </c>
      <c r="M50" s="274">
        <f>'Hazard &amp; Exposure'!AR52</f>
        <v>5</v>
      </c>
      <c r="N50" s="157">
        <f>'Hazard &amp; Exposure'!AS52</f>
        <v>6.4</v>
      </c>
      <c r="O50" s="157">
        <f>'Hazard &amp; Exposure'!AT52</f>
        <v>5.7</v>
      </c>
      <c r="P50" s="315">
        <f t="shared" si="2"/>
        <v>6.1</v>
      </c>
      <c r="Q50" s="38" t="str">
        <f t="shared" si="3"/>
        <v>Medium</v>
      </c>
      <c r="R50" s="39">
        <f t="shared" si="10"/>
        <v>23</v>
      </c>
      <c r="S50" s="275">
        <f>Vulnerability!AK52</f>
        <v>6.4</v>
      </c>
      <c r="T50" s="275">
        <f>Vulnerability!AL52</f>
        <v>6.1</v>
      </c>
      <c r="U50" s="275">
        <f>Vulnerability!AM52</f>
        <v>2.2000000000000002</v>
      </c>
      <c r="V50" s="157">
        <f>Vulnerability!AN52</f>
        <v>5.3</v>
      </c>
      <c r="W50" s="275">
        <f>Vulnerability!AO52</f>
        <v>4.9000000000000004</v>
      </c>
      <c r="X50" s="275">
        <f>Vulnerability!AP52</f>
        <v>6</v>
      </c>
      <c r="Y50" s="275">
        <f>Vulnerability!AQ52</f>
        <v>5.8</v>
      </c>
      <c r="Z50" s="275">
        <f>Vulnerability!AR52</f>
        <v>6.5</v>
      </c>
      <c r="AA50" s="275">
        <f>Vulnerability!AS52</f>
        <v>5.7</v>
      </c>
      <c r="AB50" s="275">
        <f>Vulnerability!AT52</f>
        <v>6</v>
      </c>
      <c r="AC50" s="157">
        <f>Vulnerability!AU52</f>
        <v>5.5</v>
      </c>
      <c r="AD50" s="336">
        <f>Vulnerability!AV52</f>
        <v>5.4</v>
      </c>
      <c r="AE50" s="38" t="str">
        <f t="shared" si="5"/>
        <v>Medium</v>
      </c>
      <c r="AF50" s="39">
        <f t="shared" si="11"/>
        <v>28</v>
      </c>
      <c r="AG50" s="276">
        <f>'Lack of Coping Capacity'!AD52</f>
        <v>7</v>
      </c>
      <c r="AH50" s="276">
        <f>'Lack of Coping Capacity'!AE52</f>
        <v>3</v>
      </c>
      <c r="AI50" s="276">
        <f>'Lack of Coping Capacity'!AF52</f>
        <v>9.6</v>
      </c>
      <c r="AJ50" s="276">
        <f>'Lack of Coping Capacity'!AG52</f>
        <v>3.9</v>
      </c>
      <c r="AK50" s="276">
        <f>'Lack of Coping Capacity'!AH52</f>
        <v>3.4</v>
      </c>
      <c r="AL50" s="276">
        <f>'Lack of Coping Capacity'!AI52</f>
        <v>4.0999999999999996</v>
      </c>
      <c r="AM50" s="276">
        <f>'Lack of Coping Capacity'!AJ52</f>
        <v>8</v>
      </c>
      <c r="AN50" s="157">
        <f>'Lack of Coping Capacity'!AK52</f>
        <v>6.5</v>
      </c>
      <c r="AO50" s="157">
        <f>'Lack of Coping Capacity'!AL52</f>
        <v>3.9</v>
      </c>
      <c r="AP50" s="157">
        <f>'Lack of Coping Capacity'!AM52</f>
        <v>5.3</v>
      </c>
      <c r="AQ50" s="38" t="str">
        <f t="shared" si="6"/>
        <v>High</v>
      </c>
      <c r="AR50" s="39">
        <f t="shared" si="12"/>
        <v>17</v>
      </c>
      <c r="AS50" s="157">
        <f t="shared" si="13"/>
        <v>5.6</v>
      </c>
      <c r="AT50" s="38" t="str">
        <f t="shared" si="9"/>
        <v>High</v>
      </c>
      <c r="AU50" s="39">
        <f t="shared" si="14"/>
        <v>16</v>
      </c>
      <c r="AV50" s="2"/>
    </row>
    <row r="51" spans="1:48" ht="15.75" customHeight="1" x14ac:dyDescent="0.3">
      <c r="A51" s="133" t="str">
        <f>'Indicator Data'!A61</f>
        <v>Barind and Drought Prone Areas</v>
      </c>
      <c r="B51" s="133" t="str">
        <f>'Indicator Data'!B61</f>
        <v>Rajshahi</v>
      </c>
      <c r="C51" s="133" t="str">
        <f>'Indicator Data'!C61</f>
        <v>Natore</v>
      </c>
      <c r="D51" s="133">
        <f>'Indicator Data'!D61</f>
        <v>5069</v>
      </c>
      <c r="E51" s="274">
        <f>'Hazard &amp; Exposure'!AJ53</f>
        <v>9.1999999999999993</v>
      </c>
      <c r="F51" s="274">
        <f>'Hazard &amp; Exposure'!AK53</f>
        <v>7.3</v>
      </c>
      <c r="G51" s="274">
        <f>'Hazard &amp; Exposure'!AL53</f>
        <v>0</v>
      </c>
      <c r="H51" s="274">
        <f>'Hazard &amp; Exposure'!AM53</f>
        <v>0</v>
      </c>
      <c r="I51" s="274">
        <f>'Hazard &amp; Exposure'!AN53</f>
        <v>0</v>
      </c>
      <c r="J51" s="274">
        <f>'Hazard &amp; Exposure'!AO53</f>
        <v>5</v>
      </c>
      <c r="K51" s="274">
        <f>'Hazard &amp; Exposure'!AP53</f>
        <v>0</v>
      </c>
      <c r="L51" s="274">
        <f>'Hazard &amp; Exposure'!AQ53</f>
        <v>8.1999999999999993</v>
      </c>
      <c r="M51" s="274">
        <f>'Hazard &amp; Exposure'!AR53</f>
        <v>5</v>
      </c>
      <c r="N51" s="157">
        <f>'Hazard &amp; Exposure'!AS53</f>
        <v>6.4</v>
      </c>
      <c r="O51" s="157">
        <f>'Hazard &amp; Exposure'!AT53</f>
        <v>5</v>
      </c>
      <c r="P51" s="315">
        <f t="shared" si="2"/>
        <v>5.7</v>
      </c>
      <c r="Q51" s="38" t="str">
        <f t="shared" si="3"/>
        <v>Very Low</v>
      </c>
      <c r="R51" s="39">
        <f t="shared" si="10"/>
        <v>51</v>
      </c>
      <c r="S51" s="275">
        <f>Vulnerability!AK53</f>
        <v>6.9</v>
      </c>
      <c r="T51" s="275">
        <f>Vulnerability!AL53</f>
        <v>5.0999999999999996</v>
      </c>
      <c r="U51" s="275">
        <f>Vulnerability!AM53</f>
        <v>2.8</v>
      </c>
      <c r="V51" s="157">
        <f>Vulnerability!AN53</f>
        <v>5.4</v>
      </c>
      <c r="W51" s="275">
        <f>Vulnerability!AO53</f>
        <v>5.4</v>
      </c>
      <c r="X51" s="275">
        <f>Vulnerability!AP53</f>
        <v>3.8</v>
      </c>
      <c r="Y51" s="275">
        <f>Vulnerability!AQ53</f>
        <v>4.3</v>
      </c>
      <c r="Z51" s="275">
        <f>Vulnerability!AR53</f>
        <v>7.9</v>
      </c>
      <c r="AA51" s="275">
        <f>Vulnerability!AS53</f>
        <v>5.0999999999999996</v>
      </c>
      <c r="AB51" s="275">
        <f>Vulnerability!AT53</f>
        <v>5.5</v>
      </c>
      <c r="AC51" s="157">
        <f>Vulnerability!AU53</f>
        <v>5.5</v>
      </c>
      <c r="AD51" s="336">
        <f>Vulnerability!AV53</f>
        <v>5.5</v>
      </c>
      <c r="AE51" s="38" t="str">
        <f t="shared" si="5"/>
        <v>Medium</v>
      </c>
      <c r="AF51" s="39">
        <f t="shared" si="11"/>
        <v>23</v>
      </c>
      <c r="AG51" s="276">
        <f>'Lack of Coping Capacity'!AD53</f>
        <v>7</v>
      </c>
      <c r="AH51" s="276">
        <f>'Lack of Coping Capacity'!AE53</f>
        <v>3</v>
      </c>
      <c r="AI51" s="276">
        <f>'Lack of Coping Capacity'!AF53</f>
        <v>9.6</v>
      </c>
      <c r="AJ51" s="276">
        <f>'Lack of Coping Capacity'!AG53</f>
        <v>1.9</v>
      </c>
      <c r="AK51" s="276">
        <f>'Lack of Coping Capacity'!AH53</f>
        <v>2.2999999999999998</v>
      </c>
      <c r="AL51" s="276">
        <f>'Lack of Coping Capacity'!AI53</f>
        <v>4.9000000000000004</v>
      </c>
      <c r="AM51" s="276">
        <f>'Lack of Coping Capacity'!AJ53</f>
        <v>7.2</v>
      </c>
      <c r="AN51" s="157">
        <f>'Lack of Coping Capacity'!AK53</f>
        <v>6.5</v>
      </c>
      <c r="AO51" s="157">
        <f>'Lack of Coping Capacity'!AL53</f>
        <v>3.3</v>
      </c>
      <c r="AP51" s="157">
        <f>'Lack of Coping Capacity'!AM53</f>
        <v>5.0999999999999996</v>
      </c>
      <c r="AQ51" s="38" t="str">
        <f t="shared" si="6"/>
        <v>Medium</v>
      </c>
      <c r="AR51" s="39">
        <f t="shared" si="12"/>
        <v>30</v>
      </c>
      <c r="AS51" s="157">
        <f t="shared" si="13"/>
        <v>5.4</v>
      </c>
      <c r="AT51" s="38" t="str">
        <f t="shared" si="9"/>
        <v>Medium</v>
      </c>
      <c r="AU51" s="39">
        <f t="shared" si="14"/>
        <v>31</v>
      </c>
      <c r="AV51" s="2"/>
    </row>
    <row r="52" spans="1:48" ht="15.75" customHeight="1" x14ac:dyDescent="0.3">
      <c r="A52" s="133" t="str">
        <f>'Indicator Data'!A62</f>
        <v>Barind and Drought Prone Areas</v>
      </c>
      <c r="B52" s="133" t="str">
        <f>'Indicator Data'!B62</f>
        <v>Rajshahi</v>
      </c>
      <c r="C52" s="133" t="str">
        <f>'Indicator Data'!C62</f>
        <v>Nawabganj</v>
      </c>
      <c r="D52" s="133">
        <f>'Indicator Data'!D62</f>
        <v>5070</v>
      </c>
      <c r="E52" s="274">
        <f>'Hazard &amp; Exposure'!AJ54</f>
        <v>9.1999999999999993</v>
      </c>
      <c r="F52" s="274">
        <f>'Hazard &amp; Exposure'!AK54</f>
        <v>7.3</v>
      </c>
      <c r="G52" s="274">
        <f>'Hazard &amp; Exposure'!AL54</f>
        <v>0</v>
      </c>
      <c r="H52" s="274">
        <f>'Hazard &amp; Exposure'!AM54</f>
        <v>0</v>
      </c>
      <c r="I52" s="274">
        <f>'Hazard &amp; Exposure'!AN54</f>
        <v>0</v>
      </c>
      <c r="J52" s="274">
        <f>'Hazard &amp; Exposure'!AO54</f>
        <v>7.5</v>
      </c>
      <c r="K52" s="274">
        <f>'Hazard &amp; Exposure'!AP54</f>
        <v>3</v>
      </c>
      <c r="L52" s="274">
        <f>'Hazard &amp; Exposure'!AQ54</f>
        <v>10</v>
      </c>
      <c r="M52" s="274">
        <f>'Hazard &amp; Exposure'!AR54</f>
        <v>5.8</v>
      </c>
      <c r="N52" s="157">
        <f>'Hazard &amp; Exposure'!AS54</f>
        <v>6.4</v>
      </c>
      <c r="O52" s="157">
        <f>'Hazard &amp; Exposure'!AT54</f>
        <v>6.2</v>
      </c>
      <c r="P52" s="315">
        <f t="shared" si="2"/>
        <v>6.3</v>
      </c>
      <c r="Q52" s="38" t="str">
        <f t="shared" si="3"/>
        <v>High</v>
      </c>
      <c r="R52" s="39">
        <f t="shared" si="10"/>
        <v>5</v>
      </c>
      <c r="S52" s="275">
        <f>Vulnerability!AK54</f>
        <v>7.2</v>
      </c>
      <c r="T52" s="275">
        <f>Vulnerability!AL54</f>
        <v>5.7</v>
      </c>
      <c r="U52" s="275">
        <f>Vulnerability!AM54</f>
        <v>1.9</v>
      </c>
      <c r="V52" s="157">
        <f>Vulnerability!AN54</f>
        <v>5.5</v>
      </c>
      <c r="W52" s="275">
        <f>Vulnerability!AO54</f>
        <v>0.9</v>
      </c>
      <c r="X52" s="275">
        <f>Vulnerability!AP54</f>
        <v>5.3</v>
      </c>
      <c r="Y52" s="275">
        <f>Vulnerability!AQ54</f>
        <v>0</v>
      </c>
      <c r="Z52" s="275">
        <f>Vulnerability!AR54</f>
        <v>8.4</v>
      </c>
      <c r="AA52" s="275">
        <f>Vulnerability!AS54</f>
        <v>4.8</v>
      </c>
      <c r="AB52" s="275">
        <f>Vulnerability!AT54</f>
        <v>5.3</v>
      </c>
      <c r="AC52" s="157">
        <f>Vulnerability!AU54</f>
        <v>3.4</v>
      </c>
      <c r="AD52" s="336">
        <f>Vulnerability!AV54</f>
        <v>4.5</v>
      </c>
      <c r="AE52" s="38" t="str">
        <f t="shared" si="5"/>
        <v>Low</v>
      </c>
      <c r="AF52" s="39">
        <f t="shared" si="11"/>
        <v>52</v>
      </c>
      <c r="AG52" s="276">
        <f>'Lack of Coping Capacity'!AD54</f>
        <v>7</v>
      </c>
      <c r="AH52" s="276">
        <f>'Lack of Coping Capacity'!AE54</f>
        <v>3</v>
      </c>
      <c r="AI52" s="276">
        <f>'Lack of Coping Capacity'!AF54</f>
        <v>9.4</v>
      </c>
      <c r="AJ52" s="276">
        <f>'Lack of Coping Capacity'!AG54</f>
        <v>5.3</v>
      </c>
      <c r="AK52" s="276">
        <f>'Lack of Coping Capacity'!AH54</f>
        <v>3.9</v>
      </c>
      <c r="AL52" s="276">
        <f>'Lack of Coping Capacity'!AI54</f>
        <v>6.9</v>
      </c>
      <c r="AM52" s="276">
        <f>'Lack of Coping Capacity'!AJ54</f>
        <v>5.7</v>
      </c>
      <c r="AN52" s="157">
        <f>'Lack of Coping Capacity'!AK54</f>
        <v>6.5</v>
      </c>
      <c r="AO52" s="157">
        <f>'Lack of Coping Capacity'!AL54</f>
        <v>4.4000000000000004</v>
      </c>
      <c r="AP52" s="157">
        <f>'Lack of Coping Capacity'!AM54</f>
        <v>5.5</v>
      </c>
      <c r="AQ52" s="38" t="str">
        <f t="shared" si="6"/>
        <v>Very High</v>
      </c>
      <c r="AR52" s="39">
        <f t="shared" si="12"/>
        <v>10</v>
      </c>
      <c r="AS52" s="157">
        <f t="shared" si="13"/>
        <v>5.4</v>
      </c>
      <c r="AT52" s="38" t="str">
        <f t="shared" si="9"/>
        <v>Medium</v>
      </c>
      <c r="AU52" s="39">
        <f t="shared" si="14"/>
        <v>31</v>
      </c>
      <c r="AV52" s="2"/>
    </row>
    <row r="53" spans="1:48" ht="15.75" customHeight="1" x14ac:dyDescent="0.3">
      <c r="A53" s="133" t="str">
        <f>'Indicator Data'!A63</f>
        <v>Barind and Drought Prone Areas</v>
      </c>
      <c r="B53" s="133" t="str">
        <f>'Indicator Data'!B63</f>
        <v>Rajshahi</v>
      </c>
      <c r="C53" s="133" t="str">
        <f>'Indicator Data'!C63</f>
        <v>Pabna</v>
      </c>
      <c r="D53" s="133">
        <f>'Indicator Data'!D63</f>
        <v>5076</v>
      </c>
      <c r="E53" s="274">
        <f>'Hazard &amp; Exposure'!AJ55</f>
        <v>9.1999999999999993</v>
      </c>
      <c r="F53" s="274">
        <f>'Hazard &amp; Exposure'!AK55</f>
        <v>8.1999999999999993</v>
      </c>
      <c r="G53" s="274">
        <f>'Hazard &amp; Exposure'!AL55</f>
        <v>0</v>
      </c>
      <c r="H53" s="274">
        <f>'Hazard &amp; Exposure'!AM55</f>
        <v>0</v>
      </c>
      <c r="I53" s="274">
        <f>'Hazard &amp; Exposure'!AN55</f>
        <v>0</v>
      </c>
      <c r="J53" s="274">
        <f>'Hazard &amp; Exposure'!AO55</f>
        <v>8.3000000000000007</v>
      </c>
      <c r="K53" s="274">
        <f>'Hazard &amp; Exposure'!AP55</f>
        <v>6.7</v>
      </c>
      <c r="L53" s="274">
        <f>'Hazard &amp; Exposure'!AQ55</f>
        <v>7.4</v>
      </c>
      <c r="M53" s="274">
        <f>'Hazard &amp; Exposure'!AR55</f>
        <v>5.6</v>
      </c>
      <c r="N53" s="157">
        <f>'Hazard &amp; Exposure'!AS55</f>
        <v>6.4</v>
      </c>
      <c r="O53" s="157">
        <f>'Hazard &amp; Exposure'!AT55</f>
        <v>6.1</v>
      </c>
      <c r="P53" s="315">
        <f t="shared" si="2"/>
        <v>6.3</v>
      </c>
      <c r="Q53" s="38" t="str">
        <f t="shared" si="3"/>
        <v>High</v>
      </c>
      <c r="R53" s="39">
        <f t="shared" si="10"/>
        <v>5</v>
      </c>
      <c r="S53" s="275">
        <f>Vulnerability!AK55</f>
        <v>6.9</v>
      </c>
      <c r="T53" s="275">
        <f>Vulnerability!AL55</f>
        <v>5.5</v>
      </c>
      <c r="U53" s="275">
        <f>Vulnerability!AM55</f>
        <v>2.7</v>
      </c>
      <c r="V53" s="157">
        <f>Vulnerability!AN55</f>
        <v>5.5</v>
      </c>
      <c r="W53" s="275">
        <f>Vulnerability!AO55</f>
        <v>0.9</v>
      </c>
      <c r="X53" s="275">
        <f>Vulnerability!AP55</f>
        <v>4.0999999999999996</v>
      </c>
      <c r="Y53" s="275">
        <f>Vulnerability!AQ55</f>
        <v>1.4</v>
      </c>
      <c r="Z53" s="275">
        <f>Vulnerability!AR55</f>
        <v>6</v>
      </c>
      <c r="AA53" s="275">
        <f>Vulnerability!AS55</f>
        <v>4.8</v>
      </c>
      <c r="AB53" s="275">
        <f>Vulnerability!AT55</f>
        <v>4.3</v>
      </c>
      <c r="AC53" s="157">
        <f>Vulnerability!AU55</f>
        <v>2.8</v>
      </c>
      <c r="AD53" s="336">
        <f>Vulnerability!AV55</f>
        <v>4.3</v>
      </c>
      <c r="AE53" s="38" t="str">
        <f t="shared" si="5"/>
        <v>Very Low</v>
      </c>
      <c r="AF53" s="39">
        <f t="shared" si="11"/>
        <v>57</v>
      </c>
      <c r="AG53" s="276">
        <f>'Lack of Coping Capacity'!AD55</f>
        <v>7</v>
      </c>
      <c r="AH53" s="276">
        <f>'Lack of Coping Capacity'!AE55</f>
        <v>3</v>
      </c>
      <c r="AI53" s="276">
        <f>'Lack of Coping Capacity'!AF55</f>
        <v>9.6</v>
      </c>
      <c r="AJ53" s="276">
        <f>'Lack of Coping Capacity'!AG55</f>
        <v>2.9</v>
      </c>
      <c r="AK53" s="276">
        <f>'Lack of Coping Capacity'!AH55</f>
        <v>2.2000000000000002</v>
      </c>
      <c r="AL53" s="276">
        <f>'Lack of Coping Capacity'!AI55</f>
        <v>6.4</v>
      </c>
      <c r="AM53" s="276">
        <f>'Lack of Coping Capacity'!AJ55</f>
        <v>7.4</v>
      </c>
      <c r="AN53" s="157">
        <f>'Lack of Coping Capacity'!AK55</f>
        <v>6.5</v>
      </c>
      <c r="AO53" s="157">
        <f>'Lack of Coping Capacity'!AL55</f>
        <v>3.8</v>
      </c>
      <c r="AP53" s="157">
        <f>'Lack of Coping Capacity'!AM55</f>
        <v>5.3</v>
      </c>
      <c r="AQ53" s="38" t="str">
        <f t="shared" si="6"/>
        <v>High</v>
      </c>
      <c r="AR53" s="39">
        <f t="shared" si="12"/>
        <v>17</v>
      </c>
      <c r="AS53" s="157">
        <f t="shared" si="13"/>
        <v>5.2</v>
      </c>
      <c r="AT53" s="38" t="str">
        <f t="shared" si="9"/>
        <v>Low</v>
      </c>
      <c r="AU53" s="39">
        <f t="shared" si="14"/>
        <v>45</v>
      </c>
      <c r="AV53" s="2"/>
    </row>
    <row r="54" spans="1:48" ht="15.75" customHeight="1" x14ac:dyDescent="0.3">
      <c r="A54" s="133" t="str">
        <f>'Indicator Data'!A64</f>
        <v>Barind and Drought Prone Areas</v>
      </c>
      <c r="B54" s="133" t="str">
        <f>'Indicator Data'!B64</f>
        <v>Rajshahi</v>
      </c>
      <c r="C54" s="133" t="str">
        <f>'Indicator Data'!C64</f>
        <v>Rajshahi</v>
      </c>
      <c r="D54" s="133">
        <f>'Indicator Data'!D64</f>
        <v>5081</v>
      </c>
      <c r="E54" s="274">
        <f>'Hazard &amp; Exposure'!AJ56</f>
        <v>9.1999999999999993</v>
      </c>
      <c r="F54" s="274">
        <f>'Hazard &amp; Exposure'!AK56</f>
        <v>6</v>
      </c>
      <c r="G54" s="274">
        <f>'Hazard &amp; Exposure'!AL56</f>
        <v>0</v>
      </c>
      <c r="H54" s="274">
        <f>'Hazard &amp; Exposure'!AM56</f>
        <v>0</v>
      </c>
      <c r="I54" s="274">
        <f>'Hazard &amp; Exposure'!AN56</f>
        <v>0</v>
      </c>
      <c r="J54" s="274">
        <f>'Hazard &amp; Exposure'!AO56</f>
        <v>7.5</v>
      </c>
      <c r="K54" s="274">
        <f>'Hazard &amp; Exposure'!AP56</f>
        <v>5.8</v>
      </c>
      <c r="L54" s="274">
        <f>'Hazard &amp; Exposure'!AQ56</f>
        <v>9.6</v>
      </c>
      <c r="M54" s="274">
        <f>'Hazard &amp; Exposure'!AR56</f>
        <v>6.3</v>
      </c>
      <c r="N54" s="157">
        <f>'Hazard &amp; Exposure'!AS56</f>
        <v>6.4</v>
      </c>
      <c r="O54" s="157">
        <f>'Hazard &amp; Exposure'!AT56</f>
        <v>6.1</v>
      </c>
      <c r="P54" s="315">
        <f t="shared" si="2"/>
        <v>6.3</v>
      </c>
      <c r="Q54" s="38" t="str">
        <f t="shared" si="3"/>
        <v>High</v>
      </c>
      <c r="R54" s="39">
        <f t="shared" si="10"/>
        <v>5</v>
      </c>
      <c r="S54" s="275">
        <f>Vulnerability!AK56</f>
        <v>5.9</v>
      </c>
      <c r="T54" s="275">
        <f>Vulnerability!AL56</f>
        <v>5.4</v>
      </c>
      <c r="U54" s="275">
        <f>Vulnerability!AM56</f>
        <v>2.4</v>
      </c>
      <c r="V54" s="157">
        <f>Vulnerability!AN56</f>
        <v>4.9000000000000004</v>
      </c>
      <c r="W54" s="275">
        <f>Vulnerability!AO56</f>
        <v>2</v>
      </c>
      <c r="X54" s="275">
        <f>Vulnerability!AP56</f>
        <v>4.0999999999999996</v>
      </c>
      <c r="Y54" s="275">
        <f>Vulnerability!AQ56</f>
        <v>2.2999999999999998</v>
      </c>
      <c r="Z54" s="275">
        <f>Vulnerability!AR56</f>
        <v>5.6</v>
      </c>
      <c r="AA54" s="275">
        <f>Vulnerability!AS56</f>
        <v>4.5999999999999996</v>
      </c>
      <c r="AB54" s="275">
        <f>Vulnerability!AT56</f>
        <v>4.2</v>
      </c>
      <c r="AC54" s="157">
        <f>Vulnerability!AU56</f>
        <v>3.2</v>
      </c>
      <c r="AD54" s="336">
        <f>Vulnerability!AV56</f>
        <v>4.0999999999999996</v>
      </c>
      <c r="AE54" s="38" t="str">
        <f t="shared" si="5"/>
        <v>Very Low</v>
      </c>
      <c r="AF54" s="39">
        <f t="shared" si="11"/>
        <v>60</v>
      </c>
      <c r="AG54" s="276">
        <f>'Lack of Coping Capacity'!AD56</f>
        <v>7</v>
      </c>
      <c r="AH54" s="276">
        <f>'Lack of Coping Capacity'!AE56</f>
        <v>3</v>
      </c>
      <c r="AI54" s="276">
        <f>'Lack of Coping Capacity'!AF56</f>
        <v>9.1999999999999993</v>
      </c>
      <c r="AJ54" s="276">
        <f>'Lack of Coping Capacity'!AG56</f>
        <v>2.9</v>
      </c>
      <c r="AK54" s="276">
        <f>'Lack of Coping Capacity'!AH56</f>
        <v>2.2999999999999998</v>
      </c>
      <c r="AL54" s="276">
        <f>'Lack of Coping Capacity'!AI56</f>
        <v>4.4000000000000004</v>
      </c>
      <c r="AM54" s="276">
        <f>'Lack of Coping Capacity'!AJ56</f>
        <v>5</v>
      </c>
      <c r="AN54" s="157">
        <f>'Lack of Coping Capacity'!AK56</f>
        <v>6.4</v>
      </c>
      <c r="AO54" s="157">
        <f>'Lack of Coping Capacity'!AL56</f>
        <v>2.9</v>
      </c>
      <c r="AP54" s="157">
        <f>'Lack of Coping Capacity'!AM56</f>
        <v>4.9000000000000004</v>
      </c>
      <c r="AQ54" s="38" t="str">
        <f t="shared" si="6"/>
        <v>Low</v>
      </c>
      <c r="AR54" s="39">
        <f t="shared" si="12"/>
        <v>44</v>
      </c>
      <c r="AS54" s="157">
        <f t="shared" si="13"/>
        <v>5</v>
      </c>
      <c r="AT54" s="38" t="str">
        <f t="shared" si="9"/>
        <v>Low</v>
      </c>
      <c r="AU54" s="39">
        <f t="shared" si="14"/>
        <v>56</v>
      </c>
      <c r="AV54" s="2"/>
    </row>
    <row r="55" spans="1:48" ht="15.75" customHeight="1" x14ac:dyDescent="0.3">
      <c r="A55" s="133" t="str">
        <f>'Indicator Data'!A65</f>
        <v>Barind and Drought Prone Areas</v>
      </c>
      <c r="B55" s="133" t="str">
        <f>'Indicator Data'!B65</f>
        <v>Rajshahi</v>
      </c>
      <c r="C55" s="133" t="str">
        <f>'Indicator Data'!C65</f>
        <v>Sirajganj</v>
      </c>
      <c r="D55" s="133">
        <f>'Indicator Data'!D65</f>
        <v>5088</v>
      </c>
      <c r="E55" s="274">
        <f>'Hazard &amp; Exposure'!AJ57</f>
        <v>9.1999999999999993</v>
      </c>
      <c r="F55" s="274">
        <f>'Hazard &amp; Exposure'!AK57</f>
        <v>8.6</v>
      </c>
      <c r="G55" s="274">
        <f>'Hazard &amp; Exposure'!AL57</f>
        <v>0</v>
      </c>
      <c r="H55" s="274">
        <f>'Hazard &amp; Exposure'!AM57</f>
        <v>0</v>
      </c>
      <c r="I55" s="274">
        <f>'Hazard &amp; Exposure'!AN57</f>
        <v>0</v>
      </c>
      <c r="J55" s="274">
        <f>'Hazard &amp; Exposure'!AO57</f>
        <v>7.4</v>
      </c>
      <c r="K55" s="274">
        <f>'Hazard &amp; Exposure'!AP57</f>
        <v>7.9</v>
      </c>
      <c r="L55" s="274">
        <f>'Hazard &amp; Exposure'!AQ57</f>
        <v>7</v>
      </c>
      <c r="M55" s="274">
        <f>'Hazard &amp; Exposure'!AR57</f>
        <v>5.5</v>
      </c>
      <c r="N55" s="157">
        <f>'Hazard &amp; Exposure'!AS57</f>
        <v>6.4</v>
      </c>
      <c r="O55" s="157">
        <f>'Hazard &amp; Exposure'!AT57</f>
        <v>6.2</v>
      </c>
      <c r="P55" s="315">
        <f t="shared" si="2"/>
        <v>6.3</v>
      </c>
      <c r="Q55" s="38" t="str">
        <f t="shared" si="3"/>
        <v>High</v>
      </c>
      <c r="R55" s="39">
        <f t="shared" si="10"/>
        <v>5</v>
      </c>
      <c r="S55" s="275">
        <f>Vulnerability!AK57</f>
        <v>7.1</v>
      </c>
      <c r="T55" s="275">
        <f>Vulnerability!AL57</f>
        <v>5.6</v>
      </c>
      <c r="U55" s="275">
        <f>Vulnerability!AM57</f>
        <v>2.2999999999999998</v>
      </c>
      <c r="V55" s="157">
        <f>Vulnerability!AN57</f>
        <v>5.5</v>
      </c>
      <c r="W55" s="275">
        <f>Vulnerability!AO57</f>
        <v>5.9</v>
      </c>
      <c r="X55" s="275">
        <f>Vulnerability!AP57</f>
        <v>6.5</v>
      </c>
      <c r="Y55" s="275">
        <f>Vulnerability!AQ57</f>
        <v>6.4</v>
      </c>
      <c r="Z55" s="275">
        <f>Vulnerability!AR57</f>
        <v>7.8</v>
      </c>
      <c r="AA55" s="275">
        <f>Vulnerability!AS57</f>
        <v>4.8</v>
      </c>
      <c r="AB55" s="275">
        <f>Vulnerability!AT57</f>
        <v>6.5</v>
      </c>
      <c r="AC55" s="157">
        <f>Vulnerability!AU57</f>
        <v>6.2</v>
      </c>
      <c r="AD55" s="336">
        <f>Vulnerability!AV57</f>
        <v>5.9</v>
      </c>
      <c r="AE55" s="38" t="str">
        <f t="shared" si="5"/>
        <v>High</v>
      </c>
      <c r="AF55" s="39">
        <f t="shared" si="11"/>
        <v>11</v>
      </c>
      <c r="AG55" s="276">
        <f>'Lack of Coping Capacity'!AD57</f>
        <v>7</v>
      </c>
      <c r="AH55" s="276">
        <f>'Lack of Coping Capacity'!AE57</f>
        <v>3</v>
      </c>
      <c r="AI55" s="276">
        <f>'Lack of Coping Capacity'!AF57</f>
        <v>8.4</v>
      </c>
      <c r="AJ55" s="276">
        <f>'Lack of Coping Capacity'!AG57</f>
        <v>4.5999999999999996</v>
      </c>
      <c r="AK55" s="276">
        <f>'Lack of Coping Capacity'!AH57</f>
        <v>2.5</v>
      </c>
      <c r="AL55" s="276">
        <f>'Lack of Coping Capacity'!AI57</f>
        <v>7.2</v>
      </c>
      <c r="AM55" s="276">
        <f>'Lack of Coping Capacity'!AJ57</f>
        <v>7.1</v>
      </c>
      <c r="AN55" s="157">
        <f>'Lack of Coping Capacity'!AK57</f>
        <v>6.1</v>
      </c>
      <c r="AO55" s="157">
        <f>'Lack of Coping Capacity'!AL57</f>
        <v>4.3</v>
      </c>
      <c r="AP55" s="157">
        <f>'Lack of Coping Capacity'!AM57</f>
        <v>5.3</v>
      </c>
      <c r="AQ55" s="38" t="str">
        <f t="shared" si="6"/>
        <v>High</v>
      </c>
      <c r="AR55" s="39">
        <f t="shared" si="12"/>
        <v>17</v>
      </c>
      <c r="AS55" s="157">
        <f t="shared" si="13"/>
        <v>5.8</v>
      </c>
      <c r="AT55" s="38" t="str">
        <f t="shared" si="9"/>
        <v>High</v>
      </c>
      <c r="AU55" s="39">
        <f t="shared" si="14"/>
        <v>8</v>
      </c>
      <c r="AV55" s="2"/>
    </row>
    <row r="56" spans="1:48" ht="14.4" x14ac:dyDescent="0.3">
      <c r="A56" s="133" t="str">
        <f>'Indicator Data'!A66</f>
        <v>Barind and Drought Prone Areas</v>
      </c>
      <c r="B56" s="133" t="str">
        <f>'Indicator Data'!B66</f>
        <v>Rangpur</v>
      </c>
      <c r="C56" s="133" t="str">
        <f>'Indicator Data'!C66</f>
        <v>Dinajpur</v>
      </c>
      <c r="D56" s="133">
        <f>'Indicator Data'!D66</f>
        <v>5527</v>
      </c>
      <c r="E56" s="274">
        <f>'Hazard &amp; Exposure'!AJ58</f>
        <v>9.1999999999999993</v>
      </c>
      <c r="F56" s="274">
        <f>'Hazard &amp; Exposure'!AK58</f>
        <v>5.9</v>
      </c>
      <c r="G56" s="274">
        <f>'Hazard &amp; Exposure'!AL58</f>
        <v>0</v>
      </c>
      <c r="H56" s="274">
        <f>'Hazard &amp; Exposure'!AM58</f>
        <v>0</v>
      </c>
      <c r="I56" s="274">
        <f>'Hazard &amp; Exposure'!AN58</f>
        <v>0</v>
      </c>
      <c r="J56" s="274">
        <f>'Hazard &amp; Exposure'!AO58</f>
        <v>7.2</v>
      </c>
      <c r="K56" s="274" t="str">
        <f>'Hazard &amp; Exposure'!AP58</f>
        <v>x</v>
      </c>
      <c r="L56" s="274">
        <f>'Hazard &amp; Exposure'!AQ58</f>
        <v>8.6999999999999993</v>
      </c>
      <c r="M56" s="274">
        <f>'Hazard &amp; Exposure'!AR58</f>
        <v>5.9</v>
      </c>
      <c r="N56" s="157">
        <f>'Hazard &amp; Exposure'!AS58</f>
        <v>6.4</v>
      </c>
      <c r="O56" s="157">
        <f>'Hazard &amp; Exposure'!AT58</f>
        <v>5.8</v>
      </c>
      <c r="P56" s="315">
        <f t="shared" si="2"/>
        <v>6.1</v>
      </c>
      <c r="Q56" s="38" t="str">
        <f t="shared" si="3"/>
        <v>Medium</v>
      </c>
      <c r="R56" s="39">
        <f t="shared" si="10"/>
        <v>23</v>
      </c>
      <c r="S56" s="275">
        <f>Vulnerability!AK58</f>
        <v>7.8</v>
      </c>
      <c r="T56" s="275">
        <f>Vulnerability!AL58</f>
        <v>5.6</v>
      </c>
      <c r="U56" s="275">
        <f>Vulnerability!AM58</f>
        <v>2.1</v>
      </c>
      <c r="V56" s="157">
        <f>Vulnerability!AN58</f>
        <v>5.8</v>
      </c>
      <c r="W56" s="275">
        <f>Vulnerability!AO58</f>
        <v>5.5</v>
      </c>
      <c r="X56" s="275">
        <f>Vulnerability!AP58</f>
        <v>4.7</v>
      </c>
      <c r="Y56" s="275">
        <f>Vulnerability!AQ58</f>
        <v>3.5</v>
      </c>
      <c r="Z56" s="275">
        <f>Vulnerability!AR58</f>
        <v>7.8</v>
      </c>
      <c r="AA56" s="275">
        <f>Vulnerability!AS58</f>
        <v>5.8</v>
      </c>
      <c r="AB56" s="275">
        <f>Vulnerability!AT58</f>
        <v>5.7</v>
      </c>
      <c r="AC56" s="157">
        <f>Vulnerability!AU58</f>
        <v>5.6</v>
      </c>
      <c r="AD56" s="336">
        <f>Vulnerability!AV58</f>
        <v>5.7</v>
      </c>
      <c r="AE56" s="38" t="str">
        <f t="shared" si="5"/>
        <v>Medium</v>
      </c>
      <c r="AF56" s="39">
        <f t="shared" si="11"/>
        <v>15</v>
      </c>
      <c r="AG56" s="276">
        <f>'Lack of Coping Capacity'!AD58</f>
        <v>7</v>
      </c>
      <c r="AH56" s="276">
        <f>'Lack of Coping Capacity'!AE58</f>
        <v>3</v>
      </c>
      <c r="AI56" s="276">
        <f>'Lack of Coping Capacity'!AF58</f>
        <v>9.3000000000000007</v>
      </c>
      <c r="AJ56" s="276">
        <f>'Lack of Coping Capacity'!AG58</f>
        <v>1.6</v>
      </c>
      <c r="AK56" s="276">
        <f>'Lack of Coping Capacity'!AH58</f>
        <v>2.4</v>
      </c>
      <c r="AL56" s="276">
        <f>'Lack of Coping Capacity'!AI58</f>
        <v>3.9</v>
      </c>
      <c r="AM56" s="276">
        <f>'Lack of Coping Capacity'!AJ58</f>
        <v>6.4</v>
      </c>
      <c r="AN56" s="157">
        <f>'Lack of Coping Capacity'!AK58</f>
        <v>6.4</v>
      </c>
      <c r="AO56" s="157">
        <f>'Lack of Coping Capacity'!AL58</f>
        <v>2.9</v>
      </c>
      <c r="AP56" s="157">
        <f>'Lack of Coping Capacity'!AM58</f>
        <v>4.9000000000000004</v>
      </c>
      <c r="AQ56" s="38" t="str">
        <f t="shared" si="6"/>
        <v>Low</v>
      </c>
      <c r="AR56" s="39">
        <f t="shared" si="12"/>
        <v>44</v>
      </c>
      <c r="AS56" s="157">
        <f t="shared" si="13"/>
        <v>5.5</v>
      </c>
      <c r="AT56" s="38" t="str">
        <f t="shared" si="9"/>
        <v>Medium</v>
      </c>
      <c r="AU56" s="39">
        <f t="shared" si="14"/>
        <v>25</v>
      </c>
      <c r="AV56" s="2"/>
    </row>
    <row r="57" spans="1:48" ht="15.75" customHeight="1" x14ac:dyDescent="0.3">
      <c r="A57" s="133" t="str">
        <f>'Indicator Data'!A67</f>
        <v>Barind and Drought Prone Areas</v>
      </c>
      <c r="B57" s="133" t="str">
        <f>'Indicator Data'!B67</f>
        <v>Rangpur</v>
      </c>
      <c r="C57" s="133" t="str">
        <f>'Indicator Data'!C67</f>
        <v>Gaibandha</v>
      </c>
      <c r="D57" s="133">
        <f>'Indicator Data'!D67</f>
        <v>5532</v>
      </c>
      <c r="E57" s="274">
        <f>'Hazard &amp; Exposure'!AJ59</f>
        <v>9.1999999999999993</v>
      </c>
      <c r="F57" s="274">
        <f>'Hazard &amp; Exposure'!AK59</f>
        <v>8.1999999999999993</v>
      </c>
      <c r="G57" s="274">
        <f>'Hazard &amp; Exposure'!AL59</f>
        <v>0</v>
      </c>
      <c r="H57" s="274">
        <f>'Hazard &amp; Exposure'!AM59</f>
        <v>0</v>
      </c>
      <c r="I57" s="274">
        <f>'Hazard &amp; Exposure'!AN59</f>
        <v>0</v>
      </c>
      <c r="J57" s="274">
        <f>'Hazard &amp; Exposure'!AO59</f>
        <v>8.5</v>
      </c>
      <c r="K57" s="274">
        <f>'Hazard &amp; Exposure'!AP59</f>
        <v>7.7</v>
      </c>
      <c r="L57" s="274">
        <f>'Hazard &amp; Exposure'!AQ59</f>
        <v>6.4</v>
      </c>
      <c r="M57" s="274">
        <f>'Hazard &amp; Exposure'!AR59</f>
        <v>5.2</v>
      </c>
      <c r="N57" s="157">
        <f>'Hazard &amp; Exposure'!AS59</f>
        <v>6.4</v>
      </c>
      <c r="O57" s="157">
        <f>'Hazard &amp; Exposure'!AT59</f>
        <v>6.1</v>
      </c>
      <c r="P57" s="315">
        <f t="shared" si="2"/>
        <v>6.3</v>
      </c>
      <c r="Q57" s="38" t="str">
        <f t="shared" si="3"/>
        <v>High</v>
      </c>
      <c r="R57" s="39">
        <f t="shared" si="10"/>
        <v>5</v>
      </c>
      <c r="S57" s="275">
        <f>Vulnerability!AK59</f>
        <v>7.7</v>
      </c>
      <c r="T57" s="275">
        <f>Vulnerability!AL59</f>
        <v>5.6</v>
      </c>
      <c r="U57" s="275">
        <f>Vulnerability!AM59</f>
        <v>2.5</v>
      </c>
      <c r="V57" s="157">
        <f>Vulnerability!AN59</f>
        <v>5.9</v>
      </c>
      <c r="W57" s="275">
        <f>Vulnerability!AO59</f>
        <v>4.2</v>
      </c>
      <c r="X57" s="275">
        <f>Vulnerability!AP59</f>
        <v>3.9</v>
      </c>
      <c r="Y57" s="275">
        <f>Vulnerability!AQ59</f>
        <v>6.4</v>
      </c>
      <c r="Z57" s="275">
        <f>Vulnerability!AR59</f>
        <v>8.8000000000000007</v>
      </c>
      <c r="AA57" s="275">
        <f>Vulnerability!AS59</f>
        <v>4.5999999999999996</v>
      </c>
      <c r="AB57" s="275">
        <f>Vulnerability!AT59</f>
        <v>6.4</v>
      </c>
      <c r="AC57" s="157">
        <f>Vulnerability!AU59</f>
        <v>5.4</v>
      </c>
      <c r="AD57" s="336">
        <f>Vulnerability!AV59</f>
        <v>5.7</v>
      </c>
      <c r="AE57" s="38" t="str">
        <f t="shared" si="5"/>
        <v>Medium</v>
      </c>
      <c r="AF57" s="39">
        <f t="shared" si="11"/>
        <v>15</v>
      </c>
      <c r="AG57" s="276">
        <f>'Lack of Coping Capacity'!AD59</f>
        <v>7</v>
      </c>
      <c r="AH57" s="276">
        <f>'Lack of Coping Capacity'!AE59</f>
        <v>3</v>
      </c>
      <c r="AI57" s="276">
        <f>'Lack of Coping Capacity'!AF59</f>
        <v>8.8000000000000007</v>
      </c>
      <c r="AJ57" s="276">
        <f>'Lack of Coping Capacity'!AG59</f>
        <v>2.6</v>
      </c>
      <c r="AK57" s="276">
        <f>'Lack of Coping Capacity'!AH59</f>
        <v>3.3</v>
      </c>
      <c r="AL57" s="276">
        <f>'Lack of Coping Capacity'!AI59</f>
        <v>5.7</v>
      </c>
      <c r="AM57" s="276">
        <f>'Lack of Coping Capacity'!AJ59</f>
        <v>7.4</v>
      </c>
      <c r="AN57" s="157">
        <f>'Lack of Coping Capacity'!AK59</f>
        <v>6.3</v>
      </c>
      <c r="AO57" s="157">
        <f>'Lack of Coping Capacity'!AL59</f>
        <v>3.8</v>
      </c>
      <c r="AP57" s="157">
        <f>'Lack of Coping Capacity'!AM59</f>
        <v>5.2</v>
      </c>
      <c r="AQ57" s="38" t="str">
        <f t="shared" si="6"/>
        <v>High</v>
      </c>
      <c r="AR57" s="39">
        <f t="shared" si="12"/>
        <v>25</v>
      </c>
      <c r="AS57" s="157">
        <f t="shared" si="13"/>
        <v>5.7</v>
      </c>
      <c r="AT57" s="38" t="str">
        <f t="shared" si="9"/>
        <v>High</v>
      </c>
      <c r="AU57" s="39">
        <f t="shared" si="14"/>
        <v>11</v>
      </c>
      <c r="AV57" s="2"/>
    </row>
    <row r="58" spans="1:48" ht="15.75" customHeight="1" x14ac:dyDescent="0.3">
      <c r="A58" s="133" t="str">
        <f>'Indicator Data'!A68</f>
        <v>Barind and Drought Prone Areas</v>
      </c>
      <c r="B58" s="133" t="str">
        <f>'Indicator Data'!B68</f>
        <v>Rangpur</v>
      </c>
      <c r="C58" s="133" t="str">
        <f>'Indicator Data'!C68</f>
        <v>Kurigram</v>
      </c>
      <c r="D58" s="133">
        <f>'Indicator Data'!D68</f>
        <v>5549</v>
      </c>
      <c r="E58" s="274">
        <f>'Hazard &amp; Exposure'!AJ60</f>
        <v>9.1999999999999993</v>
      </c>
      <c r="F58" s="274">
        <f>'Hazard &amp; Exposure'!AK60</f>
        <v>8.8000000000000007</v>
      </c>
      <c r="G58" s="274">
        <f>'Hazard &amp; Exposure'!AL60</f>
        <v>0</v>
      </c>
      <c r="H58" s="274">
        <f>'Hazard &amp; Exposure'!AM60</f>
        <v>0</v>
      </c>
      <c r="I58" s="274">
        <f>'Hazard &amp; Exposure'!AN60</f>
        <v>0</v>
      </c>
      <c r="J58" s="274">
        <f>'Hazard &amp; Exposure'!AO60</f>
        <v>8.1</v>
      </c>
      <c r="K58" s="274">
        <f>'Hazard &amp; Exposure'!AP60</f>
        <v>7.2</v>
      </c>
      <c r="L58" s="274">
        <f>'Hazard &amp; Exposure'!AQ60</f>
        <v>5.6</v>
      </c>
      <c r="M58" s="274">
        <f>'Hazard &amp; Exposure'!AR60</f>
        <v>5.2</v>
      </c>
      <c r="N58" s="157">
        <f>'Hazard &amp; Exposure'!AS60</f>
        <v>6.4</v>
      </c>
      <c r="O58" s="157">
        <f>'Hazard &amp; Exposure'!AT60</f>
        <v>6</v>
      </c>
      <c r="P58" s="315">
        <f t="shared" si="2"/>
        <v>6.2</v>
      </c>
      <c r="Q58" s="38" t="str">
        <f t="shared" si="3"/>
        <v>High</v>
      </c>
      <c r="R58" s="39">
        <f t="shared" si="10"/>
        <v>12</v>
      </c>
      <c r="S58" s="275">
        <f>Vulnerability!AK60</f>
        <v>8.3000000000000007</v>
      </c>
      <c r="T58" s="275">
        <f>Vulnerability!AL60</f>
        <v>5.5</v>
      </c>
      <c r="U58" s="275">
        <f>Vulnerability!AM60</f>
        <v>2.2000000000000002</v>
      </c>
      <c r="V58" s="157">
        <f>Vulnerability!AN60</f>
        <v>6.1</v>
      </c>
      <c r="W58" s="275">
        <f>Vulnerability!AO60</f>
        <v>4.0999999999999996</v>
      </c>
      <c r="X58" s="275">
        <f>Vulnerability!AP60</f>
        <v>5.9</v>
      </c>
      <c r="Y58" s="275">
        <f>Vulnerability!AQ60</f>
        <v>7.2</v>
      </c>
      <c r="Z58" s="275">
        <f>Vulnerability!AR60</f>
        <v>9.6</v>
      </c>
      <c r="AA58" s="275">
        <f>Vulnerability!AS60</f>
        <v>6.1</v>
      </c>
      <c r="AB58" s="275">
        <f>Vulnerability!AT60</f>
        <v>7.6</v>
      </c>
      <c r="AC58" s="157">
        <f>Vulnerability!AU60</f>
        <v>6.1</v>
      </c>
      <c r="AD58" s="336">
        <f>Vulnerability!AV60</f>
        <v>6.1</v>
      </c>
      <c r="AE58" s="38" t="str">
        <f t="shared" si="5"/>
        <v>High</v>
      </c>
      <c r="AF58" s="39">
        <f t="shared" si="11"/>
        <v>7</v>
      </c>
      <c r="AG58" s="276">
        <f>'Lack of Coping Capacity'!AD60</f>
        <v>7</v>
      </c>
      <c r="AH58" s="276">
        <f>'Lack of Coping Capacity'!AE60</f>
        <v>3</v>
      </c>
      <c r="AI58" s="276">
        <f>'Lack of Coping Capacity'!AF60</f>
        <v>8.1</v>
      </c>
      <c r="AJ58" s="276">
        <f>'Lack of Coping Capacity'!AG60</f>
        <v>5.0999999999999996</v>
      </c>
      <c r="AK58" s="276">
        <f>'Lack of Coping Capacity'!AH60</f>
        <v>2.4</v>
      </c>
      <c r="AL58" s="276">
        <f>'Lack of Coping Capacity'!AI60</f>
        <v>6.8</v>
      </c>
      <c r="AM58" s="276">
        <f>'Lack of Coping Capacity'!AJ60</f>
        <v>7.4</v>
      </c>
      <c r="AN58" s="157">
        <f>'Lack of Coping Capacity'!AK60</f>
        <v>6</v>
      </c>
      <c r="AO58" s="157">
        <f>'Lack of Coping Capacity'!AL60</f>
        <v>4.3</v>
      </c>
      <c r="AP58" s="157">
        <f>'Lack of Coping Capacity'!AM60</f>
        <v>5.2</v>
      </c>
      <c r="AQ58" s="38" t="str">
        <f t="shared" si="6"/>
        <v>High</v>
      </c>
      <c r="AR58" s="39">
        <f t="shared" si="12"/>
        <v>25</v>
      </c>
      <c r="AS58" s="157">
        <f t="shared" si="13"/>
        <v>5.8</v>
      </c>
      <c r="AT58" s="38" t="str">
        <f t="shared" si="9"/>
        <v>High</v>
      </c>
      <c r="AU58" s="39">
        <f t="shared" si="14"/>
        <v>8</v>
      </c>
      <c r="AV58" s="2"/>
    </row>
    <row r="59" spans="1:48" ht="15.75" customHeight="1" x14ac:dyDescent="0.3">
      <c r="A59" s="133" t="str">
        <f>'Indicator Data'!A69</f>
        <v>Barind and Drought Prone Areas</v>
      </c>
      <c r="B59" s="133" t="str">
        <f>'Indicator Data'!B69</f>
        <v>Rangpur</v>
      </c>
      <c r="C59" s="133" t="str">
        <f>'Indicator Data'!C69</f>
        <v>Lalmonirhat</v>
      </c>
      <c r="D59" s="133">
        <f>'Indicator Data'!D69</f>
        <v>5552</v>
      </c>
      <c r="E59" s="274">
        <f>'Hazard &amp; Exposure'!AJ61</f>
        <v>9.1999999999999993</v>
      </c>
      <c r="F59" s="274">
        <f>'Hazard &amp; Exposure'!AK61</f>
        <v>6.6</v>
      </c>
      <c r="G59" s="274">
        <f>'Hazard &amp; Exposure'!AL61</f>
        <v>0</v>
      </c>
      <c r="H59" s="274">
        <f>'Hazard &amp; Exposure'!AM61</f>
        <v>0</v>
      </c>
      <c r="I59" s="274">
        <f>'Hazard &amp; Exposure'!AN61</f>
        <v>0</v>
      </c>
      <c r="J59" s="274">
        <f>'Hazard &amp; Exposure'!AO61</f>
        <v>6.1</v>
      </c>
      <c r="K59" s="274" t="str">
        <f>'Hazard &amp; Exposure'!AP61</f>
        <v>x</v>
      </c>
      <c r="L59" s="274">
        <f>'Hazard &amp; Exposure'!AQ61</f>
        <v>5.6</v>
      </c>
      <c r="M59" s="274">
        <f>'Hazard &amp; Exposure'!AR61</f>
        <v>5.3</v>
      </c>
      <c r="N59" s="157">
        <f>'Hazard &amp; Exposure'!AS61</f>
        <v>6.4</v>
      </c>
      <c r="O59" s="157">
        <f>'Hazard &amp; Exposure'!AT61</f>
        <v>5</v>
      </c>
      <c r="P59" s="315">
        <f t="shared" si="2"/>
        <v>5.7</v>
      </c>
      <c r="Q59" s="38" t="str">
        <f t="shared" si="3"/>
        <v>Very Low</v>
      </c>
      <c r="R59" s="39">
        <f t="shared" si="10"/>
        <v>51</v>
      </c>
      <c r="S59" s="275">
        <f>Vulnerability!AK61</f>
        <v>7.5</v>
      </c>
      <c r="T59" s="275">
        <f>Vulnerability!AL61</f>
        <v>5.6</v>
      </c>
      <c r="U59" s="275">
        <f>Vulnerability!AM61</f>
        <v>2.5</v>
      </c>
      <c r="V59" s="157">
        <f>Vulnerability!AN61</f>
        <v>5.8</v>
      </c>
      <c r="W59" s="275">
        <f>Vulnerability!AO61</f>
        <v>4.5</v>
      </c>
      <c r="X59" s="275">
        <f>Vulnerability!AP61</f>
        <v>4.7</v>
      </c>
      <c r="Y59" s="275">
        <f>Vulnerability!AQ61</f>
        <v>6.1</v>
      </c>
      <c r="Z59" s="275">
        <f>Vulnerability!AR61</f>
        <v>5.8</v>
      </c>
      <c r="AA59" s="275">
        <f>Vulnerability!AS61</f>
        <v>4</v>
      </c>
      <c r="AB59" s="275">
        <f>Vulnerability!AT61</f>
        <v>5.2</v>
      </c>
      <c r="AC59" s="157">
        <f>Vulnerability!AU61</f>
        <v>4.9000000000000004</v>
      </c>
      <c r="AD59" s="336">
        <f>Vulnerability!AV61</f>
        <v>5.4</v>
      </c>
      <c r="AE59" s="38" t="str">
        <f t="shared" si="5"/>
        <v>Medium</v>
      </c>
      <c r="AF59" s="39">
        <f t="shared" si="11"/>
        <v>28</v>
      </c>
      <c r="AG59" s="276">
        <f>'Lack of Coping Capacity'!AD61</f>
        <v>7</v>
      </c>
      <c r="AH59" s="276">
        <f>'Lack of Coping Capacity'!AE61</f>
        <v>3</v>
      </c>
      <c r="AI59" s="276">
        <f>'Lack of Coping Capacity'!AF61</f>
        <v>9</v>
      </c>
      <c r="AJ59" s="276">
        <f>'Lack of Coping Capacity'!AG61</f>
        <v>2.2000000000000002</v>
      </c>
      <c r="AK59" s="276">
        <f>'Lack of Coping Capacity'!AH61</f>
        <v>0.8</v>
      </c>
      <c r="AL59" s="276">
        <f>'Lack of Coping Capacity'!AI61</f>
        <v>6.2</v>
      </c>
      <c r="AM59" s="276">
        <f>'Lack of Coping Capacity'!AJ61</f>
        <v>8.1999999999999993</v>
      </c>
      <c r="AN59" s="157">
        <f>'Lack of Coping Capacity'!AK61</f>
        <v>6.3</v>
      </c>
      <c r="AO59" s="157">
        <f>'Lack of Coping Capacity'!AL61</f>
        <v>3.5</v>
      </c>
      <c r="AP59" s="157">
        <f>'Lack of Coping Capacity'!AM61</f>
        <v>5.0999999999999996</v>
      </c>
      <c r="AQ59" s="38" t="str">
        <f t="shared" si="6"/>
        <v>Medium</v>
      </c>
      <c r="AR59" s="39">
        <f t="shared" si="12"/>
        <v>30</v>
      </c>
      <c r="AS59" s="157">
        <f t="shared" si="13"/>
        <v>5.4</v>
      </c>
      <c r="AT59" s="38" t="str">
        <f t="shared" si="9"/>
        <v>Medium</v>
      </c>
      <c r="AU59" s="39">
        <f t="shared" si="14"/>
        <v>31</v>
      </c>
      <c r="AV59" s="2"/>
    </row>
    <row r="60" spans="1:48" ht="15.75" customHeight="1" x14ac:dyDescent="0.3">
      <c r="A60" s="133" t="str">
        <f>'Indicator Data'!A70</f>
        <v>Barind and Drought Prone Areas</v>
      </c>
      <c r="B60" s="133" t="str">
        <f>'Indicator Data'!B70</f>
        <v>Rangpur</v>
      </c>
      <c r="C60" s="133" t="str">
        <f>'Indicator Data'!C70</f>
        <v>Nilphamari</v>
      </c>
      <c r="D60" s="133">
        <f>'Indicator Data'!D70</f>
        <v>5573</v>
      </c>
      <c r="E60" s="274">
        <f>'Hazard &amp; Exposure'!AJ62</f>
        <v>9.1999999999999993</v>
      </c>
      <c r="F60" s="274">
        <f>'Hazard &amp; Exposure'!AK62</f>
        <v>5</v>
      </c>
      <c r="G60" s="274">
        <f>'Hazard &amp; Exposure'!AL62</f>
        <v>0</v>
      </c>
      <c r="H60" s="274">
        <f>'Hazard &amp; Exposure'!AM62</f>
        <v>0</v>
      </c>
      <c r="I60" s="274">
        <f>'Hazard &amp; Exposure'!AN62</f>
        <v>0</v>
      </c>
      <c r="J60" s="274">
        <f>'Hazard &amp; Exposure'!AO62</f>
        <v>5.3</v>
      </c>
      <c r="K60" s="274" t="str">
        <f>'Hazard &amp; Exposure'!AP62</f>
        <v>x</v>
      </c>
      <c r="L60" s="274">
        <f>'Hazard &amp; Exposure'!AQ62</f>
        <v>6.6</v>
      </c>
      <c r="M60" s="274">
        <f>'Hazard &amp; Exposure'!AR62</f>
        <v>5.9</v>
      </c>
      <c r="N60" s="157">
        <f>'Hazard &amp; Exposure'!AS62</f>
        <v>6.4</v>
      </c>
      <c r="O60" s="157">
        <f>'Hazard &amp; Exposure'!AT62</f>
        <v>4.9000000000000004</v>
      </c>
      <c r="P60" s="315">
        <f t="shared" si="2"/>
        <v>5.7</v>
      </c>
      <c r="Q60" s="38" t="str">
        <f t="shared" si="3"/>
        <v>Very Low</v>
      </c>
      <c r="R60" s="39">
        <f t="shared" si="10"/>
        <v>51</v>
      </c>
      <c r="S60" s="275">
        <f>Vulnerability!AK62</f>
        <v>7.2</v>
      </c>
      <c r="T60" s="275">
        <f>Vulnerability!AL62</f>
        <v>5.2</v>
      </c>
      <c r="U60" s="275">
        <f>Vulnerability!AM62</f>
        <v>2.7</v>
      </c>
      <c r="V60" s="157">
        <f>Vulnerability!AN62</f>
        <v>5.6</v>
      </c>
      <c r="W60" s="275">
        <f>Vulnerability!AO62</f>
        <v>3.1</v>
      </c>
      <c r="X60" s="275">
        <f>Vulnerability!AP62</f>
        <v>5.5</v>
      </c>
      <c r="Y60" s="275">
        <f>Vulnerability!AQ62</f>
        <v>4.8</v>
      </c>
      <c r="Z60" s="275">
        <f>Vulnerability!AR62</f>
        <v>7.4</v>
      </c>
      <c r="AA60" s="275">
        <f>Vulnerability!AS62</f>
        <v>4.0999999999999996</v>
      </c>
      <c r="AB60" s="275">
        <f>Vulnerability!AT62</f>
        <v>5.6</v>
      </c>
      <c r="AC60" s="157">
        <f>Vulnerability!AU62</f>
        <v>4.5</v>
      </c>
      <c r="AD60" s="336">
        <f>Vulnerability!AV62</f>
        <v>5.0999999999999996</v>
      </c>
      <c r="AE60" s="38" t="str">
        <f t="shared" si="5"/>
        <v>Low</v>
      </c>
      <c r="AF60" s="39">
        <f t="shared" si="11"/>
        <v>33</v>
      </c>
      <c r="AG60" s="276">
        <f>'Lack of Coping Capacity'!AD62</f>
        <v>7</v>
      </c>
      <c r="AH60" s="276">
        <f>'Lack of Coping Capacity'!AE62</f>
        <v>3</v>
      </c>
      <c r="AI60" s="276">
        <f>'Lack of Coping Capacity'!AF62</f>
        <v>8.6999999999999993</v>
      </c>
      <c r="AJ60" s="276">
        <f>'Lack of Coping Capacity'!AG62</f>
        <v>1</v>
      </c>
      <c r="AK60" s="276">
        <f>'Lack of Coping Capacity'!AH62</f>
        <v>2.2999999999999998</v>
      </c>
      <c r="AL60" s="276">
        <f>'Lack of Coping Capacity'!AI62</f>
        <v>4.9000000000000004</v>
      </c>
      <c r="AM60" s="276">
        <f>'Lack of Coping Capacity'!AJ62</f>
        <v>5.7</v>
      </c>
      <c r="AN60" s="157">
        <f>'Lack of Coping Capacity'!AK62</f>
        <v>6.2</v>
      </c>
      <c r="AO60" s="157">
        <f>'Lack of Coping Capacity'!AL62</f>
        <v>2.8</v>
      </c>
      <c r="AP60" s="157">
        <f>'Lack of Coping Capacity'!AM62</f>
        <v>4.7</v>
      </c>
      <c r="AQ60" s="38" t="str">
        <f t="shared" si="6"/>
        <v>Low</v>
      </c>
      <c r="AR60" s="39">
        <f t="shared" si="12"/>
        <v>58</v>
      </c>
      <c r="AS60" s="157">
        <f t="shared" si="13"/>
        <v>5.2</v>
      </c>
      <c r="AT60" s="38" t="str">
        <f t="shared" si="9"/>
        <v>Low</v>
      </c>
      <c r="AU60" s="39">
        <f t="shared" si="14"/>
        <v>45</v>
      </c>
      <c r="AV60" s="2"/>
    </row>
    <row r="61" spans="1:48" ht="15.75" customHeight="1" x14ac:dyDescent="0.3">
      <c r="A61" s="133" t="str">
        <f>'Indicator Data'!A71</f>
        <v>Barind and Drought Prone Areas</v>
      </c>
      <c r="B61" s="133" t="str">
        <f>'Indicator Data'!B71</f>
        <v>Rangpur</v>
      </c>
      <c r="C61" s="133" t="str">
        <f>'Indicator Data'!C71</f>
        <v>Panchagarh</v>
      </c>
      <c r="D61" s="133">
        <f>'Indicator Data'!D71</f>
        <v>5577</v>
      </c>
      <c r="E61" s="274">
        <f>'Hazard &amp; Exposure'!AJ63</f>
        <v>9.1999999999999993</v>
      </c>
      <c r="F61" s="274">
        <f>'Hazard &amp; Exposure'!AK63</f>
        <v>6</v>
      </c>
      <c r="G61" s="274">
        <f>'Hazard &amp; Exposure'!AL63</f>
        <v>0</v>
      </c>
      <c r="H61" s="274">
        <f>'Hazard &amp; Exposure'!AM63</f>
        <v>0</v>
      </c>
      <c r="I61" s="274">
        <f>'Hazard &amp; Exposure'!AN63</f>
        <v>0</v>
      </c>
      <c r="J61" s="274">
        <f>'Hazard &amp; Exposure'!AO63</f>
        <v>5</v>
      </c>
      <c r="K61" s="274" t="str">
        <f>'Hazard &amp; Exposure'!AP63</f>
        <v>x</v>
      </c>
      <c r="L61" s="274">
        <f>'Hazard &amp; Exposure'!AQ63</f>
        <v>6.4</v>
      </c>
      <c r="M61" s="274">
        <f>'Hazard &amp; Exposure'!AR63</f>
        <v>5.2</v>
      </c>
      <c r="N61" s="157">
        <f>'Hazard &amp; Exposure'!AS63</f>
        <v>6.4</v>
      </c>
      <c r="O61" s="157">
        <f>'Hazard &amp; Exposure'!AT63</f>
        <v>4.9000000000000004</v>
      </c>
      <c r="P61" s="315">
        <f t="shared" si="2"/>
        <v>5.7</v>
      </c>
      <c r="Q61" s="38" t="str">
        <f t="shared" si="3"/>
        <v>Very Low</v>
      </c>
      <c r="R61" s="39">
        <f t="shared" si="10"/>
        <v>51</v>
      </c>
      <c r="S61" s="275">
        <f>Vulnerability!AK63</f>
        <v>6.7</v>
      </c>
      <c r="T61" s="275">
        <f>Vulnerability!AL63</f>
        <v>5.2</v>
      </c>
      <c r="U61" s="275">
        <f>Vulnerability!AM63</f>
        <v>2.2000000000000002</v>
      </c>
      <c r="V61" s="157">
        <f>Vulnerability!AN63</f>
        <v>5.2</v>
      </c>
      <c r="W61" s="275">
        <f>Vulnerability!AO63</f>
        <v>2</v>
      </c>
      <c r="X61" s="275">
        <f>Vulnerability!AP63</f>
        <v>8.9</v>
      </c>
      <c r="Y61" s="275">
        <f>Vulnerability!AQ63</f>
        <v>5</v>
      </c>
      <c r="Z61" s="275">
        <f>Vulnerability!AR63</f>
        <v>5.9</v>
      </c>
      <c r="AA61" s="275">
        <f>Vulnerability!AS63</f>
        <v>4</v>
      </c>
      <c r="AB61" s="275">
        <f>Vulnerability!AT63</f>
        <v>6.4</v>
      </c>
      <c r="AC61" s="157">
        <f>Vulnerability!AU63</f>
        <v>4.5999999999999996</v>
      </c>
      <c r="AD61" s="336">
        <f>Vulnerability!AV63</f>
        <v>4.9000000000000004</v>
      </c>
      <c r="AE61" s="38" t="str">
        <f t="shared" si="5"/>
        <v>Low</v>
      </c>
      <c r="AF61" s="39">
        <f t="shared" si="11"/>
        <v>38</v>
      </c>
      <c r="AG61" s="276">
        <f>'Lack of Coping Capacity'!AD63</f>
        <v>7</v>
      </c>
      <c r="AH61" s="276">
        <f>'Lack of Coping Capacity'!AE63</f>
        <v>3</v>
      </c>
      <c r="AI61" s="276">
        <f>'Lack of Coping Capacity'!AF63</f>
        <v>9</v>
      </c>
      <c r="AJ61" s="276">
        <f>'Lack of Coping Capacity'!AG63</f>
        <v>1</v>
      </c>
      <c r="AK61" s="276">
        <f>'Lack of Coping Capacity'!AH63</f>
        <v>4.5</v>
      </c>
      <c r="AL61" s="276">
        <f>'Lack of Coping Capacity'!AI63</f>
        <v>5</v>
      </c>
      <c r="AM61" s="276">
        <f>'Lack of Coping Capacity'!AJ63</f>
        <v>6.9</v>
      </c>
      <c r="AN61" s="157">
        <f>'Lack of Coping Capacity'!AK63</f>
        <v>6.3</v>
      </c>
      <c r="AO61" s="157">
        <f>'Lack of Coping Capacity'!AL63</f>
        <v>3.5</v>
      </c>
      <c r="AP61" s="157">
        <f>'Lack of Coping Capacity'!AM63</f>
        <v>5.0999999999999996</v>
      </c>
      <c r="AQ61" s="38" t="str">
        <f t="shared" si="6"/>
        <v>Medium</v>
      </c>
      <c r="AR61" s="39">
        <f t="shared" si="12"/>
        <v>30</v>
      </c>
      <c r="AS61" s="157">
        <f t="shared" si="13"/>
        <v>5.2</v>
      </c>
      <c r="AT61" s="38" t="str">
        <f t="shared" si="9"/>
        <v>Low</v>
      </c>
      <c r="AU61" s="39">
        <f t="shared" si="14"/>
        <v>45</v>
      </c>
      <c r="AV61" s="2"/>
    </row>
    <row r="62" spans="1:48" ht="15.75" customHeight="1" x14ac:dyDescent="0.3">
      <c r="A62" s="133" t="str">
        <f>'Indicator Data'!A72</f>
        <v>Barind and Drought Prone Areas</v>
      </c>
      <c r="B62" s="133" t="str">
        <f>'Indicator Data'!B72</f>
        <v>Rangpur</v>
      </c>
      <c r="C62" s="133" t="str">
        <f>'Indicator Data'!C72</f>
        <v>Rangpur</v>
      </c>
      <c r="D62" s="133">
        <f>'Indicator Data'!D72</f>
        <v>5585</v>
      </c>
      <c r="E62" s="274">
        <f>'Hazard &amp; Exposure'!AJ64</f>
        <v>9.1999999999999993</v>
      </c>
      <c r="F62" s="274">
        <f>'Hazard &amp; Exposure'!AK64</f>
        <v>5.9</v>
      </c>
      <c r="G62" s="274">
        <f>'Hazard &amp; Exposure'!AL64</f>
        <v>0</v>
      </c>
      <c r="H62" s="274">
        <f>'Hazard &amp; Exposure'!AM64</f>
        <v>0</v>
      </c>
      <c r="I62" s="274">
        <f>'Hazard &amp; Exposure'!AN64</f>
        <v>0</v>
      </c>
      <c r="J62" s="274">
        <f>'Hazard &amp; Exposure'!AO64</f>
        <v>7.1</v>
      </c>
      <c r="K62" s="274" t="str">
        <f>'Hazard &amp; Exposure'!AP64</f>
        <v>x</v>
      </c>
      <c r="L62" s="274">
        <f>'Hazard &amp; Exposure'!AQ64</f>
        <v>6.5</v>
      </c>
      <c r="M62" s="274">
        <f>'Hazard &amp; Exposure'!AR64</f>
        <v>5.9</v>
      </c>
      <c r="N62" s="157">
        <f>'Hazard &amp; Exposure'!AS64</f>
        <v>6.4</v>
      </c>
      <c r="O62" s="157">
        <f>'Hazard &amp; Exposure'!AT64</f>
        <v>5.3</v>
      </c>
      <c r="P62" s="315">
        <f t="shared" si="2"/>
        <v>5.9</v>
      </c>
      <c r="Q62" s="38" t="str">
        <f t="shared" si="3"/>
        <v>Low</v>
      </c>
      <c r="R62" s="39">
        <f t="shared" si="10"/>
        <v>38</v>
      </c>
      <c r="S62" s="275">
        <f>Vulnerability!AK64</f>
        <v>8.1999999999999993</v>
      </c>
      <c r="T62" s="275">
        <f>Vulnerability!AL64</f>
        <v>5.7</v>
      </c>
      <c r="U62" s="275">
        <f>Vulnerability!AM64</f>
        <v>2.6</v>
      </c>
      <c r="V62" s="157">
        <f>Vulnerability!AN64</f>
        <v>6.2</v>
      </c>
      <c r="W62" s="275">
        <f>Vulnerability!AO64</f>
        <v>4.5999999999999996</v>
      </c>
      <c r="X62" s="275">
        <f>Vulnerability!AP64</f>
        <v>3.2</v>
      </c>
      <c r="Y62" s="275">
        <f>Vulnerability!AQ64</f>
        <v>4.4000000000000004</v>
      </c>
      <c r="Z62" s="275">
        <f>Vulnerability!AR64</f>
        <v>6.4</v>
      </c>
      <c r="AA62" s="275">
        <f>Vulnerability!AS64</f>
        <v>4.2</v>
      </c>
      <c r="AB62" s="275">
        <f>Vulnerability!AT64</f>
        <v>4.7</v>
      </c>
      <c r="AC62" s="157">
        <f>Vulnerability!AU64</f>
        <v>4.7</v>
      </c>
      <c r="AD62" s="336">
        <f>Vulnerability!AV64</f>
        <v>5.5</v>
      </c>
      <c r="AE62" s="38" t="str">
        <f t="shared" si="5"/>
        <v>Medium</v>
      </c>
      <c r="AF62" s="39">
        <f t="shared" si="11"/>
        <v>23</v>
      </c>
      <c r="AG62" s="276">
        <f>'Lack of Coping Capacity'!AD64</f>
        <v>7</v>
      </c>
      <c r="AH62" s="276">
        <f>'Lack of Coping Capacity'!AE64</f>
        <v>3</v>
      </c>
      <c r="AI62" s="276">
        <f>'Lack of Coping Capacity'!AF64</f>
        <v>9</v>
      </c>
      <c r="AJ62" s="276">
        <f>'Lack of Coping Capacity'!AG64</f>
        <v>0.5</v>
      </c>
      <c r="AK62" s="276">
        <f>'Lack of Coping Capacity'!AH64</f>
        <v>2.8</v>
      </c>
      <c r="AL62" s="276">
        <f>'Lack of Coping Capacity'!AI64</f>
        <v>4.5999999999999996</v>
      </c>
      <c r="AM62" s="276">
        <f>'Lack of Coping Capacity'!AJ64</f>
        <v>5.9</v>
      </c>
      <c r="AN62" s="157">
        <f>'Lack of Coping Capacity'!AK64</f>
        <v>6.3</v>
      </c>
      <c r="AO62" s="157">
        <f>'Lack of Coping Capacity'!AL64</f>
        <v>2.8</v>
      </c>
      <c r="AP62" s="157">
        <f>'Lack of Coping Capacity'!AM64</f>
        <v>4.8</v>
      </c>
      <c r="AQ62" s="38" t="str">
        <f t="shared" si="6"/>
        <v>Low</v>
      </c>
      <c r="AR62" s="39">
        <f t="shared" si="12"/>
        <v>54</v>
      </c>
      <c r="AS62" s="157">
        <f t="shared" si="13"/>
        <v>5.4</v>
      </c>
      <c r="AT62" s="38" t="str">
        <f t="shared" si="9"/>
        <v>Medium</v>
      </c>
      <c r="AU62" s="39">
        <f t="shared" si="14"/>
        <v>31</v>
      </c>
      <c r="AV62" s="2"/>
    </row>
    <row r="63" spans="1:48" ht="15.75" customHeight="1" x14ac:dyDescent="0.3">
      <c r="A63" s="133" t="str">
        <f>'Indicator Data'!A73</f>
        <v>Barind and Drought Prone Areas</v>
      </c>
      <c r="B63" s="133" t="str">
        <f>'Indicator Data'!B73</f>
        <v>Rangpur</v>
      </c>
      <c r="C63" s="133" t="str">
        <f>'Indicator Data'!C73</f>
        <v>Thakurgaon</v>
      </c>
      <c r="D63" s="133">
        <f>'Indicator Data'!D73</f>
        <v>5594</v>
      </c>
      <c r="E63" s="274">
        <f>'Hazard &amp; Exposure'!AJ65</f>
        <v>9.1999999999999993</v>
      </c>
      <c r="F63" s="274">
        <f>'Hazard &amp; Exposure'!AK65</f>
        <v>6.2</v>
      </c>
      <c r="G63" s="274">
        <f>'Hazard &amp; Exposure'!AL65</f>
        <v>0</v>
      </c>
      <c r="H63" s="274">
        <f>'Hazard &amp; Exposure'!AM65</f>
        <v>0</v>
      </c>
      <c r="I63" s="274">
        <f>'Hazard &amp; Exposure'!AN65</f>
        <v>0</v>
      </c>
      <c r="J63" s="274">
        <f>'Hazard &amp; Exposure'!AO65</f>
        <v>6.4</v>
      </c>
      <c r="K63" s="274" t="str">
        <f>'Hazard &amp; Exposure'!AP65</f>
        <v>x</v>
      </c>
      <c r="L63" s="274">
        <f>'Hazard &amp; Exposure'!AQ65</f>
        <v>8.3000000000000007</v>
      </c>
      <c r="M63" s="274">
        <f>'Hazard &amp; Exposure'!AR65</f>
        <v>6</v>
      </c>
      <c r="N63" s="157">
        <f>'Hazard &amp; Exposure'!AS65</f>
        <v>6.4</v>
      </c>
      <c r="O63" s="157">
        <f>'Hazard &amp; Exposure'!AT65</f>
        <v>5.6</v>
      </c>
      <c r="P63" s="315">
        <f t="shared" si="2"/>
        <v>6</v>
      </c>
      <c r="Q63" s="38" t="str">
        <f t="shared" si="3"/>
        <v>Medium</v>
      </c>
      <c r="R63" s="39">
        <f t="shared" si="10"/>
        <v>27</v>
      </c>
      <c r="S63" s="275">
        <f>Vulnerability!AK65</f>
        <v>6.7</v>
      </c>
      <c r="T63" s="275">
        <f>Vulnerability!AL65</f>
        <v>5.3</v>
      </c>
      <c r="U63" s="275">
        <f>Vulnerability!AM65</f>
        <v>1.6</v>
      </c>
      <c r="V63" s="157">
        <f>Vulnerability!AN65</f>
        <v>5.0999999999999996</v>
      </c>
      <c r="W63" s="275">
        <f>Vulnerability!AO65</f>
        <v>2.8</v>
      </c>
      <c r="X63" s="275">
        <f>Vulnerability!AP65</f>
        <v>4.9000000000000004</v>
      </c>
      <c r="Y63" s="275">
        <f>Vulnerability!AQ65</f>
        <v>4.3</v>
      </c>
      <c r="Z63" s="275">
        <f>Vulnerability!AR65</f>
        <v>7.3</v>
      </c>
      <c r="AA63" s="275">
        <f>Vulnerability!AS65</f>
        <v>4.4000000000000004</v>
      </c>
      <c r="AB63" s="275">
        <f>Vulnerability!AT65</f>
        <v>5.4</v>
      </c>
      <c r="AC63" s="157">
        <f>Vulnerability!AU65</f>
        <v>4.2</v>
      </c>
      <c r="AD63" s="336">
        <f>Vulnerability!AV65</f>
        <v>4.7</v>
      </c>
      <c r="AE63" s="38" t="str">
        <f t="shared" si="5"/>
        <v>Low</v>
      </c>
      <c r="AF63" s="39">
        <f t="shared" si="11"/>
        <v>46</v>
      </c>
      <c r="AG63" s="276">
        <f>'Lack of Coping Capacity'!AD65</f>
        <v>7</v>
      </c>
      <c r="AH63" s="276">
        <f>'Lack of Coping Capacity'!AE65</f>
        <v>3</v>
      </c>
      <c r="AI63" s="276">
        <f>'Lack of Coping Capacity'!AF65</f>
        <v>9.1999999999999993</v>
      </c>
      <c r="AJ63" s="276">
        <f>'Lack of Coping Capacity'!AG65</f>
        <v>3</v>
      </c>
      <c r="AK63" s="276">
        <f>'Lack of Coping Capacity'!AH65</f>
        <v>1.7</v>
      </c>
      <c r="AL63" s="276">
        <f>'Lack of Coping Capacity'!AI65</f>
        <v>6</v>
      </c>
      <c r="AM63" s="276">
        <f>'Lack of Coping Capacity'!AJ65</f>
        <v>5.3</v>
      </c>
      <c r="AN63" s="157">
        <f>'Lack of Coping Capacity'!AK65</f>
        <v>6.4</v>
      </c>
      <c r="AO63" s="157">
        <f>'Lack of Coping Capacity'!AL65</f>
        <v>3.2</v>
      </c>
      <c r="AP63" s="157">
        <f>'Lack of Coping Capacity'!AM65</f>
        <v>5</v>
      </c>
      <c r="AQ63" s="38" t="str">
        <f t="shared" si="6"/>
        <v>Medium</v>
      </c>
      <c r="AR63" s="39">
        <f t="shared" si="12"/>
        <v>39</v>
      </c>
      <c r="AS63" s="157">
        <f t="shared" si="13"/>
        <v>5.2</v>
      </c>
      <c r="AT63" s="38" t="str">
        <f t="shared" si="9"/>
        <v>Low</v>
      </c>
      <c r="AU63" s="39">
        <f t="shared" si="14"/>
        <v>45</v>
      </c>
      <c r="AV63" s="2"/>
    </row>
    <row r="64" spans="1:48" ht="15.75" customHeight="1" x14ac:dyDescent="0.3">
      <c r="A64" s="133" t="str">
        <f>'Indicator Data'!A74</f>
        <v>Barind and Drought Prone Areas</v>
      </c>
      <c r="B64" s="133" t="str">
        <f>'Indicator Data'!B74</f>
        <v>Sylhet</v>
      </c>
      <c r="C64" s="133" t="str">
        <f>'Indicator Data'!C74</f>
        <v>Habiganj</v>
      </c>
      <c r="D64" s="133">
        <f>'Indicator Data'!D74</f>
        <v>6036</v>
      </c>
      <c r="E64" s="274">
        <f>'Hazard &amp; Exposure'!AJ66</f>
        <v>9.1999999999999993</v>
      </c>
      <c r="F64" s="274">
        <f>'Hazard &amp; Exposure'!AK66</f>
        <v>9</v>
      </c>
      <c r="G64" s="274">
        <f>'Hazard &amp; Exposure'!AL66</f>
        <v>0</v>
      </c>
      <c r="H64" s="274">
        <f>'Hazard &amp; Exposure'!AM66</f>
        <v>0</v>
      </c>
      <c r="I64" s="274">
        <f>'Hazard &amp; Exposure'!AN66</f>
        <v>0</v>
      </c>
      <c r="J64" s="274">
        <f>'Hazard &amp; Exposure'!AO66</f>
        <v>10</v>
      </c>
      <c r="K64" s="274" t="str">
        <f>'Hazard &amp; Exposure'!AP66</f>
        <v>x</v>
      </c>
      <c r="L64" s="274">
        <f>'Hazard &amp; Exposure'!AQ66</f>
        <v>3.1</v>
      </c>
      <c r="M64" s="274">
        <f>'Hazard &amp; Exposure'!AR66</f>
        <v>6.1</v>
      </c>
      <c r="N64" s="157">
        <f>'Hazard &amp; Exposure'!AS66</f>
        <v>6.4</v>
      </c>
      <c r="O64" s="157">
        <f>'Hazard &amp; Exposure'!AT66</f>
        <v>6.4</v>
      </c>
      <c r="P64" s="315">
        <f t="shared" si="2"/>
        <v>6.4</v>
      </c>
      <c r="Q64" s="38" t="str">
        <f t="shared" si="3"/>
        <v>High</v>
      </c>
      <c r="R64" s="39">
        <f t="shared" si="10"/>
        <v>4</v>
      </c>
      <c r="S64" s="275">
        <f>Vulnerability!AK66</f>
        <v>6.7</v>
      </c>
      <c r="T64" s="275">
        <f>Vulnerability!AL66</f>
        <v>5.6</v>
      </c>
      <c r="U64" s="275">
        <f>Vulnerability!AM66</f>
        <v>3.2</v>
      </c>
      <c r="V64" s="157">
        <f>Vulnerability!AN66</f>
        <v>5.6</v>
      </c>
      <c r="W64" s="275">
        <f>Vulnerability!AO66</f>
        <v>2.8</v>
      </c>
      <c r="X64" s="275">
        <f>Vulnerability!AP66</f>
        <v>5.4</v>
      </c>
      <c r="Y64" s="275">
        <f>Vulnerability!AQ66</f>
        <v>4.5999999999999996</v>
      </c>
      <c r="Z64" s="275">
        <f>Vulnerability!AR66</f>
        <v>6.2</v>
      </c>
      <c r="AA64" s="275">
        <f>Vulnerability!AS66</f>
        <v>4.5</v>
      </c>
      <c r="AB64" s="275">
        <f>Vulnerability!AT66</f>
        <v>5.2</v>
      </c>
      <c r="AC64" s="157">
        <f>Vulnerability!AU66</f>
        <v>4.0999999999999996</v>
      </c>
      <c r="AD64" s="336">
        <f>Vulnerability!AV66</f>
        <v>4.9000000000000004</v>
      </c>
      <c r="AE64" s="38" t="str">
        <f t="shared" si="5"/>
        <v>Low</v>
      </c>
      <c r="AF64" s="39">
        <f t="shared" si="11"/>
        <v>38</v>
      </c>
      <c r="AG64" s="276">
        <f>'Lack of Coping Capacity'!AD66</f>
        <v>7</v>
      </c>
      <c r="AH64" s="276">
        <f>'Lack of Coping Capacity'!AE66</f>
        <v>3</v>
      </c>
      <c r="AI64" s="276">
        <f>'Lack of Coping Capacity'!AF66</f>
        <v>9.8000000000000007</v>
      </c>
      <c r="AJ64" s="276">
        <f>'Lack of Coping Capacity'!AG66</f>
        <v>5.2</v>
      </c>
      <c r="AK64" s="276">
        <f>'Lack of Coping Capacity'!AH66</f>
        <v>2.6</v>
      </c>
      <c r="AL64" s="276">
        <f>'Lack of Coping Capacity'!AI66</f>
        <v>7.3</v>
      </c>
      <c r="AM64" s="276">
        <f>'Lack of Coping Capacity'!AJ66</f>
        <v>7</v>
      </c>
      <c r="AN64" s="157">
        <f>'Lack of Coping Capacity'!AK66</f>
        <v>6.6</v>
      </c>
      <c r="AO64" s="157">
        <f>'Lack of Coping Capacity'!AL66</f>
        <v>4.4000000000000004</v>
      </c>
      <c r="AP64" s="157">
        <f>'Lack of Coping Capacity'!AM66</f>
        <v>5.6</v>
      </c>
      <c r="AQ64" s="38" t="str">
        <f t="shared" si="6"/>
        <v>Very High</v>
      </c>
      <c r="AR64" s="39">
        <f t="shared" si="12"/>
        <v>7</v>
      </c>
      <c r="AS64" s="157">
        <f t="shared" si="13"/>
        <v>5.6</v>
      </c>
      <c r="AT64" s="38" t="str">
        <f t="shared" si="9"/>
        <v>High</v>
      </c>
      <c r="AU64" s="39">
        <f t="shared" si="14"/>
        <v>16</v>
      </c>
      <c r="AV64" s="2"/>
    </row>
    <row r="65" spans="1:48" ht="15.75" customHeight="1" x14ac:dyDescent="0.3">
      <c r="A65" s="133" t="str">
        <f>'Indicator Data'!A75</f>
        <v>Haor and Flash Flood Area</v>
      </c>
      <c r="B65" s="133" t="str">
        <f>'Indicator Data'!B75</f>
        <v>Sylhet</v>
      </c>
      <c r="C65" s="133" t="str">
        <f>'Indicator Data'!C75</f>
        <v>Maulvibazar</v>
      </c>
      <c r="D65" s="133">
        <f>'Indicator Data'!D75</f>
        <v>6058</v>
      </c>
      <c r="E65" s="274">
        <f>'Hazard &amp; Exposure'!AJ67</f>
        <v>9.1999999999999993</v>
      </c>
      <c r="F65" s="274">
        <f>'Hazard &amp; Exposure'!AK67</f>
        <v>8.3000000000000007</v>
      </c>
      <c r="G65" s="274">
        <f>'Hazard &amp; Exposure'!AL67</f>
        <v>0</v>
      </c>
      <c r="H65" s="274">
        <f>'Hazard &amp; Exposure'!AM67</f>
        <v>0</v>
      </c>
      <c r="I65" s="274">
        <f>'Hazard &amp; Exposure'!AN67</f>
        <v>0</v>
      </c>
      <c r="J65" s="274">
        <f>'Hazard &amp; Exposure'!AO67</f>
        <v>7.2</v>
      </c>
      <c r="K65" s="274" t="str">
        <f>'Hazard &amp; Exposure'!AP67</f>
        <v>x</v>
      </c>
      <c r="L65" s="274">
        <f>'Hazard &amp; Exposure'!AQ67</f>
        <v>4.8</v>
      </c>
      <c r="M65" s="274">
        <f>'Hazard &amp; Exposure'!AR67</f>
        <v>5.9</v>
      </c>
      <c r="N65" s="157">
        <f>'Hazard &amp; Exposure'!AS67</f>
        <v>6.4</v>
      </c>
      <c r="O65" s="157">
        <f>'Hazard &amp; Exposure'!AT67</f>
        <v>5.5</v>
      </c>
      <c r="P65" s="315">
        <f t="shared" si="2"/>
        <v>6</v>
      </c>
      <c r="Q65" s="38" t="str">
        <f t="shared" si="3"/>
        <v>Medium</v>
      </c>
      <c r="R65" s="39">
        <f t="shared" si="10"/>
        <v>27</v>
      </c>
      <c r="S65" s="275">
        <f>Vulnerability!AK67</f>
        <v>5.5</v>
      </c>
      <c r="T65" s="275">
        <f>Vulnerability!AL67</f>
        <v>6.1</v>
      </c>
      <c r="U65" s="275">
        <f>Vulnerability!AM67</f>
        <v>3.7</v>
      </c>
      <c r="V65" s="157">
        <f>Vulnerability!AN67</f>
        <v>5.2</v>
      </c>
      <c r="W65" s="275">
        <f>Vulnerability!AO67</f>
        <v>2.5</v>
      </c>
      <c r="X65" s="275">
        <f>Vulnerability!AP67</f>
        <v>5.6</v>
      </c>
      <c r="Y65" s="275">
        <f>Vulnerability!AQ67</f>
        <v>3.2</v>
      </c>
      <c r="Z65" s="275">
        <f>Vulnerability!AR67</f>
        <v>6.2</v>
      </c>
      <c r="AA65" s="275">
        <f>Vulnerability!AS67</f>
        <v>3.2</v>
      </c>
      <c r="AB65" s="275">
        <f>Vulnerability!AT67</f>
        <v>4.7</v>
      </c>
      <c r="AC65" s="157">
        <f>Vulnerability!AU67</f>
        <v>3.7</v>
      </c>
      <c r="AD65" s="336">
        <f>Vulnerability!AV67</f>
        <v>4.5</v>
      </c>
      <c r="AE65" s="38" t="str">
        <f t="shared" si="5"/>
        <v>Low</v>
      </c>
      <c r="AF65" s="39">
        <f t="shared" si="11"/>
        <v>52</v>
      </c>
      <c r="AG65" s="276">
        <f>'Lack of Coping Capacity'!AD67</f>
        <v>7</v>
      </c>
      <c r="AH65" s="276">
        <f>'Lack of Coping Capacity'!AE67</f>
        <v>3</v>
      </c>
      <c r="AI65" s="276">
        <f>'Lack of Coping Capacity'!AF67</f>
        <v>9.5</v>
      </c>
      <c r="AJ65" s="276">
        <f>'Lack of Coping Capacity'!AG67</f>
        <v>6.3</v>
      </c>
      <c r="AK65" s="276">
        <f>'Lack of Coping Capacity'!AH67</f>
        <v>2.7</v>
      </c>
      <c r="AL65" s="276">
        <f>'Lack of Coping Capacity'!AI67</f>
        <v>6.6</v>
      </c>
      <c r="AM65" s="276">
        <f>'Lack of Coping Capacity'!AJ67</f>
        <v>5.9</v>
      </c>
      <c r="AN65" s="157">
        <f>'Lack of Coping Capacity'!AK67</f>
        <v>6.5</v>
      </c>
      <c r="AO65" s="157">
        <f>'Lack of Coping Capacity'!AL67</f>
        <v>4.3</v>
      </c>
      <c r="AP65" s="157">
        <f>'Lack of Coping Capacity'!AM67</f>
        <v>5.5</v>
      </c>
      <c r="AQ65" s="38" t="str">
        <f t="shared" si="6"/>
        <v>Very High</v>
      </c>
      <c r="AR65" s="39">
        <f t="shared" si="12"/>
        <v>10</v>
      </c>
      <c r="AS65" s="157">
        <f t="shared" si="13"/>
        <v>5.3</v>
      </c>
      <c r="AT65" s="38" t="str">
        <f t="shared" si="9"/>
        <v>Medium</v>
      </c>
      <c r="AU65" s="39">
        <f t="shared" si="14"/>
        <v>40</v>
      </c>
      <c r="AV65" s="2"/>
    </row>
    <row r="66" spans="1:48" ht="15.75" customHeight="1" x14ac:dyDescent="0.3">
      <c r="A66" s="133" t="str">
        <f>'Indicator Data'!A76</f>
        <v>Haor and Flash Flood Area</v>
      </c>
      <c r="B66" s="133" t="str">
        <f>'Indicator Data'!B76</f>
        <v>Sylhet</v>
      </c>
      <c r="C66" s="133" t="str">
        <f>'Indicator Data'!C76</f>
        <v>Sunamganj</v>
      </c>
      <c r="D66" s="133">
        <f>'Indicator Data'!D76</f>
        <v>6090</v>
      </c>
      <c r="E66" s="274">
        <f>'Hazard &amp; Exposure'!AJ68</f>
        <v>9.1999999999999993</v>
      </c>
      <c r="F66" s="274">
        <f>'Hazard &amp; Exposure'!AK68</f>
        <v>9.1999999999999993</v>
      </c>
      <c r="G66" s="274">
        <f>'Hazard &amp; Exposure'!AL68</f>
        <v>0</v>
      </c>
      <c r="H66" s="274">
        <f>'Hazard &amp; Exposure'!AM68</f>
        <v>0</v>
      </c>
      <c r="I66" s="274">
        <f>'Hazard &amp; Exposure'!AN68</f>
        <v>0</v>
      </c>
      <c r="J66" s="274">
        <f>'Hazard &amp; Exposure'!AO68</f>
        <v>9.6</v>
      </c>
      <c r="K66" s="274" t="str">
        <f>'Hazard &amp; Exposure'!AP68</f>
        <v>x</v>
      </c>
      <c r="L66" s="274">
        <f>'Hazard &amp; Exposure'!AQ68</f>
        <v>0.6</v>
      </c>
      <c r="M66" s="274">
        <f>'Hazard &amp; Exposure'!AR68</f>
        <v>6.6</v>
      </c>
      <c r="N66" s="157">
        <f>'Hazard &amp; Exposure'!AS68</f>
        <v>6.4</v>
      </c>
      <c r="O66" s="157">
        <f>'Hazard &amp; Exposure'!AT68</f>
        <v>6.2</v>
      </c>
      <c r="P66" s="315">
        <f t="shared" si="2"/>
        <v>6.3</v>
      </c>
      <c r="Q66" s="38" t="str">
        <f t="shared" si="3"/>
        <v>High</v>
      </c>
      <c r="R66" s="39">
        <f t="shared" si="10"/>
        <v>5</v>
      </c>
      <c r="S66" s="275">
        <f>Vulnerability!AK68</f>
        <v>8.4</v>
      </c>
      <c r="T66" s="275">
        <f>Vulnerability!AL68</f>
        <v>5.8</v>
      </c>
      <c r="U66" s="275">
        <f>Vulnerability!AM68</f>
        <v>3</v>
      </c>
      <c r="V66" s="157">
        <f>Vulnerability!AN68</f>
        <v>6.4</v>
      </c>
      <c r="W66" s="275">
        <f>Vulnerability!AO68</f>
        <v>5.5</v>
      </c>
      <c r="X66" s="275">
        <f>Vulnerability!AP68</f>
        <v>6.2</v>
      </c>
      <c r="Y66" s="275">
        <f>Vulnerability!AQ68</f>
        <v>6.1</v>
      </c>
      <c r="Z66" s="275">
        <f>Vulnerability!AR68</f>
        <v>7.5</v>
      </c>
      <c r="AA66" s="275">
        <f>Vulnerability!AS68</f>
        <v>4.3</v>
      </c>
      <c r="AB66" s="275">
        <f>Vulnerability!AT68</f>
        <v>6.2</v>
      </c>
      <c r="AC66" s="157">
        <f>Vulnerability!AU68</f>
        <v>5.9</v>
      </c>
      <c r="AD66" s="336">
        <f>Vulnerability!AV68</f>
        <v>6.2</v>
      </c>
      <c r="AE66" s="38" t="str">
        <f t="shared" si="5"/>
        <v>High</v>
      </c>
      <c r="AF66" s="39">
        <f t="shared" si="11"/>
        <v>6</v>
      </c>
      <c r="AG66" s="276">
        <f>'Lack of Coping Capacity'!AD68</f>
        <v>7</v>
      </c>
      <c r="AH66" s="276">
        <f>'Lack of Coping Capacity'!AE68</f>
        <v>3</v>
      </c>
      <c r="AI66" s="276">
        <f>'Lack of Coping Capacity'!AF68</f>
        <v>9</v>
      </c>
      <c r="AJ66" s="276">
        <f>'Lack of Coping Capacity'!AG68</f>
        <v>8.1999999999999993</v>
      </c>
      <c r="AK66" s="276">
        <f>'Lack of Coping Capacity'!AH68</f>
        <v>3.4</v>
      </c>
      <c r="AL66" s="276">
        <f>'Lack of Coping Capacity'!AI68</f>
        <v>5.9</v>
      </c>
      <c r="AM66" s="276">
        <f>'Lack of Coping Capacity'!AJ68</f>
        <v>7.9</v>
      </c>
      <c r="AN66" s="157">
        <f>'Lack of Coping Capacity'!AK68</f>
        <v>6.3</v>
      </c>
      <c r="AO66" s="157">
        <f>'Lack of Coping Capacity'!AL68</f>
        <v>5.0999999999999996</v>
      </c>
      <c r="AP66" s="157">
        <f>'Lack of Coping Capacity'!AM68</f>
        <v>5.7</v>
      </c>
      <c r="AQ66" s="38" t="str">
        <f t="shared" si="6"/>
        <v>Very High</v>
      </c>
      <c r="AR66" s="39">
        <f t="shared" si="12"/>
        <v>1</v>
      </c>
      <c r="AS66" s="157">
        <f t="shared" si="13"/>
        <v>6.1</v>
      </c>
      <c r="AT66" s="38" t="str">
        <f t="shared" si="9"/>
        <v>Very High</v>
      </c>
      <c r="AU66" s="39">
        <f t="shared" si="14"/>
        <v>3</v>
      </c>
      <c r="AV66" s="2"/>
    </row>
    <row r="67" spans="1:48" ht="15.75" customHeight="1" x14ac:dyDescent="0.3">
      <c r="A67" s="133" t="str">
        <f>'Indicator Data'!A77</f>
        <v>Haor and Flash Flood Area</v>
      </c>
      <c r="B67" s="133" t="str">
        <f>'Indicator Data'!B77</f>
        <v>Sylhet</v>
      </c>
      <c r="C67" s="133" t="str">
        <f>'Indicator Data'!C77</f>
        <v>Sylhet</v>
      </c>
      <c r="D67" s="133">
        <f>'Indicator Data'!D77</f>
        <v>6091</v>
      </c>
      <c r="E67" s="274">
        <f>'Hazard &amp; Exposure'!AJ69</f>
        <v>9.1999999999999993</v>
      </c>
      <c r="F67" s="274">
        <f>'Hazard &amp; Exposure'!AK69</f>
        <v>8.9</v>
      </c>
      <c r="G67" s="274">
        <f>'Hazard &amp; Exposure'!AL69</f>
        <v>0</v>
      </c>
      <c r="H67" s="274">
        <f>'Hazard &amp; Exposure'!AM69</f>
        <v>0</v>
      </c>
      <c r="I67" s="274">
        <f>'Hazard &amp; Exposure'!AN69</f>
        <v>0</v>
      </c>
      <c r="J67" s="274">
        <f>'Hazard &amp; Exposure'!AO69</f>
        <v>7.8</v>
      </c>
      <c r="K67" s="274" t="str">
        <f>'Hazard &amp; Exposure'!AP69</f>
        <v>x</v>
      </c>
      <c r="L67" s="274">
        <f>'Hazard &amp; Exposure'!AQ69</f>
        <v>4.9000000000000004</v>
      </c>
      <c r="M67" s="274">
        <f>'Hazard &amp; Exposure'!AR69</f>
        <v>7.2</v>
      </c>
      <c r="N67" s="157">
        <f>'Hazard &amp; Exposure'!AS69</f>
        <v>6.4</v>
      </c>
      <c r="O67" s="157">
        <f>'Hazard &amp; Exposure'!AT69</f>
        <v>6</v>
      </c>
      <c r="P67" s="315">
        <f t="shared" si="2"/>
        <v>6.2</v>
      </c>
      <c r="Q67" s="38" t="str">
        <f t="shared" si="3"/>
        <v>High</v>
      </c>
      <c r="R67" s="39">
        <f t="shared" si="10"/>
        <v>12</v>
      </c>
      <c r="S67" s="275">
        <f>Vulnerability!AK69</f>
        <v>5.9</v>
      </c>
      <c r="T67" s="275">
        <f>Vulnerability!AL69</f>
        <v>5.3</v>
      </c>
      <c r="U67" s="275">
        <f>Vulnerability!AM69</f>
        <v>3.5</v>
      </c>
      <c r="V67" s="157">
        <f>Vulnerability!AN69</f>
        <v>5.2</v>
      </c>
      <c r="W67" s="275">
        <f>Vulnerability!AO69</f>
        <v>6.6</v>
      </c>
      <c r="X67" s="275">
        <f>Vulnerability!AP69</f>
        <v>7.6</v>
      </c>
      <c r="Y67" s="275">
        <f>Vulnerability!AQ69</f>
        <v>5.4</v>
      </c>
      <c r="Z67" s="275">
        <f>Vulnerability!AR69</f>
        <v>4.7</v>
      </c>
      <c r="AA67" s="275">
        <f>Vulnerability!AS69</f>
        <v>4.3</v>
      </c>
      <c r="AB67" s="275">
        <f>Vulnerability!AT69</f>
        <v>5.7</v>
      </c>
      <c r="AC67" s="157">
        <f>Vulnerability!AU69</f>
        <v>6.2</v>
      </c>
      <c r="AD67" s="336">
        <f>Vulnerability!AV69</f>
        <v>5.7</v>
      </c>
      <c r="AE67" s="38" t="str">
        <f t="shared" si="5"/>
        <v>Medium</v>
      </c>
      <c r="AF67" s="39">
        <f t="shared" si="11"/>
        <v>15</v>
      </c>
      <c r="AG67" s="276">
        <f>'Lack of Coping Capacity'!AD69</f>
        <v>7</v>
      </c>
      <c r="AH67" s="276">
        <f>'Lack of Coping Capacity'!AE69</f>
        <v>3</v>
      </c>
      <c r="AI67" s="276">
        <f>'Lack of Coping Capacity'!AF69</f>
        <v>8.5</v>
      </c>
      <c r="AJ67" s="276">
        <f>'Lack of Coping Capacity'!AG69</f>
        <v>4.0999999999999996</v>
      </c>
      <c r="AK67" s="276">
        <f>'Lack of Coping Capacity'!AH69</f>
        <v>2.5</v>
      </c>
      <c r="AL67" s="276">
        <f>'Lack of Coping Capacity'!AI69</f>
        <v>5.8</v>
      </c>
      <c r="AM67" s="276">
        <f>'Lack of Coping Capacity'!AJ69</f>
        <v>6.1</v>
      </c>
      <c r="AN67" s="157">
        <f>'Lack of Coping Capacity'!AK69</f>
        <v>6.2</v>
      </c>
      <c r="AO67" s="157">
        <f>'Lack of Coping Capacity'!AL69</f>
        <v>3.7</v>
      </c>
      <c r="AP67" s="157">
        <f>'Lack of Coping Capacity'!AM69</f>
        <v>5.0999999999999996</v>
      </c>
      <c r="AQ67" s="38" t="str">
        <f t="shared" si="6"/>
        <v>Medium</v>
      </c>
      <c r="AR67" s="39">
        <f t="shared" si="12"/>
        <v>30</v>
      </c>
      <c r="AS67" s="157">
        <f t="shared" si="13"/>
        <v>5.6</v>
      </c>
      <c r="AT67" s="38" t="str">
        <f t="shared" si="9"/>
        <v>High</v>
      </c>
      <c r="AU67" s="39">
        <f t="shared" si="14"/>
        <v>16</v>
      </c>
      <c r="AV67" s="2"/>
    </row>
    <row r="68" spans="1:48" ht="15.75" customHeight="1" x14ac:dyDescent="0.3">
      <c r="D68" s="2"/>
      <c r="E68" s="2"/>
      <c r="F68" s="2"/>
      <c r="G68" s="99"/>
      <c r="H68" s="99"/>
      <c r="I68" s="99"/>
      <c r="J68" s="99"/>
      <c r="K68" s="99"/>
      <c r="L68" s="99"/>
      <c r="M68" s="99"/>
      <c r="N68" s="2"/>
      <c r="O68" s="99"/>
      <c r="P68" s="2"/>
      <c r="Q68" s="99"/>
      <c r="R68" s="99"/>
      <c r="S68" s="2"/>
      <c r="T68" s="99"/>
      <c r="U68" s="2"/>
      <c r="V68" s="99"/>
      <c r="W68" s="99"/>
      <c r="X68" s="99"/>
      <c r="Y68" s="99"/>
      <c r="Z68" s="2"/>
      <c r="AA68" s="99"/>
      <c r="AB68" s="99"/>
      <c r="AC68" s="99"/>
      <c r="AD68" s="2"/>
      <c r="AE68" s="99"/>
      <c r="AF68" s="99"/>
      <c r="AG68" s="99"/>
      <c r="AH68" s="99"/>
      <c r="AI68" s="99"/>
      <c r="AJ68" s="99"/>
      <c r="AK68" s="99"/>
      <c r="AL68" s="99"/>
      <c r="AM68" s="99"/>
      <c r="AN68" s="99"/>
      <c r="AO68" s="99"/>
      <c r="AP68" s="2"/>
      <c r="AQ68" s="99"/>
      <c r="AR68" s="99"/>
      <c r="AS68" s="2"/>
      <c r="AT68" s="2"/>
      <c r="AU68" s="2"/>
      <c r="AV68" s="2"/>
    </row>
    <row r="69" spans="1:48" ht="15.75" customHeight="1" x14ac:dyDescent="0.3">
      <c r="D69" s="2"/>
      <c r="E69" s="2"/>
      <c r="F69" s="2"/>
      <c r="G69" s="99"/>
      <c r="H69" s="99"/>
      <c r="I69" s="99"/>
      <c r="J69" s="99"/>
      <c r="K69" s="99"/>
      <c r="L69" s="99"/>
      <c r="M69" s="99"/>
      <c r="N69" s="2"/>
      <c r="O69" s="99"/>
      <c r="P69" s="2"/>
      <c r="Q69" s="99"/>
      <c r="R69" s="99"/>
      <c r="S69" s="2"/>
      <c r="T69" s="99"/>
      <c r="U69" s="2"/>
      <c r="V69" s="99"/>
      <c r="W69" s="99"/>
      <c r="X69" s="99"/>
      <c r="Y69" s="99"/>
      <c r="Z69" s="2"/>
      <c r="AA69" s="99"/>
      <c r="AB69" s="99"/>
      <c r="AC69" s="99"/>
      <c r="AD69" s="2"/>
      <c r="AE69" s="99"/>
      <c r="AF69" s="99"/>
      <c r="AG69" s="99"/>
      <c r="AH69" s="99"/>
      <c r="AI69" s="99"/>
      <c r="AJ69" s="99"/>
      <c r="AK69" s="99"/>
      <c r="AL69" s="99"/>
      <c r="AM69" s="99"/>
      <c r="AN69" s="99"/>
      <c r="AO69" s="99"/>
      <c r="AP69" s="2"/>
      <c r="AQ69" s="99"/>
      <c r="AR69" s="99"/>
      <c r="AS69" s="2"/>
      <c r="AT69" s="2"/>
      <c r="AU69" s="2"/>
      <c r="AV69" s="2"/>
    </row>
    <row r="70" spans="1:48" ht="15.75" customHeight="1" x14ac:dyDescent="0.3">
      <c r="D70" s="2"/>
      <c r="E70" s="2"/>
      <c r="F70" s="2"/>
      <c r="G70" s="99"/>
      <c r="H70" s="99"/>
      <c r="I70" s="99"/>
      <c r="J70" s="99"/>
      <c r="K70" s="99"/>
      <c r="L70" s="99"/>
      <c r="M70" s="99"/>
      <c r="N70" s="2"/>
      <c r="O70" s="99"/>
      <c r="P70" s="2"/>
      <c r="Q70" s="99"/>
      <c r="R70" s="99"/>
      <c r="S70" s="2"/>
      <c r="T70" s="99"/>
      <c r="U70" s="2"/>
      <c r="V70" s="99"/>
      <c r="W70" s="99"/>
      <c r="X70" s="99"/>
      <c r="Y70" s="99"/>
      <c r="Z70" s="2"/>
      <c r="AA70" s="99"/>
      <c r="AB70" s="99"/>
      <c r="AC70" s="99"/>
      <c r="AD70" s="2"/>
      <c r="AE70" s="99"/>
      <c r="AF70" s="99"/>
      <c r="AG70" s="99"/>
      <c r="AH70" s="99"/>
      <c r="AI70" s="99"/>
      <c r="AJ70" s="99"/>
      <c r="AK70" s="99"/>
      <c r="AL70" s="99"/>
      <c r="AM70" s="99"/>
      <c r="AN70" s="99"/>
      <c r="AO70" s="99"/>
      <c r="AP70" s="2"/>
      <c r="AQ70" s="99"/>
      <c r="AR70" s="99"/>
      <c r="AS70" s="2"/>
      <c r="AT70" s="2"/>
      <c r="AU70" s="2"/>
      <c r="AV70" s="2"/>
    </row>
    <row r="71" spans="1:48" ht="15.75" customHeight="1" x14ac:dyDescent="0.3">
      <c r="D71" s="2"/>
      <c r="E71" s="2"/>
      <c r="F71" s="2"/>
      <c r="G71" s="99"/>
      <c r="H71" s="99"/>
      <c r="I71" s="99"/>
      <c r="J71" s="99"/>
      <c r="K71" s="99"/>
      <c r="L71" s="99"/>
      <c r="M71" s="99"/>
      <c r="N71" s="2"/>
      <c r="O71" s="99"/>
      <c r="P71" s="2"/>
      <c r="Q71" s="99"/>
      <c r="R71" s="99"/>
      <c r="S71" s="2"/>
      <c r="T71" s="99"/>
      <c r="U71" s="2"/>
      <c r="V71" s="99"/>
      <c r="W71" s="99"/>
      <c r="X71" s="99"/>
      <c r="Y71" s="99"/>
      <c r="Z71" s="2"/>
      <c r="AA71" s="99"/>
      <c r="AB71" s="99"/>
      <c r="AC71" s="99"/>
      <c r="AD71" s="2"/>
      <c r="AE71" s="99"/>
      <c r="AF71" s="99"/>
      <c r="AG71" s="99"/>
      <c r="AH71" s="99"/>
      <c r="AI71" s="99"/>
      <c r="AJ71" s="99"/>
      <c r="AK71" s="99"/>
      <c r="AL71" s="99"/>
      <c r="AM71" s="99"/>
      <c r="AN71" s="99"/>
      <c r="AO71" s="99"/>
      <c r="AP71" s="2"/>
      <c r="AQ71" s="99"/>
      <c r="AR71" s="99"/>
      <c r="AS71" s="2"/>
      <c r="AT71" s="2"/>
      <c r="AU71" s="2"/>
      <c r="AV71" s="2"/>
    </row>
    <row r="72" spans="1:48" ht="15.75" customHeight="1" x14ac:dyDescent="0.3">
      <c r="D72" s="2"/>
      <c r="E72" s="2"/>
      <c r="F72" s="2"/>
      <c r="G72" s="99"/>
      <c r="H72" s="99"/>
      <c r="I72" s="99"/>
      <c r="J72" s="99"/>
      <c r="K72" s="99"/>
      <c r="L72" s="99"/>
      <c r="M72" s="99"/>
      <c r="N72" s="2"/>
      <c r="O72" s="99"/>
      <c r="P72" s="2"/>
      <c r="Q72" s="99"/>
      <c r="R72" s="99"/>
      <c r="S72" s="2"/>
      <c r="T72" s="99"/>
      <c r="U72" s="2"/>
      <c r="V72" s="99"/>
      <c r="W72" s="99"/>
      <c r="X72" s="99"/>
      <c r="Y72" s="99"/>
      <c r="Z72" s="2"/>
      <c r="AA72" s="99"/>
      <c r="AB72" s="99"/>
      <c r="AC72" s="99"/>
      <c r="AD72" s="2"/>
      <c r="AE72" s="99"/>
      <c r="AF72" s="99"/>
      <c r="AG72" s="99"/>
      <c r="AH72" s="99"/>
      <c r="AI72" s="99"/>
      <c r="AJ72" s="99"/>
      <c r="AK72" s="99"/>
      <c r="AL72" s="99"/>
      <c r="AM72" s="99"/>
      <c r="AN72" s="99"/>
      <c r="AO72" s="99"/>
      <c r="AP72" s="2"/>
      <c r="AQ72" s="99"/>
      <c r="AR72" s="99"/>
      <c r="AS72" s="2"/>
      <c r="AT72" s="2"/>
      <c r="AU72" s="2"/>
      <c r="AV72" s="2"/>
    </row>
    <row r="73" spans="1:48" ht="15.75" customHeight="1" x14ac:dyDescent="0.3">
      <c r="D73" s="2"/>
      <c r="E73" s="2"/>
      <c r="F73" s="2"/>
      <c r="G73" s="99"/>
      <c r="H73" s="99"/>
      <c r="I73" s="99"/>
      <c r="J73" s="99"/>
      <c r="K73" s="99"/>
      <c r="L73" s="99"/>
      <c r="M73" s="99"/>
      <c r="N73" s="2"/>
      <c r="O73" s="99"/>
      <c r="P73" s="2"/>
      <c r="Q73" s="99"/>
      <c r="R73" s="99"/>
      <c r="S73" s="2"/>
      <c r="T73" s="99"/>
      <c r="U73" s="2"/>
      <c r="V73" s="99"/>
      <c r="W73" s="99"/>
      <c r="X73" s="99"/>
      <c r="Y73" s="99"/>
      <c r="Z73" s="2"/>
      <c r="AA73" s="99"/>
      <c r="AB73" s="99"/>
      <c r="AC73" s="99"/>
      <c r="AD73" s="2"/>
      <c r="AE73" s="99"/>
      <c r="AF73" s="99"/>
      <c r="AG73" s="99"/>
      <c r="AH73" s="99"/>
      <c r="AI73" s="99"/>
      <c r="AJ73" s="99"/>
      <c r="AK73" s="99"/>
      <c r="AL73" s="99"/>
      <c r="AM73" s="99"/>
      <c r="AN73" s="99"/>
      <c r="AO73" s="99"/>
      <c r="AP73" s="2"/>
      <c r="AQ73" s="99"/>
      <c r="AR73" s="99"/>
      <c r="AS73" s="2"/>
      <c r="AT73" s="2"/>
      <c r="AU73" s="2"/>
      <c r="AV73" s="2"/>
    </row>
    <row r="74" spans="1:48" ht="15.75" customHeight="1" x14ac:dyDescent="0.3">
      <c r="D74" s="2"/>
      <c r="E74" s="2"/>
      <c r="F74" s="2"/>
      <c r="G74" s="99"/>
      <c r="H74" s="99"/>
      <c r="I74" s="99"/>
      <c r="J74" s="99"/>
      <c r="K74" s="99"/>
      <c r="L74" s="99"/>
      <c r="M74" s="99"/>
      <c r="N74" s="2"/>
      <c r="O74" s="99"/>
      <c r="P74" s="2"/>
      <c r="Q74" s="99"/>
      <c r="R74" s="99"/>
      <c r="S74" s="2"/>
      <c r="T74" s="99"/>
      <c r="U74" s="2"/>
      <c r="V74" s="99"/>
      <c r="W74" s="99"/>
      <c r="X74" s="99"/>
      <c r="Y74" s="99"/>
      <c r="Z74" s="2"/>
      <c r="AA74" s="99"/>
      <c r="AB74" s="99"/>
      <c r="AC74" s="99"/>
      <c r="AD74" s="2"/>
      <c r="AE74" s="99"/>
      <c r="AF74" s="99"/>
      <c r="AG74" s="99"/>
      <c r="AH74" s="99"/>
      <c r="AI74" s="99"/>
      <c r="AJ74" s="99"/>
      <c r="AK74" s="99"/>
      <c r="AL74" s="99"/>
      <c r="AM74" s="99"/>
      <c r="AN74" s="99"/>
      <c r="AO74" s="99"/>
      <c r="AP74" s="2"/>
      <c r="AQ74" s="99"/>
      <c r="AR74" s="99"/>
      <c r="AS74" s="2"/>
      <c r="AT74" s="2"/>
      <c r="AU74" s="2"/>
      <c r="AV74" s="2"/>
    </row>
    <row r="75" spans="1:48" ht="15.75" customHeight="1" x14ac:dyDescent="0.3">
      <c r="D75" s="2"/>
      <c r="E75" s="2"/>
      <c r="F75" s="2"/>
      <c r="G75" s="99"/>
      <c r="H75" s="99"/>
      <c r="I75" s="99"/>
      <c r="J75" s="99"/>
      <c r="K75" s="99"/>
      <c r="L75" s="99"/>
      <c r="M75" s="99"/>
      <c r="N75" s="2"/>
      <c r="O75" s="99"/>
      <c r="P75" s="2"/>
      <c r="Q75" s="99"/>
      <c r="R75" s="99"/>
      <c r="S75" s="2"/>
      <c r="T75" s="99"/>
      <c r="U75" s="2"/>
      <c r="V75" s="99"/>
      <c r="W75" s="99"/>
      <c r="X75" s="99"/>
      <c r="Y75" s="99"/>
      <c r="Z75" s="2"/>
      <c r="AA75" s="99"/>
      <c r="AB75" s="99"/>
      <c r="AC75" s="99"/>
      <c r="AD75" s="2"/>
      <c r="AE75" s="99"/>
      <c r="AF75" s="99"/>
      <c r="AG75" s="99"/>
      <c r="AH75" s="99"/>
      <c r="AI75" s="99"/>
      <c r="AJ75" s="99"/>
      <c r="AK75" s="99"/>
      <c r="AL75" s="99"/>
      <c r="AM75" s="99"/>
      <c r="AN75" s="99"/>
      <c r="AO75" s="99"/>
      <c r="AP75" s="2"/>
      <c r="AQ75" s="99"/>
      <c r="AR75" s="99"/>
      <c r="AS75" s="2"/>
      <c r="AT75" s="2"/>
      <c r="AU75" s="2"/>
      <c r="AV75" s="2"/>
    </row>
    <row r="76" spans="1:48" ht="15.75" customHeight="1" x14ac:dyDescent="0.3">
      <c r="D76" s="2"/>
      <c r="E76" s="2"/>
      <c r="F76" s="2"/>
      <c r="G76" s="99"/>
      <c r="H76" s="99"/>
      <c r="I76" s="99"/>
      <c r="J76" s="99"/>
      <c r="K76" s="99"/>
      <c r="L76" s="99"/>
      <c r="M76" s="99"/>
      <c r="N76" s="2"/>
      <c r="O76" s="99"/>
      <c r="P76" s="2"/>
      <c r="Q76" s="99"/>
      <c r="R76" s="99"/>
      <c r="S76" s="2"/>
      <c r="T76" s="99"/>
      <c r="U76" s="2"/>
      <c r="V76" s="99"/>
      <c r="W76" s="99"/>
      <c r="X76" s="99"/>
      <c r="Y76" s="99"/>
      <c r="Z76" s="2"/>
      <c r="AA76" s="99"/>
      <c r="AB76" s="99"/>
      <c r="AC76" s="99"/>
      <c r="AD76" s="2"/>
      <c r="AE76" s="99"/>
      <c r="AF76" s="99"/>
      <c r="AG76" s="99"/>
      <c r="AH76" s="99"/>
      <c r="AI76" s="99"/>
      <c r="AJ76" s="99"/>
      <c r="AK76" s="99"/>
      <c r="AL76" s="99"/>
      <c r="AM76" s="99"/>
      <c r="AN76" s="99"/>
      <c r="AO76" s="99"/>
      <c r="AP76" s="2"/>
      <c r="AQ76" s="99"/>
      <c r="AR76" s="99"/>
      <c r="AS76" s="2"/>
      <c r="AT76" s="2"/>
      <c r="AU76" s="2"/>
      <c r="AV76" s="2"/>
    </row>
    <row r="77" spans="1:48" ht="15.75" customHeight="1" x14ac:dyDescent="0.3">
      <c r="D77" s="2"/>
      <c r="E77" s="2"/>
      <c r="F77" s="2"/>
      <c r="G77" s="99"/>
      <c r="H77" s="99"/>
      <c r="I77" s="99"/>
      <c r="J77" s="99"/>
      <c r="K77" s="99"/>
      <c r="L77" s="99"/>
      <c r="M77" s="99"/>
      <c r="N77" s="2"/>
      <c r="O77" s="99"/>
      <c r="P77" s="2"/>
      <c r="Q77" s="99"/>
      <c r="R77" s="99"/>
      <c r="S77" s="2"/>
      <c r="T77" s="99"/>
      <c r="U77" s="2"/>
      <c r="V77" s="99"/>
      <c r="W77" s="99"/>
      <c r="X77" s="99"/>
      <c r="Y77" s="99"/>
      <c r="Z77" s="2"/>
      <c r="AA77" s="99"/>
      <c r="AB77" s="99"/>
      <c r="AC77" s="99"/>
      <c r="AD77" s="2"/>
      <c r="AE77" s="99"/>
      <c r="AF77" s="99"/>
      <c r="AG77" s="99"/>
      <c r="AH77" s="99"/>
      <c r="AI77" s="99"/>
      <c r="AJ77" s="99"/>
      <c r="AK77" s="99"/>
      <c r="AL77" s="99"/>
      <c r="AM77" s="99"/>
      <c r="AN77" s="99"/>
      <c r="AO77" s="99"/>
      <c r="AP77" s="2"/>
      <c r="AQ77" s="99"/>
      <c r="AR77" s="99"/>
      <c r="AS77" s="2"/>
      <c r="AT77" s="2"/>
      <c r="AU77" s="2"/>
      <c r="AV77" s="2"/>
    </row>
    <row r="78" spans="1:48" ht="15.75" customHeight="1" x14ac:dyDescent="0.3">
      <c r="D78" s="2"/>
      <c r="E78" s="2"/>
      <c r="F78" s="2"/>
      <c r="G78" s="99"/>
      <c r="H78" s="99"/>
      <c r="I78" s="99"/>
      <c r="J78" s="99"/>
      <c r="K78" s="99"/>
      <c r="L78" s="99"/>
      <c r="M78" s="99"/>
      <c r="N78" s="2"/>
      <c r="O78" s="99"/>
      <c r="P78" s="2"/>
      <c r="Q78" s="99"/>
      <c r="R78" s="99"/>
      <c r="S78" s="2"/>
      <c r="T78" s="99"/>
      <c r="U78" s="2"/>
      <c r="V78" s="99"/>
      <c r="W78" s="99"/>
      <c r="X78" s="99"/>
      <c r="Y78" s="99"/>
      <c r="Z78" s="2"/>
      <c r="AA78" s="99"/>
      <c r="AB78" s="99"/>
      <c r="AC78" s="99"/>
      <c r="AD78" s="2"/>
      <c r="AE78" s="99"/>
      <c r="AF78" s="99"/>
      <c r="AG78" s="99"/>
      <c r="AH78" s="99"/>
      <c r="AI78" s="99"/>
      <c r="AJ78" s="99"/>
      <c r="AK78" s="99"/>
      <c r="AL78" s="99"/>
      <c r="AM78" s="99"/>
      <c r="AN78" s="99"/>
      <c r="AO78" s="99"/>
      <c r="AP78" s="2"/>
      <c r="AQ78" s="99"/>
      <c r="AR78" s="99"/>
      <c r="AS78" s="2"/>
      <c r="AT78" s="2"/>
      <c r="AU78" s="2"/>
      <c r="AV78" s="2"/>
    </row>
    <row r="79" spans="1:48" ht="15.75" customHeight="1" x14ac:dyDescent="0.3">
      <c r="D79" s="2"/>
      <c r="E79" s="2"/>
      <c r="F79" s="2"/>
      <c r="G79" s="99"/>
      <c r="H79" s="99"/>
      <c r="I79" s="99"/>
      <c r="J79" s="99"/>
      <c r="K79" s="99"/>
      <c r="L79" s="99"/>
      <c r="M79" s="99"/>
      <c r="N79" s="2"/>
      <c r="O79" s="99"/>
      <c r="P79" s="2"/>
      <c r="Q79" s="99"/>
      <c r="R79" s="99"/>
      <c r="S79" s="2"/>
      <c r="T79" s="99"/>
      <c r="U79" s="2"/>
      <c r="V79" s="99"/>
      <c r="W79" s="99"/>
      <c r="X79" s="99"/>
      <c r="Y79" s="99"/>
      <c r="Z79" s="2"/>
      <c r="AA79" s="99"/>
      <c r="AB79" s="99"/>
      <c r="AC79" s="99"/>
      <c r="AD79" s="2"/>
      <c r="AE79" s="99"/>
      <c r="AF79" s="99"/>
      <c r="AG79" s="99"/>
      <c r="AH79" s="99"/>
      <c r="AI79" s="99"/>
      <c r="AJ79" s="99"/>
      <c r="AK79" s="99"/>
      <c r="AL79" s="99"/>
      <c r="AM79" s="99"/>
      <c r="AN79" s="99"/>
      <c r="AO79" s="99"/>
      <c r="AP79" s="2"/>
      <c r="AQ79" s="99"/>
      <c r="AR79" s="99"/>
      <c r="AS79" s="2"/>
      <c r="AT79" s="2"/>
      <c r="AU79" s="2"/>
      <c r="AV79" s="2"/>
    </row>
    <row r="80" spans="1:48" ht="15.75" customHeight="1" x14ac:dyDescent="0.3">
      <c r="D80" s="2"/>
      <c r="E80" s="2"/>
      <c r="F80" s="2"/>
      <c r="G80" s="99"/>
      <c r="H80" s="99"/>
      <c r="I80" s="99"/>
      <c r="J80" s="99"/>
      <c r="K80" s="99"/>
      <c r="L80" s="99"/>
      <c r="M80" s="99"/>
      <c r="N80" s="2"/>
      <c r="O80" s="99"/>
      <c r="P80" s="2"/>
      <c r="Q80" s="99"/>
      <c r="R80" s="99"/>
      <c r="S80" s="2"/>
      <c r="T80" s="99"/>
      <c r="U80" s="2"/>
      <c r="V80" s="99"/>
      <c r="W80" s="99"/>
      <c r="X80" s="99"/>
      <c r="Y80" s="99"/>
      <c r="Z80" s="2"/>
      <c r="AA80" s="99"/>
      <c r="AB80" s="99"/>
      <c r="AC80" s="99"/>
      <c r="AD80" s="2"/>
      <c r="AE80" s="99"/>
      <c r="AF80" s="99"/>
      <c r="AG80" s="99"/>
      <c r="AH80" s="99"/>
      <c r="AI80" s="99"/>
      <c r="AJ80" s="99"/>
      <c r="AK80" s="99"/>
      <c r="AL80" s="99"/>
      <c r="AM80" s="99"/>
      <c r="AN80" s="99"/>
      <c r="AO80" s="99"/>
      <c r="AP80" s="2"/>
      <c r="AQ80" s="99"/>
      <c r="AR80" s="99"/>
      <c r="AS80" s="2"/>
      <c r="AT80" s="2"/>
      <c r="AU80" s="2"/>
      <c r="AV80" s="2"/>
    </row>
    <row r="81" spans="4:48" ht="15.75" customHeight="1" x14ac:dyDescent="0.3">
      <c r="D81" s="2"/>
      <c r="E81" s="2"/>
      <c r="F81" s="2"/>
      <c r="G81" s="99"/>
      <c r="H81" s="99"/>
      <c r="I81" s="99"/>
      <c r="J81" s="99"/>
      <c r="K81" s="99"/>
      <c r="L81" s="99"/>
      <c r="M81" s="99"/>
      <c r="N81" s="2"/>
      <c r="O81" s="99"/>
      <c r="P81" s="2"/>
      <c r="Q81" s="99"/>
      <c r="R81" s="99"/>
      <c r="S81" s="2"/>
      <c r="T81" s="99"/>
      <c r="U81" s="2"/>
      <c r="V81" s="99"/>
      <c r="W81" s="99"/>
      <c r="X81" s="99"/>
      <c r="Y81" s="99"/>
      <c r="Z81" s="2"/>
      <c r="AA81" s="99"/>
      <c r="AB81" s="99"/>
      <c r="AC81" s="99"/>
      <c r="AD81" s="2"/>
      <c r="AE81" s="99"/>
      <c r="AF81" s="99"/>
      <c r="AG81" s="99"/>
      <c r="AH81" s="99"/>
      <c r="AI81" s="99"/>
      <c r="AJ81" s="99"/>
      <c r="AK81" s="99"/>
      <c r="AL81" s="99"/>
      <c r="AM81" s="99"/>
      <c r="AN81" s="99"/>
      <c r="AO81" s="99"/>
      <c r="AP81" s="2"/>
      <c r="AQ81" s="99"/>
      <c r="AR81" s="99"/>
      <c r="AS81" s="2"/>
      <c r="AT81" s="2"/>
      <c r="AU81" s="2"/>
      <c r="AV81" s="2"/>
    </row>
    <row r="82" spans="4:48" ht="15.75" customHeight="1" x14ac:dyDescent="0.3">
      <c r="D82" s="2"/>
      <c r="E82" s="2"/>
      <c r="F82" s="2"/>
      <c r="G82" s="99"/>
      <c r="H82" s="99"/>
      <c r="I82" s="99"/>
      <c r="J82" s="99"/>
      <c r="K82" s="99"/>
      <c r="L82" s="99"/>
      <c r="M82" s="99"/>
      <c r="N82" s="2"/>
      <c r="O82" s="99"/>
      <c r="P82" s="2"/>
      <c r="Q82" s="99"/>
      <c r="R82" s="99"/>
      <c r="S82" s="2"/>
      <c r="T82" s="99"/>
      <c r="U82" s="2"/>
      <c r="V82" s="99"/>
      <c r="W82" s="99"/>
      <c r="X82" s="99"/>
      <c r="Y82" s="99"/>
      <c r="Z82" s="2"/>
      <c r="AA82" s="99"/>
      <c r="AB82" s="99"/>
      <c r="AC82" s="99"/>
      <c r="AD82" s="2"/>
      <c r="AE82" s="99"/>
      <c r="AF82" s="99"/>
      <c r="AG82" s="99"/>
      <c r="AH82" s="99"/>
      <c r="AI82" s="99"/>
      <c r="AJ82" s="99"/>
      <c r="AK82" s="99"/>
      <c r="AL82" s="99"/>
      <c r="AM82" s="99"/>
      <c r="AN82" s="99"/>
      <c r="AO82" s="99"/>
      <c r="AP82" s="2"/>
      <c r="AQ82" s="99"/>
      <c r="AR82" s="99"/>
      <c r="AS82" s="2"/>
      <c r="AT82" s="2"/>
      <c r="AU82" s="2"/>
      <c r="AV82" s="2"/>
    </row>
    <row r="83" spans="4:48" ht="15.75" customHeight="1" x14ac:dyDescent="0.3">
      <c r="D83" s="2"/>
      <c r="E83" s="2"/>
      <c r="F83" s="2"/>
      <c r="G83" s="99"/>
      <c r="H83" s="99"/>
      <c r="I83" s="99"/>
      <c r="J83" s="99"/>
      <c r="K83" s="99"/>
      <c r="L83" s="99"/>
      <c r="M83" s="99"/>
      <c r="N83" s="2"/>
      <c r="O83" s="99"/>
      <c r="P83" s="2"/>
      <c r="Q83" s="99"/>
      <c r="R83" s="99"/>
      <c r="S83" s="2"/>
      <c r="T83" s="99"/>
      <c r="U83" s="2"/>
      <c r="V83" s="99"/>
      <c r="W83" s="99"/>
      <c r="X83" s="99"/>
      <c r="Y83" s="99"/>
      <c r="Z83" s="2"/>
      <c r="AA83" s="99"/>
      <c r="AB83" s="99"/>
      <c r="AC83" s="99"/>
      <c r="AD83" s="2"/>
      <c r="AE83" s="99"/>
      <c r="AF83" s="99"/>
      <c r="AG83" s="99"/>
      <c r="AH83" s="99"/>
      <c r="AI83" s="99"/>
      <c r="AJ83" s="99"/>
      <c r="AK83" s="99"/>
      <c r="AL83" s="99"/>
      <c r="AM83" s="99"/>
      <c r="AN83" s="99"/>
      <c r="AO83" s="99"/>
      <c r="AP83" s="2"/>
      <c r="AQ83" s="99"/>
      <c r="AR83" s="99"/>
      <c r="AS83" s="2"/>
      <c r="AT83" s="2"/>
      <c r="AU83" s="2"/>
      <c r="AV83" s="2"/>
    </row>
    <row r="84" spans="4:48" ht="15.75" customHeight="1" x14ac:dyDescent="0.3">
      <c r="D84" s="2"/>
      <c r="E84" s="2"/>
      <c r="F84" s="2"/>
      <c r="G84" s="99"/>
      <c r="H84" s="99"/>
      <c r="I84" s="99"/>
      <c r="J84" s="99"/>
      <c r="K84" s="99"/>
      <c r="L84" s="99"/>
      <c r="M84" s="99"/>
      <c r="N84" s="2"/>
      <c r="O84" s="99"/>
      <c r="P84" s="2"/>
      <c r="Q84" s="99"/>
      <c r="R84" s="99"/>
      <c r="S84" s="2"/>
      <c r="T84" s="99"/>
      <c r="U84" s="2"/>
      <c r="V84" s="99"/>
      <c r="W84" s="99"/>
      <c r="X84" s="99"/>
      <c r="Y84" s="99"/>
      <c r="Z84" s="2"/>
      <c r="AA84" s="99"/>
      <c r="AB84" s="99"/>
      <c r="AC84" s="99"/>
      <c r="AD84" s="2"/>
      <c r="AE84" s="99"/>
      <c r="AF84" s="99"/>
      <c r="AG84" s="99"/>
      <c r="AH84" s="99"/>
      <c r="AI84" s="99"/>
      <c r="AJ84" s="99"/>
      <c r="AK84" s="99"/>
      <c r="AL84" s="99"/>
      <c r="AM84" s="99"/>
      <c r="AN84" s="99"/>
      <c r="AO84" s="99"/>
      <c r="AP84" s="2"/>
      <c r="AQ84" s="99"/>
      <c r="AR84" s="99"/>
      <c r="AS84" s="2"/>
      <c r="AT84" s="2"/>
      <c r="AU84" s="2"/>
      <c r="AV84" s="2"/>
    </row>
    <row r="85" spans="4:48" ht="15.75" customHeight="1" x14ac:dyDescent="0.3">
      <c r="D85" s="2"/>
      <c r="E85" s="2"/>
      <c r="F85" s="2"/>
      <c r="G85" s="99"/>
      <c r="H85" s="99"/>
      <c r="I85" s="99"/>
      <c r="J85" s="99"/>
      <c r="K85" s="99"/>
      <c r="L85" s="99"/>
      <c r="M85" s="99"/>
      <c r="N85" s="2"/>
      <c r="O85" s="99"/>
      <c r="P85" s="2"/>
      <c r="Q85" s="99"/>
      <c r="R85" s="99"/>
      <c r="S85" s="2"/>
      <c r="T85" s="99"/>
      <c r="U85" s="2"/>
      <c r="V85" s="99"/>
      <c r="W85" s="99"/>
      <c r="X85" s="99"/>
      <c r="Y85" s="99"/>
      <c r="Z85" s="2"/>
      <c r="AA85" s="99"/>
      <c r="AB85" s="99"/>
      <c r="AC85" s="99"/>
      <c r="AD85" s="2"/>
      <c r="AE85" s="99"/>
      <c r="AF85" s="99"/>
      <c r="AG85" s="99"/>
      <c r="AH85" s="99"/>
      <c r="AI85" s="99"/>
      <c r="AJ85" s="99"/>
      <c r="AK85" s="99"/>
      <c r="AL85" s="99"/>
      <c r="AM85" s="99"/>
      <c r="AN85" s="99"/>
      <c r="AO85" s="99"/>
      <c r="AP85" s="2"/>
      <c r="AQ85" s="99"/>
      <c r="AR85" s="99"/>
      <c r="AS85" s="2"/>
      <c r="AT85" s="2"/>
      <c r="AU85" s="2"/>
      <c r="AV85" s="2"/>
    </row>
    <row r="86" spans="4:48" ht="15.75" customHeight="1" x14ac:dyDescent="0.3">
      <c r="D86" s="2"/>
      <c r="E86" s="2"/>
      <c r="F86" s="2"/>
      <c r="G86" s="99"/>
      <c r="H86" s="99"/>
      <c r="I86" s="99"/>
      <c r="J86" s="99"/>
      <c r="K86" s="99"/>
      <c r="L86" s="99"/>
      <c r="M86" s="99"/>
      <c r="N86" s="2"/>
      <c r="O86" s="99"/>
      <c r="P86" s="2"/>
      <c r="Q86" s="99"/>
      <c r="R86" s="99"/>
      <c r="S86" s="2"/>
      <c r="T86" s="99"/>
      <c r="U86" s="2"/>
      <c r="V86" s="99"/>
      <c r="W86" s="99"/>
      <c r="X86" s="99"/>
      <c r="Y86" s="99"/>
      <c r="Z86" s="2"/>
      <c r="AA86" s="99"/>
      <c r="AB86" s="99"/>
      <c r="AC86" s="99"/>
      <c r="AD86" s="2"/>
      <c r="AE86" s="99"/>
      <c r="AF86" s="99"/>
      <c r="AG86" s="99"/>
      <c r="AH86" s="99"/>
      <c r="AI86" s="99"/>
      <c r="AJ86" s="99"/>
      <c r="AK86" s="99"/>
      <c r="AL86" s="99"/>
      <c r="AM86" s="99"/>
      <c r="AN86" s="99"/>
      <c r="AO86" s="99"/>
      <c r="AP86" s="2"/>
      <c r="AQ86" s="99"/>
      <c r="AR86" s="99"/>
      <c r="AS86" s="2"/>
      <c r="AT86" s="2"/>
      <c r="AU86" s="2"/>
      <c r="AV86" s="2"/>
    </row>
    <row r="87" spans="4:48" ht="15.75" customHeight="1" x14ac:dyDescent="0.3">
      <c r="D87" s="2"/>
      <c r="E87" s="2"/>
      <c r="F87" s="2"/>
      <c r="G87" s="99"/>
      <c r="H87" s="99"/>
      <c r="I87" s="99"/>
      <c r="J87" s="99"/>
      <c r="K87" s="99"/>
      <c r="L87" s="99"/>
      <c r="M87" s="99"/>
      <c r="N87" s="2"/>
      <c r="O87" s="99"/>
      <c r="P87" s="2"/>
      <c r="Q87" s="99"/>
      <c r="R87" s="99"/>
      <c r="S87" s="2"/>
      <c r="T87" s="99"/>
      <c r="U87" s="2"/>
      <c r="V87" s="99"/>
      <c r="W87" s="99"/>
      <c r="X87" s="99"/>
      <c r="Y87" s="99"/>
      <c r="Z87" s="2"/>
      <c r="AA87" s="99"/>
      <c r="AB87" s="99"/>
      <c r="AC87" s="99"/>
      <c r="AD87" s="2"/>
      <c r="AE87" s="99"/>
      <c r="AF87" s="99"/>
      <c r="AG87" s="99"/>
      <c r="AH87" s="99"/>
      <c r="AI87" s="99"/>
      <c r="AJ87" s="99"/>
      <c r="AK87" s="99"/>
      <c r="AL87" s="99"/>
      <c r="AM87" s="99"/>
      <c r="AN87" s="99"/>
      <c r="AO87" s="99"/>
      <c r="AP87" s="2"/>
      <c r="AQ87" s="99"/>
      <c r="AR87" s="99"/>
      <c r="AS87" s="2"/>
      <c r="AT87" s="2"/>
      <c r="AU87" s="2"/>
      <c r="AV87" s="2"/>
    </row>
    <row r="88" spans="4:48" ht="15.75" customHeight="1" x14ac:dyDescent="0.3">
      <c r="D88" s="2"/>
      <c r="E88" s="2"/>
      <c r="F88" s="2"/>
      <c r="G88" s="99"/>
      <c r="H88" s="99"/>
      <c r="I88" s="99"/>
      <c r="J88" s="99"/>
      <c r="K88" s="99"/>
      <c r="L88" s="99"/>
      <c r="M88" s="99"/>
      <c r="N88" s="2"/>
      <c r="O88" s="99"/>
      <c r="P88" s="2"/>
      <c r="Q88" s="99"/>
      <c r="R88" s="99"/>
      <c r="S88" s="2"/>
      <c r="T88" s="99"/>
      <c r="U88" s="2"/>
      <c r="V88" s="99"/>
      <c r="W88" s="99"/>
      <c r="X88" s="99"/>
      <c r="Y88" s="99"/>
      <c r="Z88" s="2"/>
      <c r="AA88" s="99"/>
      <c r="AB88" s="99"/>
      <c r="AC88" s="99"/>
      <c r="AD88" s="2"/>
      <c r="AE88" s="99"/>
      <c r="AF88" s="99"/>
      <c r="AG88" s="99"/>
      <c r="AH88" s="99"/>
      <c r="AI88" s="99"/>
      <c r="AJ88" s="99"/>
      <c r="AK88" s="99"/>
      <c r="AL88" s="99"/>
      <c r="AM88" s="99"/>
      <c r="AN88" s="99"/>
      <c r="AO88" s="99"/>
      <c r="AP88" s="2"/>
      <c r="AQ88" s="99"/>
      <c r="AR88" s="99"/>
      <c r="AS88" s="2"/>
      <c r="AT88" s="2"/>
      <c r="AU88" s="2"/>
      <c r="AV88" s="2"/>
    </row>
    <row r="89" spans="4:48" ht="15.75" customHeight="1" x14ac:dyDescent="0.3">
      <c r="D89" s="2"/>
      <c r="E89" s="2"/>
      <c r="F89" s="2"/>
      <c r="G89" s="99"/>
      <c r="H89" s="99"/>
      <c r="I89" s="99"/>
      <c r="J89" s="99"/>
      <c r="K89" s="99"/>
      <c r="L89" s="99"/>
      <c r="M89" s="99"/>
      <c r="N89" s="2"/>
      <c r="O89" s="99"/>
      <c r="P89" s="2"/>
      <c r="Q89" s="99"/>
      <c r="R89" s="99"/>
      <c r="S89" s="2"/>
      <c r="T89" s="99"/>
      <c r="U89" s="2"/>
      <c r="V89" s="99"/>
      <c r="W89" s="99"/>
      <c r="X89" s="99"/>
      <c r="Y89" s="99"/>
      <c r="Z89" s="2"/>
      <c r="AA89" s="99"/>
      <c r="AB89" s="99"/>
      <c r="AC89" s="99"/>
      <c r="AD89" s="2"/>
      <c r="AE89" s="99"/>
      <c r="AF89" s="99"/>
      <c r="AG89" s="99"/>
      <c r="AH89" s="99"/>
      <c r="AI89" s="99"/>
      <c r="AJ89" s="99"/>
      <c r="AK89" s="99"/>
      <c r="AL89" s="99"/>
      <c r="AM89" s="99"/>
      <c r="AN89" s="99"/>
      <c r="AO89" s="99"/>
      <c r="AP89" s="2"/>
      <c r="AQ89" s="99"/>
      <c r="AR89" s="99"/>
      <c r="AS89" s="2"/>
      <c r="AT89" s="2"/>
      <c r="AU89" s="2"/>
      <c r="AV89" s="2"/>
    </row>
    <row r="90" spans="4:48" ht="15.75" customHeight="1" x14ac:dyDescent="0.3">
      <c r="D90" s="2"/>
      <c r="E90" s="2"/>
      <c r="F90" s="2"/>
      <c r="G90" s="99"/>
      <c r="H90" s="99"/>
      <c r="I90" s="99"/>
      <c r="J90" s="99"/>
      <c r="K90" s="99"/>
      <c r="L90" s="99"/>
      <c r="M90" s="99"/>
      <c r="N90" s="2"/>
      <c r="O90" s="99"/>
      <c r="P90" s="2"/>
      <c r="Q90" s="99"/>
      <c r="R90" s="99"/>
      <c r="S90" s="2"/>
      <c r="T90" s="99"/>
      <c r="U90" s="2"/>
      <c r="V90" s="99"/>
      <c r="W90" s="99"/>
      <c r="X90" s="99"/>
      <c r="Y90" s="99"/>
      <c r="Z90" s="2"/>
      <c r="AA90" s="99"/>
      <c r="AB90" s="99"/>
      <c r="AC90" s="99"/>
      <c r="AD90" s="2"/>
      <c r="AE90" s="99"/>
      <c r="AF90" s="99"/>
      <c r="AG90" s="99"/>
      <c r="AH90" s="99"/>
      <c r="AI90" s="99"/>
      <c r="AJ90" s="99"/>
      <c r="AK90" s="99"/>
      <c r="AL90" s="99"/>
      <c r="AM90" s="99"/>
      <c r="AN90" s="99"/>
      <c r="AO90" s="99"/>
      <c r="AP90" s="2"/>
      <c r="AQ90" s="99"/>
      <c r="AR90" s="99"/>
      <c r="AS90" s="2"/>
      <c r="AT90" s="2"/>
      <c r="AU90" s="2"/>
      <c r="AV90" s="2"/>
    </row>
    <row r="91" spans="4:48" ht="15.75" customHeight="1" x14ac:dyDescent="0.3">
      <c r="D91" s="2"/>
      <c r="E91" s="2"/>
      <c r="F91" s="2"/>
      <c r="G91" s="99"/>
      <c r="H91" s="99"/>
      <c r="I91" s="99"/>
      <c r="J91" s="99"/>
      <c r="K91" s="99"/>
      <c r="L91" s="99"/>
      <c r="M91" s="99"/>
      <c r="N91" s="2"/>
      <c r="O91" s="99"/>
      <c r="P91" s="2"/>
      <c r="Q91" s="99"/>
      <c r="R91" s="99"/>
      <c r="S91" s="2"/>
      <c r="T91" s="99"/>
      <c r="U91" s="2"/>
      <c r="V91" s="99"/>
      <c r="W91" s="99"/>
      <c r="X91" s="99"/>
      <c r="Y91" s="99"/>
      <c r="Z91" s="2"/>
      <c r="AA91" s="99"/>
      <c r="AB91" s="99"/>
      <c r="AC91" s="99"/>
      <c r="AD91" s="2"/>
      <c r="AE91" s="99"/>
      <c r="AF91" s="99"/>
      <c r="AG91" s="99"/>
      <c r="AH91" s="99"/>
      <c r="AI91" s="99"/>
      <c r="AJ91" s="99"/>
      <c r="AK91" s="99"/>
      <c r="AL91" s="99"/>
      <c r="AM91" s="99"/>
      <c r="AN91" s="99"/>
      <c r="AO91" s="99"/>
      <c r="AP91" s="2"/>
      <c r="AQ91" s="99"/>
      <c r="AR91" s="99"/>
      <c r="AS91" s="2"/>
      <c r="AT91" s="2"/>
      <c r="AU91" s="2"/>
      <c r="AV91" s="2"/>
    </row>
    <row r="92" spans="4:48" ht="15.75" customHeight="1" x14ac:dyDescent="0.3">
      <c r="D92" s="2"/>
      <c r="E92" s="2"/>
      <c r="F92" s="2"/>
      <c r="G92" s="99"/>
      <c r="H92" s="99"/>
      <c r="I92" s="99"/>
      <c r="J92" s="99"/>
      <c r="K92" s="99"/>
      <c r="L92" s="99"/>
      <c r="M92" s="99"/>
      <c r="N92" s="2"/>
      <c r="O92" s="99"/>
      <c r="P92" s="2"/>
      <c r="Q92" s="99"/>
      <c r="R92" s="99"/>
      <c r="S92" s="2"/>
      <c r="T92" s="99"/>
      <c r="U92" s="2"/>
      <c r="V92" s="99"/>
      <c r="W92" s="99"/>
      <c r="X92" s="99"/>
      <c r="Y92" s="99"/>
      <c r="Z92" s="2"/>
      <c r="AA92" s="99"/>
      <c r="AB92" s="99"/>
      <c r="AC92" s="99"/>
      <c r="AD92" s="2"/>
      <c r="AE92" s="99"/>
      <c r="AF92" s="99"/>
      <c r="AG92" s="99"/>
      <c r="AH92" s="99"/>
      <c r="AI92" s="99"/>
      <c r="AJ92" s="99"/>
      <c r="AK92" s="99"/>
      <c r="AL92" s="99"/>
      <c r="AM92" s="99"/>
      <c r="AN92" s="99"/>
      <c r="AO92" s="99"/>
      <c r="AP92" s="2"/>
      <c r="AQ92" s="99"/>
      <c r="AR92" s="99"/>
      <c r="AS92" s="2"/>
      <c r="AT92" s="2"/>
      <c r="AU92" s="2"/>
      <c r="AV92" s="2"/>
    </row>
    <row r="93" spans="4:48" ht="15.75" customHeight="1" x14ac:dyDescent="0.3">
      <c r="D93" s="2"/>
      <c r="E93" s="2"/>
      <c r="F93" s="2"/>
      <c r="G93" s="99"/>
      <c r="H93" s="99"/>
      <c r="I93" s="99"/>
      <c r="J93" s="99"/>
      <c r="K93" s="99"/>
      <c r="L93" s="99"/>
      <c r="M93" s="99"/>
      <c r="N93" s="2"/>
      <c r="O93" s="99"/>
      <c r="P93" s="2"/>
      <c r="Q93" s="99"/>
      <c r="R93" s="99"/>
      <c r="S93" s="2"/>
      <c r="T93" s="99"/>
      <c r="U93" s="2"/>
      <c r="V93" s="99"/>
      <c r="W93" s="99"/>
      <c r="X93" s="99"/>
      <c r="Y93" s="99"/>
      <c r="Z93" s="2"/>
      <c r="AA93" s="99"/>
      <c r="AB93" s="99"/>
      <c r="AC93" s="99"/>
      <c r="AD93" s="2"/>
      <c r="AE93" s="99"/>
      <c r="AF93" s="99"/>
      <c r="AG93" s="99"/>
      <c r="AH93" s="99"/>
      <c r="AI93" s="99"/>
      <c r="AJ93" s="99"/>
      <c r="AK93" s="99"/>
      <c r="AL93" s="99"/>
      <c r="AM93" s="99"/>
      <c r="AN93" s="99"/>
      <c r="AO93" s="99"/>
      <c r="AP93" s="2"/>
      <c r="AQ93" s="99"/>
      <c r="AR93" s="99"/>
      <c r="AS93" s="2"/>
      <c r="AT93" s="2"/>
      <c r="AU93" s="2"/>
      <c r="AV93" s="2"/>
    </row>
    <row r="94" spans="4:48" ht="15.75" customHeight="1" x14ac:dyDescent="0.3">
      <c r="D94" s="2"/>
      <c r="E94" s="2"/>
      <c r="F94" s="2"/>
      <c r="G94" s="99"/>
      <c r="H94" s="99"/>
      <c r="I94" s="99"/>
      <c r="J94" s="99"/>
      <c r="K94" s="99"/>
      <c r="L94" s="99"/>
      <c r="M94" s="99"/>
      <c r="N94" s="2"/>
      <c r="O94" s="99"/>
      <c r="P94" s="2"/>
      <c r="Q94" s="99"/>
      <c r="R94" s="99"/>
      <c r="S94" s="2"/>
      <c r="T94" s="99"/>
      <c r="U94" s="2"/>
      <c r="V94" s="99"/>
      <c r="W94" s="99"/>
      <c r="X94" s="99"/>
      <c r="Y94" s="99"/>
      <c r="Z94" s="2"/>
      <c r="AA94" s="99"/>
      <c r="AB94" s="99"/>
      <c r="AC94" s="99"/>
      <c r="AD94" s="2"/>
      <c r="AE94" s="99"/>
      <c r="AF94" s="99"/>
      <c r="AG94" s="99"/>
      <c r="AH94" s="99"/>
      <c r="AI94" s="99"/>
      <c r="AJ94" s="99"/>
      <c r="AK94" s="99"/>
      <c r="AL94" s="99"/>
      <c r="AM94" s="99"/>
      <c r="AN94" s="99"/>
      <c r="AO94" s="99"/>
      <c r="AP94" s="2"/>
      <c r="AQ94" s="99"/>
      <c r="AR94" s="99"/>
      <c r="AS94" s="2"/>
      <c r="AT94" s="2"/>
      <c r="AU94" s="2"/>
      <c r="AV94" s="2"/>
    </row>
    <row r="95" spans="4:48" ht="15.75" customHeight="1" x14ac:dyDescent="0.3">
      <c r="D95" s="2"/>
      <c r="E95" s="2"/>
      <c r="F95" s="2"/>
      <c r="G95" s="99"/>
      <c r="H95" s="99"/>
      <c r="I95" s="99"/>
      <c r="J95" s="99"/>
      <c r="K95" s="99"/>
      <c r="L95" s="99"/>
      <c r="M95" s="99"/>
      <c r="N95" s="2"/>
      <c r="O95" s="99"/>
      <c r="P95" s="2"/>
      <c r="Q95" s="99"/>
      <c r="R95" s="99"/>
      <c r="S95" s="2"/>
      <c r="T95" s="99"/>
      <c r="U95" s="2"/>
      <c r="V95" s="99"/>
      <c r="W95" s="99"/>
      <c r="X95" s="99"/>
      <c r="Y95" s="99"/>
      <c r="Z95" s="2"/>
      <c r="AA95" s="99"/>
      <c r="AB95" s="99"/>
      <c r="AC95" s="99"/>
      <c r="AD95" s="2"/>
      <c r="AE95" s="99"/>
      <c r="AF95" s="99"/>
      <c r="AG95" s="99"/>
      <c r="AH95" s="99"/>
      <c r="AI95" s="99"/>
      <c r="AJ95" s="99"/>
      <c r="AK95" s="99"/>
      <c r="AL95" s="99"/>
      <c r="AM95" s="99"/>
      <c r="AN95" s="99"/>
      <c r="AO95" s="99"/>
      <c r="AP95" s="2"/>
      <c r="AQ95" s="99"/>
      <c r="AR95" s="99"/>
      <c r="AS95" s="2"/>
      <c r="AT95" s="2"/>
      <c r="AU95" s="2"/>
      <c r="AV95" s="2"/>
    </row>
    <row r="96" spans="4:48" ht="15.75" customHeight="1" x14ac:dyDescent="0.3">
      <c r="D96" s="2"/>
      <c r="E96" s="2"/>
      <c r="F96" s="2"/>
      <c r="G96" s="99"/>
      <c r="H96" s="99"/>
      <c r="I96" s="99"/>
      <c r="J96" s="99"/>
      <c r="K96" s="99"/>
      <c r="L96" s="99"/>
      <c r="M96" s="99"/>
      <c r="N96" s="2"/>
      <c r="O96" s="99"/>
      <c r="P96" s="2"/>
      <c r="Q96" s="99"/>
      <c r="R96" s="99"/>
      <c r="S96" s="2"/>
      <c r="T96" s="99"/>
      <c r="U96" s="2"/>
      <c r="V96" s="99"/>
      <c r="W96" s="99"/>
      <c r="X96" s="99"/>
      <c r="Y96" s="99"/>
      <c r="Z96" s="2"/>
      <c r="AA96" s="99"/>
      <c r="AB96" s="99"/>
      <c r="AC96" s="99"/>
      <c r="AD96" s="2"/>
      <c r="AE96" s="99"/>
      <c r="AF96" s="99"/>
      <c r="AG96" s="99"/>
      <c r="AH96" s="99"/>
      <c r="AI96" s="99"/>
      <c r="AJ96" s="99"/>
      <c r="AK96" s="99"/>
      <c r="AL96" s="99"/>
      <c r="AM96" s="99"/>
      <c r="AN96" s="99"/>
      <c r="AO96" s="99"/>
      <c r="AP96" s="2"/>
      <c r="AQ96" s="99"/>
      <c r="AR96" s="99"/>
      <c r="AS96" s="2"/>
      <c r="AT96" s="2"/>
      <c r="AU96" s="2"/>
      <c r="AV96" s="2"/>
    </row>
    <row r="97" spans="4:48" ht="15.75" customHeight="1" x14ac:dyDescent="0.3">
      <c r="D97" s="2"/>
      <c r="E97" s="2"/>
      <c r="F97" s="2"/>
      <c r="G97" s="99"/>
      <c r="H97" s="99"/>
      <c r="I97" s="99"/>
      <c r="J97" s="99"/>
      <c r="K97" s="99"/>
      <c r="L97" s="99"/>
      <c r="M97" s="99"/>
      <c r="N97" s="2"/>
      <c r="O97" s="99"/>
      <c r="P97" s="2"/>
      <c r="Q97" s="99"/>
      <c r="R97" s="99"/>
      <c r="S97" s="2"/>
      <c r="T97" s="99"/>
      <c r="U97" s="2"/>
      <c r="V97" s="99"/>
      <c r="W97" s="99"/>
      <c r="X97" s="99"/>
      <c r="Y97" s="99"/>
      <c r="Z97" s="2"/>
      <c r="AA97" s="99"/>
      <c r="AB97" s="99"/>
      <c r="AC97" s="99"/>
      <c r="AD97" s="2"/>
      <c r="AE97" s="99"/>
      <c r="AF97" s="99"/>
      <c r="AG97" s="99"/>
      <c r="AH97" s="99"/>
      <c r="AI97" s="99"/>
      <c r="AJ97" s="99"/>
      <c r="AK97" s="99"/>
      <c r="AL97" s="99"/>
      <c r="AM97" s="99"/>
      <c r="AN97" s="99"/>
      <c r="AO97" s="99"/>
      <c r="AP97" s="2"/>
      <c r="AQ97" s="99"/>
      <c r="AR97" s="99"/>
      <c r="AS97" s="2"/>
      <c r="AT97" s="2"/>
      <c r="AU97" s="2"/>
      <c r="AV97" s="2"/>
    </row>
    <row r="98" spans="4:48" ht="15.75" customHeight="1" x14ac:dyDescent="0.3">
      <c r="D98" s="2"/>
      <c r="E98" s="2"/>
      <c r="F98" s="2"/>
      <c r="G98" s="99"/>
      <c r="H98" s="99"/>
      <c r="I98" s="99"/>
      <c r="J98" s="99"/>
      <c r="K98" s="99"/>
      <c r="L98" s="99"/>
      <c r="M98" s="99"/>
      <c r="N98" s="2"/>
      <c r="O98" s="99"/>
      <c r="P98" s="2"/>
      <c r="Q98" s="99"/>
      <c r="R98" s="99"/>
      <c r="S98" s="2"/>
      <c r="T98" s="99"/>
      <c r="U98" s="2"/>
      <c r="V98" s="99"/>
      <c r="W98" s="99"/>
      <c r="X98" s="99"/>
      <c r="Y98" s="99"/>
      <c r="Z98" s="2"/>
      <c r="AA98" s="99"/>
      <c r="AB98" s="99"/>
      <c r="AC98" s="99"/>
      <c r="AD98" s="2"/>
      <c r="AE98" s="99"/>
      <c r="AF98" s="99"/>
      <c r="AG98" s="99"/>
      <c r="AH98" s="99"/>
      <c r="AI98" s="99"/>
      <c r="AJ98" s="99"/>
      <c r="AK98" s="99"/>
      <c r="AL98" s="99"/>
      <c r="AM98" s="99"/>
      <c r="AN98" s="99"/>
      <c r="AO98" s="99"/>
      <c r="AP98" s="2"/>
      <c r="AQ98" s="99"/>
      <c r="AR98" s="99"/>
      <c r="AS98" s="2"/>
      <c r="AT98" s="2"/>
      <c r="AU98" s="2"/>
      <c r="AV98" s="2"/>
    </row>
    <row r="99" spans="4:48" ht="15.75" customHeight="1" x14ac:dyDescent="0.3">
      <c r="D99" s="2"/>
      <c r="E99" s="2"/>
      <c r="F99" s="2"/>
      <c r="G99" s="99"/>
      <c r="H99" s="99"/>
      <c r="I99" s="99"/>
      <c r="J99" s="99"/>
      <c r="K99" s="99"/>
      <c r="L99" s="99"/>
      <c r="M99" s="99"/>
      <c r="N99" s="2"/>
      <c r="O99" s="99"/>
      <c r="P99" s="2"/>
      <c r="Q99" s="99"/>
      <c r="R99" s="99"/>
      <c r="S99" s="2"/>
      <c r="T99" s="99"/>
      <c r="U99" s="2"/>
      <c r="V99" s="99"/>
      <c r="W99" s="99"/>
      <c r="X99" s="99"/>
      <c r="Y99" s="99"/>
      <c r="Z99" s="2"/>
      <c r="AA99" s="99"/>
      <c r="AB99" s="99"/>
      <c r="AC99" s="99"/>
      <c r="AD99" s="2"/>
      <c r="AE99" s="99"/>
      <c r="AF99" s="99"/>
      <c r="AG99" s="99"/>
      <c r="AH99" s="99"/>
      <c r="AI99" s="99"/>
      <c r="AJ99" s="99"/>
      <c r="AK99" s="99"/>
      <c r="AL99" s="99"/>
      <c r="AM99" s="99"/>
      <c r="AN99" s="99"/>
      <c r="AO99" s="99"/>
      <c r="AP99" s="2"/>
      <c r="AQ99" s="99"/>
      <c r="AR99" s="99"/>
      <c r="AS99" s="2"/>
      <c r="AT99" s="2"/>
      <c r="AU99" s="2"/>
      <c r="AV99" s="2"/>
    </row>
    <row r="100" spans="4:48" ht="15.75" customHeight="1" x14ac:dyDescent="0.3">
      <c r="D100" s="2"/>
      <c r="E100" s="2"/>
      <c r="F100" s="2"/>
      <c r="G100" s="99"/>
      <c r="H100" s="99"/>
      <c r="I100" s="99"/>
      <c r="J100" s="99"/>
      <c r="K100" s="99"/>
      <c r="L100" s="99"/>
      <c r="M100" s="99"/>
      <c r="N100" s="2"/>
      <c r="O100" s="99"/>
      <c r="P100" s="2"/>
      <c r="Q100" s="99"/>
      <c r="R100" s="99"/>
      <c r="S100" s="2"/>
      <c r="T100" s="99"/>
      <c r="U100" s="2"/>
      <c r="V100" s="99"/>
      <c r="W100" s="99"/>
      <c r="X100" s="99"/>
      <c r="Y100" s="99"/>
      <c r="Z100" s="2"/>
      <c r="AA100" s="99"/>
      <c r="AB100" s="99"/>
      <c r="AC100" s="99"/>
      <c r="AD100" s="2"/>
      <c r="AE100" s="99"/>
      <c r="AF100" s="99"/>
      <c r="AG100" s="99"/>
      <c r="AH100" s="99"/>
      <c r="AI100" s="99"/>
      <c r="AJ100" s="99"/>
      <c r="AK100" s="99"/>
      <c r="AL100" s="99"/>
      <c r="AM100" s="99"/>
      <c r="AN100" s="99"/>
      <c r="AO100" s="99"/>
      <c r="AP100" s="2"/>
      <c r="AQ100" s="99"/>
      <c r="AR100" s="99"/>
      <c r="AS100" s="2"/>
      <c r="AT100" s="2"/>
      <c r="AU100" s="2"/>
      <c r="AV100" s="2"/>
    </row>
    <row r="101" spans="4:48" ht="15.75" customHeight="1" x14ac:dyDescent="0.3">
      <c r="D101" s="2"/>
      <c r="E101" s="2"/>
      <c r="F101" s="2"/>
      <c r="G101" s="99"/>
      <c r="H101" s="99"/>
      <c r="I101" s="99"/>
      <c r="J101" s="99"/>
      <c r="K101" s="99"/>
      <c r="L101" s="99"/>
      <c r="M101" s="99"/>
      <c r="N101" s="2"/>
      <c r="O101" s="99"/>
      <c r="P101" s="2"/>
      <c r="Q101" s="99"/>
      <c r="R101" s="99"/>
      <c r="S101" s="2"/>
      <c r="T101" s="99"/>
      <c r="U101" s="2"/>
      <c r="V101" s="99"/>
      <c r="W101" s="99"/>
      <c r="X101" s="99"/>
      <c r="Y101" s="99"/>
      <c r="Z101" s="2"/>
      <c r="AA101" s="99"/>
      <c r="AB101" s="99"/>
      <c r="AC101" s="99"/>
      <c r="AD101" s="2"/>
      <c r="AE101" s="99"/>
      <c r="AF101" s="99"/>
      <c r="AG101" s="99"/>
      <c r="AH101" s="99"/>
      <c r="AI101" s="99"/>
      <c r="AJ101" s="99"/>
      <c r="AK101" s="99"/>
      <c r="AL101" s="99"/>
      <c r="AM101" s="99"/>
      <c r="AN101" s="99"/>
      <c r="AO101" s="99"/>
      <c r="AP101" s="2"/>
      <c r="AQ101" s="99"/>
      <c r="AR101" s="99"/>
      <c r="AS101" s="2"/>
      <c r="AT101" s="2"/>
      <c r="AU101" s="2"/>
      <c r="AV101" s="2"/>
    </row>
    <row r="102" spans="4:48" ht="15.75" customHeight="1" x14ac:dyDescent="0.3">
      <c r="D102" s="2"/>
      <c r="E102" s="2"/>
      <c r="F102" s="2"/>
      <c r="G102" s="99"/>
      <c r="H102" s="99"/>
      <c r="I102" s="99"/>
      <c r="J102" s="99"/>
      <c r="K102" s="99"/>
      <c r="L102" s="99"/>
      <c r="M102" s="99"/>
      <c r="N102" s="2"/>
      <c r="O102" s="99"/>
      <c r="P102" s="2"/>
      <c r="Q102" s="99"/>
      <c r="R102" s="99"/>
      <c r="S102" s="2"/>
      <c r="T102" s="99"/>
      <c r="U102" s="2"/>
      <c r="V102" s="99"/>
      <c r="W102" s="99"/>
      <c r="X102" s="99"/>
      <c r="Y102" s="99"/>
      <c r="Z102" s="2"/>
      <c r="AA102" s="99"/>
      <c r="AB102" s="99"/>
      <c r="AC102" s="99"/>
      <c r="AD102" s="2"/>
      <c r="AE102" s="99"/>
      <c r="AF102" s="99"/>
      <c r="AG102" s="99"/>
      <c r="AH102" s="99"/>
      <c r="AI102" s="99"/>
      <c r="AJ102" s="99"/>
      <c r="AK102" s="99"/>
      <c r="AL102" s="99"/>
      <c r="AM102" s="99"/>
      <c r="AN102" s="99"/>
      <c r="AO102" s="99"/>
      <c r="AP102" s="2"/>
      <c r="AQ102" s="99"/>
      <c r="AR102" s="99"/>
      <c r="AS102" s="2"/>
      <c r="AT102" s="2"/>
      <c r="AU102" s="2"/>
      <c r="AV102" s="2"/>
    </row>
    <row r="103" spans="4:48" ht="15.75" customHeight="1" x14ac:dyDescent="0.3">
      <c r="D103" s="2"/>
      <c r="E103" s="2"/>
      <c r="F103" s="2"/>
      <c r="G103" s="99"/>
      <c r="H103" s="99"/>
      <c r="I103" s="99"/>
      <c r="J103" s="99"/>
      <c r="K103" s="99"/>
      <c r="L103" s="99"/>
      <c r="M103" s="99"/>
      <c r="N103" s="2"/>
      <c r="O103" s="99"/>
      <c r="P103" s="2"/>
      <c r="Q103" s="99"/>
      <c r="R103" s="99"/>
      <c r="S103" s="2"/>
      <c r="T103" s="99"/>
      <c r="U103" s="2"/>
      <c r="V103" s="99"/>
      <c r="W103" s="99"/>
      <c r="X103" s="99"/>
      <c r="Y103" s="99"/>
      <c r="Z103" s="2"/>
      <c r="AA103" s="99"/>
      <c r="AB103" s="99"/>
      <c r="AC103" s="99"/>
      <c r="AD103" s="2"/>
      <c r="AE103" s="99"/>
      <c r="AF103" s="99"/>
      <c r="AG103" s="99"/>
      <c r="AH103" s="99"/>
      <c r="AI103" s="99"/>
      <c r="AJ103" s="99"/>
      <c r="AK103" s="99"/>
      <c r="AL103" s="99"/>
      <c r="AM103" s="99"/>
      <c r="AN103" s="99"/>
      <c r="AO103" s="99"/>
      <c r="AP103" s="2"/>
      <c r="AQ103" s="99"/>
      <c r="AR103" s="99"/>
      <c r="AS103" s="2"/>
      <c r="AT103" s="2"/>
      <c r="AU103" s="2"/>
      <c r="AV103" s="2"/>
    </row>
    <row r="104" spans="4:48" ht="15.75" customHeight="1" x14ac:dyDescent="0.3">
      <c r="D104" s="2"/>
      <c r="E104" s="2"/>
      <c r="F104" s="2"/>
      <c r="G104" s="99"/>
      <c r="H104" s="99"/>
      <c r="I104" s="99"/>
      <c r="J104" s="99"/>
      <c r="K104" s="99"/>
      <c r="L104" s="99"/>
      <c r="M104" s="99"/>
      <c r="N104" s="2"/>
      <c r="O104" s="99"/>
      <c r="P104" s="2"/>
      <c r="Q104" s="99"/>
      <c r="R104" s="99"/>
      <c r="S104" s="2"/>
      <c r="T104" s="99"/>
      <c r="U104" s="2"/>
      <c r="V104" s="99"/>
      <c r="W104" s="99"/>
      <c r="X104" s="99"/>
      <c r="Y104" s="99"/>
      <c r="Z104" s="2"/>
      <c r="AA104" s="99"/>
      <c r="AB104" s="99"/>
      <c r="AC104" s="99"/>
      <c r="AD104" s="2"/>
      <c r="AE104" s="99"/>
      <c r="AF104" s="99"/>
      <c r="AG104" s="99"/>
      <c r="AH104" s="99"/>
      <c r="AI104" s="99"/>
      <c r="AJ104" s="99"/>
      <c r="AK104" s="99"/>
      <c r="AL104" s="99"/>
      <c r="AM104" s="99"/>
      <c r="AN104" s="99"/>
      <c r="AO104" s="99"/>
      <c r="AP104" s="2"/>
      <c r="AQ104" s="99"/>
      <c r="AR104" s="99"/>
      <c r="AS104" s="2"/>
      <c r="AT104" s="2"/>
      <c r="AU104" s="2"/>
      <c r="AV104" s="2"/>
    </row>
    <row r="105" spans="4:48" ht="15.75" customHeight="1" x14ac:dyDescent="0.3">
      <c r="D105" s="2"/>
      <c r="E105" s="2"/>
      <c r="F105" s="2"/>
      <c r="G105" s="99"/>
      <c r="H105" s="99"/>
      <c r="I105" s="99"/>
      <c r="J105" s="99"/>
      <c r="K105" s="99"/>
      <c r="L105" s="99"/>
      <c r="M105" s="99"/>
      <c r="N105" s="2"/>
      <c r="O105" s="99"/>
      <c r="P105" s="2"/>
      <c r="Q105" s="99"/>
      <c r="R105" s="99"/>
      <c r="S105" s="2"/>
      <c r="T105" s="99"/>
      <c r="U105" s="2"/>
      <c r="V105" s="99"/>
      <c r="W105" s="99"/>
      <c r="X105" s="99"/>
      <c r="Y105" s="99"/>
      <c r="Z105" s="2"/>
      <c r="AA105" s="99"/>
      <c r="AB105" s="99"/>
      <c r="AC105" s="99"/>
      <c r="AD105" s="2"/>
      <c r="AE105" s="99"/>
      <c r="AF105" s="99"/>
      <c r="AG105" s="99"/>
      <c r="AH105" s="99"/>
      <c r="AI105" s="99"/>
      <c r="AJ105" s="99"/>
      <c r="AK105" s="99"/>
      <c r="AL105" s="99"/>
      <c r="AM105" s="99"/>
      <c r="AN105" s="99"/>
      <c r="AO105" s="99"/>
      <c r="AP105" s="2"/>
      <c r="AQ105" s="99"/>
      <c r="AR105" s="99"/>
      <c r="AS105" s="2"/>
      <c r="AT105" s="2"/>
      <c r="AU105" s="2"/>
      <c r="AV105" s="2"/>
    </row>
    <row r="106" spans="4:48" ht="15.75" customHeight="1" x14ac:dyDescent="0.3">
      <c r="D106" s="2"/>
      <c r="E106" s="2"/>
      <c r="F106" s="2"/>
      <c r="G106" s="99"/>
      <c r="H106" s="99"/>
      <c r="I106" s="99"/>
      <c r="J106" s="99"/>
      <c r="K106" s="99"/>
      <c r="L106" s="99"/>
      <c r="M106" s="99"/>
      <c r="N106" s="2"/>
      <c r="O106" s="99"/>
      <c r="P106" s="2"/>
      <c r="Q106" s="99"/>
      <c r="R106" s="99"/>
      <c r="S106" s="2"/>
      <c r="T106" s="99"/>
      <c r="U106" s="2"/>
      <c r="V106" s="99"/>
      <c r="W106" s="99"/>
      <c r="X106" s="99"/>
      <c r="Y106" s="99"/>
      <c r="Z106" s="2"/>
      <c r="AA106" s="99"/>
      <c r="AB106" s="99"/>
      <c r="AC106" s="99"/>
      <c r="AD106" s="2"/>
      <c r="AE106" s="99"/>
      <c r="AF106" s="99"/>
      <c r="AG106" s="99"/>
      <c r="AH106" s="99"/>
      <c r="AI106" s="99"/>
      <c r="AJ106" s="99"/>
      <c r="AK106" s="99"/>
      <c r="AL106" s="99"/>
      <c r="AM106" s="99"/>
      <c r="AN106" s="99"/>
      <c r="AO106" s="99"/>
      <c r="AP106" s="2"/>
      <c r="AQ106" s="99"/>
      <c r="AR106" s="99"/>
      <c r="AS106" s="2"/>
      <c r="AT106" s="2"/>
      <c r="AU106" s="2"/>
      <c r="AV106" s="2"/>
    </row>
    <row r="107" spans="4:48" ht="15.75" customHeight="1" x14ac:dyDescent="0.3">
      <c r="D107" s="2"/>
      <c r="E107" s="2"/>
      <c r="F107" s="2"/>
      <c r="G107" s="99"/>
      <c r="H107" s="99"/>
      <c r="I107" s="99"/>
      <c r="J107" s="99"/>
      <c r="K107" s="99"/>
      <c r="L107" s="99"/>
      <c r="M107" s="99"/>
      <c r="N107" s="2"/>
      <c r="O107" s="99"/>
      <c r="P107" s="2"/>
      <c r="Q107" s="99"/>
      <c r="R107" s="99"/>
      <c r="S107" s="2"/>
      <c r="T107" s="99"/>
      <c r="U107" s="2"/>
      <c r="V107" s="99"/>
      <c r="W107" s="99"/>
      <c r="X107" s="99"/>
      <c r="Y107" s="99"/>
      <c r="Z107" s="2"/>
      <c r="AA107" s="99"/>
      <c r="AB107" s="99"/>
      <c r="AC107" s="99"/>
      <c r="AD107" s="2"/>
      <c r="AE107" s="99"/>
      <c r="AF107" s="99"/>
      <c r="AG107" s="99"/>
      <c r="AH107" s="99"/>
      <c r="AI107" s="99"/>
      <c r="AJ107" s="99"/>
      <c r="AK107" s="99"/>
      <c r="AL107" s="99"/>
      <c r="AM107" s="99"/>
      <c r="AN107" s="99"/>
      <c r="AO107" s="99"/>
      <c r="AP107" s="2"/>
      <c r="AQ107" s="99"/>
      <c r="AR107" s="99"/>
      <c r="AS107" s="2"/>
      <c r="AT107" s="2"/>
      <c r="AU107" s="2"/>
      <c r="AV107" s="2"/>
    </row>
    <row r="108" spans="4:48" ht="15.75" customHeight="1" x14ac:dyDescent="0.3">
      <c r="D108" s="2"/>
      <c r="E108" s="2"/>
      <c r="F108" s="2"/>
      <c r="G108" s="99"/>
      <c r="H108" s="99"/>
      <c r="I108" s="99"/>
      <c r="J108" s="99"/>
      <c r="K108" s="99"/>
      <c r="L108" s="99"/>
      <c r="M108" s="99"/>
      <c r="N108" s="2"/>
      <c r="O108" s="99"/>
      <c r="P108" s="2"/>
      <c r="Q108" s="99"/>
      <c r="R108" s="99"/>
      <c r="S108" s="2"/>
      <c r="T108" s="99"/>
      <c r="U108" s="2"/>
      <c r="V108" s="99"/>
      <c r="W108" s="99"/>
      <c r="X108" s="99"/>
      <c r="Y108" s="99"/>
      <c r="Z108" s="2"/>
      <c r="AA108" s="99"/>
      <c r="AB108" s="99"/>
      <c r="AC108" s="99"/>
      <c r="AD108" s="2"/>
      <c r="AE108" s="99"/>
      <c r="AF108" s="99"/>
      <c r="AG108" s="99"/>
      <c r="AH108" s="99"/>
      <c r="AI108" s="99"/>
      <c r="AJ108" s="99"/>
      <c r="AK108" s="99"/>
      <c r="AL108" s="99"/>
      <c r="AM108" s="99"/>
      <c r="AN108" s="99"/>
      <c r="AO108" s="99"/>
      <c r="AP108" s="2"/>
      <c r="AQ108" s="99"/>
      <c r="AR108" s="99"/>
      <c r="AS108" s="2"/>
      <c r="AT108" s="2"/>
      <c r="AU108" s="2"/>
      <c r="AV108" s="2"/>
    </row>
    <row r="109" spans="4:48" ht="15.75" customHeight="1" x14ac:dyDescent="0.3">
      <c r="D109" s="2"/>
      <c r="E109" s="2"/>
      <c r="F109" s="2"/>
      <c r="G109" s="99"/>
      <c r="H109" s="99"/>
      <c r="I109" s="99"/>
      <c r="J109" s="99"/>
      <c r="K109" s="99"/>
      <c r="L109" s="99"/>
      <c r="M109" s="99"/>
      <c r="N109" s="2"/>
      <c r="O109" s="99"/>
      <c r="P109" s="2"/>
      <c r="Q109" s="99"/>
      <c r="R109" s="99"/>
      <c r="S109" s="2"/>
      <c r="T109" s="99"/>
      <c r="U109" s="2"/>
      <c r="V109" s="99"/>
      <c r="W109" s="99"/>
      <c r="X109" s="99"/>
      <c r="Y109" s="99"/>
      <c r="Z109" s="2"/>
      <c r="AA109" s="99"/>
      <c r="AB109" s="99"/>
      <c r="AC109" s="99"/>
      <c r="AD109" s="2"/>
      <c r="AE109" s="99"/>
      <c r="AF109" s="99"/>
      <c r="AG109" s="99"/>
      <c r="AH109" s="99"/>
      <c r="AI109" s="99"/>
      <c r="AJ109" s="99"/>
      <c r="AK109" s="99"/>
      <c r="AL109" s="99"/>
      <c r="AM109" s="99"/>
      <c r="AN109" s="99"/>
      <c r="AO109" s="99"/>
      <c r="AP109" s="2"/>
      <c r="AQ109" s="99"/>
      <c r="AR109" s="99"/>
      <c r="AS109" s="2"/>
      <c r="AT109" s="2"/>
      <c r="AU109" s="2"/>
      <c r="AV109" s="2"/>
    </row>
    <row r="110" spans="4:48" ht="15.75" customHeight="1" x14ac:dyDescent="0.3">
      <c r="D110" s="2"/>
      <c r="E110" s="2"/>
      <c r="F110" s="2"/>
      <c r="G110" s="99"/>
      <c r="H110" s="99"/>
      <c r="I110" s="99"/>
      <c r="J110" s="99"/>
      <c r="K110" s="99"/>
      <c r="L110" s="99"/>
      <c r="M110" s="99"/>
      <c r="N110" s="2"/>
      <c r="O110" s="99"/>
      <c r="P110" s="2"/>
      <c r="Q110" s="99"/>
      <c r="R110" s="99"/>
      <c r="S110" s="2"/>
      <c r="T110" s="99"/>
      <c r="U110" s="2"/>
      <c r="V110" s="99"/>
      <c r="W110" s="99"/>
      <c r="X110" s="99"/>
      <c r="Y110" s="99"/>
      <c r="Z110" s="2"/>
      <c r="AA110" s="99"/>
      <c r="AB110" s="99"/>
      <c r="AC110" s="99"/>
      <c r="AD110" s="2"/>
      <c r="AE110" s="99"/>
      <c r="AF110" s="99"/>
      <c r="AG110" s="99"/>
      <c r="AH110" s="99"/>
      <c r="AI110" s="99"/>
      <c r="AJ110" s="99"/>
      <c r="AK110" s="99"/>
      <c r="AL110" s="99"/>
      <c r="AM110" s="99"/>
      <c r="AN110" s="99"/>
      <c r="AO110" s="99"/>
      <c r="AP110" s="2"/>
      <c r="AQ110" s="99"/>
      <c r="AR110" s="99"/>
      <c r="AS110" s="2"/>
      <c r="AT110" s="2"/>
      <c r="AU110" s="2"/>
      <c r="AV110" s="2"/>
    </row>
    <row r="111" spans="4:48" ht="15.75" customHeight="1" x14ac:dyDescent="0.3">
      <c r="D111" s="2"/>
      <c r="E111" s="2"/>
      <c r="F111" s="2"/>
      <c r="G111" s="99"/>
      <c r="H111" s="99"/>
      <c r="I111" s="99"/>
      <c r="J111" s="99"/>
      <c r="K111" s="99"/>
      <c r="L111" s="99"/>
      <c r="M111" s="99"/>
      <c r="N111" s="2"/>
      <c r="O111" s="99"/>
      <c r="P111" s="2"/>
      <c r="Q111" s="99"/>
      <c r="R111" s="99"/>
      <c r="S111" s="2"/>
      <c r="T111" s="99"/>
      <c r="U111" s="2"/>
      <c r="V111" s="99"/>
      <c r="W111" s="99"/>
      <c r="X111" s="99"/>
      <c r="Y111" s="99"/>
      <c r="Z111" s="2"/>
      <c r="AA111" s="99"/>
      <c r="AB111" s="99"/>
      <c r="AC111" s="99"/>
      <c r="AD111" s="2"/>
      <c r="AE111" s="99"/>
      <c r="AF111" s="99"/>
      <c r="AG111" s="99"/>
      <c r="AH111" s="99"/>
      <c r="AI111" s="99"/>
      <c r="AJ111" s="99"/>
      <c r="AK111" s="99"/>
      <c r="AL111" s="99"/>
      <c r="AM111" s="99"/>
      <c r="AN111" s="99"/>
      <c r="AO111" s="99"/>
      <c r="AP111" s="2"/>
      <c r="AQ111" s="99"/>
      <c r="AR111" s="99"/>
      <c r="AS111" s="2"/>
      <c r="AT111" s="2"/>
      <c r="AU111" s="2"/>
      <c r="AV111" s="2"/>
    </row>
    <row r="112" spans="4:48" ht="15.75" customHeight="1" x14ac:dyDescent="0.3">
      <c r="D112" s="2"/>
      <c r="E112" s="2"/>
      <c r="F112" s="2"/>
      <c r="G112" s="99"/>
      <c r="H112" s="99"/>
      <c r="I112" s="99"/>
      <c r="J112" s="99"/>
      <c r="K112" s="99"/>
      <c r="L112" s="99"/>
      <c r="M112" s="99"/>
      <c r="N112" s="2"/>
      <c r="O112" s="99"/>
      <c r="P112" s="2"/>
      <c r="Q112" s="99"/>
      <c r="R112" s="99"/>
      <c r="S112" s="2"/>
      <c r="T112" s="99"/>
      <c r="U112" s="2"/>
      <c r="V112" s="99"/>
      <c r="W112" s="99"/>
      <c r="X112" s="99"/>
      <c r="Y112" s="99"/>
      <c r="Z112" s="2"/>
      <c r="AA112" s="99"/>
      <c r="AB112" s="99"/>
      <c r="AC112" s="99"/>
      <c r="AD112" s="2"/>
      <c r="AE112" s="99"/>
      <c r="AF112" s="99"/>
      <c r="AG112" s="99"/>
      <c r="AH112" s="99"/>
      <c r="AI112" s="99"/>
      <c r="AJ112" s="99"/>
      <c r="AK112" s="99"/>
      <c r="AL112" s="99"/>
      <c r="AM112" s="99"/>
      <c r="AN112" s="99"/>
      <c r="AO112" s="99"/>
      <c r="AP112" s="2"/>
      <c r="AQ112" s="99"/>
      <c r="AR112" s="99"/>
      <c r="AS112" s="2"/>
      <c r="AT112" s="2"/>
      <c r="AU112" s="2"/>
      <c r="AV112" s="2"/>
    </row>
    <row r="113" spans="4:48" ht="15.75" customHeight="1" x14ac:dyDescent="0.3">
      <c r="D113" s="2"/>
      <c r="E113" s="2"/>
      <c r="F113" s="2"/>
      <c r="G113" s="99"/>
      <c r="H113" s="99"/>
      <c r="I113" s="99"/>
      <c r="J113" s="99"/>
      <c r="K113" s="99"/>
      <c r="L113" s="99"/>
      <c r="M113" s="99"/>
      <c r="N113" s="2"/>
      <c r="O113" s="99"/>
      <c r="P113" s="2"/>
      <c r="Q113" s="99"/>
      <c r="R113" s="99"/>
      <c r="S113" s="2"/>
      <c r="T113" s="99"/>
      <c r="U113" s="2"/>
      <c r="V113" s="99"/>
      <c r="W113" s="99"/>
      <c r="X113" s="99"/>
      <c r="Y113" s="99"/>
      <c r="Z113" s="2"/>
      <c r="AA113" s="99"/>
      <c r="AB113" s="99"/>
      <c r="AC113" s="99"/>
      <c r="AD113" s="2"/>
      <c r="AE113" s="99"/>
      <c r="AF113" s="99"/>
      <c r="AG113" s="99"/>
      <c r="AH113" s="99"/>
      <c r="AI113" s="99"/>
      <c r="AJ113" s="99"/>
      <c r="AK113" s="99"/>
      <c r="AL113" s="99"/>
      <c r="AM113" s="99"/>
      <c r="AN113" s="99"/>
      <c r="AO113" s="99"/>
      <c r="AP113" s="2"/>
      <c r="AQ113" s="99"/>
      <c r="AR113" s="99"/>
      <c r="AS113" s="2"/>
      <c r="AT113" s="2"/>
      <c r="AU113" s="2"/>
      <c r="AV113" s="2"/>
    </row>
    <row r="114" spans="4:48" ht="15.75" customHeight="1" x14ac:dyDescent="0.3">
      <c r="D114" s="2"/>
      <c r="E114" s="2"/>
      <c r="F114" s="2"/>
      <c r="G114" s="99"/>
      <c r="H114" s="99"/>
      <c r="I114" s="99"/>
      <c r="J114" s="99"/>
      <c r="K114" s="99"/>
      <c r="L114" s="99"/>
      <c r="M114" s="99"/>
      <c r="N114" s="2"/>
      <c r="O114" s="99"/>
      <c r="P114" s="2"/>
      <c r="Q114" s="99"/>
      <c r="R114" s="99"/>
      <c r="S114" s="2"/>
      <c r="T114" s="99"/>
      <c r="U114" s="2"/>
      <c r="V114" s="99"/>
      <c r="W114" s="99"/>
      <c r="X114" s="99"/>
      <c r="Y114" s="99"/>
      <c r="Z114" s="2"/>
      <c r="AA114" s="99"/>
      <c r="AB114" s="99"/>
      <c r="AC114" s="99"/>
      <c r="AD114" s="2"/>
      <c r="AE114" s="99"/>
      <c r="AF114" s="99"/>
      <c r="AG114" s="99"/>
      <c r="AH114" s="99"/>
      <c r="AI114" s="99"/>
      <c r="AJ114" s="99"/>
      <c r="AK114" s="99"/>
      <c r="AL114" s="99"/>
      <c r="AM114" s="99"/>
      <c r="AN114" s="99"/>
      <c r="AO114" s="99"/>
      <c r="AP114" s="2"/>
      <c r="AQ114" s="99"/>
      <c r="AR114" s="99"/>
      <c r="AS114" s="2"/>
      <c r="AT114" s="2"/>
      <c r="AU114" s="2"/>
      <c r="AV114" s="2"/>
    </row>
    <row r="115" spans="4:48" ht="15.75" customHeight="1" x14ac:dyDescent="0.3">
      <c r="D115" s="2"/>
      <c r="E115" s="2"/>
      <c r="F115" s="2"/>
      <c r="G115" s="99"/>
      <c r="H115" s="99"/>
      <c r="I115" s="99"/>
      <c r="J115" s="99"/>
      <c r="K115" s="99"/>
      <c r="L115" s="99"/>
      <c r="M115" s="99"/>
      <c r="N115" s="2"/>
      <c r="O115" s="99"/>
      <c r="P115" s="2"/>
      <c r="Q115" s="99"/>
      <c r="R115" s="99"/>
      <c r="S115" s="2"/>
      <c r="T115" s="99"/>
      <c r="U115" s="2"/>
      <c r="V115" s="99"/>
      <c r="W115" s="99"/>
      <c r="X115" s="99"/>
      <c r="Y115" s="99"/>
      <c r="Z115" s="2"/>
      <c r="AA115" s="99"/>
      <c r="AB115" s="99"/>
      <c r="AC115" s="99"/>
      <c r="AD115" s="2"/>
      <c r="AE115" s="99"/>
      <c r="AF115" s="99"/>
      <c r="AG115" s="99"/>
      <c r="AH115" s="99"/>
      <c r="AI115" s="99"/>
      <c r="AJ115" s="99"/>
      <c r="AK115" s="99"/>
      <c r="AL115" s="99"/>
      <c r="AM115" s="99"/>
      <c r="AN115" s="99"/>
      <c r="AO115" s="99"/>
      <c r="AP115" s="2"/>
      <c r="AQ115" s="99"/>
      <c r="AR115" s="99"/>
      <c r="AS115" s="2"/>
      <c r="AT115" s="2"/>
      <c r="AU115" s="2"/>
      <c r="AV115" s="2"/>
    </row>
    <row r="116" spans="4:48" ht="15.75" customHeight="1" x14ac:dyDescent="0.3">
      <c r="D116" s="2"/>
      <c r="E116" s="2"/>
      <c r="F116" s="2"/>
      <c r="G116" s="99"/>
      <c r="H116" s="99"/>
      <c r="I116" s="99"/>
      <c r="J116" s="99"/>
      <c r="K116" s="99"/>
      <c r="L116" s="99"/>
      <c r="M116" s="99"/>
      <c r="N116" s="2"/>
      <c r="O116" s="99"/>
      <c r="P116" s="2"/>
      <c r="Q116" s="99"/>
      <c r="R116" s="99"/>
      <c r="S116" s="2"/>
      <c r="T116" s="99"/>
      <c r="U116" s="2"/>
      <c r="V116" s="99"/>
      <c r="W116" s="99"/>
      <c r="X116" s="99"/>
      <c r="Y116" s="99"/>
      <c r="Z116" s="2"/>
      <c r="AA116" s="99"/>
      <c r="AB116" s="99"/>
      <c r="AC116" s="99"/>
      <c r="AD116" s="2"/>
      <c r="AE116" s="99"/>
      <c r="AF116" s="99"/>
      <c r="AG116" s="99"/>
      <c r="AH116" s="99"/>
      <c r="AI116" s="99"/>
      <c r="AJ116" s="99"/>
      <c r="AK116" s="99"/>
      <c r="AL116" s="99"/>
      <c r="AM116" s="99"/>
      <c r="AN116" s="99"/>
      <c r="AO116" s="99"/>
      <c r="AP116" s="2"/>
      <c r="AQ116" s="99"/>
      <c r="AR116" s="99"/>
      <c r="AS116" s="2"/>
      <c r="AT116" s="2"/>
      <c r="AU116" s="2"/>
      <c r="AV116" s="2"/>
    </row>
    <row r="117" spans="4:48" ht="15.75" customHeight="1" x14ac:dyDescent="0.3">
      <c r="D117" s="2"/>
      <c r="E117" s="2"/>
      <c r="F117" s="2"/>
      <c r="G117" s="99"/>
      <c r="H117" s="99"/>
      <c r="I117" s="99"/>
      <c r="J117" s="99"/>
      <c r="K117" s="99"/>
      <c r="L117" s="99"/>
      <c r="M117" s="99"/>
      <c r="N117" s="2"/>
      <c r="O117" s="99"/>
      <c r="P117" s="2"/>
      <c r="Q117" s="99"/>
      <c r="R117" s="99"/>
      <c r="S117" s="2"/>
      <c r="T117" s="99"/>
      <c r="U117" s="2"/>
      <c r="V117" s="99"/>
      <c r="W117" s="99"/>
      <c r="X117" s="99"/>
      <c r="Y117" s="99"/>
      <c r="Z117" s="2"/>
      <c r="AA117" s="99"/>
      <c r="AB117" s="99"/>
      <c r="AC117" s="99"/>
      <c r="AD117" s="2"/>
      <c r="AE117" s="99"/>
      <c r="AF117" s="99"/>
      <c r="AG117" s="99"/>
      <c r="AH117" s="99"/>
      <c r="AI117" s="99"/>
      <c r="AJ117" s="99"/>
      <c r="AK117" s="99"/>
      <c r="AL117" s="99"/>
      <c r="AM117" s="99"/>
      <c r="AN117" s="99"/>
      <c r="AO117" s="99"/>
      <c r="AP117" s="2"/>
      <c r="AQ117" s="99"/>
      <c r="AR117" s="99"/>
      <c r="AS117" s="2"/>
      <c r="AT117" s="2"/>
      <c r="AU117" s="2"/>
      <c r="AV117" s="2"/>
    </row>
    <row r="118" spans="4:48" ht="15.75" customHeight="1" x14ac:dyDescent="0.3">
      <c r="D118" s="2"/>
      <c r="E118" s="2"/>
      <c r="F118" s="2"/>
      <c r="G118" s="99"/>
      <c r="H118" s="99"/>
      <c r="I118" s="99"/>
      <c r="J118" s="99"/>
      <c r="K118" s="99"/>
      <c r="L118" s="99"/>
      <c r="M118" s="99"/>
      <c r="N118" s="2"/>
      <c r="O118" s="99"/>
      <c r="P118" s="2"/>
      <c r="Q118" s="99"/>
      <c r="R118" s="99"/>
      <c r="S118" s="2"/>
      <c r="T118" s="99"/>
      <c r="U118" s="2"/>
      <c r="V118" s="99"/>
      <c r="W118" s="99"/>
      <c r="X118" s="99"/>
      <c r="Y118" s="99"/>
      <c r="Z118" s="2"/>
      <c r="AA118" s="99"/>
      <c r="AB118" s="99"/>
      <c r="AC118" s="99"/>
      <c r="AD118" s="2"/>
      <c r="AE118" s="99"/>
      <c r="AF118" s="99"/>
      <c r="AG118" s="99"/>
      <c r="AH118" s="99"/>
      <c r="AI118" s="99"/>
      <c r="AJ118" s="99"/>
      <c r="AK118" s="99"/>
      <c r="AL118" s="99"/>
      <c r="AM118" s="99"/>
      <c r="AN118" s="99"/>
      <c r="AO118" s="99"/>
      <c r="AP118" s="2"/>
      <c r="AQ118" s="99"/>
      <c r="AR118" s="99"/>
      <c r="AS118" s="2"/>
      <c r="AT118" s="2"/>
      <c r="AU118" s="2"/>
      <c r="AV118" s="2"/>
    </row>
    <row r="119" spans="4:48" ht="15.75" customHeight="1" x14ac:dyDescent="0.3">
      <c r="D119" s="2"/>
      <c r="E119" s="2"/>
      <c r="F119" s="2"/>
      <c r="G119" s="99"/>
      <c r="H119" s="99"/>
      <c r="I119" s="99"/>
      <c r="J119" s="99"/>
      <c r="K119" s="99"/>
      <c r="L119" s="99"/>
      <c r="M119" s="99"/>
      <c r="N119" s="2"/>
      <c r="O119" s="99"/>
      <c r="P119" s="2"/>
      <c r="Q119" s="99"/>
      <c r="R119" s="99"/>
      <c r="S119" s="2"/>
      <c r="T119" s="99"/>
      <c r="U119" s="2"/>
      <c r="V119" s="99"/>
      <c r="W119" s="99"/>
      <c r="X119" s="99"/>
      <c r="Y119" s="99"/>
      <c r="Z119" s="2"/>
      <c r="AA119" s="99"/>
      <c r="AB119" s="99"/>
      <c r="AC119" s="99"/>
      <c r="AD119" s="2"/>
      <c r="AE119" s="99"/>
      <c r="AF119" s="99"/>
      <c r="AG119" s="99"/>
      <c r="AH119" s="99"/>
      <c r="AI119" s="99"/>
      <c r="AJ119" s="99"/>
      <c r="AK119" s="99"/>
      <c r="AL119" s="99"/>
      <c r="AM119" s="99"/>
      <c r="AN119" s="99"/>
      <c r="AO119" s="99"/>
      <c r="AP119" s="2"/>
      <c r="AQ119" s="99"/>
      <c r="AR119" s="99"/>
      <c r="AS119" s="2"/>
      <c r="AT119" s="2"/>
      <c r="AU119" s="2"/>
      <c r="AV119" s="2"/>
    </row>
    <row r="120" spans="4:48" ht="15.75" customHeight="1" x14ac:dyDescent="0.3">
      <c r="D120" s="2"/>
      <c r="E120" s="2"/>
      <c r="F120" s="2"/>
      <c r="G120" s="99"/>
      <c r="H120" s="99"/>
      <c r="I120" s="99"/>
      <c r="J120" s="99"/>
      <c r="K120" s="99"/>
      <c r="L120" s="99"/>
      <c r="M120" s="99"/>
      <c r="N120" s="2"/>
      <c r="O120" s="99"/>
      <c r="P120" s="2"/>
      <c r="Q120" s="99"/>
      <c r="R120" s="99"/>
      <c r="S120" s="2"/>
      <c r="T120" s="99"/>
      <c r="U120" s="2"/>
      <c r="V120" s="99"/>
      <c r="W120" s="99"/>
      <c r="X120" s="99"/>
      <c r="Y120" s="99"/>
      <c r="Z120" s="2"/>
      <c r="AA120" s="99"/>
      <c r="AB120" s="99"/>
      <c r="AC120" s="99"/>
      <c r="AD120" s="2"/>
      <c r="AE120" s="99"/>
      <c r="AF120" s="99"/>
      <c r="AG120" s="99"/>
      <c r="AH120" s="99"/>
      <c r="AI120" s="99"/>
      <c r="AJ120" s="99"/>
      <c r="AK120" s="99"/>
      <c r="AL120" s="99"/>
      <c r="AM120" s="99"/>
      <c r="AN120" s="99"/>
      <c r="AO120" s="99"/>
      <c r="AP120" s="2"/>
      <c r="AQ120" s="99"/>
      <c r="AR120" s="99"/>
      <c r="AS120" s="2"/>
      <c r="AT120" s="2"/>
      <c r="AU120" s="2"/>
      <c r="AV120" s="2"/>
    </row>
    <row r="121" spans="4:48" ht="15.75" customHeight="1" x14ac:dyDescent="0.3">
      <c r="D121" s="2"/>
      <c r="E121" s="2"/>
      <c r="F121" s="2"/>
      <c r="G121" s="99"/>
      <c r="H121" s="99"/>
      <c r="I121" s="99"/>
      <c r="J121" s="99"/>
      <c r="K121" s="99"/>
      <c r="L121" s="99"/>
      <c r="M121" s="99"/>
      <c r="N121" s="2"/>
      <c r="O121" s="99"/>
      <c r="P121" s="2"/>
      <c r="Q121" s="99"/>
      <c r="R121" s="99"/>
      <c r="S121" s="2"/>
      <c r="T121" s="99"/>
      <c r="U121" s="2"/>
      <c r="V121" s="99"/>
      <c r="W121" s="99"/>
      <c r="X121" s="99"/>
      <c r="Y121" s="99"/>
      <c r="Z121" s="2"/>
      <c r="AA121" s="99"/>
      <c r="AB121" s="99"/>
      <c r="AC121" s="99"/>
      <c r="AD121" s="2"/>
      <c r="AE121" s="99"/>
      <c r="AF121" s="99"/>
      <c r="AG121" s="99"/>
      <c r="AH121" s="99"/>
      <c r="AI121" s="99"/>
      <c r="AJ121" s="99"/>
      <c r="AK121" s="99"/>
      <c r="AL121" s="99"/>
      <c r="AM121" s="99"/>
      <c r="AN121" s="99"/>
      <c r="AO121" s="99"/>
      <c r="AP121" s="2"/>
      <c r="AQ121" s="99"/>
      <c r="AR121" s="99"/>
      <c r="AS121" s="2"/>
      <c r="AT121" s="2"/>
      <c r="AU121" s="2"/>
      <c r="AV121" s="2"/>
    </row>
    <row r="122" spans="4:48" ht="15.75" customHeight="1" x14ac:dyDescent="0.3">
      <c r="D122" s="2"/>
      <c r="E122" s="2"/>
      <c r="F122" s="2"/>
      <c r="G122" s="99"/>
      <c r="H122" s="99"/>
      <c r="I122" s="99"/>
      <c r="J122" s="99"/>
      <c r="K122" s="99"/>
      <c r="L122" s="99"/>
      <c r="M122" s="99"/>
      <c r="N122" s="2"/>
      <c r="O122" s="99"/>
      <c r="P122" s="2"/>
      <c r="Q122" s="99"/>
      <c r="R122" s="99"/>
      <c r="S122" s="2"/>
      <c r="T122" s="99"/>
      <c r="U122" s="2"/>
      <c r="V122" s="99"/>
      <c r="W122" s="99"/>
      <c r="X122" s="99"/>
      <c r="Y122" s="99"/>
      <c r="Z122" s="2"/>
      <c r="AA122" s="99"/>
      <c r="AB122" s="99"/>
      <c r="AC122" s="99"/>
      <c r="AD122" s="2"/>
      <c r="AE122" s="99"/>
      <c r="AF122" s="99"/>
      <c r="AG122" s="99"/>
      <c r="AH122" s="99"/>
      <c r="AI122" s="99"/>
      <c r="AJ122" s="99"/>
      <c r="AK122" s="99"/>
      <c r="AL122" s="99"/>
      <c r="AM122" s="99"/>
      <c r="AN122" s="99"/>
      <c r="AO122" s="99"/>
      <c r="AP122" s="2"/>
      <c r="AQ122" s="99"/>
      <c r="AR122" s="99"/>
      <c r="AS122" s="2"/>
      <c r="AT122" s="2"/>
      <c r="AU122" s="2"/>
      <c r="AV122" s="2"/>
    </row>
    <row r="123" spans="4:48" ht="15.75" customHeight="1" x14ac:dyDescent="0.3">
      <c r="D123" s="2"/>
      <c r="E123" s="2"/>
      <c r="F123" s="2"/>
      <c r="G123" s="99"/>
      <c r="H123" s="99"/>
      <c r="I123" s="99"/>
      <c r="J123" s="99"/>
      <c r="K123" s="99"/>
      <c r="L123" s="99"/>
      <c r="M123" s="99"/>
      <c r="N123" s="2"/>
      <c r="O123" s="99"/>
      <c r="P123" s="2"/>
      <c r="Q123" s="99"/>
      <c r="R123" s="99"/>
      <c r="S123" s="2"/>
      <c r="T123" s="99"/>
      <c r="U123" s="2"/>
      <c r="V123" s="99"/>
      <c r="W123" s="99"/>
      <c r="X123" s="99"/>
      <c r="Y123" s="99"/>
      <c r="Z123" s="2"/>
      <c r="AA123" s="99"/>
      <c r="AB123" s="99"/>
      <c r="AC123" s="99"/>
      <c r="AD123" s="2"/>
      <c r="AE123" s="99"/>
      <c r="AF123" s="99"/>
      <c r="AG123" s="99"/>
      <c r="AH123" s="99"/>
      <c r="AI123" s="99"/>
      <c r="AJ123" s="99"/>
      <c r="AK123" s="99"/>
      <c r="AL123" s="99"/>
      <c r="AM123" s="99"/>
      <c r="AN123" s="99"/>
      <c r="AO123" s="99"/>
      <c r="AP123" s="2"/>
      <c r="AQ123" s="99"/>
      <c r="AR123" s="99"/>
      <c r="AS123" s="2"/>
      <c r="AT123" s="2"/>
      <c r="AU123" s="2"/>
      <c r="AV123" s="2"/>
    </row>
    <row r="124" spans="4:48" ht="15.75" customHeight="1" x14ac:dyDescent="0.3">
      <c r="D124" s="2"/>
      <c r="E124" s="2"/>
      <c r="F124" s="2"/>
      <c r="G124" s="99"/>
      <c r="H124" s="99"/>
      <c r="I124" s="99"/>
      <c r="J124" s="99"/>
      <c r="K124" s="99"/>
      <c r="L124" s="99"/>
      <c r="M124" s="99"/>
      <c r="N124" s="2"/>
      <c r="O124" s="99"/>
      <c r="P124" s="2"/>
      <c r="Q124" s="99"/>
      <c r="R124" s="99"/>
      <c r="S124" s="2"/>
      <c r="T124" s="99"/>
      <c r="U124" s="2"/>
      <c r="V124" s="99"/>
      <c r="W124" s="99"/>
      <c r="X124" s="99"/>
      <c r="Y124" s="99"/>
      <c r="Z124" s="2"/>
      <c r="AA124" s="99"/>
      <c r="AB124" s="99"/>
      <c r="AC124" s="99"/>
      <c r="AD124" s="2"/>
      <c r="AE124" s="99"/>
      <c r="AF124" s="99"/>
      <c r="AG124" s="99"/>
      <c r="AH124" s="99"/>
      <c r="AI124" s="99"/>
      <c r="AJ124" s="99"/>
      <c r="AK124" s="99"/>
      <c r="AL124" s="99"/>
      <c r="AM124" s="99"/>
      <c r="AN124" s="99"/>
      <c r="AO124" s="99"/>
      <c r="AP124" s="2"/>
      <c r="AQ124" s="99"/>
      <c r="AR124" s="99"/>
      <c r="AS124" s="2"/>
      <c r="AT124" s="2"/>
      <c r="AU124" s="2"/>
      <c r="AV124" s="2"/>
    </row>
    <row r="125" spans="4:48" ht="15.75" customHeight="1" x14ac:dyDescent="0.3">
      <c r="D125" s="2"/>
      <c r="E125" s="2"/>
      <c r="F125" s="2"/>
      <c r="G125" s="99"/>
      <c r="H125" s="99"/>
      <c r="I125" s="99"/>
      <c r="J125" s="99"/>
      <c r="K125" s="99"/>
      <c r="L125" s="99"/>
      <c r="M125" s="99"/>
      <c r="N125" s="2"/>
      <c r="O125" s="99"/>
      <c r="P125" s="2"/>
      <c r="Q125" s="99"/>
      <c r="R125" s="99"/>
      <c r="S125" s="2"/>
      <c r="T125" s="99"/>
      <c r="U125" s="2"/>
      <c r="V125" s="99"/>
      <c r="W125" s="99"/>
      <c r="X125" s="99"/>
      <c r="Y125" s="99"/>
      <c r="Z125" s="2"/>
      <c r="AA125" s="99"/>
      <c r="AB125" s="99"/>
      <c r="AC125" s="99"/>
      <c r="AD125" s="2"/>
      <c r="AE125" s="99"/>
      <c r="AF125" s="99"/>
      <c r="AG125" s="99"/>
      <c r="AH125" s="99"/>
      <c r="AI125" s="99"/>
      <c r="AJ125" s="99"/>
      <c r="AK125" s="99"/>
      <c r="AL125" s="99"/>
      <c r="AM125" s="99"/>
      <c r="AN125" s="99"/>
      <c r="AO125" s="99"/>
      <c r="AP125" s="2"/>
      <c r="AQ125" s="99"/>
      <c r="AR125" s="99"/>
      <c r="AS125" s="2"/>
      <c r="AT125" s="2"/>
      <c r="AU125" s="2"/>
      <c r="AV125" s="2"/>
    </row>
    <row r="126" spans="4:48" ht="15.75" customHeight="1" x14ac:dyDescent="0.3">
      <c r="D126" s="2"/>
      <c r="E126" s="2"/>
      <c r="F126" s="2"/>
      <c r="G126" s="99"/>
      <c r="H126" s="99"/>
      <c r="I126" s="99"/>
      <c r="J126" s="99"/>
      <c r="K126" s="99"/>
      <c r="L126" s="99"/>
      <c r="M126" s="99"/>
      <c r="N126" s="2"/>
      <c r="O126" s="99"/>
      <c r="P126" s="2"/>
      <c r="Q126" s="99"/>
      <c r="R126" s="99"/>
      <c r="S126" s="2"/>
      <c r="T126" s="99"/>
      <c r="U126" s="2"/>
      <c r="V126" s="99"/>
      <c r="W126" s="99"/>
      <c r="X126" s="99"/>
      <c r="Y126" s="99"/>
      <c r="Z126" s="2"/>
      <c r="AA126" s="99"/>
      <c r="AB126" s="99"/>
      <c r="AC126" s="99"/>
      <c r="AD126" s="2"/>
      <c r="AE126" s="99"/>
      <c r="AF126" s="99"/>
      <c r="AG126" s="99"/>
      <c r="AH126" s="99"/>
      <c r="AI126" s="99"/>
      <c r="AJ126" s="99"/>
      <c r="AK126" s="99"/>
      <c r="AL126" s="99"/>
      <c r="AM126" s="99"/>
      <c r="AN126" s="99"/>
      <c r="AO126" s="99"/>
      <c r="AP126" s="2"/>
      <c r="AQ126" s="99"/>
      <c r="AR126" s="99"/>
      <c r="AS126" s="2"/>
      <c r="AT126" s="2"/>
      <c r="AU126" s="2"/>
      <c r="AV126" s="2"/>
    </row>
    <row r="127" spans="4:48" ht="15.75" customHeight="1" x14ac:dyDescent="0.3">
      <c r="D127" s="2"/>
      <c r="E127" s="2"/>
      <c r="F127" s="2"/>
      <c r="G127" s="99"/>
      <c r="H127" s="99"/>
      <c r="I127" s="99"/>
      <c r="J127" s="99"/>
      <c r="K127" s="99"/>
      <c r="L127" s="99"/>
      <c r="M127" s="99"/>
      <c r="N127" s="2"/>
      <c r="O127" s="99"/>
      <c r="P127" s="2"/>
      <c r="Q127" s="99"/>
      <c r="R127" s="99"/>
      <c r="S127" s="2"/>
      <c r="T127" s="99"/>
      <c r="U127" s="2"/>
      <c r="V127" s="99"/>
      <c r="W127" s="99"/>
      <c r="X127" s="99"/>
      <c r="Y127" s="99"/>
      <c r="Z127" s="2"/>
      <c r="AA127" s="99"/>
      <c r="AB127" s="99"/>
      <c r="AC127" s="99"/>
      <c r="AD127" s="2"/>
      <c r="AE127" s="99"/>
      <c r="AF127" s="99"/>
      <c r="AG127" s="99"/>
      <c r="AH127" s="99"/>
      <c r="AI127" s="99"/>
      <c r="AJ127" s="99"/>
      <c r="AK127" s="99"/>
      <c r="AL127" s="99"/>
      <c r="AM127" s="99"/>
      <c r="AN127" s="99"/>
      <c r="AO127" s="99"/>
      <c r="AP127" s="2"/>
      <c r="AQ127" s="99"/>
      <c r="AR127" s="99"/>
      <c r="AS127" s="2"/>
      <c r="AT127" s="2"/>
      <c r="AU127" s="2"/>
      <c r="AV127" s="2"/>
    </row>
    <row r="128" spans="4:48" ht="15.75" customHeight="1" x14ac:dyDescent="0.3">
      <c r="D128" s="2"/>
      <c r="E128" s="2"/>
      <c r="F128" s="2"/>
      <c r="G128" s="99"/>
      <c r="H128" s="99"/>
      <c r="I128" s="99"/>
      <c r="J128" s="99"/>
      <c r="K128" s="99"/>
      <c r="L128" s="99"/>
      <c r="M128" s="99"/>
      <c r="N128" s="2"/>
      <c r="O128" s="99"/>
      <c r="P128" s="2"/>
      <c r="Q128" s="99"/>
      <c r="R128" s="99"/>
      <c r="S128" s="2"/>
      <c r="T128" s="99"/>
      <c r="U128" s="2"/>
      <c r="V128" s="99"/>
      <c r="W128" s="99"/>
      <c r="X128" s="99"/>
      <c r="Y128" s="99"/>
      <c r="Z128" s="2"/>
      <c r="AA128" s="99"/>
      <c r="AB128" s="99"/>
      <c r="AC128" s="99"/>
      <c r="AD128" s="2"/>
      <c r="AE128" s="99"/>
      <c r="AF128" s="99"/>
      <c r="AG128" s="99"/>
      <c r="AH128" s="99"/>
      <c r="AI128" s="99"/>
      <c r="AJ128" s="99"/>
      <c r="AK128" s="99"/>
      <c r="AL128" s="99"/>
      <c r="AM128" s="99"/>
      <c r="AN128" s="99"/>
      <c r="AO128" s="99"/>
      <c r="AP128" s="2"/>
      <c r="AQ128" s="99"/>
      <c r="AR128" s="99"/>
      <c r="AS128" s="2"/>
      <c r="AT128" s="2"/>
      <c r="AU128" s="2"/>
      <c r="AV128" s="2"/>
    </row>
    <row r="129" spans="4:48" ht="15.75" customHeight="1" x14ac:dyDescent="0.3">
      <c r="D129" s="2"/>
      <c r="E129" s="2"/>
      <c r="F129" s="2"/>
      <c r="G129" s="99"/>
      <c r="H129" s="99"/>
      <c r="I129" s="99"/>
      <c r="J129" s="99"/>
      <c r="K129" s="99"/>
      <c r="L129" s="99"/>
      <c r="M129" s="99"/>
      <c r="N129" s="2"/>
      <c r="O129" s="99"/>
      <c r="P129" s="2"/>
      <c r="Q129" s="99"/>
      <c r="R129" s="99"/>
      <c r="S129" s="2"/>
      <c r="T129" s="99"/>
      <c r="U129" s="2"/>
      <c r="V129" s="99"/>
      <c r="W129" s="99"/>
      <c r="X129" s="99"/>
      <c r="Y129" s="99"/>
      <c r="Z129" s="2"/>
      <c r="AA129" s="99"/>
      <c r="AB129" s="99"/>
      <c r="AC129" s="99"/>
      <c r="AD129" s="2"/>
      <c r="AE129" s="99"/>
      <c r="AF129" s="99"/>
      <c r="AG129" s="99"/>
      <c r="AH129" s="99"/>
      <c r="AI129" s="99"/>
      <c r="AJ129" s="99"/>
      <c r="AK129" s="99"/>
      <c r="AL129" s="99"/>
      <c r="AM129" s="99"/>
      <c r="AN129" s="99"/>
      <c r="AO129" s="99"/>
      <c r="AP129" s="2"/>
      <c r="AQ129" s="99"/>
      <c r="AR129" s="99"/>
      <c r="AS129" s="2"/>
      <c r="AT129" s="2"/>
      <c r="AU129" s="2"/>
      <c r="AV129" s="2"/>
    </row>
    <row r="130" spans="4:48" ht="15.75" customHeight="1" x14ac:dyDescent="0.3">
      <c r="D130" s="2"/>
      <c r="E130" s="2"/>
      <c r="F130" s="2"/>
      <c r="G130" s="99"/>
      <c r="H130" s="99"/>
      <c r="I130" s="99"/>
      <c r="J130" s="99"/>
      <c r="K130" s="99"/>
      <c r="L130" s="99"/>
      <c r="M130" s="99"/>
      <c r="N130" s="2"/>
      <c r="O130" s="99"/>
      <c r="P130" s="2"/>
      <c r="Q130" s="99"/>
      <c r="R130" s="99"/>
      <c r="S130" s="2"/>
      <c r="T130" s="99"/>
      <c r="U130" s="2"/>
      <c r="V130" s="99"/>
      <c r="W130" s="99"/>
      <c r="X130" s="99"/>
      <c r="Y130" s="99"/>
      <c r="Z130" s="2"/>
      <c r="AA130" s="99"/>
      <c r="AB130" s="99"/>
      <c r="AC130" s="99"/>
      <c r="AD130" s="2"/>
      <c r="AE130" s="99"/>
      <c r="AF130" s="99"/>
      <c r="AG130" s="99"/>
      <c r="AH130" s="99"/>
      <c r="AI130" s="99"/>
      <c r="AJ130" s="99"/>
      <c r="AK130" s="99"/>
      <c r="AL130" s="99"/>
      <c r="AM130" s="99"/>
      <c r="AN130" s="99"/>
      <c r="AO130" s="99"/>
      <c r="AP130" s="2"/>
      <c r="AQ130" s="99"/>
      <c r="AR130" s="99"/>
      <c r="AS130" s="2"/>
      <c r="AT130" s="2"/>
      <c r="AU130" s="2"/>
      <c r="AV130" s="2"/>
    </row>
    <row r="131" spans="4:48" ht="15.75" customHeight="1" x14ac:dyDescent="0.3">
      <c r="D131" s="2"/>
      <c r="E131" s="2"/>
      <c r="F131" s="2"/>
      <c r="G131" s="99"/>
      <c r="H131" s="99"/>
      <c r="I131" s="99"/>
      <c r="J131" s="99"/>
      <c r="K131" s="99"/>
      <c r="L131" s="99"/>
      <c r="M131" s="99"/>
      <c r="N131" s="2"/>
      <c r="O131" s="99"/>
      <c r="P131" s="2"/>
      <c r="Q131" s="99"/>
      <c r="R131" s="99"/>
      <c r="S131" s="2"/>
      <c r="T131" s="99"/>
      <c r="U131" s="2"/>
      <c r="V131" s="99"/>
      <c r="W131" s="99"/>
      <c r="X131" s="99"/>
      <c r="Y131" s="99"/>
      <c r="Z131" s="2"/>
      <c r="AA131" s="99"/>
      <c r="AB131" s="99"/>
      <c r="AC131" s="99"/>
      <c r="AD131" s="2"/>
      <c r="AE131" s="99"/>
      <c r="AF131" s="99"/>
      <c r="AG131" s="99"/>
      <c r="AH131" s="99"/>
      <c r="AI131" s="99"/>
      <c r="AJ131" s="99"/>
      <c r="AK131" s="99"/>
      <c r="AL131" s="99"/>
      <c r="AM131" s="99"/>
      <c r="AN131" s="99"/>
      <c r="AO131" s="99"/>
      <c r="AP131" s="2"/>
      <c r="AQ131" s="99"/>
      <c r="AR131" s="99"/>
      <c r="AS131" s="2"/>
      <c r="AT131" s="2"/>
      <c r="AU131" s="2"/>
      <c r="AV131" s="2"/>
    </row>
    <row r="132" spans="4:48" ht="15.75" customHeight="1" x14ac:dyDescent="0.3">
      <c r="D132" s="2"/>
      <c r="E132" s="2"/>
      <c r="F132" s="2"/>
      <c r="G132" s="99"/>
      <c r="H132" s="99"/>
      <c r="I132" s="99"/>
      <c r="J132" s="99"/>
      <c r="K132" s="99"/>
      <c r="L132" s="99"/>
      <c r="M132" s="99"/>
      <c r="N132" s="2"/>
      <c r="O132" s="99"/>
      <c r="P132" s="2"/>
      <c r="Q132" s="99"/>
      <c r="R132" s="99"/>
      <c r="S132" s="2"/>
      <c r="T132" s="99"/>
      <c r="U132" s="2"/>
      <c r="V132" s="99"/>
      <c r="W132" s="99"/>
      <c r="X132" s="99"/>
      <c r="Y132" s="99"/>
      <c r="Z132" s="2"/>
      <c r="AA132" s="99"/>
      <c r="AB132" s="99"/>
      <c r="AC132" s="99"/>
      <c r="AD132" s="2"/>
      <c r="AE132" s="99"/>
      <c r="AF132" s="99"/>
      <c r="AG132" s="99"/>
      <c r="AH132" s="99"/>
      <c r="AI132" s="99"/>
      <c r="AJ132" s="99"/>
      <c r="AK132" s="99"/>
      <c r="AL132" s="99"/>
      <c r="AM132" s="99"/>
      <c r="AN132" s="99"/>
      <c r="AO132" s="99"/>
      <c r="AP132" s="2"/>
      <c r="AQ132" s="99"/>
      <c r="AR132" s="99"/>
      <c r="AS132" s="2"/>
      <c r="AT132" s="2"/>
      <c r="AU132" s="2"/>
      <c r="AV132" s="2"/>
    </row>
    <row r="133" spans="4:48" ht="15.75" customHeight="1" x14ac:dyDescent="0.3">
      <c r="D133" s="2"/>
      <c r="E133" s="2"/>
      <c r="F133" s="2"/>
      <c r="G133" s="99"/>
      <c r="H133" s="99"/>
      <c r="I133" s="99"/>
      <c r="J133" s="99"/>
      <c r="K133" s="99"/>
      <c r="L133" s="99"/>
      <c r="M133" s="99"/>
      <c r="N133" s="2"/>
      <c r="O133" s="99"/>
      <c r="P133" s="2"/>
      <c r="Q133" s="99"/>
      <c r="R133" s="99"/>
      <c r="S133" s="2"/>
      <c r="T133" s="99"/>
      <c r="U133" s="2"/>
      <c r="V133" s="99"/>
      <c r="W133" s="99"/>
      <c r="X133" s="99"/>
      <c r="Y133" s="99"/>
      <c r="Z133" s="2"/>
      <c r="AA133" s="99"/>
      <c r="AB133" s="99"/>
      <c r="AC133" s="99"/>
      <c r="AD133" s="2"/>
      <c r="AE133" s="99"/>
      <c r="AF133" s="99"/>
      <c r="AG133" s="99"/>
      <c r="AH133" s="99"/>
      <c r="AI133" s="99"/>
      <c r="AJ133" s="99"/>
      <c r="AK133" s="99"/>
      <c r="AL133" s="99"/>
      <c r="AM133" s="99"/>
      <c r="AN133" s="99"/>
      <c r="AO133" s="99"/>
      <c r="AP133" s="2"/>
      <c r="AQ133" s="99"/>
      <c r="AR133" s="99"/>
      <c r="AS133" s="2"/>
      <c r="AT133" s="2"/>
      <c r="AU133" s="2"/>
      <c r="AV133" s="2"/>
    </row>
    <row r="134" spans="4:48" ht="15.75" customHeight="1" x14ac:dyDescent="0.3">
      <c r="D134" s="2"/>
      <c r="E134" s="2"/>
      <c r="F134" s="2"/>
      <c r="G134" s="99"/>
      <c r="H134" s="99"/>
      <c r="I134" s="99"/>
      <c r="J134" s="99"/>
      <c r="K134" s="99"/>
      <c r="L134" s="99"/>
      <c r="M134" s="99"/>
      <c r="N134" s="2"/>
      <c r="O134" s="99"/>
      <c r="P134" s="2"/>
      <c r="Q134" s="99"/>
      <c r="R134" s="99"/>
      <c r="S134" s="2"/>
      <c r="T134" s="99"/>
      <c r="U134" s="2"/>
      <c r="V134" s="99"/>
      <c r="W134" s="99"/>
      <c r="X134" s="99"/>
      <c r="Y134" s="99"/>
      <c r="Z134" s="2"/>
      <c r="AA134" s="99"/>
      <c r="AB134" s="99"/>
      <c r="AC134" s="99"/>
      <c r="AD134" s="2"/>
      <c r="AE134" s="99"/>
      <c r="AF134" s="99"/>
      <c r="AG134" s="99"/>
      <c r="AH134" s="99"/>
      <c r="AI134" s="99"/>
      <c r="AJ134" s="99"/>
      <c r="AK134" s="99"/>
      <c r="AL134" s="99"/>
      <c r="AM134" s="99"/>
      <c r="AN134" s="99"/>
      <c r="AO134" s="99"/>
      <c r="AP134" s="2"/>
      <c r="AQ134" s="99"/>
      <c r="AR134" s="99"/>
      <c r="AS134" s="2"/>
      <c r="AT134" s="2"/>
      <c r="AU134" s="2"/>
      <c r="AV134" s="2"/>
    </row>
    <row r="135" spans="4:48" ht="15.75" customHeight="1" x14ac:dyDescent="0.3">
      <c r="D135" s="2"/>
      <c r="E135" s="2"/>
      <c r="F135" s="2"/>
      <c r="G135" s="99"/>
      <c r="H135" s="99"/>
      <c r="I135" s="99"/>
      <c r="J135" s="99"/>
      <c r="K135" s="99"/>
      <c r="L135" s="99"/>
      <c r="M135" s="99"/>
      <c r="N135" s="2"/>
      <c r="O135" s="99"/>
      <c r="P135" s="2"/>
      <c r="Q135" s="99"/>
      <c r="R135" s="99"/>
      <c r="S135" s="2"/>
      <c r="T135" s="99"/>
      <c r="U135" s="2"/>
      <c r="V135" s="99"/>
      <c r="W135" s="99"/>
      <c r="X135" s="99"/>
      <c r="Y135" s="99"/>
      <c r="Z135" s="2"/>
      <c r="AA135" s="99"/>
      <c r="AB135" s="99"/>
      <c r="AC135" s="99"/>
      <c r="AD135" s="2"/>
      <c r="AE135" s="99"/>
      <c r="AF135" s="99"/>
      <c r="AG135" s="99"/>
      <c r="AH135" s="99"/>
      <c r="AI135" s="99"/>
      <c r="AJ135" s="99"/>
      <c r="AK135" s="99"/>
      <c r="AL135" s="99"/>
      <c r="AM135" s="99"/>
      <c r="AN135" s="99"/>
      <c r="AO135" s="99"/>
      <c r="AP135" s="2"/>
      <c r="AQ135" s="99"/>
      <c r="AR135" s="99"/>
      <c r="AS135" s="2"/>
      <c r="AT135" s="2"/>
      <c r="AU135" s="2"/>
      <c r="AV135" s="2"/>
    </row>
    <row r="136" spans="4:48" ht="15.75" customHeight="1" x14ac:dyDescent="0.3">
      <c r="D136" s="2"/>
      <c r="E136" s="2"/>
      <c r="F136" s="2"/>
      <c r="G136" s="99"/>
      <c r="H136" s="99"/>
      <c r="I136" s="99"/>
      <c r="J136" s="99"/>
      <c r="K136" s="99"/>
      <c r="L136" s="99"/>
      <c r="M136" s="99"/>
      <c r="N136" s="2"/>
      <c r="O136" s="99"/>
      <c r="P136" s="2"/>
      <c r="Q136" s="99"/>
      <c r="R136" s="99"/>
      <c r="S136" s="2"/>
      <c r="T136" s="99"/>
      <c r="U136" s="2"/>
      <c r="V136" s="99"/>
      <c r="W136" s="99"/>
      <c r="X136" s="99"/>
      <c r="Y136" s="99"/>
      <c r="Z136" s="2"/>
      <c r="AA136" s="99"/>
      <c r="AB136" s="99"/>
      <c r="AC136" s="99"/>
      <c r="AD136" s="2"/>
      <c r="AE136" s="99"/>
      <c r="AF136" s="99"/>
      <c r="AG136" s="99"/>
      <c r="AH136" s="99"/>
      <c r="AI136" s="99"/>
      <c r="AJ136" s="99"/>
      <c r="AK136" s="99"/>
      <c r="AL136" s="99"/>
      <c r="AM136" s="99"/>
      <c r="AN136" s="99"/>
      <c r="AO136" s="99"/>
      <c r="AP136" s="2"/>
      <c r="AQ136" s="99"/>
      <c r="AR136" s="99"/>
      <c r="AS136" s="2"/>
      <c r="AT136" s="2"/>
      <c r="AU136" s="2"/>
      <c r="AV136" s="2"/>
    </row>
    <row r="137" spans="4:48" ht="15.75" customHeight="1" x14ac:dyDescent="0.3">
      <c r="D137" s="2"/>
      <c r="E137" s="2"/>
      <c r="F137" s="2"/>
      <c r="G137" s="99"/>
      <c r="H137" s="99"/>
      <c r="I137" s="99"/>
      <c r="J137" s="99"/>
      <c r="K137" s="99"/>
      <c r="L137" s="99"/>
      <c r="M137" s="99"/>
      <c r="N137" s="2"/>
      <c r="O137" s="99"/>
      <c r="P137" s="2"/>
      <c r="Q137" s="99"/>
      <c r="R137" s="99"/>
      <c r="S137" s="2"/>
      <c r="T137" s="99"/>
      <c r="U137" s="2"/>
      <c r="V137" s="99"/>
      <c r="W137" s="99"/>
      <c r="X137" s="99"/>
      <c r="Y137" s="99"/>
      <c r="Z137" s="2"/>
      <c r="AA137" s="99"/>
      <c r="AB137" s="99"/>
      <c r="AC137" s="99"/>
      <c r="AD137" s="2"/>
      <c r="AE137" s="99"/>
      <c r="AF137" s="99"/>
      <c r="AG137" s="99"/>
      <c r="AH137" s="99"/>
      <c r="AI137" s="99"/>
      <c r="AJ137" s="99"/>
      <c r="AK137" s="99"/>
      <c r="AL137" s="99"/>
      <c r="AM137" s="99"/>
      <c r="AN137" s="99"/>
      <c r="AO137" s="99"/>
      <c r="AP137" s="2"/>
      <c r="AQ137" s="99"/>
      <c r="AR137" s="99"/>
      <c r="AS137" s="2"/>
      <c r="AT137" s="2"/>
      <c r="AU137" s="2"/>
      <c r="AV137" s="2"/>
    </row>
    <row r="138" spans="4:48" ht="15.75" customHeight="1" x14ac:dyDescent="0.3">
      <c r="D138" s="2"/>
      <c r="E138" s="2"/>
      <c r="F138" s="2"/>
      <c r="G138" s="99"/>
      <c r="H138" s="99"/>
      <c r="I138" s="99"/>
      <c r="J138" s="99"/>
      <c r="K138" s="99"/>
      <c r="L138" s="99"/>
      <c r="M138" s="99"/>
      <c r="N138" s="2"/>
      <c r="O138" s="99"/>
      <c r="P138" s="2"/>
      <c r="Q138" s="99"/>
      <c r="R138" s="99"/>
      <c r="S138" s="2"/>
      <c r="T138" s="99"/>
      <c r="U138" s="2"/>
      <c r="V138" s="99"/>
      <c r="W138" s="99"/>
      <c r="X138" s="99"/>
      <c r="Y138" s="99"/>
      <c r="Z138" s="2"/>
      <c r="AA138" s="99"/>
      <c r="AB138" s="99"/>
      <c r="AC138" s="99"/>
      <c r="AD138" s="2"/>
      <c r="AE138" s="99"/>
      <c r="AF138" s="99"/>
      <c r="AG138" s="99"/>
      <c r="AH138" s="99"/>
      <c r="AI138" s="99"/>
      <c r="AJ138" s="99"/>
      <c r="AK138" s="99"/>
      <c r="AL138" s="99"/>
      <c r="AM138" s="99"/>
      <c r="AN138" s="99"/>
      <c r="AO138" s="99"/>
      <c r="AP138" s="2"/>
      <c r="AQ138" s="99"/>
      <c r="AR138" s="99"/>
      <c r="AS138" s="2"/>
      <c r="AT138" s="2"/>
      <c r="AU138" s="2"/>
      <c r="AV138" s="2"/>
    </row>
    <row r="139" spans="4:48" ht="15.75" customHeight="1" x14ac:dyDescent="0.3">
      <c r="D139" s="2"/>
      <c r="E139" s="2"/>
      <c r="F139" s="2"/>
      <c r="G139" s="99"/>
      <c r="H139" s="99"/>
      <c r="I139" s="99"/>
      <c r="J139" s="99"/>
      <c r="K139" s="99"/>
      <c r="L139" s="99"/>
      <c r="M139" s="99"/>
      <c r="N139" s="2"/>
      <c r="O139" s="99"/>
      <c r="P139" s="2"/>
      <c r="Q139" s="99"/>
      <c r="R139" s="99"/>
      <c r="S139" s="2"/>
      <c r="T139" s="99"/>
      <c r="U139" s="2"/>
      <c r="V139" s="99"/>
      <c r="W139" s="99"/>
      <c r="X139" s="99"/>
      <c r="Y139" s="99"/>
      <c r="Z139" s="2"/>
      <c r="AA139" s="99"/>
      <c r="AB139" s="99"/>
      <c r="AC139" s="99"/>
      <c r="AD139" s="2"/>
      <c r="AE139" s="99"/>
      <c r="AF139" s="99"/>
      <c r="AG139" s="99"/>
      <c r="AH139" s="99"/>
      <c r="AI139" s="99"/>
      <c r="AJ139" s="99"/>
      <c r="AK139" s="99"/>
      <c r="AL139" s="99"/>
      <c r="AM139" s="99"/>
      <c r="AN139" s="99"/>
      <c r="AO139" s="99"/>
      <c r="AP139" s="2"/>
      <c r="AQ139" s="99"/>
      <c r="AR139" s="99"/>
      <c r="AS139" s="2"/>
      <c r="AT139" s="2"/>
      <c r="AU139" s="2"/>
      <c r="AV139" s="2"/>
    </row>
    <row r="140" spans="4:48" ht="15.75" customHeight="1" x14ac:dyDescent="0.3">
      <c r="D140" s="2"/>
      <c r="E140" s="2"/>
      <c r="F140" s="2"/>
      <c r="G140" s="99"/>
      <c r="H140" s="99"/>
      <c r="I140" s="99"/>
      <c r="J140" s="99"/>
      <c r="K140" s="99"/>
      <c r="L140" s="99"/>
      <c r="M140" s="99"/>
      <c r="N140" s="2"/>
      <c r="O140" s="99"/>
      <c r="P140" s="2"/>
      <c r="Q140" s="99"/>
      <c r="R140" s="99"/>
      <c r="S140" s="2"/>
      <c r="T140" s="99"/>
      <c r="U140" s="2"/>
      <c r="V140" s="99"/>
      <c r="W140" s="99"/>
      <c r="X140" s="99"/>
      <c r="Y140" s="99"/>
      <c r="Z140" s="2"/>
      <c r="AA140" s="99"/>
      <c r="AB140" s="99"/>
      <c r="AC140" s="99"/>
      <c r="AD140" s="2"/>
      <c r="AE140" s="99"/>
      <c r="AF140" s="99"/>
      <c r="AG140" s="99"/>
      <c r="AH140" s="99"/>
      <c r="AI140" s="99"/>
      <c r="AJ140" s="99"/>
      <c r="AK140" s="99"/>
      <c r="AL140" s="99"/>
      <c r="AM140" s="99"/>
      <c r="AN140" s="99"/>
      <c r="AO140" s="99"/>
      <c r="AP140" s="2"/>
      <c r="AQ140" s="99"/>
      <c r="AR140" s="99"/>
      <c r="AS140" s="2"/>
      <c r="AT140" s="2"/>
      <c r="AU140" s="2"/>
      <c r="AV140" s="2"/>
    </row>
    <row r="141" spans="4:48" ht="15.75" customHeight="1" x14ac:dyDescent="0.3">
      <c r="D141" s="2"/>
      <c r="E141" s="2"/>
      <c r="F141" s="2"/>
      <c r="G141" s="99"/>
      <c r="H141" s="99"/>
      <c r="I141" s="99"/>
      <c r="J141" s="99"/>
      <c r="K141" s="99"/>
      <c r="L141" s="99"/>
      <c r="M141" s="99"/>
      <c r="N141" s="2"/>
      <c r="O141" s="99"/>
      <c r="P141" s="2"/>
      <c r="Q141" s="99"/>
      <c r="R141" s="99"/>
      <c r="S141" s="2"/>
      <c r="T141" s="99"/>
      <c r="U141" s="2"/>
      <c r="V141" s="99"/>
      <c r="W141" s="99"/>
      <c r="X141" s="99"/>
      <c r="Y141" s="99"/>
      <c r="Z141" s="2"/>
      <c r="AA141" s="99"/>
      <c r="AB141" s="99"/>
      <c r="AC141" s="99"/>
      <c r="AD141" s="2"/>
      <c r="AE141" s="99"/>
      <c r="AF141" s="99"/>
      <c r="AG141" s="99"/>
      <c r="AH141" s="99"/>
      <c r="AI141" s="99"/>
      <c r="AJ141" s="99"/>
      <c r="AK141" s="99"/>
      <c r="AL141" s="99"/>
      <c r="AM141" s="99"/>
      <c r="AN141" s="99"/>
      <c r="AO141" s="99"/>
      <c r="AP141" s="2"/>
      <c r="AQ141" s="99"/>
      <c r="AR141" s="99"/>
      <c r="AS141" s="2"/>
      <c r="AT141" s="2"/>
      <c r="AU141" s="2"/>
      <c r="AV141" s="2"/>
    </row>
    <row r="142" spans="4:48" ht="15.75" customHeight="1" x14ac:dyDescent="0.3">
      <c r="D142" s="2"/>
      <c r="E142" s="2"/>
      <c r="F142" s="2"/>
      <c r="G142" s="99"/>
      <c r="H142" s="99"/>
      <c r="I142" s="99"/>
      <c r="J142" s="99"/>
      <c r="K142" s="99"/>
      <c r="L142" s="99"/>
      <c r="M142" s="99"/>
      <c r="N142" s="2"/>
      <c r="O142" s="99"/>
      <c r="P142" s="2"/>
      <c r="Q142" s="99"/>
      <c r="R142" s="99"/>
      <c r="S142" s="2"/>
      <c r="T142" s="99"/>
      <c r="U142" s="2"/>
      <c r="V142" s="99"/>
      <c r="W142" s="99"/>
      <c r="X142" s="99"/>
      <c r="Y142" s="99"/>
      <c r="Z142" s="2"/>
      <c r="AA142" s="99"/>
      <c r="AB142" s="99"/>
      <c r="AC142" s="99"/>
      <c r="AD142" s="2"/>
      <c r="AE142" s="99"/>
      <c r="AF142" s="99"/>
      <c r="AG142" s="99"/>
      <c r="AH142" s="99"/>
      <c r="AI142" s="99"/>
      <c r="AJ142" s="99"/>
      <c r="AK142" s="99"/>
      <c r="AL142" s="99"/>
      <c r="AM142" s="99"/>
      <c r="AN142" s="99"/>
      <c r="AO142" s="99"/>
      <c r="AP142" s="2"/>
      <c r="AQ142" s="99"/>
      <c r="AR142" s="99"/>
      <c r="AS142" s="2"/>
      <c r="AT142" s="2"/>
      <c r="AU142" s="2"/>
      <c r="AV142" s="2"/>
    </row>
    <row r="143" spans="4:48" ht="15.75" customHeight="1" x14ac:dyDescent="0.3">
      <c r="D143" s="2"/>
      <c r="E143" s="2"/>
      <c r="F143" s="2"/>
      <c r="G143" s="99"/>
      <c r="H143" s="99"/>
      <c r="I143" s="99"/>
      <c r="J143" s="99"/>
      <c r="K143" s="99"/>
      <c r="L143" s="99"/>
      <c r="M143" s="99"/>
      <c r="N143" s="2"/>
      <c r="O143" s="99"/>
      <c r="P143" s="2"/>
      <c r="Q143" s="99"/>
      <c r="R143" s="99"/>
      <c r="S143" s="2"/>
      <c r="T143" s="99"/>
      <c r="U143" s="2"/>
      <c r="V143" s="99"/>
      <c r="W143" s="99"/>
      <c r="X143" s="99"/>
      <c r="Y143" s="99"/>
      <c r="Z143" s="2"/>
      <c r="AA143" s="99"/>
      <c r="AB143" s="99"/>
      <c r="AC143" s="99"/>
      <c r="AD143" s="2"/>
      <c r="AE143" s="99"/>
      <c r="AF143" s="99"/>
      <c r="AG143" s="99"/>
      <c r="AH143" s="99"/>
      <c r="AI143" s="99"/>
      <c r="AJ143" s="99"/>
      <c r="AK143" s="99"/>
      <c r="AL143" s="99"/>
      <c r="AM143" s="99"/>
      <c r="AN143" s="99"/>
      <c r="AO143" s="99"/>
      <c r="AP143" s="2"/>
      <c r="AQ143" s="99"/>
      <c r="AR143" s="99"/>
      <c r="AS143" s="2"/>
      <c r="AT143" s="2"/>
      <c r="AU143" s="2"/>
      <c r="AV143" s="2"/>
    </row>
    <row r="144" spans="4:48" ht="15.75" customHeight="1" x14ac:dyDescent="0.3">
      <c r="D144" s="2"/>
      <c r="E144" s="2"/>
      <c r="F144" s="2"/>
      <c r="G144" s="99"/>
      <c r="H144" s="99"/>
      <c r="I144" s="99"/>
      <c r="J144" s="99"/>
      <c r="K144" s="99"/>
      <c r="L144" s="99"/>
      <c r="M144" s="99"/>
      <c r="N144" s="2"/>
      <c r="O144" s="99"/>
      <c r="P144" s="2"/>
      <c r="Q144" s="99"/>
      <c r="R144" s="99"/>
      <c r="S144" s="2"/>
      <c r="T144" s="99"/>
      <c r="U144" s="2"/>
      <c r="V144" s="99"/>
      <c r="W144" s="99"/>
      <c r="X144" s="99"/>
      <c r="Y144" s="99"/>
      <c r="Z144" s="2"/>
      <c r="AA144" s="99"/>
      <c r="AB144" s="99"/>
      <c r="AC144" s="99"/>
      <c r="AD144" s="2"/>
      <c r="AE144" s="99"/>
      <c r="AF144" s="99"/>
      <c r="AG144" s="99"/>
      <c r="AH144" s="99"/>
      <c r="AI144" s="99"/>
      <c r="AJ144" s="99"/>
      <c r="AK144" s="99"/>
      <c r="AL144" s="99"/>
      <c r="AM144" s="99"/>
      <c r="AN144" s="99"/>
      <c r="AO144" s="99"/>
      <c r="AP144" s="2"/>
      <c r="AQ144" s="99"/>
      <c r="AR144" s="99"/>
      <c r="AS144" s="2"/>
      <c r="AT144" s="2"/>
      <c r="AU144" s="2"/>
      <c r="AV144" s="2"/>
    </row>
    <row r="145" spans="4:48" ht="15.75" customHeight="1" x14ac:dyDescent="0.3">
      <c r="D145" s="2"/>
      <c r="E145" s="2"/>
      <c r="F145" s="2"/>
      <c r="G145" s="99"/>
      <c r="H145" s="99"/>
      <c r="I145" s="99"/>
      <c r="J145" s="99"/>
      <c r="K145" s="99"/>
      <c r="L145" s="99"/>
      <c r="M145" s="99"/>
      <c r="N145" s="2"/>
      <c r="O145" s="99"/>
      <c r="P145" s="2"/>
      <c r="Q145" s="99"/>
      <c r="R145" s="99"/>
      <c r="S145" s="2"/>
      <c r="T145" s="99"/>
      <c r="U145" s="2"/>
      <c r="V145" s="99"/>
      <c r="W145" s="99"/>
      <c r="X145" s="99"/>
      <c r="Y145" s="99"/>
      <c r="Z145" s="2"/>
      <c r="AA145" s="99"/>
      <c r="AB145" s="99"/>
      <c r="AC145" s="99"/>
      <c r="AD145" s="2"/>
      <c r="AE145" s="99"/>
      <c r="AF145" s="99"/>
      <c r="AG145" s="99"/>
      <c r="AH145" s="99"/>
      <c r="AI145" s="99"/>
      <c r="AJ145" s="99"/>
      <c r="AK145" s="99"/>
      <c r="AL145" s="99"/>
      <c r="AM145" s="99"/>
      <c r="AN145" s="99"/>
      <c r="AO145" s="99"/>
      <c r="AP145" s="2"/>
      <c r="AQ145" s="99"/>
      <c r="AR145" s="99"/>
      <c r="AS145" s="2"/>
      <c r="AT145" s="2"/>
      <c r="AU145" s="2"/>
      <c r="AV145" s="2"/>
    </row>
    <row r="146" spans="4:48" ht="15.75" customHeight="1" x14ac:dyDescent="0.3">
      <c r="D146" s="2"/>
      <c r="E146" s="2"/>
      <c r="F146" s="2"/>
      <c r="G146" s="99"/>
      <c r="H146" s="99"/>
      <c r="I146" s="99"/>
      <c r="J146" s="99"/>
      <c r="K146" s="99"/>
      <c r="L146" s="99"/>
      <c r="M146" s="99"/>
      <c r="N146" s="2"/>
      <c r="O146" s="99"/>
      <c r="P146" s="2"/>
      <c r="Q146" s="99"/>
      <c r="R146" s="99"/>
      <c r="S146" s="2"/>
      <c r="T146" s="99"/>
      <c r="U146" s="2"/>
      <c r="V146" s="99"/>
      <c r="W146" s="99"/>
      <c r="X146" s="99"/>
      <c r="Y146" s="99"/>
      <c r="Z146" s="2"/>
      <c r="AA146" s="99"/>
      <c r="AB146" s="99"/>
      <c r="AC146" s="99"/>
      <c r="AD146" s="2"/>
      <c r="AE146" s="99"/>
      <c r="AF146" s="99"/>
      <c r="AG146" s="99"/>
      <c r="AH146" s="99"/>
      <c r="AI146" s="99"/>
      <c r="AJ146" s="99"/>
      <c r="AK146" s="99"/>
      <c r="AL146" s="99"/>
      <c r="AM146" s="99"/>
      <c r="AN146" s="99"/>
      <c r="AO146" s="99"/>
      <c r="AP146" s="2"/>
      <c r="AQ146" s="99"/>
      <c r="AR146" s="99"/>
      <c r="AS146" s="2"/>
      <c r="AT146" s="2"/>
      <c r="AU146" s="2"/>
      <c r="AV146" s="2"/>
    </row>
    <row r="147" spans="4:48" ht="15.75" customHeight="1" x14ac:dyDescent="0.3">
      <c r="D147" s="2"/>
      <c r="E147" s="2"/>
      <c r="F147" s="2"/>
      <c r="G147" s="99"/>
      <c r="H147" s="99"/>
      <c r="I147" s="99"/>
      <c r="J147" s="99"/>
      <c r="K147" s="99"/>
      <c r="L147" s="99"/>
      <c r="M147" s="99"/>
      <c r="N147" s="2"/>
      <c r="O147" s="99"/>
      <c r="P147" s="2"/>
      <c r="Q147" s="99"/>
      <c r="R147" s="99"/>
      <c r="S147" s="2"/>
      <c r="T147" s="99"/>
      <c r="U147" s="2"/>
      <c r="V147" s="99"/>
      <c r="W147" s="99"/>
      <c r="X147" s="99"/>
      <c r="Y147" s="99"/>
      <c r="Z147" s="2"/>
      <c r="AA147" s="99"/>
      <c r="AB147" s="99"/>
      <c r="AC147" s="99"/>
      <c r="AD147" s="2"/>
      <c r="AE147" s="99"/>
      <c r="AF147" s="99"/>
      <c r="AG147" s="99"/>
      <c r="AH147" s="99"/>
      <c r="AI147" s="99"/>
      <c r="AJ147" s="99"/>
      <c r="AK147" s="99"/>
      <c r="AL147" s="99"/>
      <c r="AM147" s="99"/>
      <c r="AN147" s="99"/>
      <c r="AO147" s="99"/>
      <c r="AP147" s="2"/>
      <c r="AQ147" s="99"/>
      <c r="AR147" s="99"/>
      <c r="AS147" s="2"/>
      <c r="AT147" s="2"/>
      <c r="AU147" s="2"/>
      <c r="AV147" s="2"/>
    </row>
    <row r="148" spans="4:48" ht="15.75" customHeight="1" x14ac:dyDescent="0.3">
      <c r="D148" s="2"/>
      <c r="E148" s="2"/>
      <c r="F148" s="2"/>
      <c r="G148" s="99"/>
      <c r="H148" s="99"/>
      <c r="I148" s="99"/>
      <c r="J148" s="99"/>
      <c r="K148" s="99"/>
      <c r="L148" s="99"/>
      <c r="M148" s="99"/>
      <c r="N148" s="2"/>
      <c r="O148" s="99"/>
      <c r="P148" s="2"/>
      <c r="Q148" s="99"/>
      <c r="R148" s="99"/>
      <c r="S148" s="2"/>
      <c r="T148" s="99"/>
      <c r="U148" s="2"/>
      <c r="V148" s="99"/>
      <c r="W148" s="99"/>
      <c r="X148" s="99"/>
      <c r="Y148" s="99"/>
      <c r="Z148" s="2"/>
      <c r="AA148" s="99"/>
      <c r="AB148" s="99"/>
      <c r="AC148" s="99"/>
      <c r="AD148" s="2"/>
      <c r="AE148" s="99"/>
      <c r="AF148" s="99"/>
      <c r="AG148" s="99"/>
      <c r="AH148" s="99"/>
      <c r="AI148" s="99"/>
      <c r="AJ148" s="99"/>
      <c r="AK148" s="99"/>
      <c r="AL148" s="99"/>
      <c r="AM148" s="99"/>
      <c r="AN148" s="99"/>
      <c r="AO148" s="99"/>
      <c r="AP148" s="2"/>
      <c r="AQ148" s="99"/>
      <c r="AR148" s="99"/>
      <c r="AS148" s="2"/>
      <c r="AT148" s="2"/>
      <c r="AU148" s="2"/>
      <c r="AV148" s="2"/>
    </row>
    <row r="149" spans="4:48" ht="15.75" customHeight="1" x14ac:dyDescent="0.3">
      <c r="D149" s="2"/>
      <c r="E149" s="2"/>
      <c r="F149" s="2"/>
      <c r="G149" s="99"/>
      <c r="H149" s="99"/>
      <c r="I149" s="99"/>
      <c r="J149" s="99"/>
      <c r="K149" s="99"/>
      <c r="L149" s="99"/>
      <c r="M149" s="99"/>
      <c r="N149" s="2"/>
      <c r="O149" s="99"/>
      <c r="P149" s="2"/>
      <c r="Q149" s="99"/>
      <c r="R149" s="99"/>
      <c r="S149" s="2"/>
      <c r="T149" s="99"/>
      <c r="U149" s="2"/>
      <c r="V149" s="99"/>
      <c r="W149" s="99"/>
      <c r="X149" s="99"/>
      <c r="Y149" s="99"/>
      <c r="Z149" s="2"/>
      <c r="AA149" s="99"/>
      <c r="AB149" s="99"/>
      <c r="AC149" s="99"/>
      <c r="AD149" s="2"/>
      <c r="AE149" s="99"/>
      <c r="AF149" s="99"/>
      <c r="AG149" s="99"/>
      <c r="AH149" s="99"/>
      <c r="AI149" s="99"/>
      <c r="AJ149" s="99"/>
      <c r="AK149" s="99"/>
      <c r="AL149" s="99"/>
      <c r="AM149" s="99"/>
      <c r="AN149" s="99"/>
      <c r="AO149" s="99"/>
      <c r="AP149" s="2"/>
      <c r="AQ149" s="99"/>
      <c r="AR149" s="99"/>
      <c r="AS149" s="2"/>
      <c r="AT149" s="2"/>
      <c r="AU149" s="2"/>
      <c r="AV149" s="2"/>
    </row>
    <row r="150" spans="4:48" ht="15.75" customHeight="1" x14ac:dyDescent="0.3">
      <c r="D150" s="2"/>
      <c r="E150" s="2"/>
      <c r="F150" s="2"/>
      <c r="G150" s="99"/>
      <c r="H150" s="99"/>
      <c r="I150" s="99"/>
      <c r="J150" s="99"/>
      <c r="K150" s="99"/>
      <c r="L150" s="99"/>
      <c r="M150" s="99"/>
      <c r="N150" s="2"/>
      <c r="O150" s="99"/>
      <c r="P150" s="2"/>
      <c r="Q150" s="99"/>
      <c r="R150" s="99"/>
      <c r="S150" s="2"/>
      <c r="T150" s="99"/>
      <c r="U150" s="2"/>
      <c r="V150" s="99"/>
      <c r="W150" s="99"/>
      <c r="X150" s="99"/>
      <c r="Y150" s="99"/>
      <c r="Z150" s="2"/>
      <c r="AA150" s="99"/>
      <c r="AB150" s="99"/>
      <c r="AC150" s="99"/>
      <c r="AD150" s="2"/>
      <c r="AE150" s="99"/>
      <c r="AF150" s="99"/>
      <c r="AG150" s="99"/>
      <c r="AH150" s="99"/>
      <c r="AI150" s="99"/>
      <c r="AJ150" s="99"/>
      <c r="AK150" s="99"/>
      <c r="AL150" s="99"/>
      <c r="AM150" s="99"/>
      <c r="AN150" s="99"/>
      <c r="AO150" s="99"/>
      <c r="AP150" s="2"/>
      <c r="AQ150" s="99"/>
      <c r="AR150" s="99"/>
      <c r="AS150" s="2"/>
      <c r="AT150" s="2"/>
      <c r="AU150" s="2"/>
      <c r="AV150" s="2"/>
    </row>
    <row r="151" spans="4:48" ht="15.75" customHeight="1" x14ac:dyDescent="0.3">
      <c r="D151" s="2"/>
      <c r="E151" s="2"/>
      <c r="F151" s="2"/>
      <c r="G151" s="99"/>
      <c r="H151" s="99"/>
      <c r="I151" s="99"/>
      <c r="J151" s="99"/>
      <c r="K151" s="99"/>
      <c r="L151" s="99"/>
      <c r="M151" s="99"/>
      <c r="N151" s="2"/>
      <c r="O151" s="99"/>
      <c r="P151" s="2"/>
      <c r="Q151" s="99"/>
      <c r="R151" s="99"/>
      <c r="S151" s="2"/>
      <c r="T151" s="99"/>
      <c r="U151" s="2"/>
      <c r="V151" s="99"/>
      <c r="W151" s="99"/>
      <c r="X151" s="99"/>
      <c r="Y151" s="99"/>
      <c r="Z151" s="2"/>
      <c r="AA151" s="99"/>
      <c r="AB151" s="99"/>
      <c r="AC151" s="99"/>
      <c r="AD151" s="2"/>
      <c r="AE151" s="99"/>
      <c r="AF151" s="99"/>
      <c r="AG151" s="99"/>
      <c r="AH151" s="99"/>
      <c r="AI151" s="99"/>
      <c r="AJ151" s="99"/>
      <c r="AK151" s="99"/>
      <c r="AL151" s="99"/>
      <c r="AM151" s="99"/>
      <c r="AN151" s="99"/>
      <c r="AO151" s="99"/>
      <c r="AP151" s="2"/>
      <c r="AQ151" s="99"/>
      <c r="AR151" s="99"/>
      <c r="AS151" s="2"/>
      <c r="AT151" s="2"/>
      <c r="AU151" s="2"/>
      <c r="AV151" s="2"/>
    </row>
    <row r="152" spans="4:48" ht="15.75" customHeight="1" x14ac:dyDescent="0.3">
      <c r="D152" s="2"/>
      <c r="E152" s="2"/>
      <c r="F152" s="2"/>
      <c r="G152" s="99"/>
      <c r="H152" s="99"/>
      <c r="I152" s="99"/>
      <c r="J152" s="99"/>
      <c r="K152" s="99"/>
      <c r="L152" s="99"/>
      <c r="M152" s="99"/>
      <c r="N152" s="2"/>
      <c r="O152" s="99"/>
      <c r="P152" s="2"/>
      <c r="Q152" s="99"/>
      <c r="R152" s="99"/>
      <c r="S152" s="2"/>
      <c r="T152" s="99"/>
      <c r="U152" s="2"/>
      <c r="V152" s="99"/>
      <c r="W152" s="99"/>
      <c r="X152" s="99"/>
      <c r="Y152" s="99"/>
      <c r="Z152" s="2"/>
      <c r="AA152" s="99"/>
      <c r="AB152" s="99"/>
      <c r="AC152" s="99"/>
      <c r="AD152" s="2"/>
      <c r="AE152" s="99"/>
      <c r="AF152" s="99"/>
      <c r="AG152" s="99"/>
      <c r="AH152" s="99"/>
      <c r="AI152" s="99"/>
      <c r="AJ152" s="99"/>
      <c r="AK152" s="99"/>
      <c r="AL152" s="99"/>
      <c r="AM152" s="99"/>
      <c r="AN152" s="99"/>
      <c r="AO152" s="99"/>
      <c r="AP152" s="2"/>
      <c r="AQ152" s="99"/>
      <c r="AR152" s="99"/>
      <c r="AS152" s="2"/>
      <c r="AT152" s="2"/>
      <c r="AU152" s="2"/>
      <c r="AV152" s="2"/>
    </row>
    <row r="153" spans="4:48" ht="15.75" customHeight="1" x14ac:dyDescent="0.3">
      <c r="D153" s="2"/>
      <c r="E153" s="2"/>
      <c r="F153" s="2"/>
      <c r="G153" s="99"/>
      <c r="H153" s="99"/>
      <c r="I153" s="99"/>
      <c r="J153" s="99"/>
      <c r="K153" s="99"/>
      <c r="L153" s="99"/>
      <c r="M153" s="99"/>
      <c r="N153" s="2"/>
      <c r="O153" s="99"/>
      <c r="P153" s="2"/>
      <c r="Q153" s="99"/>
      <c r="R153" s="99"/>
      <c r="S153" s="2"/>
      <c r="T153" s="99"/>
      <c r="U153" s="2"/>
      <c r="V153" s="99"/>
      <c r="W153" s="99"/>
      <c r="X153" s="99"/>
      <c r="Y153" s="99"/>
      <c r="Z153" s="2"/>
      <c r="AA153" s="99"/>
      <c r="AB153" s="99"/>
      <c r="AC153" s="99"/>
      <c r="AD153" s="2"/>
      <c r="AE153" s="99"/>
      <c r="AF153" s="99"/>
      <c r="AG153" s="99"/>
      <c r="AH153" s="99"/>
      <c r="AI153" s="99"/>
      <c r="AJ153" s="99"/>
      <c r="AK153" s="99"/>
      <c r="AL153" s="99"/>
      <c r="AM153" s="99"/>
      <c r="AN153" s="99"/>
      <c r="AO153" s="99"/>
      <c r="AP153" s="2"/>
      <c r="AQ153" s="99"/>
      <c r="AR153" s="99"/>
      <c r="AS153" s="2"/>
      <c r="AT153" s="2"/>
      <c r="AU153" s="2"/>
      <c r="AV153" s="2"/>
    </row>
    <row r="154" spans="4:48" ht="15.75" customHeight="1" x14ac:dyDescent="0.3">
      <c r="D154" s="2"/>
      <c r="E154" s="2"/>
      <c r="F154" s="2"/>
      <c r="G154" s="99"/>
      <c r="H154" s="99"/>
      <c r="I154" s="99"/>
      <c r="J154" s="99"/>
      <c r="K154" s="99"/>
      <c r="L154" s="99"/>
      <c r="M154" s="99"/>
      <c r="N154" s="2"/>
      <c r="O154" s="99"/>
      <c r="P154" s="2"/>
      <c r="Q154" s="99"/>
      <c r="R154" s="99"/>
      <c r="S154" s="2"/>
      <c r="T154" s="99"/>
      <c r="U154" s="2"/>
      <c r="V154" s="99"/>
      <c r="W154" s="99"/>
      <c r="X154" s="99"/>
      <c r="Y154" s="99"/>
      <c r="Z154" s="2"/>
      <c r="AA154" s="99"/>
      <c r="AB154" s="99"/>
      <c r="AC154" s="99"/>
      <c r="AD154" s="2"/>
      <c r="AE154" s="99"/>
      <c r="AF154" s="99"/>
      <c r="AG154" s="99"/>
      <c r="AH154" s="99"/>
      <c r="AI154" s="99"/>
      <c r="AJ154" s="99"/>
      <c r="AK154" s="99"/>
      <c r="AL154" s="99"/>
      <c r="AM154" s="99"/>
      <c r="AN154" s="99"/>
      <c r="AO154" s="99"/>
      <c r="AP154" s="2"/>
      <c r="AQ154" s="99"/>
      <c r="AR154" s="99"/>
      <c r="AS154" s="2"/>
      <c r="AT154" s="2"/>
      <c r="AU154" s="2"/>
      <c r="AV154" s="2"/>
    </row>
    <row r="155" spans="4:48" ht="15.75" customHeight="1" x14ac:dyDescent="0.3">
      <c r="D155" s="2"/>
      <c r="E155" s="2"/>
      <c r="F155" s="2"/>
      <c r="G155" s="99"/>
      <c r="H155" s="99"/>
      <c r="I155" s="99"/>
      <c r="J155" s="99"/>
      <c r="K155" s="99"/>
      <c r="L155" s="99"/>
      <c r="M155" s="99"/>
      <c r="N155" s="2"/>
      <c r="O155" s="99"/>
      <c r="P155" s="2"/>
      <c r="Q155" s="99"/>
      <c r="R155" s="99"/>
      <c r="S155" s="2"/>
      <c r="T155" s="99"/>
      <c r="U155" s="2"/>
      <c r="V155" s="99"/>
      <c r="W155" s="99"/>
      <c r="X155" s="99"/>
      <c r="Y155" s="99"/>
      <c r="Z155" s="2"/>
      <c r="AA155" s="99"/>
      <c r="AB155" s="99"/>
      <c r="AC155" s="99"/>
      <c r="AD155" s="2"/>
      <c r="AE155" s="99"/>
      <c r="AF155" s="99"/>
      <c r="AG155" s="99"/>
      <c r="AH155" s="99"/>
      <c r="AI155" s="99"/>
      <c r="AJ155" s="99"/>
      <c r="AK155" s="99"/>
      <c r="AL155" s="99"/>
      <c r="AM155" s="99"/>
      <c r="AN155" s="99"/>
      <c r="AO155" s="99"/>
      <c r="AP155" s="2"/>
      <c r="AQ155" s="99"/>
      <c r="AR155" s="99"/>
      <c r="AS155" s="2"/>
      <c r="AT155" s="2"/>
      <c r="AU155" s="2"/>
      <c r="AV155" s="2"/>
    </row>
    <row r="156" spans="4:48" ht="15.75" customHeight="1" x14ac:dyDescent="0.3">
      <c r="D156" s="2"/>
      <c r="E156" s="2"/>
      <c r="F156" s="2"/>
      <c r="G156" s="99"/>
      <c r="H156" s="99"/>
      <c r="I156" s="99"/>
      <c r="J156" s="99"/>
      <c r="K156" s="99"/>
      <c r="L156" s="99"/>
      <c r="M156" s="99"/>
      <c r="N156" s="2"/>
      <c r="O156" s="99"/>
      <c r="P156" s="2"/>
      <c r="Q156" s="99"/>
      <c r="R156" s="99"/>
      <c r="S156" s="2"/>
      <c r="T156" s="99"/>
      <c r="U156" s="2"/>
      <c r="V156" s="99"/>
      <c r="W156" s="99"/>
      <c r="X156" s="99"/>
      <c r="Y156" s="99"/>
      <c r="Z156" s="2"/>
      <c r="AA156" s="99"/>
      <c r="AB156" s="99"/>
      <c r="AC156" s="99"/>
      <c r="AD156" s="2"/>
      <c r="AE156" s="99"/>
      <c r="AF156" s="99"/>
      <c r="AG156" s="99"/>
      <c r="AH156" s="99"/>
      <c r="AI156" s="99"/>
      <c r="AJ156" s="99"/>
      <c r="AK156" s="99"/>
      <c r="AL156" s="99"/>
      <c r="AM156" s="99"/>
      <c r="AN156" s="99"/>
      <c r="AO156" s="99"/>
      <c r="AP156" s="2"/>
      <c r="AQ156" s="99"/>
      <c r="AR156" s="99"/>
      <c r="AS156" s="2"/>
      <c r="AT156" s="2"/>
      <c r="AU156" s="2"/>
      <c r="AV156" s="2"/>
    </row>
    <row r="157" spans="4:48" ht="15.75" customHeight="1" x14ac:dyDescent="0.3">
      <c r="D157" s="2"/>
      <c r="E157" s="2"/>
      <c r="F157" s="2"/>
      <c r="G157" s="99"/>
      <c r="H157" s="99"/>
      <c r="I157" s="99"/>
      <c r="J157" s="99"/>
      <c r="K157" s="99"/>
      <c r="L157" s="99"/>
      <c r="M157" s="99"/>
      <c r="N157" s="2"/>
      <c r="O157" s="99"/>
      <c r="P157" s="2"/>
      <c r="Q157" s="99"/>
      <c r="R157" s="99"/>
      <c r="S157" s="2"/>
      <c r="T157" s="99"/>
      <c r="U157" s="2"/>
      <c r="V157" s="99"/>
      <c r="W157" s="99"/>
      <c r="X157" s="99"/>
      <c r="Y157" s="99"/>
      <c r="Z157" s="2"/>
      <c r="AA157" s="99"/>
      <c r="AB157" s="99"/>
      <c r="AC157" s="99"/>
      <c r="AD157" s="2"/>
      <c r="AE157" s="99"/>
      <c r="AF157" s="99"/>
      <c r="AG157" s="99"/>
      <c r="AH157" s="99"/>
      <c r="AI157" s="99"/>
      <c r="AJ157" s="99"/>
      <c r="AK157" s="99"/>
      <c r="AL157" s="99"/>
      <c r="AM157" s="99"/>
      <c r="AN157" s="99"/>
      <c r="AO157" s="99"/>
      <c r="AP157" s="2"/>
      <c r="AQ157" s="99"/>
      <c r="AR157" s="99"/>
      <c r="AS157" s="2"/>
      <c r="AT157" s="2"/>
      <c r="AU157" s="2"/>
      <c r="AV157" s="2"/>
    </row>
    <row r="158" spans="4:48" ht="15.75" customHeight="1" x14ac:dyDescent="0.3">
      <c r="D158" s="2"/>
      <c r="E158" s="2"/>
      <c r="F158" s="2"/>
      <c r="G158" s="99"/>
      <c r="H158" s="99"/>
      <c r="I158" s="99"/>
      <c r="J158" s="99"/>
      <c r="K158" s="99"/>
      <c r="L158" s="99"/>
      <c r="M158" s="99"/>
      <c r="N158" s="2"/>
      <c r="O158" s="99"/>
      <c r="P158" s="2"/>
      <c r="Q158" s="99"/>
      <c r="R158" s="99"/>
      <c r="S158" s="2"/>
      <c r="T158" s="99"/>
      <c r="U158" s="2"/>
      <c r="V158" s="99"/>
      <c r="W158" s="99"/>
      <c r="X158" s="99"/>
      <c r="Y158" s="99"/>
      <c r="Z158" s="2"/>
      <c r="AA158" s="99"/>
      <c r="AB158" s="99"/>
      <c r="AC158" s="99"/>
      <c r="AD158" s="2"/>
      <c r="AE158" s="99"/>
      <c r="AF158" s="99"/>
      <c r="AG158" s="99"/>
      <c r="AH158" s="99"/>
      <c r="AI158" s="99"/>
      <c r="AJ158" s="99"/>
      <c r="AK158" s="99"/>
      <c r="AL158" s="99"/>
      <c r="AM158" s="99"/>
      <c r="AN158" s="99"/>
      <c r="AO158" s="99"/>
      <c r="AP158" s="2"/>
      <c r="AQ158" s="99"/>
      <c r="AR158" s="99"/>
      <c r="AS158" s="2"/>
      <c r="AT158" s="2"/>
      <c r="AU158" s="2"/>
      <c r="AV158" s="2"/>
    </row>
    <row r="159" spans="4:48" ht="15.75" customHeight="1" x14ac:dyDescent="0.3">
      <c r="D159" s="2"/>
      <c r="E159" s="2"/>
      <c r="F159" s="2"/>
      <c r="G159" s="99"/>
      <c r="H159" s="99"/>
      <c r="I159" s="99"/>
      <c r="J159" s="99"/>
      <c r="K159" s="99"/>
      <c r="L159" s="99"/>
      <c r="M159" s="99"/>
      <c r="N159" s="2"/>
      <c r="O159" s="99"/>
      <c r="P159" s="2"/>
      <c r="Q159" s="99"/>
      <c r="R159" s="99"/>
      <c r="S159" s="2"/>
      <c r="T159" s="99"/>
      <c r="U159" s="2"/>
      <c r="V159" s="99"/>
      <c r="W159" s="99"/>
      <c r="X159" s="99"/>
      <c r="Y159" s="99"/>
      <c r="Z159" s="2"/>
      <c r="AA159" s="99"/>
      <c r="AB159" s="99"/>
      <c r="AC159" s="99"/>
      <c r="AD159" s="2"/>
      <c r="AE159" s="99"/>
      <c r="AF159" s="99"/>
      <c r="AG159" s="99"/>
      <c r="AH159" s="99"/>
      <c r="AI159" s="99"/>
      <c r="AJ159" s="99"/>
      <c r="AK159" s="99"/>
      <c r="AL159" s="99"/>
      <c r="AM159" s="99"/>
      <c r="AN159" s="99"/>
      <c r="AO159" s="99"/>
      <c r="AP159" s="2"/>
      <c r="AQ159" s="99"/>
      <c r="AR159" s="99"/>
      <c r="AS159" s="2"/>
      <c r="AT159" s="2"/>
      <c r="AU159" s="2"/>
      <c r="AV159" s="2"/>
    </row>
    <row r="160" spans="4:48" ht="15.75" customHeight="1" x14ac:dyDescent="0.3">
      <c r="D160" s="2"/>
      <c r="E160" s="2"/>
      <c r="F160" s="2"/>
      <c r="G160" s="99"/>
      <c r="H160" s="99"/>
      <c r="I160" s="99"/>
      <c r="J160" s="99"/>
      <c r="K160" s="99"/>
      <c r="L160" s="99"/>
      <c r="M160" s="99"/>
      <c r="N160" s="2"/>
      <c r="O160" s="99"/>
      <c r="P160" s="2"/>
      <c r="Q160" s="99"/>
      <c r="R160" s="99"/>
      <c r="S160" s="2"/>
      <c r="T160" s="99"/>
      <c r="U160" s="2"/>
      <c r="V160" s="99"/>
      <c r="W160" s="99"/>
      <c r="X160" s="99"/>
      <c r="Y160" s="99"/>
      <c r="Z160" s="2"/>
      <c r="AA160" s="99"/>
      <c r="AB160" s="99"/>
      <c r="AC160" s="99"/>
      <c r="AD160" s="2"/>
      <c r="AE160" s="99"/>
      <c r="AF160" s="99"/>
      <c r="AG160" s="99"/>
      <c r="AH160" s="99"/>
      <c r="AI160" s="99"/>
      <c r="AJ160" s="99"/>
      <c r="AK160" s="99"/>
      <c r="AL160" s="99"/>
      <c r="AM160" s="99"/>
      <c r="AN160" s="99"/>
      <c r="AO160" s="99"/>
      <c r="AP160" s="2"/>
      <c r="AQ160" s="99"/>
      <c r="AR160" s="99"/>
      <c r="AS160" s="2"/>
      <c r="AT160" s="2"/>
      <c r="AU160" s="2"/>
      <c r="AV160" s="2"/>
    </row>
    <row r="161" spans="4:48" ht="15.75" customHeight="1" x14ac:dyDescent="0.3">
      <c r="D161" s="2"/>
      <c r="E161" s="2"/>
      <c r="F161" s="2"/>
      <c r="G161" s="99"/>
      <c r="H161" s="99"/>
      <c r="I161" s="99"/>
      <c r="J161" s="99"/>
      <c r="K161" s="99"/>
      <c r="L161" s="99"/>
      <c r="M161" s="99"/>
      <c r="N161" s="2"/>
      <c r="O161" s="99"/>
      <c r="P161" s="2"/>
      <c r="Q161" s="99"/>
      <c r="R161" s="99"/>
      <c r="S161" s="2"/>
      <c r="T161" s="99"/>
      <c r="U161" s="2"/>
      <c r="V161" s="99"/>
      <c r="W161" s="99"/>
      <c r="X161" s="99"/>
      <c r="Y161" s="99"/>
      <c r="Z161" s="2"/>
      <c r="AA161" s="99"/>
      <c r="AB161" s="99"/>
      <c r="AC161" s="99"/>
      <c r="AD161" s="2"/>
      <c r="AE161" s="99"/>
      <c r="AF161" s="99"/>
      <c r="AG161" s="99"/>
      <c r="AH161" s="99"/>
      <c r="AI161" s="99"/>
      <c r="AJ161" s="99"/>
      <c r="AK161" s="99"/>
      <c r="AL161" s="99"/>
      <c r="AM161" s="99"/>
      <c r="AN161" s="99"/>
      <c r="AO161" s="99"/>
      <c r="AP161" s="2"/>
      <c r="AQ161" s="99"/>
      <c r="AR161" s="99"/>
      <c r="AS161" s="2"/>
      <c r="AT161" s="2"/>
      <c r="AU161" s="2"/>
      <c r="AV161" s="2"/>
    </row>
    <row r="162" spans="4:48" ht="15.75" customHeight="1" x14ac:dyDescent="0.3">
      <c r="D162" s="2"/>
      <c r="E162" s="2"/>
      <c r="F162" s="2"/>
      <c r="G162" s="99"/>
      <c r="H162" s="99"/>
      <c r="I162" s="99"/>
      <c r="J162" s="99"/>
      <c r="K162" s="99"/>
      <c r="L162" s="99"/>
      <c r="M162" s="99"/>
      <c r="N162" s="2"/>
      <c r="O162" s="99"/>
      <c r="P162" s="2"/>
      <c r="Q162" s="99"/>
      <c r="R162" s="99"/>
      <c r="S162" s="2"/>
      <c r="T162" s="99"/>
      <c r="U162" s="2"/>
      <c r="V162" s="99"/>
      <c r="W162" s="99"/>
      <c r="X162" s="99"/>
      <c r="Y162" s="99"/>
      <c r="Z162" s="2"/>
      <c r="AA162" s="99"/>
      <c r="AB162" s="99"/>
      <c r="AC162" s="99"/>
      <c r="AD162" s="2"/>
      <c r="AE162" s="99"/>
      <c r="AF162" s="99"/>
      <c r="AG162" s="99"/>
      <c r="AH162" s="99"/>
      <c r="AI162" s="99"/>
      <c r="AJ162" s="99"/>
      <c r="AK162" s="99"/>
      <c r="AL162" s="99"/>
      <c r="AM162" s="99"/>
      <c r="AN162" s="99"/>
      <c r="AO162" s="99"/>
      <c r="AP162" s="2"/>
      <c r="AQ162" s="99"/>
      <c r="AR162" s="99"/>
      <c r="AS162" s="2"/>
      <c r="AT162" s="2"/>
      <c r="AU162" s="2"/>
      <c r="AV162" s="2"/>
    </row>
    <row r="163" spans="4:48" ht="15.75" customHeight="1" x14ac:dyDescent="0.3">
      <c r="D163" s="2"/>
      <c r="E163" s="2"/>
      <c r="F163" s="2"/>
      <c r="G163" s="99"/>
      <c r="H163" s="99"/>
      <c r="I163" s="99"/>
      <c r="J163" s="99"/>
      <c r="K163" s="99"/>
      <c r="L163" s="99"/>
      <c r="M163" s="99"/>
      <c r="N163" s="2"/>
      <c r="O163" s="99"/>
      <c r="P163" s="2"/>
      <c r="Q163" s="99"/>
      <c r="R163" s="99"/>
      <c r="S163" s="2"/>
      <c r="T163" s="99"/>
      <c r="U163" s="2"/>
      <c r="V163" s="99"/>
      <c r="W163" s="99"/>
      <c r="X163" s="99"/>
      <c r="Y163" s="99"/>
      <c r="Z163" s="2"/>
      <c r="AA163" s="99"/>
      <c r="AB163" s="99"/>
      <c r="AC163" s="99"/>
      <c r="AD163" s="2"/>
      <c r="AE163" s="99"/>
      <c r="AF163" s="99"/>
      <c r="AG163" s="99"/>
      <c r="AH163" s="99"/>
      <c r="AI163" s="99"/>
      <c r="AJ163" s="99"/>
      <c r="AK163" s="99"/>
      <c r="AL163" s="99"/>
      <c r="AM163" s="99"/>
      <c r="AN163" s="99"/>
      <c r="AO163" s="99"/>
      <c r="AP163" s="2"/>
      <c r="AQ163" s="99"/>
      <c r="AR163" s="99"/>
      <c r="AS163" s="2"/>
      <c r="AT163" s="2"/>
      <c r="AU163" s="2"/>
      <c r="AV163" s="2"/>
    </row>
    <row r="164" spans="4:48" ht="15.75" customHeight="1" x14ac:dyDescent="0.3">
      <c r="D164" s="2"/>
      <c r="E164" s="2"/>
      <c r="F164" s="2"/>
      <c r="G164" s="99"/>
      <c r="H164" s="99"/>
      <c r="I164" s="99"/>
      <c r="J164" s="99"/>
      <c r="K164" s="99"/>
      <c r="L164" s="99"/>
      <c r="M164" s="99"/>
      <c r="N164" s="2"/>
      <c r="O164" s="99"/>
      <c r="P164" s="2"/>
      <c r="Q164" s="99"/>
      <c r="R164" s="99"/>
      <c r="S164" s="2"/>
      <c r="T164" s="99"/>
      <c r="U164" s="2"/>
      <c r="V164" s="99"/>
      <c r="W164" s="99"/>
      <c r="X164" s="99"/>
      <c r="Y164" s="99"/>
      <c r="Z164" s="2"/>
      <c r="AA164" s="99"/>
      <c r="AB164" s="99"/>
      <c r="AC164" s="99"/>
      <c r="AD164" s="2"/>
      <c r="AE164" s="99"/>
      <c r="AF164" s="99"/>
      <c r="AG164" s="99"/>
      <c r="AH164" s="99"/>
      <c r="AI164" s="99"/>
      <c r="AJ164" s="99"/>
      <c r="AK164" s="99"/>
      <c r="AL164" s="99"/>
      <c r="AM164" s="99"/>
      <c r="AN164" s="99"/>
      <c r="AO164" s="99"/>
      <c r="AP164" s="2"/>
      <c r="AQ164" s="99"/>
      <c r="AR164" s="99"/>
      <c r="AS164" s="2"/>
      <c r="AT164" s="2"/>
      <c r="AU164" s="2"/>
      <c r="AV164" s="2"/>
    </row>
    <row r="165" spans="4:48" ht="15.75" customHeight="1" x14ac:dyDescent="0.3">
      <c r="D165" s="2"/>
      <c r="E165" s="2"/>
      <c r="F165" s="2"/>
      <c r="G165" s="99"/>
      <c r="H165" s="99"/>
      <c r="I165" s="99"/>
      <c r="J165" s="99"/>
      <c r="K165" s="99"/>
      <c r="L165" s="99"/>
      <c r="M165" s="99"/>
      <c r="N165" s="2"/>
      <c r="O165" s="99"/>
      <c r="P165" s="2"/>
      <c r="Q165" s="99"/>
      <c r="R165" s="99"/>
      <c r="S165" s="2"/>
      <c r="T165" s="99"/>
      <c r="U165" s="2"/>
      <c r="V165" s="99"/>
      <c r="W165" s="99"/>
      <c r="X165" s="99"/>
      <c r="Y165" s="99"/>
      <c r="Z165" s="2"/>
      <c r="AA165" s="99"/>
      <c r="AB165" s="99"/>
      <c r="AC165" s="99"/>
      <c r="AD165" s="2"/>
      <c r="AE165" s="99"/>
      <c r="AF165" s="99"/>
      <c r="AG165" s="99"/>
      <c r="AH165" s="99"/>
      <c r="AI165" s="99"/>
      <c r="AJ165" s="99"/>
      <c r="AK165" s="99"/>
      <c r="AL165" s="99"/>
      <c r="AM165" s="99"/>
      <c r="AN165" s="99"/>
      <c r="AO165" s="99"/>
      <c r="AP165" s="2"/>
      <c r="AQ165" s="99"/>
      <c r="AR165" s="99"/>
      <c r="AS165" s="2"/>
      <c r="AT165" s="2"/>
      <c r="AU165" s="2"/>
      <c r="AV165" s="2"/>
    </row>
    <row r="166" spans="4:48" ht="15.75" customHeight="1" x14ac:dyDescent="0.3">
      <c r="D166" s="2"/>
      <c r="E166" s="2"/>
      <c r="F166" s="2"/>
      <c r="G166" s="99"/>
      <c r="H166" s="99"/>
      <c r="I166" s="99"/>
      <c r="J166" s="99"/>
      <c r="K166" s="99"/>
      <c r="L166" s="99"/>
      <c r="M166" s="99"/>
      <c r="N166" s="2"/>
      <c r="O166" s="99"/>
      <c r="P166" s="2"/>
      <c r="Q166" s="99"/>
      <c r="R166" s="99"/>
      <c r="S166" s="2"/>
      <c r="T166" s="99"/>
      <c r="U166" s="2"/>
      <c r="V166" s="99"/>
      <c r="W166" s="99"/>
      <c r="X166" s="99"/>
      <c r="Y166" s="99"/>
      <c r="Z166" s="2"/>
      <c r="AA166" s="99"/>
      <c r="AB166" s="99"/>
      <c r="AC166" s="99"/>
      <c r="AD166" s="2"/>
      <c r="AE166" s="99"/>
      <c r="AF166" s="99"/>
      <c r="AG166" s="99"/>
      <c r="AH166" s="99"/>
      <c r="AI166" s="99"/>
      <c r="AJ166" s="99"/>
      <c r="AK166" s="99"/>
      <c r="AL166" s="99"/>
      <c r="AM166" s="99"/>
      <c r="AN166" s="99"/>
      <c r="AO166" s="99"/>
      <c r="AP166" s="2"/>
      <c r="AQ166" s="99"/>
      <c r="AR166" s="99"/>
      <c r="AS166" s="2"/>
      <c r="AT166" s="2"/>
      <c r="AU166" s="2"/>
      <c r="AV166" s="2"/>
    </row>
    <row r="167" spans="4:48" ht="15.75" customHeight="1" x14ac:dyDescent="0.3">
      <c r="D167" s="2"/>
      <c r="E167" s="2"/>
      <c r="F167" s="2"/>
      <c r="G167" s="99"/>
      <c r="H167" s="99"/>
      <c r="I167" s="99"/>
      <c r="J167" s="99"/>
      <c r="K167" s="99"/>
      <c r="L167" s="99"/>
      <c r="M167" s="99"/>
      <c r="N167" s="2"/>
      <c r="O167" s="99"/>
      <c r="P167" s="2"/>
      <c r="Q167" s="99"/>
      <c r="R167" s="99"/>
      <c r="S167" s="2"/>
      <c r="T167" s="99"/>
      <c r="U167" s="2"/>
      <c r="V167" s="99"/>
      <c r="W167" s="99"/>
      <c r="X167" s="99"/>
      <c r="Y167" s="99"/>
      <c r="Z167" s="2"/>
      <c r="AA167" s="99"/>
      <c r="AB167" s="99"/>
      <c r="AC167" s="99"/>
      <c r="AD167" s="2"/>
      <c r="AE167" s="99"/>
      <c r="AF167" s="99"/>
      <c r="AG167" s="99"/>
      <c r="AH167" s="99"/>
      <c r="AI167" s="99"/>
      <c r="AJ167" s="99"/>
      <c r="AK167" s="99"/>
      <c r="AL167" s="99"/>
      <c r="AM167" s="99"/>
      <c r="AN167" s="99"/>
      <c r="AO167" s="99"/>
      <c r="AP167" s="2"/>
      <c r="AQ167" s="99"/>
      <c r="AR167" s="99"/>
      <c r="AS167" s="2"/>
      <c r="AT167" s="2"/>
      <c r="AU167" s="2"/>
      <c r="AV167" s="2"/>
    </row>
    <row r="168" spans="4:48" ht="15.75" customHeight="1" x14ac:dyDescent="0.3">
      <c r="D168" s="2"/>
      <c r="E168" s="2"/>
      <c r="F168" s="2"/>
      <c r="G168" s="99"/>
      <c r="H168" s="99"/>
      <c r="I168" s="99"/>
      <c r="J168" s="99"/>
      <c r="K168" s="99"/>
      <c r="L168" s="99"/>
      <c r="M168" s="99"/>
      <c r="N168" s="2"/>
      <c r="O168" s="99"/>
      <c r="P168" s="2"/>
      <c r="Q168" s="99"/>
      <c r="R168" s="99"/>
      <c r="S168" s="2"/>
      <c r="T168" s="99"/>
      <c r="U168" s="2"/>
      <c r="V168" s="99"/>
      <c r="W168" s="99"/>
      <c r="X168" s="99"/>
      <c r="Y168" s="99"/>
      <c r="Z168" s="2"/>
      <c r="AA168" s="99"/>
      <c r="AB168" s="99"/>
      <c r="AC168" s="99"/>
      <c r="AD168" s="2"/>
      <c r="AE168" s="99"/>
      <c r="AF168" s="99"/>
      <c r="AG168" s="99"/>
      <c r="AH168" s="99"/>
      <c r="AI168" s="99"/>
      <c r="AJ168" s="99"/>
      <c r="AK168" s="99"/>
      <c r="AL168" s="99"/>
      <c r="AM168" s="99"/>
      <c r="AN168" s="99"/>
      <c r="AO168" s="99"/>
      <c r="AP168" s="2"/>
      <c r="AQ168" s="99"/>
      <c r="AR168" s="99"/>
      <c r="AS168" s="2"/>
      <c r="AT168" s="2"/>
      <c r="AU168" s="2"/>
      <c r="AV168" s="2"/>
    </row>
    <row r="169" spans="4:48" ht="15.75" customHeight="1" x14ac:dyDescent="0.3">
      <c r="D169" s="2"/>
      <c r="E169" s="2"/>
      <c r="F169" s="2"/>
      <c r="G169" s="99"/>
      <c r="H169" s="99"/>
      <c r="I169" s="99"/>
      <c r="J169" s="99"/>
      <c r="K169" s="99"/>
      <c r="L169" s="99"/>
      <c r="M169" s="99"/>
      <c r="N169" s="2"/>
      <c r="O169" s="99"/>
      <c r="P169" s="2"/>
      <c r="Q169" s="99"/>
      <c r="R169" s="99"/>
      <c r="S169" s="2"/>
      <c r="T169" s="99"/>
      <c r="U169" s="2"/>
      <c r="V169" s="99"/>
      <c r="W169" s="99"/>
      <c r="X169" s="99"/>
      <c r="Y169" s="99"/>
      <c r="Z169" s="2"/>
      <c r="AA169" s="99"/>
      <c r="AB169" s="99"/>
      <c r="AC169" s="99"/>
      <c r="AD169" s="2"/>
      <c r="AE169" s="99"/>
      <c r="AF169" s="99"/>
      <c r="AG169" s="99"/>
      <c r="AH169" s="99"/>
      <c r="AI169" s="99"/>
      <c r="AJ169" s="99"/>
      <c r="AK169" s="99"/>
      <c r="AL169" s="99"/>
      <c r="AM169" s="99"/>
      <c r="AN169" s="99"/>
      <c r="AO169" s="99"/>
      <c r="AP169" s="2"/>
      <c r="AQ169" s="99"/>
      <c r="AR169" s="99"/>
      <c r="AS169" s="2"/>
      <c r="AT169" s="2"/>
      <c r="AU169" s="2"/>
      <c r="AV169" s="2"/>
    </row>
    <row r="170" spans="4:48" ht="15.75" customHeight="1" x14ac:dyDescent="0.3">
      <c r="D170" s="2"/>
      <c r="E170" s="2"/>
      <c r="F170" s="2"/>
      <c r="G170" s="99"/>
      <c r="H170" s="99"/>
      <c r="I170" s="99"/>
      <c r="J170" s="99"/>
      <c r="K170" s="99"/>
      <c r="L170" s="99"/>
      <c r="M170" s="99"/>
      <c r="N170" s="2"/>
      <c r="O170" s="99"/>
      <c r="P170" s="2"/>
      <c r="Q170" s="99"/>
      <c r="R170" s="99"/>
      <c r="S170" s="2"/>
      <c r="T170" s="99"/>
      <c r="U170" s="2"/>
      <c r="V170" s="99"/>
      <c r="W170" s="99"/>
      <c r="X170" s="99"/>
      <c r="Y170" s="99"/>
      <c r="Z170" s="2"/>
      <c r="AA170" s="99"/>
      <c r="AB170" s="99"/>
      <c r="AC170" s="99"/>
      <c r="AD170" s="2"/>
      <c r="AE170" s="99"/>
      <c r="AF170" s="99"/>
      <c r="AG170" s="99"/>
      <c r="AH170" s="99"/>
      <c r="AI170" s="99"/>
      <c r="AJ170" s="99"/>
      <c r="AK170" s="99"/>
      <c r="AL170" s="99"/>
      <c r="AM170" s="99"/>
      <c r="AN170" s="99"/>
      <c r="AO170" s="99"/>
      <c r="AP170" s="2"/>
      <c r="AQ170" s="99"/>
      <c r="AR170" s="99"/>
      <c r="AS170" s="2"/>
      <c r="AT170" s="2"/>
      <c r="AU170" s="2"/>
      <c r="AV170" s="2"/>
    </row>
    <row r="171" spans="4:48" ht="15.75" customHeight="1" x14ac:dyDescent="0.3">
      <c r="D171" s="2"/>
      <c r="E171" s="2"/>
      <c r="F171" s="2"/>
      <c r="G171" s="99"/>
      <c r="H171" s="99"/>
      <c r="I171" s="99"/>
      <c r="J171" s="99"/>
      <c r="K171" s="99"/>
      <c r="L171" s="99"/>
      <c r="M171" s="99"/>
      <c r="N171" s="2"/>
      <c r="O171" s="99"/>
      <c r="P171" s="2"/>
      <c r="Q171" s="99"/>
      <c r="R171" s="99"/>
      <c r="S171" s="2"/>
      <c r="T171" s="99"/>
      <c r="U171" s="2"/>
      <c r="V171" s="99"/>
      <c r="W171" s="99"/>
      <c r="X171" s="99"/>
      <c r="Y171" s="99"/>
      <c r="Z171" s="2"/>
      <c r="AA171" s="99"/>
      <c r="AB171" s="99"/>
      <c r="AC171" s="99"/>
      <c r="AD171" s="2"/>
      <c r="AE171" s="99"/>
      <c r="AF171" s="99"/>
      <c r="AG171" s="99"/>
      <c r="AH171" s="99"/>
      <c r="AI171" s="99"/>
      <c r="AJ171" s="99"/>
      <c r="AK171" s="99"/>
      <c r="AL171" s="99"/>
      <c r="AM171" s="99"/>
      <c r="AN171" s="99"/>
      <c r="AO171" s="99"/>
      <c r="AP171" s="2"/>
      <c r="AQ171" s="99"/>
      <c r="AR171" s="99"/>
      <c r="AS171" s="2"/>
      <c r="AT171" s="2"/>
      <c r="AU171" s="2"/>
      <c r="AV171" s="2"/>
    </row>
    <row r="172" spans="4:48" ht="15.75" customHeight="1" x14ac:dyDescent="0.3">
      <c r="D172" s="2"/>
      <c r="E172" s="2"/>
      <c r="F172" s="2"/>
      <c r="G172" s="99"/>
      <c r="H172" s="99"/>
      <c r="I172" s="99"/>
      <c r="J172" s="99"/>
      <c r="K172" s="99"/>
      <c r="L172" s="99"/>
      <c r="M172" s="99"/>
      <c r="N172" s="2"/>
      <c r="O172" s="99"/>
      <c r="P172" s="2"/>
      <c r="Q172" s="99"/>
      <c r="R172" s="99"/>
      <c r="S172" s="2"/>
      <c r="T172" s="99"/>
      <c r="U172" s="2"/>
      <c r="V172" s="99"/>
      <c r="W172" s="99"/>
      <c r="X172" s="99"/>
      <c r="Y172" s="99"/>
      <c r="Z172" s="2"/>
      <c r="AA172" s="99"/>
      <c r="AB172" s="99"/>
      <c r="AC172" s="99"/>
      <c r="AD172" s="2"/>
      <c r="AE172" s="99"/>
      <c r="AF172" s="99"/>
      <c r="AG172" s="99"/>
      <c r="AH172" s="99"/>
      <c r="AI172" s="99"/>
      <c r="AJ172" s="99"/>
      <c r="AK172" s="99"/>
      <c r="AL172" s="99"/>
      <c r="AM172" s="99"/>
      <c r="AN172" s="99"/>
      <c r="AO172" s="99"/>
      <c r="AP172" s="2"/>
      <c r="AQ172" s="99"/>
      <c r="AR172" s="99"/>
      <c r="AS172" s="2"/>
      <c r="AT172" s="2"/>
      <c r="AU172" s="2"/>
      <c r="AV172" s="2"/>
    </row>
    <row r="173" spans="4:48" ht="15.75" customHeight="1" x14ac:dyDescent="0.3">
      <c r="D173" s="2"/>
      <c r="E173" s="2"/>
      <c r="F173" s="2"/>
      <c r="G173" s="99"/>
      <c r="H173" s="99"/>
      <c r="I173" s="99"/>
      <c r="J173" s="99"/>
      <c r="K173" s="99"/>
      <c r="L173" s="99"/>
      <c r="M173" s="99"/>
      <c r="N173" s="2"/>
      <c r="O173" s="99"/>
      <c r="P173" s="2"/>
      <c r="Q173" s="99"/>
      <c r="R173" s="99"/>
      <c r="S173" s="2"/>
      <c r="T173" s="99"/>
      <c r="U173" s="2"/>
      <c r="V173" s="99"/>
      <c r="W173" s="99"/>
      <c r="X173" s="99"/>
      <c r="Y173" s="99"/>
      <c r="Z173" s="2"/>
      <c r="AA173" s="99"/>
      <c r="AB173" s="99"/>
      <c r="AC173" s="99"/>
      <c r="AD173" s="2"/>
      <c r="AE173" s="99"/>
      <c r="AF173" s="99"/>
      <c r="AG173" s="99"/>
      <c r="AH173" s="99"/>
      <c r="AI173" s="99"/>
      <c r="AJ173" s="99"/>
      <c r="AK173" s="99"/>
      <c r="AL173" s="99"/>
      <c r="AM173" s="99"/>
      <c r="AN173" s="99"/>
      <c r="AO173" s="99"/>
      <c r="AP173" s="2"/>
      <c r="AQ173" s="99"/>
      <c r="AR173" s="99"/>
      <c r="AS173" s="2"/>
      <c r="AT173" s="2"/>
      <c r="AU173" s="2"/>
      <c r="AV173" s="2"/>
    </row>
    <row r="174" spans="4:48" ht="15.75" customHeight="1" x14ac:dyDescent="0.3">
      <c r="D174" s="2"/>
      <c r="E174" s="2"/>
      <c r="F174" s="2"/>
      <c r="G174" s="99"/>
      <c r="H174" s="99"/>
      <c r="I174" s="99"/>
      <c r="J174" s="99"/>
      <c r="K174" s="99"/>
      <c r="L174" s="99"/>
      <c r="M174" s="99"/>
      <c r="N174" s="2"/>
      <c r="O174" s="99"/>
      <c r="P174" s="2"/>
      <c r="Q174" s="99"/>
      <c r="R174" s="99"/>
      <c r="S174" s="2"/>
      <c r="T174" s="99"/>
      <c r="U174" s="2"/>
      <c r="V174" s="99"/>
      <c r="W174" s="99"/>
      <c r="X174" s="99"/>
      <c r="Y174" s="99"/>
      <c r="Z174" s="2"/>
      <c r="AA174" s="99"/>
      <c r="AB174" s="99"/>
      <c r="AC174" s="99"/>
      <c r="AD174" s="2"/>
      <c r="AE174" s="99"/>
      <c r="AF174" s="99"/>
      <c r="AG174" s="99"/>
      <c r="AH174" s="99"/>
      <c r="AI174" s="99"/>
      <c r="AJ174" s="99"/>
      <c r="AK174" s="99"/>
      <c r="AL174" s="99"/>
      <c r="AM174" s="99"/>
      <c r="AN174" s="99"/>
      <c r="AO174" s="99"/>
      <c r="AP174" s="2"/>
      <c r="AQ174" s="99"/>
      <c r="AR174" s="99"/>
      <c r="AS174" s="2"/>
      <c r="AT174" s="2"/>
      <c r="AU174" s="2"/>
      <c r="AV174" s="2"/>
    </row>
    <row r="175" spans="4:48" ht="15.75" customHeight="1" x14ac:dyDescent="0.3">
      <c r="D175" s="2"/>
      <c r="E175" s="2"/>
      <c r="F175" s="2"/>
      <c r="G175" s="99"/>
      <c r="H175" s="99"/>
      <c r="I175" s="99"/>
      <c r="J175" s="99"/>
      <c r="K175" s="99"/>
      <c r="L175" s="99"/>
      <c r="M175" s="99"/>
      <c r="N175" s="2"/>
      <c r="O175" s="99"/>
      <c r="P175" s="2"/>
      <c r="Q175" s="99"/>
      <c r="R175" s="99"/>
      <c r="S175" s="2"/>
      <c r="T175" s="99"/>
      <c r="U175" s="2"/>
      <c r="V175" s="99"/>
      <c r="W175" s="99"/>
      <c r="X175" s="99"/>
      <c r="Y175" s="99"/>
      <c r="Z175" s="2"/>
      <c r="AA175" s="99"/>
      <c r="AB175" s="99"/>
      <c r="AC175" s="99"/>
      <c r="AD175" s="2"/>
      <c r="AE175" s="99"/>
      <c r="AF175" s="99"/>
      <c r="AG175" s="99"/>
      <c r="AH175" s="99"/>
      <c r="AI175" s="99"/>
      <c r="AJ175" s="99"/>
      <c r="AK175" s="99"/>
      <c r="AL175" s="99"/>
      <c r="AM175" s="99"/>
      <c r="AN175" s="99"/>
      <c r="AO175" s="99"/>
      <c r="AP175" s="2"/>
      <c r="AQ175" s="99"/>
      <c r="AR175" s="99"/>
      <c r="AS175" s="2"/>
      <c r="AT175" s="2"/>
      <c r="AU175" s="2"/>
      <c r="AV175" s="2"/>
    </row>
    <row r="176" spans="4:48" ht="15.75" customHeight="1" x14ac:dyDescent="0.3">
      <c r="D176" s="2"/>
      <c r="E176" s="2"/>
      <c r="F176" s="2"/>
      <c r="G176" s="99"/>
      <c r="H176" s="99"/>
      <c r="I176" s="99"/>
      <c r="J176" s="99"/>
      <c r="K176" s="99"/>
      <c r="L176" s="99"/>
      <c r="M176" s="99"/>
      <c r="N176" s="2"/>
      <c r="O176" s="99"/>
      <c r="P176" s="2"/>
      <c r="Q176" s="99"/>
      <c r="R176" s="99"/>
      <c r="S176" s="2"/>
      <c r="T176" s="99"/>
      <c r="U176" s="2"/>
      <c r="V176" s="99"/>
      <c r="W176" s="99"/>
      <c r="X176" s="99"/>
      <c r="Y176" s="99"/>
      <c r="Z176" s="2"/>
      <c r="AA176" s="99"/>
      <c r="AB176" s="99"/>
      <c r="AC176" s="99"/>
      <c r="AD176" s="2"/>
      <c r="AE176" s="99"/>
      <c r="AF176" s="99"/>
      <c r="AG176" s="99"/>
      <c r="AH176" s="99"/>
      <c r="AI176" s="99"/>
      <c r="AJ176" s="99"/>
      <c r="AK176" s="99"/>
      <c r="AL176" s="99"/>
      <c r="AM176" s="99"/>
      <c r="AN176" s="99"/>
      <c r="AO176" s="99"/>
      <c r="AP176" s="2"/>
      <c r="AQ176" s="99"/>
      <c r="AR176" s="99"/>
      <c r="AS176" s="2"/>
      <c r="AT176" s="2"/>
      <c r="AU176" s="2"/>
      <c r="AV176" s="2"/>
    </row>
    <row r="177" spans="4:48" ht="15.75" customHeight="1" x14ac:dyDescent="0.3">
      <c r="D177" s="2"/>
      <c r="E177" s="2"/>
      <c r="F177" s="2"/>
      <c r="G177" s="99"/>
      <c r="H177" s="99"/>
      <c r="I177" s="99"/>
      <c r="J177" s="99"/>
      <c r="K177" s="99"/>
      <c r="L177" s="99"/>
      <c r="M177" s="99"/>
      <c r="N177" s="2"/>
      <c r="O177" s="99"/>
      <c r="P177" s="2"/>
      <c r="Q177" s="99"/>
      <c r="R177" s="99"/>
      <c r="S177" s="2"/>
      <c r="T177" s="99"/>
      <c r="U177" s="2"/>
      <c r="V177" s="99"/>
      <c r="W177" s="99"/>
      <c r="X177" s="99"/>
      <c r="Y177" s="99"/>
      <c r="Z177" s="2"/>
      <c r="AA177" s="99"/>
      <c r="AB177" s="99"/>
      <c r="AC177" s="99"/>
      <c r="AD177" s="2"/>
      <c r="AE177" s="99"/>
      <c r="AF177" s="99"/>
      <c r="AG177" s="99"/>
      <c r="AH177" s="99"/>
      <c r="AI177" s="99"/>
      <c r="AJ177" s="99"/>
      <c r="AK177" s="99"/>
      <c r="AL177" s="99"/>
      <c r="AM177" s="99"/>
      <c r="AN177" s="99"/>
      <c r="AO177" s="99"/>
      <c r="AP177" s="2"/>
      <c r="AQ177" s="99"/>
      <c r="AR177" s="99"/>
      <c r="AS177" s="2"/>
      <c r="AT177" s="2"/>
      <c r="AU177" s="2"/>
      <c r="AV177" s="2"/>
    </row>
    <row r="178" spans="4:48" ht="15.75" customHeight="1" x14ac:dyDescent="0.3">
      <c r="D178" s="2"/>
      <c r="E178" s="2"/>
      <c r="F178" s="2"/>
      <c r="G178" s="99"/>
      <c r="H178" s="99"/>
      <c r="I178" s="99"/>
      <c r="J178" s="99"/>
      <c r="K178" s="99"/>
      <c r="L178" s="99"/>
      <c r="M178" s="99"/>
      <c r="N178" s="2"/>
      <c r="O178" s="99"/>
      <c r="P178" s="2"/>
      <c r="Q178" s="99"/>
      <c r="R178" s="99"/>
      <c r="S178" s="2"/>
      <c r="T178" s="99"/>
      <c r="U178" s="2"/>
      <c r="V178" s="99"/>
      <c r="W178" s="99"/>
      <c r="X178" s="99"/>
      <c r="Y178" s="99"/>
      <c r="Z178" s="2"/>
      <c r="AA178" s="99"/>
      <c r="AB178" s="99"/>
      <c r="AC178" s="99"/>
      <c r="AD178" s="2"/>
      <c r="AE178" s="99"/>
      <c r="AF178" s="99"/>
      <c r="AG178" s="99"/>
      <c r="AH178" s="99"/>
      <c r="AI178" s="99"/>
      <c r="AJ178" s="99"/>
      <c r="AK178" s="99"/>
      <c r="AL178" s="99"/>
      <c r="AM178" s="99"/>
      <c r="AN178" s="99"/>
      <c r="AO178" s="99"/>
      <c r="AP178" s="2"/>
      <c r="AQ178" s="99"/>
      <c r="AR178" s="99"/>
      <c r="AS178" s="2"/>
      <c r="AT178" s="2"/>
      <c r="AU178" s="2"/>
      <c r="AV178" s="2"/>
    </row>
    <row r="179" spans="4:48" ht="15.75" customHeight="1" x14ac:dyDescent="0.3">
      <c r="D179" s="2"/>
      <c r="E179" s="2"/>
      <c r="F179" s="2"/>
      <c r="G179" s="99"/>
      <c r="H179" s="99"/>
      <c r="I179" s="99"/>
      <c r="J179" s="99"/>
      <c r="K179" s="99"/>
      <c r="L179" s="99"/>
      <c r="M179" s="99"/>
      <c r="N179" s="2"/>
      <c r="O179" s="99"/>
      <c r="P179" s="2"/>
      <c r="Q179" s="99"/>
      <c r="R179" s="99"/>
      <c r="S179" s="2"/>
      <c r="T179" s="99"/>
      <c r="U179" s="2"/>
      <c r="V179" s="99"/>
      <c r="W179" s="99"/>
      <c r="X179" s="99"/>
      <c r="Y179" s="99"/>
      <c r="Z179" s="2"/>
      <c r="AA179" s="99"/>
      <c r="AB179" s="99"/>
      <c r="AC179" s="99"/>
      <c r="AD179" s="2"/>
      <c r="AE179" s="99"/>
      <c r="AF179" s="99"/>
      <c r="AG179" s="99"/>
      <c r="AH179" s="99"/>
      <c r="AI179" s="99"/>
      <c r="AJ179" s="99"/>
      <c r="AK179" s="99"/>
      <c r="AL179" s="99"/>
      <c r="AM179" s="99"/>
      <c r="AN179" s="99"/>
      <c r="AO179" s="99"/>
      <c r="AP179" s="2"/>
      <c r="AQ179" s="99"/>
      <c r="AR179" s="99"/>
      <c r="AS179" s="2"/>
      <c r="AT179" s="2"/>
      <c r="AU179" s="2"/>
      <c r="AV179" s="2"/>
    </row>
    <row r="180" spans="4:48" ht="15.75" customHeight="1" x14ac:dyDescent="0.3">
      <c r="D180" s="2"/>
      <c r="E180" s="2"/>
      <c r="F180" s="2"/>
      <c r="G180" s="99"/>
      <c r="H180" s="99"/>
      <c r="I180" s="99"/>
      <c r="J180" s="99"/>
      <c r="K180" s="99"/>
      <c r="L180" s="99"/>
      <c r="M180" s="99"/>
      <c r="N180" s="2"/>
      <c r="O180" s="99"/>
      <c r="P180" s="2"/>
      <c r="Q180" s="99"/>
      <c r="R180" s="99"/>
      <c r="S180" s="2"/>
      <c r="T180" s="99"/>
      <c r="U180" s="2"/>
      <c r="V180" s="99"/>
      <c r="W180" s="99"/>
      <c r="X180" s="99"/>
      <c r="Y180" s="99"/>
      <c r="Z180" s="2"/>
      <c r="AA180" s="99"/>
      <c r="AB180" s="99"/>
      <c r="AC180" s="99"/>
      <c r="AD180" s="2"/>
      <c r="AE180" s="99"/>
      <c r="AF180" s="99"/>
      <c r="AG180" s="99"/>
      <c r="AH180" s="99"/>
      <c r="AI180" s="99"/>
      <c r="AJ180" s="99"/>
      <c r="AK180" s="99"/>
      <c r="AL180" s="99"/>
      <c r="AM180" s="99"/>
      <c r="AN180" s="99"/>
      <c r="AO180" s="99"/>
      <c r="AP180" s="2"/>
      <c r="AQ180" s="99"/>
      <c r="AR180" s="99"/>
      <c r="AS180" s="2"/>
      <c r="AT180" s="2"/>
      <c r="AU180" s="2"/>
      <c r="AV180" s="2"/>
    </row>
    <row r="181" spans="4:48" ht="15.75" customHeight="1" x14ac:dyDescent="0.3">
      <c r="D181" s="2"/>
      <c r="E181" s="2"/>
      <c r="F181" s="2"/>
      <c r="G181" s="99"/>
      <c r="H181" s="99"/>
      <c r="I181" s="99"/>
      <c r="J181" s="99"/>
      <c r="K181" s="99"/>
      <c r="L181" s="99"/>
      <c r="M181" s="99"/>
      <c r="N181" s="2"/>
      <c r="O181" s="99"/>
      <c r="P181" s="2"/>
      <c r="Q181" s="99"/>
      <c r="R181" s="99"/>
      <c r="S181" s="2"/>
      <c r="T181" s="99"/>
      <c r="U181" s="2"/>
      <c r="V181" s="99"/>
      <c r="W181" s="99"/>
      <c r="X181" s="99"/>
      <c r="Y181" s="99"/>
      <c r="Z181" s="2"/>
      <c r="AA181" s="99"/>
      <c r="AB181" s="99"/>
      <c r="AC181" s="99"/>
      <c r="AD181" s="2"/>
      <c r="AE181" s="99"/>
      <c r="AF181" s="99"/>
      <c r="AG181" s="99"/>
      <c r="AH181" s="99"/>
      <c r="AI181" s="99"/>
      <c r="AJ181" s="99"/>
      <c r="AK181" s="99"/>
      <c r="AL181" s="99"/>
      <c r="AM181" s="99"/>
      <c r="AN181" s="99"/>
      <c r="AO181" s="99"/>
      <c r="AP181" s="2"/>
      <c r="AQ181" s="99"/>
      <c r="AR181" s="99"/>
      <c r="AS181" s="2"/>
      <c r="AT181" s="2"/>
      <c r="AU181" s="2"/>
      <c r="AV181" s="2"/>
    </row>
    <row r="182" spans="4:48" ht="15.75" customHeight="1" x14ac:dyDescent="0.3">
      <c r="D182" s="2"/>
      <c r="E182" s="2"/>
      <c r="F182" s="2"/>
      <c r="G182" s="99"/>
      <c r="H182" s="99"/>
      <c r="I182" s="99"/>
      <c r="J182" s="99"/>
      <c r="K182" s="99"/>
      <c r="L182" s="99"/>
      <c r="M182" s="99"/>
      <c r="N182" s="2"/>
      <c r="O182" s="99"/>
      <c r="P182" s="2"/>
      <c r="Q182" s="99"/>
      <c r="R182" s="99"/>
      <c r="S182" s="2"/>
      <c r="T182" s="99"/>
      <c r="U182" s="2"/>
      <c r="V182" s="99"/>
      <c r="W182" s="99"/>
      <c r="X182" s="99"/>
      <c r="Y182" s="99"/>
      <c r="Z182" s="2"/>
      <c r="AA182" s="99"/>
      <c r="AB182" s="99"/>
      <c r="AC182" s="99"/>
      <c r="AD182" s="2"/>
      <c r="AE182" s="99"/>
      <c r="AF182" s="99"/>
      <c r="AG182" s="99"/>
      <c r="AH182" s="99"/>
      <c r="AI182" s="99"/>
      <c r="AJ182" s="99"/>
      <c r="AK182" s="99"/>
      <c r="AL182" s="99"/>
      <c r="AM182" s="99"/>
      <c r="AN182" s="99"/>
      <c r="AO182" s="99"/>
      <c r="AP182" s="2"/>
      <c r="AQ182" s="99"/>
      <c r="AR182" s="99"/>
      <c r="AS182" s="2"/>
      <c r="AT182" s="2"/>
      <c r="AU182" s="2"/>
      <c r="AV182" s="2"/>
    </row>
    <row r="183" spans="4:48" ht="15.75" customHeight="1" x14ac:dyDescent="0.3">
      <c r="D183" s="2"/>
      <c r="E183" s="2"/>
      <c r="F183" s="2"/>
      <c r="G183" s="99"/>
      <c r="H183" s="99"/>
      <c r="I183" s="99"/>
      <c r="J183" s="99"/>
      <c r="K183" s="99"/>
      <c r="L183" s="99"/>
      <c r="M183" s="99"/>
      <c r="N183" s="2"/>
      <c r="O183" s="99"/>
      <c r="P183" s="2"/>
      <c r="Q183" s="99"/>
      <c r="R183" s="99"/>
      <c r="S183" s="2"/>
      <c r="T183" s="99"/>
      <c r="U183" s="2"/>
      <c r="V183" s="99"/>
      <c r="W183" s="99"/>
      <c r="X183" s="99"/>
      <c r="Y183" s="99"/>
      <c r="Z183" s="2"/>
      <c r="AA183" s="99"/>
      <c r="AB183" s="99"/>
      <c r="AC183" s="99"/>
      <c r="AD183" s="2"/>
      <c r="AE183" s="99"/>
      <c r="AF183" s="99"/>
      <c r="AG183" s="99"/>
      <c r="AH183" s="99"/>
      <c r="AI183" s="99"/>
      <c r="AJ183" s="99"/>
      <c r="AK183" s="99"/>
      <c r="AL183" s="99"/>
      <c r="AM183" s="99"/>
      <c r="AN183" s="99"/>
      <c r="AO183" s="99"/>
      <c r="AP183" s="2"/>
      <c r="AQ183" s="99"/>
      <c r="AR183" s="99"/>
      <c r="AS183" s="2"/>
      <c r="AT183" s="2"/>
      <c r="AU183" s="2"/>
      <c r="AV183" s="2"/>
    </row>
    <row r="184" spans="4:48" ht="15.75" customHeight="1" x14ac:dyDescent="0.3">
      <c r="D184" s="2"/>
      <c r="E184" s="2"/>
      <c r="F184" s="2"/>
      <c r="G184" s="99"/>
      <c r="H184" s="99"/>
      <c r="I184" s="99"/>
      <c r="J184" s="99"/>
      <c r="K184" s="99"/>
      <c r="L184" s="99"/>
      <c r="M184" s="99"/>
      <c r="N184" s="2"/>
      <c r="O184" s="99"/>
      <c r="P184" s="2"/>
      <c r="Q184" s="99"/>
      <c r="R184" s="99"/>
      <c r="S184" s="2"/>
      <c r="T184" s="99"/>
      <c r="U184" s="2"/>
      <c r="V184" s="99"/>
      <c r="W184" s="99"/>
      <c r="X184" s="99"/>
      <c r="Y184" s="99"/>
      <c r="Z184" s="2"/>
      <c r="AA184" s="99"/>
      <c r="AB184" s="99"/>
      <c r="AC184" s="99"/>
      <c r="AD184" s="2"/>
      <c r="AE184" s="99"/>
      <c r="AF184" s="99"/>
      <c r="AG184" s="99"/>
      <c r="AH184" s="99"/>
      <c r="AI184" s="99"/>
      <c r="AJ184" s="99"/>
      <c r="AK184" s="99"/>
      <c r="AL184" s="99"/>
      <c r="AM184" s="99"/>
      <c r="AN184" s="99"/>
      <c r="AO184" s="99"/>
      <c r="AP184" s="2"/>
      <c r="AQ184" s="99"/>
      <c r="AR184" s="99"/>
      <c r="AS184" s="2"/>
      <c r="AT184" s="2"/>
      <c r="AU184" s="2"/>
      <c r="AV184" s="2"/>
    </row>
    <row r="185" spans="4:48" ht="15.75" customHeight="1" x14ac:dyDescent="0.3">
      <c r="D185" s="2"/>
      <c r="E185" s="2"/>
      <c r="F185" s="2"/>
      <c r="G185" s="99"/>
      <c r="H185" s="99"/>
      <c r="I185" s="99"/>
      <c r="J185" s="99"/>
      <c r="K185" s="99"/>
      <c r="L185" s="99"/>
      <c r="M185" s="99"/>
      <c r="N185" s="2"/>
      <c r="O185" s="99"/>
      <c r="P185" s="2"/>
      <c r="Q185" s="99"/>
      <c r="R185" s="99"/>
      <c r="S185" s="2"/>
      <c r="T185" s="99"/>
      <c r="U185" s="2"/>
      <c r="V185" s="99"/>
      <c r="W185" s="99"/>
      <c r="X185" s="99"/>
      <c r="Y185" s="99"/>
      <c r="Z185" s="2"/>
      <c r="AA185" s="99"/>
      <c r="AB185" s="99"/>
      <c r="AC185" s="99"/>
      <c r="AD185" s="2"/>
      <c r="AE185" s="99"/>
      <c r="AF185" s="99"/>
      <c r="AG185" s="99"/>
      <c r="AH185" s="99"/>
      <c r="AI185" s="99"/>
      <c r="AJ185" s="99"/>
      <c r="AK185" s="99"/>
      <c r="AL185" s="99"/>
      <c r="AM185" s="99"/>
      <c r="AN185" s="99"/>
      <c r="AO185" s="99"/>
      <c r="AP185" s="2"/>
      <c r="AQ185" s="99"/>
      <c r="AR185" s="99"/>
      <c r="AS185" s="2"/>
      <c r="AT185" s="2"/>
      <c r="AU185" s="2"/>
      <c r="AV185" s="2"/>
    </row>
    <row r="186" spans="4:48" ht="15.75" customHeight="1" x14ac:dyDescent="0.3">
      <c r="D186" s="2"/>
      <c r="E186" s="2"/>
      <c r="F186" s="2"/>
      <c r="G186" s="99"/>
      <c r="H186" s="99"/>
      <c r="I186" s="99"/>
      <c r="J186" s="99"/>
      <c r="K186" s="99"/>
      <c r="L186" s="99"/>
      <c r="M186" s="99"/>
      <c r="N186" s="2"/>
      <c r="O186" s="99"/>
      <c r="P186" s="2"/>
      <c r="Q186" s="99"/>
      <c r="R186" s="99"/>
      <c r="S186" s="2"/>
      <c r="T186" s="99"/>
      <c r="U186" s="2"/>
      <c r="V186" s="99"/>
      <c r="W186" s="99"/>
      <c r="X186" s="99"/>
      <c r="Y186" s="99"/>
      <c r="Z186" s="2"/>
      <c r="AA186" s="99"/>
      <c r="AB186" s="99"/>
      <c r="AC186" s="99"/>
      <c r="AD186" s="2"/>
      <c r="AE186" s="99"/>
      <c r="AF186" s="99"/>
      <c r="AG186" s="99"/>
      <c r="AH186" s="99"/>
      <c r="AI186" s="99"/>
      <c r="AJ186" s="99"/>
      <c r="AK186" s="99"/>
      <c r="AL186" s="99"/>
      <c r="AM186" s="99"/>
      <c r="AN186" s="99"/>
      <c r="AO186" s="99"/>
      <c r="AP186" s="2"/>
      <c r="AQ186" s="99"/>
      <c r="AR186" s="99"/>
      <c r="AS186" s="2"/>
      <c r="AT186" s="2"/>
      <c r="AU186" s="2"/>
      <c r="AV186" s="2"/>
    </row>
    <row r="187" spans="4:48" ht="15.75" customHeight="1" x14ac:dyDescent="0.3">
      <c r="D187" s="2"/>
      <c r="E187" s="2"/>
      <c r="F187" s="2"/>
      <c r="G187" s="99"/>
      <c r="H187" s="99"/>
      <c r="I187" s="99"/>
      <c r="J187" s="99"/>
      <c r="K187" s="99"/>
      <c r="L187" s="99"/>
      <c r="M187" s="99"/>
      <c r="N187" s="2"/>
      <c r="O187" s="99"/>
      <c r="P187" s="2"/>
      <c r="Q187" s="99"/>
      <c r="R187" s="99"/>
      <c r="S187" s="2"/>
      <c r="T187" s="99"/>
      <c r="U187" s="2"/>
      <c r="V187" s="99"/>
      <c r="W187" s="99"/>
      <c r="X187" s="99"/>
      <c r="Y187" s="99"/>
      <c r="Z187" s="2"/>
      <c r="AA187" s="99"/>
      <c r="AB187" s="99"/>
      <c r="AC187" s="99"/>
      <c r="AD187" s="2"/>
      <c r="AE187" s="99"/>
      <c r="AF187" s="99"/>
      <c r="AG187" s="99"/>
      <c r="AH187" s="99"/>
      <c r="AI187" s="99"/>
      <c r="AJ187" s="99"/>
      <c r="AK187" s="99"/>
      <c r="AL187" s="99"/>
      <c r="AM187" s="99"/>
      <c r="AN187" s="99"/>
      <c r="AO187" s="99"/>
      <c r="AP187" s="2"/>
      <c r="AQ187" s="99"/>
      <c r="AR187" s="99"/>
      <c r="AS187" s="2"/>
      <c r="AT187" s="2"/>
      <c r="AU187" s="2"/>
      <c r="AV187" s="2"/>
    </row>
    <row r="188" spans="4:48" ht="15.75" customHeight="1" x14ac:dyDescent="0.3">
      <c r="D188" s="2"/>
      <c r="E188" s="2"/>
      <c r="F188" s="2"/>
      <c r="G188" s="99"/>
      <c r="H188" s="99"/>
      <c r="I188" s="99"/>
      <c r="J188" s="99"/>
      <c r="K188" s="99"/>
      <c r="L188" s="99"/>
      <c r="M188" s="99"/>
      <c r="N188" s="2"/>
      <c r="O188" s="99"/>
      <c r="P188" s="2"/>
      <c r="Q188" s="99"/>
      <c r="R188" s="99"/>
      <c r="S188" s="2"/>
      <c r="T188" s="99"/>
      <c r="U188" s="2"/>
      <c r="V188" s="99"/>
      <c r="W188" s="99"/>
      <c r="X188" s="99"/>
      <c r="Y188" s="99"/>
      <c r="Z188" s="2"/>
      <c r="AA188" s="99"/>
      <c r="AB188" s="99"/>
      <c r="AC188" s="99"/>
      <c r="AD188" s="2"/>
      <c r="AE188" s="99"/>
      <c r="AF188" s="99"/>
      <c r="AG188" s="99"/>
      <c r="AH188" s="99"/>
      <c r="AI188" s="99"/>
      <c r="AJ188" s="99"/>
      <c r="AK188" s="99"/>
      <c r="AL188" s="99"/>
      <c r="AM188" s="99"/>
      <c r="AN188" s="99"/>
      <c r="AO188" s="99"/>
      <c r="AP188" s="2"/>
      <c r="AQ188" s="99"/>
      <c r="AR188" s="99"/>
      <c r="AS188" s="2"/>
      <c r="AT188" s="2"/>
      <c r="AU188" s="2"/>
      <c r="AV188" s="2"/>
    </row>
    <row r="189" spans="4:48" ht="15.75" customHeight="1" x14ac:dyDescent="0.3">
      <c r="D189" s="2"/>
      <c r="E189" s="2"/>
      <c r="F189" s="2"/>
      <c r="G189" s="99"/>
      <c r="H189" s="99"/>
      <c r="I189" s="99"/>
      <c r="J189" s="99"/>
      <c r="K189" s="99"/>
      <c r="L189" s="99"/>
      <c r="M189" s="99"/>
      <c r="N189" s="2"/>
      <c r="O189" s="99"/>
      <c r="P189" s="2"/>
      <c r="Q189" s="99"/>
      <c r="R189" s="99"/>
      <c r="S189" s="2"/>
      <c r="T189" s="99"/>
      <c r="U189" s="2"/>
      <c r="V189" s="99"/>
      <c r="W189" s="99"/>
      <c r="X189" s="99"/>
      <c r="Y189" s="99"/>
      <c r="Z189" s="2"/>
      <c r="AA189" s="99"/>
      <c r="AB189" s="99"/>
      <c r="AC189" s="99"/>
      <c r="AD189" s="2"/>
      <c r="AE189" s="99"/>
      <c r="AF189" s="99"/>
      <c r="AG189" s="99"/>
      <c r="AH189" s="99"/>
      <c r="AI189" s="99"/>
      <c r="AJ189" s="99"/>
      <c r="AK189" s="99"/>
      <c r="AL189" s="99"/>
      <c r="AM189" s="99"/>
      <c r="AN189" s="99"/>
      <c r="AO189" s="99"/>
      <c r="AP189" s="2"/>
      <c r="AQ189" s="99"/>
      <c r="AR189" s="99"/>
      <c r="AS189" s="2"/>
      <c r="AT189" s="2"/>
      <c r="AU189" s="2"/>
      <c r="AV189" s="2"/>
    </row>
    <row r="190" spans="4:48" ht="15.75" customHeight="1" x14ac:dyDescent="0.3">
      <c r="D190" s="2"/>
      <c r="E190" s="2"/>
      <c r="F190" s="2"/>
      <c r="G190" s="99"/>
      <c r="H190" s="99"/>
      <c r="I190" s="99"/>
      <c r="J190" s="99"/>
      <c r="K190" s="99"/>
      <c r="L190" s="99"/>
      <c r="M190" s="99"/>
      <c r="N190" s="2"/>
      <c r="O190" s="99"/>
      <c r="P190" s="2"/>
      <c r="Q190" s="99"/>
      <c r="R190" s="99"/>
      <c r="S190" s="2"/>
      <c r="T190" s="99"/>
      <c r="U190" s="2"/>
      <c r="V190" s="99"/>
      <c r="W190" s="99"/>
      <c r="X190" s="99"/>
      <c r="Y190" s="99"/>
      <c r="Z190" s="2"/>
      <c r="AA190" s="99"/>
      <c r="AB190" s="99"/>
      <c r="AC190" s="99"/>
      <c r="AD190" s="2"/>
      <c r="AE190" s="99"/>
      <c r="AF190" s="99"/>
      <c r="AG190" s="99"/>
      <c r="AH190" s="99"/>
      <c r="AI190" s="99"/>
      <c r="AJ190" s="99"/>
      <c r="AK190" s="99"/>
      <c r="AL190" s="99"/>
      <c r="AM190" s="99"/>
      <c r="AN190" s="99"/>
      <c r="AO190" s="99"/>
      <c r="AP190" s="2"/>
      <c r="AQ190" s="99"/>
      <c r="AR190" s="99"/>
      <c r="AS190" s="2"/>
      <c r="AT190" s="2"/>
      <c r="AU190" s="2"/>
      <c r="AV190" s="2"/>
    </row>
    <row r="191" spans="4:48" ht="15.75" customHeight="1" x14ac:dyDescent="0.3">
      <c r="D191" s="2"/>
      <c r="E191" s="2"/>
      <c r="F191" s="2"/>
      <c r="G191" s="99"/>
      <c r="H191" s="99"/>
      <c r="I191" s="99"/>
      <c r="J191" s="99"/>
      <c r="K191" s="99"/>
      <c r="L191" s="99"/>
      <c r="M191" s="99"/>
      <c r="N191" s="2"/>
      <c r="O191" s="99"/>
      <c r="P191" s="2"/>
      <c r="Q191" s="99"/>
      <c r="R191" s="99"/>
      <c r="S191" s="2"/>
      <c r="T191" s="99"/>
      <c r="U191" s="2"/>
      <c r="V191" s="99"/>
      <c r="W191" s="99"/>
      <c r="X191" s="99"/>
      <c r="Y191" s="99"/>
      <c r="Z191" s="2"/>
      <c r="AA191" s="99"/>
      <c r="AB191" s="99"/>
      <c r="AC191" s="99"/>
      <c r="AD191" s="2"/>
      <c r="AE191" s="99"/>
      <c r="AF191" s="99"/>
      <c r="AG191" s="99"/>
      <c r="AH191" s="99"/>
      <c r="AI191" s="99"/>
      <c r="AJ191" s="99"/>
      <c r="AK191" s="99"/>
      <c r="AL191" s="99"/>
      <c r="AM191" s="99"/>
      <c r="AN191" s="99"/>
      <c r="AO191" s="99"/>
      <c r="AP191" s="2"/>
      <c r="AQ191" s="99"/>
      <c r="AR191" s="99"/>
      <c r="AS191" s="2"/>
      <c r="AT191" s="2"/>
      <c r="AU191" s="2"/>
      <c r="AV191" s="2"/>
    </row>
    <row r="192" spans="4:48" ht="15.75" customHeight="1" x14ac:dyDescent="0.3">
      <c r="D192" s="2"/>
      <c r="E192" s="2"/>
      <c r="F192" s="2"/>
      <c r="G192" s="99"/>
      <c r="H192" s="99"/>
      <c r="I192" s="99"/>
      <c r="J192" s="99"/>
      <c r="K192" s="99"/>
      <c r="L192" s="99"/>
      <c r="M192" s="99"/>
      <c r="N192" s="2"/>
      <c r="O192" s="99"/>
      <c r="P192" s="2"/>
      <c r="Q192" s="99"/>
      <c r="R192" s="99"/>
      <c r="S192" s="2"/>
      <c r="T192" s="99"/>
      <c r="U192" s="2"/>
      <c r="V192" s="99"/>
      <c r="W192" s="99"/>
      <c r="X192" s="99"/>
      <c r="Y192" s="99"/>
      <c r="Z192" s="2"/>
      <c r="AA192" s="99"/>
      <c r="AB192" s="99"/>
      <c r="AC192" s="99"/>
      <c r="AD192" s="2"/>
      <c r="AE192" s="99"/>
      <c r="AF192" s="99"/>
      <c r="AG192" s="99"/>
      <c r="AH192" s="99"/>
      <c r="AI192" s="99"/>
      <c r="AJ192" s="99"/>
      <c r="AK192" s="99"/>
      <c r="AL192" s="99"/>
      <c r="AM192" s="99"/>
      <c r="AN192" s="99"/>
      <c r="AO192" s="99"/>
      <c r="AP192" s="2"/>
      <c r="AQ192" s="99"/>
      <c r="AR192" s="99"/>
      <c r="AS192" s="2"/>
      <c r="AT192" s="2"/>
      <c r="AU192" s="2"/>
      <c r="AV192" s="2"/>
    </row>
    <row r="193" spans="4:48" ht="15.75" customHeight="1" x14ac:dyDescent="0.3">
      <c r="D193" s="2"/>
      <c r="E193" s="2"/>
      <c r="F193" s="2"/>
      <c r="G193" s="99"/>
      <c r="H193" s="99"/>
      <c r="I193" s="99"/>
      <c r="J193" s="99"/>
      <c r="K193" s="99"/>
      <c r="L193" s="99"/>
      <c r="M193" s="99"/>
      <c r="N193" s="2"/>
      <c r="O193" s="99"/>
      <c r="P193" s="2"/>
      <c r="Q193" s="99"/>
      <c r="R193" s="99"/>
      <c r="S193" s="2"/>
      <c r="T193" s="99"/>
      <c r="U193" s="2"/>
      <c r="V193" s="99"/>
      <c r="W193" s="99"/>
      <c r="X193" s="99"/>
      <c r="Y193" s="99"/>
      <c r="Z193" s="2"/>
      <c r="AA193" s="99"/>
      <c r="AB193" s="99"/>
      <c r="AC193" s="99"/>
      <c r="AD193" s="2"/>
      <c r="AE193" s="99"/>
      <c r="AF193" s="99"/>
      <c r="AG193" s="99"/>
      <c r="AH193" s="99"/>
      <c r="AI193" s="99"/>
      <c r="AJ193" s="99"/>
      <c r="AK193" s="99"/>
      <c r="AL193" s="99"/>
      <c r="AM193" s="99"/>
      <c r="AN193" s="99"/>
      <c r="AO193" s="99"/>
      <c r="AP193" s="2"/>
      <c r="AQ193" s="99"/>
      <c r="AR193" s="99"/>
      <c r="AS193" s="2"/>
      <c r="AT193" s="2"/>
      <c r="AU193" s="2"/>
      <c r="AV193" s="2"/>
    </row>
    <row r="194" spans="4:48" ht="15.75" customHeight="1" x14ac:dyDescent="0.3">
      <c r="D194" s="2"/>
      <c r="E194" s="2"/>
      <c r="F194" s="2"/>
      <c r="G194" s="99"/>
      <c r="H194" s="99"/>
      <c r="I194" s="99"/>
      <c r="J194" s="99"/>
      <c r="K194" s="99"/>
      <c r="L194" s="99"/>
      <c r="M194" s="99"/>
      <c r="N194" s="2"/>
      <c r="O194" s="99"/>
      <c r="P194" s="2"/>
      <c r="Q194" s="99"/>
      <c r="R194" s="99"/>
      <c r="S194" s="2"/>
      <c r="T194" s="99"/>
      <c r="U194" s="2"/>
      <c r="V194" s="99"/>
      <c r="W194" s="99"/>
      <c r="X194" s="99"/>
      <c r="Y194" s="99"/>
      <c r="Z194" s="2"/>
      <c r="AA194" s="99"/>
      <c r="AB194" s="99"/>
      <c r="AC194" s="99"/>
      <c r="AD194" s="2"/>
      <c r="AE194" s="99"/>
      <c r="AF194" s="99"/>
      <c r="AG194" s="99"/>
      <c r="AH194" s="99"/>
      <c r="AI194" s="99"/>
      <c r="AJ194" s="99"/>
      <c r="AK194" s="99"/>
      <c r="AL194" s="99"/>
      <c r="AM194" s="99"/>
      <c r="AN194" s="99"/>
      <c r="AO194" s="99"/>
      <c r="AP194" s="2"/>
      <c r="AQ194" s="99"/>
      <c r="AR194" s="99"/>
      <c r="AS194" s="2"/>
      <c r="AT194" s="2"/>
      <c r="AU194" s="2"/>
      <c r="AV194" s="2"/>
    </row>
    <row r="195" spans="4:48" ht="15.75" customHeight="1" x14ac:dyDescent="0.3">
      <c r="D195" s="2"/>
      <c r="E195" s="2"/>
      <c r="F195" s="2"/>
      <c r="G195" s="99"/>
      <c r="H195" s="99"/>
      <c r="I195" s="99"/>
      <c r="J195" s="99"/>
      <c r="K195" s="99"/>
      <c r="L195" s="99"/>
      <c r="M195" s="99"/>
      <c r="N195" s="2"/>
      <c r="O195" s="99"/>
      <c r="P195" s="2"/>
      <c r="Q195" s="99"/>
      <c r="R195" s="99"/>
      <c r="S195" s="2"/>
      <c r="T195" s="99"/>
      <c r="U195" s="2"/>
      <c r="V195" s="99"/>
      <c r="W195" s="99"/>
      <c r="X195" s="99"/>
      <c r="Y195" s="99"/>
      <c r="Z195" s="2"/>
      <c r="AA195" s="99"/>
      <c r="AB195" s="99"/>
      <c r="AC195" s="99"/>
      <c r="AD195" s="2"/>
      <c r="AE195" s="99"/>
      <c r="AF195" s="99"/>
      <c r="AG195" s="99"/>
      <c r="AH195" s="99"/>
      <c r="AI195" s="99"/>
      <c r="AJ195" s="99"/>
      <c r="AK195" s="99"/>
      <c r="AL195" s="99"/>
      <c r="AM195" s="99"/>
      <c r="AN195" s="99"/>
      <c r="AO195" s="99"/>
      <c r="AP195" s="2"/>
      <c r="AQ195" s="99"/>
      <c r="AR195" s="99"/>
      <c r="AS195" s="2"/>
      <c r="AT195" s="2"/>
      <c r="AU195" s="2"/>
      <c r="AV195" s="2"/>
    </row>
    <row r="196" spans="4:48" ht="15.75" customHeight="1" x14ac:dyDescent="0.3">
      <c r="D196" s="2"/>
      <c r="E196" s="2"/>
      <c r="F196" s="2"/>
      <c r="G196" s="99"/>
      <c r="H196" s="99"/>
      <c r="I196" s="99"/>
      <c r="J196" s="99"/>
      <c r="K196" s="99"/>
      <c r="L196" s="99"/>
      <c r="M196" s="99"/>
      <c r="N196" s="2"/>
      <c r="O196" s="99"/>
      <c r="P196" s="2"/>
      <c r="Q196" s="99"/>
      <c r="R196" s="99"/>
      <c r="S196" s="2"/>
      <c r="T196" s="99"/>
      <c r="U196" s="2"/>
      <c r="V196" s="99"/>
      <c r="W196" s="99"/>
      <c r="X196" s="99"/>
      <c r="Y196" s="99"/>
      <c r="Z196" s="2"/>
      <c r="AA196" s="99"/>
      <c r="AB196" s="99"/>
      <c r="AC196" s="99"/>
      <c r="AD196" s="2"/>
      <c r="AE196" s="99"/>
      <c r="AF196" s="99"/>
      <c r="AG196" s="99"/>
      <c r="AH196" s="99"/>
      <c r="AI196" s="99"/>
      <c r="AJ196" s="99"/>
      <c r="AK196" s="99"/>
      <c r="AL196" s="99"/>
      <c r="AM196" s="99"/>
      <c r="AN196" s="99"/>
      <c r="AO196" s="99"/>
      <c r="AP196" s="2"/>
      <c r="AQ196" s="99"/>
      <c r="AR196" s="99"/>
      <c r="AS196" s="2"/>
      <c r="AT196" s="2"/>
      <c r="AU196" s="2"/>
      <c r="AV196" s="2"/>
    </row>
    <row r="197" spans="4:48" ht="15.75" customHeight="1" x14ac:dyDescent="0.3">
      <c r="D197" s="2"/>
      <c r="E197" s="2"/>
      <c r="F197" s="2"/>
      <c r="G197" s="99"/>
      <c r="H197" s="99"/>
      <c r="I197" s="99"/>
      <c r="J197" s="99"/>
      <c r="K197" s="99"/>
      <c r="L197" s="99"/>
      <c r="M197" s="99"/>
      <c r="N197" s="2"/>
      <c r="O197" s="99"/>
      <c r="P197" s="2"/>
      <c r="Q197" s="99"/>
      <c r="R197" s="99"/>
      <c r="S197" s="2"/>
      <c r="T197" s="99"/>
      <c r="U197" s="2"/>
      <c r="V197" s="99"/>
      <c r="W197" s="99"/>
      <c r="X197" s="99"/>
      <c r="Y197" s="99"/>
      <c r="Z197" s="2"/>
      <c r="AA197" s="99"/>
      <c r="AB197" s="99"/>
      <c r="AC197" s="99"/>
      <c r="AD197" s="2"/>
      <c r="AE197" s="99"/>
      <c r="AF197" s="99"/>
      <c r="AG197" s="99"/>
      <c r="AH197" s="99"/>
      <c r="AI197" s="99"/>
      <c r="AJ197" s="99"/>
      <c r="AK197" s="99"/>
      <c r="AL197" s="99"/>
      <c r="AM197" s="99"/>
      <c r="AN197" s="99"/>
      <c r="AO197" s="99"/>
      <c r="AP197" s="2"/>
      <c r="AQ197" s="99"/>
      <c r="AR197" s="99"/>
      <c r="AS197" s="2"/>
      <c r="AT197" s="2"/>
      <c r="AU197" s="2"/>
      <c r="AV197" s="2"/>
    </row>
    <row r="198" spans="4:48" ht="15.75" customHeight="1" x14ac:dyDescent="0.3">
      <c r="D198" s="2"/>
      <c r="E198" s="2"/>
      <c r="F198" s="2"/>
      <c r="G198" s="99"/>
      <c r="H198" s="99"/>
      <c r="I198" s="99"/>
      <c r="J198" s="99"/>
      <c r="K198" s="99"/>
      <c r="L198" s="99"/>
      <c r="M198" s="99"/>
      <c r="N198" s="2"/>
      <c r="O198" s="99"/>
      <c r="P198" s="2"/>
      <c r="Q198" s="99"/>
      <c r="R198" s="99"/>
      <c r="S198" s="2"/>
      <c r="T198" s="99"/>
      <c r="U198" s="2"/>
      <c r="V198" s="99"/>
      <c r="W198" s="99"/>
      <c r="X198" s="99"/>
      <c r="Y198" s="99"/>
      <c r="Z198" s="2"/>
      <c r="AA198" s="99"/>
      <c r="AB198" s="99"/>
      <c r="AC198" s="99"/>
      <c r="AD198" s="2"/>
      <c r="AE198" s="99"/>
      <c r="AF198" s="99"/>
      <c r="AG198" s="99"/>
      <c r="AH198" s="99"/>
      <c r="AI198" s="99"/>
      <c r="AJ198" s="99"/>
      <c r="AK198" s="99"/>
      <c r="AL198" s="99"/>
      <c r="AM198" s="99"/>
      <c r="AN198" s="99"/>
      <c r="AO198" s="99"/>
      <c r="AP198" s="2"/>
      <c r="AQ198" s="99"/>
      <c r="AR198" s="99"/>
      <c r="AS198" s="2"/>
      <c r="AT198" s="2"/>
      <c r="AU198" s="2"/>
      <c r="AV198" s="2"/>
    </row>
    <row r="199" spans="4:48" ht="15.75" customHeight="1" x14ac:dyDescent="0.3">
      <c r="D199" s="2"/>
      <c r="E199" s="2"/>
      <c r="F199" s="2"/>
      <c r="G199" s="99"/>
      <c r="H199" s="99"/>
      <c r="I199" s="99"/>
      <c r="J199" s="99"/>
      <c r="K199" s="99"/>
      <c r="L199" s="99"/>
      <c r="M199" s="99"/>
      <c r="N199" s="2"/>
      <c r="O199" s="99"/>
      <c r="P199" s="2"/>
      <c r="Q199" s="99"/>
      <c r="R199" s="99"/>
      <c r="S199" s="2"/>
      <c r="T199" s="99"/>
      <c r="U199" s="2"/>
      <c r="V199" s="99"/>
      <c r="W199" s="99"/>
      <c r="X199" s="99"/>
      <c r="Y199" s="99"/>
      <c r="Z199" s="2"/>
      <c r="AA199" s="99"/>
      <c r="AB199" s="99"/>
      <c r="AC199" s="99"/>
      <c r="AD199" s="2"/>
      <c r="AE199" s="99"/>
      <c r="AF199" s="99"/>
      <c r="AG199" s="99"/>
      <c r="AH199" s="99"/>
      <c r="AI199" s="99"/>
      <c r="AJ199" s="99"/>
      <c r="AK199" s="99"/>
      <c r="AL199" s="99"/>
      <c r="AM199" s="99"/>
      <c r="AN199" s="99"/>
      <c r="AO199" s="99"/>
      <c r="AP199" s="2"/>
      <c r="AQ199" s="99"/>
      <c r="AR199" s="99"/>
      <c r="AS199" s="2"/>
      <c r="AT199" s="2"/>
      <c r="AU199" s="2"/>
      <c r="AV199" s="2"/>
    </row>
    <row r="200" spans="4:48" ht="15.75" customHeight="1" x14ac:dyDescent="0.3">
      <c r="D200" s="2"/>
      <c r="E200" s="2"/>
      <c r="F200" s="2"/>
      <c r="G200" s="99"/>
      <c r="H200" s="99"/>
      <c r="I200" s="99"/>
      <c r="J200" s="99"/>
      <c r="K200" s="99"/>
      <c r="L200" s="99"/>
      <c r="M200" s="99"/>
      <c r="N200" s="2"/>
      <c r="O200" s="99"/>
      <c r="P200" s="2"/>
      <c r="Q200" s="99"/>
      <c r="R200" s="99"/>
      <c r="S200" s="2"/>
      <c r="T200" s="99"/>
      <c r="U200" s="2"/>
      <c r="V200" s="99"/>
      <c r="W200" s="99"/>
      <c r="X200" s="99"/>
      <c r="Y200" s="99"/>
      <c r="Z200" s="2"/>
      <c r="AA200" s="99"/>
      <c r="AB200" s="99"/>
      <c r="AC200" s="99"/>
      <c r="AD200" s="2"/>
      <c r="AE200" s="99"/>
      <c r="AF200" s="99"/>
      <c r="AG200" s="99"/>
      <c r="AH200" s="99"/>
      <c r="AI200" s="99"/>
      <c r="AJ200" s="99"/>
      <c r="AK200" s="99"/>
      <c r="AL200" s="99"/>
      <c r="AM200" s="99"/>
      <c r="AN200" s="99"/>
      <c r="AO200" s="99"/>
      <c r="AP200" s="2"/>
      <c r="AQ200" s="99"/>
      <c r="AR200" s="99"/>
      <c r="AS200" s="2"/>
      <c r="AT200" s="2"/>
      <c r="AU200" s="2"/>
      <c r="AV200" s="2"/>
    </row>
    <row r="201" spans="4:48" ht="15.75" customHeight="1" x14ac:dyDescent="0.3">
      <c r="D201" s="2"/>
      <c r="E201" s="2"/>
      <c r="F201" s="2"/>
      <c r="G201" s="99"/>
      <c r="H201" s="99"/>
      <c r="I201" s="99"/>
      <c r="J201" s="99"/>
      <c r="K201" s="99"/>
      <c r="L201" s="99"/>
      <c r="M201" s="99"/>
      <c r="N201" s="2"/>
      <c r="O201" s="99"/>
      <c r="P201" s="2"/>
      <c r="Q201" s="99"/>
      <c r="R201" s="99"/>
      <c r="S201" s="2"/>
      <c r="T201" s="99"/>
      <c r="U201" s="2"/>
      <c r="V201" s="99"/>
      <c r="W201" s="99"/>
      <c r="X201" s="99"/>
      <c r="Y201" s="99"/>
      <c r="Z201" s="2"/>
      <c r="AA201" s="99"/>
      <c r="AB201" s="99"/>
      <c r="AC201" s="99"/>
      <c r="AD201" s="2"/>
      <c r="AE201" s="99"/>
      <c r="AF201" s="99"/>
      <c r="AG201" s="99"/>
      <c r="AH201" s="99"/>
      <c r="AI201" s="99"/>
      <c r="AJ201" s="99"/>
      <c r="AK201" s="99"/>
      <c r="AL201" s="99"/>
      <c r="AM201" s="99"/>
      <c r="AN201" s="99"/>
      <c r="AO201" s="99"/>
      <c r="AP201" s="2"/>
      <c r="AQ201" s="99"/>
      <c r="AR201" s="99"/>
      <c r="AS201" s="2"/>
      <c r="AT201" s="2"/>
      <c r="AU201" s="2"/>
      <c r="AV201" s="2"/>
    </row>
    <row r="202" spans="4:48" ht="15.75" customHeight="1" x14ac:dyDescent="0.3">
      <c r="D202" s="2"/>
      <c r="E202" s="2"/>
      <c r="F202" s="2"/>
      <c r="G202" s="99"/>
      <c r="H202" s="99"/>
      <c r="I202" s="99"/>
      <c r="J202" s="99"/>
      <c r="K202" s="99"/>
      <c r="L202" s="99"/>
      <c r="M202" s="99"/>
      <c r="N202" s="2"/>
      <c r="O202" s="99"/>
      <c r="P202" s="2"/>
      <c r="Q202" s="99"/>
      <c r="R202" s="99"/>
      <c r="S202" s="2"/>
      <c r="T202" s="99"/>
      <c r="U202" s="2"/>
      <c r="V202" s="99"/>
      <c r="W202" s="99"/>
      <c r="X202" s="99"/>
      <c r="Y202" s="99"/>
      <c r="Z202" s="2"/>
      <c r="AA202" s="99"/>
      <c r="AB202" s="99"/>
      <c r="AC202" s="99"/>
      <c r="AD202" s="2"/>
      <c r="AE202" s="99"/>
      <c r="AF202" s="99"/>
      <c r="AG202" s="99"/>
      <c r="AH202" s="99"/>
      <c r="AI202" s="99"/>
      <c r="AJ202" s="99"/>
      <c r="AK202" s="99"/>
      <c r="AL202" s="99"/>
      <c r="AM202" s="99"/>
      <c r="AN202" s="99"/>
      <c r="AO202" s="99"/>
      <c r="AP202" s="2"/>
      <c r="AQ202" s="99"/>
      <c r="AR202" s="99"/>
      <c r="AS202" s="2"/>
      <c r="AT202" s="2"/>
      <c r="AU202" s="2"/>
      <c r="AV202" s="2"/>
    </row>
    <row r="203" spans="4:48" ht="15.75" customHeight="1" x14ac:dyDescent="0.3">
      <c r="D203" s="2"/>
      <c r="E203" s="2"/>
      <c r="F203" s="2"/>
      <c r="G203" s="99"/>
      <c r="H203" s="99"/>
      <c r="I203" s="99"/>
      <c r="J203" s="99"/>
      <c r="K203" s="99"/>
      <c r="L203" s="99"/>
      <c r="M203" s="99"/>
      <c r="N203" s="2"/>
      <c r="O203" s="99"/>
      <c r="P203" s="2"/>
      <c r="Q203" s="99"/>
      <c r="R203" s="99"/>
      <c r="S203" s="2"/>
      <c r="T203" s="99"/>
      <c r="U203" s="2"/>
      <c r="V203" s="99"/>
      <c r="W203" s="99"/>
      <c r="X203" s="99"/>
      <c r="Y203" s="99"/>
      <c r="Z203" s="2"/>
      <c r="AA203" s="99"/>
      <c r="AB203" s="99"/>
      <c r="AC203" s="99"/>
      <c r="AD203" s="2"/>
      <c r="AE203" s="99"/>
      <c r="AF203" s="99"/>
      <c r="AG203" s="99"/>
      <c r="AH203" s="99"/>
      <c r="AI203" s="99"/>
      <c r="AJ203" s="99"/>
      <c r="AK203" s="99"/>
      <c r="AL203" s="99"/>
      <c r="AM203" s="99"/>
      <c r="AN203" s="99"/>
      <c r="AO203" s="99"/>
      <c r="AP203" s="2"/>
      <c r="AQ203" s="99"/>
      <c r="AR203" s="99"/>
      <c r="AS203" s="2"/>
      <c r="AT203" s="2"/>
      <c r="AU203" s="2"/>
      <c r="AV203" s="2"/>
    </row>
    <row r="204" spans="4:48" ht="15.75" customHeight="1" x14ac:dyDescent="0.3">
      <c r="D204" s="2"/>
      <c r="E204" s="2"/>
      <c r="F204" s="2"/>
      <c r="G204" s="99"/>
      <c r="H204" s="99"/>
      <c r="I204" s="99"/>
      <c r="J204" s="99"/>
      <c r="K204" s="99"/>
      <c r="L204" s="99"/>
      <c r="M204" s="99"/>
      <c r="N204" s="2"/>
      <c r="O204" s="99"/>
      <c r="P204" s="2"/>
      <c r="Q204" s="99"/>
      <c r="R204" s="99"/>
      <c r="S204" s="2"/>
      <c r="T204" s="99"/>
      <c r="U204" s="2"/>
      <c r="V204" s="99"/>
      <c r="W204" s="99"/>
      <c r="X204" s="99"/>
      <c r="Y204" s="99"/>
      <c r="Z204" s="2"/>
      <c r="AA204" s="99"/>
      <c r="AB204" s="99"/>
      <c r="AC204" s="99"/>
      <c r="AD204" s="2"/>
      <c r="AE204" s="99"/>
      <c r="AF204" s="99"/>
      <c r="AG204" s="99"/>
      <c r="AH204" s="99"/>
      <c r="AI204" s="99"/>
      <c r="AJ204" s="99"/>
      <c r="AK204" s="99"/>
      <c r="AL204" s="99"/>
      <c r="AM204" s="99"/>
      <c r="AN204" s="99"/>
      <c r="AO204" s="99"/>
      <c r="AP204" s="2"/>
      <c r="AQ204" s="99"/>
      <c r="AR204" s="99"/>
      <c r="AS204" s="2"/>
      <c r="AT204" s="2"/>
      <c r="AU204" s="2"/>
      <c r="AV204" s="2"/>
    </row>
    <row r="205" spans="4:48" ht="15.75" customHeight="1" x14ac:dyDescent="0.3">
      <c r="D205" s="2"/>
      <c r="E205" s="2"/>
      <c r="F205" s="2"/>
      <c r="G205" s="99"/>
      <c r="H205" s="99"/>
      <c r="I205" s="99"/>
      <c r="J205" s="99"/>
      <c r="K205" s="99"/>
      <c r="L205" s="99"/>
      <c r="M205" s="99"/>
      <c r="N205" s="2"/>
      <c r="O205" s="99"/>
      <c r="P205" s="2"/>
      <c r="Q205" s="99"/>
      <c r="R205" s="99"/>
      <c r="S205" s="2"/>
      <c r="T205" s="99"/>
      <c r="U205" s="2"/>
      <c r="V205" s="99"/>
      <c r="W205" s="99"/>
      <c r="X205" s="99"/>
      <c r="Y205" s="99"/>
      <c r="Z205" s="2"/>
      <c r="AA205" s="99"/>
      <c r="AB205" s="99"/>
      <c r="AC205" s="99"/>
      <c r="AD205" s="2"/>
      <c r="AE205" s="99"/>
      <c r="AF205" s="99"/>
      <c r="AG205" s="99"/>
      <c r="AH205" s="99"/>
      <c r="AI205" s="99"/>
      <c r="AJ205" s="99"/>
      <c r="AK205" s="99"/>
      <c r="AL205" s="99"/>
      <c r="AM205" s="99"/>
      <c r="AN205" s="99"/>
      <c r="AO205" s="99"/>
      <c r="AP205" s="2"/>
      <c r="AQ205" s="99"/>
      <c r="AR205" s="99"/>
      <c r="AS205" s="2"/>
      <c r="AT205" s="2"/>
      <c r="AU205" s="2"/>
      <c r="AV205" s="2"/>
    </row>
    <row r="206" spans="4:48" ht="15.75" customHeight="1" x14ac:dyDescent="0.3">
      <c r="D206" s="2"/>
      <c r="E206" s="2"/>
      <c r="F206" s="2"/>
      <c r="G206" s="99"/>
      <c r="H206" s="99"/>
      <c r="I206" s="99"/>
      <c r="J206" s="99"/>
      <c r="K206" s="99"/>
      <c r="L206" s="99"/>
      <c r="M206" s="99"/>
      <c r="N206" s="2"/>
      <c r="O206" s="99"/>
      <c r="P206" s="2"/>
      <c r="Q206" s="99"/>
      <c r="R206" s="99"/>
      <c r="S206" s="2"/>
      <c r="T206" s="99"/>
      <c r="U206" s="2"/>
      <c r="V206" s="99"/>
      <c r="W206" s="99"/>
      <c r="X206" s="99"/>
      <c r="Y206" s="99"/>
      <c r="Z206" s="2"/>
      <c r="AA206" s="99"/>
      <c r="AB206" s="99"/>
      <c r="AC206" s="99"/>
      <c r="AD206" s="2"/>
      <c r="AE206" s="99"/>
      <c r="AF206" s="99"/>
      <c r="AG206" s="99"/>
      <c r="AH206" s="99"/>
      <c r="AI206" s="99"/>
      <c r="AJ206" s="99"/>
      <c r="AK206" s="99"/>
      <c r="AL206" s="99"/>
      <c r="AM206" s="99"/>
      <c r="AN206" s="99"/>
      <c r="AO206" s="99"/>
      <c r="AP206" s="2"/>
      <c r="AQ206" s="99"/>
      <c r="AR206" s="99"/>
      <c r="AS206" s="2"/>
      <c r="AT206" s="2"/>
      <c r="AU206" s="2"/>
      <c r="AV206" s="2"/>
    </row>
    <row r="207" spans="4:48" ht="15.75" customHeight="1" x14ac:dyDescent="0.3">
      <c r="D207" s="2"/>
      <c r="E207" s="2"/>
      <c r="F207" s="2"/>
      <c r="G207" s="99"/>
      <c r="H207" s="99"/>
      <c r="I207" s="99"/>
      <c r="J207" s="99"/>
      <c r="K207" s="99"/>
      <c r="L207" s="99"/>
      <c r="M207" s="99"/>
      <c r="N207" s="2"/>
      <c r="O207" s="99"/>
      <c r="P207" s="2"/>
      <c r="Q207" s="99"/>
      <c r="R207" s="99"/>
      <c r="S207" s="2"/>
      <c r="T207" s="99"/>
      <c r="U207" s="2"/>
      <c r="V207" s="99"/>
      <c r="W207" s="99"/>
      <c r="X207" s="99"/>
      <c r="Y207" s="99"/>
      <c r="Z207" s="2"/>
      <c r="AA207" s="99"/>
      <c r="AB207" s="99"/>
      <c r="AC207" s="99"/>
      <c r="AD207" s="2"/>
      <c r="AE207" s="99"/>
      <c r="AF207" s="99"/>
      <c r="AG207" s="99"/>
      <c r="AH207" s="99"/>
      <c r="AI207" s="99"/>
      <c r="AJ207" s="99"/>
      <c r="AK207" s="99"/>
      <c r="AL207" s="99"/>
      <c r="AM207" s="99"/>
      <c r="AN207" s="99"/>
      <c r="AO207" s="99"/>
      <c r="AP207" s="2"/>
      <c r="AQ207" s="99"/>
      <c r="AR207" s="99"/>
      <c r="AS207" s="2"/>
      <c r="AT207" s="2"/>
      <c r="AU207" s="2"/>
      <c r="AV207" s="2"/>
    </row>
    <row r="208" spans="4:48" ht="15.75" customHeight="1" x14ac:dyDescent="0.3">
      <c r="D208" s="2"/>
      <c r="E208" s="2"/>
      <c r="F208" s="2"/>
      <c r="G208" s="99"/>
      <c r="H208" s="99"/>
      <c r="I208" s="99"/>
      <c r="J208" s="99"/>
      <c r="K208" s="99"/>
      <c r="L208" s="99"/>
      <c r="M208" s="99"/>
      <c r="N208" s="2"/>
      <c r="O208" s="99"/>
      <c r="P208" s="2"/>
      <c r="Q208" s="99"/>
      <c r="R208" s="99"/>
      <c r="S208" s="2"/>
      <c r="T208" s="99"/>
      <c r="U208" s="2"/>
      <c r="V208" s="99"/>
      <c r="W208" s="99"/>
      <c r="X208" s="99"/>
      <c r="Y208" s="99"/>
      <c r="Z208" s="2"/>
      <c r="AA208" s="99"/>
      <c r="AB208" s="99"/>
      <c r="AC208" s="99"/>
      <c r="AD208" s="2"/>
      <c r="AE208" s="99"/>
      <c r="AF208" s="99"/>
      <c r="AG208" s="99"/>
      <c r="AH208" s="99"/>
      <c r="AI208" s="99"/>
      <c r="AJ208" s="99"/>
      <c r="AK208" s="99"/>
      <c r="AL208" s="99"/>
      <c r="AM208" s="99"/>
      <c r="AN208" s="99"/>
      <c r="AO208" s="99"/>
      <c r="AP208" s="2"/>
      <c r="AQ208" s="99"/>
      <c r="AR208" s="99"/>
      <c r="AS208" s="2"/>
      <c r="AT208" s="2"/>
      <c r="AU208" s="2"/>
      <c r="AV208" s="2"/>
    </row>
    <row r="209" spans="4:48" ht="15.75" customHeight="1" x14ac:dyDescent="0.3">
      <c r="D209" s="2"/>
      <c r="E209" s="2"/>
      <c r="F209" s="2"/>
      <c r="G209" s="99"/>
      <c r="H209" s="99"/>
      <c r="I209" s="99"/>
      <c r="J209" s="99"/>
      <c r="K209" s="99"/>
      <c r="L209" s="99"/>
      <c r="M209" s="99"/>
      <c r="N209" s="2"/>
      <c r="O209" s="99"/>
      <c r="P209" s="2"/>
      <c r="Q209" s="99"/>
      <c r="R209" s="99"/>
      <c r="S209" s="2"/>
      <c r="T209" s="99"/>
      <c r="U209" s="2"/>
      <c r="V209" s="99"/>
      <c r="W209" s="99"/>
      <c r="X209" s="99"/>
      <c r="Y209" s="99"/>
      <c r="Z209" s="2"/>
      <c r="AA209" s="99"/>
      <c r="AB209" s="99"/>
      <c r="AC209" s="99"/>
      <c r="AD209" s="2"/>
      <c r="AE209" s="99"/>
      <c r="AF209" s="99"/>
      <c r="AG209" s="99"/>
      <c r="AH209" s="99"/>
      <c r="AI209" s="99"/>
      <c r="AJ209" s="99"/>
      <c r="AK209" s="99"/>
      <c r="AL209" s="99"/>
      <c r="AM209" s="99"/>
      <c r="AN209" s="99"/>
      <c r="AO209" s="99"/>
      <c r="AP209" s="2"/>
      <c r="AQ209" s="99"/>
      <c r="AR209" s="99"/>
      <c r="AS209" s="2"/>
      <c r="AT209" s="2"/>
      <c r="AU209" s="2"/>
      <c r="AV209" s="2"/>
    </row>
    <row r="210" spans="4:48" ht="15.75" customHeight="1" x14ac:dyDescent="0.3">
      <c r="D210" s="2"/>
      <c r="E210" s="2"/>
      <c r="F210" s="2"/>
      <c r="G210" s="99"/>
      <c r="H210" s="99"/>
      <c r="I210" s="99"/>
      <c r="J210" s="99"/>
      <c r="K210" s="99"/>
      <c r="L210" s="99"/>
      <c r="M210" s="99"/>
      <c r="N210" s="2"/>
      <c r="O210" s="99"/>
      <c r="P210" s="2"/>
      <c r="Q210" s="99"/>
      <c r="R210" s="99"/>
      <c r="S210" s="2"/>
      <c r="T210" s="99"/>
      <c r="U210" s="2"/>
      <c r="V210" s="99"/>
      <c r="W210" s="99"/>
      <c r="X210" s="99"/>
      <c r="Y210" s="99"/>
      <c r="Z210" s="2"/>
      <c r="AA210" s="99"/>
      <c r="AB210" s="99"/>
      <c r="AC210" s="99"/>
      <c r="AD210" s="2"/>
      <c r="AE210" s="99"/>
      <c r="AF210" s="99"/>
      <c r="AG210" s="99"/>
      <c r="AH210" s="99"/>
      <c r="AI210" s="99"/>
      <c r="AJ210" s="99"/>
      <c r="AK210" s="99"/>
      <c r="AL210" s="99"/>
      <c r="AM210" s="99"/>
      <c r="AN210" s="99"/>
      <c r="AO210" s="99"/>
      <c r="AP210" s="2"/>
      <c r="AQ210" s="99"/>
      <c r="AR210" s="99"/>
      <c r="AS210" s="2"/>
      <c r="AT210" s="2"/>
      <c r="AU210" s="2"/>
      <c r="AV210" s="2"/>
    </row>
    <row r="211" spans="4:48" ht="15.75" customHeight="1" x14ac:dyDescent="0.3">
      <c r="D211" s="2"/>
      <c r="E211" s="2"/>
      <c r="F211" s="2"/>
      <c r="G211" s="99"/>
      <c r="H211" s="99"/>
      <c r="I211" s="99"/>
      <c r="J211" s="99"/>
      <c r="K211" s="99"/>
      <c r="L211" s="99"/>
      <c r="M211" s="99"/>
      <c r="N211" s="2"/>
      <c r="O211" s="99"/>
      <c r="P211" s="2"/>
      <c r="Q211" s="99"/>
      <c r="R211" s="99"/>
      <c r="S211" s="2"/>
      <c r="T211" s="99"/>
      <c r="U211" s="2"/>
      <c r="V211" s="99"/>
      <c r="W211" s="99"/>
      <c r="X211" s="99"/>
      <c r="Y211" s="99"/>
      <c r="Z211" s="2"/>
      <c r="AA211" s="99"/>
      <c r="AB211" s="99"/>
      <c r="AC211" s="99"/>
      <c r="AD211" s="2"/>
      <c r="AE211" s="99"/>
      <c r="AF211" s="99"/>
      <c r="AG211" s="99"/>
      <c r="AH211" s="99"/>
      <c r="AI211" s="99"/>
      <c r="AJ211" s="99"/>
      <c r="AK211" s="99"/>
      <c r="AL211" s="99"/>
      <c r="AM211" s="99"/>
      <c r="AN211" s="99"/>
      <c r="AO211" s="99"/>
      <c r="AP211" s="2"/>
      <c r="AQ211" s="99"/>
      <c r="AR211" s="99"/>
      <c r="AS211" s="2"/>
      <c r="AT211" s="2"/>
      <c r="AU211" s="2"/>
      <c r="AV211" s="2"/>
    </row>
    <row r="212" spans="4:48" ht="15.75" customHeight="1" x14ac:dyDescent="0.3">
      <c r="D212" s="2"/>
      <c r="E212" s="2"/>
      <c r="F212" s="2"/>
      <c r="G212" s="99"/>
      <c r="H212" s="99"/>
      <c r="I212" s="99"/>
      <c r="J212" s="99"/>
      <c r="K212" s="99"/>
      <c r="L212" s="99"/>
      <c r="M212" s="99"/>
      <c r="N212" s="2"/>
      <c r="O212" s="99"/>
      <c r="P212" s="2"/>
      <c r="Q212" s="99"/>
      <c r="R212" s="99"/>
      <c r="S212" s="2"/>
      <c r="T212" s="99"/>
      <c r="U212" s="2"/>
      <c r="V212" s="99"/>
      <c r="W212" s="99"/>
      <c r="X212" s="99"/>
      <c r="Y212" s="99"/>
      <c r="Z212" s="2"/>
      <c r="AA212" s="99"/>
      <c r="AB212" s="99"/>
      <c r="AC212" s="99"/>
      <c r="AD212" s="2"/>
      <c r="AE212" s="99"/>
      <c r="AF212" s="99"/>
      <c r="AG212" s="99"/>
      <c r="AH212" s="99"/>
      <c r="AI212" s="99"/>
      <c r="AJ212" s="99"/>
      <c r="AK212" s="99"/>
      <c r="AL212" s="99"/>
      <c r="AM212" s="99"/>
      <c r="AN212" s="99"/>
      <c r="AO212" s="99"/>
      <c r="AP212" s="2"/>
      <c r="AQ212" s="99"/>
      <c r="AR212" s="99"/>
      <c r="AS212" s="2"/>
      <c r="AT212" s="2"/>
      <c r="AU212" s="2"/>
      <c r="AV212" s="2"/>
    </row>
    <row r="213" spans="4:48" ht="15.75" customHeight="1" x14ac:dyDescent="0.3">
      <c r="D213" s="2"/>
      <c r="E213" s="2"/>
      <c r="F213" s="2"/>
      <c r="G213" s="99"/>
      <c r="H213" s="99"/>
      <c r="I213" s="99"/>
      <c r="J213" s="99"/>
      <c r="K213" s="99"/>
      <c r="L213" s="99"/>
      <c r="M213" s="99"/>
      <c r="N213" s="2"/>
      <c r="O213" s="99"/>
      <c r="P213" s="2"/>
      <c r="Q213" s="99"/>
      <c r="R213" s="99"/>
      <c r="S213" s="2"/>
      <c r="T213" s="99"/>
      <c r="U213" s="2"/>
      <c r="V213" s="99"/>
      <c r="W213" s="99"/>
      <c r="X213" s="99"/>
      <c r="Y213" s="99"/>
      <c r="Z213" s="2"/>
      <c r="AA213" s="99"/>
      <c r="AB213" s="99"/>
      <c r="AC213" s="99"/>
      <c r="AD213" s="2"/>
      <c r="AE213" s="99"/>
      <c r="AF213" s="99"/>
      <c r="AG213" s="99"/>
      <c r="AH213" s="99"/>
      <c r="AI213" s="99"/>
      <c r="AJ213" s="99"/>
      <c r="AK213" s="99"/>
      <c r="AL213" s="99"/>
      <c r="AM213" s="99"/>
      <c r="AN213" s="99"/>
      <c r="AO213" s="99"/>
      <c r="AP213" s="2"/>
      <c r="AQ213" s="99"/>
      <c r="AR213" s="99"/>
      <c r="AS213" s="2"/>
      <c r="AT213" s="2"/>
      <c r="AU213" s="2"/>
      <c r="AV213" s="2"/>
    </row>
    <row r="214" spans="4:48" ht="15.75" customHeight="1" x14ac:dyDescent="0.3">
      <c r="D214" s="2"/>
      <c r="E214" s="2"/>
      <c r="F214" s="2"/>
      <c r="G214" s="99"/>
      <c r="H214" s="99"/>
      <c r="I214" s="99"/>
      <c r="J214" s="99"/>
      <c r="K214" s="99"/>
      <c r="L214" s="99"/>
      <c r="M214" s="99"/>
      <c r="N214" s="2"/>
      <c r="O214" s="99"/>
      <c r="P214" s="2"/>
      <c r="Q214" s="99"/>
      <c r="R214" s="99"/>
      <c r="S214" s="2"/>
      <c r="T214" s="99"/>
      <c r="U214" s="2"/>
      <c r="V214" s="99"/>
      <c r="W214" s="99"/>
      <c r="X214" s="99"/>
      <c r="Y214" s="99"/>
      <c r="Z214" s="2"/>
      <c r="AA214" s="99"/>
      <c r="AB214" s="99"/>
      <c r="AC214" s="99"/>
      <c r="AD214" s="2"/>
      <c r="AE214" s="99"/>
      <c r="AF214" s="99"/>
      <c r="AG214" s="99"/>
      <c r="AH214" s="99"/>
      <c r="AI214" s="99"/>
      <c r="AJ214" s="99"/>
      <c r="AK214" s="99"/>
      <c r="AL214" s="99"/>
      <c r="AM214" s="99"/>
      <c r="AN214" s="99"/>
      <c r="AO214" s="99"/>
      <c r="AP214" s="2"/>
      <c r="AQ214" s="99"/>
      <c r="AR214" s="99"/>
      <c r="AS214" s="2"/>
      <c r="AT214" s="2"/>
      <c r="AU214" s="2"/>
      <c r="AV214" s="2"/>
    </row>
    <row r="215" spans="4:48" ht="15.75" customHeight="1" x14ac:dyDescent="0.3">
      <c r="D215" s="2"/>
      <c r="E215" s="2"/>
      <c r="F215" s="2"/>
      <c r="G215" s="99"/>
      <c r="H215" s="99"/>
      <c r="I215" s="99"/>
      <c r="J215" s="99"/>
      <c r="K215" s="99"/>
      <c r="L215" s="99"/>
      <c r="M215" s="99"/>
      <c r="N215" s="2"/>
      <c r="O215" s="99"/>
      <c r="P215" s="2"/>
      <c r="Q215" s="99"/>
      <c r="R215" s="99"/>
      <c r="S215" s="2"/>
      <c r="T215" s="99"/>
      <c r="U215" s="2"/>
      <c r="V215" s="99"/>
      <c r="W215" s="99"/>
      <c r="X215" s="99"/>
      <c r="Y215" s="99"/>
      <c r="Z215" s="2"/>
      <c r="AA215" s="99"/>
      <c r="AB215" s="99"/>
      <c r="AC215" s="99"/>
      <c r="AD215" s="2"/>
      <c r="AE215" s="99"/>
      <c r="AF215" s="99"/>
      <c r="AG215" s="99"/>
      <c r="AH215" s="99"/>
      <c r="AI215" s="99"/>
      <c r="AJ215" s="99"/>
      <c r="AK215" s="99"/>
      <c r="AL215" s="99"/>
      <c r="AM215" s="99"/>
      <c r="AN215" s="99"/>
      <c r="AO215" s="99"/>
      <c r="AP215" s="2"/>
      <c r="AQ215" s="99"/>
      <c r="AR215" s="99"/>
      <c r="AS215" s="2"/>
      <c r="AT215" s="2"/>
      <c r="AU215" s="2"/>
      <c r="AV215" s="2"/>
    </row>
    <row r="216" spans="4:48" ht="15.75" customHeight="1" x14ac:dyDescent="0.3">
      <c r="D216" s="2"/>
      <c r="E216" s="2"/>
      <c r="F216" s="2"/>
      <c r="G216" s="99"/>
      <c r="H216" s="99"/>
      <c r="I216" s="99"/>
      <c r="J216" s="99"/>
      <c r="K216" s="99"/>
      <c r="L216" s="99"/>
      <c r="M216" s="99"/>
      <c r="N216" s="2"/>
      <c r="O216" s="99"/>
      <c r="P216" s="2"/>
      <c r="Q216" s="99"/>
      <c r="R216" s="99"/>
      <c r="S216" s="2"/>
      <c r="T216" s="99"/>
      <c r="U216" s="2"/>
      <c r="V216" s="99"/>
      <c r="W216" s="99"/>
      <c r="X216" s="99"/>
      <c r="Y216" s="99"/>
      <c r="Z216" s="2"/>
      <c r="AA216" s="99"/>
      <c r="AB216" s="99"/>
      <c r="AC216" s="99"/>
      <c r="AD216" s="2"/>
      <c r="AE216" s="99"/>
      <c r="AF216" s="99"/>
      <c r="AG216" s="99"/>
      <c r="AH216" s="99"/>
      <c r="AI216" s="99"/>
      <c r="AJ216" s="99"/>
      <c r="AK216" s="99"/>
      <c r="AL216" s="99"/>
      <c r="AM216" s="99"/>
      <c r="AN216" s="99"/>
      <c r="AO216" s="99"/>
      <c r="AP216" s="2"/>
      <c r="AQ216" s="99"/>
      <c r="AR216" s="99"/>
      <c r="AS216" s="2"/>
      <c r="AT216" s="2"/>
      <c r="AU216" s="2"/>
      <c r="AV216" s="2"/>
    </row>
    <row r="217" spans="4:48" ht="15.75" customHeight="1" x14ac:dyDescent="0.3">
      <c r="D217" s="2"/>
      <c r="E217" s="2"/>
      <c r="F217" s="2"/>
      <c r="G217" s="99"/>
      <c r="H217" s="99"/>
      <c r="I217" s="99"/>
      <c r="J217" s="99"/>
      <c r="K217" s="99"/>
      <c r="L217" s="99"/>
      <c r="M217" s="99"/>
      <c r="N217" s="2"/>
      <c r="O217" s="99"/>
      <c r="P217" s="2"/>
      <c r="Q217" s="99"/>
      <c r="R217" s="99"/>
      <c r="S217" s="2"/>
      <c r="T217" s="99"/>
      <c r="U217" s="2"/>
      <c r="V217" s="99"/>
      <c r="W217" s="99"/>
      <c r="X217" s="99"/>
      <c r="Y217" s="99"/>
      <c r="Z217" s="2"/>
      <c r="AA217" s="99"/>
      <c r="AB217" s="99"/>
      <c r="AC217" s="99"/>
      <c r="AD217" s="2"/>
      <c r="AE217" s="99"/>
      <c r="AF217" s="99"/>
      <c r="AG217" s="99"/>
      <c r="AH217" s="99"/>
      <c r="AI217" s="99"/>
      <c r="AJ217" s="99"/>
      <c r="AK217" s="99"/>
      <c r="AL217" s="99"/>
      <c r="AM217" s="99"/>
      <c r="AN217" s="99"/>
      <c r="AO217" s="99"/>
      <c r="AP217" s="2"/>
      <c r="AQ217" s="99"/>
      <c r="AR217" s="99"/>
      <c r="AS217" s="2"/>
      <c r="AT217" s="2"/>
      <c r="AU217" s="2"/>
      <c r="AV217" s="2"/>
    </row>
    <row r="218" spans="4:48" ht="15.75" customHeight="1" x14ac:dyDescent="0.3">
      <c r="D218" s="2"/>
      <c r="E218" s="2"/>
      <c r="F218" s="2"/>
      <c r="G218" s="99"/>
      <c r="H218" s="99"/>
      <c r="I218" s="99"/>
      <c r="J218" s="99"/>
      <c r="K218" s="99"/>
      <c r="L218" s="99"/>
      <c r="M218" s="99"/>
      <c r="N218" s="2"/>
      <c r="O218" s="99"/>
      <c r="P218" s="2"/>
      <c r="Q218" s="99"/>
      <c r="R218" s="99"/>
      <c r="S218" s="2"/>
      <c r="T218" s="99"/>
      <c r="U218" s="2"/>
      <c r="V218" s="99"/>
      <c r="W218" s="99"/>
      <c r="X218" s="99"/>
      <c r="Y218" s="99"/>
      <c r="Z218" s="2"/>
      <c r="AA218" s="99"/>
      <c r="AB218" s="99"/>
      <c r="AC218" s="99"/>
      <c r="AD218" s="2"/>
      <c r="AE218" s="99"/>
      <c r="AF218" s="99"/>
      <c r="AG218" s="99"/>
      <c r="AH218" s="99"/>
      <c r="AI218" s="99"/>
      <c r="AJ218" s="99"/>
      <c r="AK218" s="99"/>
      <c r="AL218" s="99"/>
      <c r="AM218" s="99"/>
      <c r="AN218" s="99"/>
      <c r="AO218" s="99"/>
      <c r="AP218" s="2"/>
      <c r="AQ218" s="99"/>
      <c r="AR218" s="99"/>
      <c r="AS218" s="2"/>
      <c r="AT218" s="2"/>
      <c r="AU218" s="2"/>
      <c r="AV218" s="2"/>
    </row>
    <row r="219" spans="4:48" ht="15.75" customHeight="1" x14ac:dyDescent="0.3">
      <c r="D219" s="2"/>
      <c r="E219" s="2"/>
      <c r="F219" s="2"/>
      <c r="G219" s="99"/>
      <c r="H219" s="99"/>
      <c r="I219" s="99"/>
      <c r="J219" s="99"/>
      <c r="K219" s="99"/>
      <c r="L219" s="99"/>
      <c r="M219" s="99"/>
      <c r="N219" s="2"/>
      <c r="O219" s="99"/>
      <c r="P219" s="2"/>
      <c r="Q219" s="99"/>
      <c r="R219" s="99"/>
      <c r="S219" s="2"/>
      <c r="T219" s="99"/>
      <c r="U219" s="2"/>
      <c r="V219" s="99"/>
      <c r="W219" s="99"/>
      <c r="X219" s="99"/>
      <c r="Y219" s="99"/>
      <c r="Z219" s="2"/>
      <c r="AA219" s="99"/>
      <c r="AB219" s="99"/>
      <c r="AC219" s="99"/>
      <c r="AD219" s="2"/>
      <c r="AE219" s="99"/>
      <c r="AF219" s="99"/>
      <c r="AG219" s="99"/>
      <c r="AH219" s="99"/>
      <c r="AI219" s="99"/>
      <c r="AJ219" s="99"/>
      <c r="AK219" s="99"/>
      <c r="AL219" s="99"/>
      <c r="AM219" s="99"/>
      <c r="AN219" s="99"/>
      <c r="AO219" s="99"/>
      <c r="AP219" s="2"/>
      <c r="AQ219" s="99"/>
      <c r="AR219" s="99"/>
      <c r="AS219" s="2"/>
      <c r="AT219" s="2"/>
      <c r="AU219" s="2"/>
      <c r="AV219" s="2"/>
    </row>
    <row r="220" spans="4:48" ht="15.75" customHeight="1" x14ac:dyDescent="0.3">
      <c r="D220" s="2"/>
      <c r="E220" s="2"/>
      <c r="F220" s="2"/>
      <c r="G220" s="99"/>
      <c r="H220" s="99"/>
      <c r="I220" s="99"/>
      <c r="J220" s="99"/>
      <c r="K220" s="99"/>
      <c r="L220" s="99"/>
      <c r="M220" s="99"/>
      <c r="N220" s="2"/>
      <c r="O220" s="99"/>
      <c r="P220" s="2"/>
      <c r="Q220" s="99"/>
      <c r="R220" s="99"/>
      <c r="S220" s="2"/>
      <c r="T220" s="99"/>
      <c r="U220" s="2"/>
      <c r="V220" s="99"/>
      <c r="W220" s="99"/>
      <c r="X220" s="99"/>
      <c r="Y220" s="99"/>
      <c r="Z220" s="2"/>
      <c r="AA220" s="99"/>
      <c r="AB220" s="99"/>
      <c r="AC220" s="99"/>
      <c r="AD220" s="2"/>
      <c r="AE220" s="99"/>
      <c r="AF220" s="99"/>
      <c r="AG220" s="99"/>
      <c r="AH220" s="99"/>
      <c r="AI220" s="99"/>
      <c r="AJ220" s="99"/>
      <c r="AK220" s="99"/>
      <c r="AL220" s="99"/>
      <c r="AM220" s="99"/>
      <c r="AN220" s="99"/>
      <c r="AO220" s="99"/>
      <c r="AP220" s="2"/>
      <c r="AQ220" s="99"/>
      <c r="AR220" s="99"/>
      <c r="AS220" s="2"/>
      <c r="AT220" s="2"/>
      <c r="AU220" s="2"/>
      <c r="AV220" s="2"/>
    </row>
    <row r="221" spans="4:48" ht="15.75" customHeight="1" x14ac:dyDescent="0.3">
      <c r="D221" s="2"/>
      <c r="E221" s="2"/>
      <c r="F221" s="2"/>
      <c r="G221" s="99"/>
      <c r="H221" s="99"/>
      <c r="I221" s="99"/>
      <c r="J221" s="99"/>
      <c r="K221" s="99"/>
      <c r="L221" s="99"/>
      <c r="M221" s="99"/>
      <c r="N221" s="2"/>
      <c r="O221" s="99"/>
      <c r="P221" s="2"/>
      <c r="Q221" s="99"/>
      <c r="R221" s="99"/>
      <c r="S221" s="2"/>
      <c r="T221" s="99"/>
      <c r="U221" s="2"/>
      <c r="V221" s="99"/>
      <c r="W221" s="99"/>
      <c r="X221" s="99"/>
      <c r="Y221" s="99"/>
      <c r="Z221" s="2"/>
      <c r="AA221" s="99"/>
      <c r="AB221" s="99"/>
      <c r="AC221" s="99"/>
      <c r="AD221" s="2"/>
      <c r="AE221" s="99"/>
      <c r="AF221" s="99"/>
      <c r="AG221" s="99"/>
      <c r="AH221" s="99"/>
      <c r="AI221" s="99"/>
      <c r="AJ221" s="99"/>
      <c r="AK221" s="99"/>
      <c r="AL221" s="99"/>
      <c r="AM221" s="99"/>
      <c r="AN221" s="99"/>
      <c r="AO221" s="99"/>
      <c r="AP221" s="2"/>
      <c r="AQ221" s="99"/>
      <c r="AR221" s="99"/>
      <c r="AS221" s="2"/>
      <c r="AT221" s="2"/>
      <c r="AU221" s="2"/>
      <c r="AV221" s="2"/>
    </row>
    <row r="222" spans="4:48" ht="15.75" customHeight="1" x14ac:dyDescent="0.3">
      <c r="D222" s="2"/>
      <c r="E222" s="2"/>
      <c r="F222" s="2"/>
      <c r="G222" s="99"/>
      <c r="H222" s="99"/>
      <c r="I222" s="99"/>
      <c r="J222" s="99"/>
      <c r="K222" s="99"/>
      <c r="L222" s="99"/>
      <c r="M222" s="99"/>
      <c r="N222" s="2"/>
      <c r="O222" s="99"/>
      <c r="P222" s="2"/>
      <c r="Q222" s="99"/>
      <c r="R222" s="99"/>
      <c r="S222" s="2"/>
      <c r="T222" s="99"/>
      <c r="U222" s="2"/>
      <c r="V222" s="99"/>
      <c r="W222" s="99"/>
      <c r="X222" s="99"/>
      <c r="Y222" s="99"/>
      <c r="Z222" s="2"/>
      <c r="AA222" s="99"/>
      <c r="AB222" s="99"/>
      <c r="AC222" s="99"/>
      <c r="AD222" s="2"/>
      <c r="AE222" s="99"/>
      <c r="AF222" s="99"/>
      <c r="AG222" s="99"/>
      <c r="AH222" s="99"/>
      <c r="AI222" s="99"/>
      <c r="AJ222" s="99"/>
      <c r="AK222" s="99"/>
      <c r="AL222" s="99"/>
      <c r="AM222" s="99"/>
      <c r="AN222" s="99"/>
      <c r="AO222" s="99"/>
      <c r="AP222" s="2"/>
      <c r="AQ222" s="99"/>
      <c r="AR222" s="99"/>
      <c r="AS222" s="2"/>
      <c r="AT222" s="2"/>
      <c r="AU222" s="2"/>
      <c r="AV222" s="2"/>
    </row>
    <row r="223" spans="4:48" ht="15.75" customHeight="1" x14ac:dyDescent="0.3">
      <c r="D223" s="2"/>
      <c r="E223" s="2"/>
      <c r="F223" s="2"/>
      <c r="G223" s="99"/>
      <c r="H223" s="99"/>
      <c r="I223" s="99"/>
      <c r="J223" s="99"/>
      <c r="K223" s="99"/>
      <c r="L223" s="99"/>
      <c r="M223" s="99"/>
      <c r="N223" s="2"/>
      <c r="O223" s="99"/>
      <c r="P223" s="2"/>
      <c r="Q223" s="99"/>
      <c r="R223" s="99"/>
      <c r="S223" s="2"/>
      <c r="T223" s="99"/>
      <c r="U223" s="2"/>
      <c r="V223" s="99"/>
      <c r="W223" s="99"/>
      <c r="X223" s="99"/>
      <c r="Y223" s="99"/>
      <c r="Z223" s="2"/>
      <c r="AA223" s="99"/>
      <c r="AB223" s="99"/>
      <c r="AC223" s="99"/>
      <c r="AD223" s="2"/>
      <c r="AE223" s="99"/>
      <c r="AF223" s="99"/>
      <c r="AG223" s="99"/>
      <c r="AH223" s="99"/>
      <c r="AI223" s="99"/>
      <c r="AJ223" s="99"/>
      <c r="AK223" s="99"/>
      <c r="AL223" s="99"/>
      <c r="AM223" s="99"/>
      <c r="AN223" s="99"/>
      <c r="AO223" s="99"/>
      <c r="AP223" s="2"/>
      <c r="AQ223" s="99"/>
      <c r="AR223" s="99"/>
      <c r="AS223" s="2"/>
      <c r="AT223" s="2"/>
      <c r="AU223" s="2"/>
      <c r="AV223" s="2"/>
    </row>
    <row r="224" spans="4:48" ht="15.75" customHeight="1" x14ac:dyDescent="0.3">
      <c r="D224" s="2"/>
      <c r="E224" s="2"/>
      <c r="F224" s="2"/>
      <c r="G224" s="99"/>
      <c r="H224" s="99"/>
      <c r="I224" s="99"/>
      <c r="J224" s="99"/>
      <c r="K224" s="99"/>
      <c r="L224" s="99"/>
      <c r="M224" s="99"/>
      <c r="N224" s="2"/>
      <c r="O224" s="99"/>
      <c r="P224" s="2"/>
      <c r="Q224" s="99"/>
      <c r="R224" s="99"/>
      <c r="S224" s="2"/>
      <c r="T224" s="99"/>
      <c r="U224" s="2"/>
      <c r="V224" s="99"/>
      <c r="W224" s="99"/>
      <c r="X224" s="99"/>
      <c r="Y224" s="99"/>
      <c r="Z224" s="2"/>
      <c r="AA224" s="99"/>
      <c r="AB224" s="99"/>
      <c r="AC224" s="99"/>
      <c r="AD224" s="2"/>
      <c r="AE224" s="99"/>
      <c r="AF224" s="99"/>
      <c r="AG224" s="99"/>
      <c r="AH224" s="99"/>
      <c r="AI224" s="99"/>
      <c r="AJ224" s="99"/>
      <c r="AK224" s="99"/>
      <c r="AL224" s="99"/>
      <c r="AM224" s="99"/>
      <c r="AN224" s="99"/>
      <c r="AO224" s="99"/>
      <c r="AP224" s="2"/>
      <c r="AQ224" s="99"/>
      <c r="AR224" s="99"/>
      <c r="AS224" s="2"/>
      <c r="AT224" s="2"/>
      <c r="AU224" s="2"/>
      <c r="AV224" s="2"/>
    </row>
    <row r="225" spans="4:48" ht="15.75" customHeight="1" x14ac:dyDescent="0.3">
      <c r="D225" s="2"/>
      <c r="E225" s="2"/>
      <c r="F225" s="2"/>
      <c r="G225" s="99"/>
      <c r="H225" s="99"/>
      <c r="I225" s="99"/>
      <c r="J225" s="99"/>
      <c r="K225" s="99"/>
      <c r="L225" s="99"/>
      <c r="M225" s="99"/>
      <c r="N225" s="2"/>
      <c r="O225" s="99"/>
      <c r="P225" s="2"/>
      <c r="Q225" s="99"/>
      <c r="R225" s="99"/>
      <c r="S225" s="2"/>
      <c r="T225" s="99"/>
      <c r="U225" s="2"/>
      <c r="V225" s="99"/>
      <c r="W225" s="99"/>
      <c r="X225" s="99"/>
      <c r="Y225" s="99"/>
      <c r="Z225" s="2"/>
      <c r="AA225" s="99"/>
      <c r="AB225" s="99"/>
      <c r="AC225" s="99"/>
      <c r="AD225" s="2"/>
      <c r="AE225" s="99"/>
      <c r="AF225" s="99"/>
      <c r="AG225" s="99"/>
      <c r="AH225" s="99"/>
      <c r="AI225" s="99"/>
      <c r="AJ225" s="99"/>
      <c r="AK225" s="99"/>
      <c r="AL225" s="99"/>
      <c r="AM225" s="99"/>
      <c r="AN225" s="99"/>
      <c r="AO225" s="99"/>
      <c r="AP225" s="2"/>
      <c r="AQ225" s="99"/>
      <c r="AR225" s="99"/>
      <c r="AS225" s="2"/>
      <c r="AT225" s="2"/>
      <c r="AU225" s="2"/>
      <c r="AV225" s="2"/>
    </row>
    <row r="226" spans="4:48" ht="15.75" customHeight="1" x14ac:dyDescent="0.3">
      <c r="D226" s="2"/>
      <c r="E226" s="2"/>
      <c r="F226" s="2"/>
      <c r="G226" s="99"/>
      <c r="H226" s="99"/>
      <c r="I226" s="99"/>
      <c r="J226" s="99"/>
      <c r="K226" s="99"/>
      <c r="L226" s="99"/>
      <c r="M226" s="99"/>
      <c r="N226" s="2"/>
      <c r="O226" s="99"/>
      <c r="P226" s="2"/>
      <c r="Q226" s="99"/>
      <c r="R226" s="99"/>
      <c r="S226" s="2"/>
      <c r="T226" s="99"/>
      <c r="U226" s="2"/>
      <c r="V226" s="99"/>
      <c r="W226" s="99"/>
      <c r="X226" s="99"/>
      <c r="Y226" s="99"/>
      <c r="Z226" s="2"/>
      <c r="AA226" s="99"/>
      <c r="AB226" s="99"/>
      <c r="AC226" s="99"/>
      <c r="AD226" s="2"/>
      <c r="AE226" s="99"/>
      <c r="AF226" s="99"/>
      <c r="AG226" s="99"/>
      <c r="AH226" s="99"/>
      <c r="AI226" s="99"/>
      <c r="AJ226" s="99"/>
      <c r="AK226" s="99"/>
      <c r="AL226" s="99"/>
      <c r="AM226" s="99"/>
      <c r="AN226" s="99"/>
      <c r="AO226" s="99"/>
      <c r="AP226" s="2"/>
      <c r="AQ226" s="99"/>
      <c r="AR226" s="99"/>
      <c r="AS226" s="2"/>
      <c r="AT226" s="2"/>
      <c r="AU226" s="2"/>
      <c r="AV226" s="2"/>
    </row>
    <row r="227" spans="4:48" ht="15.75" customHeight="1" x14ac:dyDescent="0.3">
      <c r="D227" s="2"/>
      <c r="E227" s="2"/>
      <c r="F227" s="2"/>
      <c r="G227" s="99"/>
      <c r="H227" s="99"/>
      <c r="I227" s="99"/>
      <c r="J227" s="99"/>
      <c r="K227" s="99"/>
      <c r="L227" s="99"/>
      <c r="M227" s="99"/>
      <c r="N227" s="2"/>
      <c r="O227" s="99"/>
      <c r="P227" s="2"/>
      <c r="Q227" s="99"/>
      <c r="R227" s="99"/>
      <c r="S227" s="2"/>
      <c r="T227" s="99"/>
      <c r="U227" s="2"/>
      <c r="V227" s="99"/>
      <c r="W227" s="99"/>
      <c r="X227" s="99"/>
      <c r="Y227" s="99"/>
      <c r="Z227" s="2"/>
      <c r="AA227" s="99"/>
      <c r="AB227" s="99"/>
      <c r="AC227" s="99"/>
      <c r="AD227" s="2"/>
      <c r="AE227" s="99"/>
      <c r="AF227" s="99"/>
      <c r="AG227" s="99"/>
      <c r="AH227" s="99"/>
      <c r="AI227" s="99"/>
      <c r="AJ227" s="99"/>
      <c r="AK227" s="99"/>
      <c r="AL227" s="99"/>
      <c r="AM227" s="99"/>
      <c r="AN227" s="99"/>
      <c r="AO227" s="99"/>
      <c r="AP227" s="2"/>
      <c r="AQ227" s="99"/>
      <c r="AR227" s="99"/>
      <c r="AS227" s="2"/>
      <c r="AT227" s="2"/>
      <c r="AU227" s="2"/>
      <c r="AV227" s="2"/>
    </row>
    <row r="228" spans="4:48" ht="15.75" customHeight="1" x14ac:dyDescent="0.3">
      <c r="D228" s="2"/>
      <c r="E228" s="2"/>
      <c r="F228" s="2"/>
      <c r="G228" s="99"/>
      <c r="H228" s="99"/>
      <c r="I228" s="99"/>
      <c r="J228" s="99"/>
      <c r="K228" s="99"/>
      <c r="L228" s="99"/>
      <c r="M228" s="99"/>
      <c r="N228" s="2"/>
      <c r="O228" s="99"/>
      <c r="P228" s="2"/>
      <c r="Q228" s="99"/>
      <c r="R228" s="99"/>
      <c r="S228" s="2"/>
      <c r="T228" s="99"/>
      <c r="U228" s="2"/>
      <c r="V228" s="99"/>
      <c r="W228" s="99"/>
      <c r="X228" s="99"/>
      <c r="Y228" s="99"/>
      <c r="Z228" s="2"/>
      <c r="AA228" s="99"/>
      <c r="AB228" s="99"/>
      <c r="AC228" s="99"/>
      <c r="AD228" s="2"/>
      <c r="AE228" s="99"/>
      <c r="AF228" s="99"/>
      <c r="AG228" s="99"/>
      <c r="AH228" s="99"/>
      <c r="AI228" s="99"/>
      <c r="AJ228" s="99"/>
      <c r="AK228" s="99"/>
      <c r="AL228" s="99"/>
      <c r="AM228" s="99"/>
      <c r="AN228" s="99"/>
      <c r="AO228" s="99"/>
      <c r="AP228" s="2"/>
      <c r="AQ228" s="99"/>
      <c r="AR228" s="99"/>
      <c r="AS228" s="2"/>
      <c r="AT228" s="2"/>
      <c r="AU228" s="2"/>
      <c r="AV228" s="2"/>
    </row>
    <row r="229" spans="4:48" ht="15.75" customHeight="1" x14ac:dyDescent="0.3">
      <c r="D229" s="2"/>
      <c r="E229" s="2"/>
      <c r="F229" s="2"/>
      <c r="G229" s="99"/>
      <c r="H229" s="99"/>
      <c r="I229" s="99"/>
      <c r="J229" s="99"/>
      <c r="K229" s="99"/>
      <c r="L229" s="99"/>
      <c r="M229" s="99"/>
      <c r="N229" s="2"/>
      <c r="O229" s="99"/>
      <c r="P229" s="2"/>
      <c r="Q229" s="99"/>
      <c r="R229" s="99"/>
      <c r="S229" s="2"/>
      <c r="T229" s="99"/>
      <c r="U229" s="2"/>
      <c r="V229" s="99"/>
      <c r="W229" s="99"/>
      <c r="X229" s="99"/>
      <c r="Y229" s="99"/>
      <c r="Z229" s="2"/>
      <c r="AA229" s="99"/>
      <c r="AB229" s="99"/>
      <c r="AC229" s="99"/>
      <c r="AD229" s="2"/>
      <c r="AE229" s="99"/>
      <c r="AF229" s="99"/>
      <c r="AG229" s="99"/>
      <c r="AH229" s="99"/>
      <c r="AI229" s="99"/>
      <c r="AJ229" s="99"/>
      <c r="AK229" s="99"/>
      <c r="AL229" s="99"/>
      <c r="AM229" s="99"/>
      <c r="AN229" s="99"/>
      <c r="AO229" s="99"/>
      <c r="AP229" s="2"/>
      <c r="AQ229" s="99"/>
      <c r="AR229" s="99"/>
      <c r="AS229" s="2"/>
      <c r="AT229" s="2"/>
      <c r="AU229" s="2"/>
      <c r="AV229" s="2"/>
    </row>
    <row r="230" spans="4:48" ht="15.75" customHeight="1" x14ac:dyDescent="0.3">
      <c r="D230" s="2"/>
      <c r="E230" s="2"/>
      <c r="F230" s="2"/>
      <c r="G230" s="99"/>
      <c r="H230" s="99"/>
      <c r="I230" s="99"/>
      <c r="J230" s="99"/>
      <c r="K230" s="99"/>
      <c r="L230" s="99"/>
      <c r="M230" s="99"/>
      <c r="N230" s="2"/>
      <c r="O230" s="99"/>
      <c r="P230" s="2"/>
      <c r="Q230" s="99"/>
      <c r="R230" s="99"/>
      <c r="S230" s="2"/>
      <c r="T230" s="99"/>
      <c r="U230" s="2"/>
      <c r="V230" s="99"/>
      <c r="W230" s="99"/>
      <c r="X230" s="99"/>
      <c r="Y230" s="99"/>
      <c r="Z230" s="2"/>
      <c r="AA230" s="99"/>
      <c r="AB230" s="99"/>
      <c r="AC230" s="99"/>
      <c r="AD230" s="2"/>
      <c r="AE230" s="99"/>
      <c r="AF230" s="99"/>
      <c r="AG230" s="99"/>
      <c r="AH230" s="99"/>
      <c r="AI230" s="99"/>
      <c r="AJ230" s="99"/>
      <c r="AK230" s="99"/>
      <c r="AL230" s="99"/>
      <c r="AM230" s="99"/>
      <c r="AN230" s="99"/>
      <c r="AO230" s="99"/>
      <c r="AP230" s="2"/>
      <c r="AQ230" s="99"/>
      <c r="AR230" s="99"/>
      <c r="AS230" s="2"/>
      <c r="AT230" s="2"/>
      <c r="AU230" s="2"/>
      <c r="AV230" s="2"/>
    </row>
    <row r="231" spans="4:48" ht="15.75" customHeight="1" x14ac:dyDescent="0.3">
      <c r="D231" s="2"/>
      <c r="E231" s="2"/>
      <c r="F231" s="2"/>
      <c r="G231" s="99"/>
      <c r="H231" s="99"/>
      <c r="I231" s="99"/>
      <c r="J231" s="99"/>
      <c r="K231" s="99"/>
      <c r="L231" s="99"/>
      <c r="M231" s="99"/>
      <c r="N231" s="2"/>
      <c r="O231" s="99"/>
      <c r="P231" s="2"/>
      <c r="Q231" s="99"/>
      <c r="R231" s="99"/>
      <c r="S231" s="2"/>
      <c r="T231" s="99"/>
      <c r="U231" s="2"/>
      <c r="V231" s="99"/>
      <c r="W231" s="99"/>
      <c r="X231" s="99"/>
      <c r="Y231" s="99"/>
      <c r="Z231" s="2"/>
      <c r="AA231" s="99"/>
      <c r="AB231" s="99"/>
      <c r="AC231" s="99"/>
      <c r="AD231" s="2"/>
      <c r="AE231" s="99"/>
      <c r="AF231" s="99"/>
      <c r="AG231" s="99"/>
      <c r="AH231" s="99"/>
      <c r="AI231" s="99"/>
      <c r="AJ231" s="99"/>
      <c r="AK231" s="99"/>
      <c r="AL231" s="99"/>
      <c r="AM231" s="99"/>
      <c r="AN231" s="99"/>
      <c r="AO231" s="99"/>
      <c r="AP231" s="2"/>
      <c r="AQ231" s="99"/>
      <c r="AR231" s="99"/>
      <c r="AS231" s="2"/>
      <c r="AT231" s="2"/>
      <c r="AU231" s="2"/>
      <c r="AV231" s="2"/>
    </row>
    <row r="232" spans="4:48" ht="15.75" customHeight="1" x14ac:dyDescent="0.3">
      <c r="D232" s="2"/>
      <c r="E232" s="2"/>
      <c r="F232" s="2"/>
      <c r="G232" s="99"/>
      <c r="H232" s="99"/>
      <c r="I232" s="99"/>
      <c r="J232" s="99"/>
      <c r="K232" s="99"/>
      <c r="L232" s="99"/>
      <c r="M232" s="99"/>
      <c r="N232" s="2"/>
      <c r="O232" s="99"/>
      <c r="P232" s="2"/>
      <c r="Q232" s="99"/>
      <c r="R232" s="99"/>
      <c r="S232" s="2"/>
      <c r="T232" s="99"/>
      <c r="U232" s="2"/>
      <c r="V232" s="99"/>
      <c r="W232" s="99"/>
      <c r="X232" s="99"/>
      <c r="Y232" s="99"/>
      <c r="Z232" s="2"/>
      <c r="AA232" s="99"/>
      <c r="AB232" s="99"/>
      <c r="AC232" s="99"/>
      <c r="AD232" s="2"/>
      <c r="AE232" s="99"/>
      <c r="AF232" s="99"/>
      <c r="AG232" s="99"/>
      <c r="AH232" s="99"/>
      <c r="AI232" s="99"/>
      <c r="AJ232" s="99"/>
      <c r="AK232" s="99"/>
      <c r="AL232" s="99"/>
      <c r="AM232" s="99"/>
      <c r="AN232" s="99"/>
      <c r="AO232" s="99"/>
      <c r="AP232" s="2"/>
      <c r="AQ232" s="99"/>
      <c r="AR232" s="99"/>
      <c r="AS232" s="2"/>
      <c r="AT232" s="2"/>
      <c r="AU232" s="2"/>
      <c r="AV232" s="2"/>
    </row>
    <row r="233" spans="4:48" ht="15.75" customHeight="1" x14ac:dyDescent="0.3">
      <c r="D233" s="2"/>
      <c r="E233" s="2"/>
      <c r="F233" s="2"/>
      <c r="G233" s="99"/>
      <c r="H233" s="99"/>
      <c r="I233" s="99"/>
      <c r="J233" s="99"/>
      <c r="K233" s="99"/>
      <c r="L233" s="99"/>
      <c r="M233" s="99"/>
      <c r="N233" s="2"/>
      <c r="O233" s="99"/>
      <c r="P233" s="2"/>
      <c r="Q233" s="99"/>
      <c r="R233" s="99"/>
      <c r="S233" s="2"/>
      <c r="T233" s="99"/>
      <c r="U233" s="2"/>
      <c r="V233" s="99"/>
      <c r="W233" s="99"/>
      <c r="X233" s="99"/>
      <c r="Y233" s="99"/>
      <c r="Z233" s="2"/>
      <c r="AA233" s="99"/>
      <c r="AB233" s="99"/>
      <c r="AC233" s="99"/>
      <c r="AD233" s="2"/>
      <c r="AE233" s="99"/>
      <c r="AF233" s="99"/>
      <c r="AG233" s="99"/>
      <c r="AH233" s="99"/>
      <c r="AI233" s="99"/>
      <c r="AJ233" s="99"/>
      <c r="AK233" s="99"/>
      <c r="AL233" s="99"/>
      <c r="AM233" s="99"/>
      <c r="AN233" s="99"/>
      <c r="AO233" s="99"/>
      <c r="AP233" s="2"/>
      <c r="AQ233" s="99"/>
      <c r="AR233" s="99"/>
      <c r="AS233" s="2"/>
      <c r="AT233" s="2"/>
      <c r="AU233" s="2"/>
      <c r="AV233" s="2"/>
    </row>
    <row r="234" spans="4:48" ht="15.75" customHeight="1" x14ac:dyDescent="0.3">
      <c r="D234" s="2"/>
      <c r="E234" s="2"/>
      <c r="F234" s="2"/>
      <c r="G234" s="99"/>
      <c r="H234" s="99"/>
      <c r="I234" s="99"/>
      <c r="J234" s="99"/>
      <c r="K234" s="99"/>
      <c r="L234" s="99"/>
      <c r="M234" s="99"/>
      <c r="N234" s="2"/>
      <c r="O234" s="99"/>
      <c r="P234" s="2"/>
      <c r="Q234" s="99"/>
      <c r="R234" s="99"/>
      <c r="S234" s="2"/>
      <c r="T234" s="99"/>
      <c r="U234" s="2"/>
      <c r="V234" s="99"/>
      <c r="W234" s="99"/>
      <c r="X234" s="99"/>
      <c r="Y234" s="99"/>
      <c r="Z234" s="2"/>
      <c r="AA234" s="99"/>
      <c r="AB234" s="99"/>
      <c r="AC234" s="99"/>
      <c r="AD234" s="2"/>
      <c r="AE234" s="99"/>
      <c r="AF234" s="99"/>
      <c r="AG234" s="99"/>
      <c r="AH234" s="99"/>
      <c r="AI234" s="99"/>
      <c r="AJ234" s="99"/>
      <c r="AK234" s="99"/>
      <c r="AL234" s="99"/>
      <c r="AM234" s="99"/>
      <c r="AN234" s="99"/>
      <c r="AO234" s="99"/>
      <c r="AP234" s="2"/>
      <c r="AQ234" s="99"/>
      <c r="AR234" s="99"/>
      <c r="AS234" s="2"/>
      <c r="AT234" s="2"/>
      <c r="AU234" s="2"/>
      <c r="AV234" s="2"/>
    </row>
    <row r="235" spans="4:48" ht="15.75" customHeight="1" x14ac:dyDescent="0.3">
      <c r="D235" s="2"/>
      <c r="E235" s="2"/>
      <c r="F235" s="2"/>
      <c r="G235" s="99"/>
      <c r="H235" s="99"/>
      <c r="I235" s="99"/>
      <c r="J235" s="99"/>
      <c r="K235" s="99"/>
      <c r="L235" s="99"/>
      <c r="M235" s="99"/>
      <c r="N235" s="2"/>
      <c r="O235" s="99"/>
      <c r="P235" s="2"/>
      <c r="Q235" s="99"/>
      <c r="R235" s="99"/>
      <c r="S235" s="2"/>
      <c r="T235" s="99"/>
      <c r="U235" s="2"/>
      <c r="V235" s="99"/>
      <c r="W235" s="99"/>
      <c r="X235" s="99"/>
      <c r="Y235" s="99"/>
      <c r="Z235" s="2"/>
      <c r="AA235" s="99"/>
      <c r="AB235" s="99"/>
      <c r="AC235" s="99"/>
      <c r="AD235" s="2"/>
      <c r="AE235" s="99"/>
      <c r="AF235" s="99"/>
      <c r="AG235" s="99"/>
      <c r="AH235" s="99"/>
      <c r="AI235" s="99"/>
      <c r="AJ235" s="99"/>
      <c r="AK235" s="99"/>
      <c r="AL235" s="99"/>
      <c r="AM235" s="99"/>
      <c r="AN235" s="99"/>
      <c r="AO235" s="99"/>
      <c r="AP235" s="2"/>
      <c r="AQ235" s="99"/>
      <c r="AR235" s="99"/>
      <c r="AS235" s="2"/>
      <c r="AT235" s="2"/>
      <c r="AU235" s="2"/>
      <c r="AV235" s="2"/>
    </row>
    <row r="236" spans="4:48" ht="15.75" customHeight="1" x14ac:dyDescent="0.3">
      <c r="D236" s="2"/>
      <c r="E236" s="2"/>
      <c r="F236" s="2"/>
      <c r="G236" s="99"/>
      <c r="H236" s="99"/>
      <c r="I236" s="99"/>
      <c r="J236" s="99"/>
      <c r="K236" s="99"/>
      <c r="L236" s="99"/>
      <c r="M236" s="99"/>
      <c r="N236" s="2"/>
      <c r="O236" s="99"/>
      <c r="P236" s="2"/>
      <c r="Q236" s="99"/>
      <c r="R236" s="99"/>
      <c r="S236" s="2"/>
      <c r="T236" s="99"/>
      <c r="U236" s="2"/>
      <c r="V236" s="99"/>
      <c r="W236" s="99"/>
      <c r="X236" s="99"/>
      <c r="Y236" s="99"/>
      <c r="Z236" s="2"/>
      <c r="AA236" s="99"/>
      <c r="AB236" s="99"/>
      <c r="AC236" s="99"/>
      <c r="AD236" s="2"/>
      <c r="AE236" s="99"/>
      <c r="AF236" s="99"/>
      <c r="AG236" s="99"/>
      <c r="AH236" s="99"/>
      <c r="AI236" s="99"/>
      <c r="AJ236" s="99"/>
      <c r="AK236" s="99"/>
      <c r="AL236" s="99"/>
      <c r="AM236" s="99"/>
      <c r="AN236" s="99"/>
      <c r="AO236" s="99"/>
      <c r="AP236" s="2"/>
      <c r="AQ236" s="99"/>
      <c r="AR236" s="99"/>
      <c r="AS236" s="2"/>
      <c r="AT236" s="2"/>
      <c r="AU236" s="2"/>
      <c r="AV236" s="2"/>
    </row>
    <row r="237" spans="4:48" ht="15.75" customHeight="1" x14ac:dyDescent="0.3">
      <c r="D237" s="2"/>
      <c r="E237" s="2"/>
      <c r="F237" s="2"/>
      <c r="G237" s="99"/>
      <c r="H237" s="99"/>
      <c r="I237" s="99"/>
      <c r="J237" s="99"/>
      <c r="K237" s="99"/>
      <c r="L237" s="99"/>
      <c r="M237" s="99"/>
      <c r="N237" s="2"/>
      <c r="O237" s="99"/>
      <c r="P237" s="2"/>
      <c r="Q237" s="99"/>
      <c r="R237" s="99"/>
      <c r="S237" s="2"/>
      <c r="T237" s="99"/>
      <c r="U237" s="2"/>
      <c r="V237" s="99"/>
      <c r="W237" s="99"/>
      <c r="X237" s="99"/>
      <c r="Y237" s="99"/>
      <c r="Z237" s="2"/>
      <c r="AA237" s="99"/>
      <c r="AB237" s="99"/>
      <c r="AC237" s="99"/>
      <c r="AD237" s="2"/>
      <c r="AE237" s="99"/>
      <c r="AF237" s="99"/>
      <c r="AG237" s="99"/>
      <c r="AH237" s="99"/>
      <c r="AI237" s="99"/>
      <c r="AJ237" s="99"/>
      <c r="AK237" s="99"/>
      <c r="AL237" s="99"/>
      <c r="AM237" s="99"/>
      <c r="AN237" s="99"/>
      <c r="AO237" s="99"/>
      <c r="AP237" s="2"/>
      <c r="AQ237" s="99"/>
      <c r="AR237" s="99"/>
      <c r="AS237" s="2"/>
      <c r="AT237" s="2"/>
      <c r="AU237" s="2"/>
      <c r="AV237" s="2"/>
    </row>
    <row r="238" spans="4:48" ht="15.75" customHeight="1" x14ac:dyDescent="0.3">
      <c r="D238" s="2"/>
      <c r="E238" s="2"/>
      <c r="F238" s="2"/>
      <c r="G238" s="99"/>
      <c r="H238" s="99"/>
      <c r="I238" s="99"/>
      <c r="J238" s="99"/>
      <c r="K238" s="99"/>
      <c r="L238" s="99"/>
      <c r="M238" s="99"/>
      <c r="N238" s="2"/>
      <c r="O238" s="99"/>
      <c r="P238" s="2"/>
      <c r="Q238" s="99"/>
      <c r="R238" s="99"/>
      <c r="S238" s="2"/>
      <c r="T238" s="99"/>
      <c r="U238" s="2"/>
      <c r="V238" s="99"/>
      <c r="W238" s="99"/>
      <c r="X238" s="99"/>
      <c r="Y238" s="99"/>
      <c r="Z238" s="2"/>
      <c r="AA238" s="99"/>
      <c r="AB238" s="99"/>
      <c r="AC238" s="99"/>
      <c r="AD238" s="2"/>
      <c r="AE238" s="99"/>
      <c r="AF238" s="99"/>
      <c r="AG238" s="99"/>
      <c r="AH238" s="99"/>
      <c r="AI238" s="99"/>
      <c r="AJ238" s="99"/>
      <c r="AK238" s="99"/>
      <c r="AL238" s="99"/>
      <c r="AM238" s="99"/>
      <c r="AN238" s="99"/>
      <c r="AO238" s="99"/>
      <c r="AP238" s="2"/>
      <c r="AQ238" s="99"/>
      <c r="AR238" s="99"/>
      <c r="AS238" s="2"/>
      <c r="AT238" s="2"/>
      <c r="AU238" s="2"/>
      <c r="AV238" s="2"/>
    </row>
    <row r="239" spans="4:48" ht="15.75" customHeight="1" x14ac:dyDescent="0.3">
      <c r="D239" s="2"/>
      <c r="E239" s="2"/>
      <c r="F239" s="2"/>
      <c r="G239" s="99"/>
      <c r="H239" s="99"/>
      <c r="I239" s="99"/>
      <c r="J239" s="99"/>
      <c r="K239" s="99"/>
      <c r="L239" s="99"/>
      <c r="M239" s="99"/>
      <c r="N239" s="2"/>
      <c r="O239" s="99"/>
      <c r="P239" s="2"/>
      <c r="Q239" s="99"/>
      <c r="R239" s="99"/>
      <c r="S239" s="2"/>
      <c r="T239" s="99"/>
      <c r="U239" s="2"/>
      <c r="V239" s="99"/>
      <c r="W239" s="99"/>
      <c r="X239" s="99"/>
      <c r="Y239" s="99"/>
      <c r="Z239" s="2"/>
      <c r="AA239" s="99"/>
      <c r="AB239" s="99"/>
      <c r="AC239" s="99"/>
      <c r="AD239" s="2"/>
      <c r="AE239" s="99"/>
      <c r="AF239" s="99"/>
      <c r="AG239" s="99"/>
      <c r="AH239" s="99"/>
      <c r="AI239" s="99"/>
      <c r="AJ239" s="99"/>
      <c r="AK239" s="99"/>
      <c r="AL239" s="99"/>
      <c r="AM239" s="99"/>
      <c r="AN239" s="99"/>
      <c r="AO239" s="99"/>
      <c r="AP239" s="2"/>
      <c r="AQ239" s="99"/>
      <c r="AR239" s="99"/>
      <c r="AS239" s="2"/>
      <c r="AT239" s="2"/>
      <c r="AU239" s="2"/>
      <c r="AV239" s="2"/>
    </row>
    <row r="240" spans="4:48" ht="15.75" customHeight="1" x14ac:dyDescent="0.3">
      <c r="D240" s="2"/>
      <c r="E240" s="2"/>
      <c r="F240" s="2"/>
      <c r="G240" s="99"/>
      <c r="H240" s="99"/>
      <c r="I240" s="99"/>
      <c r="J240" s="99"/>
      <c r="K240" s="99"/>
      <c r="L240" s="99"/>
      <c r="M240" s="99"/>
      <c r="N240" s="2"/>
      <c r="O240" s="99"/>
      <c r="P240" s="2"/>
      <c r="Q240" s="99"/>
      <c r="R240" s="99"/>
      <c r="S240" s="2"/>
      <c r="T240" s="99"/>
      <c r="U240" s="2"/>
      <c r="V240" s="99"/>
      <c r="W240" s="99"/>
      <c r="X240" s="99"/>
      <c r="Y240" s="99"/>
      <c r="Z240" s="2"/>
      <c r="AA240" s="99"/>
      <c r="AB240" s="99"/>
      <c r="AC240" s="99"/>
      <c r="AD240" s="2"/>
      <c r="AE240" s="99"/>
      <c r="AF240" s="99"/>
      <c r="AG240" s="99"/>
      <c r="AH240" s="99"/>
      <c r="AI240" s="99"/>
      <c r="AJ240" s="99"/>
      <c r="AK240" s="99"/>
      <c r="AL240" s="99"/>
      <c r="AM240" s="99"/>
      <c r="AN240" s="99"/>
      <c r="AO240" s="99"/>
      <c r="AP240" s="2"/>
      <c r="AQ240" s="99"/>
      <c r="AR240" s="99"/>
      <c r="AS240" s="2"/>
      <c r="AT240" s="2"/>
      <c r="AU240" s="2"/>
      <c r="AV240" s="2"/>
    </row>
    <row r="241" spans="4:48" ht="15.75" customHeight="1" x14ac:dyDescent="0.3">
      <c r="D241" s="2"/>
      <c r="E241" s="2"/>
      <c r="F241" s="2"/>
      <c r="G241" s="99"/>
      <c r="H241" s="99"/>
      <c r="I241" s="99"/>
      <c r="J241" s="99"/>
      <c r="K241" s="99"/>
      <c r="L241" s="99"/>
      <c r="M241" s="99"/>
      <c r="N241" s="2"/>
      <c r="O241" s="99"/>
      <c r="P241" s="2"/>
      <c r="Q241" s="99"/>
      <c r="R241" s="99"/>
      <c r="S241" s="2"/>
      <c r="T241" s="99"/>
      <c r="U241" s="2"/>
      <c r="V241" s="99"/>
      <c r="W241" s="99"/>
      <c r="X241" s="99"/>
      <c r="Y241" s="99"/>
      <c r="Z241" s="2"/>
      <c r="AA241" s="99"/>
      <c r="AB241" s="99"/>
      <c r="AC241" s="99"/>
      <c r="AD241" s="2"/>
      <c r="AE241" s="99"/>
      <c r="AF241" s="99"/>
      <c r="AG241" s="99"/>
      <c r="AH241" s="99"/>
      <c r="AI241" s="99"/>
      <c r="AJ241" s="99"/>
      <c r="AK241" s="99"/>
      <c r="AL241" s="99"/>
      <c r="AM241" s="99"/>
      <c r="AN241" s="99"/>
      <c r="AO241" s="99"/>
      <c r="AP241" s="2"/>
      <c r="AQ241" s="99"/>
      <c r="AR241" s="99"/>
      <c r="AS241" s="2"/>
      <c r="AT241" s="2"/>
      <c r="AU241" s="2"/>
      <c r="AV241" s="2"/>
    </row>
    <row r="242" spans="4:48" ht="15.75" customHeight="1" x14ac:dyDescent="0.3">
      <c r="D242" s="2"/>
      <c r="E242" s="2"/>
      <c r="F242" s="2"/>
      <c r="G242" s="99"/>
      <c r="H242" s="99"/>
      <c r="I242" s="99"/>
      <c r="J242" s="99"/>
      <c r="K242" s="99"/>
      <c r="L242" s="99"/>
      <c r="M242" s="99"/>
      <c r="N242" s="2"/>
      <c r="O242" s="99"/>
      <c r="P242" s="2"/>
      <c r="Q242" s="99"/>
      <c r="R242" s="99"/>
      <c r="S242" s="2"/>
      <c r="T242" s="99"/>
      <c r="U242" s="2"/>
      <c r="V242" s="99"/>
      <c r="W242" s="99"/>
      <c r="X242" s="99"/>
      <c r="Y242" s="99"/>
      <c r="Z242" s="2"/>
      <c r="AA242" s="99"/>
      <c r="AB242" s="99"/>
      <c r="AC242" s="99"/>
      <c r="AD242" s="2"/>
      <c r="AE242" s="99"/>
      <c r="AF242" s="99"/>
      <c r="AG242" s="99"/>
      <c r="AH242" s="99"/>
      <c r="AI242" s="99"/>
      <c r="AJ242" s="99"/>
      <c r="AK242" s="99"/>
      <c r="AL242" s="99"/>
      <c r="AM242" s="99"/>
      <c r="AN242" s="99"/>
      <c r="AO242" s="99"/>
      <c r="AP242" s="2"/>
      <c r="AQ242" s="99"/>
      <c r="AR242" s="99"/>
      <c r="AS242" s="2"/>
      <c r="AT242" s="2"/>
      <c r="AU242" s="2"/>
      <c r="AV242" s="2"/>
    </row>
    <row r="243" spans="4:48" ht="15.75" customHeight="1" x14ac:dyDescent="0.3">
      <c r="D243" s="2"/>
      <c r="E243" s="2"/>
      <c r="F243" s="2"/>
      <c r="G243" s="99"/>
      <c r="H243" s="99"/>
      <c r="I243" s="99"/>
      <c r="J243" s="99"/>
      <c r="K243" s="99"/>
      <c r="L243" s="99"/>
      <c r="M243" s="99"/>
      <c r="N243" s="2"/>
      <c r="O243" s="99"/>
      <c r="P243" s="2"/>
      <c r="Q243" s="99"/>
      <c r="R243" s="99"/>
      <c r="S243" s="2"/>
      <c r="T243" s="99"/>
      <c r="U243" s="2"/>
      <c r="V243" s="99"/>
      <c r="W243" s="99"/>
      <c r="X243" s="99"/>
      <c r="Y243" s="99"/>
      <c r="Z243" s="2"/>
      <c r="AA243" s="99"/>
      <c r="AB243" s="99"/>
      <c r="AC243" s="99"/>
      <c r="AD243" s="2"/>
      <c r="AE243" s="99"/>
      <c r="AF243" s="99"/>
      <c r="AG243" s="99"/>
      <c r="AH243" s="99"/>
      <c r="AI243" s="99"/>
      <c r="AJ243" s="99"/>
      <c r="AK243" s="99"/>
      <c r="AL243" s="99"/>
      <c r="AM243" s="99"/>
      <c r="AN243" s="99"/>
      <c r="AO243" s="99"/>
      <c r="AP243" s="2"/>
      <c r="AQ243" s="99"/>
      <c r="AR243" s="99"/>
      <c r="AS243" s="2"/>
      <c r="AT243" s="2"/>
      <c r="AU243" s="2"/>
      <c r="AV243" s="2"/>
    </row>
    <row r="244" spans="4:48" ht="15.75" customHeight="1" x14ac:dyDescent="0.3">
      <c r="D244" s="2"/>
      <c r="E244" s="2"/>
      <c r="F244" s="2"/>
      <c r="G244" s="99"/>
      <c r="H244" s="99"/>
      <c r="I244" s="99"/>
      <c r="J244" s="99"/>
      <c r="K244" s="99"/>
      <c r="L244" s="99"/>
      <c r="M244" s="99"/>
      <c r="N244" s="2"/>
      <c r="O244" s="99"/>
      <c r="P244" s="2"/>
      <c r="Q244" s="99"/>
      <c r="R244" s="99"/>
      <c r="S244" s="2"/>
      <c r="T244" s="99"/>
      <c r="U244" s="2"/>
      <c r="V244" s="99"/>
      <c r="W244" s="99"/>
      <c r="X244" s="99"/>
      <c r="Y244" s="99"/>
      <c r="Z244" s="2"/>
      <c r="AA244" s="99"/>
      <c r="AB244" s="99"/>
      <c r="AC244" s="99"/>
      <c r="AD244" s="2"/>
      <c r="AE244" s="99"/>
      <c r="AF244" s="99"/>
      <c r="AG244" s="99"/>
      <c r="AH244" s="99"/>
      <c r="AI244" s="99"/>
      <c r="AJ244" s="99"/>
      <c r="AK244" s="99"/>
      <c r="AL244" s="99"/>
      <c r="AM244" s="99"/>
      <c r="AN244" s="99"/>
      <c r="AO244" s="99"/>
      <c r="AP244" s="2"/>
      <c r="AQ244" s="99"/>
      <c r="AR244" s="99"/>
      <c r="AS244" s="2"/>
      <c r="AT244" s="2"/>
      <c r="AU244" s="2"/>
      <c r="AV244" s="2"/>
    </row>
    <row r="245" spans="4:48" ht="15.75" customHeight="1" x14ac:dyDescent="0.3">
      <c r="D245" s="2"/>
      <c r="E245" s="2"/>
      <c r="F245" s="2"/>
      <c r="G245" s="99"/>
      <c r="H245" s="99"/>
      <c r="I245" s="99"/>
      <c r="J245" s="99"/>
      <c r="K245" s="99"/>
      <c r="L245" s="99"/>
      <c r="M245" s="99"/>
      <c r="N245" s="2"/>
      <c r="O245" s="99"/>
      <c r="P245" s="2"/>
      <c r="Q245" s="99"/>
      <c r="R245" s="99"/>
      <c r="S245" s="2"/>
      <c r="T245" s="99"/>
      <c r="U245" s="2"/>
      <c r="V245" s="99"/>
      <c r="W245" s="99"/>
      <c r="X245" s="99"/>
      <c r="Y245" s="99"/>
      <c r="Z245" s="2"/>
      <c r="AA245" s="99"/>
      <c r="AB245" s="99"/>
      <c r="AC245" s="99"/>
      <c r="AD245" s="2"/>
      <c r="AE245" s="99"/>
      <c r="AF245" s="99"/>
      <c r="AG245" s="99"/>
      <c r="AH245" s="99"/>
      <c r="AI245" s="99"/>
      <c r="AJ245" s="99"/>
      <c r="AK245" s="99"/>
      <c r="AL245" s="99"/>
      <c r="AM245" s="99"/>
      <c r="AN245" s="99"/>
      <c r="AO245" s="99"/>
      <c r="AP245" s="2"/>
      <c r="AQ245" s="99"/>
      <c r="AR245" s="99"/>
      <c r="AS245" s="2"/>
      <c r="AT245" s="2"/>
      <c r="AU245" s="2"/>
      <c r="AV245" s="2"/>
    </row>
    <row r="246" spans="4:48" ht="15.75" customHeight="1" x14ac:dyDescent="0.3">
      <c r="D246" s="2"/>
      <c r="E246" s="2"/>
      <c r="F246" s="2"/>
      <c r="G246" s="99"/>
      <c r="H246" s="99"/>
      <c r="I246" s="99"/>
      <c r="J246" s="99"/>
      <c r="K246" s="99"/>
      <c r="L246" s="99"/>
      <c r="M246" s="99"/>
      <c r="N246" s="2"/>
      <c r="O246" s="99"/>
      <c r="P246" s="2"/>
      <c r="Q246" s="99"/>
      <c r="R246" s="99"/>
      <c r="S246" s="2"/>
      <c r="T246" s="99"/>
      <c r="U246" s="2"/>
      <c r="V246" s="99"/>
      <c r="W246" s="99"/>
      <c r="X246" s="99"/>
      <c r="Y246" s="99"/>
      <c r="Z246" s="2"/>
      <c r="AA246" s="99"/>
      <c r="AB246" s="99"/>
      <c r="AC246" s="99"/>
      <c r="AD246" s="2"/>
      <c r="AE246" s="99"/>
      <c r="AF246" s="99"/>
      <c r="AG246" s="99"/>
      <c r="AH246" s="99"/>
      <c r="AI246" s="99"/>
      <c r="AJ246" s="99"/>
      <c r="AK246" s="99"/>
      <c r="AL246" s="99"/>
      <c r="AM246" s="99"/>
      <c r="AN246" s="99"/>
      <c r="AO246" s="99"/>
      <c r="AP246" s="2"/>
      <c r="AQ246" s="99"/>
      <c r="AR246" s="99"/>
      <c r="AS246" s="2"/>
      <c r="AT246" s="2"/>
      <c r="AU246" s="2"/>
      <c r="AV246" s="2"/>
    </row>
    <row r="247" spans="4:48" ht="15.75" customHeight="1" x14ac:dyDescent="0.3">
      <c r="D247" s="2"/>
      <c r="E247" s="2"/>
      <c r="F247" s="2"/>
      <c r="G247" s="99"/>
      <c r="H247" s="99"/>
      <c r="I247" s="99"/>
      <c r="J247" s="99"/>
      <c r="K247" s="99"/>
      <c r="L247" s="99"/>
      <c r="M247" s="99"/>
      <c r="N247" s="2"/>
      <c r="O247" s="99"/>
      <c r="P247" s="2"/>
      <c r="Q247" s="99"/>
      <c r="R247" s="99"/>
      <c r="S247" s="2"/>
      <c r="T247" s="99"/>
      <c r="U247" s="2"/>
      <c r="V247" s="99"/>
      <c r="W247" s="99"/>
      <c r="X247" s="99"/>
      <c r="Y247" s="99"/>
      <c r="Z247" s="2"/>
      <c r="AA247" s="99"/>
      <c r="AB247" s="99"/>
      <c r="AC247" s="99"/>
      <c r="AD247" s="2"/>
      <c r="AE247" s="99"/>
      <c r="AF247" s="99"/>
      <c r="AG247" s="99"/>
      <c r="AH247" s="99"/>
      <c r="AI247" s="99"/>
      <c r="AJ247" s="99"/>
      <c r="AK247" s="99"/>
      <c r="AL247" s="99"/>
      <c r="AM247" s="99"/>
      <c r="AN247" s="99"/>
      <c r="AO247" s="99"/>
      <c r="AP247" s="2"/>
      <c r="AQ247" s="99"/>
      <c r="AR247" s="99"/>
      <c r="AS247" s="2"/>
      <c r="AT247" s="2"/>
      <c r="AU247" s="2"/>
      <c r="AV247" s="2"/>
    </row>
    <row r="248" spans="4:48" ht="15.75" customHeight="1" x14ac:dyDescent="0.3">
      <c r="D248" s="2"/>
      <c r="E248" s="2"/>
      <c r="F248" s="2"/>
      <c r="G248" s="99"/>
      <c r="H248" s="99"/>
      <c r="I248" s="99"/>
      <c r="J248" s="99"/>
      <c r="K248" s="99"/>
      <c r="L248" s="99"/>
      <c r="M248" s="99"/>
      <c r="N248" s="2"/>
      <c r="O248" s="99"/>
      <c r="P248" s="2"/>
      <c r="Q248" s="99"/>
      <c r="R248" s="99"/>
      <c r="S248" s="2"/>
      <c r="T248" s="99"/>
      <c r="U248" s="2"/>
      <c r="V248" s="99"/>
      <c r="W248" s="99"/>
      <c r="X248" s="99"/>
      <c r="Y248" s="99"/>
      <c r="Z248" s="2"/>
      <c r="AA248" s="99"/>
      <c r="AB248" s="99"/>
      <c r="AC248" s="99"/>
      <c r="AD248" s="2"/>
      <c r="AE248" s="99"/>
      <c r="AF248" s="99"/>
      <c r="AG248" s="99"/>
      <c r="AH248" s="99"/>
      <c r="AI248" s="99"/>
      <c r="AJ248" s="99"/>
      <c r="AK248" s="99"/>
      <c r="AL248" s="99"/>
      <c r="AM248" s="99"/>
      <c r="AN248" s="99"/>
      <c r="AO248" s="99"/>
      <c r="AP248" s="2"/>
      <c r="AQ248" s="99"/>
      <c r="AR248" s="99"/>
      <c r="AS248" s="2"/>
      <c r="AT248" s="2"/>
      <c r="AU248" s="2"/>
      <c r="AV248" s="2"/>
    </row>
    <row r="249" spans="4:48" ht="15.75" customHeight="1" x14ac:dyDescent="0.3">
      <c r="D249" s="2"/>
      <c r="E249" s="2"/>
      <c r="F249" s="2"/>
      <c r="G249" s="99"/>
      <c r="H249" s="99"/>
      <c r="I249" s="99"/>
      <c r="J249" s="99"/>
      <c r="K249" s="99"/>
      <c r="L249" s="99"/>
      <c r="M249" s="99"/>
      <c r="N249" s="2"/>
      <c r="O249" s="99"/>
      <c r="P249" s="2"/>
      <c r="Q249" s="99"/>
      <c r="R249" s="99"/>
      <c r="S249" s="2"/>
      <c r="T249" s="99"/>
      <c r="U249" s="2"/>
      <c r="V249" s="99"/>
      <c r="W249" s="99"/>
      <c r="X249" s="99"/>
      <c r="Y249" s="99"/>
      <c r="Z249" s="2"/>
      <c r="AA249" s="99"/>
      <c r="AB249" s="99"/>
      <c r="AC249" s="99"/>
      <c r="AD249" s="2"/>
      <c r="AE249" s="99"/>
      <c r="AF249" s="99"/>
      <c r="AG249" s="99"/>
      <c r="AH249" s="99"/>
      <c r="AI249" s="99"/>
      <c r="AJ249" s="99"/>
      <c r="AK249" s="99"/>
      <c r="AL249" s="99"/>
      <c r="AM249" s="99"/>
      <c r="AN249" s="99"/>
      <c r="AO249" s="99"/>
      <c r="AP249" s="2"/>
      <c r="AQ249" s="99"/>
      <c r="AR249" s="99"/>
      <c r="AS249" s="2"/>
      <c r="AT249" s="2"/>
      <c r="AU249" s="2"/>
      <c r="AV249" s="2"/>
    </row>
    <row r="250" spans="4:48" ht="15.75" customHeight="1" x14ac:dyDescent="0.3">
      <c r="D250" s="2"/>
      <c r="E250" s="2"/>
      <c r="F250" s="2"/>
      <c r="G250" s="99"/>
      <c r="H250" s="99"/>
      <c r="I250" s="99"/>
      <c r="J250" s="99"/>
      <c r="K250" s="99"/>
      <c r="L250" s="99"/>
      <c r="M250" s="99"/>
      <c r="N250" s="2"/>
      <c r="O250" s="99"/>
      <c r="P250" s="2"/>
      <c r="Q250" s="99"/>
      <c r="R250" s="99"/>
      <c r="S250" s="2"/>
      <c r="T250" s="99"/>
      <c r="U250" s="2"/>
      <c r="V250" s="99"/>
      <c r="W250" s="99"/>
      <c r="X250" s="99"/>
      <c r="Y250" s="99"/>
      <c r="Z250" s="2"/>
      <c r="AA250" s="99"/>
      <c r="AB250" s="99"/>
      <c r="AC250" s="99"/>
      <c r="AD250" s="2"/>
      <c r="AE250" s="99"/>
      <c r="AF250" s="99"/>
      <c r="AG250" s="99"/>
      <c r="AH250" s="99"/>
      <c r="AI250" s="99"/>
      <c r="AJ250" s="99"/>
      <c r="AK250" s="99"/>
      <c r="AL250" s="99"/>
      <c r="AM250" s="99"/>
      <c r="AN250" s="99"/>
      <c r="AO250" s="99"/>
      <c r="AP250" s="2"/>
      <c r="AQ250" s="99"/>
      <c r="AR250" s="99"/>
      <c r="AS250" s="2"/>
      <c r="AT250" s="2"/>
      <c r="AU250" s="2"/>
      <c r="AV250" s="2"/>
    </row>
    <row r="251" spans="4:48" ht="15.75" customHeight="1" x14ac:dyDescent="0.3">
      <c r="D251" s="2"/>
      <c r="E251" s="2"/>
      <c r="F251" s="2"/>
      <c r="G251" s="99"/>
      <c r="H251" s="99"/>
      <c r="I251" s="99"/>
      <c r="J251" s="99"/>
      <c r="K251" s="99"/>
      <c r="L251" s="99"/>
      <c r="M251" s="99"/>
      <c r="N251" s="2"/>
      <c r="O251" s="99"/>
      <c r="P251" s="2"/>
      <c r="Q251" s="99"/>
      <c r="R251" s="99"/>
      <c r="S251" s="2"/>
      <c r="T251" s="99"/>
      <c r="U251" s="2"/>
      <c r="V251" s="99"/>
      <c r="W251" s="99"/>
      <c r="X251" s="99"/>
      <c r="Y251" s="99"/>
      <c r="Z251" s="2"/>
      <c r="AA251" s="99"/>
      <c r="AB251" s="99"/>
      <c r="AC251" s="99"/>
      <c r="AD251" s="2"/>
      <c r="AE251" s="99"/>
      <c r="AF251" s="99"/>
      <c r="AG251" s="99"/>
      <c r="AH251" s="99"/>
      <c r="AI251" s="99"/>
      <c r="AJ251" s="99"/>
      <c r="AK251" s="99"/>
      <c r="AL251" s="99"/>
      <c r="AM251" s="99"/>
      <c r="AN251" s="99"/>
      <c r="AO251" s="99"/>
      <c r="AP251" s="2"/>
      <c r="AQ251" s="99"/>
      <c r="AR251" s="99"/>
      <c r="AS251" s="2"/>
      <c r="AT251" s="2"/>
      <c r="AU251" s="2"/>
      <c r="AV251" s="2"/>
    </row>
    <row r="252" spans="4:48" ht="15.75" customHeight="1" x14ac:dyDescent="0.3">
      <c r="D252" s="2"/>
      <c r="E252" s="2"/>
      <c r="F252" s="2"/>
      <c r="G252" s="99"/>
      <c r="H252" s="99"/>
      <c r="I252" s="99"/>
      <c r="J252" s="99"/>
      <c r="K252" s="99"/>
      <c r="L252" s="99"/>
      <c r="M252" s="99"/>
      <c r="N252" s="2"/>
      <c r="O252" s="99"/>
      <c r="P252" s="2"/>
      <c r="Q252" s="99"/>
      <c r="R252" s="99"/>
      <c r="S252" s="2"/>
      <c r="T252" s="99"/>
      <c r="U252" s="2"/>
      <c r="V252" s="99"/>
      <c r="W252" s="99"/>
      <c r="X252" s="99"/>
      <c r="Y252" s="99"/>
      <c r="Z252" s="2"/>
      <c r="AA252" s="99"/>
      <c r="AB252" s="99"/>
      <c r="AC252" s="99"/>
      <c r="AD252" s="2"/>
      <c r="AE252" s="99"/>
      <c r="AF252" s="99"/>
      <c r="AG252" s="99"/>
      <c r="AH252" s="99"/>
      <c r="AI252" s="99"/>
      <c r="AJ252" s="99"/>
      <c r="AK252" s="99"/>
      <c r="AL252" s="99"/>
      <c r="AM252" s="99"/>
      <c r="AN252" s="99"/>
      <c r="AO252" s="99"/>
      <c r="AP252" s="2"/>
      <c r="AQ252" s="99"/>
      <c r="AR252" s="99"/>
      <c r="AS252" s="2"/>
      <c r="AT252" s="2"/>
      <c r="AU252" s="2"/>
      <c r="AV252" s="2"/>
    </row>
    <row r="253" spans="4:48" ht="15.75" customHeight="1" x14ac:dyDescent="0.3">
      <c r="D253" s="2"/>
      <c r="E253" s="2"/>
      <c r="F253" s="2"/>
      <c r="G253" s="99"/>
      <c r="H253" s="99"/>
      <c r="I253" s="99"/>
      <c r="J253" s="99"/>
      <c r="K253" s="99"/>
      <c r="L253" s="99"/>
      <c r="M253" s="99"/>
      <c r="N253" s="2"/>
      <c r="O253" s="99"/>
      <c r="P253" s="2"/>
      <c r="Q253" s="99"/>
      <c r="R253" s="99"/>
      <c r="S253" s="2"/>
      <c r="T253" s="99"/>
      <c r="U253" s="2"/>
      <c r="V253" s="99"/>
      <c r="W253" s="99"/>
      <c r="X253" s="99"/>
      <c r="Y253" s="99"/>
      <c r="Z253" s="2"/>
      <c r="AA253" s="99"/>
      <c r="AB253" s="99"/>
      <c r="AC253" s="99"/>
      <c r="AD253" s="2"/>
      <c r="AE253" s="99"/>
      <c r="AF253" s="99"/>
      <c r="AG253" s="99"/>
      <c r="AH253" s="99"/>
      <c r="AI253" s="99"/>
      <c r="AJ253" s="99"/>
      <c r="AK253" s="99"/>
      <c r="AL253" s="99"/>
      <c r="AM253" s="99"/>
      <c r="AN253" s="99"/>
      <c r="AO253" s="99"/>
      <c r="AP253" s="2"/>
      <c r="AQ253" s="99"/>
      <c r="AR253" s="99"/>
      <c r="AS253" s="2"/>
      <c r="AT253" s="2"/>
      <c r="AU253" s="2"/>
      <c r="AV253" s="2"/>
    </row>
    <row r="254" spans="4:48" ht="15.75" customHeight="1" x14ac:dyDescent="0.3">
      <c r="D254" s="2"/>
      <c r="E254" s="2"/>
      <c r="F254" s="2"/>
      <c r="G254" s="99"/>
      <c r="H254" s="99"/>
      <c r="I254" s="99"/>
      <c r="J254" s="99"/>
      <c r="K254" s="99"/>
      <c r="L254" s="99"/>
      <c r="M254" s="99"/>
      <c r="N254" s="2"/>
      <c r="O254" s="99"/>
      <c r="P254" s="2"/>
      <c r="Q254" s="99"/>
      <c r="R254" s="99"/>
      <c r="S254" s="2"/>
      <c r="T254" s="99"/>
      <c r="U254" s="2"/>
      <c r="V254" s="99"/>
      <c r="W254" s="99"/>
      <c r="X254" s="99"/>
      <c r="Y254" s="99"/>
      <c r="Z254" s="2"/>
      <c r="AA254" s="99"/>
      <c r="AB254" s="99"/>
      <c r="AC254" s="99"/>
      <c r="AD254" s="2"/>
      <c r="AE254" s="99"/>
      <c r="AF254" s="99"/>
      <c r="AG254" s="99"/>
      <c r="AH254" s="99"/>
      <c r="AI254" s="99"/>
      <c r="AJ254" s="99"/>
      <c r="AK254" s="99"/>
      <c r="AL254" s="99"/>
      <c r="AM254" s="99"/>
      <c r="AN254" s="99"/>
      <c r="AO254" s="99"/>
      <c r="AP254" s="2"/>
      <c r="AQ254" s="99"/>
      <c r="AR254" s="99"/>
      <c r="AS254" s="2"/>
      <c r="AT254" s="2"/>
      <c r="AU254" s="2"/>
      <c r="AV254" s="2"/>
    </row>
    <row r="255" spans="4:48" ht="15.75" customHeight="1" x14ac:dyDescent="0.3">
      <c r="D255" s="2"/>
      <c r="E255" s="2"/>
      <c r="F255" s="2"/>
      <c r="G255" s="99"/>
      <c r="H255" s="99"/>
      <c r="I255" s="99"/>
      <c r="J255" s="99"/>
      <c r="K255" s="99"/>
      <c r="L255" s="99"/>
      <c r="M255" s="99"/>
      <c r="N255" s="2"/>
      <c r="O255" s="99"/>
      <c r="P255" s="2"/>
      <c r="Q255" s="99"/>
      <c r="R255" s="99"/>
      <c r="S255" s="2"/>
      <c r="T255" s="99"/>
      <c r="U255" s="2"/>
      <c r="V255" s="99"/>
      <c r="W255" s="99"/>
      <c r="X255" s="99"/>
      <c r="Y255" s="99"/>
      <c r="Z255" s="2"/>
      <c r="AA255" s="99"/>
      <c r="AB255" s="99"/>
      <c r="AC255" s="99"/>
      <c r="AD255" s="2"/>
      <c r="AE255" s="99"/>
      <c r="AF255" s="99"/>
      <c r="AG255" s="99"/>
      <c r="AH255" s="99"/>
      <c r="AI255" s="99"/>
      <c r="AJ255" s="99"/>
      <c r="AK255" s="99"/>
      <c r="AL255" s="99"/>
      <c r="AM255" s="99"/>
      <c r="AN255" s="99"/>
      <c r="AO255" s="99"/>
      <c r="AP255" s="2"/>
      <c r="AQ255" s="99"/>
      <c r="AR255" s="99"/>
      <c r="AS255" s="2"/>
      <c r="AT255" s="2"/>
      <c r="AU255" s="2"/>
      <c r="AV255" s="2"/>
    </row>
    <row r="256" spans="4:48" ht="15.75" customHeight="1" x14ac:dyDescent="0.3">
      <c r="D256" s="2"/>
      <c r="E256" s="2"/>
      <c r="F256" s="2"/>
      <c r="G256" s="99"/>
      <c r="H256" s="99"/>
      <c r="I256" s="99"/>
      <c r="J256" s="99"/>
      <c r="K256" s="99"/>
      <c r="L256" s="99"/>
      <c r="M256" s="99"/>
      <c r="N256" s="2"/>
      <c r="O256" s="99"/>
      <c r="P256" s="2"/>
      <c r="Q256" s="99"/>
      <c r="R256" s="99"/>
      <c r="S256" s="2"/>
      <c r="T256" s="99"/>
      <c r="U256" s="2"/>
      <c r="V256" s="99"/>
      <c r="W256" s="99"/>
      <c r="X256" s="99"/>
      <c r="Y256" s="99"/>
      <c r="Z256" s="2"/>
      <c r="AA256" s="99"/>
      <c r="AB256" s="99"/>
      <c r="AC256" s="99"/>
      <c r="AD256" s="2"/>
      <c r="AE256" s="99"/>
      <c r="AF256" s="99"/>
      <c r="AG256" s="99"/>
      <c r="AH256" s="99"/>
      <c r="AI256" s="99"/>
      <c r="AJ256" s="99"/>
      <c r="AK256" s="99"/>
      <c r="AL256" s="99"/>
      <c r="AM256" s="99"/>
      <c r="AN256" s="99"/>
      <c r="AO256" s="99"/>
      <c r="AP256" s="2"/>
      <c r="AQ256" s="99"/>
      <c r="AR256" s="99"/>
      <c r="AS256" s="2"/>
      <c r="AT256" s="2"/>
      <c r="AU256" s="2"/>
      <c r="AV256" s="2"/>
    </row>
    <row r="257" spans="4:48" ht="15.75" customHeight="1" x14ac:dyDescent="0.3">
      <c r="D257" s="2"/>
      <c r="E257" s="2"/>
      <c r="F257" s="2"/>
      <c r="G257" s="99"/>
      <c r="H257" s="99"/>
      <c r="I257" s="99"/>
      <c r="J257" s="99"/>
      <c r="K257" s="99"/>
      <c r="L257" s="99"/>
      <c r="M257" s="99"/>
      <c r="N257" s="2"/>
      <c r="O257" s="99"/>
      <c r="P257" s="2"/>
      <c r="Q257" s="99"/>
      <c r="R257" s="99"/>
      <c r="S257" s="2"/>
      <c r="T257" s="99"/>
      <c r="U257" s="2"/>
      <c r="V257" s="99"/>
      <c r="W257" s="99"/>
      <c r="X257" s="99"/>
      <c r="Y257" s="99"/>
      <c r="Z257" s="2"/>
      <c r="AA257" s="99"/>
      <c r="AB257" s="99"/>
      <c r="AC257" s="99"/>
      <c r="AD257" s="2"/>
      <c r="AE257" s="99"/>
      <c r="AF257" s="99"/>
      <c r="AG257" s="99"/>
      <c r="AH257" s="99"/>
      <c r="AI257" s="99"/>
      <c r="AJ257" s="99"/>
      <c r="AK257" s="99"/>
      <c r="AL257" s="99"/>
      <c r="AM257" s="99"/>
      <c r="AN257" s="99"/>
      <c r="AO257" s="99"/>
      <c r="AP257" s="2"/>
      <c r="AQ257" s="99"/>
      <c r="AR257" s="99"/>
      <c r="AS257" s="2"/>
      <c r="AT257" s="2"/>
      <c r="AU257" s="2"/>
      <c r="AV257" s="2"/>
    </row>
    <row r="258" spans="4:48" ht="15.75" customHeight="1" x14ac:dyDescent="0.3">
      <c r="D258" s="2"/>
      <c r="E258" s="2"/>
      <c r="F258" s="2"/>
      <c r="G258" s="99"/>
      <c r="H258" s="99"/>
      <c r="I258" s="99"/>
      <c r="J258" s="99"/>
      <c r="K258" s="99"/>
      <c r="L258" s="99"/>
      <c r="M258" s="99"/>
      <c r="N258" s="2"/>
      <c r="O258" s="99"/>
      <c r="P258" s="2"/>
      <c r="Q258" s="99"/>
      <c r="R258" s="99"/>
      <c r="S258" s="2"/>
      <c r="T258" s="99"/>
      <c r="U258" s="2"/>
      <c r="V258" s="99"/>
      <c r="W258" s="99"/>
      <c r="X258" s="99"/>
      <c r="Y258" s="99"/>
      <c r="Z258" s="2"/>
      <c r="AA258" s="99"/>
      <c r="AB258" s="99"/>
      <c r="AC258" s="99"/>
      <c r="AD258" s="2"/>
      <c r="AE258" s="99"/>
      <c r="AF258" s="99"/>
      <c r="AG258" s="99"/>
      <c r="AH258" s="99"/>
      <c r="AI258" s="99"/>
      <c r="AJ258" s="99"/>
      <c r="AK258" s="99"/>
      <c r="AL258" s="99"/>
      <c r="AM258" s="99"/>
      <c r="AN258" s="99"/>
      <c r="AO258" s="99"/>
      <c r="AP258" s="2"/>
      <c r="AQ258" s="99"/>
      <c r="AR258" s="99"/>
      <c r="AS258" s="2"/>
      <c r="AT258" s="2"/>
      <c r="AU258" s="2"/>
      <c r="AV258" s="2"/>
    </row>
    <row r="259" spans="4:48" ht="15.75" customHeight="1" x14ac:dyDescent="0.3">
      <c r="D259" s="2"/>
      <c r="E259" s="2"/>
      <c r="F259" s="2"/>
      <c r="G259" s="99"/>
      <c r="H259" s="99"/>
      <c r="I259" s="99"/>
      <c r="J259" s="99"/>
      <c r="K259" s="99"/>
      <c r="L259" s="99"/>
      <c r="M259" s="99"/>
      <c r="N259" s="2"/>
      <c r="O259" s="99"/>
      <c r="P259" s="2"/>
      <c r="Q259" s="99"/>
      <c r="R259" s="99"/>
      <c r="S259" s="2"/>
      <c r="T259" s="99"/>
      <c r="U259" s="2"/>
      <c r="V259" s="99"/>
      <c r="W259" s="99"/>
      <c r="X259" s="99"/>
      <c r="Y259" s="99"/>
      <c r="Z259" s="2"/>
      <c r="AA259" s="99"/>
      <c r="AB259" s="99"/>
      <c r="AC259" s="99"/>
      <c r="AD259" s="2"/>
      <c r="AE259" s="99"/>
      <c r="AF259" s="99"/>
      <c r="AG259" s="99"/>
      <c r="AH259" s="99"/>
      <c r="AI259" s="99"/>
      <c r="AJ259" s="99"/>
      <c r="AK259" s="99"/>
      <c r="AL259" s="99"/>
      <c r="AM259" s="99"/>
      <c r="AN259" s="99"/>
      <c r="AO259" s="99"/>
      <c r="AP259" s="2"/>
      <c r="AQ259" s="99"/>
      <c r="AR259" s="99"/>
      <c r="AS259" s="2"/>
      <c r="AT259" s="2"/>
      <c r="AU259" s="2"/>
      <c r="AV259" s="2"/>
    </row>
    <row r="260" spans="4:48" ht="15.75" customHeight="1" x14ac:dyDescent="0.3">
      <c r="D260" s="2"/>
      <c r="E260" s="2"/>
      <c r="F260" s="2"/>
      <c r="G260" s="99"/>
      <c r="H260" s="99"/>
      <c r="I260" s="99"/>
      <c r="J260" s="99"/>
      <c r="K260" s="99"/>
      <c r="L260" s="99"/>
      <c r="M260" s="99"/>
      <c r="N260" s="2"/>
      <c r="O260" s="99"/>
      <c r="P260" s="2"/>
      <c r="Q260" s="99"/>
      <c r="R260" s="99"/>
      <c r="S260" s="2"/>
      <c r="T260" s="99"/>
      <c r="U260" s="2"/>
      <c r="V260" s="99"/>
      <c r="W260" s="99"/>
      <c r="X260" s="99"/>
      <c r="Y260" s="99"/>
      <c r="Z260" s="2"/>
      <c r="AA260" s="99"/>
      <c r="AB260" s="99"/>
      <c r="AC260" s="99"/>
      <c r="AD260" s="2"/>
      <c r="AE260" s="99"/>
      <c r="AF260" s="99"/>
      <c r="AG260" s="99"/>
      <c r="AH260" s="99"/>
      <c r="AI260" s="99"/>
      <c r="AJ260" s="99"/>
      <c r="AK260" s="99"/>
      <c r="AL260" s="99"/>
      <c r="AM260" s="99"/>
      <c r="AN260" s="99"/>
      <c r="AO260" s="99"/>
      <c r="AP260" s="2"/>
      <c r="AQ260" s="99"/>
      <c r="AR260" s="99"/>
      <c r="AS260" s="2"/>
      <c r="AT260" s="2"/>
      <c r="AU260" s="2"/>
      <c r="AV260" s="2"/>
    </row>
    <row r="261" spans="4:48" ht="15.75" customHeight="1" x14ac:dyDescent="0.3">
      <c r="D261" s="2"/>
      <c r="E261" s="2"/>
      <c r="F261" s="2"/>
      <c r="G261" s="99"/>
      <c r="H261" s="99"/>
      <c r="I261" s="99"/>
      <c r="J261" s="99"/>
      <c r="K261" s="99"/>
      <c r="L261" s="99"/>
      <c r="M261" s="99"/>
      <c r="N261" s="2"/>
      <c r="O261" s="99"/>
      <c r="P261" s="2"/>
      <c r="Q261" s="99"/>
      <c r="R261" s="99"/>
      <c r="S261" s="2"/>
      <c r="T261" s="99"/>
      <c r="U261" s="2"/>
      <c r="V261" s="99"/>
      <c r="W261" s="99"/>
      <c r="X261" s="99"/>
      <c r="Y261" s="99"/>
      <c r="Z261" s="2"/>
      <c r="AA261" s="99"/>
      <c r="AB261" s="99"/>
      <c r="AC261" s="99"/>
      <c r="AD261" s="2"/>
      <c r="AE261" s="99"/>
      <c r="AF261" s="99"/>
      <c r="AG261" s="99"/>
      <c r="AH261" s="99"/>
      <c r="AI261" s="99"/>
      <c r="AJ261" s="99"/>
      <c r="AK261" s="99"/>
      <c r="AL261" s="99"/>
      <c r="AM261" s="99"/>
      <c r="AN261" s="99"/>
      <c r="AO261" s="99"/>
      <c r="AP261" s="2"/>
      <c r="AQ261" s="99"/>
      <c r="AR261" s="99"/>
      <c r="AS261" s="2"/>
      <c r="AT261" s="2"/>
      <c r="AU261" s="2"/>
      <c r="AV261" s="2"/>
    </row>
    <row r="262" spans="4:48" ht="15.75" customHeight="1" x14ac:dyDescent="0.3">
      <c r="D262" s="2"/>
      <c r="E262" s="2"/>
      <c r="F262" s="2"/>
      <c r="G262" s="99"/>
      <c r="H262" s="99"/>
      <c r="I262" s="99"/>
      <c r="J262" s="99"/>
      <c r="K262" s="99"/>
      <c r="L262" s="99"/>
      <c r="M262" s="99"/>
      <c r="N262" s="2"/>
      <c r="O262" s="99"/>
      <c r="P262" s="2"/>
      <c r="Q262" s="99"/>
      <c r="R262" s="99"/>
      <c r="S262" s="2"/>
      <c r="T262" s="99"/>
      <c r="U262" s="2"/>
      <c r="V262" s="99"/>
      <c r="W262" s="99"/>
      <c r="X262" s="99"/>
      <c r="Y262" s="99"/>
      <c r="Z262" s="2"/>
      <c r="AA262" s="99"/>
      <c r="AB262" s="99"/>
      <c r="AC262" s="99"/>
      <c r="AD262" s="2"/>
      <c r="AE262" s="99"/>
      <c r="AF262" s="99"/>
      <c r="AG262" s="99"/>
      <c r="AH262" s="99"/>
      <c r="AI262" s="99"/>
      <c r="AJ262" s="99"/>
      <c r="AK262" s="99"/>
      <c r="AL262" s="99"/>
      <c r="AM262" s="99"/>
      <c r="AN262" s="99"/>
      <c r="AO262" s="99"/>
      <c r="AP262" s="2"/>
      <c r="AQ262" s="99"/>
      <c r="AR262" s="99"/>
      <c r="AS262" s="2"/>
      <c r="AT262" s="2"/>
      <c r="AU262" s="2"/>
      <c r="AV262" s="2"/>
    </row>
    <row r="263" spans="4:48" ht="15.75" customHeight="1" x14ac:dyDescent="0.3">
      <c r="D263" s="2"/>
      <c r="E263" s="2"/>
      <c r="F263" s="2"/>
      <c r="G263" s="99"/>
      <c r="H263" s="99"/>
      <c r="I263" s="99"/>
      <c r="J263" s="99"/>
      <c r="K263" s="99"/>
      <c r="L263" s="99"/>
      <c r="M263" s="99"/>
      <c r="N263" s="2"/>
      <c r="O263" s="99"/>
      <c r="P263" s="2"/>
      <c r="Q263" s="99"/>
      <c r="R263" s="99"/>
      <c r="S263" s="2"/>
      <c r="T263" s="99"/>
      <c r="U263" s="2"/>
      <c r="V263" s="99"/>
      <c r="W263" s="99"/>
      <c r="X263" s="99"/>
      <c r="Y263" s="99"/>
      <c r="Z263" s="2"/>
      <c r="AA263" s="99"/>
      <c r="AB263" s="99"/>
      <c r="AC263" s="99"/>
      <c r="AD263" s="2"/>
      <c r="AE263" s="99"/>
      <c r="AF263" s="99"/>
      <c r="AG263" s="99"/>
      <c r="AH263" s="99"/>
      <c r="AI263" s="99"/>
      <c r="AJ263" s="99"/>
      <c r="AK263" s="99"/>
      <c r="AL263" s="99"/>
      <c r="AM263" s="99"/>
      <c r="AN263" s="99"/>
      <c r="AO263" s="99"/>
      <c r="AP263" s="2"/>
      <c r="AQ263" s="99"/>
      <c r="AR263" s="99"/>
      <c r="AS263" s="2"/>
      <c r="AT263" s="2"/>
      <c r="AU263" s="2"/>
      <c r="AV263" s="2"/>
    </row>
    <row r="264" spans="4:48" ht="15.75" customHeight="1" x14ac:dyDescent="0.3">
      <c r="D264" s="2"/>
      <c r="E264" s="2"/>
      <c r="F264" s="2"/>
      <c r="G264" s="99"/>
      <c r="H264" s="99"/>
      <c r="I264" s="99"/>
      <c r="J264" s="99"/>
      <c r="K264" s="99"/>
      <c r="L264" s="99"/>
      <c r="M264" s="99"/>
      <c r="N264" s="2"/>
      <c r="O264" s="99"/>
      <c r="P264" s="2"/>
      <c r="Q264" s="99"/>
      <c r="R264" s="99"/>
      <c r="S264" s="2"/>
      <c r="T264" s="99"/>
      <c r="U264" s="2"/>
      <c r="V264" s="99"/>
      <c r="W264" s="99"/>
      <c r="X264" s="99"/>
      <c r="Y264" s="99"/>
      <c r="Z264" s="2"/>
      <c r="AA264" s="99"/>
      <c r="AB264" s="99"/>
      <c r="AC264" s="99"/>
      <c r="AD264" s="2"/>
      <c r="AE264" s="99"/>
      <c r="AF264" s="99"/>
      <c r="AG264" s="99"/>
      <c r="AH264" s="99"/>
      <c r="AI264" s="99"/>
      <c r="AJ264" s="99"/>
      <c r="AK264" s="99"/>
      <c r="AL264" s="99"/>
      <c r="AM264" s="99"/>
      <c r="AN264" s="99"/>
      <c r="AO264" s="99"/>
      <c r="AP264" s="2"/>
      <c r="AQ264" s="99"/>
      <c r="AR264" s="99"/>
      <c r="AS264" s="2"/>
      <c r="AT264" s="2"/>
      <c r="AU264" s="2"/>
      <c r="AV264" s="2"/>
    </row>
    <row r="265" spans="4:48" ht="15.75" customHeight="1" x14ac:dyDescent="0.3">
      <c r="D265" s="2"/>
      <c r="E265" s="2"/>
      <c r="F265" s="2"/>
      <c r="G265" s="99"/>
      <c r="H265" s="99"/>
      <c r="I265" s="99"/>
      <c r="J265" s="99"/>
      <c r="K265" s="99"/>
      <c r="L265" s="99"/>
      <c r="M265" s="99"/>
      <c r="N265" s="2"/>
      <c r="O265" s="99"/>
      <c r="P265" s="2"/>
      <c r="Q265" s="99"/>
      <c r="R265" s="99"/>
      <c r="S265" s="2"/>
      <c r="T265" s="99"/>
      <c r="U265" s="2"/>
      <c r="V265" s="99"/>
      <c r="W265" s="99"/>
      <c r="X265" s="99"/>
      <c r="Y265" s="99"/>
      <c r="Z265" s="2"/>
      <c r="AA265" s="99"/>
      <c r="AB265" s="99"/>
      <c r="AC265" s="99"/>
      <c r="AD265" s="2"/>
      <c r="AE265" s="99"/>
      <c r="AF265" s="99"/>
      <c r="AG265" s="99"/>
      <c r="AH265" s="99"/>
      <c r="AI265" s="99"/>
      <c r="AJ265" s="99"/>
      <c r="AK265" s="99"/>
      <c r="AL265" s="99"/>
      <c r="AM265" s="99"/>
      <c r="AN265" s="99"/>
      <c r="AO265" s="99"/>
      <c r="AP265" s="2"/>
      <c r="AQ265" s="99"/>
      <c r="AR265" s="99"/>
      <c r="AS265" s="2"/>
      <c r="AT265" s="2"/>
      <c r="AU265" s="2"/>
      <c r="AV265" s="2"/>
    </row>
    <row r="266" spans="4:48" ht="15.75" customHeight="1" x14ac:dyDescent="0.3">
      <c r="D266" s="2"/>
      <c r="E266" s="2"/>
      <c r="F266" s="2"/>
      <c r="G266" s="99"/>
      <c r="H266" s="99"/>
      <c r="I266" s="99"/>
      <c r="J266" s="99"/>
      <c r="K266" s="99"/>
      <c r="L266" s="99"/>
      <c r="M266" s="99"/>
      <c r="N266" s="2"/>
      <c r="O266" s="99"/>
      <c r="P266" s="2"/>
      <c r="Q266" s="99"/>
      <c r="R266" s="99"/>
      <c r="S266" s="2"/>
      <c r="T266" s="99"/>
      <c r="U266" s="2"/>
      <c r="V266" s="99"/>
      <c r="W266" s="99"/>
      <c r="X266" s="99"/>
      <c r="Y266" s="99"/>
      <c r="Z266" s="2"/>
      <c r="AA266" s="99"/>
      <c r="AB266" s="99"/>
      <c r="AC266" s="99"/>
      <c r="AD266" s="2"/>
      <c r="AE266" s="99"/>
      <c r="AF266" s="99"/>
      <c r="AG266" s="99"/>
      <c r="AH266" s="99"/>
      <c r="AI266" s="99"/>
      <c r="AJ266" s="99"/>
      <c r="AK266" s="99"/>
      <c r="AL266" s="99"/>
      <c r="AM266" s="99"/>
      <c r="AN266" s="99"/>
      <c r="AO266" s="99"/>
      <c r="AP266" s="2"/>
      <c r="AQ266" s="99"/>
      <c r="AR266" s="99"/>
      <c r="AS266" s="2"/>
      <c r="AT266" s="2"/>
      <c r="AU266" s="2"/>
      <c r="AV266" s="2"/>
    </row>
    <row r="267" spans="4:48" ht="15.75" customHeight="1" x14ac:dyDescent="0.3">
      <c r="D267" s="2"/>
      <c r="E267" s="2"/>
      <c r="F267" s="2"/>
      <c r="G267" s="99"/>
      <c r="H267" s="99"/>
      <c r="I267" s="99"/>
      <c r="J267" s="99"/>
      <c r="K267" s="99"/>
      <c r="L267" s="99"/>
      <c r="M267" s="99"/>
      <c r="N267" s="2"/>
      <c r="O267" s="99"/>
      <c r="P267" s="2"/>
      <c r="Q267" s="99"/>
      <c r="R267" s="99"/>
      <c r="S267" s="2"/>
      <c r="T267" s="99"/>
      <c r="U267" s="2"/>
      <c r="V267" s="99"/>
      <c r="W267" s="99"/>
      <c r="X267" s="99"/>
      <c r="Y267" s="99"/>
      <c r="Z267" s="2"/>
      <c r="AA267" s="99"/>
      <c r="AB267" s="99"/>
      <c r="AC267" s="99"/>
      <c r="AD267" s="2"/>
      <c r="AE267" s="99"/>
      <c r="AF267" s="99"/>
      <c r="AG267" s="99"/>
      <c r="AH267" s="99"/>
      <c r="AI267" s="99"/>
      <c r="AJ267" s="99"/>
      <c r="AK267" s="99"/>
      <c r="AL267" s="99"/>
      <c r="AM267" s="99"/>
      <c r="AN267" s="99"/>
      <c r="AO267" s="99"/>
      <c r="AP267" s="2"/>
      <c r="AQ267" s="99"/>
      <c r="AR267" s="99"/>
      <c r="AS267" s="2"/>
      <c r="AT267" s="2"/>
      <c r="AU267" s="2"/>
      <c r="AV267" s="2"/>
    </row>
    <row r="268" spans="4:48" ht="15.75" customHeight="1" x14ac:dyDescent="0.3">
      <c r="D268" s="2"/>
      <c r="E268" s="2"/>
      <c r="F268" s="2"/>
      <c r="G268" s="99"/>
      <c r="H268" s="99"/>
      <c r="I268" s="99"/>
      <c r="J268" s="99"/>
      <c r="K268" s="99"/>
      <c r="L268" s="99"/>
      <c r="M268" s="99"/>
      <c r="N268" s="2"/>
      <c r="O268" s="99"/>
      <c r="P268" s="2"/>
      <c r="Q268" s="99"/>
      <c r="R268" s="99"/>
      <c r="S268" s="2"/>
      <c r="T268" s="99"/>
      <c r="U268" s="2"/>
      <c r="V268" s="99"/>
      <c r="W268" s="99"/>
      <c r="X268" s="99"/>
      <c r="Y268" s="99"/>
      <c r="Z268" s="2"/>
      <c r="AA268" s="99"/>
      <c r="AB268" s="99"/>
      <c r="AC268" s="99"/>
      <c r="AD268" s="2"/>
      <c r="AE268" s="99"/>
      <c r="AF268" s="99"/>
      <c r="AG268" s="99"/>
      <c r="AH268" s="99"/>
      <c r="AI268" s="99"/>
      <c r="AJ268" s="99"/>
      <c r="AK268" s="99"/>
      <c r="AL268" s="99"/>
      <c r="AM268" s="99"/>
      <c r="AN268" s="99"/>
      <c r="AO268" s="99"/>
      <c r="AP268" s="2"/>
      <c r="AQ268" s="99"/>
      <c r="AR268" s="99"/>
      <c r="AS268" s="2"/>
      <c r="AT268" s="2"/>
      <c r="AU268" s="2"/>
      <c r="AV268" s="2"/>
    </row>
    <row r="269" spans="4:48" ht="15.75" customHeight="1" x14ac:dyDescent="0.3">
      <c r="D269" s="2"/>
      <c r="E269" s="2"/>
      <c r="F269" s="2"/>
      <c r="G269" s="99"/>
      <c r="H269" s="99"/>
      <c r="I269" s="99"/>
      <c r="J269" s="99"/>
      <c r="K269" s="99"/>
      <c r="L269" s="99"/>
      <c r="M269" s="99"/>
      <c r="N269" s="2"/>
      <c r="O269" s="99"/>
      <c r="P269" s="2"/>
      <c r="Q269" s="99"/>
      <c r="R269" s="99"/>
      <c r="S269" s="2"/>
      <c r="T269" s="99"/>
      <c r="U269" s="2"/>
      <c r="V269" s="99"/>
      <c r="W269" s="99"/>
      <c r="X269" s="99"/>
      <c r="Y269" s="99"/>
      <c r="Z269" s="2"/>
      <c r="AA269" s="99"/>
      <c r="AB269" s="99"/>
      <c r="AC269" s="99"/>
      <c r="AD269" s="2"/>
      <c r="AE269" s="99"/>
      <c r="AF269" s="99"/>
      <c r="AG269" s="99"/>
      <c r="AH269" s="99"/>
      <c r="AI269" s="99"/>
      <c r="AJ269" s="99"/>
      <c r="AK269" s="99"/>
      <c r="AL269" s="99"/>
      <c r="AM269" s="99"/>
      <c r="AN269" s="99"/>
      <c r="AO269" s="99"/>
      <c r="AP269" s="2"/>
      <c r="AQ269" s="99"/>
      <c r="AR269" s="99"/>
      <c r="AS269" s="2"/>
      <c r="AT269" s="2"/>
      <c r="AU269" s="2"/>
      <c r="AV269" s="2"/>
    </row>
    <row r="270" spans="4:48" ht="15.75" customHeight="1" x14ac:dyDescent="0.3">
      <c r="D270" s="2"/>
      <c r="E270" s="2"/>
      <c r="F270" s="2"/>
      <c r="G270" s="99"/>
      <c r="H270" s="99"/>
      <c r="I270" s="99"/>
      <c r="J270" s="99"/>
      <c r="K270" s="99"/>
      <c r="L270" s="99"/>
      <c r="M270" s="99"/>
      <c r="N270" s="2"/>
      <c r="O270" s="99"/>
      <c r="P270" s="2"/>
      <c r="Q270" s="99"/>
      <c r="R270" s="99"/>
      <c r="S270" s="2"/>
      <c r="T270" s="99"/>
      <c r="U270" s="2"/>
      <c r="V270" s="99"/>
      <c r="W270" s="99"/>
      <c r="X270" s="99"/>
      <c r="Y270" s="99"/>
      <c r="Z270" s="2"/>
      <c r="AA270" s="99"/>
      <c r="AB270" s="99"/>
      <c r="AC270" s="99"/>
      <c r="AD270" s="2"/>
      <c r="AE270" s="99"/>
      <c r="AF270" s="99"/>
      <c r="AG270" s="99"/>
      <c r="AH270" s="99"/>
      <c r="AI270" s="99"/>
      <c r="AJ270" s="99"/>
      <c r="AK270" s="99"/>
      <c r="AL270" s="99"/>
      <c r="AM270" s="99"/>
      <c r="AN270" s="99"/>
      <c r="AO270" s="99"/>
      <c r="AP270" s="2"/>
      <c r="AQ270" s="99"/>
      <c r="AR270" s="99"/>
      <c r="AS270" s="2"/>
      <c r="AT270" s="2"/>
      <c r="AU270" s="2"/>
      <c r="AV270" s="2"/>
    </row>
    <row r="271" spans="4:48" ht="15.75" customHeight="1" x14ac:dyDescent="0.3">
      <c r="D271" s="2"/>
      <c r="E271" s="2"/>
      <c r="F271" s="2"/>
      <c r="G271" s="99"/>
      <c r="H271" s="99"/>
      <c r="I271" s="99"/>
      <c r="J271" s="99"/>
      <c r="K271" s="99"/>
      <c r="L271" s="99"/>
      <c r="M271" s="99"/>
      <c r="N271" s="2"/>
      <c r="O271" s="99"/>
      <c r="P271" s="2"/>
      <c r="Q271" s="99"/>
      <c r="R271" s="99"/>
      <c r="S271" s="2"/>
      <c r="T271" s="99"/>
      <c r="U271" s="2"/>
      <c r="V271" s="99"/>
      <c r="W271" s="99"/>
      <c r="X271" s="99"/>
      <c r="Y271" s="99"/>
      <c r="Z271" s="2"/>
      <c r="AA271" s="99"/>
      <c r="AB271" s="99"/>
      <c r="AC271" s="99"/>
      <c r="AD271" s="2"/>
      <c r="AE271" s="99"/>
      <c r="AF271" s="99"/>
      <c r="AG271" s="99"/>
      <c r="AH271" s="99"/>
      <c r="AI271" s="99"/>
      <c r="AJ271" s="99"/>
      <c r="AK271" s="99"/>
      <c r="AL271" s="99"/>
      <c r="AM271" s="99"/>
      <c r="AN271" s="99"/>
      <c r="AO271" s="99"/>
      <c r="AP271" s="2"/>
      <c r="AQ271" s="99"/>
      <c r="AR271" s="99"/>
      <c r="AS271" s="2"/>
      <c r="AT271" s="2"/>
      <c r="AU271" s="2"/>
      <c r="AV271" s="2"/>
    </row>
    <row r="272" spans="4:48" ht="15.75" customHeight="1" x14ac:dyDescent="0.3">
      <c r="D272" s="2"/>
      <c r="E272" s="2"/>
      <c r="F272" s="2"/>
      <c r="G272" s="99"/>
      <c r="H272" s="99"/>
      <c r="I272" s="99"/>
      <c r="J272" s="99"/>
      <c r="K272" s="99"/>
      <c r="L272" s="99"/>
      <c r="M272" s="99"/>
      <c r="N272" s="2"/>
      <c r="O272" s="99"/>
      <c r="P272" s="2"/>
      <c r="Q272" s="99"/>
      <c r="R272" s="99"/>
      <c r="S272" s="2"/>
      <c r="T272" s="99"/>
      <c r="U272" s="2"/>
      <c r="V272" s="99"/>
      <c r="W272" s="99"/>
      <c r="X272" s="99"/>
      <c r="Y272" s="99"/>
      <c r="Z272" s="2"/>
      <c r="AA272" s="99"/>
      <c r="AB272" s="99"/>
      <c r="AC272" s="99"/>
      <c r="AD272" s="2"/>
      <c r="AE272" s="99"/>
      <c r="AF272" s="99"/>
      <c r="AG272" s="99"/>
      <c r="AH272" s="99"/>
      <c r="AI272" s="99"/>
      <c r="AJ272" s="99"/>
      <c r="AK272" s="99"/>
      <c r="AL272" s="99"/>
      <c r="AM272" s="99"/>
      <c r="AN272" s="99"/>
      <c r="AO272" s="99"/>
      <c r="AP272" s="2"/>
      <c r="AQ272" s="99"/>
      <c r="AR272" s="99"/>
      <c r="AS272" s="2"/>
      <c r="AT272" s="2"/>
      <c r="AU272" s="2"/>
      <c r="AV272" s="2"/>
    </row>
    <row r="273" spans="4:48" ht="15.75" customHeight="1" x14ac:dyDescent="0.3">
      <c r="D273" s="2"/>
      <c r="E273" s="2"/>
      <c r="F273" s="2"/>
      <c r="G273" s="99"/>
      <c r="H273" s="99"/>
      <c r="I273" s="99"/>
      <c r="J273" s="99"/>
      <c r="K273" s="99"/>
      <c r="L273" s="99"/>
      <c r="M273" s="99"/>
      <c r="N273" s="2"/>
      <c r="O273" s="99"/>
      <c r="P273" s="2"/>
      <c r="Q273" s="99"/>
      <c r="R273" s="99"/>
      <c r="S273" s="2"/>
      <c r="T273" s="99"/>
      <c r="U273" s="2"/>
      <c r="V273" s="99"/>
      <c r="W273" s="99"/>
      <c r="X273" s="99"/>
      <c r="Y273" s="99"/>
      <c r="Z273" s="2"/>
      <c r="AA273" s="99"/>
      <c r="AB273" s="99"/>
      <c r="AC273" s="99"/>
      <c r="AD273" s="2"/>
      <c r="AE273" s="99"/>
      <c r="AF273" s="99"/>
      <c r="AG273" s="99"/>
      <c r="AH273" s="99"/>
      <c r="AI273" s="99"/>
      <c r="AJ273" s="99"/>
      <c r="AK273" s="99"/>
      <c r="AL273" s="99"/>
      <c r="AM273" s="99"/>
      <c r="AN273" s="99"/>
      <c r="AO273" s="99"/>
      <c r="AP273" s="2"/>
      <c r="AQ273" s="99"/>
      <c r="AR273" s="99"/>
      <c r="AS273" s="2"/>
      <c r="AT273" s="2"/>
      <c r="AU273" s="2"/>
      <c r="AV273" s="2"/>
    </row>
    <row r="274" spans="4:48" ht="15.75" customHeight="1" x14ac:dyDescent="0.3">
      <c r="D274" s="2"/>
      <c r="E274" s="2"/>
      <c r="F274" s="2"/>
      <c r="G274" s="99"/>
      <c r="H274" s="99"/>
      <c r="I274" s="99"/>
      <c r="J274" s="99"/>
      <c r="K274" s="99"/>
      <c r="L274" s="99"/>
      <c r="M274" s="99"/>
      <c r="N274" s="2"/>
      <c r="O274" s="99"/>
      <c r="P274" s="2"/>
      <c r="Q274" s="99"/>
      <c r="R274" s="99"/>
      <c r="S274" s="2"/>
      <c r="T274" s="99"/>
      <c r="U274" s="2"/>
      <c r="V274" s="99"/>
      <c r="W274" s="99"/>
      <c r="X274" s="99"/>
      <c r="Y274" s="99"/>
      <c r="Z274" s="2"/>
      <c r="AA274" s="99"/>
      <c r="AB274" s="99"/>
      <c r="AC274" s="99"/>
      <c r="AD274" s="2"/>
      <c r="AE274" s="99"/>
      <c r="AF274" s="99"/>
      <c r="AG274" s="99"/>
      <c r="AH274" s="99"/>
      <c r="AI274" s="99"/>
      <c r="AJ274" s="99"/>
      <c r="AK274" s="99"/>
      <c r="AL274" s="99"/>
      <c r="AM274" s="99"/>
      <c r="AN274" s="99"/>
      <c r="AO274" s="99"/>
      <c r="AP274" s="2"/>
      <c r="AQ274" s="99"/>
      <c r="AR274" s="99"/>
      <c r="AS274" s="2"/>
      <c r="AT274" s="2"/>
      <c r="AU274" s="2"/>
      <c r="AV274" s="2"/>
    </row>
    <row r="275" spans="4:48" ht="15.75" customHeight="1" x14ac:dyDescent="0.3">
      <c r="D275" s="2"/>
      <c r="E275" s="2"/>
      <c r="F275" s="2"/>
      <c r="G275" s="99"/>
      <c r="H275" s="99"/>
      <c r="I275" s="99"/>
      <c r="J275" s="99"/>
      <c r="K275" s="99"/>
      <c r="L275" s="99"/>
      <c r="M275" s="99"/>
      <c r="N275" s="2"/>
      <c r="O275" s="99"/>
      <c r="P275" s="2"/>
      <c r="Q275" s="99"/>
      <c r="R275" s="99"/>
      <c r="S275" s="2"/>
      <c r="T275" s="99"/>
      <c r="U275" s="2"/>
      <c r="V275" s="99"/>
      <c r="W275" s="99"/>
      <c r="X275" s="99"/>
      <c r="Y275" s="99"/>
      <c r="Z275" s="2"/>
      <c r="AA275" s="99"/>
      <c r="AB275" s="99"/>
      <c r="AC275" s="99"/>
      <c r="AD275" s="2"/>
      <c r="AE275" s="99"/>
      <c r="AF275" s="99"/>
      <c r="AG275" s="99"/>
      <c r="AH275" s="99"/>
      <c r="AI275" s="99"/>
      <c r="AJ275" s="99"/>
      <c r="AK275" s="99"/>
      <c r="AL275" s="99"/>
      <c r="AM275" s="99"/>
      <c r="AN275" s="99"/>
      <c r="AO275" s="99"/>
      <c r="AP275" s="2"/>
      <c r="AQ275" s="99"/>
      <c r="AR275" s="99"/>
      <c r="AS275" s="2"/>
      <c r="AT275" s="2"/>
      <c r="AU275" s="2"/>
      <c r="AV275" s="2"/>
    </row>
    <row r="276" spans="4:48" ht="15.75" customHeight="1" x14ac:dyDescent="0.3">
      <c r="D276" s="2"/>
      <c r="E276" s="2"/>
      <c r="F276" s="2"/>
      <c r="G276" s="99"/>
      <c r="H276" s="99"/>
      <c r="I276" s="99"/>
      <c r="J276" s="99"/>
      <c r="K276" s="99"/>
      <c r="L276" s="99"/>
      <c r="M276" s="99"/>
      <c r="N276" s="2"/>
      <c r="O276" s="99"/>
      <c r="P276" s="2"/>
      <c r="Q276" s="99"/>
      <c r="R276" s="99"/>
      <c r="S276" s="2"/>
      <c r="T276" s="99"/>
      <c r="U276" s="2"/>
      <c r="V276" s="99"/>
      <c r="W276" s="99"/>
      <c r="X276" s="99"/>
      <c r="Y276" s="99"/>
      <c r="Z276" s="2"/>
      <c r="AA276" s="99"/>
      <c r="AB276" s="99"/>
      <c r="AC276" s="99"/>
      <c r="AD276" s="2"/>
      <c r="AE276" s="99"/>
      <c r="AF276" s="99"/>
      <c r="AG276" s="99"/>
      <c r="AH276" s="99"/>
      <c r="AI276" s="99"/>
      <c r="AJ276" s="99"/>
      <c r="AK276" s="99"/>
      <c r="AL276" s="99"/>
      <c r="AM276" s="99"/>
      <c r="AN276" s="99"/>
      <c r="AO276" s="99"/>
      <c r="AP276" s="2"/>
      <c r="AQ276" s="99"/>
      <c r="AR276" s="99"/>
      <c r="AS276" s="2"/>
      <c r="AT276" s="2"/>
      <c r="AU276" s="2"/>
      <c r="AV276" s="2"/>
    </row>
    <row r="277" spans="4:48" ht="15.75" customHeight="1" x14ac:dyDescent="0.3">
      <c r="D277" s="2"/>
      <c r="E277" s="2"/>
      <c r="F277" s="2"/>
      <c r="G277" s="99"/>
      <c r="H277" s="99"/>
      <c r="I277" s="99"/>
      <c r="J277" s="99"/>
      <c r="K277" s="99"/>
      <c r="L277" s="99"/>
      <c r="M277" s="99"/>
      <c r="N277" s="2"/>
      <c r="O277" s="99"/>
      <c r="P277" s="2"/>
      <c r="Q277" s="99"/>
      <c r="R277" s="99"/>
      <c r="S277" s="2"/>
      <c r="T277" s="99"/>
      <c r="U277" s="2"/>
      <c r="V277" s="99"/>
      <c r="W277" s="99"/>
      <c r="X277" s="99"/>
      <c r="Y277" s="99"/>
      <c r="Z277" s="2"/>
      <c r="AA277" s="99"/>
      <c r="AB277" s="99"/>
      <c r="AC277" s="99"/>
      <c r="AD277" s="2"/>
      <c r="AE277" s="99"/>
      <c r="AF277" s="99"/>
      <c r="AG277" s="99"/>
      <c r="AH277" s="99"/>
      <c r="AI277" s="99"/>
      <c r="AJ277" s="99"/>
      <c r="AK277" s="99"/>
      <c r="AL277" s="99"/>
      <c r="AM277" s="99"/>
      <c r="AN277" s="99"/>
      <c r="AO277" s="99"/>
      <c r="AP277" s="2"/>
      <c r="AQ277" s="99"/>
      <c r="AR277" s="99"/>
      <c r="AS277" s="2"/>
      <c r="AT277" s="2"/>
      <c r="AU277" s="2"/>
      <c r="AV277" s="2"/>
    </row>
    <row r="278" spans="4:48" ht="15.75" customHeight="1" x14ac:dyDescent="0.3">
      <c r="D278" s="2"/>
      <c r="E278" s="2"/>
      <c r="F278" s="2"/>
      <c r="G278" s="99"/>
      <c r="H278" s="99"/>
      <c r="I278" s="99"/>
      <c r="J278" s="99"/>
      <c r="K278" s="99"/>
      <c r="L278" s="99"/>
      <c r="M278" s="99"/>
      <c r="N278" s="2"/>
      <c r="O278" s="99"/>
      <c r="P278" s="2"/>
      <c r="Q278" s="99"/>
      <c r="R278" s="99"/>
      <c r="S278" s="2"/>
      <c r="T278" s="99"/>
      <c r="U278" s="2"/>
      <c r="V278" s="99"/>
      <c r="W278" s="99"/>
      <c r="X278" s="99"/>
      <c r="Y278" s="99"/>
      <c r="Z278" s="2"/>
      <c r="AA278" s="99"/>
      <c r="AB278" s="99"/>
      <c r="AC278" s="99"/>
      <c r="AD278" s="2"/>
      <c r="AE278" s="99"/>
      <c r="AF278" s="99"/>
      <c r="AG278" s="99"/>
      <c r="AH278" s="99"/>
      <c r="AI278" s="99"/>
      <c r="AJ278" s="99"/>
      <c r="AK278" s="99"/>
      <c r="AL278" s="99"/>
      <c r="AM278" s="99"/>
      <c r="AN278" s="99"/>
      <c r="AO278" s="99"/>
      <c r="AP278" s="2"/>
      <c r="AQ278" s="99"/>
      <c r="AR278" s="99"/>
      <c r="AS278" s="2"/>
      <c r="AT278" s="2"/>
      <c r="AU278" s="2"/>
      <c r="AV278" s="2"/>
    </row>
    <row r="279" spans="4:48" ht="15.75" customHeight="1" x14ac:dyDescent="0.3">
      <c r="D279" s="2"/>
      <c r="E279" s="2"/>
      <c r="F279" s="2"/>
      <c r="G279" s="99"/>
      <c r="H279" s="99"/>
      <c r="I279" s="99"/>
      <c r="J279" s="99"/>
      <c r="K279" s="99"/>
      <c r="L279" s="99"/>
      <c r="M279" s="99"/>
      <c r="N279" s="2"/>
      <c r="O279" s="99"/>
      <c r="P279" s="2"/>
      <c r="Q279" s="99"/>
      <c r="R279" s="99"/>
      <c r="S279" s="2"/>
      <c r="T279" s="99"/>
      <c r="U279" s="2"/>
      <c r="V279" s="99"/>
      <c r="W279" s="99"/>
      <c r="X279" s="99"/>
      <c r="Y279" s="99"/>
      <c r="Z279" s="2"/>
      <c r="AA279" s="99"/>
      <c r="AB279" s="99"/>
      <c r="AC279" s="99"/>
      <c r="AD279" s="2"/>
      <c r="AE279" s="99"/>
      <c r="AF279" s="99"/>
      <c r="AG279" s="99"/>
      <c r="AH279" s="99"/>
      <c r="AI279" s="99"/>
      <c r="AJ279" s="99"/>
      <c r="AK279" s="99"/>
      <c r="AL279" s="99"/>
      <c r="AM279" s="99"/>
      <c r="AN279" s="99"/>
      <c r="AO279" s="99"/>
      <c r="AP279" s="2"/>
      <c r="AQ279" s="99"/>
      <c r="AR279" s="99"/>
      <c r="AS279" s="2"/>
      <c r="AT279" s="2"/>
      <c r="AU279" s="2"/>
      <c r="AV279" s="2"/>
    </row>
    <row r="280" spans="4:48" ht="15.75" customHeight="1" x14ac:dyDescent="0.3">
      <c r="D280" s="2"/>
      <c r="E280" s="2"/>
      <c r="F280" s="2"/>
      <c r="G280" s="99"/>
      <c r="H280" s="99"/>
      <c r="I280" s="99"/>
      <c r="J280" s="99"/>
      <c r="K280" s="99"/>
      <c r="L280" s="99"/>
      <c r="M280" s="99"/>
      <c r="N280" s="2"/>
      <c r="O280" s="99"/>
      <c r="P280" s="2"/>
      <c r="Q280" s="99"/>
      <c r="R280" s="99"/>
      <c r="S280" s="2"/>
      <c r="T280" s="99"/>
      <c r="U280" s="2"/>
      <c r="V280" s="99"/>
      <c r="W280" s="99"/>
      <c r="X280" s="99"/>
      <c r="Y280" s="99"/>
      <c r="Z280" s="2"/>
      <c r="AA280" s="99"/>
      <c r="AB280" s="99"/>
      <c r="AC280" s="99"/>
      <c r="AD280" s="2"/>
      <c r="AE280" s="99"/>
      <c r="AF280" s="99"/>
      <c r="AG280" s="99"/>
      <c r="AH280" s="99"/>
      <c r="AI280" s="99"/>
      <c r="AJ280" s="99"/>
      <c r="AK280" s="99"/>
      <c r="AL280" s="99"/>
      <c r="AM280" s="99"/>
      <c r="AN280" s="99"/>
      <c r="AO280" s="99"/>
      <c r="AP280" s="2"/>
      <c r="AQ280" s="99"/>
      <c r="AR280" s="99"/>
      <c r="AS280" s="2"/>
      <c r="AT280" s="2"/>
      <c r="AU280" s="2"/>
      <c r="AV280" s="2"/>
    </row>
    <row r="281" spans="4:48" ht="15.75" customHeight="1" x14ac:dyDescent="0.3">
      <c r="D281" s="2"/>
      <c r="E281" s="2"/>
      <c r="F281" s="2"/>
      <c r="G281" s="99"/>
      <c r="H281" s="99"/>
      <c r="I281" s="99"/>
      <c r="J281" s="99"/>
      <c r="K281" s="99"/>
      <c r="L281" s="99"/>
      <c r="M281" s="99"/>
      <c r="N281" s="2"/>
      <c r="O281" s="99"/>
      <c r="P281" s="2"/>
      <c r="Q281" s="99"/>
      <c r="R281" s="99"/>
      <c r="S281" s="2"/>
      <c r="T281" s="99"/>
      <c r="U281" s="2"/>
      <c r="V281" s="99"/>
      <c r="W281" s="99"/>
      <c r="X281" s="99"/>
      <c r="Y281" s="99"/>
      <c r="Z281" s="2"/>
      <c r="AA281" s="99"/>
      <c r="AB281" s="99"/>
      <c r="AC281" s="99"/>
      <c r="AD281" s="2"/>
      <c r="AE281" s="99"/>
      <c r="AF281" s="99"/>
      <c r="AG281" s="99"/>
      <c r="AH281" s="99"/>
      <c r="AI281" s="99"/>
      <c r="AJ281" s="99"/>
      <c r="AK281" s="99"/>
      <c r="AL281" s="99"/>
      <c r="AM281" s="99"/>
      <c r="AN281" s="99"/>
      <c r="AO281" s="99"/>
      <c r="AP281" s="2"/>
      <c r="AQ281" s="99"/>
      <c r="AR281" s="99"/>
      <c r="AS281" s="2"/>
      <c r="AT281" s="2"/>
      <c r="AU281" s="2"/>
      <c r="AV281" s="2"/>
    </row>
    <row r="282" spans="4:48" ht="15.75" customHeight="1" x14ac:dyDescent="0.3">
      <c r="D282" s="2"/>
      <c r="E282" s="2"/>
      <c r="F282" s="2"/>
      <c r="G282" s="99"/>
      <c r="H282" s="99"/>
      <c r="I282" s="99"/>
      <c r="J282" s="99"/>
      <c r="K282" s="99"/>
      <c r="L282" s="99"/>
      <c r="M282" s="99"/>
      <c r="N282" s="2"/>
      <c r="O282" s="99"/>
      <c r="P282" s="2"/>
      <c r="Q282" s="99"/>
      <c r="R282" s="99"/>
      <c r="S282" s="2"/>
      <c r="T282" s="99"/>
      <c r="U282" s="2"/>
      <c r="V282" s="99"/>
      <c r="W282" s="99"/>
      <c r="X282" s="99"/>
      <c r="Y282" s="99"/>
      <c r="Z282" s="2"/>
      <c r="AA282" s="99"/>
      <c r="AB282" s="99"/>
      <c r="AC282" s="99"/>
      <c r="AD282" s="2"/>
      <c r="AE282" s="99"/>
      <c r="AF282" s="99"/>
      <c r="AG282" s="99"/>
      <c r="AH282" s="99"/>
      <c r="AI282" s="99"/>
      <c r="AJ282" s="99"/>
      <c r="AK282" s="99"/>
      <c r="AL282" s="99"/>
      <c r="AM282" s="99"/>
      <c r="AN282" s="99"/>
      <c r="AO282" s="99"/>
      <c r="AP282" s="2"/>
      <c r="AQ282" s="99"/>
      <c r="AR282" s="99"/>
      <c r="AS282" s="2"/>
      <c r="AT282" s="2"/>
      <c r="AU282" s="2"/>
      <c r="AV282" s="2"/>
    </row>
    <row r="283" spans="4:48" ht="15.75" customHeight="1" x14ac:dyDescent="0.3">
      <c r="D283" s="2"/>
      <c r="E283" s="2"/>
      <c r="F283" s="2"/>
      <c r="G283" s="99"/>
      <c r="H283" s="99"/>
      <c r="I283" s="99"/>
      <c r="J283" s="99"/>
      <c r="K283" s="99"/>
      <c r="L283" s="99"/>
      <c r="M283" s="99"/>
      <c r="N283" s="2"/>
      <c r="O283" s="99"/>
      <c r="P283" s="2"/>
      <c r="Q283" s="99"/>
      <c r="R283" s="99"/>
      <c r="S283" s="2"/>
      <c r="T283" s="99"/>
      <c r="U283" s="2"/>
      <c r="V283" s="99"/>
      <c r="W283" s="99"/>
      <c r="X283" s="99"/>
      <c r="Y283" s="99"/>
      <c r="Z283" s="2"/>
      <c r="AA283" s="99"/>
      <c r="AB283" s="99"/>
      <c r="AC283" s="99"/>
      <c r="AD283" s="2"/>
      <c r="AE283" s="99"/>
      <c r="AF283" s="99"/>
      <c r="AG283" s="99"/>
      <c r="AH283" s="99"/>
      <c r="AI283" s="99"/>
      <c r="AJ283" s="99"/>
      <c r="AK283" s="99"/>
      <c r="AL283" s="99"/>
      <c r="AM283" s="99"/>
      <c r="AN283" s="99"/>
      <c r="AO283" s="99"/>
      <c r="AP283" s="2"/>
      <c r="AQ283" s="99"/>
      <c r="AR283" s="99"/>
      <c r="AS283" s="2"/>
      <c r="AT283" s="2"/>
      <c r="AU283" s="2"/>
      <c r="AV283" s="2"/>
    </row>
    <row r="284" spans="4:48" ht="15.75" customHeight="1" x14ac:dyDescent="0.3">
      <c r="D284" s="2"/>
      <c r="E284" s="2"/>
      <c r="F284" s="2"/>
      <c r="G284" s="99"/>
      <c r="H284" s="99"/>
      <c r="I284" s="99"/>
      <c r="J284" s="99"/>
      <c r="K284" s="99"/>
      <c r="L284" s="99"/>
      <c r="M284" s="99"/>
      <c r="N284" s="2"/>
      <c r="O284" s="99"/>
      <c r="P284" s="2"/>
      <c r="Q284" s="99"/>
      <c r="R284" s="99"/>
      <c r="S284" s="2"/>
      <c r="T284" s="99"/>
      <c r="U284" s="2"/>
      <c r="V284" s="99"/>
      <c r="W284" s="99"/>
      <c r="X284" s="99"/>
      <c r="Y284" s="99"/>
      <c r="Z284" s="2"/>
      <c r="AA284" s="99"/>
      <c r="AB284" s="99"/>
      <c r="AC284" s="99"/>
      <c r="AD284" s="2"/>
      <c r="AE284" s="99"/>
      <c r="AF284" s="99"/>
      <c r="AG284" s="99"/>
      <c r="AH284" s="99"/>
      <c r="AI284" s="99"/>
      <c r="AJ284" s="99"/>
      <c r="AK284" s="99"/>
      <c r="AL284" s="99"/>
      <c r="AM284" s="99"/>
      <c r="AN284" s="99"/>
      <c r="AO284" s="99"/>
      <c r="AP284" s="2"/>
      <c r="AQ284" s="99"/>
      <c r="AR284" s="99"/>
      <c r="AS284" s="2"/>
      <c r="AT284" s="2"/>
      <c r="AU284" s="2"/>
      <c r="AV284" s="2"/>
    </row>
    <row r="285" spans="4:48" ht="15.75" customHeight="1" x14ac:dyDescent="0.3">
      <c r="D285" s="2"/>
      <c r="E285" s="2"/>
      <c r="F285" s="2"/>
      <c r="G285" s="99"/>
      <c r="H285" s="99"/>
      <c r="I285" s="99"/>
      <c r="J285" s="99"/>
      <c r="K285" s="99"/>
      <c r="L285" s="99"/>
      <c r="M285" s="99"/>
      <c r="N285" s="2"/>
      <c r="O285" s="99"/>
      <c r="P285" s="2"/>
      <c r="Q285" s="99"/>
      <c r="R285" s="99"/>
      <c r="S285" s="2"/>
      <c r="T285" s="99"/>
      <c r="U285" s="2"/>
      <c r="V285" s="99"/>
      <c r="W285" s="99"/>
      <c r="X285" s="99"/>
      <c r="Y285" s="99"/>
      <c r="Z285" s="2"/>
      <c r="AA285" s="99"/>
      <c r="AB285" s="99"/>
      <c r="AC285" s="99"/>
      <c r="AD285" s="2"/>
      <c r="AE285" s="99"/>
      <c r="AF285" s="99"/>
      <c r="AG285" s="99"/>
      <c r="AH285" s="99"/>
      <c r="AI285" s="99"/>
      <c r="AJ285" s="99"/>
      <c r="AK285" s="99"/>
      <c r="AL285" s="99"/>
      <c r="AM285" s="99"/>
      <c r="AN285" s="99"/>
      <c r="AO285" s="99"/>
      <c r="AP285" s="2"/>
      <c r="AQ285" s="99"/>
      <c r="AR285" s="99"/>
      <c r="AS285" s="2"/>
      <c r="AT285" s="2"/>
      <c r="AU285" s="2"/>
      <c r="AV285" s="2"/>
    </row>
    <row r="286" spans="4:48" ht="15.75" customHeight="1" x14ac:dyDescent="0.3">
      <c r="D286" s="2"/>
      <c r="E286" s="2"/>
      <c r="F286" s="2"/>
      <c r="G286" s="99"/>
      <c r="H286" s="99"/>
      <c r="I286" s="99"/>
      <c r="J286" s="99"/>
      <c r="K286" s="99"/>
      <c r="L286" s="99"/>
      <c r="M286" s="99"/>
      <c r="N286" s="2"/>
      <c r="O286" s="99"/>
      <c r="P286" s="2"/>
      <c r="Q286" s="99"/>
      <c r="R286" s="99"/>
      <c r="S286" s="2"/>
      <c r="T286" s="99"/>
      <c r="U286" s="2"/>
      <c r="V286" s="99"/>
      <c r="W286" s="99"/>
      <c r="X286" s="99"/>
      <c r="Y286" s="99"/>
      <c r="Z286" s="2"/>
      <c r="AA286" s="99"/>
      <c r="AB286" s="99"/>
      <c r="AC286" s="99"/>
      <c r="AD286" s="2"/>
      <c r="AE286" s="99"/>
      <c r="AF286" s="99"/>
      <c r="AG286" s="99"/>
      <c r="AH286" s="99"/>
      <c r="AI286" s="99"/>
      <c r="AJ286" s="99"/>
      <c r="AK286" s="99"/>
      <c r="AL286" s="99"/>
      <c r="AM286" s="99"/>
      <c r="AN286" s="99"/>
      <c r="AO286" s="99"/>
      <c r="AP286" s="2"/>
      <c r="AQ286" s="99"/>
      <c r="AR286" s="99"/>
      <c r="AS286" s="2"/>
      <c r="AT286" s="2"/>
      <c r="AU286" s="2"/>
      <c r="AV286" s="2"/>
    </row>
    <row r="287" spans="4:48" ht="15.75" customHeight="1" x14ac:dyDescent="0.3">
      <c r="D287" s="2"/>
      <c r="E287" s="2"/>
      <c r="F287" s="2"/>
      <c r="G287" s="99"/>
      <c r="H287" s="99"/>
      <c r="I287" s="99"/>
      <c r="J287" s="99"/>
      <c r="K287" s="99"/>
      <c r="L287" s="99"/>
      <c r="M287" s="99"/>
      <c r="N287" s="2"/>
      <c r="O287" s="99"/>
      <c r="P287" s="2"/>
      <c r="Q287" s="99"/>
      <c r="R287" s="99"/>
      <c r="S287" s="2"/>
      <c r="T287" s="99"/>
      <c r="U287" s="2"/>
      <c r="V287" s="99"/>
      <c r="W287" s="99"/>
      <c r="X287" s="99"/>
      <c r="Y287" s="99"/>
      <c r="Z287" s="2"/>
      <c r="AA287" s="99"/>
      <c r="AB287" s="99"/>
      <c r="AC287" s="99"/>
      <c r="AD287" s="2"/>
      <c r="AE287" s="99"/>
      <c r="AF287" s="99"/>
      <c r="AG287" s="99"/>
      <c r="AH287" s="99"/>
      <c r="AI287" s="99"/>
      <c r="AJ287" s="99"/>
      <c r="AK287" s="99"/>
      <c r="AL287" s="99"/>
      <c r="AM287" s="99"/>
      <c r="AN287" s="99"/>
      <c r="AO287" s="99"/>
      <c r="AP287" s="2"/>
      <c r="AQ287" s="99"/>
      <c r="AR287" s="99"/>
      <c r="AS287" s="2"/>
      <c r="AT287" s="2"/>
      <c r="AU287" s="2"/>
      <c r="AV287" s="2"/>
    </row>
    <row r="288" spans="4:48" ht="15.75" customHeight="1" x14ac:dyDescent="0.3">
      <c r="D288" s="2"/>
      <c r="E288" s="2"/>
      <c r="F288" s="2"/>
      <c r="G288" s="99"/>
      <c r="H288" s="99"/>
      <c r="I288" s="99"/>
      <c r="J288" s="99"/>
      <c r="K288" s="99"/>
      <c r="L288" s="99"/>
      <c r="M288" s="99"/>
      <c r="N288" s="2"/>
      <c r="O288" s="99"/>
      <c r="P288" s="2"/>
      <c r="Q288" s="99"/>
      <c r="R288" s="99"/>
      <c r="S288" s="2"/>
      <c r="T288" s="99"/>
      <c r="U288" s="2"/>
      <c r="V288" s="99"/>
      <c r="W288" s="99"/>
      <c r="X288" s="99"/>
      <c r="Y288" s="99"/>
      <c r="Z288" s="2"/>
      <c r="AA288" s="99"/>
      <c r="AB288" s="99"/>
      <c r="AC288" s="99"/>
      <c r="AD288" s="2"/>
      <c r="AE288" s="99"/>
      <c r="AF288" s="99"/>
      <c r="AG288" s="99"/>
      <c r="AH288" s="99"/>
      <c r="AI288" s="99"/>
      <c r="AJ288" s="99"/>
      <c r="AK288" s="99"/>
      <c r="AL288" s="99"/>
      <c r="AM288" s="99"/>
      <c r="AN288" s="99"/>
      <c r="AO288" s="99"/>
      <c r="AP288" s="2"/>
      <c r="AQ288" s="99"/>
      <c r="AR288" s="99"/>
      <c r="AS288" s="2"/>
      <c r="AT288" s="2"/>
      <c r="AU288" s="2"/>
      <c r="AV288" s="2"/>
    </row>
    <row r="289" spans="4:48" ht="15.75" customHeight="1" x14ac:dyDescent="0.3">
      <c r="D289" s="2"/>
      <c r="E289" s="2"/>
      <c r="F289" s="2"/>
      <c r="G289" s="99"/>
      <c r="H289" s="99"/>
      <c r="I289" s="99"/>
      <c r="J289" s="99"/>
      <c r="K289" s="99"/>
      <c r="L289" s="99"/>
      <c r="M289" s="99"/>
      <c r="N289" s="2"/>
      <c r="O289" s="99"/>
      <c r="P289" s="2"/>
      <c r="Q289" s="99"/>
      <c r="R289" s="99"/>
      <c r="S289" s="2"/>
      <c r="T289" s="99"/>
      <c r="U289" s="2"/>
      <c r="V289" s="99"/>
      <c r="W289" s="99"/>
      <c r="X289" s="99"/>
      <c r="Y289" s="99"/>
      <c r="Z289" s="2"/>
      <c r="AA289" s="99"/>
      <c r="AB289" s="99"/>
      <c r="AC289" s="99"/>
      <c r="AD289" s="2"/>
      <c r="AE289" s="99"/>
      <c r="AF289" s="99"/>
      <c r="AG289" s="99"/>
      <c r="AH289" s="99"/>
      <c r="AI289" s="99"/>
      <c r="AJ289" s="99"/>
      <c r="AK289" s="99"/>
      <c r="AL289" s="99"/>
      <c r="AM289" s="99"/>
      <c r="AN289" s="99"/>
      <c r="AO289" s="99"/>
      <c r="AP289" s="2"/>
      <c r="AQ289" s="99"/>
      <c r="AR289" s="99"/>
      <c r="AS289" s="2"/>
      <c r="AT289" s="2"/>
      <c r="AU289" s="2"/>
      <c r="AV289" s="2"/>
    </row>
    <row r="290" spans="4:48" ht="15.75" customHeight="1" x14ac:dyDescent="0.3">
      <c r="D290" s="2"/>
      <c r="E290" s="2"/>
      <c r="F290" s="2"/>
      <c r="G290" s="99"/>
      <c r="H290" s="99"/>
      <c r="I290" s="99"/>
      <c r="J290" s="99"/>
      <c r="K290" s="99"/>
      <c r="L290" s="99"/>
      <c r="M290" s="99"/>
      <c r="N290" s="2"/>
      <c r="O290" s="99"/>
      <c r="P290" s="2"/>
      <c r="Q290" s="99"/>
      <c r="R290" s="99"/>
      <c r="S290" s="2"/>
      <c r="T290" s="99"/>
      <c r="U290" s="2"/>
      <c r="V290" s="99"/>
      <c r="W290" s="99"/>
      <c r="X290" s="99"/>
      <c r="Y290" s="99"/>
      <c r="Z290" s="2"/>
      <c r="AA290" s="99"/>
      <c r="AB290" s="99"/>
      <c r="AC290" s="99"/>
      <c r="AD290" s="2"/>
      <c r="AE290" s="99"/>
      <c r="AF290" s="99"/>
      <c r="AG290" s="99"/>
      <c r="AH290" s="99"/>
      <c r="AI290" s="99"/>
      <c r="AJ290" s="99"/>
      <c r="AK290" s="99"/>
      <c r="AL290" s="99"/>
      <c r="AM290" s="99"/>
      <c r="AN290" s="99"/>
      <c r="AO290" s="99"/>
      <c r="AP290" s="2"/>
      <c r="AQ290" s="99"/>
      <c r="AR290" s="99"/>
      <c r="AS290" s="2"/>
      <c r="AT290" s="2"/>
      <c r="AU290" s="2"/>
      <c r="AV290" s="2"/>
    </row>
    <row r="291" spans="4:48" ht="15.75" customHeight="1" x14ac:dyDescent="0.3">
      <c r="D291" s="2"/>
      <c r="E291" s="2"/>
      <c r="F291" s="2"/>
      <c r="G291" s="99"/>
      <c r="H291" s="99"/>
      <c r="I291" s="99"/>
      <c r="J291" s="99"/>
      <c r="K291" s="99"/>
      <c r="L291" s="99"/>
      <c r="M291" s="99"/>
      <c r="N291" s="2"/>
      <c r="O291" s="99"/>
      <c r="P291" s="2"/>
      <c r="Q291" s="99"/>
      <c r="R291" s="99"/>
      <c r="S291" s="2"/>
      <c r="T291" s="99"/>
      <c r="U291" s="2"/>
      <c r="V291" s="99"/>
      <c r="W291" s="99"/>
      <c r="X291" s="99"/>
      <c r="Y291" s="99"/>
      <c r="Z291" s="2"/>
      <c r="AA291" s="99"/>
      <c r="AB291" s="99"/>
      <c r="AC291" s="99"/>
      <c r="AD291" s="2"/>
      <c r="AE291" s="99"/>
      <c r="AF291" s="99"/>
      <c r="AG291" s="99"/>
      <c r="AH291" s="99"/>
      <c r="AI291" s="99"/>
      <c r="AJ291" s="99"/>
      <c r="AK291" s="99"/>
      <c r="AL291" s="99"/>
      <c r="AM291" s="99"/>
      <c r="AN291" s="99"/>
      <c r="AO291" s="99"/>
      <c r="AP291" s="2"/>
      <c r="AQ291" s="99"/>
      <c r="AR291" s="99"/>
      <c r="AS291" s="2"/>
      <c r="AT291" s="2"/>
      <c r="AU291" s="2"/>
      <c r="AV291" s="2"/>
    </row>
    <row r="292" spans="4:48" ht="15.75" customHeight="1" x14ac:dyDescent="0.3">
      <c r="D292" s="2"/>
      <c r="E292" s="2"/>
      <c r="F292" s="2"/>
      <c r="G292" s="99"/>
      <c r="H292" s="99"/>
      <c r="I292" s="99"/>
      <c r="J292" s="99"/>
      <c r="K292" s="99"/>
      <c r="L292" s="99"/>
      <c r="M292" s="99"/>
      <c r="N292" s="2"/>
      <c r="O292" s="99"/>
      <c r="P292" s="2"/>
      <c r="Q292" s="99"/>
      <c r="R292" s="99"/>
      <c r="S292" s="2"/>
      <c r="T292" s="99"/>
      <c r="U292" s="2"/>
      <c r="V292" s="99"/>
      <c r="W292" s="99"/>
      <c r="X292" s="99"/>
      <c r="Y292" s="99"/>
      <c r="Z292" s="2"/>
      <c r="AA292" s="99"/>
      <c r="AB292" s="99"/>
      <c r="AC292" s="99"/>
      <c r="AD292" s="2"/>
      <c r="AE292" s="99"/>
      <c r="AF292" s="99"/>
      <c r="AG292" s="99"/>
      <c r="AH292" s="99"/>
      <c r="AI292" s="99"/>
      <c r="AJ292" s="99"/>
      <c r="AK292" s="99"/>
      <c r="AL292" s="99"/>
      <c r="AM292" s="99"/>
      <c r="AN292" s="99"/>
      <c r="AO292" s="99"/>
      <c r="AP292" s="2"/>
      <c r="AQ292" s="99"/>
      <c r="AR292" s="99"/>
      <c r="AS292" s="2"/>
      <c r="AT292" s="2"/>
      <c r="AU292" s="2"/>
      <c r="AV292" s="2"/>
    </row>
    <row r="293" spans="4:48" ht="15.75" customHeight="1" x14ac:dyDescent="0.3">
      <c r="D293" s="2"/>
      <c r="E293" s="2"/>
      <c r="F293" s="2"/>
      <c r="G293" s="99"/>
      <c r="H293" s="99"/>
      <c r="I293" s="99"/>
      <c r="J293" s="99"/>
      <c r="K293" s="99"/>
      <c r="L293" s="99"/>
      <c r="M293" s="99"/>
      <c r="N293" s="2"/>
      <c r="O293" s="99"/>
      <c r="P293" s="2"/>
      <c r="Q293" s="99"/>
      <c r="R293" s="99"/>
      <c r="S293" s="2"/>
      <c r="T293" s="99"/>
      <c r="U293" s="2"/>
      <c r="V293" s="99"/>
      <c r="W293" s="99"/>
      <c r="X293" s="99"/>
      <c r="Y293" s="99"/>
      <c r="Z293" s="2"/>
      <c r="AA293" s="99"/>
      <c r="AB293" s="99"/>
      <c r="AC293" s="99"/>
      <c r="AD293" s="2"/>
      <c r="AE293" s="99"/>
      <c r="AF293" s="99"/>
      <c r="AG293" s="99"/>
      <c r="AH293" s="99"/>
      <c r="AI293" s="99"/>
      <c r="AJ293" s="99"/>
      <c r="AK293" s="99"/>
      <c r="AL293" s="99"/>
      <c r="AM293" s="99"/>
      <c r="AN293" s="99"/>
      <c r="AO293" s="99"/>
      <c r="AP293" s="2"/>
      <c r="AQ293" s="99"/>
      <c r="AR293" s="99"/>
      <c r="AS293" s="2"/>
      <c r="AT293" s="2"/>
      <c r="AU293" s="2"/>
      <c r="AV293" s="2"/>
    </row>
    <row r="294" spans="4:48" ht="15.75" customHeight="1" x14ac:dyDescent="0.3">
      <c r="D294" s="2"/>
      <c r="E294" s="2"/>
      <c r="F294" s="2"/>
      <c r="G294" s="99"/>
      <c r="H294" s="99"/>
      <c r="I294" s="99"/>
      <c r="J294" s="99"/>
      <c r="K294" s="99"/>
      <c r="L294" s="99"/>
      <c r="M294" s="99"/>
      <c r="N294" s="2"/>
      <c r="O294" s="99"/>
      <c r="P294" s="2"/>
      <c r="Q294" s="99"/>
      <c r="R294" s="99"/>
      <c r="S294" s="2"/>
      <c r="T294" s="99"/>
      <c r="U294" s="2"/>
      <c r="V294" s="99"/>
      <c r="W294" s="99"/>
      <c r="X294" s="99"/>
      <c r="Y294" s="99"/>
      <c r="Z294" s="2"/>
      <c r="AA294" s="99"/>
      <c r="AB294" s="99"/>
      <c r="AC294" s="99"/>
      <c r="AD294" s="2"/>
      <c r="AE294" s="99"/>
      <c r="AF294" s="99"/>
      <c r="AG294" s="99"/>
      <c r="AH294" s="99"/>
      <c r="AI294" s="99"/>
      <c r="AJ294" s="99"/>
      <c r="AK294" s="99"/>
      <c r="AL294" s="99"/>
      <c r="AM294" s="99"/>
      <c r="AN294" s="99"/>
      <c r="AO294" s="99"/>
      <c r="AP294" s="2"/>
      <c r="AQ294" s="99"/>
      <c r="AR294" s="99"/>
      <c r="AS294" s="2"/>
      <c r="AT294" s="2"/>
      <c r="AU294" s="2"/>
      <c r="AV294" s="2"/>
    </row>
    <row r="295" spans="4:48" ht="15.75" customHeight="1" x14ac:dyDescent="0.3">
      <c r="D295" s="2"/>
      <c r="E295" s="2"/>
      <c r="F295" s="2"/>
      <c r="G295" s="99"/>
      <c r="H295" s="99"/>
      <c r="I295" s="99"/>
      <c r="J295" s="99"/>
      <c r="K295" s="99"/>
      <c r="L295" s="99"/>
      <c r="M295" s="99"/>
      <c r="N295" s="2"/>
      <c r="O295" s="99"/>
      <c r="P295" s="2"/>
      <c r="Q295" s="99"/>
      <c r="R295" s="99"/>
      <c r="S295" s="2"/>
      <c r="T295" s="99"/>
      <c r="U295" s="2"/>
      <c r="V295" s="99"/>
      <c r="W295" s="99"/>
      <c r="X295" s="99"/>
      <c r="Y295" s="99"/>
      <c r="Z295" s="2"/>
      <c r="AA295" s="99"/>
      <c r="AB295" s="99"/>
      <c r="AC295" s="99"/>
      <c r="AD295" s="2"/>
      <c r="AE295" s="99"/>
      <c r="AF295" s="99"/>
      <c r="AG295" s="99"/>
      <c r="AH295" s="99"/>
      <c r="AI295" s="99"/>
      <c r="AJ295" s="99"/>
      <c r="AK295" s="99"/>
      <c r="AL295" s="99"/>
      <c r="AM295" s="99"/>
      <c r="AN295" s="99"/>
      <c r="AO295" s="99"/>
      <c r="AP295" s="2"/>
      <c r="AQ295" s="99"/>
      <c r="AR295" s="99"/>
      <c r="AS295" s="2"/>
      <c r="AT295" s="2"/>
      <c r="AU295" s="2"/>
      <c r="AV295" s="2"/>
    </row>
    <row r="296" spans="4:48" ht="15.75" customHeight="1" x14ac:dyDescent="0.3">
      <c r="D296" s="2"/>
      <c r="E296" s="2"/>
      <c r="F296" s="2"/>
      <c r="G296" s="99"/>
      <c r="H296" s="99"/>
      <c r="I296" s="99"/>
      <c r="J296" s="99"/>
      <c r="K296" s="99"/>
      <c r="L296" s="99"/>
      <c r="M296" s="99"/>
      <c r="N296" s="2"/>
      <c r="O296" s="99"/>
      <c r="P296" s="2"/>
      <c r="Q296" s="99"/>
      <c r="R296" s="99"/>
      <c r="S296" s="2"/>
      <c r="T296" s="99"/>
      <c r="U296" s="2"/>
      <c r="V296" s="99"/>
      <c r="W296" s="99"/>
      <c r="X296" s="99"/>
      <c r="Y296" s="99"/>
      <c r="Z296" s="2"/>
      <c r="AA296" s="99"/>
      <c r="AB296" s="99"/>
      <c r="AC296" s="99"/>
      <c r="AD296" s="2"/>
      <c r="AE296" s="99"/>
      <c r="AF296" s="99"/>
      <c r="AG296" s="99"/>
      <c r="AH296" s="99"/>
      <c r="AI296" s="99"/>
      <c r="AJ296" s="99"/>
      <c r="AK296" s="99"/>
      <c r="AL296" s="99"/>
      <c r="AM296" s="99"/>
      <c r="AN296" s="99"/>
      <c r="AO296" s="99"/>
      <c r="AP296" s="2"/>
      <c r="AQ296" s="99"/>
      <c r="AR296" s="99"/>
      <c r="AS296" s="2"/>
      <c r="AT296" s="2"/>
      <c r="AU296" s="2"/>
      <c r="AV296" s="2"/>
    </row>
    <row r="297" spans="4:48" ht="15.75" customHeight="1" x14ac:dyDescent="0.3">
      <c r="D297" s="2"/>
      <c r="E297" s="2"/>
      <c r="F297" s="2"/>
      <c r="G297" s="99"/>
      <c r="H297" s="99"/>
      <c r="I297" s="99"/>
      <c r="J297" s="99"/>
      <c r="K297" s="99"/>
      <c r="L297" s="99"/>
      <c r="M297" s="99"/>
      <c r="N297" s="2"/>
      <c r="O297" s="99"/>
      <c r="P297" s="2"/>
      <c r="Q297" s="99"/>
      <c r="R297" s="99"/>
      <c r="S297" s="2"/>
      <c r="T297" s="99"/>
      <c r="U297" s="2"/>
      <c r="V297" s="99"/>
      <c r="W297" s="99"/>
      <c r="X297" s="99"/>
      <c r="Y297" s="99"/>
      <c r="Z297" s="2"/>
      <c r="AA297" s="99"/>
      <c r="AB297" s="99"/>
      <c r="AC297" s="99"/>
      <c r="AD297" s="2"/>
      <c r="AE297" s="99"/>
      <c r="AF297" s="99"/>
      <c r="AG297" s="99"/>
      <c r="AH297" s="99"/>
      <c r="AI297" s="99"/>
      <c r="AJ297" s="99"/>
      <c r="AK297" s="99"/>
      <c r="AL297" s="99"/>
      <c r="AM297" s="99"/>
      <c r="AN297" s="99"/>
      <c r="AO297" s="99"/>
      <c r="AP297" s="2"/>
      <c r="AQ297" s="99"/>
      <c r="AR297" s="99"/>
      <c r="AS297" s="2"/>
      <c r="AT297" s="2"/>
      <c r="AU297" s="2"/>
      <c r="AV297" s="2"/>
    </row>
    <row r="298" spans="4:48" ht="15.75" customHeight="1" x14ac:dyDescent="0.3">
      <c r="D298" s="2"/>
      <c r="E298" s="2"/>
      <c r="F298" s="2"/>
      <c r="G298" s="99"/>
      <c r="H298" s="99"/>
      <c r="I298" s="99"/>
      <c r="J298" s="99"/>
      <c r="K298" s="99"/>
      <c r="L298" s="99"/>
      <c r="M298" s="99"/>
      <c r="N298" s="2"/>
      <c r="O298" s="99"/>
      <c r="P298" s="2"/>
      <c r="Q298" s="99"/>
      <c r="R298" s="99"/>
      <c r="S298" s="2"/>
      <c r="T298" s="99"/>
      <c r="U298" s="2"/>
      <c r="V298" s="99"/>
      <c r="W298" s="99"/>
      <c r="X298" s="99"/>
      <c r="Y298" s="99"/>
      <c r="Z298" s="2"/>
      <c r="AA298" s="99"/>
      <c r="AB298" s="99"/>
      <c r="AC298" s="99"/>
      <c r="AD298" s="2"/>
      <c r="AE298" s="99"/>
      <c r="AF298" s="99"/>
      <c r="AG298" s="99"/>
      <c r="AH298" s="99"/>
      <c r="AI298" s="99"/>
      <c r="AJ298" s="99"/>
      <c r="AK298" s="99"/>
      <c r="AL298" s="99"/>
      <c r="AM298" s="99"/>
      <c r="AN298" s="99"/>
      <c r="AO298" s="99"/>
      <c r="AP298" s="2"/>
      <c r="AQ298" s="99"/>
      <c r="AR298" s="99"/>
      <c r="AS298" s="2"/>
      <c r="AT298" s="2"/>
      <c r="AU298" s="2"/>
      <c r="AV298" s="2"/>
    </row>
    <row r="299" spans="4:48" ht="15.75" customHeight="1" x14ac:dyDescent="0.3">
      <c r="D299" s="2"/>
      <c r="E299" s="2"/>
      <c r="F299" s="2"/>
      <c r="G299" s="99"/>
      <c r="H299" s="99"/>
      <c r="I299" s="99"/>
      <c r="J299" s="99"/>
      <c r="K299" s="99"/>
      <c r="L299" s="99"/>
      <c r="M299" s="99"/>
      <c r="N299" s="2"/>
      <c r="O299" s="99"/>
      <c r="P299" s="2"/>
      <c r="Q299" s="99"/>
      <c r="R299" s="99"/>
      <c r="S299" s="2"/>
      <c r="T299" s="99"/>
      <c r="U299" s="2"/>
      <c r="V299" s="99"/>
      <c r="W299" s="99"/>
      <c r="X299" s="99"/>
      <c r="Y299" s="99"/>
      <c r="Z299" s="2"/>
      <c r="AA299" s="99"/>
      <c r="AB299" s="99"/>
      <c r="AC299" s="99"/>
      <c r="AD299" s="2"/>
      <c r="AE299" s="99"/>
      <c r="AF299" s="99"/>
      <c r="AG299" s="99"/>
      <c r="AH299" s="99"/>
      <c r="AI299" s="99"/>
      <c r="AJ299" s="99"/>
      <c r="AK299" s="99"/>
      <c r="AL299" s="99"/>
      <c r="AM299" s="99"/>
      <c r="AN299" s="99"/>
      <c r="AO299" s="99"/>
      <c r="AP299" s="2"/>
      <c r="AQ299" s="99"/>
      <c r="AR299" s="99"/>
      <c r="AS299" s="2"/>
      <c r="AT299" s="2"/>
      <c r="AU299" s="2"/>
      <c r="AV299" s="2"/>
    </row>
    <row r="300" spans="4:48" ht="15.75" customHeight="1" x14ac:dyDescent="0.3">
      <c r="D300" s="2"/>
      <c r="E300" s="2"/>
      <c r="F300" s="2"/>
      <c r="G300" s="99"/>
      <c r="H300" s="99"/>
      <c r="I300" s="99"/>
      <c r="J300" s="99"/>
      <c r="K300" s="99"/>
      <c r="L300" s="99"/>
      <c r="M300" s="99"/>
      <c r="N300" s="2"/>
      <c r="O300" s="99"/>
      <c r="P300" s="2"/>
      <c r="Q300" s="99"/>
      <c r="R300" s="99"/>
      <c r="S300" s="2"/>
      <c r="T300" s="99"/>
      <c r="U300" s="2"/>
      <c r="V300" s="99"/>
      <c r="W300" s="99"/>
      <c r="X300" s="99"/>
      <c r="Y300" s="99"/>
      <c r="Z300" s="2"/>
      <c r="AA300" s="99"/>
      <c r="AB300" s="99"/>
      <c r="AC300" s="99"/>
      <c r="AD300" s="2"/>
      <c r="AE300" s="99"/>
      <c r="AF300" s="99"/>
      <c r="AG300" s="99"/>
      <c r="AH300" s="99"/>
      <c r="AI300" s="99"/>
      <c r="AJ300" s="99"/>
      <c r="AK300" s="99"/>
      <c r="AL300" s="99"/>
      <c r="AM300" s="99"/>
      <c r="AN300" s="99"/>
      <c r="AO300" s="99"/>
      <c r="AP300" s="2"/>
      <c r="AQ300" s="99"/>
      <c r="AR300" s="99"/>
      <c r="AS300" s="2"/>
      <c r="AT300" s="2"/>
      <c r="AU300" s="2"/>
      <c r="AV300" s="2"/>
    </row>
    <row r="301" spans="4:48" ht="15.75" customHeight="1" x14ac:dyDescent="0.3">
      <c r="D301" s="2"/>
      <c r="E301" s="2"/>
      <c r="F301" s="2"/>
      <c r="G301" s="99"/>
      <c r="H301" s="99"/>
      <c r="I301" s="99"/>
      <c r="J301" s="99"/>
      <c r="K301" s="99"/>
      <c r="L301" s="99"/>
      <c r="M301" s="99"/>
      <c r="N301" s="2"/>
      <c r="O301" s="99"/>
      <c r="P301" s="2"/>
      <c r="Q301" s="99"/>
      <c r="R301" s="99"/>
      <c r="S301" s="2"/>
      <c r="T301" s="99"/>
      <c r="U301" s="2"/>
      <c r="V301" s="99"/>
      <c r="W301" s="99"/>
      <c r="X301" s="99"/>
      <c r="Y301" s="99"/>
      <c r="Z301" s="2"/>
      <c r="AA301" s="99"/>
      <c r="AB301" s="99"/>
      <c r="AC301" s="99"/>
      <c r="AD301" s="2"/>
      <c r="AE301" s="99"/>
      <c r="AF301" s="99"/>
      <c r="AG301" s="99"/>
      <c r="AH301" s="99"/>
      <c r="AI301" s="99"/>
      <c r="AJ301" s="99"/>
      <c r="AK301" s="99"/>
      <c r="AL301" s="99"/>
      <c r="AM301" s="99"/>
      <c r="AN301" s="99"/>
      <c r="AO301" s="99"/>
      <c r="AP301" s="2"/>
      <c r="AQ301" s="99"/>
      <c r="AR301" s="99"/>
      <c r="AS301" s="2"/>
      <c r="AT301" s="2"/>
      <c r="AU301" s="2"/>
      <c r="AV301" s="2"/>
    </row>
    <row r="302" spans="4:48" ht="15.75" customHeight="1" x14ac:dyDescent="0.3">
      <c r="D302" s="2"/>
      <c r="E302" s="2"/>
      <c r="F302" s="2"/>
      <c r="G302" s="99"/>
      <c r="H302" s="99"/>
      <c r="I302" s="99"/>
      <c r="J302" s="99"/>
      <c r="K302" s="99"/>
      <c r="L302" s="99"/>
      <c r="M302" s="99"/>
      <c r="N302" s="2"/>
      <c r="O302" s="99"/>
      <c r="P302" s="2"/>
      <c r="Q302" s="99"/>
      <c r="R302" s="99"/>
      <c r="S302" s="2"/>
      <c r="T302" s="99"/>
      <c r="U302" s="2"/>
      <c r="V302" s="99"/>
      <c r="W302" s="99"/>
      <c r="X302" s="99"/>
      <c r="Y302" s="99"/>
      <c r="Z302" s="2"/>
      <c r="AA302" s="99"/>
      <c r="AB302" s="99"/>
      <c r="AC302" s="99"/>
      <c r="AD302" s="2"/>
      <c r="AE302" s="99"/>
      <c r="AF302" s="99"/>
      <c r="AG302" s="99"/>
      <c r="AH302" s="99"/>
      <c r="AI302" s="99"/>
      <c r="AJ302" s="99"/>
      <c r="AK302" s="99"/>
      <c r="AL302" s="99"/>
      <c r="AM302" s="99"/>
      <c r="AN302" s="99"/>
      <c r="AO302" s="99"/>
      <c r="AP302" s="2"/>
      <c r="AQ302" s="99"/>
      <c r="AR302" s="99"/>
      <c r="AS302" s="2"/>
      <c r="AT302" s="2"/>
      <c r="AU302" s="2"/>
      <c r="AV302" s="2"/>
    </row>
    <row r="303" spans="4:48" ht="15.75" customHeight="1" x14ac:dyDescent="0.3">
      <c r="D303" s="2"/>
      <c r="E303" s="2"/>
      <c r="F303" s="2"/>
      <c r="G303" s="99"/>
      <c r="H303" s="99"/>
      <c r="I303" s="99"/>
      <c r="J303" s="99"/>
      <c r="K303" s="99"/>
      <c r="L303" s="99"/>
      <c r="M303" s="99"/>
      <c r="N303" s="2"/>
      <c r="O303" s="99"/>
      <c r="P303" s="2"/>
      <c r="Q303" s="99"/>
      <c r="R303" s="99"/>
      <c r="S303" s="2"/>
      <c r="T303" s="99"/>
      <c r="U303" s="2"/>
      <c r="V303" s="99"/>
      <c r="W303" s="99"/>
      <c r="X303" s="99"/>
      <c r="Y303" s="99"/>
      <c r="Z303" s="2"/>
      <c r="AA303" s="99"/>
      <c r="AB303" s="99"/>
      <c r="AC303" s="99"/>
      <c r="AD303" s="2"/>
      <c r="AE303" s="99"/>
      <c r="AF303" s="99"/>
      <c r="AG303" s="99"/>
      <c r="AH303" s="99"/>
      <c r="AI303" s="99"/>
      <c r="AJ303" s="99"/>
      <c r="AK303" s="99"/>
      <c r="AL303" s="99"/>
      <c r="AM303" s="99"/>
      <c r="AN303" s="99"/>
      <c r="AO303" s="99"/>
      <c r="AP303" s="2"/>
      <c r="AQ303" s="99"/>
      <c r="AR303" s="99"/>
      <c r="AS303" s="2"/>
      <c r="AT303" s="2"/>
      <c r="AU303" s="2"/>
      <c r="AV303" s="2"/>
    </row>
    <row r="304" spans="4:48" ht="15.75" customHeight="1" x14ac:dyDescent="0.3">
      <c r="D304" s="2"/>
      <c r="E304" s="2"/>
      <c r="F304" s="2"/>
      <c r="G304" s="99"/>
      <c r="H304" s="99"/>
      <c r="I304" s="99"/>
      <c r="J304" s="99"/>
      <c r="K304" s="99"/>
      <c r="L304" s="99"/>
      <c r="M304" s="99"/>
      <c r="N304" s="2"/>
      <c r="O304" s="99"/>
      <c r="P304" s="2"/>
      <c r="Q304" s="99"/>
      <c r="R304" s="99"/>
      <c r="S304" s="2"/>
      <c r="T304" s="99"/>
      <c r="U304" s="2"/>
      <c r="V304" s="99"/>
      <c r="W304" s="99"/>
      <c r="X304" s="99"/>
      <c r="Y304" s="99"/>
      <c r="Z304" s="2"/>
      <c r="AA304" s="99"/>
      <c r="AB304" s="99"/>
      <c r="AC304" s="99"/>
      <c r="AD304" s="2"/>
      <c r="AE304" s="99"/>
      <c r="AF304" s="99"/>
      <c r="AG304" s="99"/>
      <c r="AH304" s="99"/>
      <c r="AI304" s="99"/>
      <c r="AJ304" s="99"/>
      <c r="AK304" s="99"/>
      <c r="AL304" s="99"/>
      <c r="AM304" s="99"/>
      <c r="AN304" s="99"/>
      <c r="AO304" s="99"/>
      <c r="AP304" s="2"/>
      <c r="AQ304" s="99"/>
      <c r="AR304" s="99"/>
      <c r="AS304" s="2"/>
      <c r="AT304" s="2"/>
      <c r="AU304" s="2"/>
      <c r="AV304" s="2"/>
    </row>
    <row r="305" spans="4:48" ht="15.75" customHeight="1" x14ac:dyDescent="0.3">
      <c r="D305" s="2"/>
      <c r="E305" s="2"/>
      <c r="F305" s="2"/>
      <c r="G305" s="99"/>
      <c r="H305" s="99"/>
      <c r="I305" s="99"/>
      <c r="J305" s="99"/>
      <c r="K305" s="99"/>
      <c r="L305" s="99"/>
      <c r="M305" s="99"/>
      <c r="N305" s="2"/>
      <c r="O305" s="99"/>
      <c r="P305" s="2"/>
      <c r="Q305" s="99"/>
      <c r="R305" s="99"/>
      <c r="S305" s="2"/>
      <c r="T305" s="99"/>
      <c r="U305" s="2"/>
      <c r="V305" s="99"/>
      <c r="W305" s="99"/>
      <c r="X305" s="99"/>
      <c r="Y305" s="99"/>
      <c r="Z305" s="2"/>
      <c r="AA305" s="99"/>
      <c r="AB305" s="99"/>
      <c r="AC305" s="99"/>
      <c r="AD305" s="2"/>
      <c r="AE305" s="99"/>
      <c r="AF305" s="99"/>
      <c r="AG305" s="99"/>
      <c r="AH305" s="99"/>
      <c r="AI305" s="99"/>
      <c r="AJ305" s="99"/>
      <c r="AK305" s="99"/>
      <c r="AL305" s="99"/>
      <c r="AM305" s="99"/>
      <c r="AN305" s="99"/>
      <c r="AO305" s="99"/>
      <c r="AP305" s="2"/>
      <c r="AQ305" s="99"/>
      <c r="AR305" s="99"/>
      <c r="AS305" s="2"/>
      <c r="AT305" s="2"/>
      <c r="AU305" s="2"/>
      <c r="AV305" s="2"/>
    </row>
    <row r="306" spans="4:48" ht="15.75" customHeight="1" x14ac:dyDescent="0.3">
      <c r="D306" s="2"/>
      <c r="E306" s="2"/>
      <c r="F306" s="2"/>
      <c r="G306" s="99"/>
      <c r="H306" s="99"/>
      <c r="I306" s="99"/>
      <c r="J306" s="99"/>
      <c r="K306" s="99"/>
      <c r="L306" s="99"/>
      <c r="M306" s="99"/>
      <c r="N306" s="2"/>
      <c r="O306" s="99"/>
      <c r="P306" s="2"/>
      <c r="Q306" s="99"/>
      <c r="R306" s="99"/>
      <c r="S306" s="2"/>
      <c r="T306" s="99"/>
      <c r="U306" s="2"/>
      <c r="V306" s="99"/>
      <c r="W306" s="99"/>
      <c r="X306" s="99"/>
      <c r="Y306" s="99"/>
      <c r="Z306" s="2"/>
      <c r="AA306" s="99"/>
      <c r="AB306" s="99"/>
      <c r="AC306" s="99"/>
      <c r="AD306" s="2"/>
      <c r="AE306" s="99"/>
      <c r="AF306" s="99"/>
      <c r="AG306" s="99"/>
      <c r="AH306" s="99"/>
      <c r="AI306" s="99"/>
      <c r="AJ306" s="99"/>
      <c r="AK306" s="99"/>
      <c r="AL306" s="99"/>
      <c r="AM306" s="99"/>
      <c r="AN306" s="99"/>
      <c r="AO306" s="99"/>
      <c r="AP306" s="2"/>
      <c r="AQ306" s="99"/>
      <c r="AR306" s="99"/>
      <c r="AS306" s="2"/>
      <c r="AT306" s="2"/>
      <c r="AU306" s="2"/>
      <c r="AV306" s="2"/>
    </row>
    <row r="307" spans="4:48" ht="15.75" customHeight="1" x14ac:dyDescent="0.3">
      <c r="D307" s="2"/>
      <c r="E307" s="2"/>
      <c r="F307" s="2"/>
      <c r="G307" s="99"/>
      <c r="H307" s="99"/>
      <c r="I307" s="99"/>
      <c r="J307" s="99"/>
      <c r="K307" s="99"/>
      <c r="L307" s="99"/>
      <c r="M307" s="99"/>
      <c r="N307" s="2"/>
      <c r="O307" s="99"/>
      <c r="P307" s="2"/>
      <c r="Q307" s="99"/>
      <c r="R307" s="99"/>
      <c r="S307" s="2"/>
      <c r="T307" s="99"/>
      <c r="U307" s="2"/>
      <c r="V307" s="99"/>
      <c r="W307" s="99"/>
      <c r="X307" s="99"/>
      <c r="Y307" s="99"/>
      <c r="Z307" s="2"/>
      <c r="AA307" s="99"/>
      <c r="AB307" s="99"/>
      <c r="AC307" s="99"/>
      <c r="AD307" s="2"/>
      <c r="AE307" s="99"/>
      <c r="AF307" s="99"/>
      <c r="AG307" s="99"/>
      <c r="AH307" s="99"/>
      <c r="AI307" s="99"/>
      <c r="AJ307" s="99"/>
      <c r="AK307" s="99"/>
      <c r="AL307" s="99"/>
      <c r="AM307" s="99"/>
      <c r="AN307" s="99"/>
      <c r="AO307" s="99"/>
      <c r="AP307" s="2"/>
      <c r="AQ307" s="99"/>
      <c r="AR307" s="99"/>
      <c r="AS307" s="2"/>
      <c r="AT307" s="2"/>
      <c r="AU307" s="2"/>
      <c r="AV307" s="2"/>
    </row>
    <row r="308" spans="4:48" ht="15.75" customHeight="1" x14ac:dyDescent="0.3">
      <c r="D308" s="2"/>
      <c r="E308" s="2"/>
      <c r="F308" s="2"/>
      <c r="G308" s="99"/>
      <c r="H308" s="99"/>
      <c r="I308" s="99"/>
      <c r="J308" s="99"/>
      <c r="K308" s="99"/>
      <c r="L308" s="99"/>
      <c r="M308" s="99"/>
      <c r="N308" s="2"/>
      <c r="O308" s="99"/>
      <c r="P308" s="2"/>
      <c r="Q308" s="99"/>
      <c r="R308" s="99"/>
      <c r="S308" s="2"/>
      <c r="T308" s="99"/>
      <c r="U308" s="2"/>
      <c r="V308" s="99"/>
      <c r="W308" s="99"/>
      <c r="X308" s="99"/>
      <c r="Y308" s="99"/>
      <c r="Z308" s="2"/>
      <c r="AA308" s="99"/>
      <c r="AB308" s="99"/>
      <c r="AC308" s="99"/>
      <c r="AD308" s="2"/>
      <c r="AE308" s="99"/>
      <c r="AF308" s="99"/>
      <c r="AG308" s="99"/>
      <c r="AH308" s="99"/>
      <c r="AI308" s="99"/>
      <c r="AJ308" s="99"/>
      <c r="AK308" s="99"/>
      <c r="AL308" s="99"/>
      <c r="AM308" s="99"/>
      <c r="AN308" s="99"/>
      <c r="AO308" s="99"/>
      <c r="AP308" s="2"/>
      <c r="AQ308" s="99"/>
      <c r="AR308" s="99"/>
      <c r="AS308" s="2"/>
      <c r="AT308" s="2"/>
      <c r="AU308" s="2"/>
      <c r="AV308" s="2"/>
    </row>
    <row r="309" spans="4:48" ht="15.75" customHeight="1" x14ac:dyDescent="0.3">
      <c r="D309" s="2"/>
      <c r="E309" s="2"/>
      <c r="F309" s="2"/>
      <c r="G309" s="99"/>
      <c r="H309" s="99"/>
      <c r="I309" s="99"/>
      <c r="J309" s="99"/>
      <c r="K309" s="99"/>
      <c r="L309" s="99"/>
      <c r="M309" s="99"/>
      <c r="N309" s="2"/>
      <c r="O309" s="99"/>
      <c r="P309" s="2"/>
      <c r="Q309" s="99"/>
      <c r="R309" s="99"/>
      <c r="S309" s="2"/>
      <c r="T309" s="99"/>
      <c r="U309" s="2"/>
      <c r="V309" s="99"/>
      <c r="W309" s="99"/>
      <c r="X309" s="99"/>
      <c r="Y309" s="99"/>
      <c r="Z309" s="2"/>
      <c r="AA309" s="99"/>
      <c r="AB309" s="99"/>
      <c r="AC309" s="99"/>
      <c r="AD309" s="2"/>
      <c r="AE309" s="99"/>
      <c r="AF309" s="99"/>
      <c r="AG309" s="99"/>
      <c r="AH309" s="99"/>
      <c r="AI309" s="99"/>
      <c r="AJ309" s="99"/>
      <c r="AK309" s="99"/>
      <c r="AL309" s="99"/>
      <c r="AM309" s="99"/>
      <c r="AN309" s="99"/>
      <c r="AO309" s="99"/>
      <c r="AP309" s="2"/>
      <c r="AQ309" s="99"/>
      <c r="AR309" s="99"/>
      <c r="AS309" s="2"/>
      <c r="AT309" s="2"/>
      <c r="AU309" s="2"/>
      <c r="AV309" s="2"/>
    </row>
    <row r="310" spans="4:48" ht="15.75" customHeight="1" x14ac:dyDescent="0.3">
      <c r="D310" s="2"/>
      <c r="E310" s="2"/>
      <c r="F310" s="2"/>
      <c r="G310" s="99"/>
      <c r="H310" s="99"/>
      <c r="I310" s="99"/>
      <c r="J310" s="99"/>
      <c r="K310" s="99"/>
      <c r="L310" s="99"/>
      <c r="M310" s="99"/>
      <c r="N310" s="2"/>
      <c r="O310" s="99"/>
      <c r="P310" s="2"/>
      <c r="Q310" s="99"/>
      <c r="R310" s="99"/>
      <c r="S310" s="2"/>
      <c r="T310" s="99"/>
      <c r="U310" s="2"/>
      <c r="V310" s="99"/>
      <c r="W310" s="99"/>
      <c r="X310" s="99"/>
      <c r="Y310" s="99"/>
      <c r="Z310" s="2"/>
      <c r="AA310" s="99"/>
      <c r="AB310" s="99"/>
      <c r="AC310" s="99"/>
      <c r="AD310" s="2"/>
      <c r="AE310" s="99"/>
      <c r="AF310" s="99"/>
      <c r="AG310" s="99"/>
      <c r="AH310" s="99"/>
      <c r="AI310" s="99"/>
      <c r="AJ310" s="99"/>
      <c r="AK310" s="99"/>
      <c r="AL310" s="99"/>
      <c r="AM310" s="99"/>
      <c r="AN310" s="99"/>
      <c r="AO310" s="99"/>
      <c r="AP310" s="2"/>
      <c r="AQ310" s="99"/>
      <c r="AR310" s="99"/>
      <c r="AS310" s="2"/>
      <c r="AT310" s="2"/>
      <c r="AU310" s="2"/>
      <c r="AV310" s="2"/>
    </row>
    <row r="311" spans="4:48" ht="15.75" customHeight="1" x14ac:dyDescent="0.3">
      <c r="D311" s="2"/>
      <c r="E311" s="2"/>
      <c r="F311" s="2"/>
      <c r="G311" s="99"/>
      <c r="H311" s="99"/>
      <c r="I311" s="99"/>
      <c r="J311" s="99"/>
      <c r="K311" s="99"/>
      <c r="L311" s="99"/>
      <c r="M311" s="99"/>
      <c r="N311" s="2"/>
      <c r="O311" s="99"/>
      <c r="P311" s="2"/>
      <c r="Q311" s="99"/>
      <c r="R311" s="99"/>
      <c r="S311" s="2"/>
      <c r="T311" s="99"/>
      <c r="U311" s="2"/>
      <c r="V311" s="99"/>
      <c r="W311" s="99"/>
      <c r="X311" s="99"/>
      <c r="Y311" s="99"/>
      <c r="Z311" s="2"/>
      <c r="AA311" s="99"/>
      <c r="AB311" s="99"/>
      <c r="AC311" s="99"/>
      <c r="AD311" s="2"/>
      <c r="AE311" s="99"/>
      <c r="AF311" s="99"/>
      <c r="AG311" s="99"/>
      <c r="AH311" s="99"/>
      <c r="AI311" s="99"/>
      <c r="AJ311" s="99"/>
      <c r="AK311" s="99"/>
      <c r="AL311" s="99"/>
      <c r="AM311" s="99"/>
      <c r="AN311" s="99"/>
      <c r="AO311" s="99"/>
      <c r="AP311" s="2"/>
      <c r="AQ311" s="99"/>
      <c r="AR311" s="99"/>
      <c r="AS311" s="2"/>
      <c r="AT311" s="2"/>
      <c r="AU311" s="2"/>
      <c r="AV311" s="2"/>
    </row>
    <row r="312" spans="4:48" ht="15.75" customHeight="1" x14ac:dyDescent="0.3">
      <c r="D312" s="2"/>
      <c r="E312" s="2"/>
      <c r="F312" s="2"/>
      <c r="G312" s="99"/>
      <c r="H312" s="99"/>
      <c r="I312" s="99"/>
      <c r="J312" s="99"/>
      <c r="K312" s="99"/>
      <c r="L312" s="99"/>
      <c r="M312" s="99"/>
      <c r="N312" s="2"/>
      <c r="O312" s="99"/>
      <c r="P312" s="2"/>
      <c r="Q312" s="99"/>
      <c r="R312" s="99"/>
      <c r="S312" s="2"/>
      <c r="T312" s="99"/>
      <c r="U312" s="2"/>
      <c r="V312" s="99"/>
      <c r="W312" s="99"/>
      <c r="X312" s="99"/>
      <c r="Y312" s="99"/>
      <c r="Z312" s="2"/>
      <c r="AA312" s="99"/>
      <c r="AB312" s="99"/>
      <c r="AC312" s="99"/>
      <c r="AD312" s="2"/>
      <c r="AE312" s="99"/>
      <c r="AF312" s="99"/>
      <c r="AG312" s="99"/>
      <c r="AH312" s="99"/>
      <c r="AI312" s="99"/>
      <c r="AJ312" s="99"/>
      <c r="AK312" s="99"/>
      <c r="AL312" s="99"/>
      <c r="AM312" s="99"/>
      <c r="AN312" s="99"/>
      <c r="AO312" s="99"/>
      <c r="AP312" s="2"/>
      <c r="AQ312" s="99"/>
      <c r="AR312" s="99"/>
      <c r="AS312" s="2"/>
      <c r="AT312" s="2"/>
      <c r="AU312" s="2"/>
      <c r="AV312" s="2"/>
    </row>
    <row r="313" spans="4:48" ht="15.75" customHeight="1" x14ac:dyDescent="0.3">
      <c r="D313" s="2"/>
      <c r="E313" s="2"/>
      <c r="F313" s="2"/>
      <c r="G313" s="99"/>
      <c r="H313" s="99"/>
      <c r="I313" s="99"/>
      <c r="J313" s="99"/>
      <c r="K313" s="99"/>
      <c r="L313" s="99"/>
      <c r="M313" s="99"/>
      <c r="N313" s="2"/>
      <c r="O313" s="99"/>
      <c r="P313" s="2"/>
      <c r="Q313" s="99"/>
      <c r="R313" s="99"/>
      <c r="S313" s="2"/>
      <c r="T313" s="99"/>
      <c r="U313" s="2"/>
      <c r="V313" s="99"/>
      <c r="W313" s="99"/>
      <c r="X313" s="99"/>
      <c r="Y313" s="99"/>
      <c r="Z313" s="2"/>
      <c r="AA313" s="99"/>
      <c r="AB313" s="99"/>
      <c r="AC313" s="99"/>
      <c r="AD313" s="2"/>
      <c r="AE313" s="99"/>
      <c r="AF313" s="99"/>
      <c r="AG313" s="99"/>
      <c r="AH313" s="99"/>
      <c r="AI313" s="99"/>
      <c r="AJ313" s="99"/>
      <c r="AK313" s="99"/>
      <c r="AL313" s="99"/>
      <c r="AM313" s="99"/>
      <c r="AN313" s="99"/>
      <c r="AO313" s="99"/>
      <c r="AP313" s="2"/>
      <c r="AQ313" s="99"/>
      <c r="AR313" s="99"/>
      <c r="AS313" s="2"/>
      <c r="AT313" s="2"/>
      <c r="AU313" s="2"/>
      <c r="AV313" s="2"/>
    </row>
    <row r="314" spans="4:48" ht="15.75" customHeight="1" x14ac:dyDescent="0.3">
      <c r="D314" s="2"/>
      <c r="E314" s="2"/>
      <c r="F314" s="2"/>
      <c r="G314" s="99"/>
      <c r="H314" s="99"/>
      <c r="I314" s="99"/>
      <c r="J314" s="99"/>
      <c r="K314" s="99"/>
      <c r="L314" s="99"/>
      <c r="M314" s="99"/>
      <c r="N314" s="2"/>
      <c r="O314" s="99"/>
      <c r="P314" s="2"/>
      <c r="Q314" s="99"/>
      <c r="R314" s="99"/>
      <c r="S314" s="2"/>
      <c r="T314" s="99"/>
      <c r="U314" s="2"/>
      <c r="V314" s="99"/>
      <c r="W314" s="99"/>
      <c r="X314" s="99"/>
      <c r="Y314" s="99"/>
      <c r="Z314" s="2"/>
      <c r="AA314" s="99"/>
      <c r="AB314" s="99"/>
      <c r="AC314" s="99"/>
      <c r="AD314" s="2"/>
      <c r="AE314" s="99"/>
      <c r="AF314" s="99"/>
      <c r="AG314" s="99"/>
      <c r="AH314" s="99"/>
      <c r="AI314" s="99"/>
      <c r="AJ314" s="99"/>
      <c r="AK314" s="99"/>
      <c r="AL314" s="99"/>
      <c r="AM314" s="99"/>
      <c r="AN314" s="99"/>
      <c r="AO314" s="99"/>
      <c r="AP314" s="2"/>
      <c r="AQ314" s="99"/>
      <c r="AR314" s="99"/>
      <c r="AS314" s="2"/>
      <c r="AT314" s="2"/>
      <c r="AU314" s="2"/>
      <c r="AV314" s="2"/>
    </row>
    <row r="315" spans="4:48" ht="15.75" customHeight="1" x14ac:dyDescent="0.3">
      <c r="D315" s="2"/>
      <c r="E315" s="2"/>
      <c r="F315" s="2"/>
      <c r="G315" s="99"/>
      <c r="H315" s="99"/>
      <c r="I315" s="99"/>
      <c r="J315" s="99"/>
      <c r="K315" s="99"/>
      <c r="L315" s="99"/>
      <c r="M315" s="99"/>
      <c r="N315" s="2"/>
      <c r="O315" s="99"/>
      <c r="P315" s="2"/>
      <c r="Q315" s="99"/>
      <c r="R315" s="99"/>
      <c r="S315" s="2"/>
      <c r="T315" s="99"/>
      <c r="U315" s="2"/>
      <c r="V315" s="99"/>
      <c r="W315" s="99"/>
      <c r="X315" s="99"/>
      <c r="Y315" s="99"/>
      <c r="Z315" s="2"/>
      <c r="AA315" s="99"/>
      <c r="AB315" s="99"/>
      <c r="AC315" s="99"/>
      <c r="AD315" s="2"/>
      <c r="AE315" s="99"/>
      <c r="AF315" s="99"/>
      <c r="AG315" s="99"/>
      <c r="AH315" s="99"/>
      <c r="AI315" s="99"/>
      <c r="AJ315" s="99"/>
      <c r="AK315" s="99"/>
      <c r="AL315" s="99"/>
      <c r="AM315" s="99"/>
      <c r="AN315" s="99"/>
      <c r="AO315" s="99"/>
      <c r="AP315" s="2"/>
      <c r="AQ315" s="99"/>
      <c r="AR315" s="99"/>
      <c r="AS315" s="2"/>
      <c r="AT315" s="2"/>
      <c r="AU315" s="2"/>
      <c r="AV315" s="2"/>
    </row>
    <row r="316" spans="4:48" ht="15.75" customHeight="1" x14ac:dyDescent="0.3">
      <c r="D316" s="2"/>
      <c r="E316" s="2"/>
      <c r="F316" s="2"/>
      <c r="G316" s="99"/>
      <c r="H316" s="99"/>
      <c r="I316" s="99"/>
      <c r="J316" s="99"/>
      <c r="K316" s="99"/>
      <c r="L316" s="99"/>
      <c r="M316" s="99"/>
      <c r="N316" s="2"/>
      <c r="O316" s="99"/>
      <c r="P316" s="2"/>
      <c r="Q316" s="99"/>
      <c r="R316" s="99"/>
      <c r="S316" s="2"/>
      <c r="T316" s="99"/>
      <c r="U316" s="2"/>
      <c r="V316" s="99"/>
      <c r="W316" s="99"/>
      <c r="X316" s="99"/>
      <c r="Y316" s="99"/>
      <c r="Z316" s="2"/>
      <c r="AA316" s="99"/>
      <c r="AB316" s="99"/>
      <c r="AC316" s="99"/>
      <c r="AD316" s="2"/>
      <c r="AE316" s="99"/>
      <c r="AF316" s="99"/>
      <c r="AG316" s="99"/>
      <c r="AH316" s="99"/>
      <c r="AI316" s="99"/>
      <c r="AJ316" s="99"/>
      <c r="AK316" s="99"/>
      <c r="AL316" s="99"/>
      <c r="AM316" s="99"/>
      <c r="AN316" s="99"/>
      <c r="AO316" s="99"/>
      <c r="AP316" s="2"/>
      <c r="AQ316" s="99"/>
      <c r="AR316" s="99"/>
      <c r="AS316" s="2"/>
      <c r="AT316" s="2"/>
      <c r="AU316" s="2"/>
      <c r="AV316" s="2"/>
    </row>
    <row r="317" spans="4:48" ht="15.75" customHeight="1" x14ac:dyDescent="0.3">
      <c r="D317" s="2"/>
      <c r="E317" s="2"/>
      <c r="F317" s="2"/>
      <c r="G317" s="99"/>
      <c r="H317" s="99"/>
      <c r="I317" s="99"/>
      <c r="J317" s="99"/>
      <c r="K317" s="99"/>
      <c r="L317" s="99"/>
      <c r="M317" s="99"/>
      <c r="N317" s="2"/>
      <c r="O317" s="99"/>
      <c r="P317" s="2"/>
      <c r="Q317" s="99"/>
      <c r="R317" s="99"/>
      <c r="S317" s="2"/>
      <c r="T317" s="99"/>
      <c r="U317" s="2"/>
      <c r="V317" s="99"/>
      <c r="W317" s="99"/>
      <c r="X317" s="99"/>
      <c r="Y317" s="99"/>
      <c r="Z317" s="2"/>
      <c r="AA317" s="99"/>
      <c r="AB317" s="99"/>
      <c r="AC317" s="99"/>
      <c r="AD317" s="2"/>
      <c r="AE317" s="99"/>
      <c r="AF317" s="99"/>
      <c r="AG317" s="99"/>
      <c r="AH317" s="99"/>
      <c r="AI317" s="99"/>
      <c r="AJ317" s="99"/>
      <c r="AK317" s="99"/>
      <c r="AL317" s="99"/>
      <c r="AM317" s="99"/>
      <c r="AN317" s="99"/>
      <c r="AO317" s="99"/>
      <c r="AP317" s="2"/>
      <c r="AQ317" s="99"/>
      <c r="AR317" s="99"/>
      <c r="AS317" s="2"/>
      <c r="AT317" s="2"/>
      <c r="AU317" s="2"/>
      <c r="AV317" s="2"/>
    </row>
    <row r="318" spans="4:48" ht="15.75" customHeight="1" x14ac:dyDescent="0.3">
      <c r="D318" s="2"/>
      <c r="E318" s="2"/>
      <c r="F318" s="2"/>
      <c r="G318" s="99"/>
      <c r="H318" s="99"/>
      <c r="I318" s="99"/>
      <c r="J318" s="99"/>
      <c r="K318" s="99"/>
      <c r="L318" s="99"/>
      <c r="M318" s="99"/>
      <c r="N318" s="2"/>
      <c r="O318" s="99"/>
      <c r="P318" s="2"/>
      <c r="Q318" s="99"/>
      <c r="R318" s="99"/>
      <c r="S318" s="2"/>
      <c r="T318" s="99"/>
      <c r="U318" s="2"/>
      <c r="V318" s="99"/>
      <c r="W318" s="99"/>
      <c r="X318" s="99"/>
      <c r="Y318" s="99"/>
      <c r="Z318" s="2"/>
      <c r="AA318" s="99"/>
      <c r="AB318" s="99"/>
      <c r="AC318" s="99"/>
      <c r="AD318" s="2"/>
      <c r="AE318" s="99"/>
      <c r="AF318" s="99"/>
      <c r="AG318" s="99"/>
      <c r="AH318" s="99"/>
      <c r="AI318" s="99"/>
      <c r="AJ318" s="99"/>
      <c r="AK318" s="99"/>
      <c r="AL318" s="99"/>
      <c r="AM318" s="99"/>
      <c r="AN318" s="99"/>
      <c r="AO318" s="99"/>
      <c r="AP318" s="2"/>
      <c r="AQ318" s="99"/>
      <c r="AR318" s="99"/>
      <c r="AS318" s="2"/>
      <c r="AT318" s="2"/>
      <c r="AU318" s="2"/>
      <c r="AV318" s="2"/>
    </row>
    <row r="319" spans="4:48" ht="15.75" customHeight="1" x14ac:dyDescent="0.3">
      <c r="D319" s="2"/>
      <c r="E319" s="2"/>
      <c r="F319" s="2"/>
      <c r="G319" s="99"/>
      <c r="H319" s="99"/>
      <c r="I319" s="99"/>
      <c r="J319" s="99"/>
      <c r="K319" s="99"/>
      <c r="L319" s="99"/>
      <c r="M319" s="99"/>
      <c r="N319" s="2"/>
      <c r="O319" s="99"/>
      <c r="P319" s="2"/>
      <c r="Q319" s="99"/>
      <c r="R319" s="99"/>
      <c r="S319" s="2"/>
      <c r="T319" s="99"/>
      <c r="U319" s="2"/>
      <c r="V319" s="99"/>
      <c r="W319" s="99"/>
      <c r="X319" s="99"/>
      <c r="Y319" s="99"/>
      <c r="Z319" s="2"/>
      <c r="AA319" s="99"/>
      <c r="AB319" s="99"/>
      <c r="AC319" s="99"/>
      <c r="AD319" s="2"/>
      <c r="AE319" s="99"/>
      <c r="AF319" s="99"/>
      <c r="AG319" s="99"/>
      <c r="AH319" s="99"/>
      <c r="AI319" s="99"/>
      <c r="AJ319" s="99"/>
      <c r="AK319" s="99"/>
      <c r="AL319" s="99"/>
      <c r="AM319" s="99"/>
      <c r="AN319" s="99"/>
      <c r="AO319" s="99"/>
      <c r="AP319" s="2"/>
      <c r="AQ319" s="99"/>
      <c r="AR319" s="99"/>
      <c r="AS319" s="2"/>
      <c r="AT319" s="2"/>
      <c r="AU319" s="2"/>
      <c r="AV319" s="2"/>
    </row>
    <row r="320" spans="4:48" ht="15.75" customHeight="1" x14ac:dyDescent="0.3">
      <c r="D320" s="2"/>
      <c r="E320" s="2"/>
      <c r="F320" s="2"/>
      <c r="G320" s="99"/>
      <c r="H320" s="99"/>
      <c r="I320" s="99"/>
      <c r="J320" s="99"/>
      <c r="K320" s="99"/>
      <c r="L320" s="99"/>
      <c r="M320" s="99"/>
      <c r="N320" s="2"/>
      <c r="O320" s="99"/>
      <c r="P320" s="2"/>
      <c r="Q320" s="99"/>
      <c r="R320" s="99"/>
      <c r="S320" s="2"/>
      <c r="T320" s="99"/>
      <c r="U320" s="2"/>
      <c r="V320" s="99"/>
      <c r="W320" s="99"/>
      <c r="X320" s="99"/>
      <c r="Y320" s="99"/>
      <c r="Z320" s="2"/>
      <c r="AA320" s="99"/>
      <c r="AB320" s="99"/>
      <c r="AC320" s="99"/>
      <c r="AD320" s="2"/>
      <c r="AE320" s="99"/>
      <c r="AF320" s="99"/>
      <c r="AG320" s="99"/>
      <c r="AH320" s="99"/>
      <c r="AI320" s="99"/>
      <c r="AJ320" s="99"/>
      <c r="AK320" s="99"/>
      <c r="AL320" s="99"/>
      <c r="AM320" s="99"/>
      <c r="AN320" s="99"/>
      <c r="AO320" s="99"/>
      <c r="AP320" s="2"/>
      <c r="AQ320" s="99"/>
      <c r="AR320" s="99"/>
      <c r="AS320" s="2"/>
      <c r="AT320" s="2"/>
      <c r="AU320" s="2"/>
      <c r="AV320" s="2"/>
    </row>
    <row r="321" spans="4:48" ht="15.75" customHeight="1" x14ac:dyDescent="0.3">
      <c r="D321" s="2"/>
      <c r="E321" s="2"/>
      <c r="F321" s="2"/>
      <c r="G321" s="99"/>
      <c r="H321" s="99"/>
      <c r="I321" s="99"/>
      <c r="J321" s="99"/>
      <c r="K321" s="99"/>
      <c r="L321" s="99"/>
      <c r="M321" s="99"/>
      <c r="N321" s="2"/>
      <c r="O321" s="99"/>
      <c r="P321" s="2"/>
      <c r="Q321" s="99"/>
      <c r="R321" s="99"/>
      <c r="S321" s="2"/>
      <c r="T321" s="99"/>
      <c r="U321" s="2"/>
      <c r="V321" s="99"/>
      <c r="W321" s="99"/>
      <c r="X321" s="99"/>
      <c r="Y321" s="99"/>
      <c r="Z321" s="2"/>
      <c r="AA321" s="99"/>
      <c r="AB321" s="99"/>
      <c r="AC321" s="99"/>
      <c r="AD321" s="2"/>
      <c r="AE321" s="99"/>
      <c r="AF321" s="99"/>
      <c r="AG321" s="99"/>
      <c r="AH321" s="99"/>
      <c r="AI321" s="99"/>
      <c r="AJ321" s="99"/>
      <c r="AK321" s="99"/>
      <c r="AL321" s="99"/>
      <c r="AM321" s="99"/>
      <c r="AN321" s="99"/>
      <c r="AO321" s="99"/>
      <c r="AP321" s="2"/>
      <c r="AQ321" s="99"/>
      <c r="AR321" s="99"/>
      <c r="AS321" s="2"/>
      <c r="AT321" s="2"/>
      <c r="AU321" s="2"/>
      <c r="AV321" s="2"/>
    </row>
    <row r="322" spans="4:48" ht="15.75" customHeight="1" x14ac:dyDescent="0.3">
      <c r="D322" s="2"/>
      <c r="E322" s="2"/>
      <c r="F322" s="2"/>
      <c r="G322" s="99"/>
      <c r="H322" s="99"/>
      <c r="I322" s="99"/>
      <c r="J322" s="99"/>
      <c r="K322" s="99"/>
      <c r="L322" s="99"/>
      <c r="M322" s="99"/>
      <c r="N322" s="2"/>
      <c r="O322" s="99"/>
      <c r="P322" s="2"/>
      <c r="Q322" s="99"/>
      <c r="R322" s="99"/>
      <c r="S322" s="2"/>
      <c r="T322" s="99"/>
      <c r="U322" s="2"/>
      <c r="V322" s="99"/>
      <c r="W322" s="99"/>
      <c r="X322" s="99"/>
      <c r="Y322" s="99"/>
      <c r="Z322" s="2"/>
      <c r="AA322" s="99"/>
      <c r="AB322" s="99"/>
      <c r="AC322" s="99"/>
      <c r="AD322" s="2"/>
      <c r="AE322" s="99"/>
      <c r="AF322" s="99"/>
      <c r="AG322" s="99"/>
      <c r="AH322" s="99"/>
      <c r="AI322" s="99"/>
      <c r="AJ322" s="99"/>
      <c r="AK322" s="99"/>
      <c r="AL322" s="99"/>
      <c r="AM322" s="99"/>
      <c r="AN322" s="99"/>
      <c r="AO322" s="99"/>
      <c r="AP322" s="2"/>
      <c r="AQ322" s="99"/>
      <c r="AR322" s="99"/>
      <c r="AS322" s="2"/>
      <c r="AT322" s="2"/>
      <c r="AU322" s="2"/>
      <c r="AV322" s="2"/>
    </row>
    <row r="323" spans="4:48" ht="15.75" customHeight="1" x14ac:dyDescent="0.3">
      <c r="D323" s="2"/>
      <c r="E323" s="2"/>
      <c r="F323" s="2"/>
      <c r="G323" s="99"/>
      <c r="H323" s="99"/>
      <c r="I323" s="99"/>
      <c r="J323" s="99"/>
      <c r="K323" s="99"/>
      <c r="L323" s="99"/>
      <c r="M323" s="99"/>
      <c r="N323" s="2"/>
      <c r="O323" s="99"/>
      <c r="P323" s="2"/>
      <c r="Q323" s="99"/>
      <c r="R323" s="99"/>
      <c r="S323" s="2"/>
      <c r="T323" s="99"/>
      <c r="U323" s="2"/>
      <c r="V323" s="99"/>
      <c r="W323" s="99"/>
      <c r="X323" s="99"/>
      <c r="Y323" s="99"/>
      <c r="Z323" s="2"/>
      <c r="AA323" s="99"/>
      <c r="AB323" s="99"/>
      <c r="AC323" s="99"/>
      <c r="AD323" s="2"/>
      <c r="AE323" s="99"/>
      <c r="AF323" s="99"/>
      <c r="AG323" s="99"/>
      <c r="AH323" s="99"/>
      <c r="AI323" s="99"/>
      <c r="AJ323" s="99"/>
      <c r="AK323" s="99"/>
      <c r="AL323" s="99"/>
      <c r="AM323" s="99"/>
      <c r="AN323" s="99"/>
      <c r="AO323" s="99"/>
      <c r="AP323" s="2"/>
      <c r="AQ323" s="99"/>
      <c r="AR323" s="99"/>
      <c r="AS323" s="2"/>
      <c r="AT323" s="2"/>
      <c r="AU323" s="2"/>
      <c r="AV323" s="2"/>
    </row>
    <row r="324" spans="4:48" ht="15.75" customHeight="1" x14ac:dyDescent="0.3">
      <c r="D324" s="2"/>
      <c r="E324" s="2"/>
      <c r="F324" s="2"/>
      <c r="G324" s="99"/>
      <c r="H324" s="99"/>
      <c r="I324" s="99"/>
      <c r="J324" s="99"/>
      <c r="K324" s="99"/>
      <c r="L324" s="99"/>
      <c r="M324" s="99"/>
      <c r="N324" s="2"/>
      <c r="O324" s="99"/>
      <c r="P324" s="2"/>
      <c r="Q324" s="99"/>
      <c r="R324" s="99"/>
      <c r="S324" s="2"/>
      <c r="T324" s="99"/>
      <c r="U324" s="2"/>
      <c r="V324" s="99"/>
      <c r="W324" s="99"/>
      <c r="X324" s="99"/>
      <c r="Y324" s="99"/>
      <c r="Z324" s="2"/>
      <c r="AA324" s="99"/>
      <c r="AB324" s="99"/>
      <c r="AC324" s="99"/>
      <c r="AD324" s="2"/>
      <c r="AE324" s="99"/>
      <c r="AF324" s="99"/>
      <c r="AG324" s="99"/>
      <c r="AH324" s="99"/>
      <c r="AI324" s="99"/>
      <c r="AJ324" s="99"/>
      <c r="AK324" s="99"/>
      <c r="AL324" s="99"/>
      <c r="AM324" s="99"/>
      <c r="AN324" s="99"/>
      <c r="AO324" s="99"/>
      <c r="AP324" s="2"/>
      <c r="AQ324" s="99"/>
      <c r="AR324" s="99"/>
      <c r="AS324" s="2"/>
      <c r="AT324" s="2"/>
      <c r="AU324" s="2"/>
      <c r="AV324" s="2"/>
    </row>
    <row r="325" spans="4:48" ht="15.75" customHeight="1" x14ac:dyDescent="0.3">
      <c r="D325" s="2"/>
      <c r="E325" s="2"/>
      <c r="F325" s="2"/>
      <c r="G325" s="99"/>
      <c r="H325" s="99"/>
      <c r="I325" s="99"/>
      <c r="J325" s="99"/>
      <c r="K325" s="99"/>
      <c r="L325" s="99"/>
      <c r="M325" s="99"/>
      <c r="N325" s="2"/>
      <c r="O325" s="99"/>
      <c r="P325" s="2"/>
      <c r="Q325" s="99"/>
      <c r="R325" s="99"/>
      <c r="S325" s="2"/>
      <c r="T325" s="99"/>
      <c r="U325" s="2"/>
      <c r="V325" s="99"/>
      <c r="W325" s="99"/>
      <c r="X325" s="99"/>
      <c r="Y325" s="99"/>
      <c r="Z325" s="2"/>
      <c r="AA325" s="99"/>
      <c r="AB325" s="99"/>
      <c r="AC325" s="99"/>
      <c r="AD325" s="2"/>
      <c r="AE325" s="99"/>
      <c r="AF325" s="99"/>
      <c r="AG325" s="99"/>
      <c r="AH325" s="99"/>
      <c r="AI325" s="99"/>
      <c r="AJ325" s="99"/>
      <c r="AK325" s="99"/>
      <c r="AL325" s="99"/>
      <c r="AM325" s="99"/>
      <c r="AN325" s="99"/>
      <c r="AO325" s="99"/>
      <c r="AP325" s="2"/>
      <c r="AQ325" s="99"/>
      <c r="AR325" s="99"/>
      <c r="AS325" s="2"/>
      <c r="AT325" s="2"/>
      <c r="AU325" s="2"/>
      <c r="AV325" s="2"/>
    </row>
    <row r="326" spans="4:48" ht="15.75" customHeight="1" x14ac:dyDescent="0.3">
      <c r="D326" s="2"/>
      <c r="E326" s="2"/>
      <c r="F326" s="2"/>
      <c r="G326" s="99"/>
      <c r="H326" s="99"/>
      <c r="I326" s="99"/>
      <c r="J326" s="99"/>
      <c r="K326" s="99"/>
      <c r="L326" s="99"/>
      <c r="M326" s="99"/>
      <c r="N326" s="2"/>
      <c r="O326" s="99"/>
      <c r="P326" s="2"/>
      <c r="Q326" s="99"/>
      <c r="R326" s="99"/>
      <c r="S326" s="2"/>
      <c r="T326" s="99"/>
      <c r="U326" s="2"/>
      <c r="V326" s="99"/>
      <c r="W326" s="99"/>
      <c r="X326" s="99"/>
      <c r="Y326" s="99"/>
      <c r="Z326" s="2"/>
      <c r="AA326" s="99"/>
      <c r="AB326" s="99"/>
      <c r="AC326" s="99"/>
      <c r="AD326" s="2"/>
      <c r="AE326" s="99"/>
      <c r="AF326" s="99"/>
      <c r="AG326" s="99"/>
      <c r="AH326" s="99"/>
      <c r="AI326" s="99"/>
      <c r="AJ326" s="99"/>
      <c r="AK326" s="99"/>
      <c r="AL326" s="99"/>
      <c r="AM326" s="99"/>
      <c r="AN326" s="99"/>
      <c r="AO326" s="99"/>
      <c r="AP326" s="2"/>
      <c r="AQ326" s="99"/>
      <c r="AR326" s="99"/>
      <c r="AS326" s="2"/>
      <c r="AT326" s="2"/>
      <c r="AU326" s="2"/>
      <c r="AV326" s="2"/>
    </row>
    <row r="327" spans="4:48" ht="15.75" customHeight="1" x14ac:dyDescent="0.3">
      <c r="D327" s="2"/>
      <c r="E327" s="2"/>
      <c r="F327" s="2"/>
      <c r="G327" s="99"/>
      <c r="H327" s="99"/>
      <c r="I327" s="99"/>
      <c r="J327" s="99"/>
      <c r="K327" s="99"/>
      <c r="L327" s="99"/>
      <c r="M327" s="99"/>
      <c r="N327" s="2"/>
      <c r="O327" s="99"/>
      <c r="P327" s="2"/>
      <c r="Q327" s="99"/>
      <c r="R327" s="99"/>
      <c r="S327" s="2"/>
      <c r="T327" s="99"/>
      <c r="U327" s="2"/>
      <c r="V327" s="99"/>
      <c r="W327" s="99"/>
      <c r="X327" s="99"/>
      <c r="Y327" s="99"/>
      <c r="Z327" s="2"/>
      <c r="AA327" s="99"/>
      <c r="AB327" s="99"/>
      <c r="AC327" s="99"/>
      <c r="AD327" s="2"/>
      <c r="AE327" s="99"/>
      <c r="AF327" s="99"/>
      <c r="AG327" s="99"/>
      <c r="AH327" s="99"/>
      <c r="AI327" s="99"/>
      <c r="AJ327" s="99"/>
      <c r="AK327" s="99"/>
      <c r="AL327" s="99"/>
      <c r="AM327" s="99"/>
      <c r="AN327" s="99"/>
      <c r="AO327" s="99"/>
      <c r="AP327" s="2"/>
      <c r="AQ327" s="99"/>
      <c r="AR327" s="99"/>
      <c r="AS327" s="2"/>
      <c r="AT327" s="2"/>
      <c r="AU327" s="2"/>
      <c r="AV327" s="2"/>
    </row>
    <row r="328" spans="4:48" ht="15.75" customHeight="1" x14ac:dyDescent="0.3">
      <c r="D328" s="2"/>
      <c r="E328" s="2"/>
      <c r="F328" s="2"/>
      <c r="G328" s="99"/>
      <c r="H328" s="99"/>
      <c r="I328" s="99"/>
      <c r="J328" s="99"/>
      <c r="K328" s="99"/>
      <c r="L328" s="99"/>
      <c r="M328" s="99"/>
      <c r="N328" s="2"/>
      <c r="O328" s="99"/>
      <c r="P328" s="2"/>
      <c r="Q328" s="99"/>
      <c r="R328" s="99"/>
      <c r="S328" s="2"/>
      <c r="T328" s="99"/>
      <c r="U328" s="2"/>
      <c r="V328" s="99"/>
      <c r="W328" s="99"/>
      <c r="X328" s="99"/>
      <c r="Y328" s="99"/>
      <c r="Z328" s="2"/>
      <c r="AA328" s="99"/>
      <c r="AB328" s="99"/>
      <c r="AC328" s="99"/>
      <c r="AD328" s="2"/>
      <c r="AE328" s="99"/>
      <c r="AF328" s="99"/>
      <c r="AG328" s="99"/>
      <c r="AH328" s="99"/>
      <c r="AI328" s="99"/>
      <c r="AJ328" s="99"/>
      <c r="AK328" s="99"/>
      <c r="AL328" s="99"/>
      <c r="AM328" s="99"/>
      <c r="AN328" s="99"/>
      <c r="AO328" s="99"/>
      <c r="AP328" s="2"/>
      <c r="AQ328" s="99"/>
      <c r="AR328" s="99"/>
      <c r="AS328" s="2"/>
      <c r="AT328" s="2"/>
      <c r="AU328" s="2"/>
      <c r="AV328" s="2"/>
    </row>
    <row r="329" spans="4:48" ht="15.75" customHeight="1" x14ac:dyDescent="0.3">
      <c r="D329" s="2"/>
      <c r="E329" s="2"/>
      <c r="F329" s="2"/>
      <c r="G329" s="99"/>
      <c r="H329" s="99"/>
      <c r="I329" s="99"/>
      <c r="J329" s="99"/>
      <c r="K329" s="99"/>
      <c r="L329" s="99"/>
      <c r="M329" s="99"/>
      <c r="N329" s="2"/>
      <c r="O329" s="99"/>
      <c r="P329" s="2"/>
      <c r="Q329" s="99"/>
      <c r="R329" s="99"/>
      <c r="S329" s="2"/>
      <c r="T329" s="99"/>
      <c r="U329" s="2"/>
      <c r="V329" s="99"/>
      <c r="W329" s="99"/>
      <c r="X329" s="99"/>
      <c r="Y329" s="99"/>
      <c r="Z329" s="2"/>
      <c r="AA329" s="99"/>
      <c r="AB329" s="99"/>
      <c r="AC329" s="99"/>
      <c r="AD329" s="2"/>
      <c r="AE329" s="99"/>
      <c r="AF329" s="99"/>
      <c r="AG329" s="99"/>
      <c r="AH329" s="99"/>
      <c r="AI329" s="99"/>
      <c r="AJ329" s="99"/>
      <c r="AK329" s="99"/>
      <c r="AL329" s="99"/>
      <c r="AM329" s="99"/>
      <c r="AN329" s="99"/>
      <c r="AO329" s="99"/>
      <c r="AP329" s="2"/>
      <c r="AQ329" s="99"/>
      <c r="AR329" s="99"/>
      <c r="AS329" s="2"/>
      <c r="AT329" s="2"/>
      <c r="AU329" s="2"/>
      <c r="AV329" s="2"/>
    </row>
    <row r="330" spans="4:48" ht="15.75" customHeight="1" x14ac:dyDescent="0.3">
      <c r="D330" s="2"/>
      <c r="E330" s="2"/>
      <c r="F330" s="2"/>
      <c r="G330" s="99"/>
      <c r="H330" s="99"/>
      <c r="I330" s="99"/>
      <c r="J330" s="99"/>
      <c r="K330" s="99"/>
      <c r="L330" s="99"/>
      <c r="M330" s="99"/>
      <c r="N330" s="2"/>
      <c r="O330" s="99"/>
      <c r="P330" s="2"/>
      <c r="Q330" s="99"/>
      <c r="R330" s="99"/>
      <c r="S330" s="2"/>
      <c r="T330" s="99"/>
      <c r="U330" s="2"/>
      <c r="V330" s="99"/>
      <c r="W330" s="99"/>
      <c r="X330" s="99"/>
      <c r="Y330" s="99"/>
      <c r="Z330" s="2"/>
      <c r="AA330" s="99"/>
      <c r="AB330" s="99"/>
      <c r="AC330" s="99"/>
      <c r="AD330" s="2"/>
      <c r="AE330" s="99"/>
      <c r="AF330" s="99"/>
      <c r="AG330" s="99"/>
      <c r="AH330" s="99"/>
      <c r="AI330" s="99"/>
      <c r="AJ330" s="99"/>
      <c r="AK330" s="99"/>
      <c r="AL330" s="99"/>
      <c r="AM330" s="99"/>
      <c r="AN330" s="99"/>
      <c r="AO330" s="99"/>
      <c r="AP330" s="2"/>
      <c r="AQ330" s="99"/>
      <c r="AR330" s="99"/>
      <c r="AS330" s="2"/>
      <c r="AT330" s="2"/>
      <c r="AU330" s="2"/>
      <c r="AV330" s="2"/>
    </row>
    <row r="331" spans="4:48" ht="15.75" customHeight="1" x14ac:dyDescent="0.3">
      <c r="D331" s="2"/>
      <c r="E331" s="2"/>
      <c r="F331" s="2"/>
      <c r="G331" s="99"/>
      <c r="H331" s="99"/>
      <c r="I331" s="99"/>
      <c r="J331" s="99"/>
      <c r="K331" s="99"/>
      <c r="L331" s="99"/>
      <c r="M331" s="99"/>
      <c r="N331" s="2"/>
      <c r="O331" s="99"/>
      <c r="P331" s="2"/>
      <c r="Q331" s="99"/>
      <c r="R331" s="99"/>
      <c r="S331" s="2"/>
      <c r="T331" s="99"/>
      <c r="U331" s="2"/>
      <c r="V331" s="99"/>
      <c r="W331" s="99"/>
      <c r="X331" s="99"/>
      <c r="Y331" s="99"/>
      <c r="Z331" s="2"/>
      <c r="AA331" s="99"/>
      <c r="AB331" s="99"/>
      <c r="AC331" s="99"/>
      <c r="AD331" s="2"/>
      <c r="AE331" s="99"/>
      <c r="AF331" s="99"/>
      <c r="AG331" s="99"/>
      <c r="AH331" s="99"/>
      <c r="AI331" s="99"/>
      <c r="AJ331" s="99"/>
      <c r="AK331" s="99"/>
      <c r="AL331" s="99"/>
      <c r="AM331" s="99"/>
      <c r="AN331" s="99"/>
      <c r="AO331" s="99"/>
      <c r="AP331" s="2"/>
      <c r="AQ331" s="99"/>
      <c r="AR331" s="99"/>
      <c r="AS331" s="2"/>
      <c r="AT331" s="2"/>
      <c r="AU331" s="2"/>
      <c r="AV331" s="2"/>
    </row>
    <row r="332" spans="4:48" ht="15.75" customHeight="1" x14ac:dyDescent="0.3">
      <c r="D332" s="2"/>
      <c r="E332" s="2"/>
      <c r="F332" s="2"/>
      <c r="G332" s="99"/>
      <c r="H332" s="99"/>
      <c r="I332" s="99"/>
      <c r="J332" s="99"/>
      <c r="K332" s="99"/>
      <c r="L332" s="99"/>
      <c r="M332" s="99"/>
      <c r="N332" s="2"/>
      <c r="O332" s="99"/>
      <c r="P332" s="2"/>
      <c r="Q332" s="99"/>
      <c r="R332" s="99"/>
      <c r="S332" s="2"/>
      <c r="T332" s="99"/>
      <c r="U332" s="2"/>
      <c r="V332" s="99"/>
      <c r="W332" s="99"/>
      <c r="X332" s="99"/>
      <c r="Y332" s="99"/>
      <c r="Z332" s="2"/>
      <c r="AA332" s="99"/>
      <c r="AB332" s="99"/>
      <c r="AC332" s="99"/>
      <c r="AD332" s="2"/>
      <c r="AE332" s="99"/>
      <c r="AF332" s="99"/>
      <c r="AG332" s="99"/>
      <c r="AH332" s="99"/>
      <c r="AI332" s="99"/>
      <c r="AJ332" s="99"/>
      <c r="AK332" s="99"/>
      <c r="AL332" s="99"/>
      <c r="AM332" s="99"/>
      <c r="AN332" s="99"/>
      <c r="AO332" s="99"/>
      <c r="AP332" s="2"/>
      <c r="AQ332" s="99"/>
      <c r="AR332" s="99"/>
      <c r="AS332" s="2"/>
      <c r="AT332" s="2"/>
      <c r="AU332" s="2"/>
      <c r="AV332" s="2"/>
    </row>
    <row r="333" spans="4:48" ht="15.75" customHeight="1" x14ac:dyDescent="0.3">
      <c r="D333" s="2"/>
      <c r="E333" s="2"/>
      <c r="F333" s="2"/>
      <c r="G333" s="99"/>
      <c r="H333" s="99"/>
      <c r="I333" s="99"/>
      <c r="J333" s="99"/>
      <c r="K333" s="99"/>
      <c r="L333" s="99"/>
      <c r="M333" s="99"/>
      <c r="N333" s="2"/>
      <c r="O333" s="99"/>
      <c r="P333" s="2"/>
      <c r="Q333" s="99"/>
      <c r="R333" s="99"/>
      <c r="S333" s="2"/>
      <c r="T333" s="99"/>
      <c r="U333" s="2"/>
      <c r="V333" s="99"/>
      <c r="W333" s="99"/>
      <c r="X333" s="99"/>
      <c r="Y333" s="99"/>
      <c r="Z333" s="2"/>
      <c r="AA333" s="99"/>
      <c r="AB333" s="99"/>
      <c r="AC333" s="99"/>
      <c r="AD333" s="2"/>
      <c r="AE333" s="99"/>
      <c r="AF333" s="99"/>
      <c r="AG333" s="99"/>
      <c r="AH333" s="99"/>
      <c r="AI333" s="99"/>
      <c r="AJ333" s="99"/>
      <c r="AK333" s="99"/>
      <c r="AL333" s="99"/>
      <c r="AM333" s="99"/>
      <c r="AN333" s="99"/>
      <c r="AO333" s="99"/>
      <c r="AP333" s="2"/>
      <c r="AQ333" s="99"/>
      <c r="AR333" s="99"/>
      <c r="AS333" s="2"/>
      <c r="AT333" s="2"/>
      <c r="AU333" s="2"/>
      <c r="AV333" s="2"/>
    </row>
    <row r="334" spans="4:48" ht="15.75" customHeight="1" x14ac:dyDescent="0.3">
      <c r="D334" s="2"/>
      <c r="E334" s="2"/>
      <c r="F334" s="2"/>
      <c r="G334" s="99"/>
      <c r="H334" s="99"/>
      <c r="I334" s="99"/>
      <c r="J334" s="99"/>
      <c r="K334" s="99"/>
      <c r="L334" s="99"/>
      <c r="M334" s="99"/>
      <c r="N334" s="2"/>
      <c r="O334" s="99"/>
      <c r="P334" s="2"/>
      <c r="Q334" s="99"/>
      <c r="R334" s="99"/>
      <c r="S334" s="2"/>
      <c r="T334" s="99"/>
      <c r="U334" s="2"/>
      <c r="V334" s="99"/>
      <c r="W334" s="99"/>
      <c r="X334" s="99"/>
      <c r="Y334" s="99"/>
      <c r="Z334" s="2"/>
      <c r="AA334" s="99"/>
      <c r="AB334" s="99"/>
      <c r="AC334" s="99"/>
      <c r="AD334" s="2"/>
      <c r="AE334" s="99"/>
      <c r="AF334" s="99"/>
      <c r="AG334" s="99"/>
      <c r="AH334" s="99"/>
      <c r="AI334" s="99"/>
      <c r="AJ334" s="99"/>
      <c r="AK334" s="99"/>
      <c r="AL334" s="99"/>
      <c r="AM334" s="99"/>
      <c r="AN334" s="99"/>
      <c r="AO334" s="99"/>
      <c r="AP334" s="2"/>
      <c r="AQ334" s="99"/>
      <c r="AR334" s="99"/>
      <c r="AS334" s="2"/>
      <c r="AT334" s="2"/>
      <c r="AU334" s="2"/>
      <c r="AV334" s="2"/>
    </row>
    <row r="335" spans="4:48" ht="15.75" customHeight="1" x14ac:dyDescent="0.3">
      <c r="D335" s="2"/>
      <c r="E335" s="2"/>
      <c r="F335" s="2"/>
      <c r="G335" s="99"/>
      <c r="H335" s="99"/>
      <c r="I335" s="99"/>
      <c r="J335" s="99"/>
      <c r="K335" s="99"/>
      <c r="L335" s="99"/>
      <c r="M335" s="99"/>
      <c r="N335" s="2"/>
      <c r="O335" s="99"/>
      <c r="P335" s="2"/>
      <c r="Q335" s="99"/>
      <c r="R335" s="99"/>
      <c r="S335" s="2"/>
      <c r="T335" s="99"/>
      <c r="U335" s="2"/>
      <c r="V335" s="99"/>
      <c r="W335" s="99"/>
      <c r="X335" s="99"/>
      <c r="Y335" s="99"/>
      <c r="Z335" s="2"/>
      <c r="AA335" s="99"/>
      <c r="AB335" s="99"/>
      <c r="AC335" s="99"/>
      <c r="AD335" s="2"/>
      <c r="AE335" s="99"/>
      <c r="AF335" s="99"/>
      <c r="AG335" s="99"/>
      <c r="AH335" s="99"/>
      <c r="AI335" s="99"/>
      <c r="AJ335" s="99"/>
      <c r="AK335" s="99"/>
      <c r="AL335" s="99"/>
      <c r="AM335" s="99"/>
      <c r="AN335" s="99"/>
      <c r="AO335" s="99"/>
      <c r="AP335" s="2"/>
      <c r="AQ335" s="99"/>
      <c r="AR335" s="99"/>
      <c r="AS335" s="2"/>
      <c r="AT335" s="2"/>
      <c r="AU335" s="2"/>
      <c r="AV335" s="2"/>
    </row>
    <row r="336" spans="4:48" ht="15.75" customHeight="1" x14ac:dyDescent="0.3">
      <c r="D336" s="2"/>
      <c r="E336" s="2"/>
      <c r="F336" s="2"/>
      <c r="G336" s="99"/>
      <c r="H336" s="99"/>
      <c r="I336" s="99"/>
      <c r="J336" s="99"/>
      <c r="K336" s="99"/>
      <c r="L336" s="99"/>
      <c r="M336" s="99"/>
      <c r="N336" s="2"/>
      <c r="O336" s="99"/>
      <c r="P336" s="2"/>
      <c r="Q336" s="99"/>
      <c r="R336" s="99"/>
      <c r="S336" s="2"/>
      <c r="T336" s="99"/>
      <c r="U336" s="2"/>
      <c r="V336" s="99"/>
      <c r="W336" s="99"/>
      <c r="X336" s="99"/>
      <c r="Y336" s="99"/>
      <c r="Z336" s="2"/>
      <c r="AA336" s="99"/>
      <c r="AB336" s="99"/>
      <c r="AC336" s="99"/>
      <c r="AD336" s="2"/>
      <c r="AE336" s="99"/>
      <c r="AF336" s="99"/>
      <c r="AG336" s="99"/>
      <c r="AH336" s="99"/>
      <c r="AI336" s="99"/>
      <c r="AJ336" s="99"/>
      <c r="AK336" s="99"/>
      <c r="AL336" s="99"/>
      <c r="AM336" s="99"/>
      <c r="AN336" s="99"/>
      <c r="AO336" s="99"/>
      <c r="AP336" s="2"/>
      <c r="AQ336" s="99"/>
      <c r="AR336" s="99"/>
      <c r="AS336" s="2"/>
      <c r="AT336" s="2"/>
      <c r="AU336" s="2"/>
      <c r="AV336" s="2"/>
    </row>
    <row r="337" spans="4:48" ht="15.75" customHeight="1" x14ac:dyDescent="0.3">
      <c r="D337" s="2"/>
      <c r="E337" s="2"/>
      <c r="F337" s="2"/>
      <c r="G337" s="99"/>
      <c r="H337" s="99"/>
      <c r="I337" s="99"/>
      <c r="J337" s="99"/>
      <c r="K337" s="99"/>
      <c r="L337" s="99"/>
      <c r="M337" s="99"/>
      <c r="N337" s="2"/>
      <c r="O337" s="99"/>
      <c r="P337" s="2"/>
      <c r="Q337" s="99"/>
      <c r="R337" s="99"/>
      <c r="S337" s="2"/>
      <c r="T337" s="99"/>
      <c r="U337" s="2"/>
      <c r="V337" s="99"/>
      <c r="W337" s="99"/>
      <c r="X337" s="99"/>
      <c r="Y337" s="99"/>
      <c r="Z337" s="2"/>
      <c r="AA337" s="99"/>
      <c r="AB337" s="99"/>
      <c r="AC337" s="99"/>
      <c r="AD337" s="2"/>
      <c r="AE337" s="99"/>
      <c r="AF337" s="99"/>
      <c r="AG337" s="99"/>
      <c r="AH337" s="99"/>
      <c r="AI337" s="99"/>
      <c r="AJ337" s="99"/>
      <c r="AK337" s="99"/>
      <c r="AL337" s="99"/>
      <c r="AM337" s="99"/>
      <c r="AN337" s="99"/>
      <c r="AO337" s="99"/>
      <c r="AP337" s="2"/>
      <c r="AQ337" s="99"/>
      <c r="AR337" s="99"/>
      <c r="AS337" s="2"/>
      <c r="AT337" s="2"/>
      <c r="AU337" s="2"/>
      <c r="AV337" s="2"/>
    </row>
    <row r="338" spans="4:48" ht="15.75" customHeight="1" x14ac:dyDescent="0.3">
      <c r="D338" s="2"/>
      <c r="E338" s="2"/>
      <c r="F338" s="2"/>
      <c r="G338" s="99"/>
      <c r="H338" s="99"/>
      <c r="I338" s="99"/>
      <c r="J338" s="99"/>
      <c r="K338" s="99"/>
      <c r="L338" s="99"/>
      <c r="M338" s="99"/>
      <c r="N338" s="2"/>
      <c r="O338" s="99"/>
      <c r="P338" s="2"/>
      <c r="Q338" s="99"/>
      <c r="R338" s="99"/>
      <c r="S338" s="2"/>
      <c r="T338" s="99"/>
      <c r="U338" s="2"/>
      <c r="V338" s="99"/>
      <c r="W338" s="99"/>
      <c r="X338" s="99"/>
      <c r="Y338" s="99"/>
      <c r="Z338" s="2"/>
      <c r="AA338" s="99"/>
      <c r="AB338" s="99"/>
      <c r="AC338" s="99"/>
      <c r="AD338" s="2"/>
      <c r="AE338" s="99"/>
      <c r="AF338" s="99"/>
      <c r="AG338" s="99"/>
      <c r="AH338" s="99"/>
      <c r="AI338" s="99"/>
      <c r="AJ338" s="99"/>
      <c r="AK338" s="99"/>
      <c r="AL338" s="99"/>
      <c r="AM338" s="99"/>
      <c r="AN338" s="99"/>
      <c r="AO338" s="99"/>
      <c r="AP338" s="2"/>
      <c r="AQ338" s="99"/>
      <c r="AR338" s="99"/>
      <c r="AS338" s="2"/>
      <c r="AT338" s="2"/>
      <c r="AU338" s="2"/>
      <c r="AV338" s="2"/>
    </row>
    <row r="339" spans="4:48" ht="15.75" customHeight="1" x14ac:dyDescent="0.3">
      <c r="D339" s="2"/>
      <c r="E339" s="2"/>
      <c r="F339" s="2"/>
      <c r="G339" s="99"/>
      <c r="H339" s="99"/>
      <c r="I339" s="99"/>
      <c r="J339" s="99"/>
      <c r="K339" s="99"/>
      <c r="L339" s="99"/>
      <c r="M339" s="99"/>
      <c r="N339" s="2"/>
      <c r="O339" s="99"/>
      <c r="P339" s="2"/>
      <c r="Q339" s="99"/>
      <c r="R339" s="99"/>
      <c r="S339" s="2"/>
      <c r="T339" s="99"/>
      <c r="U339" s="2"/>
      <c r="V339" s="99"/>
      <c r="W339" s="99"/>
      <c r="X339" s="99"/>
      <c r="Y339" s="99"/>
      <c r="Z339" s="2"/>
      <c r="AA339" s="99"/>
      <c r="AB339" s="99"/>
      <c r="AC339" s="99"/>
      <c r="AD339" s="2"/>
      <c r="AE339" s="99"/>
      <c r="AF339" s="99"/>
      <c r="AG339" s="99"/>
      <c r="AH339" s="99"/>
      <c r="AI339" s="99"/>
      <c r="AJ339" s="99"/>
      <c r="AK339" s="99"/>
      <c r="AL339" s="99"/>
      <c r="AM339" s="99"/>
      <c r="AN339" s="99"/>
      <c r="AO339" s="99"/>
      <c r="AP339" s="2"/>
      <c r="AQ339" s="99"/>
      <c r="AR339" s="99"/>
      <c r="AS339" s="2"/>
      <c r="AT339" s="2"/>
      <c r="AU339" s="2"/>
      <c r="AV339" s="2"/>
    </row>
  </sheetData>
  <autoFilter ref="A3:AV67" xr:uid="{00000000-0001-0000-0200-000000000000}"/>
  <sortState xmlns:xlrd2="http://schemas.microsoft.com/office/spreadsheetml/2017/richdata2" ref="A4:AU67">
    <sortCondition ref="D5:D67"/>
  </sortState>
  <mergeCells count="1">
    <mergeCell ref="D1:AU1"/>
  </mergeCells>
  <conditionalFormatting sqref="AT4:AT67">
    <cfRule type="cellIs" dxfId="69" priority="224" stopIfTrue="1" operator="equal">
      <formula>"Very High"</formula>
    </cfRule>
  </conditionalFormatting>
  <conditionalFormatting sqref="AT4:AT67">
    <cfRule type="cellIs" dxfId="68" priority="225" stopIfTrue="1" operator="equal">
      <formula>"High"</formula>
    </cfRule>
  </conditionalFormatting>
  <conditionalFormatting sqref="AT4:AT67">
    <cfRule type="cellIs" dxfId="67" priority="226" stopIfTrue="1" operator="equal">
      <formula>"Medium"</formula>
    </cfRule>
  </conditionalFormatting>
  <conditionalFormatting sqref="AT4:AT67">
    <cfRule type="cellIs" dxfId="66" priority="227" stopIfTrue="1" operator="equal">
      <formula>"Low"</formula>
    </cfRule>
  </conditionalFormatting>
  <conditionalFormatting sqref="AT4:AT67">
    <cfRule type="cellIs" dxfId="65" priority="228" stopIfTrue="1" operator="equal">
      <formula>"Very Low"</formula>
    </cfRule>
  </conditionalFormatting>
  <conditionalFormatting sqref="AS5:AS67">
    <cfRule type="cellIs" dxfId="64" priority="229" stopIfTrue="1" operator="between">
      <formula>6.5</formula>
      <formula>10</formula>
    </cfRule>
  </conditionalFormatting>
  <conditionalFormatting sqref="AS5:AS67">
    <cfRule type="cellIs" dxfId="63" priority="230" stopIfTrue="1" operator="between">
      <formula>5</formula>
      <formula>6.5</formula>
    </cfRule>
  </conditionalFormatting>
  <conditionalFormatting sqref="AS5:AS67">
    <cfRule type="cellIs" dxfId="62" priority="231" stopIfTrue="1" operator="between">
      <formula>3.5</formula>
      <formula>5</formula>
    </cfRule>
  </conditionalFormatting>
  <conditionalFormatting sqref="AS5:AS67">
    <cfRule type="cellIs" dxfId="61" priority="232" stopIfTrue="1" operator="between">
      <formula>2</formula>
      <formula>3.5</formula>
    </cfRule>
  </conditionalFormatting>
  <conditionalFormatting sqref="AS5:AS67">
    <cfRule type="cellIs" dxfId="60" priority="233" stopIfTrue="1" operator="between">
      <formula>0</formula>
      <formula>2</formula>
    </cfRule>
  </conditionalFormatting>
  <conditionalFormatting sqref="AE4:AE67">
    <cfRule type="cellIs" dxfId="59" priority="168" stopIfTrue="1" operator="equal">
      <formula>"Very High"</formula>
    </cfRule>
  </conditionalFormatting>
  <conditionalFormatting sqref="AE4:AE67">
    <cfRule type="cellIs" dxfId="58" priority="169" stopIfTrue="1" operator="equal">
      <formula>"High"</formula>
    </cfRule>
  </conditionalFormatting>
  <conditionalFormatting sqref="AE4:AE67">
    <cfRule type="cellIs" dxfId="57" priority="170" stopIfTrue="1" operator="equal">
      <formula>"Medium"</formula>
    </cfRule>
  </conditionalFormatting>
  <conditionalFormatting sqref="AE4:AE67">
    <cfRule type="cellIs" dxfId="56" priority="171" stopIfTrue="1" operator="equal">
      <formula>"Low"</formula>
    </cfRule>
  </conditionalFormatting>
  <conditionalFormatting sqref="AE4:AE67">
    <cfRule type="cellIs" dxfId="55" priority="172" stopIfTrue="1" operator="equal">
      <formula>"Very Low"</formula>
    </cfRule>
  </conditionalFormatting>
  <conditionalFormatting sqref="AQ4:AQ67">
    <cfRule type="cellIs" dxfId="54" priority="163" stopIfTrue="1" operator="equal">
      <formula>"Very High"</formula>
    </cfRule>
  </conditionalFormatting>
  <conditionalFormatting sqref="AQ4:AQ67">
    <cfRule type="cellIs" dxfId="53" priority="164" stopIfTrue="1" operator="equal">
      <formula>"High"</formula>
    </cfRule>
  </conditionalFormatting>
  <conditionalFormatting sqref="AQ4:AQ67">
    <cfRule type="cellIs" dxfId="52" priority="165" stopIfTrue="1" operator="equal">
      <formula>"Medium"</formula>
    </cfRule>
  </conditionalFormatting>
  <conditionalFormatting sqref="AQ4:AQ67">
    <cfRule type="cellIs" dxfId="51" priority="166" stopIfTrue="1" operator="equal">
      <formula>"Low"</formula>
    </cfRule>
  </conditionalFormatting>
  <conditionalFormatting sqref="AQ4:AQ67">
    <cfRule type="cellIs" dxfId="50" priority="167" stopIfTrue="1" operator="equal">
      <formula>"Very Low"</formula>
    </cfRule>
  </conditionalFormatting>
  <conditionalFormatting sqref="N4:O67">
    <cfRule type="cellIs" dxfId="49" priority="138" stopIfTrue="1" operator="between">
      <formula>6.7</formula>
      <formula>10</formula>
    </cfRule>
  </conditionalFormatting>
  <conditionalFormatting sqref="N4:O67">
    <cfRule type="cellIs" dxfId="48" priority="139" stopIfTrue="1" operator="between">
      <formula>5.8</formula>
      <formula>6.4</formula>
    </cfRule>
    <cfRule type="cellIs" dxfId="47" priority="140" stopIfTrue="1" operator="between">
      <formula>5.3</formula>
      <formula>5.7</formula>
    </cfRule>
    <cfRule type="cellIs" dxfId="46" priority="141" stopIfTrue="1" operator="between">
      <formula>4.8</formula>
      <formula>5.2</formula>
    </cfRule>
    <cfRule type="cellIs" dxfId="45" priority="142" stopIfTrue="1" operator="between">
      <formula>0</formula>
      <formula>4.6</formula>
    </cfRule>
  </conditionalFormatting>
  <conditionalFormatting sqref="Q4:Q67">
    <cfRule type="cellIs" dxfId="44" priority="103" stopIfTrue="1" operator="equal">
      <formula>"Very High"</formula>
    </cfRule>
  </conditionalFormatting>
  <conditionalFormatting sqref="Q4:Q67">
    <cfRule type="cellIs" dxfId="43" priority="104" stopIfTrue="1" operator="equal">
      <formula>"High"</formula>
    </cfRule>
  </conditionalFormatting>
  <conditionalFormatting sqref="Q4:Q67">
    <cfRule type="cellIs" dxfId="42" priority="105" stopIfTrue="1" operator="equal">
      <formula>"Medium"</formula>
    </cfRule>
  </conditionalFormatting>
  <conditionalFormatting sqref="Q4:Q67">
    <cfRule type="cellIs" dxfId="41" priority="106" stopIfTrue="1" operator="equal">
      <formula>"Low"</formula>
    </cfRule>
  </conditionalFormatting>
  <conditionalFormatting sqref="Q4:Q67">
    <cfRule type="cellIs" dxfId="40" priority="107" stopIfTrue="1" operator="equal">
      <formula>"Very Low"</formula>
    </cfRule>
  </conditionalFormatting>
  <conditionalFormatting sqref="V4:V67">
    <cfRule type="cellIs" dxfId="39" priority="94" stopIfTrue="1" operator="between">
      <formula>5.2</formula>
      <formula>5.6</formula>
    </cfRule>
  </conditionalFormatting>
  <conditionalFormatting sqref="V4:V67">
    <cfRule type="cellIs" dxfId="38" priority="93" stopIfTrue="1" operator="between">
      <formula>5.8</formula>
      <formula>10</formula>
    </cfRule>
    <cfRule type="cellIs" dxfId="37" priority="95" stopIfTrue="1" operator="between">
      <formula>4.7</formula>
      <formula>5.1</formula>
    </cfRule>
    <cfRule type="cellIs" dxfId="36" priority="96" stopIfTrue="1" operator="between">
      <formula>4.1</formula>
      <formula>4.5</formula>
    </cfRule>
    <cfRule type="cellIs" dxfId="35" priority="97" stopIfTrue="1" operator="between">
      <formula>0</formula>
      <formula>3.9</formula>
    </cfRule>
  </conditionalFormatting>
  <conditionalFormatting sqref="AO4:AO67">
    <cfRule type="cellIs" dxfId="34" priority="58" stopIfTrue="1" operator="between">
      <formula>5.1</formula>
      <formula>10</formula>
    </cfRule>
    <cfRule type="cellIs" dxfId="33" priority="59" stopIfTrue="1" operator="between">
      <formula>4.1</formula>
      <formula>4.8</formula>
    </cfRule>
    <cfRule type="cellIs" dxfId="32" priority="60" stopIfTrue="1" operator="between">
      <formula>3.5</formula>
      <formula>4</formula>
    </cfRule>
    <cfRule type="cellIs" dxfId="31" priority="61" stopIfTrue="1" operator="between">
      <formula>3.1</formula>
      <formula>3.4</formula>
    </cfRule>
    <cfRule type="cellIs" dxfId="30" priority="62" stopIfTrue="1" operator="between">
      <formula>0</formula>
      <formula>2.9</formula>
    </cfRule>
  </conditionalFormatting>
  <conditionalFormatting sqref="AP4:AP67">
    <cfRule type="cellIs" dxfId="29" priority="48" stopIfTrue="1" operator="between">
      <formula>5.5</formula>
      <formula>10</formula>
    </cfRule>
    <cfRule type="cellIs" dxfId="28" priority="49" stopIfTrue="1" operator="between">
      <formula>5.2</formula>
      <formula>5.4</formula>
    </cfRule>
    <cfRule type="cellIs" dxfId="27" priority="50" stopIfTrue="1" operator="between">
      <formula>5</formula>
      <formula>5.1</formula>
    </cfRule>
    <cfRule type="cellIs" dxfId="26" priority="51" stopIfTrue="1" operator="between">
      <formula>4.7</formula>
      <formula>4.9</formula>
    </cfRule>
    <cfRule type="cellIs" dxfId="25" priority="52" stopIfTrue="1" operator="between">
      <formula>0</formula>
      <formula>4.6</formula>
    </cfRule>
  </conditionalFormatting>
  <conditionalFormatting sqref="AS4:AS67">
    <cfRule type="cellIs" dxfId="24" priority="28" stopIfTrue="1" operator="between">
      <formula>5.9</formula>
      <formula>10</formula>
    </cfRule>
    <cfRule type="cellIs" dxfId="23" priority="29" stopIfTrue="1" operator="between">
      <formula>5.6</formula>
      <formula>5.8</formula>
    </cfRule>
    <cfRule type="cellIs" dxfId="22" priority="30" stopIfTrue="1" operator="between">
      <formula>5.3</formula>
      <formula>5.5</formula>
    </cfRule>
    <cfRule type="cellIs" dxfId="21" priority="31" stopIfTrue="1" operator="between">
      <formula>5</formula>
      <formula>5.2</formula>
    </cfRule>
    <cfRule type="cellIs" dxfId="20" priority="32" stopIfTrue="1" operator="between">
      <formula>0</formula>
      <formula>4.8</formula>
    </cfRule>
  </conditionalFormatting>
  <conditionalFormatting sqref="P4:P67">
    <cfRule type="cellIs" dxfId="19" priority="23" stopIfTrue="1" operator="between">
      <formula>6.6</formula>
      <formula>10</formula>
    </cfRule>
  </conditionalFormatting>
  <conditionalFormatting sqref="P4:P67">
    <cfRule type="cellIs" dxfId="18" priority="24" stopIfTrue="1" operator="between">
      <formula>6.2</formula>
      <formula>6.4</formula>
    </cfRule>
  </conditionalFormatting>
  <conditionalFormatting sqref="P4:P67">
    <cfRule type="cellIs" dxfId="17" priority="25" stopIfTrue="1" operator="between">
      <formula>6</formula>
      <formula>6.1</formula>
    </cfRule>
  </conditionalFormatting>
  <conditionalFormatting sqref="P4:P67">
    <cfRule type="cellIs" dxfId="16" priority="26" stopIfTrue="1" operator="between">
      <formula>5.8</formula>
      <formula>5.9</formula>
    </cfRule>
  </conditionalFormatting>
  <conditionalFormatting sqref="P4:P67">
    <cfRule type="cellIs" dxfId="15" priority="27" stopIfTrue="1" operator="between">
      <formula>0</formula>
      <formula>5.7</formula>
    </cfRule>
  </conditionalFormatting>
  <conditionalFormatting sqref="AD4:AD67">
    <cfRule type="cellIs" dxfId="14" priority="20" operator="between">
      <formula>5.8</formula>
      <formula>6.2</formula>
    </cfRule>
    <cfRule type="cellIs" dxfId="13" priority="22" stopIfTrue="1" operator="between">
      <formula>6.5</formula>
      <formula>10</formula>
    </cfRule>
  </conditionalFormatting>
  <conditionalFormatting sqref="AD4:AD67">
    <cfRule type="cellIs" dxfId="12" priority="17" operator="between">
      <formula>0</formula>
      <formula>4.3</formula>
    </cfRule>
    <cfRule type="cellIs" dxfId="11" priority="18" operator="between">
      <formula>4.4</formula>
      <formula>5.1</formula>
    </cfRule>
    <cfRule type="cellIs" dxfId="10" priority="19" operator="between">
      <formula>5.2</formula>
      <formula>5.7</formula>
    </cfRule>
  </conditionalFormatting>
  <conditionalFormatting sqref="AN4:AN67">
    <cfRule type="cellIs" dxfId="9" priority="6" stopIfTrue="1" operator="between">
      <formula>0</formula>
      <formula>5.3</formula>
    </cfRule>
    <cfRule type="cellIs" dxfId="8" priority="7" stopIfTrue="1" operator="between">
      <formula>5.5</formula>
      <formula>5.8</formula>
    </cfRule>
    <cfRule type="cellIs" dxfId="7" priority="8" stopIfTrue="1" operator="between">
      <formula>6</formula>
      <formula>6.3</formula>
    </cfRule>
    <cfRule type="cellIs" dxfId="6" priority="10" stopIfTrue="1" operator="between">
      <formula>6.4</formula>
      <formula>6.7</formula>
    </cfRule>
    <cfRule type="cellIs" dxfId="5" priority="11" stopIfTrue="1" operator="between">
      <formula>6.9</formula>
      <formula>10</formula>
    </cfRule>
  </conditionalFormatting>
  <conditionalFormatting sqref="AC4:AC67">
    <cfRule type="cellIs" dxfId="4" priority="2" stopIfTrue="1" operator="between">
      <formula>5.4</formula>
      <formula>6.4</formula>
    </cfRule>
  </conditionalFormatting>
  <conditionalFormatting sqref="AC4:AC67">
    <cfRule type="cellIs" dxfId="3" priority="1" stopIfTrue="1" operator="between">
      <formula>6.9</formula>
      <formula>10</formula>
    </cfRule>
    <cfRule type="cellIs" dxfId="2" priority="3" stopIfTrue="1" operator="between">
      <formula>4.4</formula>
      <formula>5.2</formula>
    </cfRule>
    <cfRule type="cellIs" dxfId="1" priority="4" stopIfTrue="1" operator="between">
      <formula>3.4</formula>
      <formula>4.2</formula>
    </cfRule>
    <cfRule type="cellIs" dxfId="0" priority="5" stopIfTrue="1" operator="between">
      <formula>0</formula>
      <formula>3.2</formula>
    </cfRule>
  </conditionalFormatting>
  <pageMargins left="0.70866141732283472" right="0.70866141732283472" top="0.74803149606299213" bottom="0.74803149606299213" header="0" footer="0"/>
  <pageSetup paperSize="9" fitToHeight="0" orientation="landscape" r:id="rId1"/>
  <ignoredErrors>
    <ignoredError sqref="AP4 E4:M67 N4:P67 V4:V67 S4:U67 W4:AA67 AB4:AD67 AN4:AO67 AG4:AM67 AP5:AP67 AS4:AS67"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4833F"/>
  </sheetPr>
  <dimension ref="A1:AZ297"/>
  <sheetViews>
    <sheetView showGridLines="0" zoomScale="70" zoomScaleNormal="70" workbookViewId="0">
      <pane xSplit="4" ySplit="4" topLeftCell="E5" activePane="bottomRight" state="frozen"/>
      <selection pane="topRight" activeCell="D1" sqref="D1"/>
      <selection pane="bottomLeft" activeCell="A5" sqref="A5"/>
      <selection pane="bottomRight" activeCell="E18" sqref="E18"/>
    </sheetView>
  </sheetViews>
  <sheetFormatPr defaultColWidth="14.44140625" defaultRowHeight="15" customHeight="1" x14ac:dyDescent="0.3"/>
  <cols>
    <col min="1" max="2" width="17.44140625" customWidth="1"/>
    <col min="3" max="3" width="18.5546875" customWidth="1"/>
    <col min="4" max="4" width="9.109375" customWidth="1"/>
    <col min="5" max="5" width="8.21875" bestFit="1" customWidth="1"/>
    <col min="6" max="9" width="8.21875" customWidth="1"/>
    <col min="10" max="10" width="8.109375" customWidth="1"/>
    <col min="11" max="11" width="8.21875" bestFit="1" customWidth="1"/>
    <col min="12" max="12" width="5.77734375" bestFit="1" customWidth="1"/>
    <col min="13" max="13" width="8.21875" bestFit="1" customWidth="1"/>
    <col min="14" max="14" width="10.44140625" customWidth="1"/>
    <col min="15" max="15" width="8.21875" bestFit="1" customWidth="1"/>
    <col min="16" max="17" width="9" customWidth="1"/>
    <col min="18" max="18" width="11.5546875" customWidth="1"/>
    <col min="19" max="20" width="9" customWidth="1"/>
    <col min="21" max="21" width="11.5546875" customWidth="1"/>
    <col min="22" max="22" width="9.5546875" customWidth="1"/>
    <col min="23" max="23" width="9.77734375" customWidth="1"/>
    <col min="24" max="24" width="8.21875" bestFit="1" customWidth="1"/>
    <col min="25" max="28" width="7.109375" customWidth="1"/>
    <col min="29" max="32" width="8.5546875" customWidth="1"/>
    <col min="33" max="35" width="5.77734375" bestFit="1" customWidth="1"/>
    <col min="36" max="36" width="7.109375" customWidth="1"/>
    <col min="37" max="37" width="8.88671875" customWidth="1"/>
    <col min="38" max="38" width="7.109375" customWidth="1"/>
    <col min="39" max="39" width="10" customWidth="1"/>
    <col min="40" max="42" width="7.109375" customWidth="1"/>
    <col min="43" max="43" width="6.88671875" customWidth="1"/>
    <col min="44" max="45" width="7.109375" customWidth="1"/>
    <col min="46" max="46" width="6.77734375" bestFit="1" customWidth="1"/>
    <col min="47" max="47" width="9.109375" customWidth="1"/>
    <col min="48" max="52" width="8.6640625" customWidth="1"/>
  </cols>
  <sheetData>
    <row r="1" spans="1:52" ht="14.4" x14ac:dyDescent="0.3">
      <c r="D1" s="352"/>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2"/>
      <c r="AU1" s="2"/>
      <c r="AV1" s="2"/>
      <c r="AW1" s="2"/>
      <c r="AX1" s="2"/>
      <c r="AY1" s="2"/>
      <c r="AZ1" s="2"/>
    </row>
    <row r="2" spans="1:52" ht="117.75" customHeight="1" x14ac:dyDescent="0.3">
      <c r="A2" s="347" t="s">
        <v>1085</v>
      </c>
      <c r="B2" s="347" t="s">
        <v>1087</v>
      </c>
      <c r="C2" s="347" t="s">
        <v>1086</v>
      </c>
      <c r="D2" s="338" t="s">
        <v>16</v>
      </c>
      <c r="E2" s="268" t="str">
        <f>'Indicator Data'!E2</f>
        <v>Physical Exposure to Earthquake MMI VI</v>
      </c>
      <c r="F2" s="268" t="str">
        <f>'Indicator Data'!F2</f>
        <v>Physical Exposure to Earthquake MMI VIII</v>
      </c>
      <c r="G2" s="269" t="str">
        <f>'Indicator Data'!G2</f>
        <v>Physical Exposure to Earthquake MMI VI (relative)</v>
      </c>
      <c r="H2" s="269" t="str">
        <f>'Indicator Data'!H2</f>
        <v>Physical Exposure to Earthquake MMI VIII (relative)</v>
      </c>
      <c r="I2" s="268" t="str">
        <f>'Indicator Data'!I2</f>
        <v>Physical Exposure to Extensive River flood  (relative)</v>
      </c>
      <c r="J2" s="268" t="str">
        <f>'Indicator Data'!J2</f>
        <v>Physical Extent of Intensive River Flood Inundation (absolute)</v>
      </c>
      <c r="K2" s="268" t="str">
        <f>'Indicator Data'!K2</f>
        <v>Physical Exposure to Extensive Flash Flood  (relative)</v>
      </c>
      <c r="L2" s="268" t="str">
        <f>'Indicator Data'!L2</f>
        <v>Intensive  Inundation (monsoon season)</v>
      </c>
      <c r="M2" s="268" t="str">
        <f>'Indicator Data'!M2</f>
        <v xml:space="preserve">Physical Extent to Extensive Storm Surge Area  (relative) </v>
      </c>
      <c r="N2" s="268" t="str">
        <f>'Indicator Data'!N2</f>
        <v xml:space="preserve">Physical Exposure to Intensive Storm Surge   (absolute)  </v>
      </c>
      <c r="O2" s="268" t="str">
        <f>'Indicator Data'!O2</f>
        <v>Physical Exposure to Intensive Landslide (relative)</v>
      </c>
      <c r="P2" s="268" t="str">
        <f>'Indicator Data'!P2</f>
        <v>Physical Exposure to Extensive Landslide (relative)</v>
      </c>
      <c r="Q2" s="268" t="str">
        <f>'Indicator Data'!Q2</f>
        <v>Physical Exposure to Extensive Salinity (relative)</v>
      </c>
      <c r="R2" s="268" t="str">
        <f>'Indicator Data'!R2</f>
        <v>Physical Exposure to Intensive Lightning  (absolute)</v>
      </c>
      <c r="S2" s="268" t="str">
        <f>'Indicator Data'!S2</f>
        <v xml:space="preserve">Physical Exposure to Intensive Riverbank Erosion (absolute) </v>
      </c>
      <c r="T2" s="268" t="str">
        <f>'Indicator Data'!T2</f>
        <v>Physical Exposure to Extensive Drought- Kharip (relative)</v>
      </c>
      <c r="U2" s="268" t="str">
        <f>'Indicator Data'!U2</f>
        <v>Physical Exposure to Extensive Drought-Rabi  (relative)</v>
      </c>
      <c r="V2" s="268" t="str">
        <f>'Indicator Data'!V2</f>
        <v>Incidents of COVID-19 Infections</v>
      </c>
      <c r="W2" s="268" t="str">
        <f>'Indicator Data'!W2</f>
        <v>Population Exposed to Dengue (vector borne)</v>
      </c>
      <c r="X2" s="268" t="str">
        <f>'Indicator Data'!X2</f>
        <v>Population Density</v>
      </c>
      <c r="Y2" s="268" t="str">
        <f>'Indicator Data'!Y2</f>
        <v>Average Household Size</v>
      </c>
      <c r="Z2" s="268" t="str">
        <f>'Indicator Data'!Z2</f>
        <v>Urban Population Growth</v>
      </c>
      <c r="AA2" s="268" t="str">
        <f>'Indicator Data'!AA2</f>
        <v>Population Living in Urban Areas</v>
      </c>
      <c r="AB2" s="268" t="str">
        <f>'Indicator Data'!AB2</f>
        <v xml:space="preserve">Population Living in Slums </v>
      </c>
      <c r="AC2" s="268" t="str">
        <f>'Indicator Data'!AC2</f>
        <v>Open Defecation</v>
      </c>
      <c r="AD2" s="268" t="str">
        <f>'Indicator Data'!AD2</f>
        <v>Children Under 5 (% of population)</v>
      </c>
      <c r="AE2" s="268" t="str">
        <f>'Indicator Data'!AE2</f>
        <v>IHR Capacity Score: Food Safety</v>
      </c>
      <c r="AF2" s="268" t="str">
        <f>'Indicator Data'!AF2</f>
        <v>Violent Conflict Probability</v>
      </c>
      <c r="AG2" s="268" t="str">
        <f>'Indicator Data'!AG2</f>
        <v>Highly Violent Conflict Probability</v>
      </c>
      <c r="AH2" s="268" t="str">
        <f>'Indicator Data'!AH2</f>
        <v>National Power Conflict Intensity (Highly Violent)</v>
      </c>
      <c r="AI2" s="268" t="str">
        <f>'Indicator Data'!AI2</f>
        <v>Subnational Conflict Intensity (Highly Violent)</v>
      </c>
      <c r="AJ2" s="270" t="s">
        <v>307</v>
      </c>
      <c r="AK2" s="270" t="s">
        <v>664</v>
      </c>
      <c r="AL2" s="270" t="s">
        <v>308</v>
      </c>
      <c r="AM2" s="270" t="s">
        <v>467</v>
      </c>
      <c r="AN2" s="270" t="s">
        <v>409</v>
      </c>
      <c r="AO2" s="270" t="s">
        <v>466</v>
      </c>
      <c r="AP2" s="270" t="s">
        <v>374</v>
      </c>
      <c r="AQ2" s="270" t="s">
        <v>373</v>
      </c>
      <c r="AR2" s="270" t="s">
        <v>404</v>
      </c>
      <c r="AS2" s="273" t="s">
        <v>67</v>
      </c>
      <c r="AT2" s="273" t="s">
        <v>288</v>
      </c>
      <c r="AU2" s="2"/>
      <c r="AV2" s="2"/>
      <c r="AW2" s="2"/>
      <c r="AX2" s="2"/>
      <c r="AY2" s="2"/>
      <c r="AZ2" s="2"/>
    </row>
    <row r="3" spans="1:52" s="265" customFormat="1" ht="15" customHeight="1" x14ac:dyDescent="0.3">
      <c r="A3" s="340"/>
      <c r="B3" s="340"/>
      <c r="C3" s="340"/>
      <c r="D3" s="339" t="s">
        <v>28</v>
      </c>
      <c r="E3" s="259">
        <v>5</v>
      </c>
      <c r="F3" s="259">
        <v>4</v>
      </c>
      <c r="G3" s="260">
        <v>2E-3</v>
      </c>
      <c r="H3" s="260">
        <v>1E-3</v>
      </c>
      <c r="I3" s="259">
        <v>1.6742588277211607</v>
      </c>
      <c r="J3" s="259">
        <v>1.6535190696248276</v>
      </c>
      <c r="K3" s="259">
        <v>1.4916993608386555</v>
      </c>
      <c r="L3" s="259">
        <v>0.97088964904262953</v>
      </c>
      <c r="M3" s="259">
        <v>1.8608335180950331</v>
      </c>
      <c r="N3" s="259">
        <v>1.2208173242846221</v>
      </c>
      <c r="O3" s="259">
        <v>4.7253329585337367</v>
      </c>
      <c r="P3" s="259">
        <v>4.9301322453054679</v>
      </c>
      <c r="Q3" s="259">
        <v>1.5122064713798296</v>
      </c>
      <c r="R3" s="259">
        <v>1.6989700043360187</v>
      </c>
      <c r="S3" s="259">
        <v>2.8135809885681922</v>
      </c>
      <c r="T3" s="259">
        <v>1.9452682231796605</v>
      </c>
      <c r="U3" s="259">
        <v>1.9517468596392555</v>
      </c>
      <c r="V3" s="259">
        <v>3.7769994434432408</v>
      </c>
      <c r="W3" s="259">
        <v>2.368657976953334</v>
      </c>
      <c r="X3" s="259">
        <v>4.0510474530934601</v>
      </c>
      <c r="Y3" s="259">
        <v>0.76051878736944156</v>
      </c>
      <c r="Z3" s="259">
        <v>0.71683772329952444</v>
      </c>
      <c r="AA3" s="259">
        <v>1.6541176219794806</v>
      </c>
      <c r="AB3" s="259">
        <v>0.84059151675442767</v>
      </c>
      <c r="AC3" s="259">
        <v>1.5740312677277188</v>
      </c>
      <c r="AD3" s="259">
        <v>1.1583624920952496</v>
      </c>
      <c r="AE3" s="259">
        <v>1.7781512503836436</v>
      </c>
      <c r="AF3" s="259">
        <v>-3.9993694566077161E-2</v>
      </c>
      <c r="AG3" s="259">
        <v>-0.34128954988576887</v>
      </c>
      <c r="AH3" s="259">
        <v>0</v>
      </c>
      <c r="AI3" s="259"/>
      <c r="AJ3" s="261"/>
      <c r="AK3" s="262"/>
      <c r="AL3" s="262"/>
      <c r="AM3" s="261"/>
      <c r="AN3" s="261"/>
      <c r="AO3" s="261"/>
      <c r="AP3" s="261"/>
      <c r="AQ3" s="261"/>
      <c r="AR3" s="261"/>
      <c r="AS3" s="261"/>
      <c r="AT3" s="263"/>
      <c r="AU3" s="264"/>
      <c r="AV3" s="264"/>
      <c r="AW3" s="264"/>
      <c r="AX3" s="264"/>
      <c r="AY3" s="264"/>
      <c r="AZ3" s="264"/>
    </row>
    <row r="4" spans="1:52" s="265" customFormat="1" ht="14.4" x14ac:dyDescent="0.3">
      <c r="A4" s="340"/>
      <c r="B4" s="340"/>
      <c r="C4" s="340"/>
      <c r="D4" s="339" t="s">
        <v>29</v>
      </c>
      <c r="E4" s="259">
        <v>1</v>
      </c>
      <c r="F4" s="259">
        <v>1</v>
      </c>
      <c r="G4" s="260">
        <v>0</v>
      </c>
      <c r="H4" s="260">
        <v>0</v>
      </c>
      <c r="I4" s="259">
        <v>-2.1360544677725142</v>
      </c>
      <c r="J4" s="259">
        <v>-1.6620109353568704</v>
      </c>
      <c r="K4" s="259">
        <v>-2.5010332599773637</v>
      </c>
      <c r="L4" s="259">
        <v>-2.091870089090011</v>
      </c>
      <c r="M4" s="259">
        <v>-1.8107313733702732</v>
      </c>
      <c r="N4" s="259">
        <v>-2.6620109353568702</v>
      </c>
      <c r="O4" s="259">
        <v>2.1675631481809687</v>
      </c>
      <c r="P4" s="259">
        <v>2.4314715339439443</v>
      </c>
      <c r="Q4" s="259">
        <v>-2.234514704872169</v>
      </c>
      <c r="R4" s="259">
        <v>0</v>
      </c>
      <c r="S4" s="259">
        <v>0.69897000433601886</v>
      </c>
      <c r="T4" s="259">
        <v>0.50114596529078437</v>
      </c>
      <c r="U4" s="259">
        <v>0.90438522970333535</v>
      </c>
      <c r="V4" s="259">
        <v>2.3215326799698102</v>
      </c>
      <c r="W4" s="259">
        <v>-0.10077457709192114</v>
      </c>
      <c r="X4" s="259">
        <v>2.0413583764128131</v>
      </c>
      <c r="Y4" s="259">
        <v>0.57602392302247951</v>
      </c>
      <c r="Z4" s="259">
        <v>-1.6989700043360187</v>
      </c>
      <c r="AA4" s="259">
        <v>0.67317361791970332</v>
      </c>
      <c r="AB4" s="259">
        <v>-2.2789720716934769</v>
      </c>
      <c r="AC4" s="259">
        <v>-0.3979400086720376</v>
      </c>
      <c r="AD4" s="259">
        <v>0.91907809237607396</v>
      </c>
      <c r="AE4" s="259">
        <v>1.7781512503836436</v>
      </c>
      <c r="AF4" s="259">
        <v>-3.9993694566077161E-2</v>
      </c>
      <c r="AG4" s="259">
        <v>-0.34128954988576887</v>
      </c>
      <c r="AH4" s="259">
        <v>0</v>
      </c>
      <c r="AI4" s="259"/>
      <c r="AJ4" s="261"/>
      <c r="AK4" s="262"/>
      <c r="AL4" s="262"/>
      <c r="AM4" s="261"/>
      <c r="AN4" s="261"/>
      <c r="AO4" s="261"/>
      <c r="AP4" s="261"/>
      <c r="AQ4" s="261"/>
      <c r="AR4" s="261"/>
      <c r="AS4" s="261"/>
      <c r="AT4" s="263"/>
      <c r="AU4" s="264"/>
      <c r="AV4" s="264"/>
      <c r="AW4" s="264"/>
      <c r="AX4" s="264"/>
      <c r="AY4" s="264"/>
      <c r="AZ4" s="264"/>
    </row>
    <row r="5" spans="1:52" ht="14.4" x14ac:dyDescent="0.3">
      <c r="D5" s="256"/>
      <c r="E5" s="239"/>
      <c r="F5" s="239"/>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s="239"/>
      <c r="AG5" s="239"/>
      <c r="AH5" s="239"/>
      <c r="AI5" s="239"/>
      <c r="AJ5" s="255"/>
      <c r="AK5" s="255"/>
      <c r="AL5" s="255"/>
      <c r="AM5" s="255"/>
      <c r="AN5" s="255"/>
      <c r="AO5" s="255"/>
      <c r="AP5" s="255"/>
      <c r="AQ5" s="255"/>
      <c r="AR5" s="255"/>
      <c r="AS5" s="255"/>
      <c r="AT5" s="257"/>
      <c r="AU5" s="258"/>
      <c r="AV5" s="258"/>
      <c r="AW5" s="258"/>
      <c r="AX5" s="258"/>
      <c r="AY5" s="258"/>
      <c r="AZ5" s="258"/>
    </row>
    <row r="6" spans="1:52" ht="14.4" x14ac:dyDescent="0.3">
      <c r="A6" t="str">
        <f>'Indicator Data'!A14</f>
        <v>Coastal Zone</v>
      </c>
      <c r="B6" t="str">
        <f>'Indicator Data'!B14</f>
        <v>Barishal</v>
      </c>
      <c r="C6" t="str">
        <f>'Indicator Data'!C14</f>
        <v>Barguna</v>
      </c>
      <c r="D6">
        <f>'Indicator Data'!D14</f>
        <v>1004</v>
      </c>
      <c r="E6" s="266">
        <v>10</v>
      </c>
      <c r="F6" s="266">
        <v>10</v>
      </c>
      <c r="G6" s="267">
        <v>10</v>
      </c>
      <c r="H6" s="267">
        <v>2</v>
      </c>
      <c r="I6" s="266">
        <f>ROUND(IF('Indicator Data'!I14=0,0,IF(LOG('Indicator Data'!I14)&gt;I$3,10,IF(LOG('Indicator Data'!I14)&lt;I$4,0,((LOG('Indicator Data'!I14)-I$4))/(I$3-I$4)*10))),1)</f>
        <v>0</v>
      </c>
      <c r="J6" s="266">
        <f>ROUND(IF('Indicator Data'!J14=0,0,IF(LOG('Indicator Data'!J14)&gt;J$3,10,IF(LOG('Indicator Data'!J14)&lt;J$4,0,((LOG('Indicator Data'!J14)-J$4))/(J$3-J$4)*10))),1)</f>
        <v>5.6</v>
      </c>
      <c r="K6" s="266">
        <f>ROUND(IF('Indicator Data'!K14=0,0,IF(LOG('Indicator Data'!K14)&gt;K$3,10,IF(LOG('Indicator Data'!K14)&lt;K$4,0,((LOG('Indicator Data'!K14)-K$4))/(K$3-K$4)*10))),1)</f>
        <v>0</v>
      </c>
      <c r="L6" s="266">
        <f>ROUND(IF('Indicator Data'!L14=0,0,IF(LOG('Indicator Data'!L14)&gt;L$3,10,IF(LOG('Indicator Data'!L14)&lt;L$4,0,((LOG('Indicator Data'!L14)-L$4))/(L$3-L$4)*10))),1)</f>
        <v>8.4</v>
      </c>
      <c r="M6" s="266">
        <f>ROUND(IF('Indicator Data'!M14=0,0,IF(LOG('Indicator Data'!M14)&gt;M$3,10,IF(LOG('Indicator Data'!M14)&lt;M$4,0,((LOG('Indicator Data'!M14)-M$4))/(M$3-M$4)*10))),1)</f>
        <v>10</v>
      </c>
      <c r="N6" s="266">
        <f>ROUND(IF('Indicator Data'!N14=0,0,IF(LOG('Indicator Data'!N14)&gt;N$3,10,IF(LOG('Indicator Data'!N14)&lt;N$4,0,((LOG('Indicator Data'!N14)-N$4))/(N$3-N$4)*10))),1)</f>
        <v>9.6</v>
      </c>
      <c r="O6" s="266">
        <f>ROUND(IF('Indicator Data'!O14=0,0,IF(LOG('Indicator Data'!O14)&gt;O$3,10,IF(LOG('Indicator Data'!O14)&lt;O$4,0,((LOG('Indicator Data'!O14)-O$4))/(O$3-O$4)*10))),1)</f>
        <v>0</v>
      </c>
      <c r="P6" s="266">
        <f>ROUND(IF('Indicator Data'!P14=0,0,IF(LOG('Indicator Data'!P14)&gt;P$3,10,IF(LOG('Indicator Data'!P14)&lt;P$4,0,((LOG('Indicator Data'!P14)-P$4))/(P$3-P$4)*10))),1)</f>
        <v>0</v>
      </c>
      <c r="Q6" s="266">
        <f>ROUND(IF('Indicator Data'!Q14=0,0,IF(LOG('Indicator Data'!Q14)&gt;Q$3,10,IF(LOG('Indicator Data'!Q14)&lt;Q$4,0,((LOG('Indicator Data'!Q14)-Q$4))/(Q$3-Q$4)*10))),1)</f>
        <v>9.9</v>
      </c>
      <c r="R6" s="266">
        <f>ROUND(IF('Indicator Data'!R14=0,0,IF(LOG('Indicator Data'!R14)&gt;R$3,10,IF(LOG('Indicator Data'!R14)&lt;R$4,0,((LOG('Indicator Data'!R14)-R$4))/(R$3-R$4)*10))),1)</f>
        <v>4.0999999999999996</v>
      </c>
      <c r="S6" s="266" t="str">
        <f>IF('Indicator Data'!S14="No data","x",ROUND(IF('Indicator Data'!S14=0,0,IF(LOG('Indicator Data'!S14)&gt;S$3,10,IF(LOG('Indicator Data'!S14)&lt;S$4,0,((LOG('Indicator Data'!S14)-S$4))/(S$3-S$4)*10))),1))</f>
        <v>x</v>
      </c>
      <c r="T6" s="266">
        <f>ROUND(IF('Indicator Data'!T14=0,0,IF(LOG('Indicator Data'!T14)&gt;T$3,10,IF(LOG('Indicator Data'!T14)&lt;T$4,0,((LOG('Indicator Data'!T14)-T$4))/(T$3-T$4)*10))),1)</f>
        <v>7.1</v>
      </c>
      <c r="U6" s="266">
        <f>ROUND(IF('Indicator Data'!U14=0,0,IF(LOG('Indicator Data'!U14)&gt;U$3,10,IF(LOG('Indicator Data'!U14)&lt;U$4,0,((LOG('Indicator Data'!U14)-U$4))/(U$3-U$4)*10))),1)</f>
        <v>4.0999999999999996</v>
      </c>
      <c r="V6" s="266">
        <f>ROUND(IF('Indicator Data'!V14=0,0,IF(LOG('Indicator Data'!V14)&gt;V$3,10,IF(LOG('Indicator Data'!V14)&lt;V$4,0,((LOG('Indicator Data'!V14)-V$4))/(V$3-V$4)*10))),1)</f>
        <v>2.5</v>
      </c>
      <c r="W6" s="266">
        <f>ROUND(IF('Indicator Data'!W14=0,0,IF(LOG('Indicator Data'!W14)&gt;W$3,10,IF(LOG('Indicator Data'!W14)&lt;W$4,0,((LOG('Indicator Data'!W14)-W$4))/(W$3-W$4)*10))),1)</f>
        <v>6.8</v>
      </c>
      <c r="X6" s="266">
        <f>ROUND(IF('Indicator Data'!X14=0,0,IF(LOG('Indicator Data'!X14)&gt;X$3,10,IF(LOG('Indicator Data'!X14)&lt;X$4,0,((LOG('Indicator Data'!X14)-X$4))/(X$3-X$4)*10))),1)</f>
        <v>3.3</v>
      </c>
      <c r="Y6" s="266">
        <f>ROUND(IF('Indicator Data'!Y14=0,0,IF(LOG('Indicator Data'!Y14)&gt;Y$3,10,IF(LOG('Indicator Data'!Y14)&lt;Y$4,0,((LOG('Indicator Data'!Y14)-Y$4))/(Y$3-Y$4)*10))),1)</f>
        <v>2.2000000000000002</v>
      </c>
      <c r="Z6" s="266">
        <f>ROUND(IF('Indicator Data'!Z14=0,0,IF(LOG('Indicator Data'!Z14)&gt;Z$3,10,IF(LOG('Indicator Data'!Z14)&lt;Z$4,0,((LOG('Indicator Data'!Z14)-Z$4))/(Z$3-Z$4)*10))),1)</f>
        <v>5.8</v>
      </c>
      <c r="AA6" s="266">
        <f>ROUND(IF('Indicator Data'!AA14=0,0,IF(LOG('Indicator Data'!AA14)&gt;AA$3,10,IF(LOG('Indicator Data'!AA14)&lt;AA$4,0,((LOG('Indicator Data'!AA14)-AA$4))/(AA$3-AA$4)*10))),1)</f>
        <v>2.5</v>
      </c>
      <c r="AB6" s="266">
        <f>ROUND(IF('Indicator Data'!AB14=0,0,IF(LOG('Indicator Data'!AB14)&gt;AB$3,10,IF(LOG('Indicator Data'!AB14)&lt;AB$4,0,((LOG('Indicator Data'!AB14)-AB$4))/(AB$3-AB$4)*10))),1)</f>
        <v>6</v>
      </c>
      <c r="AC6" s="266">
        <f>ROUND(IF('Indicator Data'!AC14=0,0,IF(LOG('Indicator Data'!AC14)&gt;AC$3,10,IF(LOG('Indicator Data'!AC14)&lt;AC$4,0,((LOG('Indicator Data'!AC14)-AC$4))/(AC$3-AC$4)*10))),1)</f>
        <v>4</v>
      </c>
      <c r="AD6" s="266">
        <f>ROUND(IF('Indicator Data'!AD14=0,0,IF(LOG('Indicator Data'!AD14)&gt;AD$3,10,IF(LOG('Indicator Data'!AD14)&lt;AD$4,0,((LOG('Indicator Data'!AD14)-AD$4))/(AD$3-AD$4)*10))),1)</f>
        <v>3.2</v>
      </c>
      <c r="AE6" s="266">
        <f>9.4</f>
        <v>9.4</v>
      </c>
      <c r="AF6" s="266">
        <v>9.6</v>
      </c>
      <c r="AG6" s="266">
        <v>8.4</v>
      </c>
      <c r="AH6" s="266">
        <f>ROUND(IF('Indicator Data'!AI14=0,0,IF(LOG('Indicator Data'!AI14)&gt;AH$3,10,IF(LOG('Indicator Data'!AI14)&lt;AH$4,0,((LOG('Indicator Data'!AI14)-AH$4))/(AH$3-AH$4)*10))),1)</f>
        <v>0</v>
      </c>
      <c r="AI6" s="266">
        <f>ROUND(IF('Indicator Data'!AJ14=0,0,IF(LOG('Indicator Data'!AJ14)&gt;AI$3,10,IF(LOG('Indicator Data'!AJ14)&lt;AI$4,0,((LOG('Indicator Data'!AJ14)-AI$4))/(AI$3-AI$4)*10))),1)</f>
        <v>0</v>
      </c>
      <c r="AJ6" s="271">
        <f>IF(AND(E6="x",F6="x",G6="x",H6="x"),"x",ROUND((10-GEOMEAN(((10-E6)/10*9+1),((10-F6)/10*9+1),((10-G6)/10*9+1),((10-H6)/10*9+1)))/9*10,1))</f>
        <v>9.1999999999999993</v>
      </c>
      <c r="AK6" s="271">
        <f>IF(AND(I6="x",J6="x",K6="x",L6="x"),"x",ROUND((10-GEOMEAN(((10-I6)/10*9+1),((10-J6)/10*9+1),((10-K6)/10*9+1),((10-L6)/10*9+1)))/9*10,1))</f>
        <v>4.5999999999999996</v>
      </c>
      <c r="AL6" s="271">
        <f>IF(AND(M6="x",N6="x"),"x",ROUND((10-GEOMEAN(((10-M6)/10*9+1),((10-N6)/10*9+1)))/9*10,1))</f>
        <v>9.8000000000000007</v>
      </c>
      <c r="AM6" s="271">
        <f>IF(AND(O6="x",P6="x"),"x",ROUND((10-GEOMEAN(((10-O6)/10*9+1),((10-P6)/10*9+1)))/9*10,1))</f>
        <v>0</v>
      </c>
      <c r="AN6" s="271">
        <f>Q6</f>
        <v>9.9</v>
      </c>
      <c r="AO6" s="271">
        <f>R6</f>
        <v>4.0999999999999996</v>
      </c>
      <c r="AP6" s="271" t="str">
        <f>S6</f>
        <v>x</v>
      </c>
      <c r="AQ6" s="271">
        <f>IF(AND(T6="x",U6="x"),"x",ROUND((10-GEOMEAN(((10-T6)/10*9+1),((10-U6)/10*9+1)))/9*10,1))</f>
        <v>5.8</v>
      </c>
      <c r="AR6" s="271">
        <f>IF(AND(U6="x",V6="x",W6="x",X6="x",Y6="x",Z6="x",AA6="x",AB6="x",AC6="x",AD6="x",AE6="x"),"x",ROUND((10-GEOMEAN(((10-V6)/10*9+1),((10-V6)/10*9+1),((10-W6)/10*9+1),((10-X6)/10*9+1),((10-Y6)/10*9+1),((10-Z6)/10*9+1),((10-AA6)/10*9+1),((10-AB6)/10*9+1),((10-AC6)/10*9+1),((10-AD6)/10*9+1),((10-AE6)/10*9+1)))/9*10,1))</f>
        <v>4.9000000000000004</v>
      </c>
      <c r="AS6" s="272">
        <f>IF(AND(AF6="x",AG6="x",AH6="x",AI6="x"),"x",ROUND((10-GEOMEAN(((10-AF6)/10*9+1),((10-AG6)/10*9+1),((10-AH6)/10*9+1),((10-AI6)/10*9+1)))/9*10,1))</f>
        <v>6.4</v>
      </c>
      <c r="AT6" s="272">
        <f>IF(ROUND(IF(AP6="x",(10-GEOMEAN(((10-AJ6)/10*9+1),((10-AR6)/10*9+1),((10-AQ6)/10*9+1),((10-AK6)/10*9+1),((10-AO6)/10*9+1),((10-AL6)/10*9+1),((10-AN6)/10*9+1),((10-AM6)/10*9+1)))/9*10,(10-GEOMEAN(((10-AJ6)/10*9+1),((10-AR6)/10*9+1),((10-AK6)/10*9+1),((10-AQ6)/10*9+1),((10-AL6)/10*9+1),((10-AP6)/10*9+1),((10-AM6)/10*9+1),((10-AO6)/10*9+1),((10-AN6)/10*9+1)))/9*10),1)=0,0.1,ROUND(IF(AP6="x",(10-GEOMEAN(((10-AJ6)/10*9+1),((10-AR6)/10*9+1),((10-AQ6)/10*9+1),((10-AK6)/10*9+1),((10-AO6)/10*9+1),((10-AL6)/10*9+1),((10-AN6)/10*9+1),((10-AM6)/10*9+1)))/9*10,(10-GEOMEAN(((10-AJ6)/10*9+1),((10-AR6)/10*9+1),((10-AK6)/10*9+1),((10-AQ6)/10*9+1),((10-AL6)/10*9+1),((10-AP6)/10*9+1),((10-AM6)/10*9+1),((10-AO6)/10*9+1),((10-AN6)/10*9+1)))/9*10),1))</f>
        <v>7.2</v>
      </c>
      <c r="AU6" s="2"/>
      <c r="AV6" s="2"/>
      <c r="AW6" s="2"/>
      <c r="AX6" s="2"/>
      <c r="AY6" s="2"/>
      <c r="AZ6" s="2"/>
    </row>
    <row r="7" spans="1:52" ht="14.4" x14ac:dyDescent="0.3">
      <c r="A7" t="str">
        <f>'Indicator Data'!A15</f>
        <v>Coastal Zone</v>
      </c>
      <c r="B7" t="str">
        <f>'Indicator Data'!B15</f>
        <v>Barishal</v>
      </c>
      <c r="C7" t="str">
        <f>'Indicator Data'!C15</f>
        <v>Barishal</v>
      </c>
      <c r="D7">
        <f>'Indicator Data'!D15</f>
        <v>1006</v>
      </c>
      <c r="E7" s="266">
        <v>10</v>
      </c>
      <c r="F7" s="266">
        <v>10</v>
      </c>
      <c r="G7" s="267">
        <v>10</v>
      </c>
      <c r="H7" s="267">
        <v>2</v>
      </c>
      <c r="I7" s="266">
        <f>ROUND(IF('Indicator Data'!I15=0,0,IF(LOG('Indicator Data'!I15)&gt;I$3,10,IF(LOG('Indicator Data'!I15)&lt;I$4,0,((LOG('Indicator Data'!I15)-I$4))/(I$3-I$4)*10))),1)</f>
        <v>2.7</v>
      </c>
      <c r="J7" s="266">
        <f>ROUND(IF('Indicator Data'!J15=0,0,IF(LOG('Indicator Data'!J15)&gt;J$3,10,IF(LOG('Indicator Data'!J15)&lt;J$4,0,((LOG('Indicator Data'!J15)-J$4))/(J$3-J$4)*10))),1)</f>
        <v>7.9</v>
      </c>
      <c r="K7" s="266">
        <f>ROUND(IF('Indicator Data'!K15=0,0,IF(LOG('Indicator Data'!K15)&gt;K$3,10,IF(LOG('Indicator Data'!K15)&lt;K$4,0,((LOG('Indicator Data'!K15)-K$4))/(K$3-K$4)*10))),1)</f>
        <v>0</v>
      </c>
      <c r="L7" s="266">
        <f>ROUND(IF('Indicator Data'!L15=0,0,IF(LOG('Indicator Data'!L15)&gt;L$3,10,IF(LOG('Indicator Data'!L15)&lt;L$4,0,((LOG('Indicator Data'!L15)-L$4))/(L$3-L$4)*10))),1)</f>
        <v>2.6</v>
      </c>
      <c r="M7" s="266">
        <f>ROUND(IF('Indicator Data'!M15=0,0,IF(LOG('Indicator Data'!M15)&gt;M$3,10,IF(LOG('Indicator Data'!M15)&lt;M$4,0,((LOG('Indicator Data'!M15)-M$4))/(M$3-M$4)*10))),1)</f>
        <v>8</v>
      </c>
      <c r="N7" s="266">
        <f>ROUND(IF('Indicator Data'!N15=0,0,IF(LOG('Indicator Data'!N15)&gt;N$3,10,IF(LOG('Indicator Data'!N15)&lt;N$4,0,((LOG('Indicator Data'!N15)-N$4))/(N$3-N$4)*10))),1)</f>
        <v>7.5</v>
      </c>
      <c r="O7" s="266">
        <f>ROUND(IF('Indicator Data'!O15=0,0,IF(LOG('Indicator Data'!O15)&gt;O$3,10,IF(LOG('Indicator Data'!O15)&lt;O$4,0,((LOG('Indicator Data'!O15)-O$4))/(O$3-O$4)*10))),1)</f>
        <v>0</v>
      </c>
      <c r="P7" s="266">
        <f>ROUND(IF('Indicator Data'!P15=0,0,IF(LOG('Indicator Data'!P15)&gt;P$3,10,IF(LOG('Indicator Data'!P15)&lt;P$4,0,((LOG('Indicator Data'!P15)-P$4))/(P$3-P$4)*10))),1)</f>
        <v>0</v>
      </c>
      <c r="Q7" s="266">
        <f>ROUND(IF('Indicator Data'!Q15=0,0,IF(LOG('Indicator Data'!Q15)&gt;Q$3,10,IF(LOG('Indicator Data'!Q15)&lt;Q$4,0,((LOG('Indicator Data'!Q15)-Q$4))/(Q$3-Q$4)*10))),1)</f>
        <v>7.1</v>
      </c>
      <c r="R7" s="266">
        <f>ROUND(IF('Indicator Data'!R15=0,0,IF(LOG('Indicator Data'!R15)&gt;R$3,10,IF(LOG('Indicator Data'!R15)&lt;R$4,0,((LOG('Indicator Data'!R15)-R$4))/(R$3-R$4)*10))),1)</f>
        <v>1.8</v>
      </c>
      <c r="S7" s="266" t="str">
        <f>IF('Indicator Data'!S15="No data","x",ROUND(IF('Indicator Data'!S15=0,0,IF(LOG('Indicator Data'!S15)&gt;S$3,10,IF(LOG('Indicator Data'!S15)&lt;S$4,0,((LOG('Indicator Data'!S15)-S$4))/(S$3-S$4)*10))),1))</f>
        <v>x</v>
      </c>
      <c r="T7" s="266">
        <f>ROUND(IF('Indicator Data'!T15=0,0,IF(LOG('Indicator Data'!T15)&gt;T$3,10,IF(LOG('Indicator Data'!T15)&lt;T$4,0,((LOG('Indicator Data'!T15)-T$4))/(T$3-T$4)*10))),1)</f>
        <v>5.9</v>
      </c>
      <c r="U7" s="266">
        <f>ROUND(IF('Indicator Data'!U15=0,0,IF(LOG('Indicator Data'!U15)&gt;U$3,10,IF(LOG('Indicator Data'!U15)&lt;U$4,0,((LOG('Indicator Data'!U15)-U$4))/(U$3-U$4)*10))),1)</f>
        <v>3.2</v>
      </c>
      <c r="V7" s="266">
        <f>ROUND(IF('Indicator Data'!V15=0,0,IF(LOG('Indicator Data'!V15)&gt;V$3,10,IF(LOG('Indicator Data'!V15)&lt;V$4,0,((LOG('Indicator Data'!V15)-V$4))/(V$3-V$4)*10))),1)</f>
        <v>4.4000000000000004</v>
      </c>
      <c r="W7" s="266">
        <f>ROUND(IF('Indicator Data'!W15=0,0,IF(LOG('Indicator Data'!W15)&gt;W$3,10,IF(LOG('Indicator Data'!W15)&lt;W$4,0,((LOG('Indicator Data'!W15)-W$4))/(W$3-W$4)*10))),1)</f>
        <v>8.1999999999999993</v>
      </c>
      <c r="X7" s="266">
        <f>ROUND(IF('Indicator Data'!X15=0,0,IF(LOG('Indicator Data'!X15)&gt;X$3,10,IF(LOG('Indicator Data'!X15)&lt;X$4,0,((LOG('Indicator Data'!X15)-X$4))/(X$3-X$4)*10))),1)</f>
        <v>4.4000000000000004</v>
      </c>
      <c r="Y7" s="266">
        <f>ROUND(IF('Indicator Data'!Y15=0,0,IF(LOG('Indicator Data'!Y15)&gt;Y$3,10,IF(LOG('Indicator Data'!Y15)&lt;Y$4,0,((LOG('Indicator Data'!Y15)-Y$4))/(Y$3-Y$4)*10))),1)</f>
        <v>4.3</v>
      </c>
      <c r="Z7" s="266">
        <v>0</v>
      </c>
      <c r="AA7" s="266">
        <f>ROUND(IF('Indicator Data'!AA15=0,0,IF(LOG('Indicator Data'!AA15)&gt;AA$3,10,IF(LOG('Indicator Data'!AA15)&lt;AA$4,0,((LOG('Indicator Data'!AA15)-AA$4))/(AA$3-AA$4)*10))),1)</f>
        <v>6.3</v>
      </c>
      <c r="AB7" s="266">
        <f>ROUND(IF('Indicator Data'!AB15=0,0,IF(LOG('Indicator Data'!AB15)&gt;AB$3,10,IF(LOG('Indicator Data'!AB15)&lt;AB$4,0,((LOG('Indicator Data'!AB15)-AB$4))/(AB$3-AB$4)*10))),1)</f>
        <v>8.3000000000000007</v>
      </c>
      <c r="AC7" s="266">
        <f>ROUND(IF('Indicator Data'!AC15=0,0,IF(LOG('Indicator Data'!AC15)&gt;AC$3,10,IF(LOG('Indicator Data'!AC15)&lt;AC$4,0,((LOG('Indicator Data'!AC15)-AC$4))/(AC$3-AC$4)*10))),1)</f>
        <v>2.8</v>
      </c>
      <c r="AD7" s="266">
        <f>ROUND(IF('Indicator Data'!AD15=0,0,IF(LOG('Indicator Data'!AD15)&gt;AD$3,10,IF(LOG('Indicator Data'!AD15)&lt;AD$4,0,((LOG('Indicator Data'!AD15)-AD$4))/(AD$3-AD$4)*10))),1)</f>
        <v>3</v>
      </c>
      <c r="AE7" s="266">
        <f t="shared" ref="AE7:AE69" si="0">9.4</f>
        <v>9.4</v>
      </c>
      <c r="AF7" s="266">
        <v>9.6</v>
      </c>
      <c r="AG7" s="266">
        <v>8.4</v>
      </c>
      <c r="AH7" s="266">
        <f>ROUND(IF('Indicator Data'!AI15=0,0,IF(LOG('Indicator Data'!AI15)&gt;AH$3,10,IF(LOG('Indicator Data'!AI15)&lt;AH$4,0,((LOG('Indicator Data'!AI15)-AH$4))/(AH$3-AH$4)*10))),1)</f>
        <v>0</v>
      </c>
      <c r="AI7" s="266">
        <f>ROUND(IF('Indicator Data'!AJ15=0,0,IF(LOG('Indicator Data'!AJ15)&gt;AI$3,10,IF(LOG('Indicator Data'!AJ15)&lt;AI$4,0,((LOG('Indicator Data'!AJ15)-AI$4))/(AI$3-AI$4)*10))),1)</f>
        <v>0</v>
      </c>
      <c r="AJ7" s="271">
        <f t="shared" ref="AJ7:AJ69" si="1">IF(AND(E7="x",F7="x",G7="x",H7="x"),"x",ROUND((10-GEOMEAN(((10-E7)/10*9+1),((10-F7)/10*9+1),((10-G7)/10*9+1),((10-H7)/10*9+1)))/9*10,1))</f>
        <v>9.1999999999999993</v>
      </c>
      <c r="AK7" s="271">
        <f t="shared" ref="AK7:AK69" si="2">IF(AND(I7="x",J7="x",K7="x",L7="x"),"x",ROUND((10-GEOMEAN(((10-I7)/10*9+1),((10-J7)/10*9+1),((10-K7)/10*9+1),((10-L7)/10*9+1)))/9*10,1))</f>
        <v>4</v>
      </c>
      <c r="AL7" s="271">
        <f t="shared" ref="AL7:AL69" si="3">IF(AND(M7="x",N7="x"),"x",ROUND((10-GEOMEAN(((10-M7)/10*9+1),((10-N7)/10*9+1)))/9*10,1))</f>
        <v>7.8</v>
      </c>
      <c r="AM7" s="271">
        <f t="shared" ref="AM7:AM69" si="4">IF(AND(O7="x",P7="x"),"x",ROUND((10-GEOMEAN(((10-O7)/10*9+1),((10-P7)/10*9+1)))/9*10,1))</f>
        <v>0</v>
      </c>
      <c r="AN7" s="271">
        <f t="shared" ref="AN7:AN69" si="5">P7</f>
        <v>0</v>
      </c>
      <c r="AO7" s="271">
        <f t="shared" ref="AO7:AO69" si="6">R7</f>
        <v>1.8</v>
      </c>
      <c r="AP7" s="271" t="str">
        <f t="shared" ref="AP7:AP69" si="7">S7</f>
        <v>x</v>
      </c>
      <c r="AQ7" s="271">
        <f t="shared" ref="AQ7:AQ69" si="8">IF(AND(T7="x",U7="x"),"x",ROUND((10-GEOMEAN(((10-T7)/10*9+1),((10-U7)/10*9+1)))/9*10,1))</f>
        <v>4.7</v>
      </c>
      <c r="AR7" s="271">
        <f t="shared" ref="AR7:AR69" si="9">IF(AND(U7="x",V7="x",W7="x",X7="x",Y7="x",Z7="x",AA7="x",AB7="x",AC7="x",AD7="x",AE7="x"),"x",ROUND((10-GEOMEAN(((10-V7)/10*9+1),((10-V7)/10*9+1),((10-W7)/10*9+1),((10-X7)/10*9+1),((10-Y7)/10*9+1),((10-Z7)/10*9+1),((10-AA7)/10*9+1),((10-AB7)/10*9+1),((10-AC7)/10*9+1),((10-AD7)/10*9+1),((10-AE7)/10*9+1)))/9*10,1))</f>
        <v>5.8</v>
      </c>
      <c r="AS7" s="272">
        <f t="shared" ref="AS7:AS69" si="10">IF(AND(AF7="x",AG7="x",AH7="x",AI7="x"),"x",ROUND((10-GEOMEAN(((10-AF7)/10*9+1),((10-AG7)/10*9+1),((10-AH7)/10*9+1),((10-AI7)/10*9+1)))/9*10,1))</f>
        <v>6.4</v>
      </c>
      <c r="AT7" s="272">
        <f t="shared" ref="AT7:AT69" si="11">IF(ROUND(IF(AP7="x",(10-GEOMEAN(((10-AJ7)/10*9+1),((10-AR7)/10*9+1),((10-AQ7)/10*9+1),((10-AK7)/10*9+1),((10-AO7)/10*9+1),((10-AL7)/10*9+1),((10-AN7)/10*9+1),((10-AM7)/10*9+1)))/9*10,(10-GEOMEAN(((10-AJ7)/10*9+1),((10-AR7)/10*9+1),((10-AK7)/10*9+1),((10-AQ7)/10*9+1),((10-AL7)/10*9+1),((10-AP7)/10*9+1),((10-AM7)/10*9+1),((10-AO7)/10*9+1),((10-AN7)/10*9+1)))/9*10),1)=0,0.1,ROUND(IF(AP7="x",(10-GEOMEAN(((10-AJ7)/10*9+1),((10-AR7)/10*9+1),((10-AQ7)/10*9+1),((10-AK7)/10*9+1),((10-AO7)/10*9+1),((10-AL7)/10*9+1),((10-AN7)/10*9+1),((10-AM7)/10*9+1)))/9*10,(10-GEOMEAN(((10-AJ7)/10*9+1),((10-AR7)/10*9+1),((10-AK7)/10*9+1),((10-AQ7)/10*9+1),((10-AL7)/10*9+1),((10-AP7)/10*9+1),((10-AM7)/10*9+1),((10-AO7)/10*9+1),((10-AN7)/10*9+1)))/9*10),1))</f>
        <v>5.0999999999999996</v>
      </c>
      <c r="AU7" s="2"/>
      <c r="AV7" s="2"/>
      <c r="AW7" s="2"/>
      <c r="AX7" s="2"/>
      <c r="AY7" s="2"/>
      <c r="AZ7" s="2"/>
    </row>
    <row r="8" spans="1:52" ht="15" customHeight="1" x14ac:dyDescent="0.3">
      <c r="A8" t="str">
        <f>'Indicator Data'!A16</f>
        <v>Coastal Zone</v>
      </c>
      <c r="B8" t="str">
        <f>'Indicator Data'!B16</f>
        <v>Barishal</v>
      </c>
      <c r="C8" t="str">
        <f>'Indicator Data'!C16</f>
        <v>Bhola</v>
      </c>
      <c r="D8">
        <f>'Indicator Data'!D16</f>
        <v>1009</v>
      </c>
      <c r="E8" s="266">
        <v>10</v>
      </c>
      <c r="F8" s="266">
        <v>10</v>
      </c>
      <c r="G8" s="267">
        <v>10</v>
      </c>
      <c r="H8" s="267">
        <v>2</v>
      </c>
      <c r="I8" s="266">
        <f>ROUND(IF('Indicator Data'!I16=0,0,IF(LOG('Indicator Data'!I16)&gt;I$3,10,IF(LOG('Indicator Data'!I16)&lt;I$4,0,((LOG('Indicator Data'!I16)-I$4))/(I$3-I$4)*10))),1)</f>
        <v>0</v>
      </c>
      <c r="J8" s="266">
        <f>ROUND(IF('Indicator Data'!J16=0,0,IF(LOG('Indicator Data'!J16)&gt;J$3,10,IF(LOG('Indicator Data'!J16)&lt;J$4,0,((LOG('Indicator Data'!J16)-J$4))/(J$3-J$4)*10))),1)</f>
        <v>7.7</v>
      </c>
      <c r="K8" s="266">
        <f>ROUND(IF('Indicator Data'!K16=0,0,IF(LOG('Indicator Data'!K16)&gt;K$3,10,IF(LOG('Indicator Data'!K16)&lt;K$4,0,((LOG('Indicator Data'!K16)-K$4))/(K$3-K$4)*10))),1)</f>
        <v>0</v>
      </c>
      <c r="L8" s="266">
        <f>ROUND(IF('Indicator Data'!L16=0,0,IF(LOG('Indicator Data'!L16)&gt;L$3,10,IF(LOG('Indicator Data'!L16)&lt;L$4,0,((LOG('Indicator Data'!L16)-L$4))/(L$3-L$4)*10))),1)</f>
        <v>0</v>
      </c>
      <c r="M8" s="266">
        <f>ROUND(IF('Indicator Data'!M16=0,0,IF(LOG('Indicator Data'!M16)&gt;M$3,10,IF(LOG('Indicator Data'!M16)&lt;M$4,0,((LOG('Indicator Data'!M16)-M$4))/(M$3-M$4)*10))),1)</f>
        <v>8.8000000000000007</v>
      </c>
      <c r="N8" s="266">
        <f>ROUND(IF('Indicator Data'!N16=0,0,IF(LOG('Indicator Data'!N16)&gt;N$3,10,IF(LOG('Indicator Data'!N16)&lt;N$4,0,((LOG('Indicator Data'!N16)-N$4))/(N$3-N$4)*10))),1)</f>
        <v>9.1</v>
      </c>
      <c r="O8" s="266">
        <f>ROUND(IF('Indicator Data'!O16=0,0,IF(LOG('Indicator Data'!O16)&gt;O$3,10,IF(LOG('Indicator Data'!O16)&lt;O$4,0,((LOG('Indicator Data'!O16)-O$4))/(O$3-O$4)*10))),1)</f>
        <v>0</v>
      </c>
      <c r="P8" s="266">
        <f>ROUND(IF('Indicator Data'!P16=0,0,IF(LOG('Indicator Data'!P16)&gt;P$3,10,IF(LOG('Indicator Data'!P16)&lt;P$4,0,((LOG('Indicator Data'!P16)-P$4))/(P$3-P$4)*10))),1)</f>
        <v>0</v>
      </c>
      <c r="Q8" s="266">
        <f>ROUND(IF('Indicator Data'!Q16=0,0,IF(LOG('Indicator Data'!Q16)&gt;Q$3,10,IF(LOG('Indicator Data'!Q16)&lt;Q$4,0,((LOG('Indicator Data'!Q16)-Q$4))/(Q$3-Q$4)*10))),1)</f>
        <v>9.6</v>
      </c>
      <c r="R8" s="266">
        <f>ROUND(IF('Indicator Data'!R16=0,0,IF(LOG('Indicator Data'!R16)&gt;R$3,10,IF(LOG('Indicator Data'!R16)&lt;R$4,0,((LOG('Indicator Data'!R16)-R$4))/(R$3-R$4)*10))),1)</f>
        <v>0</v>
      </c>
      <c r="S8" s="266" t="str">
        <f>IF('Indicator Data'!S16="No data","x",ROUND(IF('Indicator Data'!S16=0,0,IF(LOG('Indicator Data'!S16)&gt;S$3,10,IF(LOG('Indicator Data'!S16)&lt;S$4,0,((LOG('Indicator Data'!S16)-S$4))/(S$3-S$4)*10))),1))</f>
        <v>x</v>
      </c>
      <c r="T8" s="266">
        <f>ROUND(IF('Indicator Data'!T16=0,0,IF(LOG('Indicator Data'!T16)&gt;T$3,10,IF(LOG('Indicator Data'!T16)&lt;T$4,0,((LOG('Indicator Data'!T16)-T$4))/(T$3-T$4)*10))),1)</f>
        <v>4.2</v>
      </c>
      <c r="U8" s="266">
        <f>ROUND(IF('Indicator Data'!U16=0,0,IF(LOG('Indicator Data'!U16)&gt;U$3,10,IF(LOG('Indicator Data'!U16)&lt;U$4,0,((LOG('Indicator Data'!U16)-U$4))/(U$3-U$4)*10))),1)</f>
        <v>2.2000000000000002</v>
      </c>
      <c r="V8" s="266">
        <f>ROUND(IF('Indicator Data'!V16=0,0,IF(LOG('Indicator Data'!V16)&gt;V$3,10,IF(LOG('Indicator Data'!V16)&lt;V$4,0,((LOG('Indicator Data'!V16)-V$4))/(V$3-V$4)*10))),1)</f>
        <v>2.1</v>
      </c>
      <c r="W8" s="266">
        <f>ROUND(IF('Indicator Data'!W16=0,0,IF(LOG('Indicator Data'!W16)&gt;W$3,10,IF(LOG('Indicator Data'!W16)&lt;W$4,0,((LOG('Indicator Data'!W16)-W$4))/(W$3-W$4)*10))),1)</f>
        <v>5.8</v>
      </c>
      <c r="X8" s="266">
        <f>ROUND(IF('Indicator Data'!X16=0,0,IF(LOG('Indicator Data'!X16)&gt;X$3,10,IF(LOG('Indicator Data'!X16)&lt;X$4,0,((LOG('Indicator Data'!X16)-X$4))/(X$3-X$4)*10))),1)</f>
        <v>3.4</v>
      </c>
      <c r="Y8" s="266">
        <f>ROUND(IF('Indicator Data'!Y16=0,0,IF(LOG('Indicator Data'!Y16)&gt;Y$3,10,IF(LOG('Indicator Data'!Y16)&lt;Y$4,0,((LOG('Indicator Data'!Y16)-Y$4))/(Y$3-Y$4)*10))),1)</f>
        <v>5.5</v>
      </c>
      <c r="Z8" s="266">
        <f>ROUND(IF('Indicator Data'!Z16=0,0,IF(LOG('Indicator Data'!Z16)&gt;Z$3,10,IF(LOG('Indicator Data'!Z16)&lt;Z$4,0,((LOG('Indicator Data'!Z16)-Z$4))/(Z$3-Z$4)*10))),1)</f>
        <v>5.5</v>
      </c>
      <c r="AA8" s="266">
        <f>ROUND(IF('Indicator Data'!AA16=0,0,IF(LOG('Indicator Data'!AA16)&gt;AA$3,10,IF(LOG('Indicator Data'!AA16)&lt;AA$4,0,((LOG('Indicator Data'!AA16)-AA$4))/(AA$3-AA$4)*10))),1)</f>
        <v>1.3</v>
      </c>
      <c r="AB8" s="266">
        <f>ROUND(IF('Indicator Data'!AB16=0,0,IF(LOG('Indicator Data'!AB16)&gt;AB$3,10,IF(LOG('Indicator Data'!AB16)&lt;AB$4,0,((LOG('Indicator Data'!AB16)-AB$4))/(AB$3-AB$4)*10))),1)</f>
        <v>5.2</v>
      </c>
      <c r="AC8" s="266">
        <f>ROUND(IF('Indicator Data'!AC16=0,0,IF(LOG('Indicator Data'!AC16)&gt;AC$3,10,IF(LOG('Indicator Data'!AC16)&lt;AC$4,0,((LOG('Indicator Data'!AC16)-AC$4))/(AC$3-AC$4)*10))),1)</f>
        <v>6</v>
      </c>
      <c r="AD8" s="266">
        <f>ROUND(IF('Indicator Data'!AD16=0,0,IF(LOG('Indicator Data'!AD16)&gt;AD$3,10,IF(LOG('Indicator Data'!AD16)&lt;AD$4,0,((LOG('Indicator Data'!AD16)-AD$4))/(AD$3-AD$4)*10))),1)</f>
        <v>6.8</v>
      </c>
      <c r="AE8" s="266">
        <f t="shared" si="0"/>
        <v>9.4</v>
      </c>
      <c r="AF8" s="266">
        <v>9.6</v>
      </c>
      <c r="AG8" s="266">
        <v>8.4</v>
      </c>
      <c r="AH8" s="266">
        <f>ROUND(IF('Indicator Data'!AI16=0,0,IF(LOG('Indicator Data'!AI16)&gt;AH$3,10,IF(LOG('Indicator Data'!AI16)&lt;AH$4,0,((LOG('Indicator Data'!AI16)-AH$4))/(AH$3-AH$4)*10))),1)</f>
        <v>0</v>
      </c>
      <c r="AI8" s="266">
        <f>ROUND(IF('Indicator Data'!AJ16=0,0,IF(LOG('Indicator Data'!AJ16)&gt;AI$3,10,IF(LOG('Indicator Data'!AJ16)&lt;AI$4,0,((LOG('Indicator Data'!AJ16)-AI$4))/(AI$3-AI$4)*10))),1)</f>
        <v>0</v>
      </c>
      <c r="AJ8" s="271">
        <f t="shared" si="1"/>
        <v>9.1999999999999993</v>
      </c>
      <c r="AK8" s="271">
        <f t="shared" si="2"/>
        <v>2.8</v>
      </c>
      <c r="AL8" s="271">
        <f t="shared" si="3"/>
        <v>9</v>
      </c>
      <c r="AM8" s="271">
        <f t="shared" si="4"/>
        <v>0</v>
      </c>
      <c r="AN8" s="271">
        <f t="shared" si="5"/>
        <v>0</v>
      </c>
      <c r="AO8" s="271">
        <f t="shared" si="6"/>
        <v>0</v>
      </c>
      <c r="AP8" s="271" t="str">
        <f t="shared" si="7"/>
        <v>x</v>
      </c>
      <c r="AQ8" s="271">
        <f t="shared" si="8"/>
        <v>3.3</v>
      </c>
      <c r="AR8" s="271">
        <f t="shared" si="9"/>
        <v>5.4</v>
      </c>
      <c r="AS8" s="272">
        <f t="shared" si="10"/>
        <v>6.4</v>
      </c>
      <c r="AT8" s="272">
        <f t="shared" si="11"/>
        <v>5</v>
      </c>
      <c r="AU8" s="2"/>
      <c r="AV8" s="2"/>
      <c r="AW8" s="2"/>
      <c r="AX8" s="2"/>
      <c r="AY8" s="2"/>
      <c r="AZ8" s="2"/>
    </row>
    <row r="9" spans="1:52" ht="13.95" customHeight="1" x14ac:dyDescent="0.3">
      <c r="A9" t="str">
        <f>'Indicator Data'!A17</f>
        <v>Coastal Zone</v>
      </c>
      <c r="B9" t="str">
        <f>'Indicator Data'!B17</f>
        <v>Barishal</v>
      </c>
      <c r="C9" t="str">
        <f>'Indicator Data'!C17</f>
        <v>Jhalokati</v>
      </c>
      <c r="D9">
        <f>'Indicator Data'!D17</f>
        <v>1042</v>
      </c>
      <c r="E9" s="266">
        <v>10</v>
      </c>
      <c r="F9" s="266">
        <v>10</v>
      </c>
      <c r="G9" s="267">
        <v>10</v>
      </c>
      <c r="H9" s="267">
        <v>2</v>
      </c>
      <c r="I9" s="266">
        <f>ROUND(IF('Indicator Data'!I17=0,0,IF(LOG('Indicator Data'!I17)&gt;I$3,10,IF(LOG('Indicator Data'!I17)&lt;I$4,0,((LOG('Indicator Data'!I17)-I$4))/(I$3-I$4)*10))),1)</f>
        <v>0</v>
      </c>
      <c r="J9" s="266">
        <f>ROUND(IF('Indicator Data'!J17=0,0,IF(LOG('Indicator Data'!J17)&gt;J$3,10,IF(LOG('Indicator Data'!J17)&lt;J$4,0,((LOG('Indicator Data'!J17)-J$4))/(J$3-J$4)*10))),1)</f>
        <v>7.6</v>
      </c>
      <c r="K9" s="266">
        <f>ROUND(IF('Indicator Data'!K17=0,0,IF(LOG('Indicator Data'!K17)&gt;K$3,10,IF(LOG('Indicator Data'!K17)&lt;K$4,0,((LOG('Indicator Data'!K17)-K$4))/(K$3-K$4)*10))),1)</f>
        <v>0</v>
      </c>
      <c r="L9" s="266">
        <f>ROUND(IF('Indicator Data'!L17=0,0,IF(LOG('Indicator Data'!L17)&gt;L$3,10,IF(LOG('Indicator Data'!L17)&lt;L$4,0,((LOG('Indicator Data'!L17)-L$4))/(L$3-L$4)*10))),1)</f>
        <v>0</v>
      </c>
      <c r="M9" s="266">
        <f>ROUND(IF('Indicator Data'!M17=0,0,IF(LOG('Indicator Data'!M17)&gt;M$3,10,IF(LOG('Indicator Data'!M17)&lt;M$4,0,((LOG('Indicator Data'!M17)-M$4))/(M$3-M$4)*10))),1)</f>
        <v>9.6999999999999993</v>
      </c>
      <c r="N9" s="266">
        <f>ROUND(IF('Indicator Data'!N17=0,0,IF(LOG('Indicator Data'!N17)&gt;N$3,10,IF(LOG('Indicator Data'!N17)&lt;N$4,0,((LOG('Indicator Data'!N17)-N$4))/(N$3-N$4)*10))),1)</f>
        <v>9.1</v>
      </c>
      <c r="O9" s="266">
        <f>ROUND(IF('Indicator Data'!O17=0,0,IF(LOG('Indicator Data'!O17)&gt;O$3,10,IF(LOG('Indicator Data'!O17)&lt;O$4,0,((LOG('Indicator Data'!O17)-O$4))/(O$3-O$4)*10))),1)</f>
        <v>0</v>
      </c>
      <c r="P9" s="266">
        <f>ROUND(IF('Indicator Data'!P17=0,0,IF(LOG('Indicator Data'!P17)&gt;P$3,10,IF(LOG('Indicator Data'!P17)&lt;P$4,0,((LOG('Indicator Data'!P17)-P$4))/(P$3-P$4)*10))),1)</f>
        <v>0</v>
      </c>
      <c r="Q9" s="266">
        <f>ROUND(IF('Indicator Data'!Q17=0,0,IF(LOG('Indicator Data'!Q17)&gt;Q$3,10,IF(LOG('Indicator Data'!Q17)&lt;Q$4,0,((LOG('Indicator Data'!Q17)-Q$4))/(Q$3-Q$4)*10))),1)</f>
        <v>7.6</v>
      </c>
      <c r="R9" s="266">
        <f>ROUND(IF('Indicator Data'!R17=0,0,IF(LOG('Indicator Data'!R17)&gt;R$3,10,IF(LOG('Indicator Data'!R17)&lt;R$4,0,((LOG('Indicator Data'!R17)-R$4))/(R$3-R$4)*10))),1)</f>
        <v>2.8</v>
      </c>
      <c r="S9" s="266" t="str">
        <f>IF('Indicator Data'!S17="No data","x",ROUND(IF('Indicator Data'!S17=0,0,IF(LOG('Indicator Data'!S17)&gt;S$3,10,IF(LOG('Indicator Data'!S17)&lt;S$4,0,((LOG('Indicator Data'!S17)-S$4))/(S$3-S$4)*10))),1))</f>
        <v>x</v>
      </c>
      <c r="T9" s="266">
        <f>ROUND(IF('Indicator Data'!T17=0,0,IF(LOG('Indicator Data'!T17)&gt;T$3,10,IF(LOG('Indicator Data'!T17)&lt;T$4,0,((LOG('Indicator Data'!T17)-T$4))/(T$3-T$4)*10))),1)</f>
        <v>8.4</v>
      </c>
      <c r="U9" s="266">
        <f>ROUND(IF('Indicator Data'!U17=0,0,IF(LOG('Indicator Data'!U17)&gt;U$3,10,IF(LOG('Indicator Data'!U17)&lt;U$4,0,((LOG('Indicator Data'!U17)-U$4))/(U$3-U$4)*10))),1)</f>
        <v>5.0999999999999996</v>
      </c>
      <c r="V9" s="266">
        <f>ROUND(IF('Indicator Data'!V17=0,0,IF(LOG('Indicator Data'!V17)&gt;V$3,10,IF(LOG('Indicator Data'!V17)&lt;V$4,0,((LOG('Indicator Data'!V17)-V$4))/(V$3-V$4)*10))),1)</f>
        <v>4.0999999999999996</v>
      </c>
      <c r="W9" s="266">
        <f>ROUND(IF('Indicator Data'!W17=0,0,IF(LOG('Indicator Data'!W17)&gt;W$3,10,IF(LOG('Indicator Data'!W17)&lt;W$4,0,((LOG('Indicator Data'!W17)-W$4))/(W$3-W$4)*10))),1)</f>
        <v>4.5999999999999996</v>
      </c>
      <c r="X9" s="266">
        <f>ROUND(IF('Indicator Data'!X17=0,0,IF(LOG('Indicator Data'!X17)&gt;X$3,10,IF(LOG('Indicator Data'!X17)&lt;X$4,0,((LOG('Indicator Data'!X17)-X$4))/(X$3-X$4)*10))),1)</f>
        <v>4.7</v>
      </c>
      <c r="Y9" s="266">
        <f>ROUND(IF('Indicator Data'!Y17=0,0,IF(LOG('Indicator Data'!Y17)&gt;Y$3,10,IF(LOG('Indicator Data'!Y17)&lt;Y$4,0,((LOG('Indicator Data'!Y17)-Y$4))/(Y$3-Y$4)*10))),1)</f>
        <v>3.2</v>
      </c>
      <c r="Z9" s="266">
        <v>0</v>
      </c>
      <c r="AA9" s="266">
        <f>ROUND(IF('Indicator Data'!AA17=0,0,IF(LOG('Indicator Data'!AA17)&gt;AA$3,10,IF(LOG('Indicator Data'!AA17)&lt;AA$4,0,((LOG('Indicator Data'!AA17)-AA$4))/(AA$3-AA$4)*10))),1)</f>
        <v>4.4000000000000004</v>
      </c>
      <c r="AB9" s="266">
        <f>ROUND(IF('Indicator Data'!AB17=0,0,IF(LOG('Indicator Data'!AB17)&gt;AB$3,10,IF(LOG('Indicator Data'!AB17)&lt;AB$4,0,((LOG('Indicator Data'!AB17)-AB$4))/(AB$3-AB$4)*10))),1)</f>
        <v>4.0999999999999996</v>
      </c>
      <c r="AC9" s="266">
        <f>ROUND(IF('Indicator Data'!AC17=0,0,IF(LOG('Indicator Data'!AC17)&gt;AC$3,10,IF(LOG('Indicator Data'!AC17)&lt;AC$4,0,((LOG('Indicator Data'!AC17)-AC$4))/(AC$3-AC$4)*10))),1)</f>
        <v>2.2000000000000002</v>
      </c>
      <c r="AD9" s="266">
        <f>ROUND(IF('Indicator Data'!AD17=0,0,IF(LOG('Indicator Data'!AD17)&gt;AD$3,10,IF(LOG('Indicator Data'!AD17)&lt;AD$4,0,((LOG('Indicator Data'!AD17)-AD$4))/(AD$3-AD$4)*10))),1)</f>
        <v>2.1</v>
      </c>
      <c r="AE9" s="266">
        <f t="shared" si="0"/>
        <v>9.4</v>
      </c>
      <c r="AF9" s="266">
        <v>9.6</v>
      </c>
      <c r="AG9" s="266">
        <v>8.4</v>
      </c>
      <c r="AH9" s="266">
        <f>ROUND(IF('Indicator Data'!AI17=0,0,IF(LOG('Indicator Data'!AI17)&gt;AH$3,10,IF(LOG('Indicator Data'!AI17)&lt;AH$4,0,((LOG('Indicator Data'!AI17)-AH$4))/(AH$3-AH$4)*10))),1)</f>
        <v>0</v>
      </c>
      <c r="AI9" s="266">
        <f>ROUND(IF('Indicator Data'!AJ17=0,0,IF(LOG('Indicator Data'!AJ17)&gt;AI$3,10,IF(LOG('Indicator Data'!AJ17)&lt;AI$4,0,((LOG('Indicator Data'!AJ17)-AI$4))/(AI$3-AI$4)*10))),1)</f>
        <v>0</v>
      </c>
      <c r="AJ9" s="271">
        <f t="shared" si="1"/>
        <v>9.1999999999999993</v>
      </c>
      <c r="AK9" s="271">
        <f t="shared" si="2"/>
        <v>2.8</v>
      </c>
      <c r="AL9" s="271">
        <f t="shared" si="3"/>
        <v>9.4</v>
      </c>
      <c r="AM9" s="271">
        <f t="shared" si="4"/>
        <v>0</v>
      </c>
      <c r="AN9" s="271">
        <f t="shared" si="5"/>
        <v>0</v>
      </c>
      <c r="AO9" s="271">
        <f t="shared" si="6"/>
        <v>2.8</v>
      </c>
      <c r="AP9" s="271" t="str">
        <f t="shared" si="7"/>
        <v>x</v>
      </c>
      <c r="AQ9" s="271">
        <f t="shared" si="8"/>
        <v>7.1</v>
      </c>
      <c r="AR9" s="271">
        <f t="shared" si="9"/>
        <v>4.4000000000000004</v>
      </c>
      <c r="AS9" s="272">
        <f t="shared" si="10"/>
        <v>6.4</v>
      </c>
      <c r="AT9" s="272">
        <f t="shared" si="11"/>
        <v>5.7</v>
      </c>
      <c r="AU9" s="2"/>
      <c r="AV9" s="2"/>
      <c r="AW9" s="2"/>
      <c r="AX9" s="2"/>
      <c r="AY9" s="2"/>
      <c r="AZ9" s="2"/>
    </row>
    <row r="10" spans="1:52" ht="14.4" x14ac:dyDescent="0.3">
      <c r="A10" t="str">
        <f>'Indicator Data'!A18</f>
        <v>Coastal Zone</v>
      </c>
      <c r="B10" t="str">
        <f>'Indicator Data'!B18</f>
        <v>Barishal</v>
      </c>
      <c r="C10" t="str">
        <f>'Indicator Data'!C18</f>
        <v>Patuakhali</v>
      </c>
      <c r="D10">
        <f>'Indicator Data'!D18</f>
        <v>1078</v>
      </c>
      <c r="E10" s="266">
        <v>10</v>
      </c>
      <c r="F10" s="266">
        <v>10</v>
      </c>
      <c r="G10" s="267">
        <v>10</v>
      </c>
      <c r="H10" s="267">
        <v>2</v>
      </c>
      <c r="I10" s="266">
        <f>ROUND(IF('Indicator Data'!I18=0,0,IF(LOG('Indicator Data'!I18)&gt;I$3,10,IF(LOG('Indicator Data'!I18)&lt;I$4,0,((LOG('Indicator Data'!I18)-I$4))/(I$3-I$4)*10))),1)</f>
        <v>0</v>
      </c>
      <c r="J10" s="266">
        <f>ROUND(IF('Indicator Data'!J18=0,0,IF(LOG('Indicator Data'!J18)&gt;J$3,10,IF(LOG('Indicator Data'!J18)&lt;J$4,0,((LOG('Indicator Data'!J18)-J$4))/(J$3-J$4)*10))),1)</f>
        <v>7</v>
      </c>
      <c r="K10" s="266">
        <f>ROUND(IF('Indicator Data'!K18=0,0,IF(LOG('Indicator Data'!K18)&gt;K$3,10,IF(LOG('Indicator Data'!K18)&lt;K$4,0,((LOG('Indicator Data'!K18)-K$4))/(K$3-K$4)*10))),1)</f>
        <v>0</v>
      </c>
      <c r="L10" s="266">
        <f>ROUND(IF('Indicator Data'!L18=0,0,IF(LOG('Indicator Data'!L18)&gt;L$3,10,IF(LOG('Indicator Data'!L18)&lt;L$4,0,((LOG('Indicator Data'!L18)-L$4))/(L$3-L$4)*10))),1)</f>
        <v>0</v>
      </c>
      <c r="M10" s="266">
        <f>ROUND(IF('Indicator Data'!M18=0,0,IF(LOG('Indicator Data'!M18)&gt;M$3,10,IF(LOG('Indicator Data'!M18)&lt;M$4,0,((LOG('Indicator Data'!M18)-M$4))/(M$3-M$4)*10))),1)</f>
        <v>9.8000000000000007</v>
      </c>
      <c r="N10" s="266">
        <f>ROUND(IF('Indicator Data'!N18=0,0,IF(LOG('Indicator Data'!N18)&gt;N$3,10,IF(LOG('Indicator Data'!N18)&lt;N$4,0,((LOG('Indicator Data'!N18)-N$4))/(N$3-N$4)*10))),1)</f>
        <v>9</v>
      </c>
      <c r="O10" s="266">
        <f>ROUND(IF('Indicator Data'!O18=0,0,IF(LOG('Indicator Data'!O18)&gt;O$3,10,IF(LOG('Indicator Data'!O18)&lt;O$4,0,((LOG('Indicator Data'!O18)-O$4))/(O$3-O$4)*10))),1)</f>
        <v>0</v>
      </c>
      <c r="P10" s="266">
        <f>ROUND(IF('Indicator Data'!P18=0,0,IF(LOG('Indicator Data'!P18)&gt;P$3,10,IF(LOG('Indicator Data'!P18)&lt;P$4,0,((LOG('Indicator Data'!P18)-P$4))/(P$3-P$4)*10))),1)</f>
        <v>0</v>
      </c>
      <c r="Q10" s="266">
        <f>ROUND(IF('Indicator Data'!Q18=0,0,IF(LOG('Indicator Data'!Q18)&gt;Q$3,10,IF(LOG('Indicator Data'!Q18)&lt;Q$4,0,((LOG('Indicator Data'!Q18)-Q$4))/(Q$3-Q$4)*10))),1)</f>
        <v>9.9</v>
      </c>
      <c r="R10" s="266">
        <f>ROUND(IF('Indicator Data'!R18=0,0,IF(LOG('Indicator Data'!R18)&gt;R$3,10,IF(LOG('Indicator Data'!R18)&lt;R$4,0,((LOG('Indicator Data'!R18)-R$4))/(R$3-R$4)*10))),1)</f>
        <v>4.0999999999999996</v>
      </c>
      <c r="S10" s="266" t="str">
        <f>IF('Indicator Data'!S18="No data","x",ROUND(IF('Indicator Data'!S18=0,0,IF(LOG('Indicator Data'!S18)&gt;S$3,10,IF(LOG('Indicator Data'!S18)&lt;S$4,0,((LOG('Indicator Data'!S18)-S$4))/(S$3-S$4)*10))),1))</f>
        <v>x</v>
      </c>
      <c r="T10" s="266">
        <f>ROUND(IF('Indicator Data'!T18=0,0,IF(LOG('Indicator Data'!T18)&gt;T$3,10,IF(LOG('Indicator Data'!T18)&lt;T$4,0,((LOG('Indicator Data'!T18)-T$4))/(T$3-T$4)*10))),1)</f>
        <v>7.2</v>
      </c>
      <c r="U10" s="266">
        <f>ROUND(IF('Indicator Data'!U18=0,0,IF(LOG('Indicator Data'!U18)&gt;U$3,10,IF(LOG('Indicator Data'!U18)&lt;U$4,0,((LOG('Indicator Data'!U18)-U$4))/(U$3-U$4)*10))),1)</f>
        <v>3.3</v>
      </c>
      <c r="V10" s="266">
        <f>ROUND(IF('Indicator Data'!V18=0,0,IF(LOG('Indicator Data'!V18)&gt;V$3,10,IF(LOG('Indicator Data'!V18)&lt;V$4,0,((LOG('Indicator Data'!V18)-V$4))/(V$3-V$4)*10))),1)</f>
        <v>2.2000000000000002</v>
      </c>
      <c r="W10" s="266">
        <f>ROUND(IF('Indicator Data'!W18=0,0,IF(LOG('Indicator Data'!W18)&gt;W$3,10,IF(LOG('Indicator Data'!W18)&lt;W$4,0,((LOG('Indicator Data'!W18)-W$4))/(W$3-W$4)*10))),1)</f>
        <v>6.4</v>
      </c>
      <c r="X10" s="266">
        <f>ROUND(IF('Indicator Data'!X18=0,0,IF(LOG('Indicator Data'!X18)&gt;X$3,10,IF(LOG('Indicator Data'!X18)&lt;X$4,0,((LOG('Indicator Data'!X18)-X$4))/(X$3-X$4)*10))),1)</f>
        <v>3.3</v>
      </c>
      <c r="Y10" s="266">
        <f>ROUND(IF('Indicator Data'!Y18=0,0,IF(LOG('Indicator Data'!Y18)&gt;Y$3,10,IF(LOG('Indicator Data'!Y18)&lt;Y$4,0,((LOG('Indicator Data'!Y18)-Y$4))/(Y$3-Y$4)*10))),1)</f>
        <v>3.8</v>
      </c>
      <c r="Z10" s="266">
        <f>ROUND(IF('Indicator Data'!Z18=0,0,IF(LOG('Indicator Data'!Z18)&gt;Z$3,10,IF(LOG('Indicator Data'!Z18)&lt;Z$4,0,((LOG('Indicator Data'!Z18)-Z$4))/(Z$3-Z$4)*10))),1)</f>
        <v>5.8</v>
      </c>
      <c r="AA10" s="266">
        <f>ROUND(IF('Indicator Data'!AA18=0,0,IF(LOG('Indicator Data'!AA18)&gt;AA$3,10,IF(LOG('Indicator Data'!AA18)&lt;AA$4,0,((LOG('Indicator Data'!AA18)-AA$4))/(AA$3-AA$4)*10))),1)</f>
        <v>2.2000000000000002</v>
      </c>
      <c r="AB10" s="266">
        <f>ROUND(IF('Indicator Data'!AB18=0,0,IF(LOG('Indicator Data'!AB18)&gt;AB$3,10,IF(LOG('Indicator Data'!AB18)&lt;AB$4,0,((LOG('Indicator Data'!AB18)-AB$4))/(AB$3-AB$4)*10))),1)</f>
        <v>4.5999999999999996</v>
      </c>
      <c r="AC10" s="266">
        <f>ROUND(IF('Indicator Data'!AC18=0,0,IF(LOG('Indicator Data'!AC18)&gt;AC$3,10,IF(LOG('Indicator Data'!AC18)&lt;AC$4,0,((LOG('Indicator Data'!AC18)-AC$4))/(AC$3-AC$4)*10))),1)</f>
        <v>4.7</v>
      </c>
      <c r="AD10" s="266">
        <f>ROUND(IF('Indicator Data'!AD18=0,0,IF(LOG('Indicator Data'!AD18)&gt;AD$3,10,IF(LOG('Indicator Data'!AD18)&lt;AD$4,0,((LOG('Indicator Data'!AD18)-AD$4))/(AD$3-AD$4)*10))),1)</f>
        <v>4.0999999999999996</v>
      </c>
      <c r="AE10" s="266">
        <f t="shared" si="0"/>
        <v>9.4</v>
      </c>
      <c r="AF10" s="266">
        <v>9.6</v>
      </c>
      <c r="AG10" s="266">
        <v>8.4</v>
      </c>
      <c r="AH10" s="266">
        <f>ROUND(IF('Indicator Data'!AI18=0,0,IF(LOG('Indicator Data'!AI18)&gt;AH$3,10,IF(LOG('Indicator Data'!AI18)&lt;AH$4,0,((LOG('Indicator Data'!AI18)-AH$4))/(AH$3-AH$4)*10))),1)</f>
        <v>0</v>
      </c>
      <c r="AI10" s="266">
        <f>ROUND(IF('Indicator Data'!AJ18=0,0,IF(LOG('Indicator Data'!AJ18)&gt;AI$3,10,IF(LOG('Indicator Data'!AJ18)&lt;AI$4,0,((LOG('Indicator Data'!AJ18)-AI$4))/(AI$3-AI$4)*10))),1)</f>
        <v>0</v>
      </c>
      <c r="AJ10" s="271">
        <f t="shared" si="1"/>
        <v>9.1999999999999993</v>
      </c>
      <c r="AK10" s="271">
        <f t="shared" si="2"/>
        <v>2.4</v>
      </c>
      <c r="AL10" s="271">
        <f t="shared" si="3"/>
        <v>9.4</v>
      </c>
      <c r="AM10" s="271">
        <f t="shared" si="4"/>
        <v>0</v>
      </c>
      <c r="AN10" s="271">
        <f t="shared" si="5"/>
        <v>0</v>
      </c>
      <c r="AO10" s="271">
        <f t="shared" si="6"/>
        <v>4.0999999999999996</v>
      </c>
      <c r="AP10" s="271" t="str">
        <f t="shared" si="7"/>
        <v>x</v>
      </c>
      <c r="AQ10" s="271">
        <f t="shared" si="8"/>
        <v>5.6</v>
      </c>
      <c r="AR10" s="271">
        <f t="shared" si="9"/>
        <v>4.9000000000000004</v>
      </c>
      <c r="AS10" s="272">
        <f t="shared" si="10"/>
        <v>6.4</v>
      </c>
      <c r="AT10" s="272">
        <f t="shared" si="11"/>
        <v>5.6</v>
      </c>
      <c r="AU10" s="2"/>
      <c r="AV10" s="2"/>
      <c r="AW10" s="2"/>
      <c r="AX10" s="2"/>
      <c r="AY10" s="2"/>
      <c r="AZ10" s="2"/>
    </row>
    <row r="11" spans="1:52" ht="14.4" x14ac:dyDescent="0.3">
      <c r="A11" t="str">
        <f>'Indicator Data'!A19</f>
        <v>Coastal Zone</v>
      </c>
      <c r="B11" t="str">
        <f>'Indicator Data'!B19</f>
        <v>Barishal</v>
      </c>
      <c r="C11" t="str">
        <f>'Indicator Data'!C19</f>
        <v>Pirojpur</v>
      </c>
      <c r="D11">
        <f>'Indicator Data'!D19</f>
        <v>1079</v>
      </c>
      <c r="E11" s="266">
        <v>10</v>
      </c>
      <c r="F11" s="266">
        <v>10</v>
      </c>
      <c r="G11" s="267">
        <v>10</v>
      </c>
      <c r="H11" s="267">
        <v>2</v>
      </c>
      <c r="I11" s="266">
        <f>ROUND(IF('Indicator Data'!I19=0,0,IF(LOG('Indicator Data'!I19)&gt;I$3,10,IF(LOG('Indicator Data'!I19)&lt;I$4,0,((LOG('Indicator Data'!I19)-I$4))/(I$3-I$4)*10))),1)</f>
        <v>1.8</v>
      </c>
      <c r="J11" s="266">
        <f>ROUND(IF('Indicator Data'!J19=0,0,IF(LOG('Indicator Data'!J19)&gt;J$3,10,IF(LOG('Indicator Data'!J19)&lt;J$4,0,((LOG('Indicator Data'!J19)-J$4))/(J$3-J$4)*10))),1)</f>
        <v>6.6</v>
      </c>
      <c r="K11" s="266">
        <f>ROUND(IF('Indicator Data'!K19=0,0,IF(LOG('Indicator Data'!K19)&gt;K$3,10,IF(LOG('Indicator Data'!K19)&lt;K$4,0,((LOG('Indicator Data'!K19)-K$4))/(K$3-K$4)*10))),1)</f>
        <v>0</v>
      </c>
      <c r="L11" s="266">
        <f>ROUND(IF('Indicator Data'!L19=0,0,IF(LOG('Indicator Data'!L19)&gt;L$3,10,IF(LOG('Indicator Data'!L19)&lt;L$4,0,((LOG('Indicator Data'!L19)-L$4))/(L$3-L$4)*10))),1)</f>
        <v>1.6</v>
      </c>
      <c r="M11" s="266">
        <f>ROUND(IF('Indicator Data'!M19=0,0,IF(LOG('Indicator Data'!M19)&gt;M$3,10,IF(LOG('Indicator Data'!M19)&lt;M$4,0,((LOG('Indicator Data'!M19)-M$4))/(M$3-M$4)*10))),1)</f>
        <v>9.6999999999999993</v>
      </c>
      <c r="N11" s="266">
        <f>ROUND(IF('Indicator Data'!N19=0,0,IF(LOG('Indicator Data'!N19)&gt;N$3,10,IF(LOG('Indicator Data'!N19)&lt;N$4,0,((LOG('Indicator Data'!N19)-N$4))/(N$3-N$4)*10))),1)</f>
        <v>8.6999999999999993</v>
      </c>
      <c r="O11" s="266">
        <f>ROUND(IF('Indicator Data'!O19=0,0,IF(LOG('Indicator Data'!O19)&gt;O$3,10,IF(LOG('Indicator Data'!O19)&lt;O$4,0,((LOG('Indicator Data'!O19)-O$4))/(O$3-O$4)*10))),1)</f>
        <v>0</v>
      </c>
      <c r="P11" s="266">
        <f>ROUND(IF('Indicator Data'!P19=0,0,IF(LOG('Indicator Data'!P19)&gt;P$3,10,IF(LOG('Indicator Data'!P19)&lt;P$4,0,((LOG('Indicator Data'!P19)-P$4))/(P$3-P$4)*10))),1)</f>
        <v>0</v>
      </c>
      <c r="Q11" s="266">
        <f>ROUND(IF('Indicator Data'!Q19=0,0,IF(LOG('Indicator Data'!Q19)&gt;Q$3,10,IF(LOG('Indicator Data'!Q19)&lt;Q$4,0,((LOG('Indicator Data'!Q19)-Q$4))/(Q$3-Q$4)*10))),1)</f>
        <v>8.9</v>
      </c>
      <c r="R11" s="266">
        <f>ROUND(IF('Indicator Data'!R19=0,0,IF(LOG('Indicator Data'!R19)&gt;R$3,10,IF(LOG('Indicator Data'!R19)&lt;R$4,0,((LOG('Indicator Data'!R19)-R$4))/(R$3-R$4)*10))),1)</f>
        <v>0</v>
      </c>
      <c r="S11" s="266" t="str">
        <f>IF('Indicator Data'!S19="No data","x",ROUND(IF('Indicator Data'!S19=0,0,IF(LOG('Indicator Data'!S19)&gt;S$3,10,IF(LOG('Indicator Data'!S19)&lt;S$4,0,((LOG('Indicator Data'!S19)-S$4))/(S$3-S$4)*10))),1))</f>
        <v>x</v>
      </c>
      <c r="T11" s="266">
        <f>ROUND(IF('Indicator Data'!T19=0,0,IF(LOG('Indicator Data'!T19)&gt;T$3,10,IF(LOG('Indicator Data'!T19)&lt;T$4,0,((LOG('Indicator Data'!T19)-T$4))/(T$3-T$4)*10))),1)</f>
        <v>7.3</v>
      </c>
      <c r="U11" s="266">
        <f>ROUND(IF('Indicator Data'!U19=0,0,IF(LOG('Indicator Data'!U19)&gt;U$3,10,IF(LOG('Indicator Data'!U19)&lt;U$4,0,((LOG('Indicator Data'!U19)-U$4))/(U$3-U$4)*10))),1)</f>
        <v>5.7</v>
      </c>
      <c r="V11" s="266">
        <f>ROUND(IF('Indicator Data'!V19=0,0,IF(LOG('Indicator Data'!V19)&gt;V$3,10,IF(LOG('Indicator Data'!V19)&lt;V$4,0,((LOG('Indicator Data'!V19)-V$4))/(V$3-V$4)*10))),1)</f>
        <v>3</v>
      </c>
      <c r="W11" s="266">
        <f>ROUND(IF('Indicator Data'!W19=0,0,IF(LOG('Indicator Data'!W19)&gt;W$3,10,IF(LOG('Indicator Data'!W19)&lt;W$4,0,((LOG('Indicator Data'!W19)-W$4))/(W$3-W$4)*10))),1)</f>
        <v>7.5</v>
      </c>
      <c r="X11" s="266">
        <f>ROUND(IF('Indicator Data'!X19=0,0,IF(LOG('Indicator Data'!X19)&gt;X$3,10,IF(LOG('Indicator Data'!X19)&lt;X$4,0,((LOG('Indicator Data'!X19)-X$4))/(X$3-X$4)*10))),1)</f>
        <v>4.5</v>
      </c>
      <c r="Y11" s="266">
        <f>ROUND(IF('Indicator Data'!Y19=0,0,IF(LOG('Indicator Data'!Y19)&gt;Y$3,10,IF(LOG('Indicator Data'!Y19)&lt;Y$4,0,((LOG('Indicator Data'!Y19)-Y$4))/(Y$3-Y$4)*10))),1)</f>
        <v>3.4</v>
      </c>
      <c r="Z11" s="266">
        <f>ROUND(IF('Indicator Data'!Z19=0,0,IF(LOG('Indicator Data'!Z19)&gt;Z$3,10,IF(LOG('Indicator Data'!Z19)&lt;Z$4,0,((LOG('Indicator Data'!Z19)-Z$4))/(Z$3-Z$4)*10))),1)</f>
        <v>0</v>
      </c>
      <c r="AA11" s="266">
        <f>ROUND(IF('Indicator Data'!AA19=0,0,IF(LOG('Indicator Data'!AA19)&gt;AA$3,10,IF(LOG('Indicator Data'!AA19)&lt;AA$4,0,((LOG('Indicator Data'!AA19)-AA$4))/(AA$3-AA$4)*10))),1)</f>
        <v>2.8</v>
      </c>
      <c r="AB11" s="266">
        <f>ROUND(IF('Indicator Data'!AB19=0,0,IF(LOG('Indicator Data'!AB19)&gt;AB$3,10,IF(LOG('Indicator Data'!AB19)&lt;AB$4,0,((LOG('Indicator Data'!AB19)-AB$4))/(AB$3-AB$4)*10))),1)</f>
        <v>0</v>
      </c>
      <c r="AC11" s="266">
        <f>ROUND(IF('Indicator Data'!AC19=0,0,IF(LOG('Indicator Data'!AC19)&gt;AC$3,10,IF(LOG('Indicator Data'!AC19)&lt;AC$4,0,((LOG('Indicator Data'!AC19)-AC$4))/(AC$3-AC$4)*10))),1)</f>
        <v>2.8</v>
      </c>
      <c r="AD11" s="266">
        <f>ROUND(IF('Indicator Data'!AD19=0,0,IF(LOG('Indicator Data'!AD19)&gt;AD$3,10,IF(LOG('Indicator Data'!AD19)&lt;AD$4,0,((LOG('Indicator Data'!AD19)-AD$4))/(AD$3-AD$4)*10))),1)</f>
        <v>2.6</v>
      </c>
      <c r="AE11" s="266">
        <f t="shared" si="0"/>
        <v>9.4</v>
      </c>
      <c r="AF11" s="266">
        <v>9.6</v>
      </c>
      <c r="AG11" s="266">
        <v>8.4</v>
      </c>
      <c r="AH11" s="266">
        <f>ROUND(IF('Indicator Data'!AI19=0,0,IF(LOG('Indicator Data'!AI19)&gt;AH$3,10,IF(LOG('Indicator Data'!AI19)&lt;AH$4,0,((LOG('Indicator Data'!AI19)-AH$4))/(AH$3-AH$4)*10))),1)</f>
        <v>0</v>
      </c>
      <c r="AI11" s="266">
        <f>ROUND(IF('Indicator Data'!AJ19=0,0,IF(LOG('Indicator Data'!AJ19)&gt;AI$3,10,IF(LOG('Indicator Data'!AJ19)&lt;AI$4,0,((LOG('Indicator Data'!AJ19)-AI$4))/(AI$3-AI$4)*10))),1)</f>
        <v>0</v>
      </c>
      <c r="AJ11" s="271">
        <f t="shared" si="1"/>
        <v>9.1999999999999993</v>
      </c>
      <c r="AK11" s="271">
        <f t="shared" si="2"/>
        <v>2.9</v>
      </c>
      <c r="AL11" s="271">
        <f t="shared" si="3"/>
        <v>9.3000000000000007</v>
      </c>
      <c r="AM11" s="271">
        <f t="shared" si="4"/>
        <v>0</v>
      </c>
      <c r="AN11" s="271">
        <f t="shared" si="5"/>
        <v>0</v>
      </c>
      <c r="AO11" s="271">
        <f t="shared" si="6"/>
        <v>0</v>
      </c>
      <c r="AP11" s="271" t="str">
        <f t="shared" si="7"/>
        <v>x</v>
      </c>
      <c r="AQ11" s="271">
        <f t="shared" si="8"/>
        <v>6.6</v>
      </c>
      <c r="AR11" s="271">
        <f t="shared" si="9"/>
        <v>4.3</v>
      </c>
      <c r="AS11" s="272">
        <f t="shared" si="10"/>
        <v>6.4</v>
      </c>
      <c r="AT11" s="272">
        <f>IF(ROUND(IF(AP11="x",(10-GEOMEAN(((10-AJ11)/10*9+1),((10-AR11)/10*9+1),((10-AQ11)/10*9+1),((10-AK11)/10*9+1),((10-AO11)/10*9+1),((10-AL11)/10*9+1),((10-AN11)/10*9+1),((10-AM11)/10*9+1)))/9*10,(10-GEOMEAN(((10-AJ11)/10*9+1),((10-AR11)/10*9+1),((10-AK11)/10*9+1),((10-AQ11)/10*9+1),((10-AL11)/10*9+1),((10-AP11)/10*9+1),((10-AM11)/10*9+1),((10-AO11)/10*9+1),((10-AN11)/10*9+1)))/9*10),1)=0,0.1,ROUND(IF(AP11="x",(10-GEOMEAN(((10-AJ11)/10*9+1),((10-AR11)/10*9+1),((10-AQ11)/10*9+1),((10-AK11)/10*9+1),((10-AO11)/10*9+1),((10-AL11)/10*9+1),((10-AN11)/10*9+1),((10-AM11)/10*9+1)))/9*10,(10-GEOMEAN(((10-AJ11)/10*9+1),((10-AR11)/10*9+1),((10-AK11)/10*9+1),((10-AQ11)/10*9+1),((10-AL11)/10*9+1),((10-AP11)/10*9+1),((10-AM11)/10*9+1),((10-AO11)/10*9+1),((10-AN11)/10*9+1)))/9*10),1))</f>
        <v>5.4</v>
      </c>
      <c r="AU11" s="2"/>
      <c r="AV11" s="2"/>
      <c r="AW11" s="2"/>
      <c r="AX11" s="2"/>
      <c r="AY11" s="2"/>
      <c r="AZ11" s="2"/>
    </row>
    <row r="12" spans="1:52" ht="14.4" x14ac:dyDescent="0.3">
      <c r="A12" t="str">
        <f>'Indicator Data'!A20</f>
        <v>Chittagong Hill Tract and Coast</v>
      </c>
      <c r="B12" t="str">
        <f>'Indicator Data'!B20</f>
        <v>Chattogram</v>
      </c>
      <c r="C12" t="str">
        <f>'Indicator Data'!C20</f>
        <v>Bandarban</v>
      </c>
      <c r="D12">
        <f>'Indicator Data'!D20</f>
        <v>2003</v>
      </c>
      <c r="E12" s="266">
        <v>10</v>
      </c>
      <c r="F12" s="266">
        <v>10</v>
      </c>
      <c r="G12" s="267">
        <v>10</v>
      </c>
      <c r="H12" s="267">
        <v>2</v>
      </c>
      <c r="I12" s="266">
        <f>ROUND(IF('Indicator Data'!I20=0,0,IF(LOG('Indicator Data'!I20)&gt;I$3,10,IF(LOG('Indicator Data'!I20)&lt;I$4,0,((LOG('Indicator Data'!I20)-I$4))/(I$3-I$4)*10))),1)</f>
        <v>0</v>
      </c>
      <c r="J12" s="266">
        <f>ROUND(IF('Indicator Data'!J20=0,0,IF(LOG('Indicator Data'!J20)&gt;J$3,10,IF(LOG('Indicator Data'!J20)&lt;J$4,0,((LOG('Indicator Data'!J20)-J$4))/(J$3-J$4)*10))),1)</f>
        <v>0</v>
      </c>
      <c r="K12" s="266">
        <f>ROUND(IF('Indicator Data'!K20=0,0,IF(LOG('Indicator Data'!K20)&gt;K$3,10,IF(LOG('Indicator Data'!K20)&lt;K$4,0,((LOG('Indicator Data'!K20)-K$4))/(K$3-K$4)*10))),1)</f>
        <v>3.9</v>
      </c>
      <c r="L12" s="266">
        <f>ROUND(IF('Indicator Data'!L20=0,0,IF(LOG('Indicator Data'!L20)&gt;L$3,10,IF(LOG('Indicator Data'!L20)&lt;L$4,0,((LOG('Indicator Data'!L20)-L$4))/(L$3-L$4)*10))),1)</f>
        <v>0</v>
      </c>
      <c r="M12" s="266">
        <f>ROUND(IF('Indicator Data'!M20=0,0,IF(LOG('Indicator Data'!M20)&gt;M$3,10,IF(LOG('Indicator Data'!M20)&lt;M$4,0,((LOG('Indicator Data'!M20)-M$4))/(M$3-M$4)*10))),1)</f>
        <v>1.2</v>
      </c>
      <c r="N12" s="266">
        <f>ROUND(IF('Indicator Data'!N20=0,0,IF(LOG('Indicator Data'!N20)&gt;N$3,10,IF(LOG('Indicator Data'!N20)&lt;N$4,0,((LOG('Indicator Data'!N20)-N$4))/(N$3-N$4)*10))),1)</f>
        <v>0</v>
      </c>
      <c r="O12" s="266">
        <f>ROUND(IF('Indicator Data'!O20=0,0,IF(LOG('Indicator Data'!O20)&gt;O$3,10,IF(LOG('Indicator Data'!O20)&lt;O$4,0,((LOG('Indicator Data'!O20)-O$4))/(O$3-O$4)*10))),1)</f>
        <v>10</v>
      </c>
      <c r="P12" s="266">
        <f>ROUND(IF('Indicator Data'!P20=0,0,IF(LOG('Indicator Data'!P20)&gt;P$3,10,IF(LOG('Indicator Data'!P20)&lt;P$4,0,((LOG('Indicator Data'!P20)-P$4))/(P$3-P$4)*10))),1)</f>
        <v>10</v>
      </c>
      <c r="Q12" s="266">
        <f>ROUND(IF('Indicator Data'!Q20=0,0,IF(LOG('Indicator Data'!Q20)&gt;Q$3,10,IF(LOG('Indicator Data'!Q20)&lt;Q$4,0,((LOG('Indicator Data'!Q20)-Q$4))/(Q$3-Q$4)*10))),1)</f>
        <v>0</v>
      </c>
      <c r="R12" s="266">
        <f>ROUND(IF('Indicator Data'!R20=0,0,IF(LOG('Indicator Data'!R20)&gt;R$3,10,IF(LOG('Indicator Data'!R20)&lt;R$4,0,((LOG('Indicator Data'!R20)-R$4))/(R$3-R$4)*10))),1)</f>
        <v>1.8</v>
      </c>
      <c r="S12" s="266">
        <f>IF('Indicator Data'!S20="No data","x",ROUND(IF('Indicator Data'!S20=0,0,IF(LOG('Indicator Data'!S20)&gt;S$3,10,IF(LOG('Indicator Data'!S20)&lt;S$4,0,((LOG('Indicator Data'!S20)-S$4))/(S$3-S$4)*10))),1))</f>
        <v>0</v>
      </c>
      <c r="T12" s="266">
        <f>ROUND(IF('Indicator Data'!T20=0,0,IF(LOG('Indicator Data'!T20)&gt;T$3,10,IF(LOG('Indicator Data'!T20)&lt;T$4,0,((LOG('Indicator Data'!T20)-T$4))/(T$3-T$4)*10))),1)</f>
        <v>0</v>
      </c>
      <c r="U12" s="266">
        <f>ROUND(IF('Indicator Data'!U20=0,0,IF(LOG('Indicator Data'!U20)&gt;U$3,10,IF(LOG('Indicator Data'!U20)&lt;U$4,0,((LOG('Indicator Data'!U20)-U$4))/(U$3-U$4)*10))),1)</f>
        <v>7.7</v>
      </c>
      <c r="V12" s="266">
        <f>ROUND(IF('Indicator Data'!V20=0,0,IF(LOG('Indicator Data'!V20)&gt;V$3,10,IF(LOG('Indicator Data'!V20)&lt;V$4,0,((LOG('Indicator Data'!V20)-V$4))/(V$3-V$4)*10))),1)</f>
        <v>3.4</v>
      </c>
      <c r="W12" s="266">
        <f>ROUND(IF('Indicator Data'!W20=0,0,IF(LOG('Indicator Data'!W20)&gt;W$3,10,IF(LOG('Indicator Data'!W20)&lt;W$4,0,((LOG('Indicator Data'!W20)-W$4))/(W$3-W$4)*10))),1)</f>
        <v>6.3</v>
      </c>
      <c r="X12" s="266">
        <f>ROUND(IF('Indicator Data'!X20=0,0,IF(LOG('Indicator Data'!X20)&gt;X$3,10,IF(LOG('Indicator Data'!X20)&lt;X$4,0,((LOG('Indicator Data'!X20)-X$4))/(X$3-X$4)*10))),1)</f>
        <v>0</v>
      </c>
      <c r="Y12" s="266">
        <f>ROUND(IF('Indicator Data'!Y20=0,0,IF(LOG('Indicator Data'!Y20)&gt;Y$3,10,IF(LOG('Indicator Data'!Y20)&lt;Y$4,0,((LOG('Indicator Data'!Y20)-Y$4))/(Y$3-Y$4)*10))),1)</f>
        <v>5.9</v>
      </c>
      <c r="Z12" s="266">
        <f>ROUND(IF('Indicator Data'!Z20=0,0,IF(LOG('Indicator Data'!Z20)&gt;Z$3,10,IF(LOG('Indicator Data'!Z20)&lt;Z$4,0,((LOG('Indicator Data'!Z20)-Z$4))/(Z$3-Z$4)*10))),1)</f>
        <v>8.8000000000000007</v>
      </c>
      <c r="AA12" s="266">
        <f>ROUND(IF('Indicator Data'!AA20=0,0,IF(LOG('Indicator Data'!AA20)&gt;AA$3,10,IF(LOG('Indicator Data'!AA20)&lt;AA$4,0,((LOG('Indicator Data'!AA20)-AA$4))/(AA$3-AA$4)*10))),1)</f>
        <v>4.3</v>
      </c>
      <c r="AB12" s="266">
        <f>ROUND(IF('Indicator Data'!AB20=0,0,IF(LOG('Indicator Data'!AB20)&gt;AB$3,10,IF(LOG('Indicator Data'!AB20)&lt;AB$4,0,((LOG('Indicator Data'!AB20)-AB$4))/(AB$3-AB$4)*10))),1)</f>
        <v>7.1</v>
      </c>
      <c r="AC12" s="266">
        <f>ROUND(IF('Indicator Data'!AC20=0,0,IF(LOG('Indicator Data'!AC20)&gt;AC$3,10,IF(LOG('Indicator Data'!AC20)&lt;AC$4,0,((LOG('Indicator Data'!AC20)-AC$4))/(AC$3-AC$4)*10))),1)</f>
        <v>10</v>
      </c>
      <c r="AD12" s="266">
        <f>ROUND(IF('Indicator Data'!AD20=0,0,IF(LOG('Indicator Data'!AD20)&gt;AD$3,10,IF(LOG('Indicator Data'!AD20)&lt;AD$4,0,((LOG('Indicator Data'!AD20)-AD$4))/(AD$3-AD$4)*10))),1)</f>
        <v>8.4</v>
      </c>
      <c r="AE12" s="266">
        <f t="shared" si="0"/>
        <v>9.4</v>
      </c>
      <c r="AF12" s="266">
        <v>9.6</v>
      </c>
      <c r="AG12" s="266">
        <v>8.4</v>
      </c>
      <c r="AH12" s="266">
        <f>ROUND(IF('Indicator Data'!AI20=0,0,IF(LOG('Indicator Data'!AI20)&gt;AH$3,10,IF(LOG('Indicator Data'!AI20)&lt;AH$4,0,((LOG('Indicator Data'!AI20)-AH$4))/(AH$3-AH$4)*10))),1)</f>
        <v>0</v>
      </c>
      <c r="AI12" s="266">
        <f>ROUND(IF('Indicator Data'!AJ20=0,0,IF(LOG('Indicator Data'!AJ20)&gt;AI$3,10,IF(LOG('Indicator Data'!AJ20)&lt;AI$4,0,((LOG('Indicator Data'!AJ20)-AI$4))/(AI$3-AI$4)*10))),1)</f>
        <v>0</v>
      </c>
      <c r="AJ12" s="271">
        <f t="shared" si="1"/>
        <v>9.1999999999999993</v>
      </c>
      <c r="AK12" s="271">
        <f t="shared" si="2"/>
        <v>1.1000000000000001</v>
      </c>
      <c r="AL12" s="271">
        <f t="shared" si="3"/>
        <v>0.6</v>
      </c>
      <c r="AM12" s="271">
        <f t="shared" si="4"/>
        <v>10</v>
      </c>
      <c r="AN12" s="271">
        <f t="shared" si="5"/>
        <v>10</v>
      </c>
      <c r="AO12" s="271">
        <f t="shared" si="6"/>
        <v>1.8</v>
      </c>
      <c r="AP12" s="271">
        <f t="shared" si="7"/>
        <v>0</v>
      </c>
      <c r="AQ12" s="271">
        <f t="shared" si="8"/>
        <v>5</v>
      </c>
      <c r="AR12" s="271">
        <f t="shared" si="9"/>
        <v>7</v>
      </c>
      <c r="AS12" s="272">
        <f t="shared" si="10"/>
        <v>6.4</v>
      </c>
      <c r="AT12" s="272">
        <f t="shared" si="11"/>
        <v>6.7</v>
      </c>
      <c r="AU12" s="2"/>
      <c r="AV12" s="2"/>
      <c r="AW12" s="2"/>
      <c r="AX12" s="2"/>
      <c r="AY12" s="2"/>
      <c r="AZ12" s="2"/>
    </row>
    <row r="13" spans="1:52" ht="14.4" x14ac:dyDescent="0.3">
      <c r="A13" t="str">
        <f>'Indicator Data'!A21</f>
        <v>Chittagong Hill Tract and Coast</v>
      </c>
      <c r="B13" t="str">
        <f>'Indicator Data'!B21</f>
        <v>Chattogram</v>
      </c>
      <c r="C13" t="str">
        <f>'Indicator Data'!C21</f>
        <v>Brahmanbaria</v>
      </c>
      <c r="D13">
        <f>'Indicator Data'!D21</f>
        <v>2012</v>
      </c>
      <c r="E13" s="266">
        <v>10</v>
      </c>
      <c r="F13" s="266">
        <v>10</v>
      </c>
      <c r="G13" s="267">
        <v>10</v>
      </c>
      <c r="H13" s="267">
        <v>2</v>
      </c>
      <c r="I13" s="266">
        <f>ROUND(IF('Indicator Data'!I21=0,0,IF(LOG('Indicator Data'!I21)&gt;I$3,10,IF(LOG('Indicator Data'!I21)&lt;I$4,0,((LOG('Indicator Data'!I21)-I$4))/(I$3-I$4)*10))),1)</f>
        <v>8.1999999999999993</v>
      </c>
      <c r="J13" s="266">
        <f>ROUND(IF('Indicator Data'!J21=0,0,IF(LOG('Indicator Data'!J21)&gt;J$3,10,IF(LOG('Indicator Data'!J21)&lt;J$4,0,((LOG('Indicator Data'!J21)-J$4))/(J$3-J$4)*10))),1)</f>
        <v>8.1</v>
      </c>
      <c r="K13" s="266">
        <f>ROUND(IF('Indicator Data'!K21=0,0,IF(LOG('Indicator Data'!K21)&gt;K$3,10,IF(LOG('Indicator Data'!K21)&lt;K$4,0,((LOG('Indicator Data'!K21)-K$4))/(K$3-K$4)*10))),1)</f>
        <v>9</v>
      </c>
      <c r="L13" s="266">
        <f>ROUND(IF('Indicator Data'!L21=0,0,IF(LOG('Indicator Data'!L21)&gt;L$3,10,IF(LOG('Indicator Data'!L21)&lt;L$4,0,((LOG('Indicator Data'!L21)-L$4))/(L$3-L$4)*10))),1)</f>
        <v>9.4</v>
      </c>
      <c r="M13" s="266">
        <f>ROUND(IF('Indicator Data'!M21=0,0,IF(LOG('Indicator Data'!M21)&gt;M$3,10,IF(LOG('Indicator Data'!M21)&lt;M$4,0,((LOG('Indicator Data'!M21)-M$4))/(M$3-M$4)*10))),1)</f>
        <v>1.3</v>
      </c>
      <c r="N13" s="266">
        <f>ROUND(IF('Indicator Data'!N21=0,0,IF(LOG('Indicator Data'!N21)&gt;N$3,10,IF(LOG('Indicator Data'!N21)&lt;N$4,0,((LOG('Indicator Data'!N21)-N$4))/(N$3-N$4)*10))),1)</f>
        <v>0</v>
      </c>
      <c r="O13" s="266">
        <f>ROUND(IF('Indicator Data'!O21=0,0,IF(LOG('Indicator Data'!O21)&gt;O$3,10,IF(LOG('Indicator Data'!O21)&lt;O$4,0,((LOG('Indicator Data'!O21)-O$4))/(O$3-O$4)*10))),1)</f>
        <v>0</v>
      </c>
      <c r="P13" s="266">
        <f>ROUND(IF('Indicator Data'!P21=0,0,IF(LOG('Indicator Data'!P21)&gt;P$3,10,IF(LOG('Indicator Data'!P21)&lt;P$4,0,((LOG('Indicator Data'!P21)-P$4))/(P$3-P$4)*10))),1)</f>
        <v>0</v>
      </c>
      <c r="Q13" s="266">
        <f>ROUND(IF('Indicator Data'!Q21=0,0,IF(LOG('Indicator Data'!Q21)&gt;Q$3,10,IF(LOG('Indicator Data'!Q21)&lt;Q$4,0,((LOG('Indicator Data'!Q21)-Q$4))/(Q$3-Q$4)*10))),1)</f>
        <v>0</v>
      </c>
      <c r="R13" s="266">
        <f>ROUND(IF('Indicator Data'!R21=0,0,IF(LOG('Indicator Data'!R21)&gt;R$3,10,IF(LOG('Indicator Data'!R21)&lt;R$4,0,((LOG('Indicator Data'!R21)-R$4))/(R$3-R$4)*10))),1)</f>
        <v>6.1</v>
      </c>
      <c r="S13" s="266" t="str">
        <f>IF('Indicator Data'!S21="No data","x",ROUND(IF('Indicator Data'!S21=0,0,IF(LOG('Indicator Data'!S21)&gt;S$3,10,IF(LOG('Indicator Data'!S21)&lt;S$4,0,((LOG('Indicator Data'!S21)-S$4))/(S$3-S$4)*10))),1))</f>
        <v>x</v>
      </c>
      <c r="T13" s="266">
        <f>ROUND(IF('Indicator Data'!T21=0,0,IF(LOG('Indicator Data'!T21)&gt;T$3,10,IF(LOG('Indicator Data'!T21)&lt;T$4,0,((LOG('Indicator Data'!T21)-T$4))/(T$3-T$4)*10))),1)</f>
        <v>3.3</v>
      </c>
      <c r="U13" s="266">
        <f>ROUND(IF('Indicator Data'!U21=0,0,IF(LOG('Indicator Data'!U21)&gt;U$3,10,IF(LOG('Indicator Data'!U21)&lt;U$4,0,((LOG('Indicator Data'!U21)-U$4))/(U$3-U$4)*10))),1)</f>
        <v>3.4</v>
      </c>
      <c r="V13" s="266">
        <f>ROUND(IF('Indicator Data'!V21=0,0,IF(LOG('Indicator Data'!V21)&gt;V$3,10,IF(LOG('Indicator Data'!V21)&lt;V$4,0,((LOG('Indicator Data'!V21)-V$4))/(V$3-V$4)*10))),1)</f>
        <v>2</v>
      </c>
      <c r="W13" s="266">
        <f>ROUND(IF('Indicator Data'!W21=0,0,IF(LOG('Indicator Data'!W21)&gt;W$3,10,IF(LOG('Indicator Data'!W21)&lt;W$4,0,((LOG('Indicator Data'!W21)-W$4))/(W$3-W$4)*10))),1)</f>
        <v>3.8</v>
      </c>
      <c r="X13" s="266">
        <f>ROUND(IF('Indicator Data'!X21=0,0,IF(LOG('Indicator Data'!X21)&gt;X$3,10,IF(LOG('Indicator Data'!X21)&lt;X$4,0,((LOG('Indicator Data'!X21)-X$4))/(X$3-X$4)*10))),1)</f>
        <v>6</v>
      </c>
      <c r="Y13" s="266">
        <f>ROUND(IF('Indicator Data'!Y21=0,0,IF(LOG('Indicator Data'!Y21)&gt;Y$3,10,IF(LOG('Indicator Data'!Y21)&lt;Y$4,0,((LOG('Indicator Data'!Y21)-Y$4))/(Y$3-Y$4)*10))),1)</f>
        <v>7.9</v>
      </c>
      <c r="Z13" s="266">
        <f>ROUND(IF('Indicator Data'!Z21=0,0,IF(LOG('Indicator Data'!Z21)&gt;Z$3,10,IF(LOG('Indicator Data'!Z21)&lt;Z$4,0,((LOG('Indicator Data'!Z21)-Z$4))/(Z$3-Z$4)*10))),1)</f>
        <v>8</v>
      </c>
      <c r="AA13" s="266">
        <f>ROUND(IF('Indicator Data'!AA21=0,0,IF(LOG('Indicator Data'!AA21)&gt;AA$3,10,IF(LOG('Indicator Data'!AA21)&lt;AA$4,0,((LOG('Indicator Data'!AA21)-AA$4))/(AA$3-AA$4)*10))),1)</f>
        <v>2.9</v>
      </c>
      <c r="AB13" s="266">
        <f>ROUND(IF('Indicator Data'!AB21=0,0,IF(LOG('Indicator Data'!AB21)&gt;AB$3,10,IF(LOG('Indicator Data'!AB21)&lt;AB$4,0,((LOG('Indicator Data'!AB21)-AB$4))/(AB$3-AB$4)*10))),1)</f>
        <v>4.4000000000000004</v>
      </c>
      <c r="AC13" s="266">
        <f>ROUND(IF('Indicator Data'!AC21=0,0,IF(LOG('Indicator Data'!AC21)&gt;AC$3,10,IF(LOG('Indicator Data'!AC21)&lt;AC$4,0,((LOG('Indicator Data'!AC21)-AC$4))/(AC$3-AC$4)*10))),1)</f>
        <v>4.5999999999999996</v>
      </c>
      <c r="AD13" s="266">
        <f>ROUND(IF('Indicator Data'!AD21=0,0,IF(LOG('Indicator Data'!AD21)&gt;AD$3,10,IF(LOG('Indicator Data'!AD21)&lt;AD$4,0,((LOG('Indicator Data'!AD21)-AD$4))/(AD$3-AD$4)*10))),1)</f>
        <v>9.1</v>
      </c>
      <c r="AE13" s="266">
        <f t="shared" si="0"/>
        <v>9.4</v>
      </c>
      <c r="AF13" s="266">
        <v>9.6</v>
      </c>
      <c r="AG13" s="266">
        <v>8.4</v>
      </c>
      <c r="AH13" s="266">
        <f>ROUND(IF('Indicator Data'!AI21=0,0,IF(LOG('Indicator Data'!AI21)&gt;AH$3,10,IF(LOG('Indicator Data'!AI21)&lt;AH$4,0,((LOG('Indicator Data'!AI21)-AH$4))/(AH$3-AH$4)*10))),1)</f>
        <v>0</v>
      </c>
      <c r="AI13" s="266">
        <f>ROUND(IF('Indicator Data'!AJ21=0,0,IF(LOG('Indicator Data'!AJ21)&gt;AI$3,10,IF(LOG('Indicator Data'!AJ21)&lt;AI$4,0,((LOG('Indicator Data'!AJ21)-AI$4))/(AI$3-AI$4)*10))),1)</f>
        <v>0</v>
      </c>
      <c r="AJ13" s="271">
        <f t="shared" si="1"/>
        <v>9.1999999999999993</v>
      </c>
      <c r="AK13" s="271">
        <f t="shared" si="2"/>
        <v>8.6999999999999993</v>
      </c>
      <c r="AL13" s="271">
        <f t="shared" si="3"/>
        <v>0.7</v>
      </c>
      <c r="AM13" s="271">
        <f t="shared" si="4"/>
        <v>0</v>
      </c>
      <c r="AN13" s="271">
        <f t="shared" si="5"/>
        <v>0</v>
      </c>
      <c r="AO13" s="271">
        <f t="shared" si="6"/>
        <v>6.1</v>
      </c>
      <c r="AP13" s="271" t="str">
        <f t="shared" si="7"/>
        <v>x</v>
      </c>
      <c r="AQ13" s="271">
        <f t="shared" si="8"/>
        <v>3.4</v>
      </c>
      <c r="AR13" s="271">
        <f t="shared" si="9"/>
        <v>6.2</v>
      </c>
      <c r="AS13" s="272">
        <f t="shared" si="10"/>
        <v>6.4</v>
      </c>
      <c r="AT13" s="272">
        <f t="shared" si="11"/>
        <v>5.4</v>
      </c>
      <c r="AU13" s="2"/>
      <c r="AV13" s="2"/>
      <c r="AW13" s="2"/>
      <c r="AX13" s="2"/>
      <c r="AY13" s="2"/>
      <c r="AZ13" s="2"/>
    </row>
    <row r="14" spans="1:52" ht="14.4" x14ac:dyDescent="0.3">
      <c r="A14" t="str">
        <f>'Indicator Data'!A22</f>
        <v>Chittagong Hill Tract and Coast</v>
      </c>
      <c r="B14" t="str">
        <f>'Indicator Data'!B22</f>
        <v>Chattogram</v>
      </c>
      <c r="C14" t="str">
        <f>'Indicator Data'!C22</f>
        <v>Chandpur</v>
      </c>
      <c r="D14">
        <f>'Indicator Data'!D22</f>
        <v>2013</v>
      </c>
      <c r="E14" s="266">
        <v>10</v>
      </c>
      <c r="F14" s="266">
        <v>10</v>
      </c>
      <c r="G14" s="267">
        <v>10</v>
      </c>
      <c r="H14" s="267">
        <v>2</v>
      </c>
      <c r="I14" s="266">
        <f>ROUND(IF('Indicator Data'!I22=0,0,IF(LOG('Indicator Data'!I22)&gt;I$3,10,IF(LOG('Indicator Data'!I22)&lt;I$4,0,((LOG('Indicator Data'!I22)-I$4))/(I$3-I$4)*10))),1)</f>
        <v>8.4</v>
      </c>
      <c r="J14" s="266">
        <f>ROUND(IF('Indicator Data'!J22=0,0,IF(LOG('Indicator Data'!J22)&gt;J$3,10,IF(LOG('Indicator Data'!J22)&lt;J$4,0,((LOG('Indicator Data'!J22)-J$4))/(J$3-J$4)*10))),1)</f>
        <v>6.7</v>
      </c>
      <c r="K14" s="266">
        <f>ROUND(IF('Indicator Data'!K22=0,0,IF(LOG('Indicator Data'!K22)&gt;K$3,10,IF(LOG('Indicator Data'!K22)&lt;K$4,0,((LOG('Indicator Data'!K22)-K$4))/(K$3-K$4)*10))),1)</f>
        <v>0</v>
      </c>
      <c r="L14" s="266">
        <f>ROUND(IF('Indicator Data'!L22=0,0,IF(LOG('Indicator Data'!L22)&gt;L$3,10,IF(LOG('Indicator Data'!L22)&lt;L$4,0,((LOG('Indicator Data'!L22)-L$4))/(L$3-L$4)*10))),1)</f>
        <v>6.8</v>
      </c>
      <c r="M14" s="266">
        <f>ROUND(IF('Indicator Data'!M22=0,0,IF(LOG('Indicator Data'!M22)&gt;M$3,10,IF(LOG('Indicator Data'!M22)&lt;M$4,0,((LOG('Indicator Data'!M22)-M$4))/(M$3-M$4)*10))),1)</f>
        <v>4.0999999999999996</v>
      </c>
      <c r="N14" s="266">
        <f>ROUND(IF('Indicator Data'!N22=0,0,IF(LOG('Indicator Data'!N22)&gt;N$3,10,IF(LOG('Indicator Data'!N22)&lt;N$4,0,((LOG('Indicator Data'!N22)-N$4))/(N$3-N$4)*10))),1)</f>
        <v>8.6999999999999993</v>
      </c>
      <c r="O14" s="266">
        <f>ROUND(IF('Indicator Data'!O22=0,0,IF(LOG('Indicator Data'!O22)&gt;O$3,10,IF(LOG('Indicator Data'!O22)&lt;O$4,0,((LOG('Indicator Data'!O22)-O$4))/(O$3-O$4)*10))),1)</f>
        <v>0</v>
      </c>
      <c r="P14" s="266">
        <f>ROUND(IF('Indicator Data'!P22=0,0,IF(LOG('Indicator Data'!P22)&gt;P$3,10,IF(LOG('Indicator Data'!P22)&lt;P$4,0,((LOG('Indicator Data'!P22)-P$4))/(P$3-P$4)*10))),1)</f>
        <v>0</v>
      </c>
      <c r="Q14" s="266">
        <f>ROUND(IF('Indicator Data'!Q22=0,0,IF(LOG('Indicator Data'!Q22)&gt;Q$3,10,IF(LOG('Indicator Data'!Q22)&lt;Q$4,0,((LOG('Indicator Data'!Q22)-Q$4))/(Q$3-Q$4)*10))),1)</f>
        <v>0</v>
      </c>
      <c r="R14" s="266">
        <f>ROUND(IF('Indicator Data'!R22=0,0,IF(LOG('Indicator Data'!R22)&gt;R$3,10,IF(LOG('Indicator Data'!R22)&lt;R$4,0,((LOG('Indicator Data'!R22)-R$4))/(R$3-R$4)*10))),1)</f>
        <v>4.5999999999999996</v>
      </c>
      <c r="S14" s="266" t="str">
        <f>IF('Indicator Data'!S22="No data","x",ROUND(IF('Indicator Data'!S22=0,0,IF(LOG('Indicator Data'!S22)&gt;S$3,10,IF(LOG('Indicator Data'!S22)&lt;S$4,0,((LOG('Indicator Data'!S22)-S$4))/(S$3-S$4)*10))),1))</f>
        <v>x</v>
      </c>
      <c r="T14" s="266">
        <f>ROUND(IF('Indicator Data'!T22=0,0,IF(LOG('Indicator Data'!T22)&gt;T$3,10,IF(LOG('Indicator Data'!T22)&lt;T$4,0,((LOG('Indicator Data'!T22)-T$4))/(T$3-T$4)*10))),1)</f>
        <v>2.2999999999999998</v>
      </c>
      <c r="U14" s="266">
        <f>ROUND(IF('Indicator Data'!U22=0,0,IF(LOG('Indicator Data'!U22)&gt;U$3,10,IF(LOG('Indicator Data'!U22)&lt;U$4,0,((LOG('Indicator Data'!U22)-U$4))/(U$3-U$4)*10))),1)</f>
        <v>4.2</v>
      </c>
      <c r="V14" s="266">
        <f>ROUND(IF('Indicator Data'!V22=0,0,IF(LOG('Indicator Data'!V22)&gt;V$3,10,IF(LOG('Indicator Data'!V22)&lt;V$4,0,((LOG('Indicator Data'!V22)-V$4))/(V$3-V$4)*10))),1)</f>
        <v>3.5</v>
      </c>
      <c r="W14" s="266">
        <f>ROUND(IF('Indicator Data'!W22=0,0,IF(LOG('Indicator Data'!W22)&gt;W$3,10,IF(LOG('Indicator Data'!W22)&lt;W$4,0,((LOG('Indicator Data'!W22)-W$4))/(W$3-W$4)*10))),1)</f>
        <v>6.4</v>
      </c>
      <c r="X14" s="266">
        <f>ROUND(IF('Indicator Data'!X22=0,0,IF(LOG('Indicator Data'!X22)&gt;X$3,10,IF(LOG('Indicator Data'!X22)&lt;X$4,0,((LOG('Indicator Data'!X22)-X$4))/(X$3-X$4)*10))),1)</f>
        <v>5.7</v>
      </c>
      <c r="Y14" s="266">
        <f>ROUND(IF('Indicator Data'!Y22=0,0,IF(LOG('Indicator Data'!Y22)&gt;Y$3,10,IF(LOG('Indicator Data'!Y22)&lt;Y$4,0,((LOG('Indicator Data'!Y22)-Y$4))/(Y$3-Y$4)*10))),1)</f>
        <v>5.6</v>
      </c>
      <c r="Z14" s="266">
        <f>ROUND(IF('Indicator Data'!Z22=0,0,IF(LOG('Indicator Data'!Z22)&gt;Z$3,10,IF(LOG('Indicator Data'!Z22)&lt;Z$4,0,((LOG('Indicator Data'!Z22)-Z$4))/(Z$3-Z$4)*10))),1)</f>
        <v>6.1</v>
      </c>
      <c r="AA14" s="266">
        <f>ROUND(IF('Indicator Data'!AA22=0,0,IF(LOG('Indicator Data'!AA22)&gt;AA$3,10,IF(LOG('Indicator Data'!AA22)&lt;AA$4,0,((LOG('Indicator Data'!AA22)-AA$4))/(AA$3-AA$4)*10))),1)</f>
        <v>5.4</v>
      </c>
      <c r="AB14" s="266">
        <f>ROUND(IF('Indicator Data'!AB22=0,0,IF(LOG('Indicator Data'!AB22)&gt;AB$3,10,IF(LOG('Indicator Data'!AB22)&lt;AB$4,0,((LOG('Indicator Data'!AB22)-AB$4))/(AB$3-AB$4)*10))),1)</f>
        <v>7.2</v>
      </c>
      <c r="AC14" s="266">
        <f>ROUND(IF('Indicator Data'!AC22=0,0,IF(LOG('Indicator Data'!AC22)&gt;AC$3,10,IF(LOG('Indicator Data'!AC22)&lt;AC$4,0,((LOG('Indicator Data'!AC22)-AC$4))/(AC$3-AC$4)*10))),1)</f>
        <v>4.0999999999999996</v>
      </c>
      <c r="AD14" s="266">
        <f>ROUND(IF('Indicator Data'!AD22=0,0,IF(LOG('Indicator Data'!AD22)&gt;AD$3,10,IF(LOG('Indicator Data'!AD22)&lt;AD$4,0,((LOG('Indicator Data'!AD22)-AD$4))/(AD$3-AD$4)*10))),1)</f>
        <v>4.9000000000000004</v>
      </c>
      <c r="AE14" s="266">
        <f t="shared" si="0"/>
        <v>9.4</v>
      </c>
      <c r="AF14" s="266">
        <v>9.6</v>
      </c>
      <c r="AG14" s="266">
        <v>8.4</v>
      </c>
      <c r="AH14" s="266">
        <f>ROUND(IF('Indicator Data'!AI22=0,0,IF(LOG('Indicator Data'!AI22)&gt;AH$3,10,IF(LOG('Indicator Data'!AI22)&lt;AH$4,0,((LOG('Indicator Data'!AI22)-AH$4))/(AH$3-AH$4)*10))),1)</f>
        <v>0</v>
      </c>
      <c r="AI14" s="266">
        <f>ROUND(IF('Indicator Data'!AJ22=0,0,IF(LOG('Indicator Data'!AJ22)&gt;AI$3,10,IF(LOG('Indicator Data'!AJ22)&lt;AI$4,0,((LOG('Indicator Data'!AJ22)-AI$4))/(AI$3-AI$4)*10))),1)</f>
        <v>0</v>
      </c>
      <c r="AJ14" s="271">
        <f t="shared" si="1"/>
        <v>9.1999999999999993</v>
      </c>
      <c r="AK14" s="271">
        <f t="shared" si="2"/>
        <v>6.2</v>
      </c>
      <c r="AL14" s="271">
        <f t="shared" si="3"/>
        <v>7</v>
      </c>
      <c r="AM14" s="271">
        <f t="shared" si="4"/>
        <v>0</v>
      </c>
      <c r="AN14" s="271">
        <f t="shared" si="5"/>
        <v>0</v>
      </c>
      <c r="AO14" s="271">
        <f t="shared" si="6"/>
        <v>4.5999999999999996</v>
      </c>
      <c r="AP14" s="271" t="str">
        <f t="shared" si="7"/>
        <v>x</v>
      </c>
      <c r="AQ14" s="271">
        <f t="shared" si="8"/>
        <v>3.3</v>
      </c>
      <c r="AR14" s="271">
        <f t="shared" si="9"/>
        <v>6</v>
      </c>
      <c r="AS14" s="272">
        <f t="shared" si="10"/>
        <v>6.4</v>
      </c>
      <c r="AT14" s="272">
        <f t="shared" si="11"/>
        <v>5.3</v>
      </c>
      <c r="AU14" s="2"/>
      <c r="AV14" s="2"/>
      <c r="AW14" s="2"/>
      <c r="AX14" s="2"/>
      <c r="AY14" s="2"/>
      <c r="AZ14" s="2"/>
    </row>
    <row r="15" spans="1:52" ht="14.4" x14ac:dyDescent="0.3">
      <c r="A15" t="str">
        <f>'Indicator Data'!A23</f>
        <v>Chittagong Hill Tract and Coast</v>
      </c>
      <c r="B15" t="str">
        <f>'Indicator Data'!B23</f>
        <v>Chattogram</v>
      </c>
      <c r="C15" t="str">
        <f>'Indicator Data'!C23</f>
        <v>Chattogram</v>
      </c>
      <c r="D15">
        <f>'Indicator Data'!D23</f>
        <v>2015</v>
      </c>
      <c r="E15" s="266">
        <v>10</v>
      </c>
      <c r="F15" s="266">
        <v>10</v>
      </c>
      <c r="G15" s="267">
        <v>10</v>
      </c>
      <c r="H15" s="267">
        <v>2</v>
      </c>
      <c r="I15" s="266">
        <f>ROUND(IF('Indicator Data'!I23=0,0,IF(LOG('Indicator Data'!I23)&gt;I$3,10,IF(LOG('Indicator Data'!I23)&lt;I$4,0,((LOG('Indicator Data'!I23)-I$4))/(I$3-I$4)*10))),1)</f>
        <v>0</v>
      </c>
      <c r="J15" s="266">
        <f>ROUND(IF('Indicator Data'!J23=0,0,IF(LOG('Indicator Data'!J23)&gt;J$3,10,IF(LOG('Indicator Data'!J23)&lt;J$4,0,((LOG('Indicator Data'!J23)-J$4))/(J$3-J$4)*10))),1)</f>
        <v>7.3</v>
      </c>
      <c r="K15" s="266">
        <f>ROUND(IF('Indicator Data'!K23=0,0,IF(LOG('Indicator Data'!K23)&gt;K$3,10,IF(LOG('Indicator Data'!K23)&lt;K$4,0,((LOG('Indicator Data'!K23)-K$4))/(K$3-K$4)*10))),1)</f>
        <v>9.1999999999999993</v>
      </c>
      <c r="L15" s="266">
        <f>ROUND(IF('Indicator Data'!L23=0,0,IF(LOG('Indicator Data'!L23)&gt;L$3,10,IF(LOG('Indicator Data'!L23)&lt;L$4,0,((LOG('Indicator Data'!L23)-L$4))/(L$3-L$4)*10))),1)</f>
        <v>4.5</v>
      </c>
      <c r="M15" s="266">
        <f>ROUND(IF('Indicator Data'!M23=0,0,IF(LOG('Indicator Data'!M23)&gt;M$3,10,IF(LOG('Indicator Data'!M23)&lt;M$4,0,((LOG('Indicator Data'!M23)-M$4))/(M$3-M$4)*10))),1)</f>
        <v>7.9</v>
      </c>
      <c r="N15" s="266">
        <f>ROUND(IF('Indicator Data'!N23=0,0,IF(LOG('Indicator Data'!N23)&gt;N$3,10,IF(LOG('Indicator Data'!N23)&lt;N$4,0,((LOG('Indicator Data'!N23)-N$4))/(N$3-N$4)*10))),1)</f>
        <v>8.1999999999999993</v>
      </c>
      <c r="O15" s="266">
        <f>ROUND(IF('Indicator Data'!O23=0,0,IF(LOG('Indicator Data'!O23)&gt;O$3,10,IF(LOG('Indicator Data'!O23)&lt;O$4,0,((LOG('Indicator Data'!O23)-O$4))/(O$3-O$4)*10))),1)</f>
        <v>1.5</v>
      </c>
      <c r="P15" s="266">
        <f>ROUND(IF('Indicator Data'!P23=0,0,IF(LOG('Indicator Data'!P23)&gt;P$3,10,IF(LOG('Indicator Data'!P23)&lt;P$4,0,((LOG('Indicator Data'!P23)-P$4))/(P$3-P$4)*10))),1)</f>
        <v>2.7</v>
      </c>
      <c r="Q15" s="266">
        <f>ROUND(IF('Indicator Data'!Q23=0,0,IF(LOG('Indicator Data'!Q23)&gt;Q$3,10,IF(LOG('Indicator Data'!Q23)&lt;Q$4,0,((LOG('Indicator Data'!Q23)-Q$4))/(Q$3-Q$4)*10))),1)</f>
        <v>7.3</v>
      </c>
      <c r="R15" s="266">
        <f>ROUND(IF('Indicator Data'!R23=0,0,IF(LOG('Indicator Data'!R23)&gt;R$3,10,IF(LOG('Indicator Data'!R23)&lt;R$4,0,((LOG('Indicator Data'!R23)-R$4))/(R$3-R$4)*10))),1)</f>
        <v>0</v>
      </c>
      <c r="S15" s="266">
        <f>IF('Indicator Data'!S23="No data","x",ROUND(IF('Indicator Data'!S23=0,0,IF(LOG('Indicator Data'!S23)&gt;S$3,10,IF(LOG('Indicator Data'!S23)&lt;S$4,0,((LOG('Indicator Data'!S23)-S$4))/(S$3-S$4)*10))),1))</f>
        <v>0</v>
      </c>
      <c r="T15" s="266">
        <f>ROUND(IF('Indicator Data'!T23=0,0,IF(LOG('Indicator Data'!T23)&gt;T$3,10,IF(LOG('Indicator Data'!T23)&lt;T$4,0,((LOG('Indicator Data'!T23)-T$4))/(T$3-T$4)*10))),1)</f>
        <v>3.3</v>
      </c>
      <c r="U15" s="266">
        <f>ROUND(IF('Indicator Data'!U23=0,0,IF(LOG('Indicator Data'!U23)&gt;U$3,10,IF(LOG('Indicator Data'!U23)&lt;U$4,0,((LOG('Indicator Data'!U23)-U$4))/(U$3-U$4)*10))),1)</f>
        <v>5.7</v>
      </c>
      <c r="V15" s="266">
        <f>ROUND(IF('Indicator Data'!V23=0,0,IF(LOG('Indicator Data'!V23)&gt;V$3,10,IF(LOG('Indicator Data'!V23)&lt;V$4,0,((LOG('Indicator Data'!V23)-V$4))/(V$3-V$4)*10))),1)</f>
        <v>5.8</v>
      </c>
      <c r="W15" s="266">
        <f>ROUND(IF('Indicator Data'!W23=0,0,IF(LOG('Indicator Data'!W23)&gt;W$3,10,IF(LOG('Indicator Data'!W23)&lt;W$4,0,((LOG('Indicator Data'!W23)-W$4))/(W$3-W$4)*10))),1)</f>
        <v>5.5</v>
      </c>
      <c r="X15" s="266">
        <f>ROUND(IF('Indicator Data'!X23=0,0,IF(LOG('Indicator Data'!X23)&gt;X$3,10,IF(LOG('Indicator Data'!X23)&lt;X$4,0,((LOG('Indicator Data'!X23)-X$4))/(X$3-X$4)*10))),1)</f>
        <v>5.8</v>
      </c>
      <c r="Y15" s="266">
        <f>ROUND(IF('Indicator Data'!Y23=0,0,IF(LOG('Indicator Data'!Y23)&gt;Y$3,10,IF(LOG('Indicator Data'!Y23)&lt;Y$4,0,((LOG('Indicator Data'!Y23)-Y$4))/(Y$3-Y$4)*10))),1)</f>
        <v>6.5</v>
      </c>
      <c r="Z15" s="266">
        <f>ROUND(IF('Indicator Data'!Z23=0,0,IF(LOG('Indicator Data'!Z23)&gt;Z$3,10,IF(LOG('Indicator Data'!Z23)&lt;Z$4,0,((LOG('Indicator Data'!Z23)-Z$4))/(Z$3-Z$4)*10))),1)</f>
        <v>7.6</v>
      </c>
      <c r="AA15" s="266">
        <f>ROUND(IF('Indicator Data'!AA23=0,0,IF(LOG('Indicator Data'!AA23)&gt;AA$3,10,IF(LOG('Indicator Data'!AA23)&lt;AA$4,0,((LOG('Indicator Data'!AA23)-AA$4))/(AA$3-AA$4)*10))),1)</f>
        <v>8.8000000000000007</v>
      </c>
      <c r="AB15" s="266">
        <f>ROUND(IF('Indicator Data'!AB23=0,0,IF(LOG('Indicator Data'!AB23)&gt;AB$3,10,IF(LOG('Indicator Data'!AB23)&lt;AB$4,0,((LOG('Indicator Data'!AB23)-AB$4))/(AB$3-AB$4)*10))),1)</f>
        <v>10</v>
      </c>
      <c r="AC15" s="266">
        <f>ROUND(IF('Indicator Data'!AC23=0,0,IF(LOG('Indicator Data'!AC23)&gt;AC$3,10,IF(LOG('Indicator Data'!AC23)&lt;AC$4,0,((LOG('Indicator Data'!AC23)-AC$4))/(AC$3-AC$4)*10))),1)</f>
        <v>3.9</v>
      </c>
      <c r="AD15" s="266">
        <f>ROUND(IF('Indicator Data'!AD23=0,0,IF(LOG('Indicator Data'!AD23)&gt;AD$3,10,IF(LOG('Indicator Data'!AD23)&lt;AD$4,0,((LOG('Indicator Data'!AD23)-AD$4))/(AD$3-AD$4)*10))),1)</f>
        <v>3.4</v>
      </c>
      <c r="AE15" s="266">
        <f t="shared" si="0"/>
        <v>9.4</v>
      </c>
      <c r="AF15" s="266">
        <v>9.6</v>
      </c>
      <c r="AG15" s="266">
        <v>8.4</v>
      </c>
      <c r="AH15" s="266">
        <f>ROUND(IF('Indicator Data'!AI23=0,0,IF(LOG('Indicator Data'!AI23)&gt;AH$3,10,IF(LOG('Indicator Data'!AI23)&lt;AH$4,0,((LOG('Indicator Data'!AI23)-AH$4))/(AH$3-AH$4)*10))),1)</f>
        <v>0</v>
      </c>
      <c r="AI15" s="266">
        <f>ROUND(IF('Indicator Data'!AJ23=0,0,IF(LOG('Indicator Data'!AJ23)&gt;AI$3,10,IF(LOG('Indicator Data'!AJ23)&lt;AI$4,0,((LOG('Indicator Data'!AJ23)-AI$4))/(AI$3-AI$4)*10))),1)</f>
        <v>0</v>
      </c>
      <c r="AJ15" s="271">
        <f t="shared" si="1"/>
        <v>9.1999999999999993</v>
      </c>
      <c r="AK15" s="271">
        <f t="shared" si="2"/>
        <v>6.3</v>
      </c>
      <c r="AL15" s="271">
        <f t="shared" si="3"/>
        <v>8.1</v>
      </c>
      <c r="AM15" s="271">
        <f t="shared" si="4"/>
        <v>2.1</v>
      </c>
      <c r="AN15" s="271">
        <f t="shared" si="5"/>
        <v>2.7</v>
      </c>
      <c r="AO15" s="271">
        <f t="shared" si="6"/>
        <v>0</v>
      </c>
      <c r="AP15" s="271">
        <f t="shared" si="7"/>
        <v>0</v>
      </c>
      <c r="AQ15" s="271">
        <f t="shared" si="8"/>
        <v>4.5999999999999996</v>
      </c>
      <c r="AR15" s="271">
        <f t="shared" si="9"/>
        <v>7.2</v>
      </c>
      <c r="AS15" s="272">
        <f t="shared" si="10"/>
        <v>6.4</v>
      </c>
      <c r="AT15" s="272">
        <f t="shared" si="11"/>
        <v>5.4</v>
      </c>
      <c r="AU15" s="2"/>
      <c r="AV15" s="2"/>
      <c r="AW15" s="2"/>
      <c r="AX15" s="2"/>
      <c r="AY15" s="2"/>
      <c r="AZ15" s="2"/>
    </row>
    <row r="16" spans="1:52" ht="14.4" x14ac:dyDescent="0.3">
      <c r="A16" t="str">
        <f>'Indicator Data'!A24</f>
        <v>Cross Cutting Area</v>
      </c>
      <c r="B16" t="str">
        <f>'Indicator Data'!B24</f>
        <v>Chattogram</v>
      </c>
      <c r="C16" t="str">
        <f>'Indicator Data'!C24</f>
        <v>Cumilla</v>
      </c>
      <c r="D16">
        <f>'Indicator Data'!D24</f>
        <v>2019</v>
      </c>
      <c r="E16" s="266">
        <v>10</v>
      </c>
      <c r="F16" s="266">
        <v>10</v>
      </c>
      <c r="G16" s="267">
        <v>10</v>
      </c>
      <c r="H16" s="267">
        <v>2</v>
      </c>
      <c r="I16" s="266">
        <f>ROUND(IF('Indicator Data'!I24=0,0,IF(LOG('Indicator Data'!I24)&gt;I$3,10,IF(LOG('Indicator Data'!I24)&lt;I$4,0,((LOG('Indicator Data'!I24)-I$4))/(I$3-I$4)*10))),1)</f>
        <v>8.8000000000000007</v>
      </c>
      <c r="J16" s="266">
        <f>ROUND(IF('Indicator Data'!J24=0,0,IF(LOG('Indicator Data'!J24)&gt;J$3,10,IF(LOG('Indicator Data'!J24)&lt;J$4,0,((LOG('Indicator Data'!J24)-J$4))/(J$3-J$4)*10))),1)</f>
        <v>7.7</v>
      </c>
      <c r="K16" s="266">
        <f>ROUND(IF('Indicator Data'!K24=0,0,IF(LOG('Indicator Data'!K24)&gt;K$3,10,IF(LOG('Indicator Data'!K24)&lt;K$4,0,((LOG('Indicator Data'!K24)-K$4))/(K$3-K$4)*10))),1)</f>
        <v>8.1999999999999993</v>
      </c>
      <c r="L16" s="266">
        <f>ROUND(IF('Indicator Data'!L24=0,0,IF(LOG('Indicator Data'!L24)&gt;L$3,10,IF(LOG('Indicator Data'!L24)&lt;L$4,0,((LOG('Indicator Data'!L24)-L$4))/(L$3-L$4)*10))),1)</f>
        <v>7.6</v>
      </c>
      <c r="M16" s="266">
        <f>ROUND(IF('Indicator Data'!M24=0,0,IF(LOG('Indicator Data'!M24)&gt;M$3,10,IF(LOG('Indicator Data'!M24)&lt;M$4,0,((LOG('Indicator Data'!M24)-M$4))/(M$3-M$4)*10))),1)</f>
        <v>3.3</v>
      </c>
      <c r="N16" s="266">
        <f>ROUND(IF('Indicator Data'!N24=0,0,IF(LOG('Indicator Data'!N24)&gt;N$3,10,IF(LOG('Indicator Data'!N24)&lt;N$4,0,((LOG('Indicator Data'!N24)-N$4))/(N$3-N$4)*10))),1)</f>
        <v>7.8</v>
      </c>
      <c r="O16" s="266">
        <f>ROUND(IF('Indicator Data'!O24=0,0,IF(LOG('Indicator Data'!O24)&gt;O$3,10,IF(LOG('Indicator Data'!O24)&lt;O$4,0,((LOG('Indicator Data'!O24)-O$4))/(O$3-O$4)*10))),1)</f>
        <v>0</v>
      </c>
      <c r="P16" s="266">
        <f>ROUND(IF('Indicator Data'!P24=0,0,IF(LOG('Indicator Data'!P24)&gt;P$3,10,IF(LOG('Indicator Data'!P24)&lt;P$4,0,((LOG('Indicator Data'!P24)-P$4))/(P$3-P$4)*10))),1)</f>
        <v>0</v>
      </c>
      <c r="Q16" s="266">
        <f>ROUND(IF('Indicator Data'!Q24=0,0,IF(LOG('Indicator Data'!Q24)&gt;Q$3,10,IF(LOG('Indicator Data'!Q24)&lt;Q$4,0,((LOG('Indicator Data'!Q24)-Q$4))/(Q$3-Q$4)*10))),1)</f>
        <v>0</v>
      </c>
      <c r="R16" s="266">
        <f>ROUND(IF('Indicator Data'!R24=0,0,IF(LOG('Indicator Data'!R24)&gt;R$3,10,IF(LOG('Indicator Data'!R24)&lt;R$4,0,((LOG('Indicator Data'!R24)-R$4))/(R$3-R$4)*10))),1)</f>
        <v>7.7</v>
      </c>
      <c r="S16" s="266">
        <f>IF('Indicator Data'!S24="No data","x",ROUND(IF('Indicator Data'!S24=0,0,IF(LOG('Indicator Data'!S24)&gt;S$3,10,IF(LOG('Indicator Data'!S24)&lt;S$4,0,((LOG('Indicator Data'!S24)-S$4))/(S$3-S$4)*10))),1))</f>
        <v>0</v>
      </c>
      <c r="T16" s="266">
        <f>ROUND(IF('Indicator Data'!T24=0,0,IF(LOG('Indicator Data'!T24)&gt;T$3,10,IF(LOG('Indicator Data'!T24)&lt;T$4,0,((LOG('Indicator Data'!T24)-T$4))/(T$3-T$4)*10))),1)</f>
        <v>4.8</v>
      </c>
      <c r="U16" s="266">
        <f>ROUND(IF('Indicator Data'!U24=0,0,IF(LOG('Indicator Data'!U24)&gt;U$3,10,IF(LOG('Indicator Data'!U24)&lt;U$4,0,((LOG('Indicator Data'!U24)-U$4))/(U$3-U$4)*10))),1)</f>
        <v>4.5</v>
      </c>
      <c r="V16" s="266">
        <f>ROUND(IF('Indicator Data'!V24=0,0,IF(LOG('Indicator Data'!V24)&gt;V$3,10,IF(LOG('Indicator Data'!V24)&lt;V$4,0,((LOG('Indicator Data'!V24)-V$4))/(V$3-V$4)*10))),1)</f>
        <v>3.6</v>
      </c>
      <c r="W16" s="266">
        <f>ROUND(IF('Indicator Data'!W24=0,0,IF(LOG('Indicator Data'!W24)&gt;W$3,10,IF(LOG('Indicator Data'!W24)&lt;W$4,0,((LOG('Indicator Data'!W24)-W$4))/(W$3-W$4)*10))),1)</f>
        <v>4.7</v>
      </c>
      <c r="X16" s="266">
        <f>ROUND(IF('Indicator Data'!X24=0,0,IF(LOG('Indicator Data'!X24)&gt;X$3,10,IF(LOG('Indicator Data'!X24)&lt;X$4,0,((LOG('Indicator Data'!X24)-X$4))/(X$3-X$4)*10))),1)</f>
        <v>6.2</v>
      </c>
      <c r="Y16" s="266">
        <f>ROUND(IF('Indicator Data'!Y24=0,0,IF(LOG('Indicator Data'!Y24)&gt;Y$3,10,IF(LOG('Indicator Data'!Y24)&lt;Y$4,0,((LOG('Indicator Data'!Y24)-Y$4))/(Y$3-Y$4)*10))),1)</f>
        <v>7.2</v>
      </c>
      <c r="Z16" s="266">
        <f>ROUND(IF('Indicator Data'!Z24=0,0,IF(LOG('Indicator Data'!Z24)&gt;Z$3,10,IF(LOG('Indicator Data'!Z24)&lt;Z$4,0,((LOG('Indicator Data'!Z24)-Z$4))/(Z$3-Z$4)*10))),1)</f>
        <v>7.9</v>
      </c>
      <c r="AA16" s="266">
        <f>ROUND(IF('Indicator Data'!AA24=0,0,IF(LOG('Indicator Data'!AA24)&gt;AA$3,10,IF(LOG('Indicator Data'!AA24)&lt;AA$4,0,((LOG('Indicator Data'!AA24)-AA$4))/(AA$3-AA$4)*10))),1)</f>
        <v>3.9</v>
      </c>
      <c r="AB16" s="266">
        <f>ROUND(IF('Indicator Data'!AB24=0,0,IF(LOG('Indicator Data'!AB24)&gt;AB$3,10,IF(LOG('Indicator Data'!AB24)&lt;AB$4,0,((LOG('Indicator Data'!AB24)-AB$4))/(AB$3-AB$4)*10))),1)</f>
        <v>5.0999999999999996</v>
      </c>
      <c r="AC16" s="266">
        <f>ROUND(IF('Indicator Data'!AC24=0,0,IF(LOG('Indicator Data'!AC24)&gt;AC$3,10,IF(LOG('Indicator Data'!AC24)&lt;AC$4,0,((LOG('Indicator Data'!AC24)-AC$4))/(AC$3-AC$4)*10))),1)</f>
        <v>4.5</v>
      </c>
      <c r="AD16" s="266">
        <f>ROUND(IF('Indicator Data'!AD24=0,0,IF(LOG('Indicator Data'!AD24)&gt;AD$3,10,IF(LOG('Indicator Data'!AD24)&lt;AD$4,0,((LOG('Indicator Data'!AD24)-AD$4))/(AD$3-AD$4)*10))),1)</f>
        <v>5.9</v>
      </c>
      <c r="AE16" s="266">
        <f t="shared" si="0"/>
        <v>9.4</v>
      </c>
      <c r="AF16" s="266">
        <v>9.6</v>
      </c>
      <c r="AG16" s="266">
        <v>8.4</v>
      </c>
      <c r="AH16" s="266">
        <f>ROUND(IF('Indicator Data'!AI24=0,0,IF(LOG('Indicator Data'!AI24)&gt;AH$3,10,IF(LOG('Indicator Data'!AI24)&lt;AH$4,0,((LOG('Indicator Data'!AI24)-AH$4))/(AH$3-AH$4)*10))),1)</f>
        <v>0</v>
      </c>
      <c r="AI16" s="266">
        <f>ROUND(IF('Indicator Data'!AJ24=0,0,IF(LOG('Indicator Data'!AJ24)&gt;AI$3,10,IF(LOG('Indicator Data'!AJ24)&lt;AI$4,0,((LOG('Indicator Data'!AJ24)-AI$4))/(AI$3-AI$4)*10))),1)</f>
        <v>0</v>
      </c>
      <c r="AJ16" s="271">
        <f t="shared" si="1"/>
        <v>9.1999999999999993</v>
      </c>
      <c r="AK16" s="271">
        <f t="shared" si="2"/>
        <v>8.1</v>
      </c>
      <c r="AL16" s="271">
        <f t="shared" si="3"/>
        <v>6</v>
      </c>
      <c r="AM16" s="271">
        <f t="shared" si="4"/>
        <v>0</v>
      </c>
      <c r="AN16" s="271">
        <f t="shared" si="5"/>
        <v>0</v>
      </c>
      <c r="AO16" s="271">
        <f t="shared" si="6"/>
        <v>7.7</v>
      </c>
      <c r="AP16" s="271">
        <f t="shared" si="7"/>
        <v>0</v>
      </c>
      <c r="AQ16" s="271">
        <f t="shared" si="8"/>
        <v>4.7</v>
      </c>
      <c r="AR16" s="271">
        <f t="shared" si="9"/>
        <v>6</v>
      </c>
      <c r="AS16" s="272">
        <f t="shared" si="10"/>
        <v>6.4</v>
      </c>
      <c r="AT16" s="272">
        <f t="shared" si="11"/>
        <v>5.6</v>
      </c>
      <c r="AU16" s="2"/>
      <c r="AV16" s="2"/>
      <c r="AW16" s="2"/>
      <c r="AX16" s="2"/>
      <c r="AY16" s="2"/>
      <c r="AZ16" s="2"/>
    </row>
    <row r="17" spans="1:52" ht="14.4" x14ac:dyDescent="0.3">
      <c r="A17" t="str">
        <f>'Indicator Data'!A25</f>
        <v>Chittagong Hill Tract and Coast</v>
      </c>
      <c r="B17" t="str">
        <f>'Indicator Data'!B25</f>
        <v>Chattogram</v>
      </c>
      <c r="C17" t="str">
        <f>'Indicator Data'!C25</f>
        <v>Cox's Bazar</v>
      </c>
      <c r="D17">
        <f>'Indicator Data'!D25</f>
        <v>2022</v>
      </c>
      <c r="E17" s="266">
        <v>10</v>
      </c>
      <c r="F17" s="266">
        <v>10</v>
      </c>
      <c r="G17" s="267">
        <v>10</v>
      </c>
      <c r="H17" s="267">
        <v>2</v>
      </c>
      <c r="I17" s="266">
        <f>ROUND(IF('Indicator Data'!I25=0,0,IF(LOG('Indicator Data'!I25)&gt;I$3,10,IF(LOG('Indicator Data'!I25)&lt;I$4,0,((LOG('Indicator Data'!I25)-I$4))/(I$3-I$4)*10))),1)</f>
        <v>0</v>
      </c>
      <c r="J17" s="266">
        <f>ROUND(IF('Indicator Data'!J25=0,0,IF(LOG('Indicator Data'!J25)&gt;J$3,10,IF(LOG('Indicator Data'!J25)&lt;J$4,0,((LOG('Indicator Data'!J25)-J$4))/(J$3-J$4)*10))),1)</f>
        <v>8.1999999999999993</v>
      </c>
      <c r="K17" s="266">
        <f>ROUND(IF('Indicator Data'!K25=0,0,IF(LOG('Indicator Data'!K25)&gt;K$3,10,IF(LOG('Indicator Data'!K25)&lt;K$4,0,((LOG('Indicator Data'!K25)-K$4))/(K$3-K$4)*10))),1)</f>
        <v>7.8</v>
      </c>
      <c r="L17" s="266">
        <f>ROUND(IF('Indicator Data'!L25=0,0,IF(LOG('Indicator Data'!L25)&gt;L$3,10,IF(LOG('Indicator Data'!L25)&lt;L$4,0,((LOG('Indicator Data'!L25)-L$4))/(L$3-L$4)*10))),1)</f>
        <v>3.9</v>
      </c>
      <c r="M17" s="266">
        <f>ROUND(IF('Indicator Data'!M25=0,0,IF(LOG('Indicator Data'!M25)&gt;M$3,10,IF(LOG('Indicator Data'!M25)&lt;M$4,0,((LOG('Indicator Data'!M25)-M$4))/(M$3-M$4)*10))),1)</f>
        <v>8.6</v>
      </c>
      <c r="N17" s="266">
        <f>ROUND(IF('Indicator Data'!N25=0,0,IF(LOG('Indicator Data'!N25)&gt;N$3,10,IF(LOG('Indicator Data'!N25)&lt;N$4,0,((LOG('Indicator Data'!N25)-N$4))/(N$3-N$4)*10))),1)</f>
        <v>10</v>
      </c>
      <c r="O17" s="266">
        <f>ROUND(IF('Indicator Data'!O25=0,0,IF(LOG('Indicator Data'!O25)&gt;O$3,10,IF(LOG('Indicator Data'!O25)&lt;O$4,0,((LOG('Indicator Data'!O25)-O$4))/(O$3-O$4)*10))),1)</f>
        <v>0</v>
      </c>
      <c r="P17" s="266">
        <f>ROUND(IF('Indicator Data'!P25=0,0,IF(LOG('Indicator Data'!P25)&gt;P$3,10,IF(LOG('Indicator Data'!P25)&lt;P$4,0,((LOG('Indicator Data'!P25)-P$4))/(P$3-P$4)*10))),1)</f>
        <v>0</v>
      </c>
      <c r="Q17" s="266">
        <f>ROUND(IF('Indicator Data'!Q25=0,0,IF(LOG('Indicator Data'!Q25)&gt;Q$3,10,IF(LOG('Indicator Data'!Q25)&lt;Q$4,0,((LOG('Indicator Data'!Q25)-Q$4))/(Q$3-Q$4)*10))),1)</f>
        <v>8.8000000000000007</v>
      </c>
      <c r="R17" s="266">
        <f>ROUND(IF('Indicator Data'!R25=0,0,IF(LOG('Indicator Data'!R25)&gt;R$3,10,IF(LOG('Indicator Data'!R25)&lt;R$4,0,((LOG('Indicator Data'!R25)-R$4))/(R$3-R$4)*10))),1)</f>
        <v>5.9</v>
      </c>
      <c r="S17" s="266">
        <f>IF('Indicator Data'!S25="No data","x",ROUND(IF('Indicator Data'!S25=0,0,IF(LOG('Indicator Data'!S25)&gt;S$3,10,IF(LOG('Indicator Data'!S25)&lt;S$4,0,((LOG('Indicator Data'!S25)-S$4))/(S$3-S$4)*10))),1))</f>
        <v>0</v>
      </c>
      <c r="T17" s="266">
        <f>ROUND(IF('Indicator Data'!T25=0,0,IF(LOG('Indicator Data'!T25)&gt;T$3,10,IF(LOG('Indicator Data'!T25)&lt;T$4,0,((LOG('Indicator Data'!T25)-T$4))/(T$3-T$4)*10))),1)</f>
        <v>3.9</v>
      </c>
      <c r="U17" s="266">
        <f>ROUND(IF('Indicator Data'!U25=0,0,IF(LOG('Indicator Data'!U25)&gt;U$3,10,IF(LOG('Indicator Data'!U25)&lt;U$4,0,((LOG('Indicator Data'!U25)-U$4))/(U$3-U$4)*10))),1)</f>
        <v>6.4</v>
      </c>
      <c r="V17" s="266">
        <f>ROUND(IF('Indicator Data'!V25=0,0,IF(LOG('Indicator Data'!V25)&gt;V$3,10,IF(LOG('Indicator Data'!V25)&lt;V$4,0,((LOG('Indicator Data'!V25)-V$4))/(V$3-V$4)*10))),1)</f>
        <v>5.0999999999999996</v>
      </c>
      <c r="W17" s="266">
        <f>ROUND(IF('Indicator Data'!W25=0,0,IF(LOG('Indicator Data'!W25)&gt;W$3,10,IF(LOG('Indicator Data'!W25)&lt;W$4,0,((LOG('Indicator Data'!W25)-W$4))/(W$3-W$4)*10))),1)</f>
        <v>4.9000000000000004</v>
      </c>
      <c r="X17" s="266">
        <f>ROUND(IF('Indicator Data'!X25=0,0,IF(LOG('Indicator Data'!X25)&gt;X$3,10,IF(LOG('Indicator Data'!X25)&lt;X$4,0,((LOG('Indicator Data'!X25)-X$4))/(X$3-X$4)*10))),1)</f>
        <v>5.0999999999999996</v>
      </c>
      <c r="Y17" s="266">
        <f>ROUND(IF('Indicator Data'!Y25=0,0,IF(LOG('Indicator Data'!Y25)&gt;Y$3,10,IF(LOG('Indicator Data'!Y25)&lt;Y$4,0,((LOG('Indicator Data'!Y25)-Y$4))/(Y$3-Y$4)*10))),1)</f>
        <v>8.9</v>
      </c>
      <c r="Z17" s="266">
        <f>ROUND(IF('Indicator Data'!Z25=0,0,IF(LOG('Indicator Data'!Z25)&gt;Z$3,10,IF(LOG('Indicator Data'!Z25)&lt;Z$4,0,((LOG('Indicator Data'!Z25)-Z$4))/(Z$3-Z$4)*10))),1)</f>
        <v>8.6999999999999993</v>
      </c>
      <c r="AA17" s="266">
        <f>ROUND(IF('Indicator Data'!AA25=0,0,IF(LOG('Indicator Data'!AA25)&gt;AA$3,10,IF(LOG('Indicator Data'!AA25)&lt;AA$4,0,((LOG('Indicator Data'!AA25)-AA$4))/(AA$3-AA$4)*10))),1)</f>
        <v>3.4</v>
      </c>
      <c r="AB17" s="266">
        <f>ROUND(IF('Indicator Data'!AB25=0,0,IF(LOG('Indicator Data'!AB25)&gt;AB$3,10,IF(LOG('Indicator Data'!AB25)&lt;AB$4,0,((LOG('Indicator Data'!AB25)-AB$4))/(AB$3-AB$4)*10))),1)</f>
        <v>8.1999999999999993</v>
      </c>
      <c r="AC17" s="266">
        <f>ROUND(IF('Indicator Data'!AC25=0,0,IF(LOG('Indicator Data'!AC25)&gt;AC$3,10,IF(LOG('Indicator Data'!AC25)&lt;AC$4,0,((LOG('Indicator Data'!AC25)-AC$4))/(AC$3-AC$4)*10))),1)</f>
        <v>7.4</v>
      </c>
      <c r="AD17" s="266">
        <f>ROUND(IF('Indicator Data'!AD25=0,0,IF(LOG('Indicator Data'!AD25)&gt;AD$3,10,IF(LOG('Indicator Data'!AD25)&lt;AD$4,0,((LOG('Indicator Data'!AD25)-AD$4))/(AD$3-AD$4)*10))),1)</f>
        <v>8.6</v>
      </c>
      <c r="AE17" s="266">
        <f t="shared" si="0"/>
        <v>9.4</v>
      </c>
      <c r="AF17" s="266">
        <v>9.6</v>
      </c>
      <c r="AG17" s="266">
        <v>8.4</v>
      </c>
      <c r="AH17" s="266">
        <f>ROUND(IF('Indicator Data'!AI25=0,0,IF(LOG('Indicator Data'!AI25)&gt;AH$3,10,IF(LOG('Indicator Data'!AI25)&lt;AH$4,0,((LOG('Indicator Data'!AI25)-AH$4))/(AH$3-AH$4)*10))),1)</f>
        <v>0</v>
      </c>
      <c r="AI17" s="266">
        <f>ROUND(IF('Indicator Data'!AJ25=0,0,IF(LOG('Indicator Data'!AJ25)&gt;AI$3,10,IF(LOG('Indicator Data'!AJ25)&lt;AI$4,0,((LOG('Indicator Data'!AJ25)-AI$4))/(AI$3-AI$4)*10))),1)</f>
        <v>0</v>
      </c>
      <c r="AJ17" s="271">
        <f t="shared" si="1"/>
        <v>9.1999999999999993</v>
      </c>
      <c r="AK17" s="271">
        <f t="shared" si="2"/>
        <v>5.8</v>
      </c>
      <c r="AL17" s="271">
        <f t="shared" si="3"/>
        <v>9.4</v>
      </c>
      <c r="AM17" s="271">
        <f t="shared" si="4"/>
        <v>0</v>
      </c>
      <c r="AN17" s="271">
        <f t="shared" si="5"/>
        <v>0</v>
      </c>
      <c r="AO17" s="271">
        <f t="shared" si="6"/>
        <v>5.9</v>
      </c>
      <c r="AP17" s="271">
        <f t="shared" si="7"/>
        <v>0</v>
      </c>
      <c r="AQ17" s="271">
        <f t="shared" si="8"/>
        <v>5.3</v>
      </c>
      <c r="AR17" s="271">
        <f t="shared" si="9"/>
        <v>7.3</v>
      </c>
      <c r="AS17" s="272">
        <f t="shared" si="10"/>
        <v>6.4</v>
      </c>
      <c r="AT17" s="272">
        <f t="shared" si="11"/>
        <v>5.9</v>
      </c>
      <c r="AU17" s="2"/>
      <c r="AV17" s="2"/>
      <c r="AW17" s="2"/>
      <c r="AX17" s="2"/>
      <c r="AY17" s="2"/>
      <c r="AZ17" s="2"/>
    </row>
    <row r="18" spans="1:52" ht="14.4" x14ac:dyDescent="0.3">
      <c r="A18" t="str">
        <f>'Indicator Data'!A26</f>
        <v>Cross Cutting Area</v>
      </c>
      <c r="B18" t="str">
        <f>'Indicator Data'!B26</f>
        <v>Chattogram</v>
      </c>
      <c r="C18" t="str">
        <f>'Indicator Data'!C26</f>
        <v>Feni</v>
      </c>
      <c r="D18">
        <f>'Indicator Data'!D26</f>
        <v>2030</v>
      </c>
      <c r="E18" s="266">
        <v>10</v>
      </c>
      <c r="F18" s="266">
        <v>10</v>
      </c>
      <c r="G18" s="267">
        <v>10</v>
      </c>
      <c r="H18" s="267">
        <v>2</v>
      </c>
      <c r="I18" s="266">
        <f>ROUND(IF('Indicator Data'!I26=0,0,IF(LOG('Indicator Data'!I26)&gt;I$3,10,IF(LOG('Indicator Data'!I26)&lt;I$4,0,((LOG('Indicator Data'!I26)-I$4))/(I$3-I$4)*10))),1)</f>
        <v>7.5</v>
      </c>
      <c r="J18" s="266">
        <f>ROUND(IF('Indicator Data'!J26=0,0,IF(LOG('Indicator Data'!J26)&gt;J$3,10,IF(LOG('Indicator Data'!J26)&lt;J$4,0,((LOG('Indicator Data'!J26)-J$4))/(J$3-J$4)*10))),1)</f>
        <v>7.8</v>
      </c>
      <c r="K18" s="266">
        <f>ROUND(IF('Indicator Data'!K26=0,0,IF(LOG('Indicator Data'!K26)&gt;K$3,10,IF(LOG('Indicator Data'!K26)&lt;K$4,0,((LOG('Indicator Data'!K26)-K$4))/(K$3-K$4)*10))),1)</f>
        <v>9.1999999999999993</v>
      </c>
      <c r="L18" s="266">
        <f>ROUND(IF('Indicator Data'!L26=0,0,IF(LOG('Indicator Data'!L26)&gt;L$3,10,IF(LOG('Indicator Data'!L26)&lt;L$4,0,((LOG('Indicator Data'!L26)-L$4))/(L$3-L$4)*10))),1)</f>
        <v>4.5</v>
      </c>
      <c r="M18" s="266">
        <f>ROUND(IF('Indicator Data'!M26=0,0,IF(LOG('Indicator Data'!M26)&gt;M$3,10,IF(LOG('Indicator Data'!M26)&lt;M$4,0,((LOG('Indicator Data'!M26)-M$4))/(M$3-M$4)*10))),1)</f>
        <v>8.6999999999999993</v>
      </c>
      <c r="N18" s="266">
        <f>ROUND(IF('Indicator Data'!N26=0,0,IF(LOG('Indicator Data'!N26)&gt;N$3,10,IF(LOG('Indicator Data'!N26)&lt;N$4,0,((LOG('Indicator Data'!N26)-N$4))/(N$3-N$4)*10))),1)</f>
        <v>0</v>
      </c>
      <c r="O18" s="266">
        <f>ROUND(IF('Indicator Data'!O26=0,0,IF(LOG('Indicator Data'!O26)&gt;O$3,10,IF(LOG('Indicator Data'!O26)&lt;O$4,0,((LOG('Indicator Data'!O26)-O$4))/(O$3-O$4)*10))),1)</f>
        <v>0</v>
      </c>
      <c r="P18" s="266">
        <f>ROUND(IF('Indicator Data'!P26=0,0,IF(LOG('Indicator Data'!P26)&gt;P$3,10,IF(LOG('Indicator Data'!P26)&lt;P$4,0,((LOG('Indicator Data'!P26)-P$4))/(P$3-P$4)*10))),1)</f>
        <v>0</v>
      </c>
      <c r="Q18" s="266">
        <f>ROUND(IF('Indicator Data'!Q26=0,0,IF(LOG('Indicator Data'!Q26)&gt;Q$3,10,IF(LOG('Indicator Data'!Q26)&lt;Q$4,0,((LOG('Indicator Data'!Q26)-Q$4))/(Q$3-Q$4)*10))),1)</f>
        <v>6.4</v>
      </c>
      <c r="R18" s="266">
        <f>ROUND(IF('Indicator Data'!R26=0,0,IF(LOG('Indicator Data'!R26)&gt;R$3,10,IF(LOG('Indicator Data'!R26)&lt;R$4,0,((LOG('Indicator Data'!R26)-R$4))/(R$3-R$4)*10))),1)</f>
        <v>4.5999999999999996</v>
      </c>
      <c r="S18" s="266" t="str">
        <f>IF('Indicator Data'!S26="No data","x",ROUND(IF('Indicator Data'!S26=0,0,IF(LOG('Indicator Data'!S26)&gt;S$3,10,IF(LOG('Indicator Data'!S26)&lt;S$4,0,((LOG('Indicator Data'!S26)-S$4))/(S$3-S$4)*10))),1))</f>
        <v>x</v>
      </c>
      <c r="T18" s="266">
        <f>ROUND(IF('Indicator Data'!T26=0,0,IF(LOG('Indicator Data'!T26)&gt;T$3,10,IF(LOG('Indicator Data'!T26)&lt;T$4,0,((LOG('Indicator Data'!T26)-T$4))/(T$3-T$4)*10))),1)</f>
        <v>5.5</v>
      </c>
      <c r="U18" s="266">
        <f>ROUND(IF('Indicator Data'!U26=0,0,IF(LOG('Indicator Data'!U26)&gt;U$3,10,IF(LOG('Indicator Data'!U26)&lt;U$4,0,((LOG('Indicator Data'!U26)-U$4))/(U$3-U$4)*10))),1)</f>
        <v>4.0999999999999996</v>
      </c>
      <c r="V18" s="266">
        <f>ROUND(IF('Indicator Data'!V26=0,0,IF(LOG('Indicator Data'!V26)&gt;V$3,10,IF(LOG('Indicator Data'!V26)&lt;V$4,0,((LOG('Indicator Data'!V26)-V$4))/(V$3-V$4)*10))),1)</f>
        <v>3.8</v>
      </c>
      <c r="W18" s="266">
        <f>ROUND(IF('Indicator Data'!W26=0,0,IF(LOG('Indicator Data'!W26)&gt;W$3,10,IF(LOG('Indicator Data'!W26)&lt;W$4,0,((LOG('Indicator Data'!W26)-W$4))/(W$3-W$4)*10))),1)</f>
        <v>5.7</v>
      </c>
      <c r="X18" s="266">
        <f>ROUND(IF('Indicator Data'!X26=0,0,IF(LOG('Indicator Data'!X26)&gt;X$3,10,IF(LOG('Indicator Data'!X26)&lt;X$4,0,((LOG('Indicator Data'!X26)-X$4))/(X$3-X$4)*10))),1)</f>
        <v>5.9</v>
      </c>
      <c r="Y18" s="266">
        <f>ROUND(IF('Indicator Data'!Y26=0,0,IF(LOG('Indicator Data'!Y26)&gt;Y$3,10,IF(LOG('Indicator Data'!Y26)&lt;Y$4,0,((LOG('Indicator Data'!Y26)-Y$4))/(Y$3-Y$4)*10))),1)</f>
        <v>7.5</v>
      </c>
      <c r="Z18" s="266">
        <f>ROUND(IF('Indicator Data'!Z26=0,0,IF(LOG('Indicator Data'!Z26)&gt;Z$3,10,IF(LOG('Indicator Data'!Z26)&lt;Z$4,0,((LOG('Indicator Data'!Z26)-Z$4))/(Z$3-Z$4)*10))),1)</f>
        <v>7.7</v>
      </c>
      <c r="AA18" s="266">
        <f>ROUND(IF('Indicator Data'!AA26=0,0,IF(LOG('Indicator Data'!AA26)&gt;AA$3,10,IF(LOG('Indicator Data'!AA26)&lt;AA$4,0,((LOG('Indicator Data'!AA26)-AA$4))/(AA$3-AA$4)*10))),1)</f>
        <v>5.8</v>
      </c>
      <c r="AB18" s="266">
        <f>ROUND(IF('Indicator Data'!AB26=0,0,IF(LOG('Indicator Data'!AB26)&gt;AB$3,10,IF(LOG('Indicator Data'!AB26)&lt;AB$4,0,((LOG('Indicator Data'!AB26)-AB$4))/(AB$3-AB$4)*10))),1)</f>
        <v>7.4</v>
      </c>
      <c r="AC18" s="266">
        <f>ROUND(IF('Indicator Data'!AC26=0,0,IF(LOG('Indicator Data'!AC26)&gt;AC$3,10,IF(LOG('Indicator Data'!AC26)&lt;AC$4,0,((LOG('Indicator Data'!AC26)-AC$4))/(AC$3-AC$4)*10))),1)</f>
        <v>3.3</v>
      </c>
      <c r="AD18" s="266">
        <f>ROUND(IF('Indicator Data'!AD26=0,0,IF(LOG('Indicator Data'!AD26)&gt;AD$3,10,IF(LOG('Indicator Data'!AD26)&lt;AD$4,0,((LOG('Indicator Data'!AD26)-AD$4))/(AD$3-AD$4)*10))),1)</f>
        <v>4.4000000000000004</v>
      </c>
      <c r="AE18" s="266">
        <f t="shared" si="0"/>
        <v>9.4</v>
      </c>
      <c r="AF18" s="266">
        <v>9.6</v>
      </c>
      <c r="AG18" s="266">
        <v>8.4</v>
      </c>
      <c r="AH18" s="266">
        <f>ROUND(IF('Indicator Data'!AI26=0,0,IF(LOG('Indicator Data'!AI26)&gt;AH$3,10,IF(LOG('Indicator Data'!AI26)&lt;AH$4,0,((LOG('Indicator Data'!AI26)-AH$4))/(AH$3-AH$4)*10))),1)</f>
        <v>0</v>
      </c>
      <c r="AI18" s="266">
        <f>ROUND(IF('Indicator Data'!AJ26=0,0,IF(LOG('Indicator Data'!AJ26)&gt;AI$3,10,IF(LOG('Indicator Data'!AJ26)&lt;AI$4,0,((LOG('Indicator Data'!AJ26)-AI$4))/(AI$3-AI$4)*10))),1)</f>
        <v>0</v>
      </c>
      <c r="AJ18" s="271">
        <f t="shared" si="1"/>
        <v>9.1999999999999993</v>
      </c>
      <c r="AK18" s="271">
        <f t="shared" si="2"/>
        <v>7.6</v>
      </c>
      <c r="AL18" s="271">
        <f t="shared" si="3"/>
        <v>5.9</v>
      </c>
      <c r="AM18" s="271">
        <f t="shared" si="4"/>
        <v>0</v>
      </c>
      <c r="AN18" s="271">
        <f t="shared" si="5"/>
        <v>0</v>
      </c>
      <c r="AO18" s="271">
        <f t="shared" si="6"/>
        <v>4.5999999999999996</v>
      </c>
      <c r="AP18" s="271" t="str">
        <f t="shared" si="7"/>
        <v>x</v>
      </c>
      <c r="AQ18" s="271">
        <f t="shared" si="8"/>
        <v>4.8</v>
      </c>
      <c r="AR18" s="271">
        <f t="shared" si="9"/>
        <v>6.3</v>
      </c>
      <c r="AS18" s="272">
        <f t="shared" si="10"/>
        <v>6.4</v>
      </c>
      <c r="AT18" s="272">
        <f t="shared" si="11"/>
        <v>5.6</v>
      </c>
      <c r="AU18" s="2"/>
      <c r="AV18" s="2"/>
      <c r="AW18" s="2"/>
      <c r="AX18" s="2"/>
      <c r="AY18" s="2"/>
      <c r="AZ18" s="2"/>
    </row>
    <row r="19" spans="1:52" ht="14.4" x14ac:dyDescent="0.3">
      <c r="A19" t="str">
        <f>'Indicator Data'!A27</f>
        <v>Chittagong Hill Tract and Coast</v>
      </c>
      <c r="B19" t="str">
        <f>'Indicator Data'!B27</f>
        <v>Chattogram</v>
      </c>
      <c r="C19" t="str">
        <f>'Indicator Data'!C27</f>
        <v>Khagrachhari</v>
      </c>
      <c r="D19">
        <f>'Indicator Data'!D27</f>
        <v>2046</v>
      </c>
      <c r="E19" s="266">
        <v>10</v>
      </c>
      <c r="F19" s="266">
        <v>10</v>
      </c>
      <c r="G19" s="267">
        <v>10</v>
      </c>
      <c r="H19" s="267">
        <v>2</v>
      </c>
      <c r="I19" s="266">
        <f>ROUND(IF('Indicator Data'!I27=0,0,IF(LOG('Indicator Data'!I27)&gt;I$3,10,IF(LOG('Indicator Data'!I27)&lt;I$4,0,((LOG('Indicator Data'!I27)-I$4))/(I$3-I$4)*10))),1)</f>
        <v>0</v>
      </c>
      <c r="J19" s="266">
        <f>ROUND(IF('Indicator Data'!J27=0,0,IF(LOG('Indicator Data'!J27)&gt;J$3,10,IF(LOG('Indicator Data'!J27)&lt;J$4,0,((LOG('Indicator Data'!J27)-J$4))/(J$3-J$4)*10))),1)</f>
        <v>3.4</v>
      </c>
      <c r="K19" s="266">
        <f>ROUND(IF('Indicator Data'!K27=0,0,IF(LOG('Indicator Data'!K27)&gt;K$3,10,IF(LOG('Indicator Data'!K27)&lt;K$4,0,((LOG('Indicator Data'!K27)-K$4))/(K$3-K$4)*10))),1)</f>
        <v>1.1000000000000001</v>
      </c>
      <c r="L19" s="266">
        <f>ROUND(IF('Indicator Data'!L27=0,0,IF(LOG('Indicator Data'!L27)&gt;L$3,10,IF(LOG('Indicator Data'!L27)&lt;L$4,0,((LOG('Indicator Data'!L27)-L$4))/(L$3-L$4)*10))),1)</f>
        <v>0</v>
      </c>
      <c r="M19" s="266">
        <f>ROUND(IF('Indicator Data'!M27=0,0,IF(LOG('Indicator Data'!M27)&gt;M$3,10,IF(LOG('Indicator Data'!M27)&lt;M$4,0,((LOG('Indicator Data'!M27)-M$4))/(M$3-M$4)*10))),1)</f>
        <v>0</v>
      </c>
      <c r="N19" s="266">
        <f>ROUND(IF('Indicator Data'!N27=0,0,IF(LOG('Indicator Data'!N27)&gt;N$3,10,IF(LOG('Indicator Data'!N27)&lt;N$4,0,((LOG('Indicator Data'!N27)-N$4))/(N$3-N$4)*10))),1)</f>
        <v>0</v>
      </c>
      <c r="O19" s="266">
        <f>ROUND(IF('Indicator Data'!O27=0,0,IF(LOG('Indicator Data'!O27)&gt;O$3,10,IF(LOG('Indicator Data'!O27)&lt;O$4,0,((LOG('Indicator Data'!O27)-O$4))/(O$3-O$4)*10))),1)</f>
        <v>1.6</v>
      </c>
      <c r="P19" s="266">
        <f>ROUND(IF('Indicator Data'!P27=0,0,IF(LOG('Indicator Data'!P27)&gt;P$3,10,IF(LOG('Indicator Data'!P27)&lt;P$4,0,((LOG('Indicator Data'!P27)-P$4))/(P$3-P$4)*10))),1)</f>
        <v>2.9</v>
      </c>
      <c r="Q19" s="266">
        <f>ROUND(IF('Indicator Data'!Q27=0,0,IF(LOG('Indicator Data'!Q27)&gt;Q$3,10,IF(LOG('Indicator Data'!Q27)&lt;Q$4,0,((LOG('Indicator Data'!Q27)-Q$4))/(Q$3-Q$4)*10))),1)</f>
        <v>0</v>
      </c>
      <c r="R19" s="266">
        <f>ROUND(IF('Indicator Data'!R27=0,0,IF(LOG('Indicator Data'!R27)&gt;R$3,10,IF(LOG('Indicator Data'!R27)&lt;R$4,0,((LOG('Indicator Data'!R27)-R$4))/(R$3-R$4)*10))),1)</f>
        <v>5.3</v>
      </c>
      <c r="S19" s="266">
        <f>IF('Indicator Data'!S27="No data","x",ROUND(IF('Indicator Data'!S27=0,0,IF(LOG('Indicator Data'!S27)&gt;S$3,10,IF(LOG('Indicator Data'!S27)&lt;S$4,0,((LOG('Indicator Data'!S27)-S$4))/(S$3-S$4)*10))),1))</f>
        <v>0</v>
      </c>
      <c r="T19" s="266">
        <f>ROUND(IF('Indicator Data'!T27=0,0,IF(LOG('Indicator Data'!T27)&gt;T$3,10,IF(LOG('Indicator Data'!T27)&lt;T$4,0,((LOG('Indicator Data'!T27)-T$4))/(T$3-T$4)*10))),1)</f>
        <v>0</v>
      </c>
      <c r="U19" s="266">
        <f>ROUND(IF('Indicator Data'!U27=0,0,IF(LOG('Indicator Data'!U27)&gt;U$3,10,IF(LOG('Indicator Data'!U27)&lt;U$4,0,((LOG('Indicator Data'!U27)-U$4))/(U$3-U$4)*10))),1)</f>
        <v>7.8</v>
      </c>
      <c r="V19" s="266">
        <f>ROUND(IF('Indicator Data'!V27=0,0,IF(LOG('Indicator Data'!V27)&gt;V$3,10,IF(LOG('Indicator Data'!V27)&lt;V$4,0,((LOG('Indicator Data'!V27)-V$4))/(V$3-V$4)*10))),1)</f>
        <v>2.7</v>
      </c>
      <c r="W19" s="266">
        <f>ROUND(IF('Indicator Data'!W27=0,0,IF(LOG('Indicator Data'!W27)&gt;W$3,10,IF(LOG('Indicator Data'!W27)&lt;W$4,0,((LOG('Indicator Data'!W27)-W$4))/(W$3-W$4)*10))),1)</f>
        <v>5.2</v>
      </c>
      <c r="X19" s="266">
        <f>ROUND(IF('Indicator Data'!X27=0,0,IF(LOG('Indicator Data'!X27)&gt;X$3,10,IF(LOG('Indicator Data'!X27)&lt;X$4,0,((LOG('Indicator Data'!X27)-X$4))/(X$3-X$4)*10))),1)</f>
        <v>1.8</v>
      </c>
      <c r="Y19" s="266">
        <f>ROUND(IF('Indicator Data'!Y27=0,0,IF(LOG('Indicator Data'!Y27)&gt;Y$3,10,IF(LOG('Indicator Data'!Y27)&lt;Y$4,0,((LOG('Indicator Data'!Y27)-Y$4))/(Y$3-Y$4)*10))),1)</f>
        <v>4.5999999999999996</v>
      </c>
      <c r="Z19" s="266">
        <f>ROUND(IF('Indicator Data'!Z27=0,0,IF(LOG('Indicator Data'!Z27)&gt;Z$3,10,IF(LOG('Indicator Data'!Z27)&lt;Z$4,0,((LOG('Indicator Data'!Z27)-Z$4))/(Z$3-Z$4)*10))),1)</f>
        <v>7.8</v>
      </c>
      <c r="AA19" s="266">
        <f>ROUND(IF('Indicator Data'!AA27=0,0,IF(LOG('Indicator Data'!AA27)&gt;AA$3,10,IF(LOG('Indicator Data'!AA27)&lt;AA$4,0,((LOG('Indicator Data'!AA27)-AA$4))/(AA$3-AA$4)*10))),1)</f>
        <v>4.7</v>
      </c>
      <c r="AB19" s="266">
        <f>ROUND(IF('Indicator Data'!AB27=0,0,IF(LOG('Indicator Data'!AB27)&gt;AB$3,10,IF(LOG('Indicator Data'!AB27)&lt;AB$4,0,((LOG('Indicator Data'!AB27)-AB$4))/(AB$3-AB$4)*10))),1)</f>
        <v>6.2</v>
      </c>
      <c r="AC19" s="266">
        <f>ROUND(IF('Indicator Data'!AC27=0,0,IF(LOG('Indicator Data'!AC27)&gt;AC$3,10,IF(LOG('Indicator Data'!AC27)&lt;AC$4,0,((LOG('Indicator Data'!AC27)-AC$4))/(AC$3-AC$4)*10))),1)</f>
        <v>6.8</v>
      </c>
      <c r="AD19" s="266">
        <f>ROUND(IF('Indicator Data'!AD27=0,0,IF(LOG('Indicator Data'!AD27)&gt;AD$3,10,IF(LOG('Indicator Data'!AD27)&lt;AD$4,0,((LOG('Indicator Data'!AD27)-AD$4))/(AD$3-AD$4)*10))),1)</f>
        <v>5.8</v>
      </c>
      <c r="AE19" s="266">
        <f t="shared" si="0"/>
        <v>9.4</v>
      </c>
      <c r="AF19" s="266">
        <v>9.6</v>
      </c>
      <c r="AG19" s="266">
        <v>8.4</v>
      </c>
      <c r="AH19" s="266">
        <f>ROUND(IF('Indicator Data'!AI27=0,0,IF(LOG('Indicator Data'!AI27)&gt;AH$3,10,IF(LOG('Indicator Data'!AI27)&lt;AH$4,0,((LOG('Indicator Data'!AI27)-AH$4))/(AH$3-AH$4)*10))),1)</f>
        <v>0</v>
      </c>
      <c r="AI19" s="266">
        <f>ROUND(IF('Indicator Data'!AJ27=0,0,IF(LOG('Indicator Data'!AJ27)&gt;AI$3,10,IF(LOG('Indicator Data'!AJ27)&lt;AI$4,0,((LOG('Indicator Data'!AJ27)-AI$4))/(AI$3-AI$4)*10))),1)</f>
        <v>0</v>
      </c>
      <c r="AJ19" s="271">
        <f t="shared" si="1"/>
        <v>9.1999999999999993</v>
      </c>
      <c r="AK19" s="271">
        <f t="shared" si="2"/>
        <v>1.2</v>
      </c>
      <c r="AL19" s="271">
        <f t="shared" si="3"/>
        <v>0</v>
      </c>
      <c r="AM19" s="271">
        <f t="shared" si="4"/>
        <v>2.2999999999999998</v>
      </c>
      <c r="AN19" s="271">
        <f t="shared" si="5"/>
        <v>2.9</v>
      </c>
      <c r="AO19" s="271">
        <f t="shared" si="6"/>
        <v>5.3</v>
      </c>
      <c r="AP19" s="271">
        <f t="shared" si="7"/>
        <v>0</v>
      </c>
      <c r="AQ19" s="271">
        <f t="shared" si="8"/>
        <v>5</v>
      </c>
      <c r="AR19" s="271">
        <f t="shared" si="9"/>
        <v>5.8</v>
      </c>
      <c r="AS19" s="272">
        <f t="shared" si="10"/>
        <v>6.4</v>
      </c>
      <c r="AT19" s="272">
        <f t="shared" si="11"/>
        <v>4.3</v>
      </c>
      <c r="AU19" s="2"/>
      <c r="AV19" s="2"/>
      <c r="AW19" s="2"/>
      <c r="AX19" s="2"/>
      <c r="AY19" s="2"/>
      <c r="AZ19" s="2"/>
    </row>
    <row r="20" spans="1:52" ht="14.4" x14ac:dyDescent="0.3">
      <c r="A20" t="str">
        <f>'Indicator Data'!A28</f>
        <v>Coastal Zone</v>
      </c>
      <c r="B20" t="str">
        <f>'Indicator Data'!B28</f>
        <v>Chattogram</v>
      </c>
      <c r="C20" t="str">
        <f>'Indicator Data'!C28</f>
        <v>Lakshmipur</v>
      </c>
      <c r="D20">
        <f>'Indicator Data'!D28</f>
        <v>2051</v>
      </c>
      <c r="E20" s="266">
        <v>10</v>
      </c>
      <c r="F20" s="266">
        <v>10</v>
      </c>
      <c r="G20" s="267">
        <v>10</v>
      </c>
      <c r="H20" s="267">
        <v>2</v>
      </c>
      <c r="I20" s="266">
        <f>ROUND(IF('Indicator Data'!I28=0,0,IF(LOG('Indicator Data'!I28)&gt;I$3,10,IF(LOG('Indicator Data'!I28)&lt;I$4,0,((LOG('Indicator Data'!I28)-I$4))/(I$3-I$4)*10))),1)</f>
        <v>7</v>
      </c>
      <c r="J20" s="266">
        <f>ROUND(IF('Indicator Data'!J28=0,0,IF(LOG('Indicator Data'!J28)&gt;J$3,10,IF(LOG('Indicator Data'!J28)&lt;J$4,0,((LOG('Indicator Data'!J28)-J$4))/(J$3-J$4)*10))),1)</f>
        <v>8.1</v>
      </c>
      <c r="K20" s="266">
        <f>ROUND(IF('Indicator Data'!K28=0,0,IF(LOG('Indicator Data'!K28)&gt;K$3,10,IF(LOG('Indicator Data'!K28)&lt;K$4,0,((LOG('Indicator Data'!K28)-K$4))/(K$3-K$4)*10))),1)</f>
        <v>0</v>
      </c>
      <c r="L20" s="266">
        <f>ROUND(IF('Indicator Data'!L28=0,0,IF(LOG('Indicator Data'!L28)&gt;L$3,10,IF(LOG('Indicator Data'!L28)&lt;L$4,0,((LOG('Indicator Data'!L28)-L$4))/(L$3-L$4)*10))),1)</f>
        <v>7.2</v>
      </c>
      <c r="M20" s="266">
        <f>ROUND(IF('Indicator Data'!M28=0,0,IF(LOG('Indicator Data'!M28)&gt;M$3,10,IF(LOG('Indicator Data'!M28)&lt;M$4,0,((LOG('Indicator Data'!M28)-M$4))/(M$3-M$4)*10))),1)</f>
        <v>9.6999999999999993</v>
      </c>
      <c r="N20" s="266">
        <f>ROUND(IF('Indicator Data'!N28=0,0,IF(LOG('Indicator Data'!N28)&gt;N$3,10,IF(LOG('Indicator Data'!N28)&lt;N$4,0,((LOG('Indicator Data'!N28)-N$4))/(N$3-N$4)*10))),1)</f>
        <v>8.6999999999999993</v>
      </c>
      <c r="O20" s="266">
        <f>ROUND(IF('Indicator Data'!O28=0,0,IF(LOG('Indicator Data'!O28)&gt;O$3,10,IF(LOG('Indicator Data'!O28)&lt;O$4,0,((LOG('Indicator Data'!O28)-O$4))/(O$3-O$4)*10))),1)</f>
        <v>0</v>
      </c>
      <c r="P20" s="266">
        <f>ROUND(IF('Indicator Data'!P28=0,0,IF(LOG('Indicator Data'!P28)&gt;P$3,10,IF(LOG('Indicator Data'!P28)&lt;P$4,0,((LOG('Indicator Data'!P28)-P$4))/(P$3-P$4)*10))),1)</f>
        <v>0</v>
      </c>
      <c r="Q20" s="266">
        <f>ROUND(IF('Indicator Data'!Q28=0,0,IF(LOG('Indicator Data'!Q28)&gt;Q$3,10,IF(LOG('Indicator Data'!Q28)&lt;Q$4,0,((LOG('Indicator Data'!Q28)-Q$4))/(Q$3-Q$4)*10))),1)</f>
        <v>9.1</v>
      </c>
      <c r="R20" s="266">
        <f>ROUND(IF('Indicator Data'!R28=0,0,IF(LOG('Indicator Data'!R28)&gt;R$3,10,IF(LOG('Indicator Data'!R28)&lt;R$4,0,((LOG('Indicator Data'!R28)-R$4))/(R$3-R$4)*10))),1)</f>
        <v>4.5999999999999996</v>
      </c>
      <c r="S20" s="266" t="str">
        <f>IF('Indicator Data'!S28="No data","x",ROUND(IF('Indicator Data'!S28=0,0,IF(LOG('Indicator Data'!S28)&gt;S$3,10,IF(LOG('Indicator Data'!S28)&lt;S$4,0,((LOG('Indicator Data'!S28)-S$4))/(S$3-S$4)*10))),1))</f>
        <v>x</v>
      </c>
      <c r="T20" s="266">
        <f>ROUND(IF('Indicator Data'!T28=0,0,IF(LOG('Indicator Data'!T28)&gt;T$3,10,IF(LOG('Indicator Data'!T28)&lt;T$4,0,((LOG('Indicator Data'!T28)-T$4))/(T$3-T$4)*10))),1)</f>
        <v>5</v>
      </c>
      <c r="U20" s="266">
        <f>ROUND(IF('Indicator Data'!U28=0,0,IF(LOG('Indicator Data'!U28)&gt;U$3,10,IF(LOG('Indicator Data'!U28)&lt;U$4,0,((LOG('Indicator Data'!U28)-U$4))/(U$3-U$4)*10))),1)</f>
        <v>4.0999999999999996</v>
      </c>
      <c r="V20" s="266">
        <f>ROUND(IF('Indicator Data'!V28=0,0,IF(LOG('Indicator Data'!V28)&gt;V$3,10,IF(LOG('Indicator Data'!V28)&lt;V$4,0,((LOG('Indicator Data'!V28)-V$4))/(V$3-V$4)*10))),1)</f>
        <v>2.4</v>
      </c>
      <c r="W20" s="266">
        <f>ROUND(IF('Indicator Data'!W28=0,0,IF(LOG('Indicator Data'!W28)&gt;W$3,10,IF(LOG('Indicator Data'!W28)&lt;W$4,0,((LOG('Indicator Data'!W28)-W$4))/(W$3-W$4)*10))),1)</f>
        <v>4.8</v>
      </c>
      <c r="X20" s="266">
        <f>ROUND(IF('Indicator Data'!X28=0,0,IF(LOG('Indicator Data'!X28)&gt;X$3,10,IF(LOG('Indicator Data'!X28)&lt;X$4,0,((LOG('Indicator Data'!X28)-X$4))/(X$3-X$4)*10))),1)</f>
        <v>5.5</v>
      </c>
      <c r="Y20" s="266">
        <f>ROUND(IF('Indicator Data'!Y28=0,0,IF(LOG('Indicator Data'!Y28)&gt;Y$3,10,IF(LOG('Indicator Data'!Y28)&lt;Y$4,0,((LOG('Indicator Data'!Y28)-Y$4))/(Y$3-Y$4)*10))),1)</f>
        <v>5.4</v>
      </c>
      <c r="Z20" s="266">
        <f>ROUND(IF('Indicator Data'!Z28=0,0,IF(LOG('Indicator Data'!Z28)&gt;Z$3,10,IF(LOG('Indicator Data'!Z28)&lt;Z$4,0,((LOG('Indicator Data'!Z28)-Z$4))/(Z$3-Z$4)*10))),1)</f>
        <v>7.7</v>
      </c>
      <c r="AA20" s="266">
        <f>ROUND(IF('Indicator Data'!AA28=0,0,IF(LOG('Indicator Data'!AA28)&gt;AA$3,10,IF(LOG('Indicator Data'!AA28)&lt;AA$4,0,((LOG('Indicator Data'!AA28)-AA$4))/(AA$3-AA$4)*10))),1)</f>
        <v>3</v>
      </c>
      <c r="AB20" s="266">
        <f>ROUND(IF('Indicator Data'!AB28=0,0,IF(LOG('Indicator Data'!AB28)&gt;AB$3,10,IF(LOG('Indicator Data'!AB28)&lt;AB$4,0,((LOG('Indicator Data'!AB28)-AB$4))/(AB$3-AB$4)*10))),1)</f>
        <v>0</v>
      </c>
      <c r="AC20" s="266">
        <f>ROUND(IF('Indicator Data'!AC28=0,0,IF(LOG('Indicator Data'!AC28)&gt;AC$3,10,IF(LOG('Indicator Data'!AC28)&lt;AC$4,0,((LOG('Indicator Data'!AC28)-AC$4))/(AC$3-AC$4)*10))),1)</f>
        <v>5.0999999999999996</v>
      </c>
      <c r="AD20" s="266">
        <f>ROUND(IF('Indicator Data'!AD28=0,0,IF(LOG('Indicator Data'!AD28)&gt;AD$3,10,IF(LOG('Indicator Data'!AD28)&lt;AD$4,0,((LOG('Indicator Data'!AD28)-AD$4))/(AD$3-AD$4)*10))),1)</f>
        <v>6.5</v>
      </c>
      <c r="AE20" s="266">
        <f t="shared" si="0"/>
        <v>9.4</v>
      </c>
      <c r="AF20" s="266">
        <v>9.6</v>
      </c>
      <c r="AG20" s="266">
        <v>8.4</v>
      </c>
      <c r="AH20" s="266">
        <f>ROUND(IF('Indicator Data'!AI28=0,0,IF(LOG('Indicator Data'!AI28)&gt;AH$3,10,IF(LOG('Indicator Data'!AI28)&lt;AH$4,0,((LOG('Indicator Data'!AI28)-AH$4))/(AH$3-AH$4)*10))),1)</f>
        <v>0</v>
      </c>
      <c r="AI20" s="266">
        <f>ROUND(IF('Indicator Data'!AJ28=0,0,IF(LOG('Indicator Data'!AJ28)&gt;AI$3,10,IF(LOG('Indicator Data'!AJ28)&lt;AI$4,0,((LOG('Indicator Data'!AJ28)-AI$4))/(AI$3-AI$4)*10))),1)</f>
        <v>0</v>
      </c>
      <c r="AJ20" s="271">
        <f t="shared" si="1"/>
        <v>9.1999999999999993</v>
      </c>
      <c r="AK20" s="271">
        <f t="shared" si="2"/>
        <v>6.3</v>
      </c>
      <c r="AL20" s="271">
        <f t="shared" si="3"/>
        <v>9.3000000000000007</v>
      </c>
      <c r="AM20" s="271">
        <f t="shared" si="4"/>
        <v>0</v>
      </c>
      <c r="AN20" s="271">
        <f t="shared" si="5"/>
        <v>0</v>
      </c>
      <c r="AO20" s="271">
        <f t="shared" si="6"/>
        <v>4.5999999999999996</v>
      </c>
      <c r="AP20" s="271" t="str">
        <f t="shared" si="7"/>
        <v>x</v>
      </c>
      <c r="AQ20" s="271">
        <f t="shared" si="8"/>
        <v>4.5999999999999996</v>
      </c>
      <c r="AR20" s="271">
        <f t="shared" si="9"/>
        <v>5.4</v>
      </c>
      <c r="AS20" s="272">
        <f t="shared" si="10"/>
        <v>6.4</v>
      </c>
      <c r="AT20" s="272">
        <f t="shared" si="11"/>
        <v>6</v>
      </c>
      <c r="AU20" s="2"/>
      <c r="AV20" s="2"/>
      <c r="AW20" s="2"/>
      <c r="AX20" s="2"/>
      <c r="AY20" s="2"/>
      <c r="AZ20" s="2"/>
    </row>
    <row r="21" spans="1:52" ht="14.4" x14ac:dyDescent="0.3">
      <c r="A21" t="str">
        <f>'Indicator Data'!A29</f>
        <v>Coastal Zone</v>
      </c>
      <c r="B21" t="str">
        <f>'Indicator Data'!B29</f>
        <v>Chattogram</v>
      </c>
      <c r="C21" t="str">
        <f>'Indicator Data'!C29</f>
        <v>Noakhali</v>
      </c>
      <c r="D21">
        <f>'Indicator Data'!D29</f>
        <v>2075</v>
      </c>
      <c r="E21" s="266">
        <v>10</v>
      </c>
      <c r="F21" s="266">
        <v>10</v>
      </c>
      <c r="G21" s="267">
        <v>10</v>
      </c>
      <c r="H21" s="267">
        <v>2</v>
      </c>
      <c r="I21" s="266">
        <f>ROUND(IF('Indicator Data'!I29=0,0,IF(LOG('Indicator Data'!I29)&gt;I$3,10,IF(LOG('Indicator Data'!I29)&lt;I$4,0,((LOG('Indicator Data'!I29)-I$4))/(I$3-I$4)*10))),1)</f>
        <v>6.5</v>
      </c>
      <c r="J21" s="266">
        <f>ROUND(IF('Indicator Data'!J29=0,0,IF(LOG('Indicator Data'!J29)&gt;J$3,10,IF(LOG('Indicator Data'!J29)&lt;J$4,0,((LOG('Indicator Data'!J29)-J$4))/(J$3-J$4)*10))),1)</f>
        <v>7.5</v>
      </c>
      <c r="K21" s="266">
        <f>ROUND(IF('Indicator Data'!K29=0,0,IF(LOG('Indicator Data'!K29)&gt;K$3,10,IF(LOG('Indicator Data'!K29)&lt;K$4,0,((LOG('Indicator Data'!K29)-K$4))/(K$3-K$4)*10))),1)</f>
        <v>0</v>
      </c>
      <c r="L21" s="266">
        <f>ROUND(IF('Indicator Data'!L29=0,0,IF(LOG('Indicator Data'!L29)&gt;L$3,10,IF(LOG('Indicator Data'!L29)&lt;L$4,0,((LOG('Indicator Data'!L29)-L$4))/(L$3-L$4)*10))),1)</f>
        <v>5.0999999999999996</v>
      </c>
      <c r="M21" s="266">
        <f>ROUND(IF('Indicator Data'!M29=0,0,IF(LOG('Indicator Data'!M29)&gt;M$3,10,IF(LOG('Indicator Data'!M29)&lt;M$4,0,((LOG('Indicator Data'!M29)-M$4))/(M$3-M$4)*10))),1)</f>
        <v>9.5</v>
      </c>
      <c r="N21" s="266">
        <f>ROUND(IF('Indicator Data'!N29=0,0,IF(LOG('Indicator Data'!N29)&gt;N$3,10,IF(LOG('Indicator Data'!N29)&lt;N$4,0,((LOG('Indicator Data'!N29)-N$4))/(N$3-N$4)*10))),1)</f>
        <v>8.8000000000000007</v>
      </c>
      <c r="O21" s="266">
        <f>ROUND(IF('Indicator Data'!O29=0,0,IF(LOG('Indicator Data'!O29)&gt;O$3,10,IF(LOG('Indicator Data'!O29)&lt;O$4,0,((LOG('Indicator Data'!O29)-O$4))/(O$3-O$4)*10))),1)</f>
        <v>0</v>
      </c>
      <c r="P21" s="266">
        <f>ROUND(IF('Indicator Data'!P29=0,0,IF(LOG('Indicator Data'!P29)&gt;P$3,10,IF(LOG('Indicator Data'!P29)&lt;P$4,0,((LOG('Indicator Data'!P29)-P$4))/(P$3-P$4)*10))),1)</f>
        <v>0</v>
      </c>
      <c r="Q21" s="266">
        <f>ROUND(IF('Indicator Data'!Q29=0,0,IF(LOG('Indicator Data'!Q29)&gt;Q$3,10,IF(LOG('Indicator Data'!Q29)&lt;Q$4,0,((LOG('Indicator Data'!Q29)-Q$4))/(Q$3-Q$4)*10))),1)</f>
        <v>9.4</v>
      </c>
      <c r="R21" s="266">
        <f>ROUND(IF('Indicator Data'!R29=0,0,IF(LOG('Indicator Data'!R29)&gt;R$3,10,IF(LOG('Indicator Data'!R29)&lt;R$4,0,((LOG('Indicator Data'!R29)-R$4))/(R$3-R$4)*10))),1)</f>
        <v>5.6</v>
      </c>
      <c r="S21" s="266" t="str">
        <f>IF('Indicator Data'!S29="No data","x",ROUND(IF('Indicator Data'!S29=0,0,IF(LOG('Indicator Data'!S29)&gt;S$3,10,IF(LOG('Indicator Data'!S29)&lt;S$4,0,((LOG('Indicator Data'!S29)-S$4))/(S$3-S$4)*10))),1))</f>
        <v>x</v>
      </c>
      <c r="T21" s="266">
        <f>ROUND(IF('Indicator Data'!T29=0,0,IF(LOG('Indicator Data'!T29)&gt;T$3,10,IF(LOG('Indicator Data'!T29)&lt;T$4,0,((LOG('Indicator Data'!T29)-T$4))/(T$3-T$4)*10))),1)</f>
        <v>4</v>
      </c>
      <c r="U21" s="266">
        <f>ROUND(IF('Indicator Data'!U29=0,0,IF(LOG('Indicator Data'!U29)&gt;U$3,10,IF(LOG('Indicator Data'!U29)&lt;U$4,0,((LOG('Indicator Data'!U29)-U$4))/(U$3-U$4)*10))),1)</f>
        <v>3</v>
      </c>
      <c r="V21" s="266">
        <f>ROUND(IF('Indicator Data'!V29=0,0,IF(LOG('Indicator Data'!V29)&gt;V$3,10,IF(LOG('Indicator Data'!V29)&lt;V$4,0,((LOG('Indicator Data'!V29)-V$4))/(V$3-V$4)*10))),1)</f>
        <v>3.3</v>
      </c>
      <c r="W21" s="266">
        <f>ROUND(IF('Indicator Data'!W29=0,0,IF(LOG('Indicator Data'!W29)&gt;W$3,10,IF(LOG('Indicator Data'!W29)&lt;W$4,0,((LOG('Indicator Data'!W29)-W$4))/(W$3-W$4)*10))),1)</f>
        <v>4.4000000000000004</v>
      </c>
      <c r="X21" s="266">
        <f>ROUND(IF('Indicator Data'!X29=0,0,IF(LOG('Indicator Data'!X29)&gt;X$3,10,IF(LOG('Indicator Data'!X29)&lt;X$4,0,((LOG('Indicator Data'!X29)-X$4))/(X$3-X$4)*10))),1)</f>
        <v>4.8</v>
      </c>
      <c r="Y21" s="266">
        <f>ROUND(IF('Indicator Data'!Y29=0,0,IF(LOG('Indicator Data'!Y29)&gt;Y$3,10,IF(LOG('Indicator Data'!Y29)&lt;Y$4,0,((LOG('Indicator Data'!Y29)-Y$4))/(Y$3-Y$4)*10))),1)</f>
        <v>7.7</v>
      </c>
      <c r="Z21" s="266">
        <f>ROUND(IF('Indicator Data'!Z29=0,0,IF(LOG('Indicator Data'!Z29)&gt;Z$3,10,IF(LOG('Indicator Data'!Z29)&lt;Z$4,0,((LOG('Indicator Data'!Z29)-Z$4))/(Z$3-Z$4)*10))),1)</f>
        <v>8.1</v>
      </c>
      <c r="AA21" s="266">
        <f>ROUND(IF('Indicator Data'!AA29=0,0,IF(LOG('Indicator Data'!AA29)&gt;AA$3,10,IF(LOG('Indicator Data'!AA29)&lt;AA$4,0,((LOG('Indicator Data'!AA29)-AA$4))/(AA$3-AA$4)*10))),1)</f>
        <v>3.3</v>
      </c>
      <c r="AB21" s="266">
        <f>ROUND(IF('Indicator Data'!AB29=0,0,IF(LOG('Indicator Data'!AB29)&gt;AB$3,10,IF(LOG('Indicator Data'!AB29)&lt;AB$4,0,((LOG('Indicator Data'!AB29)-AB$4))/(AB$3-AB$4)*10))),1)</f>
        <v>4.2</v>
      </c>
      <c r="AC21" s="266">
        <f>ROUND(IF('Indicator Data'!AC29=0,0,IF(LOG('Indicator Data'!AC29)&gt;AC$3,10,IF(LOG('Indicator Data'!AC29)&lt;AC$4,0,((LOG('Indicator Data'!AC29)-AC$4))/(AC$3-AC$4)*10))),1)</f>
        <v>5.8</v>
      </c>
      <c r="AD21" s="266">
        <f>ROUND(IF('Indicator Data'!AD29=0,0,IF(LOG('Indicator Data'!AD29)&gt;AD$3,10,IF(LOG('Indicator Data'!AD29)&lt;AD$4,0,((LOG('Indicator Data'!AD29)-AD$4))/(AD$3-AD$4)*10))),1)</f>
        <v>7.1</v>
      </c>
      <c r="AE21" s="266">
        <f t="shared" si="0"/>
        <v>9.4</v>
      </c>
      <c r="AF21" s="266">
        <v>9.6</v>
      </c>
      <c r="AG21" s="266">
        <v>8.4</v>
      </c>
      <c r="AH21" s="266">
        <f>ROUND(IF('Indicator Data'!AI29=0,0,IF(LOG('Indicator Data'!AI29)&gt;AH$3,10,IF(LOG('Indicator Data'!AI29)&lt;AH$4,0,((LOG('Indicator Data'!AI29)-AH$4))/(AH$3-AH$4)*10))),1)</f>
        <v>0</v>
      </c>
      <c r="AI21" s="266">
        <f>ROUND(IF('Indicator Data'!AJ29=0,0,IF(LOG('Indicator Data'!AJ29)&gt;AI$3,10,IF(LOG('Indicator Data'!AJ29)&lt;AI$4,0,((LOG('Indicator Data'!AJ29)-AI$4))/(AI$3-AI$4)*10))),1)</f>
        <v>0</v>
      </c>
      <c r="AJ21" s="271">
        <f t="shared" si="1"/>
        <v>9.1999999999999993</v>
      </c>
      <c r="AK21" s="271">
        <f t="shared" si="2"/>
        <v>5.3</v>
      </c>
      <c r="AL21" s="271">
        <f t="shared" si="3"/>
        <v>9.1999999999999993</v>
      </c>
      <c r="AM21" s="271">
        <f t="shared" si="4"/>
        <v>0</v>
      </c>
      <c r="AN21" s="271">
        <f t="shared" si="5"/>
        <v>0</v>
      </c>
      <c r="AO21" s="271">
        <f t="shared" si="6"/>
        <v>5.6</v>
      </c>
      <c r="AP21" s="271" t="str">
        <f t="shared" si="7"/>
        <v>x</v>
      </c>
      <c r="AQ21" s="271">
        <f t="shared" si="8"/>
        <v>3.5</v>
      </c>
      <c r="AR21" s="271">
        <f t="shared" si="9"/>
        <v>6.1</v>
      </c>
      <c r="AS21" s="272">
        <f t="shared" si="10"/>
        <v>6.4</v>
      </c>
      <c r="AT21" s="272">
        <f t="shared" si="11"/>
        <v>5.9</v>
      </c>
      <c r="AU21" s="2"/>
      <c r="AV21" s="2"/>
      <c r="AW21" s="2"/>
      <c r="AX21" s="2"/>
      <c r="AY21" s="2"/>
      <c r="AZ21" s="2"/>
    </row>
    <row r="22" spans="1:52" ht="15.75" customHeight="1" x14ac:dyDescent="0.3">
      <c r="A22" t="str">
        <f>'Indicator Data'!A30</f>
        <v>Chittagong Hill Tract and Coast</v>
      </c>
      <c r="B22" t="str">
        <f>'Indicator Data'!B30</f>
        <v>Chattogram</v>
      </c>
      <c r="C22" t="str">
        <f>'Indicator Data'!C30</f>
        <v>Rangamati</v>
      </c>
      <c r="D22">
        <f>'Indicator Data'!D30</f>
        <v>2084</v>
      </c>
      <c r="E22" s="266">
        <v>10</v>
      </c>
      <c r="F22" s="266">
        <v>10</v>
      </c>
      <c r="G22" s="267">
        <v>10</v>
      </c>
      <c r="H22" s="267">
        <v>2</v>
      </c>
      <c r="I22" s="266">
        <f>ROUND(IF('Indicator Data'!I30=0,0,IF(LOG('Indicator Data'!I30)&gt;I$3,10,IF(LOG('Indicator Data'!I30)&lt;I$4,0,((LOG('Indicator Data'!I30)-I$4))/(I$3-I$4)*10))),1)</f>
        <v>0</v>
      </c>
      <c r="J22" s="266">
        <f>ROUND(IF('Indicator Data'!J30=0,0,IF(LOG('Indicator Data'!J30)&gt;J$3,10,IF(LOG('Indicator Data'!J30)&lt;J$4,0,((LOG('Indicator Data'!J30)-J$4))/(J$3-J$4)*10))),1)</f>
        <v>4.9000000000000004</v>
      </c>
      <c r="K22" s="266">
        <f>ROUND(IF('Indicator Data'!K30=0,0,IF(LOG('Indicator Data'!K30)&gt;K$3,10,IF(LOG('Indicator Data'!K30)&lt;K$4,0,((LOG('Indicator Data'!K30)-K$4))/(K$3-K$4)*10))),1)</f>
        <v>2</v>
      </c>
      <c r="L22" s="266">
        <f>ROUND(IF('Indicator Data'!L30=0,0,IF(LOG('Indicator Data'!L30)&gt;L$3,10,IF(LOG('Indicator Data'!L30)&lt;L$4,0,((LOG('Indicator Data'!L30)-L$4))/(L$3-L$4)*10))),1)</f>
        <v>0</v>
      </c>
      <c r="M22" s="266">
        <f>ROUND(IF('Indicator Data'!M30=0,0,IF(LOG('Indicator Data'!M30)&gt;M$3,10,IF(LOG('Indicator Data'!M30)&lt;M$4,0,((LOG('Indicator Data'!M30)-M$4))/(M$3-M$4)*10))),1)</f>
        <v>0</v>
      </c>
      <c r="N22" s="266">
        <f>ROUND(IF('Indicator Data'!N30=0,0,IF(LOG('Indicator Data'!N30)&gt;N$3,10,IF(LOG('Indicator Data'!N30)&lt;N$4,0,((LOG('Indicator Data'!N30)-N$4))/(N$3-N$4)*10))),1)</f>
        <v>0</v>
      </c>
      <c r="O22" s="266">
        <f>ROUND(IF('Indicator Data'!O30=0,0,IF(LOG('Indicator Data'!O30)&gt;O$3,10,IF(LOG('Indicator Data'!O30)&lt;O$4,0,((LOG('Indicator Data'!O30)-O$4))/(O$3-O$4)*10))),1)</f>
        <v>7.5</v>
      </c>
      <c r="P22" s="266">
        <f>ROUND(IF('Indicator Data'!P30=0,0,IF(LOG('Indicator Data'!P30)&gt;P$3,10,IF(LOG('Indicator Data'!P30)&lt;P$4,0,((LOG('Indicator Data'!P30)-P$4))/(P$3-P$4)*10))),1)</f>
        <v>8</v>
      </c>
      <c r="Q22" s="266">
        <f>ROUND(IF('Indicator Data'!Q30=0,0,IF(LOG('Indicator Data'!Q30)&gt;Q$3,10,IF(LOG('Indicator Data'!Q30)&lt;Q$4,0,((LOG('Indicator Data'!Q30)-Q$4))/(Q$3-Q$4)*10))),1)</f>
        <v>0</v>
      </c>
      <c r="R22" s="266">
        <f>ROUND(IF('Indicator Data'!R30=0,0,IF(LOG('Indicator Data'!R30)&gt;R$3,10,IF(LOG('Indicator Data'!R30)&lt;R$4,0,((LOG('Indicator Data'!R30)-R$4))/(R$3-R$4)*10))),1)</f>
        <v>1.8</v>
      </c>
      <c r="S22" s="266">
        <f>IF('Indicator Data'!S30="No data","x",ROUND(IF('Indicator Data'!S30=0,0,IF(LOG('Indicator Data'!S30)&gt;S$3,10,IF(LOG('Indicator Data'!S30)&lt;S$4,0,((LOG('Indicator Data'!S30)-S$4))/(S$3-S$4)*10))),1))</f>
        <v>0</v>
      </c>
      <c r="T22" s="266">
        <f>ROUND(IF('Indicator Data'!T30=0,0,IF(LOG('Indicator Data'!T30)&gt;T$3,10,IF(LOG('Indicator Data'!T30)&lt;T$4,0,((LOG('Indicator Data'!T30)-T$4))/(T$3-T$4)*10))),1)</f>
        <v>0</v>
      </c>
      <c r="U22" s="266">
        <f>ROUND(IF('Indicator Data'!U30=0,0,IF(LOG('Indicator Data'!U30)&gt;U$3,10,IF(LOG('Indicator Data'!U30)&lt;U$4,0,((LOG('Indicator Data'!U30)-U$4))/(U$3-U$4)*10))),1)</f>
        <v>6.9</v>
      </c>
      <c r="V22" s="266">
        <f>ROUND(IF('Indicator Data'!V30=0,0,IF(LOG('Indicator Data'!V30)&gt;V$3,10,IF(LOG('Indicator Data'!V30)&lt;V$4,0,((LOG('Indicator Data'!V30)-V$4))/(V$3-V$4)*10))),1)</f>
        <v>3.9</v>
      </c>
      <c r="W22" s="266">
        <f>ROUND(IF('Indicator Data'!W30=0,0,IF(LOG('Indicator Data'!W30)&gt;W$3,10,IF(LOG('Indicator Data'!W30)&lt;W$4,0,((LOG('Indicator Data'!W30)-W$4))/(W$3-W$4)*10))),1)</f>
        <v>3.9</v>
      </c>
      <c r="X22" s="266">
        <f>ROUND(IF('Indicator Data'!X30=0,0,IF(LOG('Indicator Data'!X30)&gt;X$3,10,IF(LOG('Indicator Data'!X30)&lt;X$4,0,((LOG('Indicator Data'!X30)-X$4))/(X$3-X$4)*10))),1)</f>
        <v>0</v>
      </c>
      <c r="Y22" s="266">
        <f>ROUND(IF('Indicator Data'!Y30=0,0,IF(LOG('Indicator Data'!Y30)&gt;Y$3,10,IF(LOG('Indicator Data'!Y30)&lt;Y$4,0,((LOG('Indicator Data'!Y30)-Y$4))/(Y$3-Y$4)*10))),1)</f>
        <v>4.9000000000000004</v>
      </c>
      <c r="Z22" s="266">
        <f>ROUND(IF('Indicator Data'!Z30=0,0,IF(LOG('Indicator Data'!Z30)&gt;Z$3,10,IF(LOG('Indicator Data'!Z30)&lt;Z$4,0,((LOG('Indicator Data'!Z30)-Z$4))/(Z$3-Z$4)*10))),1)</f>
        <v>7.9</v>
      </c>
      <c r="AA22" s="266">
        <f>ROUND(IF('Indicator Data'!AA30=0,0,IF(LOG('Indicator Data'!AA30)&gt;AA$3,10,IF(LOG('Indicator Data'!AA30)&lt;AA$4,0,((LOG('Indicator Data'!AA30)-AA$4))/(AA$3-AA$4)*10))),1)</f>
        <v>4.9000000000000004</v>
      </c>
      <c r="AB22" s="266">
        <f>ROUND(IF('Indicator Data'!AB30=0,0,IF(LOG('Indicator Data'!AB30)&gt;AB$3,10,IF(LOG('Indicator Data'!AB30)&lt;AB$4,0,((LOG('Indicator Data'!AB30)-AB$4))/(AB$3-AB$4)*10))),1)</f>
        <v>9</v>
      </c>
      <c r="AC22" s="266">
        <f>ROUND(IF('Indicator Data'!AC30=0,0,IF(LOG('Indicator Data'!AC30)&gt;AC$3,10,IF(LOG('Indicator Data'!AC30)&lt;AC$4,0,((LOG('Indicator Data'!AC30)-AC$4))/(AC$3-AC$4)*10))),1)</f>
        <v>6.7</v>
      </c>
      <c r="AD22" s="266">
        <f>ROUND(IF('Indicator Data'!AD30=0,0,IF(LOG('Indicator Data'!AD30)&gt;AD$3,10,IF(LOG('Indicator Data'!AD30)&lt;AD$4,0,((LOG('Indicator Data'!AD30)-AD$4))/(AD$3-AD$4)*10))),1)</f>
        <v>4.3</v>
      </c>
      <c r="AE22" s="266">
        <f t="shared" si="0"/>
        <v>9.4</v>
      </c>
      <c r="AF22" s="266">
        <v>9.6</v>
      </c>
      <c r="AG22" s="266">
        <v>8.4</v>
      </c>
      <c r="AH22" s="266">
        <f>ROUND(IF('Indicator Data'!AI30=0,0,IF(LOG('Indicator Data'!AI30)&gt;AH$3,10,IF(LOG('Indicator Data'!AI30)&lt;AH$4,0,((LOG('Indicator Data'!AI30)-AH$4))/(AH$3-AH$4)*10))),1)</f>
        <v>0</v>
      </c>
      <c r="AI22" s="266">
        <f>ROUND(IF('Indicator Data'!AJ30=0,0,IF(LOG('Indicator Data'!AJ30)&gt;AI$3,10,IF(LOG('Indicator Data'!AJ30)&lt;AI$4,0,((LOG('Indicator Data'!AJ30)-AI$4))/(AI$3-AI$4)*10))),1)</f>
        <v>0</v>
      </c>
      <c r="AJ22" s="271">
        <f t="shared" si="1"/>
        <v>9.1999999999999993</v>
      </c>
      <c r="AK22" s="271">
        <f t="shared" si="2"/>
        <v>2</v>
      </c>
      <c r="AL22" s="271">
        <f t="shared" si="3"/>
        <v>0</v>
      </c>
      <c r="AM22" s="271">
        <f t="shared" si="4"/>
        <v>7.8</v>
      </c>
      <c r="AN22" s="271">
        <f t="shared" si="5"/>
        <v>8</v>
      </c>
      <c r="AO22" s="271">
        <f t="shared" si="6"/>
        <v>1.8</v>
      </c>
      <c r="AP22" s="271">
        <f t="shared" si="7"/>
        <v>0</v>
      </c>
      <c r="AQ22" s="271">
        <f t="shared" si="8"/>
        <v>4.3</v>
      </c>
      <c r="AR22" s="271">
        <f t="shared" si="9"/>
        <v>6</v>
      </c>
      <c r="AS22" s="272">
        <f t="shared" si="10"/>
        <v>6.4</v>
      </c>
      <c r="AT22" s="272">
        <f t="shared" si="11"/>
        <v>5.3</v>
      </c>
      <c r="AU22" s="2"/>
      <c r="AV22" s="2"/>
      <c r="AW22" s="2"/>
      <c r="AX22" s="2"/>
      <c r="AY22" s="2"/>
      <c r="AZ22" s="2"/>
    </row>
    <row r="23" spans="1:52" ht="15.75" customHeight="1" x14ac:dyDescent="0.3">
      <c r="A23" t="str">
        <f>'Indicator Data'!A31</f>
        <v>Cross Cutting Area</v>
      </c>
      <c r="B23" t="str">
        <f>'Indicator Data'!B31</f>
        <v>Dhaka</v>
      </c>
      <c r="C23" t="str">
        <f>'Indicator Data'!C31</f>
        <v>Dhaka</v>
      </c>
      <c r="D23">
        <f>'Indicator Data'!D31</f>
        <v>3026</v>
      </c>
      <c r="E23" s="266">
        <v>10</v>
      </c>
      <c r="F23" s="266">
        <v>10</v>
      </c>
      <c r="G23" s="267">
        <v>10</v>
      </c>
      <c r="H23" s="267">
        <v>2</v>
      </c>
      <c r="I23" s="266">
        <f>ROUND(IF('Indicator Data'!I31=0,0,IF(LOG('Indicator Data'!I31)&gt;I$3,10,IF(LOG('Indicator Data'!I31)&lt;I$4,0,((LOG('Indicator Data'!I31)-I$4))/(I$3-I$4)*10))),1)</f>
        <v>8.6999999999999993</v>
      </c>
      <c r="J23" s="266">
        <f>ROUND(IF('Indicator Data'!J31=0,0,IF(LOG('Indicator Data'!J31)&gt;J$3,10,IF(LOG('Indicator Data'!J31)&lt;J$4,0,((LOG('Indicator Data'!J31)-J$4))/(J$3-J$4)*10))),1)</f>
        <v>8.3000000000000007</v>
      </c>
      <c r="K23" s="266">
        <f>ROUND(IF('Indicator Data'!K31=0,0,IF(LOG('Indicator Data'!K31)&gt;K$3,10,IF(LOG('Indicator Data'!K31)&lt;K$4,0,((LOG('Indicator Data'!K31)-K$4))/(K$3-K$4)*10))),1)</f>
        <v>0</v>
      </c>
      <c r="L23" s="266">
        <f>ROUND(IF('Indicator Data'!L31=0,0,IF(LOG('Indicator Data'!L31)&gt;L$3,10,IF(LOG('Indicator Data'!L31)&lt;L$4,0,((LOG('Indicator Data'!L31)-L$4))/(L$3-L$4)*10))),1)</f>
        <v>8.9</v>
      </c>
      <c r="M23" s="266">
        <f>ROUND(IF('Indicator Data'!M31=0,0,IF(LOG('Indicator Data'!M31)&gt;M$3,10,IF(LOG('Indicator Data'!M31)&lt;M$4,0,((LOG('Indicator Data'!M31)-M$4))/(M$3-M$4)*10))),1)</f>
        <v>0</v>
      </c>
      <c r="N23" s="266">
        <f>ROUND(IF('Indicator Data'!N31=0,0,IF(LOG('Indicator Data'!N31)&gt;N$3,10,IF(LOG('Indicator Data'!N31)&lt;N$4,0,((LOG('Indicator Data'!N31)-N$4))/(N$3-N$4)*10))),1)</f>
        <v>0</v>
      </c>
      <c r="O23" s="266">
        <f>ROUND(IF('Indicator Data'!O31=0,0,IF(LOG('Indicator Data'!O31)&gt;O$3,10,IF(LOG('Indicator Data'!O31)&lt;O$4,0,((LOG('Indicator Data'!O31)-O$4))/(O$3-O$4)*10))),1)</f>
        <v>0</v>
      </c>
      <c r="P23" s="266">
        <f>ROUND(IF('Indicator Data'!P31=0,0,IF(LOG('Indicator Data'!P31)&gt;P$3,10,IF(LOG('Indicator Data'!P31)&lt;P$4,0,((LOG('Indicator Data'!P31)-P$4))/(P$3-P$4)*10))),1)</f>
        <v>0</v>
      </c>
      <c r="Q23" s="266">
        <f>ROUND(IF('Indicator Data'!Q31=0,0,IF(LOG('Indicator Data'!Q31)&gt;Q$3,10,IF(LOG('Indicator Data'!Q31)&lt;Q$4,0,((LOG('Indicator Data'!Q31)-Q$4))/(Q$3-Q$4)*10))),1)</f>
        <v>0</v>
      </c>
      <c r="R23" s="266">
        <f>ROUND(IF('Indicator Data'!R31=0,0,IF(LOG('Indicator Data'!R31)&gt;R$3,10,IF(LOG('Indicator Data'!R31)&lt;R$4,0,((LOG('Indicator Data'!R31)-R$4))/(R$3-R$4)*10))),1)</f>
        <v>0</v>
      </c>
      <c r="S23" s="266">
        <f>IF('Indicator Data'!S31="No data","x",ROUND(IF('Indicator Data'!S31=0,0,IF(LOG('Indicator Data'!S31)&gt;S$3,10,IF(LOG('Indicator Data'!S31)&lt;S$4,0,((LOG('Indicator Data'!S31)-S$4))/(S$3-S$4)*10))),1))</f>
        <v>1.4</v>
      </c>
      <c r="T23" s="266">
        <f>ROUND(IF('Indicator Data'!T31=0,0,IF(LOG('Indicator Data'!T31)&gt;T$3,10,IF(LOG('Indicator Data'!T31)&lt;T$4,0,((LOG('Indicator Data'!T31)-T$4))/(T$3-T$4)*10))),1)</f>
        <v>6</v>
      </c>
      <c r="U23" s="266">
        <f>ROUND(IF('Indicator Data'!U31=0,0,IF(LOG('Indicator Data'!U31)&gt;U$3,10,IF(LOG('Indicator Data'!U31)&lt;U$4,0,((LOG('Indicator Data'!U31)-U$4))/(U$3-U$4)*10))),1)</f>
        <v>5</v>
      </c>
      <c r="V23" s="266">
        <f>ROUND(IF('Indicator Data'!V31=0,0,IF(LOG('Indicator Data'!V31)&gt;V$3,10,IF(LOG('Indicator Data'!V31)&lt;V$4,0,((LOG('Indicator Data'!V31)-V$4))/(V$3-V$4)*10))),1)</f>
        <v>10</v>
      </c>
      <c r="W23" s="266">
        <f>ROUND(IF('Indicator Data'!W31=0,0,IF(LOG('Indicator Data'!W31)&gt;W$3,10,IF(LOG('Indicator Data'!W31)&lt;W$4,0,((LOG('Indicator Data'!W31)-W$4))/(W$3-W$4)*10))),1)</f>
        <v>10</v>
      </c>
      <c r="X23" s="266">
        <f>ROUND(IF('Indicator Data'!X31=0,0,IF(LOG('Indicator Data'!X31)&gt;X$3,10,IF(LOG('Indicator Data'!X31)&lt;X$4,0,((LOG('Indicator Data'!X31)-X$4))/(X$3-X$4)*10))),1)</f>
        <v>10</v>
      </c>
      <c r="Y23" s="266">
        <f>ROUND(IF('Indicator Data'!Y31=0,0,IF(LOG('Indicator Data'!Y31)&gt;Y$3,10,IF(LOG('Indicator Data'!Y31)&lt;Y$4,0,((LOG('Indicator Data'!Y31)-Y$4))/(Y$3-Y$4)*10))),1)</f>
        <v>3.2</v>
      </c>
      <c r="Z23" s="266">
        <f>ROUND(IF('Indicator Data'!Z31=0,0,IF(LOG('Indicator Data'!Z31)&gt;Z$3,10,IF(LOG('Indicator Data'!Z31)&lt;Z$4,0,((LOG('Indicator Data'!Z31)-Z$4))/(Z$3-Z$4)*10))),1)</f>
        <v>9.3000000000000007</v>
      </c>
      <c r="AA23" s="266">
        <f>ROUND(IF('Indicator Data'!AA31=0,0,IF(LOG('Indicator Data'!AA31)&gt;AA$3,10,IF(LOG('Indicator Data'!AA31)&lt;AA$4,0,((LOG('Indicator Data'!AA31)-AA$4))/(AA$3-AA$4)*10))),1)</f>
        <v>10</v>
      </c>
      <c r="AB23" s="266">
        <f>ROUND(IF('Indicator Data'!AB31=0,0,IF(LOG('Indicator Data'!AB31)&gt;AB$3,10,IF(LOG('Indicator Data'!AB31)&lt;AB$4,0,((LOG('Indicator Data'!AB31)-AB$4))/(AB$3-AB$4)*10))),1)</f>
        <v>9.6</v>
      </c>
      <c r="AC23" s="266">
        <f>ROUND(IF('Indicator Data'!AC31=0,0,IF(LOG('Indicator Data'!AC31)&gt;AC$3,10,IF(LOG('Indicator Data'!AC31)&lt;AC$4,0,((LOG('Indicator Data'!AC31)-AC$4))/(AC$3-AC$4)*10))),1)</f>
        <v>0</v>
      </c>
      <c r="AD23" s="266">
        <f>ROUND(IF('Indicator Data'!AD31=0,0,IF(LOG('Indicator Data'!AD31)&gt;AD$3,10,IF(LOG('Indicator Data'!AD31)&lt;AD$4,0,((LOG('Indicator Data'!AD31)-AD$4))/(AD$3-AD$4)*10))),1)</f>
        <v>0</v>
      </c>
      <c r="AE23" s="266">
        <f t="shared" si="0"/>
        <v>9.4</v>
      </c>
      <c r="AF23" s="266">
        <v>9.6</v>
      </c>
      <c r="AG23" s="266">
        <v>8.4</v>
      </c>
      <c r="AH23" s="266">
        <f>ROUND(IF('Indicator Data'!AI31=0,0,IF(LOG('Indicator Data'!AI31)&gt;AH$3,10,IF(LOG('Indicator Data'!AI31)&lt;AH$4,0,((LOG('Indicator Data'!AI31)-AH$4))/(AH$3-AH$4)*10))),1)</f>
        <v>0</v>
      </c>
      <c r="AI23" s="266">
        <f>ROUND(IF('Indicator Data'!AJ31=0,0,IF(LOG('Indicator Data'!AJ31)&gt;AI$3,10,IF(LOG('Indicator Data'!AJ31)&lt;AI$4,0,((LOG('Indicator Data'!AJ31)-AI$4))/(AI$3-AI$4)*10))),1)</f>
        <v>0</v>
      </c>
      <c r="AJ23" s="271">
        <f t="shared" si="1"/>
        <v>9.1999999999999993</v>
      </c>
      <c r="AK23" s="271">
        <f t="shared" si="2"/>
        <v>7.5</v>
      </c>
      <c r="AL23" s="271">
        <f t="shared" si="3"/>
        <v>0</v>
      </c>
      <c r="AM23" s="271">
        <f t="shared" si="4"/>
        <v>0</v>
      </c>
      <c r="AN23" s="271">
        <f t="shared" si="5"/>
        <v>0</v>
      </c>
      <c r="AO23" s="271">
        <f t="shared" si="6"/>
        <v>0</v>
      </c>
      <c r="AP23" s="271">
        <f t="shared" si="7"/>
        <v>1.4</v>
      </c>
      <c r="AQ23" s="271">
        <f t="shared" si="8"/>
        <v>5.5</v>
      </c>
      <c r="AR23" s="271">
        <f t="shared" si="9"/>
        <v>8.9</v>
      </c>
      <c r="AS23" s="272">
        <f t="shared" si="10"/>
        <v>6.4</v>
      </c>
      <c r="AT23" s="272">
        <f t="shared" si="11"/>
        <v>5</v>
      </c>
      <c r="AU23" s="2"/>
      <c r="AV23" s="2"/>
      <c r="AW23" s="2"/>
      <c r="AX23" s="2"/>
      <c r="AY23" s="2"/>
      <c r="AZ23" s="2"/>
    </row>
    <row r="24" spans="1:52" ht="15.75" customHeight="1" x14ac:dyDescent="0.3">
      <c r="A24" t="str">
        <f>'Indicator Data'!A32</f>
        <v>Cross Cutting Area</v>
      </c>
      <c r="B24" t="str">
        <f>'Indicator Data'!B32</f>
        <v>Dhaka</v>
      </c>
      <c r="C24" t="str">
        <f>'Indicator Data'!C32</f>
        <v>Faridpur</v>
      </c>
      <c r="D24">
        <f>'Indicator Data'!D32</f>
        <v>3029</v>
      </c>
      <c r="E24" s="266">
        <v>10</v>
      </c>
      <c r="F24" s="266">
        <v>10</v>
      </c>
      <c r="G24" s="267">
        <v>10</v>
      </c>
      <c r="H24" s="267">
        <v>2</v>
      </c>
      <c r="I24" s="266">
        <f>ROUND(IF('Indicator Data'!I32=0,0,IF(LOG('Indicator Data'!I32)&gt;I$3,10,IF(LOG('Indicator Data'!I32)&lt;I$4,0,((LOG('Indicator Data'!I32)-I$4))/(I$3-I$4)*10))),1)</f>
        <v>9.1</v>
      </c>
      <c r="J24" s="266">
        <f>ROUND(IF('Indicator Data'!J32=0,0,IF(LOG('Indicator Data'!J32)&gt;J$3,10,IF(LOG('Indicator Data'!J32)&lt;J$4,0,((LOG('Indicator Data'!J32)-J$4))/(J$3-J$4)*10))),1)</f>
        <v>8.6999999999999993</v>
      </c>
      <c r="K24" s="266">
        <f>ROUND(IF('Indicator Data'!K32=0,0,IF(LOG('Indicator Data'!K32)&gt;K$3,10,IF(LOG('Indicator Data'!K32)&lt;K$4,0,((LOG('Indicator Data'!K32)-K$4))/(K$3-K$4)*10))),1)</f>
        <v>0</v>
      </c>
      <c r="L24" s="266">
        <f>ROUND(IF('Indicator Data'!L32=0,0,IF(LOG('Indicator Data'!L32)&gt;L$3,10,IF(LOG('Indicator Data'!L32)&lt;L$4,0,((LOG('Indicator Data'!L32)-L$4))/(L$3-L$4)*10))),1)</f>
        <v>9.1999999999999993</v>
      </c>
      <c r="M24" s="266">
        <f>ROUND(IF('Indicator Data'!M32=0,0,IF(LOG('Indicator Data'!M32)&gt;M$3,10,IF(LOG('Indicator Data'!M32)&lt;M$4,0,((LOG('Indicator Data'!M32)-M$4))/(M$3-M$4)*10))),1)</f>
        <v>0</v>
      </c>
      <c r="N24" s="266">
        <f>ROUND(IF('Indicator Data'!N32=0,0,IF(LOG('Indicator Data'!N32)&gt;N$3,10,IF(LOG('Indicator Data'!N32)&lt;N$4,0,((LOG('Indicator Data'!N32)-N$4))/(N$3-N$4)*10))),1)</f>
        <v>0</v>
      </c>
      <c r="O24" s="266">
        <f>ROUND(IF('Indicator Data'!O32=0,0,IF(LOG('Indicator Data'!O32)&gt;O$3,10,IF(LOG('Indicator Data'!O32)&lt;O$4,0,((LOG('Indicator Data'!O32)-O$4))/(O$3-O$4)*10))),1)</f>
        <v>0</v>
      </c>
      <c r="P24" s="266">
        <f>ROUND(IF('Indicator Data'!P32=0,0,IF(LOG('Indicator Data'!P32)&gt;P$3,10,IF(LOG('Indicator Data'!P32)&lt;P$4,0,((LOG('Indicator Data'!P32)-P$4))/(P$3-P$4)*10))),1)</f>
        <v>0</v>
      </c>
      <c r="Q24" s="266">
        <f>ROUND(IF('Indicator Data'!Q32=0,0,IF(LOG('Indicator Data'!Q32)&gt;Q$3,10,IF(LOG('Indicator Data'!Q32)&lt;Q$4,0,((LOG('Indicator Data'!Q32)-Q$4))/(Q$3-Q$4)*10))),1)</f>
        <v>0</v>
      </c>
      <c r="R24" s="266">
        <f>ROUND(IF('Indicator Data'!R32=0,0,IF(LOG('Indicator Data'!R32)&gt;R$3,10,IF(LOG('Indicator Data'!R32)&lt;R$4,0,((LOG('Indicator Data'!R32)-R$4))/(R$3-R$4)*10))),1)</f>
        <v>6.9</v>
      </c>
      <c r="S24" s="266">
        <f>IF('Indicator Data'!S32="No data","x",ROUND(IF('Indicator Data'!S32=0,0,IF(LOG('Indicator Data'!S32)&gt;S$3,10,IF(LOG('Indicator Data'!S32)&lt;S$4,0,((LOG('Indicator Data'!S32)-S$4))/(S$3-S$4)*10))),1))</f>
        <v>8.1999999999999993</v>
      </c>
      <c r="T24" s="266">
        <f>ROUND(IF('Indicator Data'!T32=0,0,IF(LOG('Indicator Data'!T32)&gt;T$3,10,IF(LOG('Indicator Data'!T32)&lt;T$4,0,((LOG('Indicator Data'!T32)-T$4))/(T$3-T$4)*10))),1)</f>
        <v>5.6</v>
      </c>
      <c r="U24" s="266">
        <f>ROUND(IF('Indicator Data'!U32=0,0,IF(LOG('Indicator Data'!U32)&gt;U$3,10,IF(LOG('Indicator Data'!U32)&lt;U$4,0,((LOG('Indicator Data'!U32)-U$4))/(U$3-U$4)*10))),1)</f>
        <v>5.8</v>
      </c>
      <c r="V24" s="266">
        <f>ROUND(IF('Indicator Data'!V32=0,0,IF(LOG('Indicator Data'!V32)&gt;V$3,10,IF(LOG('Indicator Data'!V32)&lt;V$4,0,((LOG('Indicator Data'!V32)-V$4))/(V$3-V$4)*10))),1)</f>
        <v>5.2</v>
      </c>
      <c r="W24" s="266">
        <f>ROUND(IF('Indicator Data'!W32=0,0,IF(LOG('Indicator Data'!W32)&gt;W$3,10,IF(LOG('Indicator Data'!W32)&lt;W$4,0,((LOG('Indicator Data'!W32)-W$4))/(W$3-W$4)*10))),1)</f>
        <v>6.3</v>
      </c>
      <c r="X24" s="266">
        <f>ROUND(IF('Indicator Data'!X32=0,0,IF(LOG('Indicator Data'!X32)&gt;X$3,10,IF(LOG('Indicator Data'!X32)&lt;X$4,0,((LOG('Indicator Data'!X32)-X$4))/(X$3-X$4)*10))),1)</f>
        <v>4.8</v>
      </c>
      <c r="Y24" s="266">
        <f>ROUND(IF('Indicator Data'!Y32=0,0,IF(LOG('Indicator Data'!Y32)&gt;Y$3,10,IF(LOG('Indicator Data'!Y32)&lt;Y$4,0,((LOG('Indicator Data'!Y32)-Y$4))/(Y$3-Y$4)*10))),1)</f>
        <v>4.5</v>
      </c>
      <c r="Z24" s="266">
        <f>ROUND(IF('Indicator Data'!Z32=0,0,IF(LOG('Indicator Data'!Z32)&gt;Z$3,10,IF(LOG('Indicator Data'!Z32)&lt;Z$4,0,((LOG('Indicator Data'!Z32)-Z$4))/(Z$3-Z$4)*10))),1)</f>
        <v>6.7</v>
      </c>
      <c r="AA24" s="266">
        <f>ROUND(IF('Indicator Data'!AA32=0,0,IF(LOG('Indicator Data'!AA32)&gt;AA$3,10,IF(LOG('Indicator Data'!AA32)&lt;AA$4,0,((LOG('Indicator Data'!AA32)-AA$4))/(AA$3-AA$4)*10))),1)</f>
        <v>3.1</v>
      </c>
      <c r="AB24" s="266">
        <f>ROUND(IF('Indicator Data'!AB32=0,0,IF(LOG('Indicator Data'!AB32)&gt;AB$3,10,IF(LOG('Indicator Data'!AB32)&lt;AB$4,0,((LOG('Indicator Data'!AB32)-AB$4))/(AB$3-AB$4)*10))),1)</f>
        <v>6.1</v>
      </c>
      <c r="AC24" s="266">
        <f>ROUND(IF('Indicator Data'!AC32=0,0,IF(LOG('Indicator Data'!AC32)&gt;AC$3,10,IF(LOG('Indicator Data'!AC32)&lt;AC$4,0,((LOG('Indicator Data'!AC32)-AC$4))/(AC$3-AC$4)*10))),1)</f>
        <v>4.0999999999999996</v>
      </c>
      <c r="AD24" s="266">
        <f>ROUND(IF('Indicator Data'!AD32=0,0,IF(LOG('Indicator Data'!AD32)&gt;AD$3,10,IF(LOG('Indicator Data'!AD32)&lt;AD$4,0,((LOG('Indicator Data'!AD32)-AD$4))/(AD$3-AD$4)*10))),1)</f>
        <v>4.0999999999999996</v>
      </c>
      <c r="AE24" s="266">
        <f t="shared" si="0"/>
        <v>9.4</v>
      </c>
      <c r="AF24" s="266">
        <v>9.6</v>
      </c>
      <c r="AG24" s="266">
        <v>8.4</v>
      </c>
      <c r="AH24" s="266">
        <f>ROUND(IF('Indicator Data'!AI32=0,0,IF(LOG('Indicator Data'!AI32)&gt;AH$3,10,IF(LOG('Indicator Data'!AI32)&lt;AH$4,0,((LOG('Indicator Data'!AI32)-AH$4))/(AH$3-AH$4)*10))),1)</f>
        <v>0</v>
      </c>
      <c r="AI24" s="266">
        <f>ROUND(IF('Indicator Data'!AJ32=0,0,IF(LOG('Indicator Data'!AJ32)&gt;AI$3,10,IF(LOG('Indicator Data'!AJ32)&lt;AI$4,0,((LOG('Indicator Data'!AJ32)-AI$4))/(AI$3-AI$4)*10))),1)</f>
        <v>0</v>
      </c>
      <c r="AJ24" s="271">
        <f t="shared" si="1"/>
        <v>9.1999999999999993</v>
      </c>
      <c r="AK24" s="271">
        <f t="shared" si="2"/>
        <v>7.9</v>
      </c>
      <c r="AL24" s="271">
        <f t="shared" si="3"/>
        <v>0</v>
      </c>
      <c r="AM24" s="271">
        <f t="shared" si="4"/>
        <v>0</v>
      </c>
      <c r="AN24" s="271">
        <f t="shared" si="5"/>
        <v>0</v>
      </c>
      <c r="AO24" s="271">
        <f t="shared" si="6"/>
        <v>6.9</v>
      </c>
      <c r="AP24" s="271">
        <f t="shared" si="7"/>
        <v>8.1999999999999993</v>
      </c>
      <c r="AQ24" s="271">
        <f t="shared" si="8"/>
        <v>5.7</v>
      </c>
      <c r="AR24" s="271">
        <f t="shared" si="9"/>
        <v>5.8</v>
      </c>
      <c r="AS24" s="272">
        <f t="shared" si="10"/>
        <v>6.4</v>
      </c>
      <c r="AT24" s="272">
        <f t="shared" si="11"/>
        <v>5.9</v>
      </c>
      <c r="AU24" s="2"/>
      <c r="AV24" s="2"/>
      <c r="AW24" s="2"/>
      <c r="AX24" s="2"/>
      <c r="AY24" s="2"/>
      <c r="AZ24" s="2"/>
    </row>
    <row r="25" spans="1:52" ht="15.75" customHeight="1" x14ac:dyDescent="0.3">
      <c r="A25" t="str">
        <f>'Indicator Data'!A33</f>
        <v>Cross Cutting Area</v>
      </c>
      <c r="B25" t="str">
        <f>'Indicator Data'!B33</f>
        <v>Dhaka</v>
      </c>
      <c r="C25" t="str">
        <f>'Indicator Data'!C33</f>
        <v>Gazipur</v>
      </c>
      <c r="D25">
        <f>'Indicator Data'!D33</f>
        <v>3033</v>
      </c>
      <c r="E25" s="266">
        <v>10</v>
      </c>
      <c r="F25" s="266">
        <v>10</v>
      </c>
      <c r="G25" s="267">
        <v>10</v>
      </c>
      <c r="H25" s="267">
        <v>2</v>
      </c>
      <c r="I25" s="266">
        <f>ROUND(IF('Indicator Data'!I33=0,0,IF(LOG('Indicator Data'!I33)&gt;I$3,10,IF(LOG('Indicator Data'!I33)&lt;I$4,0,((LOG('Indicator Data'!I33)-I$4))/(I$3-I$4)*10))),1)</f>
        <v>4.4000000000000004</v>
      </c>
      <c r="J25" s="266">
        <f>ROUND(IF('Indicator Data'!J33=0,0,IF(LOG('Indicator Data'!J33)&gt;J$3,10,IF(LOG('Indicator Data'!J33)&lt;J$4,0,((LOG('Indicator Data'!J33)-J$4))/(J$3-J$4)*10))),1)</f>
        <v>6.6</v>
      </c>
      <c r="K25" s="266">
        <f>ROUND(IF('Indicator Data'!K33=0,0,IF(LOG('Indicator Data'!K33)&gt;K$3,10,IF(LOG('Indicator Data'!K33)&lt;K$4,0,((LOG('Indicator Data'!K33)-K$4))/(K$3-K$4)*10))),1)</f>
        <v>0</v>
      </c>
      <c r="L25" s="266">
        <f>ROUND(IF('Indicator Data'!L33=0,0,IF(LOG('Indicator Data'!L33)&gt;L$3,10,IF(LOG('Indicator Data'!L33)&lt;L$4,0,((LOG('Indicator Data'!L33)-L$4))/(L$3-L$4)*10))),1)</f>
        <v>5.4</v>
      </c>
      <c r="M25" s="266">
        <f>ROUND(IF('Indicator Data'!M33=0,0,IF(LOG('Indicator Data'!M33)&gt;M$3,10,IF(LOG('Indicator Data'!M33)&lt;M$4,0,((LOG('Indicator Data'!M33)-M$4))/(M$3-M$4)*10))),1)</f>
        <v>0</v>
      </c>
      <c r="N25" s="266">
        <f>ROUND(IF('Indicator Data'!N33=0,0,IF(LOG('Indicator Data'!N33)&gt;N$3,10,IF(LOG('Indicator Data'!N33)&lt;N$4,0,((LOG('Indicator Data'!N33)-N$4))/(N$3-N$4)*10))),1)</f>
        <v>0</v>
      </c>
      <c r="O25" s="266">
        <f>ROUND(IF('Indicator Data'!O33=0,0,IF(LOG('Indicator Data'!O33)&gt;O$3,10,IF(LOG('Indicator Data'!O33)&lt;O$4,0,((LOG('Indicator Data'!O33)-O$4))/(O$3-O$4)*10))),1)</f>
        <v>0</v>
      </c>
      <c r="P25" s="266">
        <f>ROUND(IF('Indicator Data'!P33=0,0,IF(LOG('Indicator Data'!P33)&gt;P$3,10,IF(LOG('Indicator Data'!P33)&lt;P$4,0,((LOG('Indicator Data'!P33)-P$4))/(P$3-P$4)*10))),1)</f>
        <v>0</v>
      </c>
      <c r="Q25" s="266">
        <f>ROUND(IF('Indicator Data'!Q33=0,0,IF(LOG('Indicator Data'!Q33)&gt;Q$3,10,IF(LOG('Indicator Data'!Q33)&lt;Q$4,0,((LOG('Indicator Data'!Q33)-Q$4))/(Q$3-Q$4)*10))),1)</f>
        <v>0</v>
      </c>
      <c r="R25" s="266">
        <f>ROUND(IF('Indicator Data'!R33=0,0,IF(LOG('Indicator Data'!R33)&gt;R$3,10,IF(LOG('Indicator Data'!R33)&lt;R$4,0,((LOG('Indicator Data'!R33)-R$4))/(R$3-R$4)*10))),1)</f>
        <v>5.3</v>
      </c>
      <c r="S25" s="266">
        <f>IF('Indicator Data'!S33="No data","x",ROUND(IF('Indicator Data'!S33=0,0,IF(LOG('Indicator Data'!S33)&gt;S$3,10,IF(LOG('Indicator Data'!S33)&lt;S$4,0,((LOG('Indicator Data'!S33)-S$4))/(S$3-S$4)*10))),1))</f>
        <v>0</v>
      </c>
      <c r="T25" s="266">
        <f>ROUND(IF('Indicator Data'!T33=0,0,IF(LOG('Indicator Data'!T33)&gt;T$3,10,IF(LOG('Indicator Data'!T33)&lt;T$4,0,((LOG('Indicator Data'!T33)-T$4))/(T$3-T$4)*10))),1)</f>
        <v>9.1999999999999993</v>
      </c>
      <c r="U25" s="266">
        <f>ROUND(IF('Indicator Data'!U33=0,0,IF(LOG('Indicator Data'!U33)&gt;U$3,10,IF(LOG('Indicator Data'!U33)&lt;U$4,0,((LOG('Indicator Data'!U33)-U$4))/(U$3-U$4)*10))),1)</f>
        <v>7.3</v>
      </c>
      <c r="V25" s="266">
        <f>ROUND(IF('Indicator Data'!V33=0,0,IF(LOG('Indicator Data'!V33)&gt;V$3,10,IF(LOG('Indicator Data'!V33)&lt;V$4,0,((LOG('Indicator Data'!V33)-V$4))/(V$3-V$4)*10))),1)</f>
        <v>2.8</v>
      </c>
      <c r="W25" s="266">
        <f>ROUND(IF('Indicator Data'!W33=0,0,IF(LOG('Indicator Data'!W33)&gt;W$3,10,IF(LOG('Indicator Data'!W33)&lt;W$4,0,((LOG('Indicator Data'!W33)-W$4))/(W$3-W$4)*10))),1)</f>
        <v>5.5</v>
      </c>
      <c r="X25" s="266">
        <f>ROUND(IF('Indicator Data'!X33=0,0,IF(LOG('Indicator Data'!X33)&gt;X$3,10,IF(LOG('Indicator Data'!X33)&lt;X$4,0,((LOG('Indicator Data'!X33)-X$4))/(X$3-X$4)*10))),1)</f>
        <v>7.1</v>
      </c>
      <c r="Y25" s="266">
        <f>ROUND(IF('Indicator Data'!Y33=0,0,IF(LOG('Indicator Data'!Y33)&gt;Y$3,10,IF(LOG('Indicator Data'!Y33)&lt;Y$4,0,((LOG('Indicator Data'!Y33)-Y$4))/(Y$3-Y$4)*10))),1)</f>
        <v>2.1</v>
      </c>
      <c r="Z25" s="266">
        <f>ROUND(IF('Indicator Data'!Z33=0,0,IF(LOG('Indicator Data'!Z33)&gt;Z$3,10,IF(LOG('Indicator Data'!Z33)&lt;Z$4,0,((LOG('Indicator Data'!Z33)-Z$4))/(Z$3-Z$4)*10))),1)</f>
        <v>10</v>
      </c>
      <c r="AA25" s="266">
        <f>ROUND(IF('Indicator Data'!AA33=0,0,IF(LOG('Indicator Data'!AA33)&gt;AA$3,10,IF(LOG('Indicator Data'!AA33)&lt;AA$4,0,((LOG('Indicator Data'!AA33)-AA$4))/(AA$3-AA$4)*10))),1)</f>
        <v>6.1</v>
      </c>
      <c r="AB25" s="266">
        <f>ROUND(IF('Indicator Data'!AB33=0,0,IF(LOG('Indicator Data'!AB33)&gt;AB$3,10,IF(LOG('Indicator Data'!AB33)&lt;AB$4,0,((LOG('Indicator Data'!AB33)-AB$4))/(AB$3-AB$4)*10))),1)</f>
        <v>9.3000000000000007</v>
      </c>
      <c r="AC25" s="266">
        <f>ROUND(IF('Indicator Data'!AC33=0,0,IF(LOG('Indicator Data'!AC33)&gt;AC$3,10,IF(LOG('Indicator Data'!AC33)&lt;AC$4,0,((LOG('Indicator Data'!AC33)-AC$4))/(AC$3-AC$4)*10))),1)</f>
        <v>3.5</v>
      </c>
      <c r="AD25" s="266">
        <f>ROUND(IF('Indicator Data'!AD33=0,0,IF(LOG('Indicator Data'!AD33)&gt;AD$3,10,IF(LOG('Indicator Data'!AD33)&lt;AD$4,0,((LOG('Indicator Data'!AD33)-AD$4))/(AD$3-AD$4)*10))),1)</f>
        <v>1.1000000000000001</v>
      </c>
      <c r="AE25" s="266">
        <f t="shared" si="0"/>
        <v>9.4</v>
      </c>
      <c r="AF25" s="266">
        <v>9.6</v>
      </c>
      <c r="AG25" s="266">
        <v>8.4</v>
      </c>
      <c r="AH25" s="266">
        <f>ROUND(IF('Indicator Data'!AI33=0,0,IF(LOG('Indicator Data'!AI33)&gt;AH$3,10,IF(LOG('Indicator Data'!AI33)&lt;AH$4,0,((LOG('Indicator Data'!AI33)-AH$4))/(AH$3-AH$4)*10))),1)</f>
        <v>0</v>
      </c>
      <c r="AI25" s="266">
        <f>ROUND(IF('Indicator Data'!AJ33=0,0,IF(LOG('Indicator Data'!AJ33)&gt;AI$3,10,IF(LOG('Indicator Data'!AJ33)&lt;AI$4,0,((LOG('Indicator Data'!AJ33)-AI$4))/(AI$3-AI$4)*10))),1)</f>
        <v>0</v>
      </c>
      <c r="AJ25" s="271">
        <f t="shared" si="1"/>
        <v>9.1999999999999993</v>
      </c>
      <c r="AK25" s="271">
        <f t="shared" si="2"/>
        <v>4.5</v>
      </c>
      <c r="AL25" s="271">
        <f t="shared" si="3"/>
        <v>0</v>
      </c>
      <c r="AM25" s="271">
        <f t="shared" si="4"/>
        <v>0</v>
      </c>
      <c r="AN25" s="271">
        <f t="shared" si="5"/>
        <v>0</v>
      </c>
      <c r="AO25" s="271">
        <f t="shared" si="6"/>
        <v>5.3</v>
      </c>
      <c r="AP25" s="271">
        <f t="shared" si="7"/>
        <v>0</v>
      </c>
      <c r="AQ25" s="271">
        <f t="shared" si="8"/>
        <v>8.4</v>
      </c>
      <c r="AR25" s="271">
        <f t="shared" si="9"/>
        <v>6.5</v>
      </c>
      <c r="AS25" s="272">
        <f t="shared" si="10"/>
        <v>6.4</v>
      </c>
      <c r="AT25" s="272">
        <f t="shared" si="11"/>
        <v>4.9000000000000004</v>
      </c>
      <c r="AU25" s="2"/>
      <c r="AV25" s="2"/>
      <c r="AW25" s="2"/>
      <c r="AX25" s="2"/>
      <c r="AY25" s="2"/>
      <c r="AZ25" s="2"/>
    </row>
    <row r="26" spans="1:52" ht="15.75" customHeight="1" x14ac:dyDescent="0.3">
      <c r="A26" t="str">
        <f>'Indicator Data'!A34</f>
        <v>Coastal Zone</v>
      </c>
      <c r="B26" t="str">
        <f>'Indicator Data'!B34</f>
        <v>Dhaka</v>
      </c>
      <c r="C26" t="str">
        <f>'Indicator Data'!C34</f>
        <v>Gopalganj</v>
      </c>
      <c r="D26">
        <f>'Indicator Data'!D34</f>
        <v>3035</v>
      </c>
      <c r="E26" s="266">
        <v>10</v>
      </c>
      <c r="F26" s="266">
        <v>10</v>
      </c>
      <c r="G26" s="267">
        <v>10</v>
      </c>
      <c r="H26" s="267">
        <v>2</v>
      </c>
      <c r="I26" s="266">
        <f>ROUND(IF('Indicator Data'!I34=0,0,IF(LOG('Indicator Data'!I34)&gt;I$3,10,IF(LOG('Indicator Data'!I34)&lt;I$4,0,((LOG('Indicator Data'!I34)-I$4))/(I$3-I$4)*10))),1)</f>
        <v>8.1999999999999993</v>
      </c>
      <c r="J26" s="266">
        <f>ROUND(IF('Indicator Data'!J34=0,0,IF(LOG('Indicator Data'!J34)&gt;J$3,10,IF(LOG('Indicator Data'!J34)&lt;J$4,0,((LOG('Indicator Data'!J34)-J$4))/(J$3-J$4)*10))),1)</f>
        <v>7.6</v>
      </c>
      <c r="K26" s="266">
        <f>ROUND(IF('Indicator Data'!K34=0,0,IF(LOG('Indicator Data'!K34)&gt;K$3,10,IF(LOG('Indicator Data'!K34)&lt;K$4,0,((LOG('Indicator Data'!K34)-K$4))/(K$3-K$4)*10))),1)</f>
        <v>0</v>
      </c>
      <c r="L26" s="266">
        <f>ROUND(IF('Indicator Data'!L34=0,0,IF(LOG('Indicator Data'!L34)&gt;L$3,10,IF(LOG('Indicator Data'!L34)&lt;L$4,0,((LOG('Indicator Data'!L34)-L$4))/(L$3-L$4)*10))),1)</f>
        <v>8.8000000000000007</v>
      </c>
      <c r="M26" s="266">
        <f>ROUND(IF('Indicator Data'!M34=0,0,IF(LOG('Indicator Data'!M34)&gt;M$3,10,IF(LOG('Indicator Data'!M34)&lt;M$4,0,((LOG('Indicator Data'!M34)-M$4))/(M$3-M$4)*10))),1)</f>
        <v>0</v>
      </c>
      <c r="N26" s="266">
        <f>ROUND(IF('Indicator Data'!N34=0,0,IF(LOG('Indicator Data'!N34)&gt;N$3,10,IF(LOG('Indicator Data'!N34)&lt;N$4,0,((LOG('Indicator Data'!N34)-N$4))/(N$3-N$4)*10))),1)</f>
        <v>0</v>
      </c>
      <c r="O26" s="266">
        <f>ROUND(IF('Indicator Data'!O34=0,0,IF(LOG('Indicator Data'!O34)&gt;O$3,10,IF(LOG('Indicator Data'!O34)&lt;O$4,0,((LOG('Indicator Data'!O34)-O$4))/(O$3-O$4)*10))),1)</f>
        <v>0</v>
      </c>
      <c r="P26" s="266">
        <f>ROUND(IF('Indicator Data'!P34=0,0,IF(LOG('Indicator Data'!P34)&gt;P$3,10,IF(LOG('Indicator Data'!P34)&lt;P$4,0,((LOG('Indicator Data'!P34)-P$4))/(P$3-P$4)*10))),1)</f>
        <v>0</v>
      </c>
      <c r="Q26" s="266">
        <f>ROUND(IF('Indicator Data'!Q34=0,0,IF(LOG('Indicator Data'!Q34)&gt;Q$3,10,IF(LOG('Indicator Data'!Q34)&lt;Q$4,0,((LOG('Indicator Data'!Q34)-Q$4))/(Q$3-Q$4)*10))),1)</f>
        <v>7.8</v>
      </c>
      <c r="R26" s="266">
        <f>ROUND(IF('Indicator Data'!R34=0,0,IF(LOG('Indicator Data'!R34)&gt;R$3,10,IF(LOG('Indicator Data'!R34)&lt;R$4,0,((LOG('Indicator Data'!R34)-R$4))/(R$3-R$4)*10))),1)</f>
        <v>1.8</v>
      </c>
      <c r="S26" s="266" t="str">
        <f>IF('Indicator Data'!S34="No data","x",ROUND(IF('Indicator Data'!S34=0,0,IF(LOG('Indicator Data'!S34)&gt;S$3,10,IF(LOG('Indicator Data'!S34)&lt;S$4,0,((LOG('Indicator Data'!S34)-S$4))/(S$3-S$4)*10))),1))</f>
        <v>x</v>
      </c>
      <c r="T26" s="266">
        <f>ROUND(IF('Indicator Data'!T34=0,0,IF(LOG('Indicator Data'!T34)&gt;T$3,10,IF(LOG('Indicator Data'!T34)&lt;T$4,0,((LOG('Indicator Data'!T34)-T$4))/(T$3-T$4)*10))),1)</f>
        <v>0</v>
      </c>
      <c r="U26" s="266">
        <f>ROUND(IF('Indicator Data'!U34=0,0,IF(LOG('Indicator Data'!U34)&gt;U$3,10,IF(LOG('Indicator Data'!U34)&lt;U$4,0,((LOG('Indicator Data'!U34)-U$4))/(U$3-U$4)*10))),1)</f>
        <v>1.1000000000000001</v>
      </c>
      <c r="V26" s="266">
        <f>ROUND(IF('Indicator Data'!V34=0,0,IF(LOG('Indicator Data'!V34)&gt;V$3,10,IF(LOG('Indicator Data'!V34)&lt;V$4,0,((LOG('Indicator Data'!V34)-V$4))/(V$3-V$4)*10))),1)</f>
        <v>4.7</v>
      </c>
      <c r="W26" s="266">
        <f>ROUND(IF('Indicator Data'!W34=0,0,IF(LOG('Indicator Data'!W34)&gt;W$3,10,IF(LOG('Indicator Data'!W34)&lt;W$4,0,((LOG('Indicator Data'!W34)-W$4))/(W$3-W$4)*10))),1)</f>
        <v>6.1</v>
      </c>
      <c r="X26" s="266">
        <f>ROUND(IF('Indicator Data'!X34=0,0,IF(LOG('Indicator Data'!X34)&gt;X$3,10,IF(LOG('Indicator Data'!X34)&lt;X$4,0,((LOG('Indicator Data'!X34)-X$4))/(X$3-X$4)*10))),1)</f>
        <v>4.3</v>
      </c>
      <c r="Y26" s="266">
        <f>ROUND(IF('Indicator Data'!Y34=0,0,IF(LOG('Indicator Data'!Y34)&gt;Y$3,10,IF(LOG('Indicator Data'!Y34)&lt;Y$4,0,((LOG('Indicator Data'!Y34)-Y$4))/(Y$3-Y$4)*10))),1)</f>
        <v>5.2</v>
      </c>
      <c r="Z26" s="266">
        <f>ROUND(IF('Indicator Data'!Z34=0,0,IF(LOG('Indicator Data'!Z34)&gt;Z$3,10,IF(LOG('Indicator Data'!Z34)&lt;Z$4,0,((LOG('Indicator Data'!Z34)-Z$4))/(Z$3-Z$4)*10))),1)</f>
        <v>2</v>
      </c>
      <c r="AA26" s="266">
        <f>ROUND(IF('Indicator Data'!AA34=0,0,IF(LOG('Indicator Data'!AA34)&gt;AA$3,10,IF(LOG('Indicator Data'!AA34)&lt;AA$4,0,((LOG('Indicator Data'!AA34)-AA$4))/(AA$3-AA$4)*10))),1)</f>
        <v>1.9</v>
      </c>
      <c r="AB26" s="266">
        <f>ROUND(IF('Indicator Data'!AB34=0,0,IF(LOG('Indicator Data'!AB34)&gt;AB$3,10,IF(LOG('Indicator Data'!AB34)&lt;AB$4,0,((LOG('Indicator Data'!AB34)-AB$4))/(AB$3-AB$4)*10))),1)</f>
        <v>5.6</v>
      </c>
      <c r="AC26" s="266">
        <f>ROUND(IF('Indicator Data'!AC34=0,0,IF(LOG('Indicator Data'!AC34)&gt;AC$3,10,IF(LOG('Indicator Data'!AC34)&lt;AC$4,0,((LOG('Indicator Data'!AC34)-AC$4))/(AC$3-AC$4)*10))),1)</f>
        <v>3.9</v>
      </c>
      <c r="AD26" s="266">
        <f>ROUND(IF('Indicator Data'!AD34=0,0,IF(LOG('Indicator Data'!AD34)&gt;AD$3,10,IF(LOG('Indicator Data'!AD34)&lt;AD$4,0,((LOG('Indicator Data'!AD34)-AD$4))/(AD$3-AD$4)*10))),1)</f>
        <v>4.5999999999999996</v>
      </c>
      <c r="AE26" s="266">
        <f t="shared" si="0"/>
        <v>9.4</v>
      </c>
      <c r="AF26" s="266">
        <v>9.6</v>
      </c>
      <c r="AG26" s="266">
        <v>8.4</v>
      </c>
      <c r="AH26" s="266">
        <f>ROUND(IF('Indicator Data'!AI34=0,0,IF(LOG('Indicator Data'!AI34)&gt;AH$3,10,IF(LOG('Indicator Data'!AI34)&lt;AH$4,0,((LOG('Indicator Data'!AI34)-AH$4))/(AH$3-AH$4)*10))),1)</f>
        <v>0</v>
      </c>
      <c r="AI26" s="266">
        <f>ROUND(IF('Indicator Data'!AJ34=0,0,IF(LOG('Indicator Data'!AJ34)&gt;AI$3,10,IF(LOG('Indicator Data'!AJ34)&lt;AI$4,0,((LOG('Indicator Data'!AJ34)-AI$4))/(AI$3-AI$4)*10))),1)</f>
        <v>0</v>
      </c>
      <c r="AJ26" s="271">
        <f t="shared" si="1"/>
        <v>9.1999999999999993</v>
      </c>
      <c r="AK26" s="271">
        <f t="shared" si="2"/>
        <v>7.1</v>
      </c>
      <c r="AL26" s="271">
        <f t="shared" si="3"/>
        <v>0</v>
      </c>
      <c r="AM26" s="271">
        <f t="shared" si="4"/>
        <v>0</v>
      </c>
      <c r="AN26" s="271">
        <f t="shared" si="5"/>
        <v>0</v>
      </c>
      <c r="AO26" s="271">
        <f t="shared" si="6"/>
        <v>1.8</v>
      </c>
      <c r="AP26" s="271" t="str">
        <f t="shared" si="7"/>
        <v>x</v>
      </c>
      <c r="AQ26" s="271">
        <f t="shared" si="8"/>
        <v>0.6</v>
      </c>
      <c r="AR26" s="271">
        <f t="shared" si="9"/>
        <v>5.2</v>
      </c>
      <c r="AS26" s="272">
        <f t="shared" si="10"/>
        <v>6.4</v>
      </c>
      <c r="AT26" s="272">
        <f t="shared" si="11"/>
        <v>4.0999999999999996</v>
      </c>
      <c r="AU26" s="2"/>
      <c r="AV26" s="2"/>
      <c r="AW26" s="2"/>
      <c r="AX26" s="2"/>
      <c r="AY26" s="2"/>
      <c r="AZ26" s="2"/>
    </row>
    <row r="27" spans="1:52" ht="15.75" customHeight="1" x14ac:dyDescent="0.3">
      <c r="A27" t="str">
        <f>'Indicator Data'!A35</f>
        <v>Haor and Flash Flood Area</v>
      </c>
      <c r="B27" t="str">
        <f>'Indicator Data'!B35</f>
        <v>Dhaka</v>
      </c>
      <c r="C27" t="str">
        <f>'Indicator Data'!C35</f>
        <v>Kishoreganj</v>
      </c>
      <c r="D27">
        <f>'Indicator Data'!D35</f>
        <v>3048</v>
      </c>
      <c r="E27" s="266">
        <v>10</v>
      </c>
      <c r="F27" s="266">
        <v>10</v>
      </c>
      <c r="G27" s="267">
        <v>10</v>
      </c>
      <c r="H27" s="267">
        <v>2</v>
      </c>
      <c r="I27" s="266">
        <f>ROUND(IF('Indicator Data'!I35=0,0,IF(LOG('Indicator Data'!I35)&gt;I$3,10,IF(LOG('Indicator Data'!I35)&lt;I$4,0,((LOG('Indicator Data'!I35)-I$4))/(I$3-I$4)*10))),1)</f>
        <v>5.7</v>
      </c>
      <c r="J27" s="266">
        <f>ROUND(IF('Indicator Data'!J35=0,0,IF(LOG('Indicator Data'!J35)&gt;J$3,10,IF(LOG('Indicator Data'!J35)&lt;J$4,0,((LOG('Indicator Data'!J35)-J$4))/(J$3-J$4)*10))),1)</f>
        <v>9.4</v>
      </c>
      <c r="K27" s="266">
        <f>ROUND(IF('Indicator Data'!K35=0,0,IF(LOG('Indicator Data'!K35)&gt;K$3,10,IF(LOG('Indicator Data'!K35)&lt;K$4,0,((LOG('Indicator Data'!K35)-K$4))/(K$3-K$4)*10))),1)</f>
        <v>8.3000000000000007</v>
      </c>
      <c r="L27" s="266">
        <f>ROUND(IF('Indicator Data'!L35=0,0,IF(LOG('Indicator Data'!L35)&gt;L$3,10,IF(LOG('Indicator Data'!L35)&lt;L$4,0,((LOG('Indicator Data'!L35)-L$4))/(L$3-L$4)*10))),1)</f>
        <v>9.1999999999999993</v>
      </c>
      <c r="M27" s="266">
        <f>ROUND(IF('Indicator Data'!M35=0,0,IF(LOG('Indicator Data'!M35)&gt;M$3,10,IF(LOG('Indicator Data'!M35)&lt;M$4,0,((LOG('Indicator Data'!M35)-M$4))/(M$3-M$4)*10))),1)</f>
        <v>0</v>
      </c>
      <c r="N27" s="266">
        <f>ROUND(IF('Indicator Data'!N35=0,0,IF(LOG('Indicator Data'!N35)&gt;N$3,10,IF(LOG('Indicator Data'!N35)&lt;N$4,0,((LOG('Indicator Data'!N35)-N$4))/(N$3-N$4)*10))),1)</f>
        <v>0</v>
      </c>
      <c r="O27" s="266">
        <f>ROUND(IF('Indicator Data'!O35=0,0,IF(LOG('Indicator Data'!O35)&gt;O$3,10,IF(LOG('Indicator Data'!O35)&lt;O$4,0,((LOG('Indicator Data'!O35)-O$4))/(O$3-O$4)*10))),1)</f>
        <v>0</v>
      </c>
      <c r="P27" s="266">
        <f>ROUND(IF('Indicator Data'!P35=0,0,IF(LOG('Indicator Data'!P35)&gt;P$3,10,IF(LOG('Indicator Data'!P35)&lt;P$4,0,((LOG('Indicator Data'!P35)-P$4))/(P$3-P$4)*10))),1)</f>
        <v>0</v>
      </c>
      <c r="Q27" s="266">
        <f>ROUND(IF('Indicator Data'!Q35=0,0,IF(LOG('Indicator Data'!Q35)&gt;Q$3,10,IF(LOG('Indicator Data'!Q35)&lt;Q$4,0,((LOG('Indicator Data'!Q35)-Q$4))/(Q$3-Q$4)*10))),1)</f>
        <v>0</v>
      </c>
      <c r="R27" s="266">
        <f>ROUND(IF('Indicator Data'!R35=0,0,IF(LOG('Indicator Data'!R35)&gt;R$3,10,IF(LOG('Indicator Data'!R35)&lt;R$4,0,((LOG('Indicator Data'!R35)-R$4))/(R$3-R$4)*10))),1)</f>
        <v>7.2</v>
      </c>
      <c r="S27" s="266" t="str">
        <f>IF('Indicator Data'!S35="No data","x",ROUND(IF('Indicator Data'!S35=0,0,IF(LOG('Indicator Data'!S35)&gt;S$3,10,IF(LOG('Indicator Data'!S35)&lt;S$4,0,((LOG('Indicator Data'!S35)-S$4))/(S$3-S$4)*10))),1))</f>
        <v>x</v>
      </c>
      <c r="T27" s="266">
        <f>ROUND(IF('Indicator Data'!T35=0,0,IF(LOG('Indicator Data'!T35)&gt;T$3,10,IF(LOG('Indicator Data'!T35)&lt;T$4,0,((LOG('Indicator Data'!T35)-T$4))/(T$3-T$4)*10))),1)</f>
        <v>2.9</v>
      </c>
      <c r="U27" s="266">
        <f>ROUND(IF('Indicator Data'!U35=0,0,IF(LOG('Indicator Data'!U35)&gt;U$3,10,IF(LOG('Indicator Data'!U35)&lt;U$4,0,((LOG('Indicator Data'!U35)-U$4))/(U$3-U$4)*10))),1)</f>
        <v>2</v>
      </c>
      <c r="V27" s="266">
        <f>ROUND(IF('Indicator Data'!V35=0,0,IF(LOG('Indicator Data'!V35)&gt;V$3,10,IF(LOG('Indicator Data'!V35)&lt;V$4,0,((LOG('Indicator Data'!V35)-V$4))/(V$3-V$4)*10))),1)</f>
        <v>2.2000000000000002</v>
      </c>
      <c r="W27" s="266">
        <f>ROUND(IF('Indicator Data'!W35=0,0,IF(LOG('Indicator Data'!W35)&gt;W$3,10,IF(LOG('Indicator Data'!W35)&lt;W$4,0,((LOG('Indicator Data'!W35)-W$4))/(W$3-W$4)*10))),1)</f>
        <v>5.8</v>
      </c>
      <c r="X27" s="266">
        <f>ROUND(IF('Indicator Data'!X35=0,0,IF(LOG('Indicator Data'!X35)&gt;X$3,10,IF(LOG('Indicator Data'!X35)&lt;X$4,0,((LOG('Indicator Data'!X35)-X$4))/(X$3-X$4)*10))),1)</f>
        <v>5.2</v>
      </c>
      <c r="Y27" s="266">
        <f>ROUND(IF('Indicator Data'!Y35=0,0,IF(LOG('Indicator Data'!Y35)&gt;Y$3,10,IF(LOG('Indicator Data'!Y35)&lt;Y$4,0,((LOG('Indicator Data'!Y35)-Y$4))/(Y$3-Y$4)*10))),1)</f>
        <v>4.9000000000000004</v>
      </c>
      <c r="Z27" s="266">
        <f>ROUND(IF('Indicator Data'!Z35=0,0,IF(LOG('Indicator Data'!Z35)&gt;Z$3,10,IF(LOG('Indicator Data'!Z35)&lt;Z$4,0,((LOG('Indicator Data'!Z35)-Z$4))/(Z$3-Z$4)*10))),1)</f>
        <v>7.3</v>
      </c>
      <c r="AA27" s="266">
        <f>ROUND(IF('Indicator Data'!AA35=0,0,IF(LOG('Indicator Data'!AA35)&gt;AA$3,10,IF(LOG('Indicator Data'!AA35)&lt;AA$4,0,((LOG('Indicator Data'!AA35)-AA$4))/(AA$3-AA$4)*10))),1)</f>
        <v>4.4000000000000004</v>
      </c>
      <c r="AB27" s="266">
        <f>ROUND(IF('Indicator Data'!AB35=0,0,IF(LOG('Indicator Data'!AB35)&gt;AB$3,10,IF(LOG('Indicator Data'!AB35)&lt;AB$4,0,((LOG('Indicator Data'!AB35)-AB$4))/(AB$3-AB$4)*10))),1)</f>
        <v>5</v>
      </c>
      <c r="AC27" s="266">
        <f>ROUND(IF('Indicator Data'!AC35=0,0,IF(LOG('Indicator Data'!AC35)&gt;AC$3,10,IF(LOG('Indicator Data'!AC35)&lt;AC$4,0,((LOG('Indicator Data'!AC35)-AC$4))/(AC$3-AC$4)*10))),1)</f>
        <v>7.2</v>
      </c>
      <c r="AD27" s="266">
        <f>ROUND(IF('Indicator Data'!AD35=0,0,IF(LOG('Indicator Data'!AD35)&gt;AD$3,10,IF(LOG('Indicator Data'!AD35)&lt;AD$4,0,((LOG('Indicator Data'!AD35)-AD$4))/(AD$3-AD$4)*10))),1)</f>
        <v>7.9</v>
      </c>
      <c r="AE27" s="266">
        <f t="shared" si="0"/>
        <v>9.4</v>
      </c>
      <c r="AF27" s="266">
        <v>9.6</v>
      </c>
      <c r="AG27" s="266">
        <v>8.4</v>
      </c>
      <c r="AH27" s="266">
        <f>ROUND(IF('Indicator Data'!AI35=0,0,IF(LOG('Indicator Data'!AI35)&gt;AH$3,10,IF(LOG('Indicator Data'!AI35)&lt;AH$4,0,((LOG('Indicator Data'!AI35)-AH$4))/(AH$3-AH$4)*10))),1)</f>
        <v>0</v>
      </c>
      <c r="AI27" s="266">
        <f>ROUND(IF('Indicator Data'!AJ35=0,0,IF(LOG('Indicator Data'!AJ35)&gt;AI$3,10,IF(LOG('Indicator Data'!AJ35)&lt;AI$4,0,((LOG('Indicator Data'!AJ35)-AI$4))/(AI$3-AI$4)*10))),1)</f>
        <v>0</v>
      </c>
      <c r="AJ27" s="271">
        <f t="shared" si="1"/>
        <v>9.1999999999999993</v>
      </c>
      <c r="AK27" s="271">
        <f t="shared" si="2"/>
        <v>8.5</v>
      </c>
      <c r="AL27" s="271">
        <f t="shared" si="3"/>
        <v>0</v>
      </c>
      <c r="AM27" s="271">
        <f t="shared" si="4"/>
        <v>0</v>
      </c>
      <c r="AN27" s="271">
        <f t="shared" si="5"/>
        <v>0</v>
      </c>
      <c r="AO27" s="271">
        <f t="shared" si="6"/>
        <v>7.2</v>
      </c>
      <c r="AP27" s="271" t="str">
        <f t="shared" si="7"/>
        <v>x</v>
      </c>
      <c r="AQ27" s="271">
        <f t="shared" si="8"/>
        <v>2.5</v>
      </c>
      <c r="AR27" s="271">
        <f t="shared" si="9"/>
        <v>6.1</v>
      </c>
      <c r="AS27" s="272">
        <f t="shared" si="10"/>
        <v>6.4</v>
      </c>
      <c r="AT27" s="272">
        <f t="shared" si="11"/>
        <v>5.4</v>
      </c>
      <c r="AU27" s="2"/>
      <c r="AV27" s="2"/>
      <c r="AW27" s="2"/>
      <c r="AX27" s="2"/>
      <c r="AY27" s="2"/>
      <c r="AZ27" s="2"/>
    </row>
    <row r="28" spans="1:52" ht="15.75" customHeight="1" x14ac:dyDescent="0.3">
      <c r="A28" t="str">
        <f>'Indicator Data'!A36</f>
        <v>Cross Cutting Area</v>
      </c>
      <c r="B28" t="str">
        <f>'Indicator Data'!B36</f>
        <v>Dhaka</v>
      </c>
      <c r="C28" t="str">
        <f>'Indicator Data'!C36</f>
        <v>Madaripur</v>
      </c>
      <c r="D28">
        <f>'Indicator Data'!D36</f>
        <v>3054</v>
      </c>
      <c r="E28" s="266">
        <v>10</v>
      </c>
      <c r="F28" s="266">
        <v>10</v>
      </c>
      <c r="G28" s="267">
        <v>10</v>
      </c>
      <c r="H28" s="267">
        <v>2</v>
      </c>
      <c r="I28" s="266">
        <f>ROUND(IF('Indicator Data'!I36=0,0,IF(LOG('Indicator Data'!I36)&gt;I$3,10,IF(LOG('Indicator Data'!I36)&lt;I$4,0,((LOG('Indicator Data'!I36)-I$4))/(I$3-I$4)*10))),1)</f>
        <v>9.1999999999999993</v>
      </c>
      <c r="J28" s="266">
        <f>ROUND(IF('Indicator Data'!J36=0,0,IF(LOG('Indicator Data'!J36)&gt;J$3,10,IF(LOG('Indicator Data'!J36)&lt;J$4,0,((LOG('Indicator Data'!J36)-J$4))/(J$3-J$4)*10))),1)</f>
        <v>8.4</v>
      </c>
      <c r="K28" s="266">
        <f>ROUND(IF('Indicator Data'!K36=0,0,IF(LOG('Indicator Data'!K36)&gt;K$3,10,IF(LOG('Indicator Data'!K36)&lt;K$4,0,((LOG('Indicator Data'!K36)-K$4))/(K$3-K$4)*10))),1)</f>
        <v>0</v>
      </c>
      <c r="L28" s="266">
        <f>ROUND(IF('Indicator Data'!L36=0,0,IF(LOG('Indicator Data'!L36)&gt;L$3,10,IF(LOG('Indicator Data'!L36)&lt;L$4,0,((LOG('Indicator Data'!L36)-L$4))/(L$3-L$4)*10))),1)</f>
        <v>8.6</v>
      </c>
      <c r="M28" s="266">
        <f>ROUND(IF('Indicator Data'!M36=0,0,IF(LOG('Indicator Data'!M36)&gt;M$3,10,IF(LOG('Indicator Data'!M36)&lt;M$4,0,((LOG('Indicator Data'!M36)-M$4))/(M$3-M$4)*10))),1)</f>
        <v>0</v>
      </c>
      <c r="N28" s="266">
        <f>ROUND(IF('Indicator Data'!N36=0,0,IF(LOG('Indicator Data'!N36)&gt;N$3,10,IF(LOG('Indicator Data'!N36)&lt;N$4,0,((LOG('Indicator Data'!N36)-N$4))/(N$3-N$4)*10))),1)</f>
        <v>0</v>
      </c>
      <c r="O28" s="266">
        <f>ROUND(IF('Indicator Data'!O36=0,0,IF(LOG('Indicator Data'!O36)&gt;O$3,10,IF(LOG('Indicator Data'!O36)&lt;O$4,0,((LOG('Indicator Data'!O36)-O$4))/(O$3-O$4)*10))),1)</f>
        <v>0</v>
      </c>
      <c r="P28" s="266">
        <f>ROUND(IF('Indicator Data'!P36=0,0,IF(LOG('Indicator Data'!P36)&gt;P$3,10,IF(LOG('Indicator Data'!P36)&lt;P$4,0,((LOG('Indicator Data'!P36)-P$4))/(P$3-P$4)*10))),1)</f>
        <v>0</v>
      </c>
      <c r="Q28" s="266">
        <f>ROUND(IF('Indicator Data'!Q36=0,0,IF(LOG('Indicator Data'!Q36)&gt;Q$3,10,IF(LOG('Indicator Data'!Q36)&lt;Q$4,0,((LOG('Indicator Data'!Q36)-Q$4))/(Q$3-Q$4)*10))),1)</f>
        <v>6.1</v>
      </c>
      <c r="R28" s="266">
        <f>ROUND(IF('Indicator Data'!R36=0,0,IF(LOG('Indicator Data'!R36)&gt;R$3,10,IF(LOG('Indicator Data'!R36)&lt;R$4,0,((LOG('Indicator Data'!R36)-R$4))/(R$3-R$4)*10))),1)</f>
        <v>5.3</v>
      </c>
      <c r="S28" s="266">
        <f>IF('Indicator Data'!S36="No data","x",ROUND(IF('Indicator Data'!S36=0,0,IF(LOG('Indicator Data'!S36)&gt;S$3,10,IF(LOG('Indicator Data'!S36)&lt;S$4,0,((LOG('Indicator Data'!S36)-S$4))/(S$3-S$4)*10))),1))</f>
        <v>10</v>
      </c>
      <c r="T28" s="266">
        <f>ROUND(IF('Indicator Data'!T36=0,0,IF(LOG('Indicator Data'!T36)&gt;T$3,10,IF(LOG('Indicator Data'!T36)&lt;T$4,0,((LOG('Indicator Data'!T36)-T$4))/(T$3-T$4)*10))),1)</f>
        <v>4.2</v>
      </c>
      <c r="U28" s="266">
        <f>ROUND(IF('Indicator Data'!U36=0,0,IF(LOG('Indicator Data'!U36)&gt;U$3,10,IF(LOG('Indicator Data'!U36)&lt;U$4,0,((LOG('Indicator Data'!U36)-U$4))/(U$3-U$4)*10))),1)</f>
        <v>4.3</v>
      </c>
      <c r="V28" s="266">
        <f>ROUND(IF('Indicator Data'!V36=0,0,IF(LOG('Indicator Data'!V36)&gt;V$3,10,IF(LOG('Indicator Data'!V36)&lt;V$4,0,((LOG('Indicator Data'!V36)-V$4))/(V$3-V$4)*10))),1)</f>
        <v>3.5</v>
      </c>
      <c r="W28" s="266">
        <f>ROUND(IF('Indicator Data'!W36=0,0,IF(LOG('Indicator Data'!W36)&gt;W$3,10,IF(LOG('Indicator Data'!W36)&lt;W$4,0,((LOG('Indicator Data'!W36)-W$4))/(W$3-W$4)*10))),1)</f>
        <v>6.6</v>
      </c>
      <c r="X28" s="266">
        <f>ROUND(IF('Indicator Data'!X36=0,0,IF(LOG('Indicator Data'!X36)&gt;X$3,10,IF(LOG('Indicator Data'!X36)&lt;X$4,0,((LOG('Indicator Data'!X36)-X$4))/(X$3-X$4)*10))),1)</f>
        <v>4.9000000000000004</v>
      </c>
      <c r="Y28" s="266">
        <f>ROUND(IF('Indicator Data'!Y36=0,0,IF(LOG('Indicator Data'!Y36)&gt;Y$3,10,IF(LOG('Indicator Data'!Y36)&lt;Y$4,0,((LOG('Indicator Data'!Y36)-Y$4))/(Y$3-Y$4)*10))),1)</f>
        <v>4.8</v>
      </c>
      <c r="Z28" s="266">
        <f>ROUND(IF('Indicator Data'!Z36=0,0,IF(LOG('Indicator Data'!Z36)&gt;Z$3,10,IF(LOG('Indicator Data'!Z36)&lt;Z$4,0,((LOG('Indicator Data'!Z36)-Z$4))/(Z$3-Z$4)*10))),1)</f>
        <v>3.8</v>
      </c>
      <c r="AA28" s="266">
        <f>ROUND(IF('Indicator Data'!AA36=0,0,IF(LOG('Indicator Data'!AA36)&gt;AA$3,10,IF(LOG('Indicator Data'!AA36)&lt;AA$4,0,((LOG('Indicator Data'!AA36)-AA$4))/(AA$3-AA$4)*10))),1)</f>
        <v>3.7</v>
      </c>
      <c r="AB28" s="266">
        <f>ROUND(IF('Indicator Data'!AB36=0,0,IF(LOG('Indicator Data'!AB36)&gt;AB$3,10,IF(LOG('Indicator Data'!AB36)&lt;AB$4,0,((LOG('Indicator Data'!AB36)-AB$4))/(AB$3-AB$4)*10))),1)</f>
        <v>5.2</v>
      </c>
      <c r="AC28" s="266">
        <f>ROUND(IF('Indicator Data'!AC36=0,0,IF(LOG('Indicator Data'!AC36)&gt;AC$3,10,IF(LOG('Indicator Data'!AC36)&lt;AC$4,0,((LOG('Indicator Data'!AC36)-AC$4))/(AC$3-AC$4)*10))),1)</f>
        <v>2.6</v>
      </c>
      <c r="AD28" s="266">
        <f>ROUND(IF('Indicator Data'!AD36=0,0,IF(LOG('Indicator Data'!AD36)&gt;AD$3,10,IF(LOG('Indicator Data'!AD36)&lt;AD$4,0,((LOG('Indicator Data'!AD36)-AD$4))/(AD$3-AD$4)*10))),1)</f>
        <v>4.0999999999999996</v>
      </c>
      <c r="AE28" s="266">
        <f t="shared" si="0"/>
        <v>9.4</v>
      </c>
      <c r="AF28" s="266">
        <v>9.6</v>
      </c>
      <c r="AG28" s="266">
        <v>8.4</v>
      </c>
      <c r="AH28" s="266">
        <f>ROUND(IF('Indicator Data'!AI36=0,0,IF(LOG('Indicator Data'!AI36)&gt;AH$3,10,IF(LOG('Indicator Data'!AI36)&lt;AH$4,0,((LOG('Indicator Data'!AI36)-AH$4))/(AH$3-AH$4)*10))),1)</f>
        <v>0</v>
      </c>
      <c r="AI28" s="266">
        <f>ROUND(IF('Indicator Data'!AJ36=0,0,IF(LOG('Indicator Data'!AJ36)&gt;AI$3,10,IF(LOG('Indicator Data'!AJ36)&lt;AI$4,0,((LOG('Indicator Data'!AJ36)-AI$4))/(AI$3-AI$4)*10))),1)</f>
        <v>0</v>
      </c>
      <c r="AJ28" s="271">
        <f t="shared" si="1"/>
        <v>9.1999999999999993</v>
      </c>
      <c r="AK28" s="271">
        <f t="shared" si="2"/>
        <v>7.6</v>
      </c>
      <c r="AL28" s="271">
        <f t="shared" si="3"/>
        <v>0</v>
      </c>
      <c r="AM28" s="271">
        <f t="shared" si="4"/>
        <v>0</v>
      </c>
      <c r="AN28" s="271">
        <f t="shared" si="5"/>
        <v>0</v>
      </c>
      <c r="AO28" s="271">
        <f t="shared" si="6"/>
        <v>5.3</v>
      </c>
      <c r="AP28" s="271">
        <f t="shared" si="7"/>
        <v>10</v>
      </c>
      <c r="AQ28" s="271">
        <f t="shared" si="8"/>
        <v>4.3</v>
      </c>
      <c r="AR28" s="271">
        <f t="shared" si="9"/>
        <v>5.2</v>
      </c>
      <c r="AS28" s="272">
        <f t="shared" si="10"/>
        <v>6.4</v>
      </c>
      <c r="AT28" s="272">
        <f t="shared" si="11"/>
        <v>6</v>
      </c>
      <c r="AU28" s="2"/>
      <c r="AV28" s="2"/>
      <c r="AW28" s="2"/>
      <c r="AX28" s="2"/>
      <c r="AY28" s="2"/>
      <c r="AZ28" s="2"/>
    </row>
    <row r="29" spans="1:52" ht="15.75" customHeight="1" x14ac:dyDescent="0.3">
      <c r="A29" t="str">
        <f>'Indicator Data'!A37</f>
        <v>Cross Cutting Area</v>
      </c>
      <c r="B29" t="str">
        <f>'Indicator Data'!B37</f>
        <v>Dhaka</v>
      </c>
      <c r="C29" t="str">
        <f>'Indicator Data'!C37</f>
        <v>Manikganj</v>
      </c>
      <c r="D29">
        <f>'Indicator Data'!D37</f>
        <v>3056</v>
      </c>
      <c r="E29" s="266">
        <v>10</v>
      </c>
      <c r="F29" s="266">
        <v>10</v>
      </c>
      <c r="G29" s="267">
        <v>10</v>
      </c>
      <c r="H29" s="267">
        <v>2</v>
      </c>
      <c r="I29" s="266">
        <f>ROUND(IF('Indicator Data'!I37=0,0,IF(LOG('Indicator Data'!I37)&gt;I$3,10,IF(LOG('Indicator Data'!I37)&lt;I$4,0,((LOG('Indicator Data'!I37)-I$4))/(I$3-I$4)*10))),1)</f>
        <v>8.9</v>
      </c>
      <c r="J29" s="266">
        <f>ROUND(IF('Indicator Data'!J37=0,0,IF(LOG('Indicator Data'!J37)&gt;J$3,10,IF(LOG('Indicator Data'!J37)&lt;J$4,0,((LOG('Indicator Data'!J37)-J$4))/(J$3-J$4)*10))),1)</f>
        <v>9.3000000000000007</v>
      </c>
      <c r="K29" s="266">
        <f>ROUND(IF('Indicator Data'!K37=0,0,IF(LOG('Indicator Data'!K37)&gt;K$3,10,IF(LOG('Indicator Data'!K37)&lt;K$4,0,((LOG('Indicator Data'!K37)-K$4))/(K$3-K$4)*10))),1)</f>
        <v>0</v>
      </c>
      <c r="L29" s="266">
        <f>ROUND(IF('Indicator Data'!L37=0,0,IF(LOG('Indicator Data'!L37)&gt;L$3,10,IF(LOG('Indicator Data'!L37)&lt;L$4,0,((LOG('Indicator Data'!L37)-L$4))/(L$3-L$4)*10))),1)</f>
        <v>9.5</v>
      </c>
      <c r="M29" s="266">
        <f>ROUND(IF('Indicator Data'!M37=0,0,IF(LOG('Indicator Data'!M37)&gt;M$3,10,IF(LOG('Indicator Data'!M37)&lt;M$4,0,((LOG('Indicator Data'!M37)-M$4))/(M$3-M$4)*10))),1)</f>
        <v>0</v>
      </c>
      <c r="N29" s="266">
        <f>ROUND(IF('Indicator Data'!N37=0,0,IF(LOG('Indicator Data'!N37)&gt;N$3,10,IF(LOG('Indicator Data'!N37)&lt;N$4,0,((LOG('Indicator Data'!N37)-N$4))/(N$3-N$4)*10))),1)</f>
        <v>0</v>
      </c>
      <c r="O29" s="266">
        <f>ROUND(IF('Indicator Data'!O37=0,0,IF(LOG('Indicator Data'!O37)&gt;O$3,10,IF(LOG('Indicator Data'!O37)&lt;O$4,0,((LOG('Indicator Data'!O37)-O$4))/(O$3-O$4)*10))),1)</f>
        <v>0</v>
      </c>
      <c r="P29" s="266">
        <f>ROUND(IF('Indicator Data'!P37=0,0,IF(LOG('Indicator Data'!P37)&gt;P$3,10,IF(LOG('Indicator Data'!P37)&lt;P$4,0,((LOG('Indicator Data'!P37)-P$4))/(P$3-P$4)*10))),1)</f>
        <v>0</v>
      </c>
      <c r="Q29" s="266">
        <f>ROUND(IF('Indicator Data'!Q37=0,0,IF(LOG('Indicator Data'!Q37)&gt;Q$3,10,IF(LOG('Indicator Data'!Q37)&lt;Q$4,0,((LOG('Indicator Data'!Q37)-Q$4))/(Q$3-Q$4)*10))),1)</f>
        <v>0</v>
      </c>
      <c r="R29" s="266">
        <f>ROUND(IF('Indicator Data'!R37=0,0,IF(LOG('Indicator Data'!R37)&gt;R$3,10,IF(LOG('Indicator Data'!R37)&lt;R$4,0,((LOG('Indicator Data'!R37)-R$4))/(R$3-R$4)*10))),1)</f>
        <v>5.6</v>
      </c>
      <c r="S29" s="266">
        <f>IF('Indicator Data'!S37="No data","x",ROUND(IF('Indicator Data'!S37=0,0,IF(LOG('Indicator Data'!S37)&gt;S$3,10,IF(LOG('Indicator Data'!S37)&lt;S$4,0,((LOG('Indicator Data'!S37)-S$4))/(S$3-S$4)*10))),1))</f>
        <v>5.8</v>
      </c>
      <c r="T29" s="266">
        <f>ROUND(IF('Indicator Data'!T37=0,0,IF(LOG('Indicator Data'!T37)&gt;T$3,10,IF(LOG('Indicator Data'!T37)&lt;T$4,0,((LOG('Indicator Data'!T37)-T$4))/(T$3-T$4)*10))),1)</f>
        <v>5.9</v>
      </c>
      <c r="U29" s="266">
        <f>ROUND(IF('Indicator Data'!U37=0,0,IF(LOG('Indicator Data'!U37)&gt;U$3,10,IF(LOG('Indicator Data'!U37)&lt;U$4,0,((LOG('Indicator Data'!U37)-U$4))/(U$3-U$4)*10))),1)</f>
        <v>5.7</v>
      </c>
      <c r="V29" s="266">
        <f>ROUND(IF('Indicator Data'!V37=0,0,IF(LOG('Indicator Data'!V37)&gt;V$3,10,IF(LOG('Indicator Data'!V37)&lt;V$4,0,((LOG('Indicator Data'!V37)-V$4))/(V$3-V$4)*10))),1)</f>
        <v>3.3</v>
      </c>
      <c r="W29" s="266">
        <f>ROUND(IF('Indicator Data'!W37=0,0,IF(LOG('Indicator Data'!W37)&gt;W$3,10,IF(LOG('Indicator Data'!W37)&lt;W$4,0,((LOG('Indicator Data'!W37)-W$4))/(W$3-W$4)*10))),1)</f>
        <v>7.8</v>
      </c>
      <c r="X29" s="266">
        <f>ROUND(IF('Indicator Data'!X37=0,0,IF(LOG('Indicator Data'!X37)&gt;X$3,10,IF(LOG('Indicator Data'!X37)&lt;X$4,0,((LOG('Indicator Data'!X37)-X$4))/(X$3-X$4)*10))),1)</f>
        <v>4.9000000000000004</v>
      </c>
      <c r="Y29" s="266">
        <f>ROUND(IF('Indicator Data'!Y37=0,0,IF(LOG('Indicator Data'!Y37)&gt;Y$3,10,IF(LOG('Indicator Data'!Y37)&lt;Y$4,0,((LOG('Indicator Data'!Y37)-Y$4))/(Y$3-Y$4)*10))),1)</f>
        <v>3.1</v>
      </c>
      <c r="Z29" s="266">
        <f>ROUND(IF('Indicator Data'!Z37=0,0,IF(LOG('Indicator Data'!Z37)&gt;Z$3,10,IF(LOG('Indicator Data'!Z37)&lt;Z$4,0,((LOG('Indicator Data'!Z37)-Z$4))/(Z$3-Z$4)*10))),1)</f>
        <v>6.6</v>
      </c>
      <c r="AA29" s="266">
        <f>ROUND(IF('Indicator Data'!AA37=0,0,IF(LOG('Indicator Data'!AA37)&gt;AA$3,10,IF(LOG('Indicator Data'!AA37)&lt;AA$4,0,((LOG('Indicator Data'!AA37)-AA$4))/(AA$3-AA$4)*10))),1)</f>
        <v>1.5</v>
      </c>
      <c r="AB29" s="266">
        <f>ROUND(IF('Indicator Data'!AB37=0,0,IF(LOG('Indicator Data'!AB37)&gt;AB$3,10,IF(LOG('Indicator Data'!AB37)&lt;AB$4,0,((LOG('Indicator Data'!AB37)-AB$4))/(AB$3-AB$4)*10))),1)</f>
        <v>3.1</v>
      </c>
      <c r="AC29" s="266">
        <f>ROUND(IF('Indicator Data'!AC37=0,0,IF(LOG('Indicator Data'!AC37)&gt;AC$3,10,IF(LOG('Indicator Data'!AC37)&lt;AC$4,0,((LOG('Indicator Data'!AC37)-AC$4))/(AC$3-AC$4)*10))),1)</f>
        <v>3.5</v>
      </c>
      <c r="AD29" s="266">
        <f>ROUND(IF('Indicator Data'!AD37=0,0,IF(LOG('Indicator Data'!AD37)&gt;AD$3,10,IF(LOG('Indicator Data'!AD37)&lt;AD$4,0,((LOG('Indicator Data'!AD37)-AD$4))/(AD$3-AD$4)*10))),1)</f>
        <v>2.5</v>
      </c>
      <c r="AE29" s="266">
        <f t="shared" si="0"/>
        <v>9.4</v>
      </c>
      <c r="AF29" s="266">
        <v>9.6</v>
      </c>
      <c r="AG29" s="266">
        <v>8.4</v>
      </c>
      <c r="AH29" s="266">
        <f>ROUND(IF('Indicator Data'!AI37=0,0,IF(LOG('Indicator Data'!AI37)&gt;AH$3,10,IF(LOG('Indicator Data'!AI37)&lt;AH$4,0,((LOG('Indicator Data'!AI37)-AH$4))/(AH$3-AH$4)*10))),1)</f>
        <v>0</v>
      </c>
      <c r="AI29" s="266">
        <f>ROUND(IF('Indicator Data'!AJ37=0,0,IF(LOG('Indicator Data'!AJ37)&gt;AI$3,10,IF(LOG('Indicator Data'!AJ37)&lt;AI$4,0,((LOG('Indicator Data'!AJ37)-AI$4))/(AI$3-AI$4)*10))),1)</f>
        <v>0</v>
      </c>
      <c r="AJ29" s="271">
        <f t="shared" si="1"/>
        <v>9.1999999999999993</v>
      </c>
      <c r="AK29" s="271">
        <f t="shared" si="2"/>
        <v>8.1999999999999993</v>
      </c>
      <c r="AL29" s="271">
        <f t="shared" si="3"/>
        <v>0</v>
      </c>
      <c r="AM29" s="271">
        <f t="shared" si="4"/>
        <v>0</v>
      </c>
      <c r="AN29" s="271">
        <f t="shared" si="5"/>
        <v>0</v>
      </c>
      <c r="AO29" s="271">
        <f t="shared" si="6"/>
        <v>5.6</v>
      </c>
      <c r="AP29" s="271">
        <f t="shared" si="7"/>
        <v>5.8</v>
      </c>
      <c r="AQ29" s="271">
        <f t="shared" si="8"/>
        <v>5.8</v>
      </c>
      <c r="AR29" s="271">
        <f t="shared" si="9"/>
        <v>5.0999999999999996</v>
      </c>
      <c r="AS29" s="272">
        <f t="shared" si="10"/>
        <v>6.4</v>
      </c>
      <c r="AT29" s="272">
        <f t="shared" si="11"/>
        <v>5.3</v>
      </c>
      <c r="AU29" s="2"/>
      <c r="AV29" s="2"/>
      <c r="AW29" s="2"/>
      <c r="AX29" s="2"/>
      <c r="AY29" s="2"/>
      <c r="AZ29" s="2"/>
    </row>
    <row r="30" spans="1:52" ht="15.75" customHeight="1" x14ac:dyDescent="0.3">
      <c r="A30" t="str">
        <f>'Indicator Data'!A38</f>
        <v>Cross Cutting Area</v>
      </c>
      <c r="B30" t="str">
        <f>'Indicator Data'!B38</f>
        <v>Dhaka</v>
      </c>
      <c r="C30" t="str">
        <f>'Indicator Data'!C38</f>
        <v>Munshiganj</v>
      </c>
      <c r="D30">
        <f>'Indicator Data'!D38</f>
        <v>3059</v>
      </c>
      <c r="E30" s="266">
        <v>10</v>
      </c>
      <c r="F30" s="266">
        <v>10</v>
      </c>
      <c r="G30" s="267">
        <v>10</v>
      </c>
      <c r="H30" s="267">
        <v>2</v>
      </c>
      <c r="I30" s="266">
        <f>ROUND(IF('Indicator Data'!I38=0,0,IF(LOG('Indicator Data'!I38)&gt;I$3,10,IF(LOG('Indicator Data'!I38)&lt;I$4,0,((LOG('Indicator Data'!I38)-I$4))/(I$3-I$4)*10))),1)</f>
        <v>8.9</v>
      </c>
      <c r="J30" s="266">
        <f>ROUND(IF('Indicator Data'!J38=0,0,IF(LOG('Indicator Data'!J38)&gt;J$3,10,IF(LOG('Indicator Data'!J38)&lt;J$4,0,((LOG('Indicator Data'!J38)-J$4))/(J$3-J$4)*10))),1)</f>
        <v>7.5</v>
      </c>
      <c r="K30" s="266">
        <f>ROUND(IF('Indicator Data'!K38=0,0,IF(LOG('Indicator Data'!K38)&gt;K$3,10,IF(LOG('Indicator Data'!K38)&lt;K$4,0,((LOG('Indicator Data'!K38)-K$4))/(K$3-K$4)*10))),1)</f>
        <v>2.2999999999999998</v>
      </c>
      <c r="L30" s="266">
        <f>ROUND(IF('Indicator Data'!L38=0,0,IF(LOG('Indicator Data'!L38)&gt;L$3,10,IF(LOG('Indicator Data'!L38)&lt;L$4,0,((LOG('Indicator Data'!L38)-L$4))/(L$3-L$4)*10))),1)</f>
        <v>8.1999999999999993</v>
      </c>
      <c r="M30" s="266">
        <f>ROUND(IF('Indicator Data'!M38=0,0,IF(LOG('Indicator Data'!M38)&gt;M$3,10,IF(LOG('Indicator Data'!M38)&lt;M$4,0,((LOG('Indicator Data'!M38)-M$4))/(M$3-M$4)*10))),1)</f>
        <v>0</v>
      </c>
      <c r="N30" s="266">
        <f>ROUND(IF('Indicator Data'!N38=0,0,IF(LOG('Indicator Data'!N38)&gt;N$3,10,IF(LOG('Indicator Data'!N38)&lt;N$4,0,((LOG('Indicator Data'!N38)-N$4))/(N$3-N$4)*10))),1)</f>
        <v>0</v>
      </c>
      <c r="O30" s="266">
        <f>ROUND(IF('Indicator Data'!O38=0,0,IF(LOG('Indicator Data'!O38)&gt;O$3,10,IF(LOG('Indicator Data'!O38)&lt;O$4,0,((LOG('Indicator Data'!O38)-O$4))/(O$3-O$4)*10))),1)</f>
        <v>0</v>
      </c>
      <c r="P30" s="266">
        <f>ROUND(IF('Indicator Data'!P38=0,0,IF(LOG('Indicator Data'!P38)&gt;P$3,10,IF(LOG('Indicator Data'!P38)&lt;P$4,0,((LOG('Indicator Data'!P38)-P$4))/(P$3-P$4)*10))),1)</f>
        <v>0</v>
      </c>
      <c r="Q30" s="266">
        <f>ROUND(IF('Indicator Data'!Q38=0,0,IF(LOG('Indicator Data'!Q38)&gt;Q$3,10,IF(LOG('Indicator Data'!Q38)&lt;Q$4,0,((LOG('Indicator Data'!Q38)-Q$4))/(Q$3-Q$4)*10))),1)</f>
        <v>0</v>
      </c>
      <c r="R30" s="266">
        <f>ROUND(IF('Indicator Data'!R38=0,0,IF(LOG('Indicator Data'!R38)&gt;R$3,10,IF(LOG('Indicator Data'!R38)&lt;R$4,0,((LOG('Indicator Data'!R38)-R$4))/(R$3-R$4)*10))),1)</f>
        <v>4.0999999999999996</v>
      </c>
      <c r="S30" s="266">
        <f>IF('Indicator Data'!S38="No data","x",ROUND(IF('Indicator Data'!S38=0,0,IF(LOG('Indicator Data'!S38)&gt;S$3,10,IF(LOG('Indicator Data'!S38)&lt;S$4,0,((LOG('Indicator Data'!S38)-S$4))/(S$3-S$4)*10))),1))</f>
        <v>2.5</v>
      </c>
      <c r="T30" s="266">
        <f>ROUND(IF('Indicator Data'!T38=0,0,IF(LOG('Indicator Data'!T38)&gt;T$3,10,IF(LOG('Indicator Data'!T38)&lt;T$4,0,((LOG('Indicator Data'!T38)-T$4))/(T$3-T$4)*10))),1)</f>
        <v>2.8</v>
      </c>
      <c r="U30" s="266">
        <f>ROUND(IF('Indicator Data'!U38=0,0,IF(LOG('Indicator Data'!U38)&gt;U$3,10,IF(LOG('Indicator Data'!U38)&lt;U$4,0,((LOG('Indicator Data'!U38)-U$4))/(U$3-U$4)*10))),1)</f>
        <v>3.7</v>
      </c>
      <c r="V30" s="266">
        <f>ROUND(IF('Indicator Data'!V38=0,0,IF(LOG('Indicator Data'!V38)&gt;V$3,10,IF(LOG('Indicator Data'!V38)&lt;V$4,0,((LOG('Indicator Data'!V38)-V$4))/(V$3-V$4)*10))),1)</f>
        <v>4.5999999999999996</v>
      </c>
      <c r="W30" s="266">
        <f>ROUND(IF('Indicator Data'!W38=0,0,IF(LOG('Indicator Data'!W38)&gt;W$3,10,IF(LOG('Indicator Data'!W38)&lt;W$4,0,((LOG('Indicator Data'!W38)-W$4))/(W$3-W$4)*10))),1)</f>
        <v>5.5</v>
      </c>
      <c r="X30" s="266">
        <f>ROUND(IF('Indicator Data'!X38=0,0,IF(LOG('Indicator Data'!X38)&gt;X$3,10,IF(LOG('Indicator Data'!X38)&lt;X$4,0,((LOG('Indicator Data'!X38)-X$4))/(X$3-X$4)*10))),1)</f>
        <v>5.8</v>
      </c>
      <c r="Y30" s="266">
        <f>ROUND(IF('Indicator Data'!Y38=0,0,IF(LOG('Indicator Data'!Y38)&gt;Y$3,10,IF(LOG('Indicator Data'!Y38)&lt;Y$4,0,((LOG('Indicator Data'!Y38)-Y$4))/(Y$3-Y$4)*10))),1)</f>
        <v>4.8</v>
      </c>
      <c r="Z30" s="266">
        <f>ROUND(IF('Indicator Data'!Z38=0,0,IF(LOG('Indicator Data'!Z38)&gt;Z$3,10,IF(LOG('Indicator Data'!Z38)&lt;Z$4,0,((LOG('Indicator Data'!Z38)-Z$4))/(Z$3-Z$4)*10))),1)</f>
        <v>7.2</v>
      </c>
      <c r="AA30" s="266">
        <f>ROUND(IF('Indicator Data'!AA38=0,0,IF(LOG('Indicator Data'!AA38)&gt;AA$3,10,IF(LOG('Indicator Data'!AA38)&lt;AA$4,0,((LOG('Indicator Data'!AA38)-AA$4))/(AA$3-AA$4)*10))),1)</f>
        <v>1.9</v>
      </c>
      <c r="AB30" s="266">
        <f>ROUND(IF('Indicator Data'!AB38=0,0,IF(LOG('Indicator Data'!AB38)&gt;AB$3,10,IF(LOG('Indicator Data'!AB38)&lt;AB$4,0,((LOG('Indicator Data'!AB38)-AB$4))/(AB$3-AB$4)*10))),1)</f>
        <v>5.2</v>
      </c>
      <c r="AC30" s="266">
        <f>ROUND(IF('Indicator Data'!AC38=0,0,IF(LOG('Indicator Data'!AC38)&gt;AC$3,10,IF(LOG('Indicator Data'!AC38)&lt;AC$4,0,((LOG('Indicator Data'!AC38)-AC$4))/(AC$3-AC$4)*10))),1)</f>
        <v>3.2</v>
      </c>
      <c r="AD30" s="266">
        <f>ROUND(IF('Indicator Data'!AD38=0,0,IF(LOG('Indicator Data'!AD38)&gt;AD$3,10,IF(LOG('Indicator Data'!AD38)&lt;AD$4,0,((LOG('Indicator Data'!AD38)-AD$4))/(AD$3-AD$4)*10))),1)</f>
        <v>3</v>
      </c>
      <c r="AE30" s="266">
        <f t="shared" si="0"/>
        <v>9.4</v>
      </c>
      <c r="AF30" s="266">
        <v>9.6</v>
      </c>
      <c r="AG30" s="266">
        <v>8.4</v>
      </c>
      <c r="AH30" s="266">
        <f>ROUND(IF('Indicator Data'!AI38=0,0,IF(LOG('Indicator Data'!AI38)&gt;AH$3,10,IF(LOG('Indicator Data'!AI38)&lt;AH$4,0,((LOG('Indicator Data'!AI38)-AH$4))/(AH$3-AH$4)*10))),1)</f>
        <v>0</v>
      </c>
      <c r="AI30" s="266">
        <f>ROUND(IF('Indicator Data'!AJ38=0,0,IF(LOG('Indicator Data'!AJ38)&gt;AI$3,10,IF(LOG('Indicator Data'!AJ38)&lt;AI$4,0,((LOG('Indicator Data'!AJ38)-AI$4))/(AI$3-AI$4)*10))),1)</f>
        <v>0</v>
      </c>
      <c r="AJ30" s="271">
        <f t="shared" si="1"/>
        <v>9.1999999999999993</v>
      </c>
      <c r="AK30" s="271">
        <f t="shared" si="2"/>
        <v>7.3</v>
      </c>
      <c r="AL30" s="271">
        <f t="shared" si="3"/>
        <v>0</v>
      </c>
      <c r="AM30" s="271">
        <f t="shared" si="4"/>
        <v>0</v>
      </c>
      <c r="AN30" s="271">
        <f t="shared" si="5"/>
        <v>0</v>
      </c>
      <c r="AO30" s="271">
        <f t="shared" si="6"/>
        <v>4.0999999999999996</v>
      </c>
      <c r="AP30" s="271">
        <f t="shared" si="7"/>
        <v>2.5</v>
      </c>
      <c r="AQ30" s="271">
        <f t="shared" si="8"/>
        <v>3.3</v>
      </c>
      <c r="AR30" s="271">
        <f t="shared" si="9"/>
        <v>5.5</v>
      </c>
      <c r="AS30" s="272">
        <f t="shared" si="10"/>
        <v>6.4</v>
      </c>
      <c r="AT30" s="272">
        <f t="shared" si="11"/>
        <v>4.4000000000000004</v>
      </c>
      <c r="AU30" s="2"/>
      <c r="AV30" s="2"/>
      <c r="AW30" s="2"/>
      <c r="AX30" s="2"/>
      <c r="AY30" s="2"/>
      <c r="AZ30" s="2"/>
    </row>
    <row r="31" spans="1:52" ht="15.75" customHeight="1" x14ac:dyDescent="0.3">
      <c r="A31" t="str">
        <f>'Indicator Data'!A39</f>
        <v>Cross Cutting Area</v>
      </c>
      <c r="B31" t="str">
        <f>'Indicator Data'!B39</f>
        <v>Dhaka</v>
      </c>
      <c r="C31" t="str">
        <f>'Indicator Data'!C39</f>
        <v>Narayanganj</v>
      </c>
      <c r="D31">
        <f>'Indicator Data'!D39</f>
        <v>3067</v>
      </c>
      <c r="E31" s="266">
        <v>10</v>
      </c>
      <c r="F31" s="266">
        <v>10</v>
      </c>
      <c r="G31" s="267">
        <v>10</v>
      </c>
      <c r="H31" s="267">
        <v>2</v>
      </c>
      <c r="I31" s="266">
        <f>ROUND(IF('Indicator Data'!I39=0,0,IF(LOG('Indicator Data'!I39)&gt;I$3,10,IF(LOG('Indicator Data'!I39)&lt;I$4,0,((LOG('Indicator Data'!I39)-I$4))/(I$3-I$4)*10))),1)</f>
        <v>7</v>
      </c>
      <c r="J31" s="266">
        <f>ROUND(IF('Indicator Data'!J39=0,0,IF(LOG('Indicator Data'!J39)&gt;J$3,10,IF(LOG('Indicator Data'!J39)&lt;J$4,0,((LOG('Indicator Data'!J39)-J$4))/(J$3-J$4)*10))),1)</f>
        <v>7.7</v>
      </c>
      <c r="K31" s="266">
        <f>ROUND(IF('Indicator Data'!K39=0,0,IF(LOG('Indicator Data'!K39)&gt;K$3,10,IF(LOG('Indicator Data'!K39)&lt;K$4,0,((LOG('Indicator Data'!K39)-K$4))/(K$3-K$4)*10))),1)</f>
        <v>0</v>
      </c>
      <c r="L31" s="266">
        <f>ROUND(IF('Indicator Data'!L39=0,0,IF(LOG('Indicator Data'!L39)&gt;L$3,10,IF(LOG('Indicator Data'!L39)&lt;L$4,0,((LOG('Indicator Data'!L39)-L$4))/(L$3-L$4)*10))),1)</f>
        <v>9.1999999999999993</v>
      </c>
      <c r="M31" s="266">
        <f>ROUND(IF('Indicator Data'!M39=0,0,IF(LOG('Indicator Data'!M39)&gt;M$3,10,IF(LOG('Indicator Data'!M39)&lt;M$4,0,((LOG('Indicator Data'!M39)-M$4))/(M$3-M$4)*10))),1)</f>
        <v>0</v>
      </c>
      <c r="N31" s="266">
        <f>ROUND(IF('Indicator Data'!N39=0,0,IF(LOG('Indicator Data'!N39)&gt;N$3,10,IF(LOG('Indicator Data'!N39)&lt;N$4,0,((LOG('Indicator Data'!N39)-N$4))/(N$3-N$4)*10))),1)</f>
        <v>0</v>
      </c>
      <c r="O31" s="266">
        <f>ROUND(IF('Indicator Data'!O39=0,0,IF(LOG('Indicator Data'!O39)&gt;O$3,10,IF(LOG('Indicator Data'!O39)&lt;O$4,0,((LOG('Indicator Data'!O39)-O$4))/(O$3-O$4)*10))),1)</f>
        <v>0</v>
      </c>
      <c r="P31" s="266">
        <f>ROUND(IF('Indicator Data'!P39=0,0,IF(LOG('Indicator Data'!P39)&gt;P$3,10,IF(LOG('Indicator Data'!P39)&lt;P$4,0,((LOG('Indicator Data'!P39)-P$4))/(P$3-P$4)*10))),1)</f>
        <v>0</v>
      </c>
      <c r="Q31" s="266">
        <f>ROUND(IF('Indicator Data'!Q39=0,0,IF(LOG('Indicator Data'!Q39)&gt;Q$3,10,IF(LOG('Indicator Data'!Q39)&lt;Q$4,0,((LOG('Indicator Data'!Q39)-Q$4))/(Q$3-Q$4)*10))),1)</f>
        <v>0</v>
      </c>
      <c r="R31" s="266">
        <f>ROUND(IF('Indicator Data'!R39=0,0,IF(LOG('Indicator Data'!R39)&gt;R$3,10,IF(LOG('Indicator Data'!R39)&lt;R$4,0,((LOG('Indicator Data'!R39)-R$4))/(R$3-R$4)*10))),1)</f>
        <v>5</v>
      </c>
      <c r="S31" s="266">
        <f>IF('Indicator Data'!S39="No data","x",ROUND(IF('Indicator Data'!S39=0,0,IF(LOG('Indicator Data'!S39)&gt;S$3,10,IF(LOG('Indicator Data'!S39)&lt;S$4,0,((LOG('Indicator Data'!S39)-S$4))/(S$3-S$4)*10))),1))</f>
        <v>0</v>
      </c>
      <c r="T31" s="266">
        <f>ROUND(IF('Indicator Data'!T39=0,0,IF(LOG('Indicator Data'!T39)&gt;T$3,10,IF(LOG('Indicator Data'!T39)&lt;T$4,0,((LOG('Indicator Data'!T39)-T$4))/(T$3-T$4)*10))),1)</f>
        <v>4.8</v>
      </c>
      <c r="U31" s="266">
        <f>ROUND(IF('Indicator Data'!U39=0,0,IF(LOG('Indicator Data'!U39)&gt;U$3,10,IF(LOG('Indicator Data'!U39)&lt;U$4,0,((LOG('Indicator Data'!U39)-U$4))/(U$3-U$4)*10))),1)</f>
        <v>4.5999999999999996</v>
      </c>
      <c r="V31" s="266">
        <f>ROUND(IF('Indicator Data'!V39=0,0,IF(LOG('Indicator Data'!V39)&gt;V$3,10,IF(LOG('Indicator Data'!V39)&lt;V$4,0,((LOG('Indicator Data'!V39)-V$4))/(V$3-V$4)*10))),1)</f>
        <v>3.9</v>
      </c>
      <c r="W31" s="266">
        <f>ROUND(IF('Indicator Data'!W39=0,0,IF(LOG('Indicator Data'!W39)&gt;W$3,10,IF(LOG('Indicator Data'!W39)&lt;W$4,0,((LOG('Indicator Data'!W39)-W$4))/(W$3-W$4)*10))),1)</f>
        <v>4.0999999999999996</v>
      </c>
      <c r="X31" s="266">
        <f>ROUND(IF('Indicator Data'!X39=0,0,IF(LOG('Indicator Data'!X39)&gt;X$3,10,IF(LOG('Indicator Data'!X39)&lt;X$4,0,((LOG('Indicator Data'!X39)-X$4))/(X$3-X$4)*10))),1)</f>
        <v>8.5</v>
      </c>
      <c r="Y31" s="266">
        <f>ROUND(IF('Indicator Data'!Y39=0,0,IF(LOG('Indicator Data'!Y39)&gt;Y$3,10,IF(LOG('Indicator Data'!Y39)&lt;Y$4,0,((LOG('Indicator Data'!Y39)-Y$4))/(Y$3-Y$4)*10))),1)</f>
        <v>3.5</v>
      </c>
      <c r="Z31" s="266">
        <f>ROUND(IF('Indicator Data'!Z39=0,0,IF(LOG('Indicator Data'!Z39)&gt;Z$3,10,IF(LOG('Indicator Data'!Z39)&lt;Z$4,0,((LOG('Indicator Data'!Z39)-Z$4))/(Z$3-Z$4)*10))),1)</f>
        <v>9</v>
      </c>
      <c r="AA31" s="266">
        <f>ROUND(IF('Indicator Data'!AA39=0,0,IF(LOG('Indicator Data'!AA39)&gt;AA$3,10,IF(LOG('Indicator Data'!AA39)&lt;AA$4,0,((LOG('Indicator Data'!AA39)-AA$4))/(AA$3-AA$4)*10))),1)</f>
        <v>7.3</v>
      </c>
      <c r="AB31" s="266">
        <f>ROUND(IF('Indicator Data'!AB39=0,0,IF(LOG('Indicator Data'!AB39)&gt;AB$3,10,IF(LOG('Indicator Data'!AB39)&lt;AB$4,0,((LOG('Indicator Data'!AB39)-AB$4))/(AB$3-AB$4)*10))),1)</f>
        <v>7.6</v>
      </c>
      <c r="AC31" s="266">
        <f>ROUND(IF('Indicator Data'!AC39=0,0,IF(LOG('Indicator Data'!AC39)&gt;AC$3,10,IF(LOG('Indicator Data'!AC39)&lt;AC$4,0,((LOG('Indicator Data'!AC39)-AC$4))/(AC$3-AC$4)*10))),1)</f>
        <v>3.2</v>
      </c>
      <c r="AD31" s="266">
        <f>ROUND(IF('Indicator Data'!AD39=0,0,IF(LOG('Indicator Data'!AD39)&gt;AD$3,10,IF(LOG('Indicator Data'!AD39)&lt;AD$4,0,((LOG('Indicator Data'!AD39)-AD$4))/(AD$3-AD$4)*10))),1)</f>
        <v>3</v>
      </c>
      <c r="AE31" s="266">
        <f t="shared" si="0"/>
        <v>9.4</v>
      </c>
      <c r="AF31" s="266">
        <v>9.6</v>
      </c>
      <c r="AG31" s="266">
        <v>8.4</v>
      </c>
      <c r="AH31" s="266">
        <f>ROUND(IF('Indicator Data'!AI39=0,0,IF(LOG('Indicator Data'!AI39)&gt;AH$3,10,IF(LOG('Indicator Data'!AI39)&lt;AH$4,0,((LOG('Indicator Data'!AI39)-AH$4))/(AH$3-AH$4)*10))),1)</f>
        <v>0</v>
      </c>
      <c r="AI31" s="266">
        <f>ROUND(IF('Indicator Data'!AJ39=0,0,IF(LOG('Indicator Data'!AJ39)&gt;AI$3,10,IF(LOG('Indicator Data'!AJ39)&lt;AI$4,0,((LOG('Indicator Data'!AJ39)-AI$4))/(AI$3-AI$4)*10))),1)</f>
        <v>0</v>
      </c>
      <c r="AJ31" s="271">
        <f t="shared" si="1"/>
        <v>9.1999999999999993</v>
      </c>
      <c r="AK31" s="271">
        <f t="shared" si="2"/>
        <v>7</v>
      </c>
      <c r="AL31" s="271">
        <f t="shared" si="3"/>
        <v>0</v>
      </c>
      <c r="AM31" s="271">
        <f t="shared" si="4"/>
        <v>0</v>
      </c>
      <c r="AN31" s="271">
        <f t="shared" si="5"/>
        <v>0</v>
      </c>
      <c r="AO31" s="271">
        <f t="shared" si="6"/>
        <v>5</v>
      </c>
      <c r="AP31" s="271">
        <f t="shared" si="7"/>
        <v>0</v>
      </c>
      <c r="AQ31" s="271">
        <f t="shared" si="8"/>
        <v>4.7</v>
      </c>
      <c r="AR31" s="271">
        <f t="shared" si="9"/>
        <v>6.5</v>
      </c>
      <c r="AS31" s="272">
        <f t="shared" si="10"/>
        <v>6.4</v>
      </c>
      <c r="AT31" s="272">
        <f t="shared" si="11"/>
        <v>4.5999999999999996</v>
      </c>
      <c r="AU31" s="2"/>
      <c r="AV31" s="2"/>
      <c r="AW31" s="2"/>
      <c r="AX31" s="2"/>
      <c r="AY31" s="2"/>
      <c r="AZ31" s="2"/>
    </row>
    <row r="32" spans="1:52" ht="15.75" customHeight="1" x14ac:dyDescent="0.3">
      <c r="A32" t="str">
        <f>'Indicator Data'!A40</f>
        <v>Cross Cutting Area</v>
      </c>
      <c r="B32" t="str">
        <f>'Indicator Data'!B40</f>
        <v>Dhaka</v>
      </c>
      <c r="C32" t="str">
        <f>'Indicator Data'!C40</f>
        <v>Narsingdi</v>
      </c>
      <c r="D32">
        <f>'Indicator Data'!D40</f>
        <v>3068</v>
      </c>
      <c r="E32" s="266">
        <v>10</v>
      </c>
      <c r="F32" s="266">
        <v>10</v>
      </c>
      <c r="G32" s="267">
        <v>10</v>
      </c>
      <c r="H32" s="267">
        <v>2</v>
      </c>
      <c r="I32" s="266">
        <f>ROUND(IF('Indicator Data'!I40=0,0,IF(LOG('Indicator Data'!I40)&gt;I$3,10,IF(LOG('Indicator Data'!I40)&lt;I$4,0,((LOG('Indicator Data'!I40)-I$4))/(I$3-I$4)*10))),1)</f>
        <v>8.1</v>
      </c>
      <c r="J32" s="266">
        <f>ROUND(IF('Indicator Data'!J40=0,0,IF(LOG('Indicator Data'!J40)&gt;J$3,10,IF(LOG('Indicator Data'!J40)&lt;J$4,0,((LOG('Indicator Data'!J40)-J$4))/(J$3-J$4)*10))),1)</f>
        <v>8.1999999999999993</v>
      </c>
      <c r="K32" s="266">
        <f>ROUND(IF('Indicator Data'!K40=0,0,IF(LOG('Indicator Data'!K40)&gt;K$3,10,IF(LOG('Indicator Data'!K40)&lt;K$4,0,((LOG('Indicator Data'!K40)-K$4))/(K$3-K$4)*10))),1)</f>
        <v>3.5</v>
      </c>
      <c r="L32" s="266">
        <f>ROUND(IF('Indicator Data'!L40=0,0,IF(LOG('Indicator Data'!L40)&gt;L$3,10,IF(LOG('Indicator Data'!L40)&lt;L$4,0,((LOG('Indicator Data'!L40)-L$4))/(L$3-L$4)*10))),1)</f>
        <v>10</v>
      </c>
      <c r="M32" s="266">
        <f>ROUND(IF('Indicator Data'!M40=0,0,IF(LOG('Indicator Data'!M40)&gt;M$3,10,IF(LOG('Indicator Data'!M40)&lt;M$4,0,((LOG('Indicator Data'!M40)-M$4))/(M$3-M$4)*10))),1)</f>
        <v>2.7</v>
      </c>
      <c r="N32" s="266">
        <f>ROUND(IF('Indicator Data'!N40=0,0,IF(LOG('Indicator Data'!N40)&gt;N$3,10,IF(LOG('Indicator Data'!N40)&lt;N$4,0,((LOG('Indicator Data'!N40)-N$4))/(N$3-N$4)*10))),1)</f>
        <v>0</v>
      </c>
      <c r="O32" s="266">
        <f>ROUND(IF('Indicator Data'!O40=0,0,IF(LOG('Indicator Data'!O40)&gt;O$3,10,IF(LOG('Indicator Data'!O40)&lt;O$4,0,((LOG('Indicator Data'!O40)-O$4))/(O$3-O$4)*10))),1)</f>
        <v>0</v>
      </c>
      <c r="P32" s="266">
        <f>ROUND(IF('Indicator Data'!P40=0,0,IF(LOG('Indicator Data'!P40)&gt;P$3,10,IF(LOG('Indicator Data'!P40)&lt;P$4,0,((LOG('Indicator Data'!P40)-P$4))/(P$3-P$4)*10))),1)</f>
        <v>0</v>
      </c>
      <c r="Q32" s="266">
        <f>ROUND(IF('Indicator Data'!Q40=0,0,IF(LOG('Indicator Data'!Q40)&gt;Q$3,10,IF(LOG('Indicator Data'!Q40)&lt;Q$4,0,((LOG('Indicator Data'!Q40)-Q$4))/(Q$3-Q$4)*10))),1)</f>
        <v>0</v>
      </c>
      <c r="R32" s="266">
        <f>ROUND(IF('Indicator Data'!R40=0,0,IF(LOG('Indicator Data'!R40)&gt;R$3,10,IF(LOG('Indicator Data'!R40)&lt;R$4,0,((LOG('Indicator Data'!R40)-R$4))/(R$3-R$4)*10))),1)</f>
        <v>4.5999999999999996</v>
      </c>
      <c r="S32" s="266">
        <f>IF('Indicator Data'!S40="No data","x",ROUND(IF('Indicator Data'!S40=0,0,IF(LOG('Indicator Data'!S40)&gt;S$3,10,IF(LOG('Indicator Data'!S40)&lt;S$4,0,((LOG('Indicator Data'!S40)-S$4))/(S$3-S$4)*10))),1))</f>
        <v>0</v>
      </c>
      <c r="T32" s="266">
        <f>ROUND(IF('Indicator Data'!T40=0,0,IF(LOG('Indicator Data'!T40)&gt;T$3,10,IF(LOG('Indicator Data'!T40)&lt;T$4,0,((LOG('Indicator Data'!T40)-T$4))/(T$3-T$4)*10))),1)</f>
        <v>6.5</v>
      </c>
      <c r="U32" s="266">
        <f>ROUND(IF('Indicator Data'!U40=0,0,IF(LOG('Indicator Data'!U40)&gt;U$3,10,IF(LOG('Indicator Data'!U40)&lt;U$4,0,((LOG('Indicator Data'!U40)-U$4))/(U$3-U$4)*10))),1)</f>
        <v>5</v>
      </c>
      <c r="V32" s="266">
        <f>ROUND(IF('Indicator Data'!V40=0,0,IF(LOG('Indicator Data'!V40)&gt;V$3,10,IF(LOG('Indicator Data'!V40)&lt;V$4,0,((LOG('Indicator Data'!V40)-V$4))/(V$3-V$4)*10))),1)</f>
        <v>2.7</v>
      </c>
      <c r="W32" s="266">
        <f>ROUND(IF('Indicator Data'!W40=0,0,IF(LOG('Indicator Data'!W40)&gt;W$3,10,IF(LOG('Indicator Data'!W40)&lt;W$4,0,((LOG('Indicator Data'!W40)-W$4))/(W$3-W$4)*10))),1)</f>
        <v>4.9000000000000004</v>
      </c>
      <c r="X32" s="266">
        <f>ROUND(IF('Indicator Data'!X40=0,0,IF(LOG('Indicator Data'!X40)&gt;X$3,10,IF(LOG('Indicator Data'!X40)&lt;X$4,0,((LOG('Indicator Data'!X40)-X$4))/(X$3-X$4)*10))),1)</f>
        <v>6.5</v>
      </c>
      <c r="Y32" s="266">
        <f>ROUND(IF('Indicator Data'!Y40=0,0,IF(LOG('Indicator Data'!Y40)&gt;Y$3,10,IF(LOG('Indicator Data'!Y40)&lt;Y$4,0,((LOG('Indicator Data'!Y40)-Y$4))/(Y$3-Y$4)*10))),1)</f>
        <v>5</v>
      </c>
      <c r="Z32" s="266">
        <f>ROUND(IF('Indicator Data'!Z40=0,0,IF(LOG('Indicator Data'!Z40)&gt;Z$3,10,IF(LOG('Indicator Data'!Z40)&lt;Z$4,0,((LOG('Indicator Data'!Z40)-Z$4))/(Z$3-Z$4)*10))),1)</f>
        <v>7.9</v>
      </c>
      <c r="AA32" s="266">
        <f>ROUND(IF('Indicator Data'!AA40=0,0,IF(LOG('Indicator Data'!AA40)&gt;AA$3,10,IF(LOG('Indicator Data'!AA40)&lt;AA$4,0,((LOG('Indicator Data'!AA40)-AA$4))/(AA$3-AA$4)*10))),1)</f>
        <v>4.8</v>
      </c>
      <c r="AB32" s="266">
        <f>ROUND(IF('Indicator Data'!AB40=0,0,IF(LOG('Indicator Data'!AB40)&gt;AB$3,10,IF(LOG('Indicator Data'!AB40)&lt;AB$4,0,((LOG('Indicator Data'!AB40)-AB$4))/(AB$3-AB$4)*10))),1)</f>
        <v>4.3</v>
      </c>
      <c r="AC32" s="266">
        <f>ROUND(IF('Indicator Data'!AC40=0,0,IF(LOG('Indicator Data'!AC40)&gt;AC$3,10,IF(LOG('Indicator Data'!AC40)&lt;AC$4,0,((LOG('Indicator Data'!AC40)-AC$4))/(AC$3-AC$4)*10))),1)</f>
        <v>6.7</v>
      </c>
      <c r="AD32" s="266">
        <f>ROUND(IF('Indicator Data'!AD40=0,0,IF(LOG('Indicator Data'!AD40)&gt;AD$3,10,IF(LOG('Indicator Data'!AD40)&lt;AD$4,0,((LOG('Indicator Data'!AD40)-AD$4))/(AD$3-AD$4)*10))),1)</f>
        <v>5.6</v>
      </c>
      <c r="AE32" s="266">
        <f t="shared" si="0"/>
        <v>9.4</v>
      </c>
      <c r="AF32" s="266">
        <v>9.6</v>
      </c>
      <c r="AG32" s="266">
        <v>8.4</v>
      </c>
      <c r="AH32" s="266">
        <f>ROUND(IF('Indicator Data'!AI40=0,0,IF(LOG('Indicator Data'!AI40)&gt;AH$3,10,IF(LOG('Indicator Data'!AI40)&lt;AH$4,0,((LOG('Indicator Data'!AI40)-AH$4))/(AH$3-AH$4)*10))),1)</f>
        <v>0</v>
      </c>
      <c r="AI32" s="266">
        <f>ROUND(IF('Indicator Data'!AJ40=0,0,IF(LOG('Indicator Data'!AJ40)&gt;AI$3,10,IF(LOG('Indicator Data'!AJ40)&lt;AI$4,0,((LOG('Indicator Data'!AJ40)-AI$4))/(AI$3-AI$4)*10))),1)</f>
        <v>0</v>
      </c>
      <c r="AJ32" s="271">
        <f t="shared" si="1"/>
        <v>9.1999999999999993</v>
      </c>
      <c r="AK32" s="271">
        <f t="shared" si="2"/>
        <v>8.1999999999999993</v>
      </c>
      <c r="AL32" s="271">
        <f t="shared" si="3"/>
        <v>1.4</v>
      </c>
      <c r="AM32" s="271">
        <f t="shared" si="4"/>
        <v>0</v>
      </c>
      <c r="AN32" s="271">
        <f t="shared" si="5"/>
        <v>0</v>
      </c>
      <c r="AO32" s="271">
        <f t="shared" si="6"/>
        <v>4.5999999999999996</v>
      </c>
      <c r="AP32" s="271">
        <f t="shared" si="7"/>
        <v>0</v>
      </c>
      <c r="AQ32" s="271">
        <f t="shared" si="8"/>
        <v>5.8</v>
      </c>
      <c r="AR32" s="271">
        <f t="shared" si="9"/>
        <v>5.9</v>
      </c>
      <c r="AS32" s="272">
        <f t="shared" si="10"/>
        <v>6.4</v>
      </c>
      <c r="AT32" s="272">
        <f t="shared" si="11"/>
        <v>4.9000000000000004</v>
      </c>
      <c r="AU32" s="2"/>
      <c r="AV32" s="2"/>
      <c r="AW32" s="2"/>
      <c r="AX32" s="2"/>
      <c r="AY32" s="2"/>
      <c r="AZ32" s="2"/>
    </row>
    <row r="33" spans="1:52" ht="15.75" customHeight="1" x14ac:dyDescent="0.3">
      <c r="A33" t="str">
        <f>'Indicator Data'!A41</f>
        <v>Cross Cutting Area</v>
      </c>
      <c r="B33" t="str">
        <f>'Indicator Data'!B41</f>
        <v>Dhaka</v>
      </c>
      <c r="C33" t="str">
        <f>'Indicator Data'!C41</f>
        <v>Rajbari</v>
      </c>
      <c r="D33">
        <f>'Indicator Data'!D41</f>
        <v>3082</v>
      </c>
      <c r="E33" s="266">
        <v>10</v>
      </c>
      <c r="F33" s="266">
        <v>10</v>
      </c>
      <c r="G33" s="267">
        <v>10</v>
      </c>
      <c r="H33" s="267">
        <v>2</v>
      </c>
      <c r="I33" s="266">
        <f>ROUND(IF('Indicator Data'!I41=0,0,IF(LOG('Indicator Data'!I41)&gt;I$3,10,IF(LOG('Indicator Data'!I41)&lt;I$4,0,((LOG('Indicator Data'!I41)-I$4))/(I$3-I$4)*10))),1)</f>
        <v>9.6</v>
      </c>
      <c r="J33" s="266">
        <f>ROUND(IF('Indicator Data'!J41=0,0,IF(LOG('Indicator Data'!J41)&gt;J$3,10,IF(LOG('Indicator Data'!J41)&lt;J$4,0,((LOG('Indicator Data'!J41)-J$4))/(J$3-J$4)*10))),1)</f>
        <v>8.1999999999999993</v>
      </c>
      <c r="K33" s="266">
        <f>ROUND(IF('Indicator Data'!K41=0,0,IF(LOG('Indicator Data'!K41)&gt;K$3,10,IF(LOG('Indicator Data'!K41)&lt;K$4,0,((LOG('Indicator Data'!K41)-K$4))/(K$3-K$4)*10))),1)</f>
        <v>0</v>
      </c>
      <c r="L33" s="266">
        <f>ROUND(IF('Indicator Data'!L41=0,0,IF(LOG('Indicator Data'!L41)&gt;L$3,10,IF(LOG('Indicator Data'!L41)&lt;L$4,0,((LOG('Indicator Data'!L41)-L$4))/(L$3-L$4)*10))),1)</f>
        <v>9.3000000000000007</v>
      </c>
      <c r="M33" s="266">
        <f>ROUND(IF('Indicator Data'!M41=0,0,IF(LOG('Indicator Data'!M41)&gt;M$3,10,IF(LOG('Indicator Data'!M41)&lt;M$4,0,((LOG('Indicator Data'!M41)-M$4))/(M$3-M$4)*10))),1)</f>
        <v>0</v>
      </c>
      <c r="N33" s="266">
        <f>ROUND(IF('Indicator Data'!N41=0,0,IF(LOG('Indicator Data'!N41)&gt;N$3,10,IF(LOG('Indicator Data'!N41)&lt;N$4,0,((LOG('Indicator Data'!N41)-N$4))/(N$3-N$4)*10))),1)</f>
        <v>0</v>
      </c>
      <c r="O33" s="266">
        <f>ROUND(IF('Indicator Data'!O41=0,0,IF(LOG('Indicator Data'!O41)&gt;O$3,10,IF(LOG('Indicator Data'!O41)&lt;O$4,0,((LOG('Indicator Data'!O41)-O$4))/(O$3-O$4)*10))),1)</f>
        <v>0</v>
      </c>
      <c r="P33" s="266">
        <f>ROUND(IF('Indicator Data'!P41=0,0,IF(LOG('Indicator Data'!P41)&gt;P$3,10,IF(LOG('Indicator Data'!P41)&lt;P$4,0,((LOG('Indicator Data'!P41)-P$4))/(P$3-P$4)*10))),1)</f>
        <v>0</v>
      </c>
      <c r="Q33" s="266">
        <f>ROUND(IF('Indicator Data'!Q41=0,0,IF(LOG('Indicator Data'!Q41)&gt;Q$3,10,IF(LOG('Indicator Data'!Q41)&lt;Q$4,0,((LOG('Indicator Data'!Q41)-Q$4))/(Q$3-Q$4)*10))),1)</f>
        <v>0</v>
      </c>
      <c r="R33" s="266">
        <f>ROUND(IF('Indicator Data'!R41=0,0,IF(LOG('Indicator Data'!R41)&gt;R$3,10,IF(LOG('Indicator Data'!R41)&lt;R$4,0,((LOG('Indicator Data'!R41)-R$4))/(R$3-R$4)*10))),1)</f>
        <v>4.0999999999999996</v>
      </c>
      <c r="S33" s="266">
        <f>IF('Indicator Data'!S41="No data","x",ROUND(IF('Indicator Data'!S41=0,0,IF(LOG('Indicator Data'!S41)&gt;S$3,10,IF(LOG('Indicator Data'!S41)&lt;S$4,0,((LOG('Indicator Data'!S41)-S$4))/(S$3-S$4)*10))),1))</f>
        <v>7.6</v>
      </c>
      <c r="T33" s="266">
        <f>ROUND(IF('Indicator Data'!T41=0,0,IF(LOG('Indicator Data'!T41)&gt;T$3,10,IF(LOG('Indicator Data'!T41)&lt;T$4,0,((LOG('Indicator Data'!T41)-T$4))/(T$3-T$4)*10))),1)</f>
        <v>7.9</v>
      </c>
      <c r="U33" s="266">
        <f>ROUND(IF('Indicator Data'!U41=0,0,IF(LOG('Indicator Data'!U41)&gt;U$3,10,IF(LOG('Indicator Data'!U41)&lt;U$4,0,((LOG('Indicator Data'!U41)-U$4))/(U$3-U$4)*10))),1)</f>
        <v>6.2</v>
      </c>
      <c r="V33" s="266">
        <f>ROUND(IF('Indicator Data'!V41=0,0,IF(LOG('Indicator Data'!V41)&gt;V$3,10,IF(LOG('Indicator Data'!V41)&lt;V$4,0,((LOG('Indicator Data'!V41)-V$4))/(V$3-V$4)*10))),1)</f>
        <v>4.7</v>
      </c>
      <c r="W33" s="266">
        <f>ROUND(IF('Indicator Data'!W41=0,0,IF(LOG('Indicator Data'!W41)&gt;W$3,10,IF(LOG('Indicator Data'!W41)&lt;W$4,0,((LOG('Indicator Data'!W41)-W$4))/(W$3-W$4)*10))),1)</f>
        <v>5.8</v>
      </c>
      <c r="X33" s="266">
        <f>ROUND(IF('Indicator Data'!X41=0,0,IF(LOG('Indicator Data'!X41)&gt;X$3,10,IF(LOG('Indicator Data'!X41)&lt;X$4,0,((LOG('Indicator Data'!X41)-X$4))/(X$3-X$4)*10))),1)</f>
        <v>4.9000000000000004</v>
      </c>
      <c r="Y33" s="266">
        <f>ROUND(IF('Indicator Data'!Y41=0,0,IF(LOG('Indicator Data'!Y41)&gt;Y$3,10,IF(LOG('Indicator Data'!Y41)&lt;Y$4,0,((LOG('Indicator Data'!Y41)-Y$4))/(Y$3-Y$4)*10))),1)</f>
        <v>3.7</v>
      </c>
      <c r="Z33" s="266">
        <f>ROUND(IF('Indicator Data'!Z41=0,0,IF(LOG('Indicator Data'!Z41)&gt;Z$3,10,IF(LOG('Indicator Data'!Z41)&lt;Z$4,0,((LOG('Indicator Data'!Z41)-Z$4))/(Z$3-Z$4)*10))),1)</f>
        <v>7</v>
      </c>
      <c r="AA33" s="266">
        <f>ROUND(IF('Indicator Data'!AA41=0,0,IF(LOG('Indicator Data'!AA41)&gt;AA$3,10,IF(LOG('Indicator Data'!AA41)&lt;AA$4,0,((LOG('Indicator Data'!AA41)-AA$4))/(AA$3-AA$4)*10))),1)</f>
        <v>2.9</v>
      </c>
      <c r="AB33" s="266">
        <f>ROUND(IF('Indicator Data'!AB41=0,0,IF(LOG('Indicator Data'!AB41)&gt;AB$3,10,IF(LOG('Indicator Data'!AB41)&lt;AB$4,0,((LOG('Indicator Data'!AB41)-AB$4))/(AB$3-AB$4)*10))),1)</f>
        <v>6.1</v>
      </c>
      <c r="AC33" s="266">
        <f>ROUND(IF('Indicator Data'!AC41=0,0,IF(LOG('Indicator Data'!AC41)&gt;AC$3,10,IF(LOG('Indicator Data'!AC41)&lt;AC$4,0,((LOG('Indicator Data'!AC41)-AC$4))/(AC$3-AC$4)*10))),1)</f>
        <v>4.7</v>
      </c>
      <c r="AD33" s="266">
        <f>ROUND(IF('Indicator Data'!AD41=0,0,IF(LOG('Indicator Data'!AD41)&gt;AD$3,10,IF(LOG('Indicator Data'!AD41)&lt;AD$4,0,((LOG('Indicator Data'!AD41)-AD$4))/(AD$3-AD$4)*10))),1)</f>
        <v>3.4</v>
      </c>
      <c r="AE33" s="266">
        <f t="shared" si="0"/>
        <v>9.4</v>
      </c>
      <c r="AF33" s="266">
        <v>9.6</v>
      </c>
      <c r="AG33" s="266">
        <v>8.4</v>
      </c>
      <c r="AH33" s="266">
        <f>ROUND(IF('Indicator Data'!AI41=0,0,IF(LOG('Indicator Data'!AI41)&gt;AH$3,10,IF(LOG('Indicator Data'!AI41)&lt;AH$4,0,((LOG('Indicator Data'!AI41)-AH$4))/(AH$3-AH$4)*10))),1)</f>
        <v>0</v>
      </c>
      <c r="AI33" s="266">
        <f>ROUND(IF('Indicator Data'!AJ41=0,0,IF(LOG('Indicator Data'!AJ41)&gt;AI$3,10,IF(LOG('Indicator Data'!AJ41)&lt;AI$4,0,((LOG('Indicator Data'!AJ41)-AI$4))/(AI$3-AI$4)*10))),1)</f>
        <v>0</v>
      </c>
      <c r="AJ33" s="271">
        <f t="shared" si="1"/>
        <v>9.1999999999999993</v>
      </c>
      <c r="AK33" s="271">
        <f t="shared" si="2"/>
        <v>8</v>
      </c>
      <c r="AL33" s="271">
        <f t="shared" si="3"/>
        <v>0</v>
      </c>
      <c r="AM33" s="271">
        <f t="shared" si="4"/>
        <v>0</v>
      </c>
      <c r="AN33" s="271">
        <f t="shared" si="5"/>
        <v>0</v>
      </c>
      <c r="AO33" s="271">
        <f t="shared" si="6"/>
        <v>4.0999999999999996</v>
      </c>
      <c r="AP33" s="271">
        <f t="shared" si="7"/>
        <v>7.6</v>
      </c>
      <c r="AQ33" s="271">
        <f t="shared" si="8"/>
        <v>7.1</v>
      </c>
      <c r="AR33" s="271">
        <f t="shared" si="9"/>
        <v>5.6</v>
      </c>
      <c r="AS33" s="272">
        <f t="shared" si="10"/>
        <v>6.4</v>
      </c>
      <c r="AT33" s="272">
        <f t="shared" si="11"/>
        <v>5.6</v>
      </c>
      <c r="AU33" s="2"/>
      <c r="AV33" s="2"/>
      <c r="AW33" s="2"/>
      <c r="AX33" s="2"/>
      <c r="AY33" s="2"/>
      <c r="AZ33" s="2"/>
    </row>
    <row r="34" spans="1:52" ht="15.75" customHeight="1" x14ac:dyDescent="0.3">
      <c r="A34" t="str">
        <f>'Indicator Data'!A42</f>
        <v>Coastal Zone</v>
      </c>
      <c r="B34" t="str">
        <f>'Indicator Data'!B42</f>
        <v>Dhaka</v>
      </c>
      <c r="C34" t="str">
        <f>'Indicator Data'!C42</f>
        <v>Shariatpur</v>
      </c>
      <c r="D34">
        <f>'Indicator Data'!D42</f>
        <v>3086</v>
      </c>
      <c r="E34" s="266">
        <v>10</v>
      </c>
      <c r="F34" s="266">
        <v>10</v>
      </c>
      <c r="G34" s="267">
        <v>10</v>
      </c>
      <c r="H34" s="267">
        <v>2</v>
      </c>
      <c r="I34" s="266">
        <f>ROUND(IF('Indicator Data'!I42=0,0,IF(LOG('Indicator Data'!I42)&gt;I$3,10,IF(LOG('Indicator Data'!I42)&lt;I$4,0,((LOG('Indicator Data'!I42)-I$4))/(I$3-I$4)*10))),1)</f>
        <v>9.6</v>
      </c>
      <c r="J34" s="266">
        <f>ROUND(IF('Indicator Data'!J42=0,0,IF(LOG('Indicator Data'!J42)&gt;J$3,10,IF(LOG('Indicator Data'!J42)&lt;J$4,0,((LOG('Indicator Data'!J42)-J$4))/(J$3-J$4)*10))),1)</f>
        <v>8.1</v>
      </c>
      <c r="K34" s="266">
        <f>ROUND(IF('Indicator Data'!K42=0,0,IF(LOG('Indicator Data'!K42)&gt;K$3,10,IF(LOG('Indicator Data'!K42)&lt;K$4,0,((LOG('Indicator Data'!K42)-K$4))/(K$3-K$4)*10))),1)</f>
        <v>0</v>
      </c>
      <c r="L34" s="266">
        <f>ROUND(IF('Indicator Data'!L42=0,0,IF(LOG('Indicator Data'!L42)&gt;L$3,10,IF(LOG('Indicator Data'!L42)&lt;L$4,0,((LOG('Indicator Data'!L42)-L$4))/(L$3-L$4)*10))),1)</f>
        <v>5.4</v>
      </c>
      <c r="M34" s="266">
        <f>ROUND(IF('Indicator Data'!M42=0,0,IF(LOG('Indicator Data'!M42)&gt;M$3,10,IF(LOG('Indicator Data'!M42)&lt;M$4,0,((LOG('Indicator Data'!M42)-M$4))/(M$3-M$4)*10))),1)</f>
        <v>2.7</v>
      </c>
      <c r="N34" s="266">
        <f>ROUND(IF('Indicator Data'!N42=0,0,IF(LOG('Indicator Data'!N42)&gt;N$3,10,IF(LOG('Indicator Data'!N42)&lt;N$4,0,((LOG('Indicator Data'!N42)-N$4))/(N$3-N$4)*10))),1)</f>
        <v>7.2</v>
      </c>
      <c r="O34" s="266">
        <f>ROUND(IF('Indicator Data'!O42=0,0,IF(LOG('Indicator Data'!O42)&gt;O$3,10,IF(LOG('Indicator Data'!O42)&lt;O$4,0,((LOG('Indicator Data'!O42)-O$4))/(O$3-O$4)*10))),1)</f>
        <v>0</v>
      </c>
      <c r="P34" s="266">
        <f>ROUND(IF('Indicator Data'!P42=0,0,IF(LOG('Indicator Data'!P42)&gt;P$3,10,IF(LOG('Indicator Data'!P42)&lt;P$4,0,((LOG('Indicator Data'!P42)-P$4))/(P$3-P$4)*10))),1)</f>
        <v>0</v>
      </c>
      <c r="Q34" s="266">
        <f>ROUND(IF('Indicator Data'!Q42=0,0,IF(LOG('Indicator Data'!Q42)&gt;Q$3,10,IF(LOG('Indicator Data'!Q42)&lt;Q$4,0,((LOG('Indicator Data'!Q42)-Q$4))/(Q$3-Q$4)*10))),1)</f>
        <v>0</v>
      </c>
      <c r="R34" s="266">
        <f>ROUND(IF('Indicator Data'!R42=0,0,IF(LOG('Indicator Data'!R42)&gt;R$3,10,IF(LOG('Indicator Data'!R42)&lt;R$4,0,((LOG('Indicator Data'!R42)-R$4))/(R$3-R$4)*10))),1)</f>
        <v>3.5</v>
      </c>
      <c r="S34" s="266">
        <f>IF('Indicator Data'!S42="No data","x",ROUND(IF('Indicator Data'!S42=0,0,IF(LOG('Indicator Data'!S42)&gt;S$3,10,IF(LOG('Indicator Data'!S42)&lt;S$4,0,((LOG('Indicator Data'!S42)-S$4))/(S$3-S$4)*10))),1))</f>
        <v>5.8</v>
      </c>
      <c r="T34" s="266">
        <f>ROUND(IF('Indicator Data'!T42=0,0,IF(LOG('Indicator Data'!T42)&gt;T$3,10,IF(LOG('Indicator Data'!T42)&lt;T$4,0,((LOG('Indicator Data'!T42)-T$4))/(T$3-T$4)*10))),1)</f>
        <v>2.7</v>
      </c>
      <c r="U34" s="266">
        <f>ROUND(IF('Indicator Data'!U42=0,0,IF(LOG('Indicator Data'!U42)&gt;U$3,10,IF(LOG('Indicator Data'!U42)&lt;U$4,0,((LOG('Indicator Data'!U42)-U$4))/(U$3-U$4)*10))),1)</f>
        <v>3.7</v>
      </c>
      <c r="V34" s="266">
        <f>ROUND(IF('Indicator Data'!V42=0,0,IF(LOG('Indicator Data'!V42)&gt;V$3,10,IF(LOG('Indicator Data'!V42)&lt;V$4,0,((LOG('Indicator Data'!V42)-V$4))/(V$3-V$4)*10))),1)</f>
        <v>3.6</v>
      </c>
      <c r="W34" s="266">
        <f>ROUND(IF('Indicator Data'!W42=0,0,IF(LOG('Indicator Data'!W42)&gt;W$3,10,IF(LOG('Indicator Data'!W42)&lt;W$4,0,((LOG('Indicator Data'!W42)-W$4))/(W$3-W$4)*10))),1)</f>
        <v>6.4</v>
      </c>
      <c r="X34" s="266">
        <f>ROUND(IF('Indicator Data'!X42=0,0,IF(LOG('Indicator Data'!X42)&gt;X$3,10,IF(LOG('Indicator Data'!X42)&lt;X$4,0,((LOG('Indicator Data'!X42)-X$4))/(X$3-X$4)*10))),1)</f>
        <v>4.9000000000000004</v>
      </c>
      <c r="Y34" s="266">
        <f>ROUND(IF('Indicator Data'!Y42=0,0,IF(LOG('Indicator Data'!Y42)&gt;Y$3,10,IF(LOG('Indicator Data'!Y42)&lt;Y$4,0,((LOG('Indicator Data'!Y42)-Y$4))/(Y$3-Y$4)*10))),1)</f>
        <v>5</v>
      </c>
      <c r="Z34" s="266">
        <f>ROUND(IF('Indicator Data'!Z42=0,0,IF(LOG('Indicator Data'!Z42)&gt;Z$3,10,IF(LOG('Indicator Data'!Z42)&lt;Z$4,0,((LOG('Indicator Data'!Z42)-Z$4))/(Z$3-Z$4)*10))),1)</f>
        <v>6.3</v>
      </c>
      <c r="AA34" s="266">
        <f>ROUND(IF('Indicator Data'!AA42=0,0,IF(LOG('Indicator Data'!AA42)&gt;AA$3,10,IF(LOG('Indicator Data'!AA42)&lt;AA$4,0,((LOG('Indicator Data'!AA42)-AA$4))/(AA$3-AA$4)*10))),1)</f>
        <v>3.1</v>
      </c>
      <c r="AB34" s="266">
        <f>ROUND(IF('Indicator Data'!AB42=0,0,IF(LOG('Indicator Data'!AB42)&gt;AB$3,10,IF(LOG('Indicator Data'!AB42)&lt;AB$4,0,((LOG('Indicator Data'!AB42)-AB$4))/(AB$3-AB$4)*10))),1)</f>
        <v>6.2</v>
      </c>
      <c r="AC34" s="266">
        <f>ROUND(IF('Indicator Data'!AC42=0,0,IF(LOG('Indicator Data'!AC42)&gt;AC$3,10,IF(LOG('Indicator Data'!AC42)&lt;AC$4,0,((LOG('Indicator Data'!AC42)-AC$4))/(AC$3-AC$4)*10))),1)</f>
        <v>3.9</v>
      </c>
      <c r="AD34" s="266">
        <f>ROUND(IF('Indicator Data'!AD42=0,0,IF(LOG('Indicator Data'!AD42)&gt;AD$3,10,IF(LOG('Indicator Data'!AD42)&lt;AD$4,0,((LOG('Indicator Data'!AD42)-AD$4))/(AD$3-AD$4)*10))),1)</f>
        <v>5.6</v>
      </c>
      <c r="AE34" s="266">
        <f t="shared" si="0"/>
        <v>9.4</v>
      </c>
      <c r="AF34" s="266">
        <v>9.6</v>
      </c>
      <c r="AG34" s="266">
        <v>8.4</v>
      </c>
      <c r="AH34" s="266">
        <f>ROUND(IF('Indicator Data'!AI42=0,0,IF(LOG('Indicator Data'!AI42)&gt;AH$3,10,IF(LOG('Indicator Data'!AI42)&lt;AH$4,0,((LOG('Indicator Data'!AI42)-AH$4))/(AH$3-AH$4)*10))),1)</f>
        <v>0</v>
      </c>
      <c r="AI34" s="266">
        <f>ROUND(IF('Indicator Data'!AJ42=0,0,IF(LOG('Indicator Data'!AJ42)&gt;AI$3,10,IF(LOG('Indicator Data'!AJ42)&lt;AI$4,0,((LOG('Indicator Data'!AJ42)-AI$4))/(AI$3-AI$4)*10))),1)</f>
        <v>0</v>
      </c>
      <c r="AJ34" s="271">
        <f t="shared" si="1"/>
        <v>9.1999999999999993</v>
      </c>
      <c r="AK34" s="271">
        <f t="shared" si="2"/>
        <v>7</v>
      </c>
      <c r="AL34" s="271">
        <f t="shared" si="3"/>
        <v>5.4</v>
      </c>
      <c r="AM34" s="271">
        <f t="shared" si="4"/>
        <v>0</v>
      </c>
      <c r="AN34" s="271">
        <f t="shared" si="5"/>
        <v>0</v>
      </c>
      <c r="AO34" s="271">
        <f t="shared" si="6"/>
        <v>3.5</v>
      </c>
      <c r="AP34" s="271">
        <f t="shared" si="7"/>
        <v>5.8</v>
      </c>
      <c r="AQ34" s="271">
        <f t="shared" si="8"/>
        <v>3.2</v>
      </c>
      <c r="AR34" s="271">
        <f t="shared" si="9"/>
        <v>5.6</v>
      </c>
      <c r="AS34" s="272">
        <f t="shared" si="10"/>
        <v>6.4</v>
      </c>
      <c r="AT34" s="272">
        <f t="shared" si="11"/>
        <v>5.0999999999999996</v>
      </c>
      <c r="AU34" s="2"/>
      <c r="AV34" s="2"/>
      <c r="AW34" s="2"/>
      <c r="AX34" s="2"/>
      <c r="AY34" s="2"/>
      <c r="AZ34" s="2"/>
    </row>
    <row r="35" spans="1:52" ht="15.75" customHeight="1" x14ac:dyDescent="0.3">
      <c r="A35" t="str">
        <f>'Indicator Data'!A43</f>
        <v>Cross Cutting Area</v>
      </c>
      <c r="B35" t="str">
        <f>'Indicator Data'!B43</f>
        <v>Dhaka</v>
      </c>
      <c r="C35" t="str">
        <f>'Indicator Data'!C43</f>
        <v>Tangail</v>
      </c>
      <c r="D35">
        <f>'Indicator Data'!D43</f>
        <v>3093</v>
      </c>
      <c r="E35" s="266">
        <v>10</v>
      </c>
      <c r="F35" s="266">
        <v>10</v>
      </c>
      <c r="G35" s="267">
        <v>10</v>
      </c>
      <c r="H35" s="267">
        <v>2</v>
      </c>
      <c r="I35" s="266">
        <f>ROUND(IF('Indicator Data'!I43=0,0,IF(LOG('Indicator Data'!I43)&gt;I$3,10,IF(LOG('Indicator Data'!I43)&lt;I$4,0,((LOG('Indicator Data'!I43)-I$4))/(I$3-I$4)*10))),1)</f>
        <v>8.9</v>
      </c>
      <c r="J35" s="266">
        <f>ROUND(IF('Indicator Data'!J43=0,0,IF(LOG('Indicator Data'!J43)&gt;J$3,10,IF(LOG('Indicator Data'!J43)&lt;J$4,0,((LOG('Indicator Data'!J43)-J$4))/(J$3-J$4)*10))),1)</f>
        <v>8.6999999999999993</v>
      </c>
      <c r="K35" s="266">
        <f>ROUND(IF('Indicator Data'!K43=0,0,IF(LOG('Indicator Data'!K43)&gt;K$3,10,IF(LOG('Indicator Data'!K43)&lt;K$4,0,((LOG('Indicator Data'!K43)-K$4))/(K$3-K$4)*10))),1)</f>
        <v>0</v>
      </c>
      <c r="L35" s="266">
        <f>ROUND(IF('Indicator Data'!L43=0,0,IF(LOG('Indicator Data'!L43)&gt;L$3,10,IF(LOG('Indicator Data'!L43)&lt;L$4,0,((LOG('Indicator Data'!L43)-L$4))/(L$3-L$4)*10))),1)</f>
        <v>9</v>
      </c>
      <c r="M35" s="266">
        <f>ROUND(IF('Indicator Data'!M43=0,0,IF(LOG('Indicator Data'!M43)&gt;M$3,10,IF(LOG('Indicator Data'!M43)&lt;M$4,0,((LOG('Indicator Data'!M43)-M$4))/(M$3-M$4)*10))),1)</f>
        <v>1.4</v>
      </c>
      <c r="N35" s="266">
        <f>ROUND(IF('Indicator Data'!N43=0,0,IF(LOG('Indicator Data'!N43)&gt;N$3,10,IF(LOG('Indicator Data'!N43)&lt;N$4,0,((LOG('Indicator Data'!N43)-N$4))/(N$3-N$4)*10))),1)</f>
        <v>0</v>
      </c>
      <c r="O35" s="266">
        <f>ROUND(IF('Indicator Data'!O43=0,0,IF(LOG('Indicator Data'!O43)&gt;O$3,10,IF(LOG('Indicator Data'!O43)&lt;O$4,0,((LOG('Indicator Data'!O43)-O$4))/(O$3-O$4)*10))),1)</f>
        <v>0</v>
      </c>
      <c r="P35" s="266">
        <f>ROUND(IF('Indicator Data'!P43=0,0,IF(LOG('Indicator Data'!P43)&gt;P$3,10,IF(LOG('Indicator Data'!P43)&lt;P$4,0,((LOG('Indicator Data'!P43)-P$4))/(P$3-P$4)*10))),1)</f>
        <v>0</v>
      </c>
      <c r="Q35" s="266">
        <f>ROUND(IF('Indicator Data'!Q43=0,0,IF(LOG('Indicator Data'!Q43)&gt;Q$3,10,IF(LOG('Indicator Data'!Q43)&lt;Q$4,0,((LOG('Indicator Data'!Q43)-Q$4))/(Q$3-Q$4)*10))),1)</f>
        <v>0</v>
      </c>
      <c r="R35" s="266">
        <f>ROUND(IF('Indicator Data'!R43=0,0,IF(LOG('Indicator Data'!R43)&gt;R$3,10,IF(LOG('Indicator Data'!R43)&lt;R$4,0,((LOG('Indicator Data'!R43)-R$4))/(R$3-R$4)*10))),1)</f>
        <v>6.6</v>
      </c>
      <c r="S35" s="266">
        <f>IF('Indicator Data'!S43="No data","x",ROUND(IF('Indicator Data'!S43=0,0,IF(LOG('Indicator Data'!S43)&gt;S$3,10,IF(LOG('Indicator Data'!S43)&lt;S$4,0,((LOG('Indicator Data'!S43)-S$4))/(S$3-S$4)*10))),1))</f>
        <v>8.3000000000000007</v>
      </c>
      <c r="T35" s="266">
        <f>ROUND(IF('Indicator Data'!T43=0,0,IF(LOG('Indicator Data'!T43)&gt;T$3,10,IF(LOG('Indicator Data'!T43)&lt;T$4,0,((LOG('Indicator Data'!T43)-T$4))/(T$3-T$4)*10))),1)</f>
        <v>7.4</v>
      </c>
      <c r="U35" s="266">
        <f>ROUND(IF('Indicator Data'!U43=0,0,IF(LOG('Indicator Data'!U43)&gt;U$3,10,IF(LOG('Indicator Data'!U43)&lt;U$4,0,((LOG('Indicator Data'!U43)-U$4))/(U$3-U$4)*10))),1)</f>
        <v>6.5</v>
      </c>
      <c r="V35" s="266">
        <f>ROUND(IF('Indicator Data'!V43=0,0,IF(LOG('Indicator Data'!V43)&gt;V$3,10,IF(LOG('Indicator Data'!V43)&lt;V$4,0,((LOG('Indicator Data'!V43)-V$4))/(V$3-V$4)*10))),1)</f>
        <v>2.5</v>
      </c>
      <c r="W35" s="266">
        <f>ROUND(IF('Indicator Data'!W43=0,0,IF(LOG('Indicator Data'!W43)&gt;W$3,10,IF(LOG('Indicator Data'!W43)&lt;W$4,0,((LOG('Indicator Data'!W43)-W$4))/(W$3-W$4)*10))),1)</f>
        <v>4.8</v>
      </c>
      <c r="X35" s="266">
        <f>ROUND(IF('Indicator Data'!X43=0,0,IF(LOG('Indicator Data'!X43)&gt;X$3,10,IF(LOG('Indicator Data'!X43)&lt;X$4,0,((LOG('Indicator Data'!X43)-X$4))/(X$3-X$4)*10))),1)</f>
        <v>5.0999999999999996</v>
      </c>
      <c r="Y35" s="266">
        <f>ROUND(IF('Indicator Data'!Y43=0,0,IF(LOG('Indicator Data'!Y43)&gt;Y$3,10,IF(LOG('Indicator Data'!Y43)&lt;Y$4,0,((LOG('Indicator Data'!Y43)-Y$4))/(Y$3-Y$4)*10))),1)</f>
        <v>2.2000000000000002</v>
      </c>
      <c r="Z35" s="266">
        <f>ROUND(IF('Indicator Data'!Z43=0,0,IF(LOG('Indicator Data'!Z43)&gt;Z$3,10,IF(LOG('Indicator Data'!Z43)&lt;Z$4,0,((LOG('Indicator Data'!Z43)-Z$4))/(Z$3-Z$4)*10))),1)</f>
        <v>6.8</v>
      </c>
      <c r="AA35" s="266">
        <f>ROUND(IF('Indicator Data'!AA43=0,0,IF(LOG('Indicator Data'!AA43)&gt;AA$3,10,IF(LOG('Indicator Data'!AA43)&lt;AA$4,0,((LOG('Indicator Data'!AA43)-AA$4))/(AA$3-AA$4)*10))),1)</f>
        <v>4.0999999999999996</v>
      </c>
      <c r="AB35" s="266">
        <f>ROUND(IF('Indicator Data'!AB43=0,0,IF(LOG('Indicator Data'!AB43)&gt;AB$3,10,IF(LOG('Indicator Data'!AB43)&lt;AB$4,0,((LOG('Indicator Data'!AB43)-AB$4))/(AB$3-AB$4)*10))),1)</f>
        <v>4.0999999999999996</v>
      </c>
      <c r="AC35" s="266">
        <f>ROUND(IF('Indicator Data'!AC43=0,0,IF(LOG('Indicator Data'!AC43)&gt;AC$3,10,IF(LOG('Indicator Data'!AC43)&lt;AC$4,0,((LOG('Indicator Data'!AC43)-AC$4))/(AC$3-AC$4)*10))),1)</f>
        <v>6</v>
      </c>
      <c r="AD35" s="266">
        <f>ROUND(IF('Indicator Data'!AD43=0,0,IF(LOG('Indicator Data'!AD43)&gt;AD$3,10,IF(LOG('Indicator Data'!AD43)&lt;AD$4,0,((LOG('Indicator Data'!AD43)-AD$4))/(AD$3-AD$4)*10))),1)</f>
        <v>2.8</v>
      </c>
      <c r="AE35" s="266">
        <f t="shared" si="0"/>
        <v>9.4</v>
      </c>
      <c r="AF35" s="266">
        <v>9.6</v>
      </c>
      <c r="AG35" s="266">
        <v>8.4</v>
      </c>
      <c r="AH35" s="266">
        <f>ROUND(IF('Indicator Data'!AI43=0,0,IF(LOG('Indicator Data'!AI43)&gt;AH$3,10,IF(LOG('Indicator Data'!AI43)&lt;AH$4,0,((LOG('Indicator Data'!AI43)-AH$4))/(AH$3-AH$4)*10))),1)</f>
        <v>0</v>
      </c>
      <c r="AI35" s="266">
        <f>ROUND(IF('Indicator Data'!AJ43=0,0,IF(LOG('Indicator Data'!AJ43)&gt;AI$3,10,IF(LOG('Indicator Data'!AJ43)&lt;AI$4,0,((LOG('Indicator Data'!AJ43)-AI$4))/(AI$3-AI$4)*10))),1)</f>
        <v>0</v>
      </c>
      <c r="AJ35" s="271">
        <f t="shared" si="1"/>
        <v>9.1999999999999993</v>
      </c>
      <c r="AK35" s="271">
        <f t="shared" si="2"/>
        <v>7.8</v>
      </c>
      <c r="AL35" s="271">
        <f t="shared" si="3"/>
        <v>0.7</v>
      </c>
      <c r="AM35" s="271">
        <f t="shared" si="4"/>
        <v>0</v>
      </c>
      <c r="AN35" s="271">
        <f t="shared" si="5"/>
        <v>0</v>
      </c>
      <c r="AO35" s="271">
        <f t="shared" si="6"/>
        <v>6.6</v>
      </c>
      <c r="AP35" s="271">
        <f t="shared" si="7"/>
        <v>8.3000000000000007</v>
      </c>
      <c r="AQ35" s="271">
        <f t="shared" si="8"/>
        <v>7</v>
      </c>
      <c r="AR35" s="271">
        <f t="shared" si="9"/>
        <v>5.0999999999999996</v>
      </c>
      <c r="AS35" s="272">
        <f t="shared" si="10"/>
        <v>6.4</v>
      </c>
      <c r="AT35" s="272">
        <f t="shared" si="11"/>
        <v>6</v>
      </c>
      <c r="AU35" s="2"/>
      <c r="AV35" s="2"/>
      <c r="AW35" s="2"/>
      <c r="AX35" s="2"/>
      <c r="AY35" s="2"/>
      <c r="AZ35" s="2"/>
    </row>
    <row r="36" spans="1:52" ht="15.75" customHeight="1" x14ac:dyDescent="0.3">
      <c r="A36" t="str">
        <f>'Indicator Data'!A44</f>
        <v>Coastal Zone</v>
      </c>
      <c r="B36" t="str">
        <f>'Indicator Data'!B44</f>
        <v>Khulna</v>
      </c>
      <c r="C36" t="str">
        <f>'Indicator Data'!C44</f>
        <v>Bagerhat</v>
      </c>
      <c r="D36">
        <f>'Indicator Data'!D44</f>
        <v>4001</v>
      </c>
      <c r="E36" s="266">
        <v>10</v>
      </c>
      <c r="F36" s="266">
        <v>10</v>
      </c>
      <c r="G36" s="267">
        <v>10</v>
      </c>
      <c r="H36" s="267">
        <v>2</v>
      </c>
      <c r="I36" s="266">
        <f>ROUND(IF('Indicator Data'!I44=0,0,IF(LOG('Indicator Data'!I44)&gt;I$3,10,IF(LOG('Indicator Data'!I44)&lt;I$4,0,((LOG('Indicator Data'!I44)-I$4))/(I$3-I$4)*10))),1)</f>
        <v>6.4</v>
      </c>
      <c r="J36" s="266">
        <f>ROUND(IF('Indicator Data'!J44=0,0,IF(LOG('Indicator Data'!J44)&gt;J$3,10,IF(LOG('Indicator Data'!J44)&lt;J$4,0,((LOG('Indicator Data'!J44)-J$4))/(J$3-J$4)*10))),1)</f>
        <v>8</v>
      </c>
      <c r="K36" s="266">
        <f>ROUND(IF('Indicator Data'!K44=0,0,IF(LOG('Indicator Data'!K44)&gt;K$3,10,IF(LOG('Indicator Data'!K44)&lt;K$4,0,((LOG('Indicator Data'!K44)-K$4))/(K$3-K$4)*10))),1)</f>
        <v>0</v>
      </c>
      <c r="L36" s="266">
        <f>ROUND(IF('Indicator Data'!L44=0,0,IF(LOG('Indicator Data'!L44)&gt;L$3,10,IF(LOG('Indicator Data'!L44)&lt;L$4,0,((LOG('Indicator Data'!L44)-L$4))/(L$3-L$4)*10))),1)</f>
        <v>9</v>
      </c>
      <c r="M36" s="266">
        <f>ROUND(IF('Indicator Data'!M44=0,0,IF(LOG('Indicator Data'!M44)&gt;M$3,10,IF(LOG('Indicator Data'!M44)&lt;M$4,0,((LOG('Indicator Data'!M44)-M$4))/(M$3-M$4)*10))),1)</f>
        <v>10</v>
      </c>
      <c r="N36" s="266">
        <f>ROUND(IF('Indicator Data'!N44=0,0,IF(LOG('Indicator Data'!N44)&gt;N$3,10,IF(LOG('Indicator Data'!N44)&lt;N$4,0,((LOG('Indicator Data'!N44)-N$4))/(N$3-N$4)*10))),1)</f>
        <v>8.8000000000000007</v>
      </c>
      <c r="O36" s="266">
        <f>ROUND(IF('Indicator Data'!O44=0,0,IF(LOG('Indicator Data'!O44)&gt;O$3,10,IF(LOG('Indicator Data'!O44)&lt;O$4,0,((LOG('Indicator Data'!O44)-O$4))/(O$3-O$4)*10))),1)</f>
        <v>0</v>
      </c>
      <c r="P36" s="266">
        <f>ROUND(IF('Indicator Data'!P44=0,0,IF(LOG('Indicator Data'!P44)&gt;P$3,10,IF(LOG('Indicator Data'!P44)&lt;P$4,0,((LOG('Indicator Data'!P44)-P$4))/(P$3-P$4)*10))),1)</f>
        <v>0</v>
      </c>
      <c r="Q36" s="266">
        <f>ROUND(IF('Indicator Data'!Q44=0,0,IF(LOG('Indicator Data'!Q44)&gt;Q$3,10,IF(LOG('Indicator Data'!Q44)&lt;Q$4,0,((LOG('Indicator Data'!Q44)-Q$4))/(Q$3-Q$4)*10))),1)</f>
        <v>9.4</v>
      </c>
      <c r="R36" s="266">
        <f>ROUND(IF('Indicator Data'!R44=0,0,IF(LOG('Indicator Data'!R44)&gt;R$3,10,IF(LOG('Indicator Data'!R44)&lt;R$4,0,((LOG('Indicator Data'!R44)-R$4))/(R$3-R$4)*10))),1)</f>
        <v>3.5</v>
      </c>
      <c r="S36" s="266" t="str">
        <f>IF('Indicator Data'!S44="No data","x",ROUND(IF('Indicator Data'!S44=0,0,IF(LOG('Indicator Data'!S44)&gt;S$3,10,IF(LOG('Indicator Data'!S44)&lt;S$4,0,((LOG('Indicator Data'!S44)-S$4))/(S$3-S$4)*10))),1))</f>
        <v>x</v>
      </c>
      <c r="T36" s="266">
        <f>ROUND(IF('Indicator Data'!T44=0,0,IF(LOG('Indicator Data'!T44)&gt;T$3,10,IF(LOG('Indicator Data'!T44)&lt;T$4,0,((LOG('Indicator Data'!T44)-T$4))/(T$3-T$4)*10))),1)</f>
        <v>6.5</v>
      </c>
      <c r="U36" s="266">
        <f>ROUND(IF('Indicator Data'!U44=0,0,IF(LOG('Indicator Data'!U44)&gt;U$3,10,IF(LOG('Indicator Data'!U44)&lt;U$4,0,((LOG('Indicator Data'!U44)-U$4))/(U$3-U$4)*10))),1)</f>
        <v>4</v>
      </c>
      <c r="V36" s="266">
        <f>ROUND(IF('Indicator Data'!V44=0,0,IF(LOG('Indicator Data'!V44)&gt;V$3,10,IF(LOG('Indicator Data'!V44)&lt;V$4,0,((LOG('Indicator Data'!V44)-V$4))/(V$3-V$4)*10))),1)</f>
        <v>2.9</v>
      </c>
      <c r="W36" s="266">
        <f>ROUND(IF('Indicator Data'!W44=0,0,IF(LOG('Indicator Data'!W44)&gt;W$3,10,IF(LOG('Indicator Data'!W44)&lt;W$4,0,((LOG('Indicator Data'!W44)-W$4))/(W$3-W$4)*10))),1)</f>
        <v>4.9000000000000004</v>
      </c>
      <c r="X36" s="266">
        <f>ROUND(IF('Indicator Data'!X44=0,0,IF(LOG('Indicator Data'!X44)&gt;X$3,10,IF(LOG('Indicator Data'!X44)&lt;X$4,0,((LOG('Indicator Data'!X44)-X$4))/(X$3-X$4)*10))),1)</f>
        <v>2.5</v>
      </c>
      <c r="Y36" s="266">
        <f>ROUND(IF('Indicator Data'!Y44=0,0,IF(LOG('Indicator Data'!Y44)&gt;Y$3,10,IF(LOG('Indicator Data'!Y44)&lt;Y$4,0,((LOG('Indicator Data'!Y44)-Y$4))/(Y$3-Y$4)*10))),1)</f>
        <v>2.4</v>
      </c>
      <c r="Z36" s="266">
        <v>0</v>
      </c>
      <c r="AA36" s="266">
        <f>ROUND(IF('Indicator Data'!AA44=0,0,IF(LOG('Indicator Data'!AA44)&gt;AA$3,10,IF(LOG('Indicator Data'!AA44)&lt;AA$4,0,((LOG('Indicator Data'!AA44)-AA$4))/(AA$3-AA$4)*10))),1)</f>
        <v>2.2000000000000002</v>
      </c>
      <c r="AB36" s="266">
        <f>ROUND(IF('Indicator Data'!AB44=0,0,IF(LOG('Indicator Data'!AB44)&gt;AB$3,10,IF(LOG('Indicator Data'!AB44)&lt;AB$4,0,((LOG('Indicator Data'!AB44)-AB$4))/(AB$3-AB$4)*10))),1)</f>
        <v>7.6</v>
      </c>
      <c r="AC36" s="266">
        <f>ROUND(IF('Indicator Data'!AC44=0,0,IF(LOG('Indicator Data'!AC44)&gt;AC$3,10,IF(LOG('Indicator Data'!AC44)&lt;AC$4,0,((LOG('Indicator Data'!AC44)-AC$4))/(AC$3-AC$4)*10))),1)</f>
        <v>3.3</v>
      </c>
      <c r="AD36" s="266">
        <f>ROUND(IF('Indicator Data'!AD44=0,0,IF(LOG('Indicator Data'!AD44)&gt;AD$3,10,IF(LOG('Indicator Data'!AD44)&lt;AD$4,0,((LOG('Indicator Data'!AD44)-AD$4))/(AD$3-AD$4)*10))),1)</f>
        <v>1.5</v>
      </c>
      <c r="AE36" s="266">
        <f t="shared" si="0"/>
        <v>9.4</v>
      </c>
      <c r="AF36" s="266">
        <v>9.6</v>
      </c>
      <c r="AG36" s="266">
        <v>8.4</v>
      </c>
      <c r="AH36" s="266">
        <f>ROUND(IF('Indicator Data'!AI44=0,0,IF(LOG('Indicator Data'!AI44)&gt;AH$3,10,IF(LOG('Indicator Data'!AI44)&lt;AH$4,0,((LOG('Indicator Data'!AI44)-AH$4))/(AH$3-AH$4)*10))),1)</f>
        <v>0</v>
      </c>
      <c r="AI36" s="266">
        <f>ROUND(IF('Indicator Data'!AJ44=0,0,IF(LOG('Indicator Data'!AJ44)&gt;AI$3,10,IF(LOG('Indicator Data'!AJ44)&lt;AI$4,0,((LOG('Indicator Data'!AJ44)-AI$4))/(AI$3-AI$4)*10))),1)</f>
        <v>0</v>
      </c>
      <c r="AJ36" s="271">
        <f t="shared" si="1"/>
        <v>9.1999999999999993</v>
      </c>
      <c r="AK36" s="271">
        <f t="shared" si="2"/>
        <v>6.8</v>
      </c>
      <c r="AL36" s="271">
        <f t="shared" si="3"/>
        <v>9.5</v>
      </c>
      <c r="AM36" s="271">
        <f t="shared" si="4"/>
        <v>0</v>
      </c>
      <c r="AN36" s="271">
        <f t="shared" si="5"/>
        <v>0</v>
      </c>
      <c r="AO36" s="271">
        <f t="shared" si="6"/>
        <v>3.5</v>
      </c>
      <c r="AP36" s="271" t="str">
        <f t="shared" si="7"/>
        <v>x</v>
      </c>
      <c r="AQ36" s="271">
        <f t="shared" si="8"/>
        <v>5.4</v>
      </c>
      <c r="AR36" s="271">
        <f t="shared" si="9"/>
        <v>4.3</v>
      </c>
      <c r="AS36" s="272">
        <f t="shared" si="10"/>
        <v>6.4</v>
      </c>
      <c r="AT36" s="272">
        <f t="shared" si="11"/>
        <v>6</v>
      </c>
      <c r="AU36" s="2"/>
      <c r="AV36" s="2"/>
      <c r="AW36" s="2"/>
      <c r="AX36" s="2"/>
      <c r="AY36" s="2"/>
      <c r="AZ36" s="2"/>
    </row>
    <row r="37" spans="1:52" ht="15.75" customHeight="1" x14ac:dyDescent="0.3">
      <c r="A37" t="str">
        <f>'Indicator Data'!A45</f>
        <v>Cross Cutting Area</v>
      </c>
      <c r="B37" t="str">
        <f>'Indicator Data'!B45</f>
        <v>Khulna</v>
      </c>
      <c r="C37" t="str">
        <f>'Indicator Data'!C45</f>
        <v>Chuadanga</v>
      </c>
      <c r="D37">
        <f>'Indicator Data'!D45</f>
        <v>4018</v>
      </c>
      <c r="E37" s="266">
        <v>10</v>
      </c>
      <c r="F37" s="266">
        <v>10</v>
      </c>
      <c r="G37" s="267">
        <v>10</v>
      </c>
      <c r="H37" s="267">
        <v>2</v>
      </c>
      <c r="I37" s="266">
        <f>ROUND(IF('Indicator Data'!I45=0,0,IF(LOG('Indicator Data'!I45)&gt;I$3,10,IF(LOG('Indicator Data'!I45)&lt;I$4,0,((LOG('Indicator Data'!I45)-I$4))/(I$3-I$4)*10))),1)</f>
        <v>8.4</v>
      </c>
      <c r="J37" s="266">
        <f>ROUND(IF('Indicator Data'!J45=0,0,IF(LOG('Indicator Data'!J45)&gt;J$3,10,IF(LOG('Indicator Data'!J45)&lt;J$4,0,((LOG('Indicator Data'!J45)-J$4))/(J$3-J$4)*10))),1)</f>
        <v>6.4</v>
      </c>
      <c r="K37" s="266">
        <f>ROUND(IF('Indicator Data'!K45=0,0,IF(LOG('Indicator Data'!K45)&gt;K$3,10,IF(LOG('Indicator Data'!K45)&lt;K$4,0,((LOG('Indicator Data'!K45)-K$4))/(K$3-K$4)*10))),1)</f>
        <v>0</v>
      </c>
      <c r="L37" s="266">
        <f>ROUND(IF('Indicator Data'!L45=0,0,IF(LOG('Indicator Data'!L45)&gt;L$3,10,IF(LOG('Indicator Data'!L45)&lt;L$4,0,((LOG('Indicator Data'!L45)-L$4))/(L$3-L$4)*10))),1)</f>
        <v>7.6</v>
      </c>
      <c r="M37" s="266">
        <f>ROUND(IF('Indicator Data'!M45=0,0,IF(LOG('Indicator Data'!M45)&gt;M$3,10,IF(LOG('Indicator Data'!M45)&lt;M$4,0,((LOG('Indicator Data'!M45)-M$4))/(M$3-M$4)*10))),1)</f>
        <v>0</v>
      </c>
      <c r="N37" s="266">
        <f>ROUND(IF('Indicator Data'!N45=0,0,IF(LOG('Indicator Data'!N45)&gt;N$3,10,IF(LOG('Indicator Data'!N45)&lt;N$4,0,((LOG('Indicator Data'!N45)-N$4))/(N$3-N$4)*10))),1)</f>
        <v>0</v>
      </c>
      <c r="O37" s="266">
        <f>ROUND(IF('Indicator Data'!O45=0,0,IF(LOG('Indicator Data'!O45)&gt;O$3,10,IF(LOG('Indicator Data'!O45)&lt;O$4,0,((LOG('Indicator Data'!O45)-O$4))/(O$3-O$4)*10))),1)</f>
        <v>0</v>
      </c>
      <c r="P37" s="266">
        <f>ROUND(IF('Indicator Data'!P45=0,0,IF(LOG('Indicator Data'!P45)&gt;P$3,10,IF(LOG('Indicator Data'!P45)&lt;P$4,0,((LOG('Indicator Data'!P45)-P$4))/(P$3-P$4)*10))),1)</f>
        <v>0</v>
      </c>
      <c r="Q37" s="266">
        <f>ROUND(IF('Indicator Data'!Q45=0,0,IF(LOG('Indicator Data'!Q45)&gt;Q$3,10,IF(LOG('Indicator Data'!Q45)&lt;Q$4,0,((LOG('Indicator Data'!Q45)-Q$4))/(Q$3-Q$4)*10))),1)</f>
        <v>0</v>
      </c>
      <c r="R37" s="266">
        <f>ROUND(IF('Indicator Data'!R45=0,0,IF(LOG('Indicator Data'!R45)&gt;R$3,10,IF(LOG('Indicator Data'!R45)&lt;R$4,0,((LOG('Indicator Data'!R45)-R$4))/(R$3-R$4)*10))),1)</f>
        <v>4.5999999999999996</v>
      </c>
      <c r="S37" s="266">
        <f>IF('Indicator Data'!S45="No data","x",ROUND(IF('Indicator Data'!S45=0,0,IF(LOG('Indicator Data'!S45)&gt;S$3,10,IF(LOG('Indicator Data'!S45)&lt;S$4,0,((LOG('Indicator Data'!S45)-S$4))/(S$3-S$4)*10))),1))</f>
        <v>0</v>
      </c>
      <c r="T37" s="266">
        <f>ROUND(IF('Indicator Data'!T45=0,0,IF(LOG('Indicator Data'!T45)&gt;T$3,10,IF(LOG('Indicator Data'!T45)&lt;T$4,0,((LOG('Indicator Data'!T45)-T$4))/(T$3-T$4)*10))),1)</f>
        <v>9</v>
      </c>
      <c r="U37" s="266">
        <f>ROUND(IF('Indicator Data'!U45=0,0,IF(LOG('Indicator Data'!U45)&gt;U$3,10,IF(LOG('Indicator Data'!U45)&lt;U$4,0,((LOG('Indicator Data'!U45)-U$4))/(U$3-U$4)*10))),1)</f>
        <v>7.8</v>
      </c>
      <c r="V37" s="266">
        <f>ROUND(IF('Indicator Data'!V45=0,0,IF(LOG('Indicator Data'!V45)&gt;V$3,10,IF(LOG('Indicator Data'!V45)&lt;V$4,0,((LOG('Indicator Data'!V45)-V$4))/(V$3-V$4)*10))),1)</f>
        <v>3.3</v>
      </c>
      <c r="W37" s="266">
        <f>ROUND(IF('Indicator Data'!W45=0,0,IF(LOG('Indicator Data'!W45)&gt;W$3,10,IF(LOG('Indicator Data'!W45)&lt;W$4,0,((LOG('Indicator Data'!W45)-W$4))/(W$3-W$4)*10))),1)</f>
        <v>3.7</v>
      </c>
      <c r="X37" s="266">
        <f>ROUND(IF('Indicator Data'!X45=0,0,IF(LOG('Indicator Data'!X45)&gt;X$3,10,IF(LOG('Indicator Data'!X45)&lt;X$4,0,((LOG('Indicator Data'!X45)-X$4))/(X$3-X$4)*10))),1)</f>
        <v>4.9000000000000004</v>
      </c>
      <c r="Y37" s="266">
        <f>ROUND(IF('Indicator Data'!Y45=0,0,IF(LOG('Indicator Data'!Y45)&gt;Y$3,10,IF(LOG('Indicator Data'!Y45)&lt;Y$4,0,((LOG('Indicator Data'!Y45)-Y$4))/(Y$3-Y$4)*10))),1)</f>
        <v>1.8</v>
      </c>
      <c r="Z37" s="266">
        <f>ROUND(IF('Indicator Data'!Z45=0,0,IF(LOG('Indicator Data'!Z45)&gt;Z$3,10,IF(LOG('Indicator Data'!Z45)&lt;Z$4,0,((LOG('Indicator Data'!Z45)-Z$4))/(Z$3-Z$4)*10))),1)</f>
        <v>7.3</v>
      </c>
      <c r="AA37" s="266">
        <f>ROUND(IF('Indicator Data'!AA45=0,0,IF(LOG('Indicator Data'!AA45)&gt;AA$3,10,IF(LOG('Indicator Data'!AA45)&lt;AA$4,0,((LOG('Indicator Data'!AA45)-AA$4))/(AA$3-AA$4)*10))),1)</f>
        <v>4.9000000000000004</v>
      </c>
      <c r="AB37" s="266">
        <f>ROUND(IF('Indicator Data'!AB45=0,0,IF(LOG('Indicator Data'!AB45)&gt;AB$3,10,IF(LOG('Indicator Data'!AB45)&lt;AB$4,0,((LOG('Indicator Data'!AB45)-AB$4))/(AB$3-AB$4)*10))),1)</f>
        <v>6.8</v>
      </c>
      <c r="AC37" s="266">
        <f>ROUND(IF('Indicator Data'!AC45=0,0,IF(LOG('Indicator Data'!AC45)&gt;AC$3,10,IF(LOG('Indicator Data'!AC45)&lt;AC$4,0,((LOG('Indicator Data'!AC45)-AC$4))/(AC$3-AC$4)*10))),1)</f>
        <v>6.3</v>
      </c>
      <c r="AD37" s="266">
        <f>ROUND(IF('Indicator Data'!AD45=0,0,IF(LOG('Indicator Data'!AD45)&gt;AD$3,10,IF(LOG('Indicator Data'!AD45)&lt;AD$4,0,((LOG('Indicator Data'!AD45)-AD$4))/(AD$3-AD$4)*10))),1)</f>
        <v>1.3</v>
      </c>
      <c r="AE37" s="266">
        <f t="shared" si="0"/>
        <v>9.4</v>
      </c>
      <c r="AF37" s="266">
        <v>9.6</v>
      </c>
      <c r="AG37" s="266">
        <v>8.4</v>
      </c>
      <c r="AH37" s="266">
        <f>ROUND(IF('Indicator Data'!AI45=0,0,IF(LOG('Indicator Data'!AI45)&gt;AH$3,10,IF(LOG('Indicator Data'!AI45)&lt;AH$4,0,((LOG('Indicator Data'!AI45)-AH$4))/(AH$3-AH$4)*10))),1)</f>
        <v>0</v>
      </c>
      <c r="AI37" s="266">
        <f>ROUND(IF('Indicator Data'!AJ45=0,0,IF(LOG('Indicator Data'!AJ45)&gt;AI$3,10,IF(LOG('Indicator Data'!AJ45)&lt;AI$4,0,((LOG('Indicator Data'!AJ45)-AI$4))/(AI$3-AI$4)*10))),1)</f>
        <v>0</v>
      </c>
      <c r="AJ37" s="271">
        <f t="shared" si="1"/>
        <v>9.1999999999999993</v>
      </c>
      <c r="AK37" s="271">
        <f t="shared" si="2"/>
        <v>6.4</v>
      </c>
      <c r="AL37" s="271">
        <f t="shared" si="3"/>
        <v>0</v>
      </c>
      <c r="AM37" s="271">
        <f t="shared" si="4"/>
        <v>0</v>
      </c>
      <c r="AN37" s="271">
        <f t="shared" si="5"/>
        <v>0</v>
      </c>
      <c r="AO37" s="271">
        <f t="shared" si="6"/>
        <v>4.5999999999999996</v>
      </c>
      <c r="AP37" s="271">
        <f t="shared" si="7"/>
        <v>0</v>
      </c>
      <c r="AQ37" s="271">
        <f t="shared" si="8"/>
        <v>8.5</v>
      </c>
      <c r="AR37" s="271">
        <f t="shared" si="9"/>
        <v>5.4</v>
      </c>
      <c r="AS37" s="272">
        <f t="shared" si="10"/>
        <v>6.4</v>
      </c>
      <c r="AT37" s="272">
        <f t="shared" si="11"/>
        <v>4.9000000000000004</v>
      </c>
      <c r="AU37" s="2"/>
      <c r="AV37" s="2"/>
      <c r="AW37" s="2"/>
      <c r="AX37" s="2"/>
      <c r="AY37" s="2"/>
      <c r="AZ37" s="2"/>
    </row>
    <row r="38" spans="1:52" ht="15.75" customHeight="1" x14ac:dyDescent="0.3">
      <c r="A38" t="str">
        <f>'Indicator Data'!A46</f>
        <v>Coastal Zone</v>
      </c>
      <c r="B38" t="str">
        <f>'Indicator Data'!B46</f>
        <v>Khulna</v>
      </c>
      <c r="C38" t="str">
        <f>'Indicator Data'!C46</f>
        <v>Jashore</v>
      </c>
      <c r="D38">
        <f>'Indicator Data'!D46</f>
        <v>4041</v>
      </c>
      <c r="E38" s="266">
        <v>10</v>
      </c>
      <c r="F38" s="266">
        <v>10</v>
      </c>
      <c r="G38" s="267">
        <v>10</v>
      </c>
      <c r="H38" s="267">
        <v>2</v>
      </c>
      <c r="I38" s="266">
        <f>ROUND(IF('Indicator Data'!I46=0,0,IF(LOG('Indicator Data'!I46)&gt;I$3,10,IF(LOG('Indicator Data'!I46)&lt;I$4,0,((LOG('Indicator Data'!I46)-I$4))/(I$3-I$4)*10))),1)</f>
        <v>8.5</v>
      </c>
      <c r="J38" s="266">
        <f>ROUND(IF('Indicator Data'!J46=0,0,IF(LOG('Indicator Data'!J46)&gt;J$3,10,IF(LOG('Indicator Data'!J46)&lt;J$4,0,((LOG('Indicator Data'!J46)-J$4))/(J$3-J$4)*10))),1)</f>
        <v>7</v>
      </c>
      <c r="K38" s="266">
        <f>ROUND(IF('Indicator Data'!K46=0,0,IF(LOG('Indicator Data'!K46)&gt;K$3,10,IF(LOG('Indicator Data'!K46)&lt;K$4,0,((LOG('Indicator Data'!K46)-K$4))/(K$3-K$4)*10))),1)</f>
        <v>0</v>
      </c>
      <c r="L38" s="266">
        <f>ROUND(IF('Indicator Data'!L46=0,0,IF(LOG('Indicator Data'!L46)&gt;L$3,10,IF(LOG('Indicator Data'!L46)&lt;L$4,0,((LOG('Indicator Data'!L46)-L$4))/(L$3-L$4)*10))),1)</f>
        <v>5.8</v>
      </c>
      <c r="M38" s="266">
        <f>ROUND(IF('Indicator Data'!M46=0,0,IF(LOG('Indicator Data'!M46)&gt;M$3,10,IF(LOG('Indicator Data'!M46)&lt;M$4,0,((LOG('Indicator Data'!M46)-M$4))/(M$3-M$4)*10))),1)</f>
        <v>3</v>
      </c>
      <c r="N38" s="266">
        <f>ROUND(IF('Indicator Data'!N46=0,0,IF(LOG('Indicator Data'!N46)&gt;N$3,10,IF(LOG('Indicator Data'!N46)&lt;N$4,0,((LOG('Indicator Data'!N46)-N$4))/(N$3-N$4)*10))),1)</f>
        <v>8</v>
      </c>
      <c r="O38" s="266">
        <f>ROUND(IF('Indicator Data'!O46=0,0,IF(LOG('Indicator Data'!O46)&gt;O$3,10,IF(LOG('Indicator Data'!O46)&lt;O$4,0,((LOG('Indicator Data'!O46)-O$4))/(O$3-O$4)*10))),1)</f>
        <v>0</v>
      </c>
      <c r="P38" s="266">
        <f>ROUND(IF('Indicator Data'!P46=0,0,IF(LOG('Indicator Data'!P46)&gt;P$3,10,IF(LOG('Indicator Data'!P46)&lt;P$4,0,((LOG('Indicator Data'!P46)-P$4))/(P$3-P$4)*10))),1)</f>
        <v>0</v>
      </c>
      <c r="Q38" s="266">
        <f>ROUND(IF('Indicator Data'!Q46=0,0,IF(LOG('Indicator Data'!Q46)&gt;Q$3,10,IF(LOG('Indicator Data'!Q46)&lt;Q$4,0,((LOG('Indicator Data'!Q46)-Q$4))/(Q$3-Q$4)*10))),1)</f>
        <v>7.2</v>
      </c>
      <c r="R38" s="266">
        <f>ROUND(IF('Indicator Data'!R46=0,0,IF(LOG('Indicator Data'!R46)&gt;R$3,10,IF(LOG('Indicator Data'!R46)&lt;R$4,0,((LOG('Indicator Data'!R46)-R$4))/(R$3-R$4)*10))),1)</f>
        <v>6.1</v>
      </c>
      <c r="S38" s="266">
        <f>IF('Indicator Data'!S46="No data","x",ROUND(IF('Indicator Data'!S46=0,0,IF(LOG('Indicator Data'!S46)&gt;S$3,10,IF(LOG('Indicator Data'!S46)&lt;S$4,0,((LOG('Indicator Data'!S46)-S$4))/(S$3-S$4)*10))),1))</f>
        <v>0</v>
      </c>
      <c r="T38" s="266">
        <f>ROUND(IF('Indicator Data'!T46=0,0,IF(LOG('Indicator Data'!T46)&gt;T$3,10,IF(LOG('Indicator Data'!T46)&lt;T$4,0,((LOG('Indicator Data'!T46)-T$4))/(T$3-T$4)*10))),1)</f>
        <v>8.3000000000000007</v>
      </c>
      <c r="U38" s="266">
        <f>ROUND(IF('Indicator Data'!U46=0,0,IF(LOG('Indicator Data'!U46)&gt;U$3,10,IF(LOG('Indicator Data'!U46)&lt;U$4,0,((LOG('Indicator Data'!U46)-U$4))/(U$3-U$4)*10))),1)</f>
        <v>7.4</v>
      </c>
      <c r="V38" s="266">
        <f>ROUND(IF('Indicator Data'!V46=0,0,IF(LOG('Indicator Data'!V46)&gt;V$3,10,IF(LOG('Indicator Data'!V46)&lt;V$4,0,((LOG('Indicator Data'!V46)-V$4))/(V$3-V$4)*10))),1)</f>
        <v>4</v>
      </c>
      <c r="W38" s="266">
        <f>ROUND(IF('Indicator Data'!W46=0,0,IF(LOG('Indicator Data'!W46)&gt;W$3,10,IF(LOG('Indicator Data'!W46)&lt;W$4,0,((LOG('Indicator Data'!W46)-W$4))/(W$3-W$4)*10))),1)</f>
        <v>7.9</v>
      </c>
      <c r="X38" s="266">
        <f>ROUND(IF('Indicator Data'!X46=0,0,IF(LOG('Indicator Data'!X46)&gt;X$3,10,IF(LOG('Indicator Data'!X46)&lt;X$4,0,((LOG('Indicator Data'!X46)-X$4))/(X$3-X$4)*10))),1)</f>
        <v>5.0999999999999996</v>
      </c>
      <c r="Y38" s="266">
        <f>ROUND(IF('Indicator Data'!Y46=0,0,IF(LOG('Indicator Data'!Y46)&gt;Y$3,10,IF(LOG('Indicator Data'!Y46)&lt;Y$4,0,((LOG('Indicator Data'!Y46)-Y$4))/(Y$3-Y$4)*10))),1)</f>
        <v>2.6</v>
      </c>
      <c r="Z38" s="266">
        <f>ROUND(IF('Indicator Data'!Z46=0,0,IF(LOG('Indicator Data'!Z46)&gt;Z$3,10,IF(LOG('Indicator Data'!Z46)&lt;Z$4,0,((LOG('Indicator Data'!Z46)-Z$4))/(Z$3-Z$4)*10))),1)</f>
        <v>7.2</v>
      </c>
      <c r="AA38" s="266">
        <f>ROUND(IF('Indicator Data'!AA46=0,0,IF(LOG('Indicator Data'!AA46)&gt;AA$3,10,IF(LOG('Indicator Data'!AA46)&lt;AA$4,0,((LOG('Indicator Data'!AA46)-AA$4))/(AA$3-AA$4)*10))),1)</f>
        <v>5.0999999999999996</v>
      </c>
      <c r="AB38" s="266">
        <f>ROUND(IF('Indicator Data'!AB46=0,0,IF(LOG('Indicator Data'!AB46)&gt;AB$3,10,IF(LOG('Indicator Data'!AB46)&lt;AB$4,0,((LOG('Indicator Data'!AB46)-AB$4))/(AB$3-AB$4)*10))),1)</f>
        <v>7.3</v>
      </c>
      <c r="AC38" s="266">
        <f>ROUND(IF('Indicator Data'!AC46=0,0,IF(LOG('Indicator Data'!AC46)&gt;AC$3,10,IF(LOG('Indicator Data'!AC46)&lt;AC$4,0,((LOG('Indicator Data'!AC46)-AC$4))/(AC$3-AC$4)*10))),1)</f>
        <v>5.3</v>
      </c>
      <c r="AD38" s="266">
        <f>ROUND(IF('Indicator Data'!AD46=0,0,IF(LOG('Indicator Data'!AD46)&gt;AD$3,10,IF(LOG('Indicator Data'!AD46)&lt;AD$4,0,((LOG('Indicator Data'!AD46)-AD$4))/(AD$3-AD$4)*10))),1)</f>
        <v>1.3</v>
      </c>
      <c r="AE38" s="266">
        <f t="shared" si="0"/>
        <v>9.4</v>
      </c>
      <c r="AF38" s="266">
        <v>9.6</v>
      </c>
      <c r="AG38" s="266">
        <v>8.4</v>
      </c>
      <c r="AH38" s="266">
        <f>ROUND(IF('Indicator Data'!AI46=0,0,IF(LOG('Indicator Data'!AI46)&gt;AH$3,10,IF(LOG('Indicator Data'!AI46)&lt;AH$4,0,((LOG('Indicator Data'!AI46)-AH$4))/(AH$3-AH$4)*10))),1)</f>
        <v>0</v>
      </c>
      <c r="AI38" s="266">
        <f>ROUND(IF('Indicator Data'!AJ46=0,0,IF(LOG('Indicator Data'!AJ46)&gt;AI$3,10,IF(LOG('Indicator Data'!AJ46)&lt;AI$4,0,((LOG('Indicator Data'!AJ46)-AI$4))/(AI$3-AI$4)*10))),1)</f>
        <v>0</v>
      </c>
      <c r="AJ38" s="271">
        <f t="shared" si="1"/>
        <v>9.1999999999999993</v>
      </c>
      <c r="AK38" s="271">
        <f t="shared" si="2"/>
        <v>6.1</v>
      </c>
      <c r="AL38" s="271">
        <f t="shared" si="3"/>
        <v>6.1</v>
      </c>
      <c r="AM38" s="271">
        <f t="shared" si="4"/>
        <v>0</v>
      </c>
      <c r="AN38" s="271">
        <f t="shared" si="5"/>
        <v>0</v>
      </c>
      <c r="AO38" s="271">
        <f t="shared" si="6"/>
        <v>6.1</v>
      </c>
      <c r="AP38" s="271">
        <f t="shared" si="7"/>
        <v>0</v>
      </c>
      <c r="AQ38" s="271">
        <f t="shared" si="8"/>
        <v>7.9</v>
      </c>
      <c r="AR38" s="271">
        <f t="shared" si="9"/>
        <v>5.9</v>
      </c>
      <c r="AS38" s="272">
        <f t="shared" si="10"/>
        <v>6.4</v>
      </c>
      <c r="AT38" s="272">
        <f t="shared" si="11"/>
        <v>5.5</v>
      </c>
      <c r="AU38" s="2"/>
      <c r="AV38" s="2"/>
      <c r="AW38" s="2"/>
      <c r="AX38" s="2"/>
      <c r="AY38" s="2"/>
      <c r="AZ38" s="2"/>
    </row>
    <row r="39" spans="1:52" ht="15.75" customHeight="1" x14ac:dyDescent="0.3">
      <c r="A39" t="str">
        <f>'Indicator Data'!A47</f>
        <v>Cross Cutting Area</v>
      </c>
      <c r="B39" t="str">
        <f>'Indicator Data'!B47</f>
        <v>Khulna</v>
      </c>
      <c r="C39" t="str">
        <f>'Indicator Data'!C47</f>
        <v>Jhenaidah</v>
      </c>
      <c r="D39">
        <f>'Indicator Data'!D47</f>
        <v>4044</v>
      </c>
      <c r="E39" s="266">
        <v>10</v>
      </c>
      <c r="F39" s="266">
        <v>10</v>
      </c>
      <c r="G39" s="267">
        <v>10</v>
      </c>
      <c r="H39" s="267">
        <v>2</v>
      </c>
      <c r="I39" s="266">
        <f>ROUND(IF('Indicator Data'!I47=0,0,IF(LOG('Indicator Data'!I47)&gt;I$3,10,IF(LOG('Indicator Data'!I47)&lt;I$4,0,((LOG('Indicator Data'!I47)-I$4))/(I$3-I$4)*10))),1)</f>
        <v>8.6999999999999993</v>
      </c>
      <c r="J39" s="266">
        <f>ROUND(IF('Indicator Data'!J47=0,0,IF(LOG('Indicator Data'!J47)&gt;J$3,10,IF(LOG('Indicator Data'!J47)&lt;J$4,0,((LOG('Indicator Data'!J47)-J$4))/(J$3-J$4)*10))),1)</f>
        <v>7.3</v>
      </c>
      <c r="K39" s="266">
        <f>ROUND(IF('Indicator Data'!K47=0,0,IF(LOG('Indicator Data'!K47)&gt;K$3,10,IF(LOG('Indicator Data'!K47)&lt;K$4,0,((LOG('Indicator Data'!K47)-K$4))/(K$3-K$4)*10))),1)</f>
        <v>0</v>
      </c>
      <c r="L39" s="266">
        <f>ROUND(IF('Indicator Data'!L47=0,0,IF(LOG('Indicator Data'!L47)&gt;L$3,10,IF(LOG('Indicator Data'!L47)&lt;L$4,0,((LOG('Indicator Data'!L47)-L$4))/(L$3-L$4)*10))),1)</f>
        <v>8.3000000000000007</v>
      </c>
      <c r="M39" s="266">
        <f>ROUND(IF('Indicator Data'!M47=0,0,IF(LOG('Indicator Data'!M47)&gt;M$3,10,IF(LOG('Indicator Data'!M47)&lt;M$4,0,((LOG('Indicator Data'!M47)-M$4))/(M$3-M$4)*10))),1)</f>
        <v>4.0999999999999996</v>
      </c>
      <c r="N39" s="266">
        <f>ROUND(IF('Indicator Data'!N47=0,0,IF(LOG('Indicator Data'!N47)&gt;N$3,10,IF(LOG('Indicator Data'!N47)&lt;N$4,0,((LOG('Indicator Data'!N47)-N$4))/(N$3-N$4)*10))),1)</f>
        <v>0</v>
      </c>
      <c r="O39" s="266">
        <f>ROUND(IF('Indicator Data'!O47=0,0,IF(LOG('Indicator Data'!O47)&gt;O$3,10,IF(LOG('Indicator Data'!O47)&lt;O$4,0,((LOG('Indicator Data'!O47)-O$4))/(O$3-O$4)*10))),1)</f>
        <v>0</v>
      </c>
      <c r="P39" s="266">
        <f>ROUND(IF('Indicator Data'!P47=0,0,IF(LOG('Indicator Data'!P47)&gt;P$3,10,IF(LOG('Indicator Data'!P47)&lt;P$4,0,((LOG('Indicator Data'!P47)-P$4))/(P$3-P$4)*10))),1)</f>
        <v>0</v>
      </c>
      <c r="Q39" s="266">
        <f>ROUND(IF('Indicator Data'!Q47=0,0,IF(LOG('Indicator Data'!Q47)&gt;Q$3,10,IF(LOG('Indicator Data'!Q47)&lt;Q$4,0,((LOG('Indicator Data'!Q47)-Q$4))/(Q$3-Q$4)*10))),1)</f>
        <v>0</v>
      </c>
      <c r="R39" s="266">
        <f>ROUND(IF('Indicator Data'!R47=0,0,IF(LOG('Indicator Data'!R47)&gt;R$3,10,IF(LOG('Indicator Data'!R47)&lt;R$4,0,((LOG('Indicator Data'!R47)-R$4))/(R$3-R$4)*10))),1)</f>
        <v>4.5999999999999996</v>
      </c>
      <c r="S39" s="266">
        <f>IF('Indicator Data'!S47="No data","x",ROUND(IF('Indicator Data'!S47=0,0,IF(LOG('Indicator Data'!S47)&gt;S$3,10,IF(LOG('Indicator Data'!S47)&lt;S$4,0,((LOG('Indicator Data'!S47)-S$4))/(S$3-S$4)*10))),1))</f>
        <v>0</v>
      </c>
      <c r="T39" s="266">
        <f>ROUND(IF('Indicator Data'!T47=0,0,IF(LOG('Indicator Data'!T47)&gt;T$3,10,IF(LOG('Indicator Data'!T47)&lt;T$4,0,((LOG('Indicator Data'!T47)-T$4))/(T$3-T$4)*10))),1)</f>
        <v>8.8000000000000007</v>
      </c>
      <c r="U39" s="266">
        <f>ROUND(IF('Indicator Data'!U47=0,0,IF(LOG('Indicator Data'!U47)&gt;U$3,10,IF(LOG('Indicator Data'!U47)&lt;U$4,0,((LOG('Indicator Data'!U47)-U$4))/(U$3-U$4)*10))),1)</f>
        <v>7.7</v>
      </c>
      <c r="V39" s="266">
        <f>ROUND(IF('Indicator Data'!V47=0,0,IF(LOG('Indicator Data'!V47)&gt;V$3,10,IF(LOG('Indicator Data'!V47)&lt;V$4,0,((LOG('Indicator Data'!V47)-V$4))/(V$3-V$4)*10))),1)</f>
        <v>2.9</v>
      </c>
      <c r="W39" s="266">
        <f>ROUND(IF('Indicator Data'!W47=0,0,IF(LOG('Indicator Data'!W47)&gt;W$3,10,IF(LOG('Indicator Data'!W47)&lt;W$4,0,((LOG('Indicator Data'!W47)-W$4))/(W$3-W$4)*10))),1)</f>
        <v>5.7</v>
      </c>
      <c r="X39" s="266">
        <f>ROUND(IF('Indicator Data'!X47=0,0,IF(LOG('Indicator Data'!X47)&gt;X$3,10,IF(LOG('Indicator Data'!X47)&lt;X$4,0,((LOG('Indicator Data'!X47)-X$4))/(X$3-X$4)*10))),1)</f>
        <v>4.8</v>
      </c>
      <c r="Y39" s="266">
        <f>ROUND(IF('Indicator Data'!Y47=0,0,IF(LOG('Indicator Data'!Y47)&gt;Y$3,10,IF(LOG('Indicator Data'!Y47)&lt;Y$4,0,((LOG('Indicator Data'!Y47)-Y$4))/(Y$3-Y$4)*10))),1)</f>
        <v>2.5</v>
      </c>
      <c r="Z39" s="266">
        <f>ROUND(IF('Indicator Data'!Z47=0,0,IF(LOG('Indicator Data'!Z47)&gt;Z$3,10,IF(LOG('Indicator Data'!Z47)&lt;Z$4,0,((LOG('Indicator Data'!Z47)-Z$4))/(Z$3-Z$4)*10))),1)</f>
        <v>7.3</v>
      </c>
      <c r="AA39" s="266">
        <f>ROUND(IF('Indicator Data'!AA47=0,0,IF(LOG('Indicator Data'!AA47)&gt;AA$3,10,IF(LOG('Indicator Data'!AA47)&lt;AA$4,0,((LOG('Indicator Data'!AA47)-AA$4))/(AA$3-AA$4)*10))),1)</f>
        <v>4.8</v>
      </c>
      <c r="AB39" s="266">
        <f>ROUND(IF('Indicator Data'!AB47=0,0,IF(LOG('Indicator Data'!AB47)&gt;AB$3,10,IF(LOG('Indicator Data'!AB47)&lt;AB$4,0,((LOG('Indicator Data'!AB47)-AB$4))/(AB$3-AB$4)*10))),1)</f>
        <v>4.7</v>
      </c>
      <c r="AC39" s="266">
        <f>ROUND(IF('Indicator Data'!AC47=0,0,IF(LOG('Indicator Data'!AC47)&gt;AC$3,10,IF(LOG('Indicator Data'!AC47)&lt;AC$4,0,((LOG('Indicator Data'!AC47)-AC$4))/(AC$3-AC$4)*10))),1)</f>
        <v>5.7</v>
      </c>
      <c r="AD39" s="266">
        <f>ROUND(IF('Indicator Data'!AD47=0,0,IF(LOG('Indicator Data'!AD47)&gt;AD$3,10,IF(LOG('Indicator Data'!AD47)&lt;AD$4,0,((LOG('Indicator Data'!AD47)-AD$4))/(AD$3-AD$4)*10))),1)</f>
        <v>1.5</v>
      </c>
      <c r="AE39" s="266">
        <f t="shared" si="0"/>
        <v>9.4</v>
      </c>
      <c r="AF39" s="266">
        <v>9.6</v>
      </c>
      <c r="AG39" s="266">
        <v>8.4</v>
      </c>
      <c r="AH39" s="266">
        <f>ROUND(IF('Indicator Data'!AI47=0,0,IF(LOG('Indicator Data'!AI47)&gt;AH$3,10,IF(LOG('Indicator Data'!AI47)&lt;AH$4,0,((LOG('Indicator Data'!AI47)-AH$4))/(AH$3-AH$4)*10))),1)</f>
        <v>0</v>
      </c>
      <c r="AI39" s="266">
        <f>ROUND(IF('Indicator Data'!AJ47=0,0,IF(LOG('Indicator Data'!AJ47)&gt;AI$3,10,IF(LOG('Indicator Data'!AJ47)&lt;AI$4,0,((LOG('Indicator Data'!AJ47)-AI$4))/(AI$3-AI$4)*10))),1)</f>
        <v>0</v>
      </c>
      <c r="AJ39" s="271">
        <f t="shared" si="1"/>
        <v>9.1999999999999993</v>
      </c>
      <c r="AK39" s="271">
        <f t="shared" si="2"/>
        <v>7</v>
      </c>
      <c r="AL39" s="271">
        <f t="shared" si="3"/>
        <v>2.2999999999999998</v>
      </c>
      <c r="AM39" s="271">
        <f t="shared" si="4"/>
        <v>0</v>
      </c>
      <c r="AN39" s="271">
        <f t="shared" si="5"/>
        <v>0</v>
      </c>
      <c r="AO39" s="271">
        <f t="shared" si="6"/>
        <v>4.5999999999999996</v>
      </c>
      <c r="AP39" s="271">
        <f t="shared" si="7"/>
        <v>0</v>
      </c>
      <c r="AQ39" s="271">
        <f t="shared" si="8"/>
        <v>8.3000000000000007</v>
      </c>
      <c r="AR39" s="271">
        <f t="shared" si="9"/>
        <v>5.3</v>
      </c>
      <c r="AS39" s="272">
        <f t="shared" si="10"/>
        <v>6.4</v>
      </c>
      <c r="AT39" s="272">
        <f t="shared" si="11"/>
        <v>5.0999999999999996</v>
      </c>
      <c r="AU39" s="2"/>
      <c r="AV39" s="2"/>
      <c r="AW39" s="2"/>
      <c r="AX39" s="2"/>
      <c r="AY39" s="2"/>
      <c r="AZ39" s="2"/>
    </row>
    <row r="40" spans="1:52" ht="15.75" customHeight="1" x14ac:dyDescent="0.3">
      <c r="A40" t="str">
        <f>'Indicator Data'!A48</f>
        <v>Cross Cutting Area</v>
      </c>
      <c r="B40" t="str">
        <f>'Indicator Data'!B48</f>
        <v>Khulna</v>
      </c>
      <c r="C40" t="str">
        <f>'Indicator Data'!C48</f>
        <v>Khulna</v>
      </c>
      <c r="D40">
        <f>'Indicator Data'!D48</f>
        <v>4047</v>
      </c>
      <c r="E40" s="266">
        <v>10</v>
      </c>
      <c r="F40" s="266">
        <v>10</v>
      </c>
      <c r="G40" s="267">
        <v>10</v>
      </c>
      <c r="H40" s="267">
        <v>2</v>
      </c>
      <c r="I40" s="266">
        <f>ROUND(IF('Indicator Data'!I48=0,0,IF(LOG('Indicator Data'!I48)&gt;I$3,10,IF(LOG('Indicator Data'!I48)&lt;I$4,0,((LOG('Indicator Data'!I48)-I$4))/(I$3-I$4)*10))),1)</f>
        <v>5.7</v>
      </c>
      <c r="J40" s="266">
        <f>ROUND(IF('Indicator Data'!J48=0,0,IF(LOG('Indicator Data'!J48)&gt;J$3,10,IF(LOG('Indicator Data'!J48)&lt;J$4,0,((LOG('Indicator Data'!J48)-J$4))/(J$3-J$4)*10))),1)</f>
        <v>8.1999999999999993</v>
      </c>
      <c r="K40" s="266">
        <f>ROUND(IF('Indicator Data'!K48=0,0,IF(LOG('Indicator Data'!K48)&gt;K$3,10,IF(LOG('Indicator Data'!K48)&lt;K$4,0,((LOG('Indicator Data'!K48)-K$4))/(K$3-K$4)*10))),1)</f>
        <v>0</v>
      </c>
      <c r="L40" s="266">
        <f>ROUND(IF('Indicator Data'!L48=0,0,IF(LOG('Indicator Data'!L48)&gt;L$3,10,IF(LOG('Indicator Data'!L48)&lt;L$4,0,((LOG('Indicator Data'!L48)-L$4))/(L$3-L$4)*10))),1)</f>
        <v>8</v>
      </c>
      <c r="M40" s="266">
        <f>ROUND(IF('Indicator Data'!M48=0,0,IF(LOG('Indicator Data'!M48)&gt;M$3,10,IF(LOG('Indicator Data'!M48)&lt;M$4,0,((LOG('Indicator Data'!M48)-M$4))/(M$3-M$4)*10))),1)</f>
        <v>9.9</v>
      </c>
      <c r="N40" s="266">
        <f>ROUND(IF('Indicator Data'!N48=0,0,IF(LOG('Indicator Data'!N48)&gt;N$3,10,IF(LOG('Indicator Data'!N48)&lt;N$4,0,((LOG('Indicator Data'!N48)-N$4))/(N$3-N$4)*10))),1)</f>
        <v>9</v>
      </c>
      <c r="O40" s="266">
        <f>ROUND(IF('Indicator Data'!O48=0,0,IF(LOG('Indicator Data'!O48)&gt;O$3,10,IF(LOG('Indicator Data'!O48)&lt;O$4,0,((LOG('Indicator Data'!O48)-O$4))/(O$3-O$4)*10))),1)</f>
        <v>0</v>
      </c>
      <c r="P40" s="266">
        <f>ROUND(IF('Indicator Data'!P48=0,0,IF(LOG('Indicator Data'!P48)&gt;P$3,10,IF(LOG('Indicator Data'!P48)&lt;P$4,0,((LOG('Indicator Data'!P48)-P$4))/(P$3-P$4)*10))),1)</f>
        <v>0</v>
      </c>
      <c r="Q40" s="266">
        <f>ROUND(IF('Indicator Data'!Q48=0,0,IF(LOG('Indicator Data'!Q48)&gt;Q$3,10,IF(LOG('Indicator Data'!Q48)&lt;Q$4,0,((LOG('Indicator Data'!Q48)-Q$4))/(Q$3-Q$4)*10))),1)</f>
        <v>9.8000000000000007</v>
      </c>
      <c r="R40" s="266">
        <f>ROUND(IF('Indicator Data'!R48=0,0,IF(LOG('Indicator Data'!R48)&gt;R$3,10,IF(LOG('Indicator Data'!R48)&lt;R$4,0,((LOG('Indicator Data'!R48)-R$4))/(R$3-R$4)*10))),1)</f>
        <v>1.8</v>
      </c>
      <c r="S40" s="266" t="str">
        <f>IF('Indicator Data'!S48="No data","x",ROUND(IF('Indicator Data'!S48=0,0,IF(LOG('Indicator Data'!S48)&gt;S$3,10,IF(LOG('Indicator Data'!S48)&lt;S$4,0,((LOG('Indicator Data'!S48)-S$4))/(S$3-S$4)*10))),1))</f>
        <v>x</v>
      </c>
      <c r="T40" s="266">
        <f>ROUND(IF('Indicator Data'!T48=0,0,IF(LOG('Indicator Data'!T48)&gt;T$3,10,IF(LOG('Indicator Data'!T48)&lt;T$4,0,((LOG('Indicator Data'!T48)-T$4))/(T$3-T$4)*10))),1)</f>
        <v>6.4</v>
      </c>
      <c r="U40" s="266">
        <f>ROUND(IF('Indicator Data'!U48=0,0,IF(LOG('Indicator Data'!U48)&gt;U$3,10,IF(LOG('Indicator Data'!U48)&lt;U$4,0,((LOG('Indicator Data'!U48)-U$4))/(U$3-U$4)*10))),1)</f>
        <v>3.9</v>
      </c>
      <c r="V40" s="266">
        <f>ROUND(IF('Indicator Data'!V48=0,0,IF(LOG('Indicator Data'!V48)&gt;V$3,10,IF(LOG('Indicator Data'!V48)&lt;V$4,0,((LOG('Indicator Data'!V48)-V$4))/(V$3-V$4)*10))),1)</f>
        <v>5.7</v>
      </c>
      <c r="W40" s="266">
        <f>ROUND(IF('Indicator Data'!W48=0,0,IF(LOG('Indicator Data'!W48)&gt;W$3,10,IF(LOG('Indicator Data'!W48)&lt;W$4,0,((LOG('Indicator Data'!W48)-W$4))/(W$3-W$4)*10))),1)</f>
        <v>7.7</v>
      </c>
      <c r="X40" s="266">
        <f>ROUND(IF('Indicator Data'!X48=0,0,IF(LOG('Indicator Data'!X48)&gt;X$3,10,IF(LOG('Indicator Data'!X48)&lt;X$4,0,((LOG('Indicator Data'!X48)-X$4))/(X$3-X$4)*10))),1)</f>
        <v>3.3</v>
      </c>
      <c r="Y40" s="266">
        <f>ROUND(IF('Indicator Data'!Y48=0,0,IF(LOG('Indicator Data'!Y48)&gt;Y$3,10,IF(LOG('Indicator Data'!Y48)&lt;Y$4,0,((LOG('Indicator Data'!Y48)-Y$4))/(Y$3-Y$4)*10))),1)</f>
        <v>2.8</v>
      </c>
      <c r="Z40" s="266">
        <v>0</v>
      </c>
      <c r="AA40" s="266">
        <f>ROUND(IF('Indicator Data'!AA48=0,0,IF(LOG('Indicator Data'!AA48)&gt;AA$3,10,IF(LOG('Indicator Data'!AA48)&lt;AA$4,0,((LOG('Indicator Data'!AA48)-AA$4))/(AA$3-AA$4)*10))),1)</f>
        <v>8.3000000000000007</v>
      </c>
      <c r="AB40" s="266">
        <f>ROUND(IF('Indicator Data'!AB48=0,0,IF(LOG('Indicator Data'!AB48)&gt;AB$3,10,IF(LOG('Indicator Data'!AB48)&lt;AB$4,0,((LOG('Indicator Data'!AB48)-AB$4))/(AB$3-AB$4)*10))),1)</f>
        <v>9.3000000000000007</v>
      </c>
      <c r="AC40" s="266">
        <f>ROUND(IF('Indicator Data'!AC48=0,0,IF(LOG('Indicator Data'!AC48)&gt;AC$3,10,IF(LOG('Indicator Data'!AC48)&lt;AC$4,0,((LOG('Indicator Data'!AC48)-AC$4))/(AC$3-AC$4)*10))),1)</f>
        <v>4.8</v>
      </c>
      <c r="AD40" s="266">
        <f>ROUND(IF('Indicator Data'!AD48=0,0,IF(LOG('Indicator Data'!AD48)&gt;AD$3,10,IF(LOG('Indicator Data'!AD48)&lt;AD$4,0,((LOG('Indicator Data'!AD48)-AD$4))/(AD$3-AD$4)*10))),1)</f>
        <v>0.4</v>
      </c>
      <c r="AE40" s="266">
        <f t="shared" si="0"/>
        <v>9.4</v>
      </c>
      <c r="AF40" s="266">
        <v>9.6</v>
      </c>
      <c r="AG40" s="266">
        <v>8.4</v>
      </c>
      <c r="AH40" s="266">
        <f>ROUND(IF('Indicator Data'!AI48=0,0,IF(LOG('Indicator Data'!AI48)&gt;AH$3,10,IF(LOG('Indicator Data'!AI48)&lt;AH$4,0,((LOG('Indicator Data'!AI48)-AH$4))/(AH$3-AH$4)*10))),1)</f>
        <v>0</v>
      </c>
      <c r="AI40" s="266">
        <f>ROUND(IF('Indicator Data'!AJ48=0,0,IF(LOG('Indicator Data'!AJ48)&gt;AI$3,10,IF(LOG('Indicator Data'!AJ48)&lt;AI$4,0,((LOG('Indicator Data'!AJ48)-AI$4))/(AI$3-AI$4)*10))),1)</f>
        <v>0</v>
      </c>
      <c r="AJ40" s="271">
        <f t="shared" si="1"/>
        <v>9.1999999999999993</v>
      </c>
      <c r="AK40" s="271">
        <f t="shared" si="2"/>
        <v>6.3</v>
      </c>
      <c r="AL40" s="271">
        <f t="shared" si="3"/>
        <v>9.5</v>
      </c>
      <c r="AM40" s="271">
        <f t="shared" si="4"/>
        <v>0</v>
      </c>
      <c r="AN40" s="271">
        <f t="shared" si="5"/>
        <v>0</v>
      </c>
      <c r="AO40" s="271">
        <f t="shared" si="6"/>
        <v>1.8</v>
      </c>
      <c r="AP40" s="271" t="str">
        <f t="shared" si="7"/>
        <v>x</v>
      </c>
      <c r="AQ40" s="271">
        <f t="shared" si="8"/>
        <v>5.3</v>
      </c>
      <c r="AR40" s="271">
        <f t="shared" si="9"/>
        <v>6.2</v>
      </c>
      <c r="AS40" s="272">
        <f t="shared" si="10"/>
        <v>6.4</v>
      </c>
      <c r="AT40" s="272">
        <f t="shared" si="11"/>
        <v>6</v>
      </c>
      <c r="AU40" s="2"/>
      <c r="AV40" s="2"/>
      <c r="AW40" s="2"/>
      <c r="AX40" s="2"/>
      <c r="AY40" s="2"/>
      <c r="AZ40" s="2"/>
    </row>
    <row r="41" spans="1:52" ht="15.75" customHeight="1" x14ac:dyDescent="0.3">
      <c r="A41" t="str">
        <f>'Indicator Data'!A49</f>
        <v>Coastal Zone</v>
      </c>
      <c r="B41" t="str">
        <f>'Indicator Data'!B49</f>
        <v>Khulna</v>
      </c>
      <c r="C41" t="str">
        <f>'Indicator Data'!C49</f>
        <v>Kushtia</v>
      </c>
      <c r="D41">
        <f>'Indicator Data'!D49</f>
        <v>4050</v>
      </c>
      <c r="E41" s="266">
        <v>10</v>
      </c>
      <c r="F41" s="266">
        <v>10</v>
      </c>
      <c r="G41" s="267">
        <v>10</v>
      </c>
      <c r="H41" s="267">
        <v>2</v>
      </c>
      <c r="I41" s="266">
        <f>ROUND(IF('Indicator Data'!I49=0,0,IF(LOG('Indicator Data'!I49)&gt;I$3,10,IF(LOG('Indicator Data'!I49)&lt;I$4,0,((LOG('Indicator Data'!I49)-I$4))/(I$3-I$4)*10))),1)</f>
        <v>8.6999999999999993</v>
      </c>
      <c r="J41" s="266">
        <f>ROUND(IF('Indicator Data'!J49=0,0,IF(LOG('Indicator Data'!J49)&gt;J$3,10,IF(LOG('Indicator Data'!J49)&lt;J$4,0,((LOG('Indicator Data'!J49)-J$4))/(J$3-J$4)*10))),1)</f>
        <v>7</v>
      </c>
      <c r="K41" s="266">
        <f>ROUND(IF('Indicator Data'!K49=0,0,IF(LOG('Indicator Data'!K49)&gt;K$3,10,IF(LOG('Indicator Data'!K49)&lt;K$4,0,((LOG('Indicator Data'!K49)-K$4))/(K$3-K$4)*10))),1)</f>
        <v>0</v>
      </c>
      <c r="L41" s="266">
        <f>ROUND(IF('Indicator Data'!L49=0,0,IF(LOG('Indicator Data'!L49)&gt;L$3,10,IF(LOG('Indicator Data'!L49)&lt;L$4,0,((LOG('Indicator Data'!L49)-L$4))/(L$3-L$4)*10))),1)</f>
        <v>7.3</v>
      </c>
      <c r="M41" s="266">
        <f>ROUND(IF('Indicator Data'!M49=0,0,IF(LOG('Indicator Data'!M49)&gt;M$3,10,IF(LOG('Indicator Data'!M49)&lt;M$4,0,((LOG('Indicator Data'!M49)-M$4))/(M$3-M$4)*10))),1)</f>
        <v>0</v>
      </c>
      <c r="N41" s="266">
        <f>ROUND(IF('Indicator Data'!N49=0,0,IF(LOG('Indicator Data'!N49)&gt;N$3,10,IF(LOG('Indicator Data'!N49)&lt;N$4,0,((LOG('Indicator Data'!N49)-N$4))/(N$3-N$4)*10))),1)</f>
        <v>0</v>
      </c>
      <c r="O41" s="266">
        <f>ROUND(IF('Indicator Data'!O49=0,0,IF(LOG('Indicator Data'!O49)&gt;O$3,10,IF(LOG('Indicator Data'!O49)&lt;O$4,0,((LOG('Indicator Data'!O49)-O$4))/(O$3-O$4)*10))),1)</f>
        <v>0</v>
      </c>
      <c r="P41" s="266">
        <f>ROUND(IF('Indicator Data'!P49=0,0,IF(LOG('Indicator Data'!P49)&gt;P$3,10,IF(LOG('Indicator Data'!P49)&lt;P$4,0,((LOG('Indicator Data'!P49)-P$4))/(P$3-P$4)*10))),1)</f>
        <v>0</v>
      </c>
      <c r="Q41" s="266">
        <f>ROUND(IF('Indicator Data'!Q49=0,0,IF(LOG('Indicator Data'!Q49)&gt;Q$3,10,IF(LOG('Indicator Data'!Q49)&lt;Q$4,0,((LOG('Indicator Data'!Q49)-Q$4))/(Q$3-Q$4)*10))),1)</f>
        <v>0</v>
      </c>
      <c r="R41" s="266">
        <f>ROUND(IF('Indicator Data'!R49=0,0,IF(LOG('Indicator Data'!R49)&gt;R$3,10,IF(LOG('Indicator Data'!R49)&lt;R$4,0,((LOG('Indicator Data'!R49)-R$4))/(R$3-R$4)*10))),1)</f>
        <v>6.4</v>
      </c>
      <c r="S41" s="266">
        <f>IF('Indicator Data'!S49="No data","x",ROUND(IF('Indicator Data'!S49=0,0,IF(LOG('Indicator Data'!S49)&gt;S$3,10,IF(LOG('Indicator Data'!S49)&lt;S$4,0,((LOG('Indicator Data'!S49)-S$4))/(S$3-S$4)*10))),1))</f>
        <v>4.5</v>
      </c>
      <c r="T41" s="266">
        <f>ROUND(IF('Indicator Data'!T49=0,0,IF(LOG('Indicator Data'!T49)&gt;T$3,10,IF(LOG('Indicator Data'!T49)&lt;T$4,0,((LOG('Indicator Data'!T49)-T$4))/(T$3-T$4)*10))),1)</f>
        <v>8.9</v>
      </c>
      <c r="U41" s="266">
        <f>ROUND(IF('Indicator Data'!U49=0,0,IF(LOG('Indicator Data'!U49)&gt;U$3,10,IF(LOG('Indicator Data'!U49)&lt;U$4,0,((LOG('Indicator Data'!U49)-U$4))/(U$3-U$4)*10))),1)</f>
        <v>8.3000000000000007</v>
      </c>
      <c r="V41" s="266">
        <f>ROUND(IF('Indicator Data'!V49=0,0,IF(LOG('Indicator Data'!V49)&gt;V$3,10,IF(LOG('Indicator Data'!V49)&lt;V$4,0,((LOG('Indicator Data'!V49)-V$4))/(V$3-V$4)*10))),1)</f>
        <v>4.7</v>
      </c>
      <c r="W41" s="266">
        <f>ROUND(IF('Indicator Data'!W49=0,0,IF(LOG('Indicator Data'!W49)&gt;W$3,10,IF(LOG('Indicator Data'!W49)&lt;W$4,0,((LOG('Indicator Data'!W49)-W$4))/(W$3-W$4)*10))),1)</f>
        <v>6.8</v>
      </c>
      <c r="X41" s="266">
        <f>ROUND(IF('Indicator Data'!X49=0,0,IF(LOG('Indicator Data'!X49)&gt;X$3,10,IF(LOG('Indicator Data'!X49)&lt;X$4,0,((LOG('Indicator Data'!X49)-X$4))/(X$3-X$4)*10))),1)</f>
        <v>5.4</v>
      </c>
      <c r="Y41" s="266">
        <f>ROUND(IF('Indicator Data'!Y49=0,0,IF(LOG('Indicator Data'!Y49)&gt;Y$3,10,IF(LOG('Indicator Data'!Y49)&lt;Y$4,0,((LOG('Indicator Data'!Y49)-Y$4))/(Y$3-Y$4)*10))),1)</f>
        <v>1.9</v>
      </c>
      <c r="Z41" s="266">
        <f>ROUND(IF('Indicator Data'!Z49=0,0,IF(LOG('Indicator Data'!Z49)&gt;Z$3,10,IF(LOG('Indicator Data'!Z49)&lt;Z$4,0,((LOG('Indicator Data'!Z49)-Z$4))/(Z$3-Z$4)*10))),1)</f>
        <v>7.2</v>
      </c>
      <c r="AA41" s="266">
        <f>ROUND(IF('Indicator Data'!AA49=0,0,IF(LOG('Indicator Data'!AA49)&gt;AA$3,10,IF(LOG('Indicator Data'!AA49)&lt;AA$4,0,((LOG('Indicator Data'!AA49)-AA$4))/(AA$3-AA$4)*10))),1)</f>
        <v>2.7</v>
      </c>
      <c r="AB41" s="266">
        <f>ROUND(IF('Indicator Data'!AB49=0,0,IF(LOG('Indicator Data'!AB49)&gt;AB$3,10,IF(LOG('Indicator Data'!AB49)&lt;AB$4,0,((LOG('Indicator Data'!AB49)-AB$4))/(AB$3-AB$4)*10))),1)</f>
        <v>7.9</v>
      </c>
      <c r="AC41" s="266">
        <f>ROUND(IF('Indicator Data'!AC49=0,0,IF(LOG('Indicator Data'!AC49)&gt;AC$3,10,IF(LOG('Indicator Data'!AC49)&lt;AC$4,0,((LOG('Indicator Data'!AC49)-AC$4))/(AC$3-AC$4)*10))),1)</f>
        <v>5.3</v>
      </c>
      <c r="AD41" s="266">
        <f>ROUND(IF('Indicator Data'!AD49=0,0,IF(LOG('Indicator Data'!AD49)&gt;AD$3,10,IF(LOG('Indicator Data'!AD49)&lt;AD$4,0,((LOG('Indicator Data'!AD49)-AD$4))/(AD$3-AD$4)*10))),1)</f>
        <v>1.7</v>
      </c>
      <c r="AE41" s="266">
        <f t="shared" si="0"/>
        <v>9.4</v>
      </c>
      <c r="AF41" s="266">
        <v>9.6</v>
      </c>
      <c r="AG41" s="266">
        <v>8.4</v>
      </c>
      <c r="AH41" s="266">
        <f>ROUND(IF('Indicator Data'!AI49=0,0,IF(LOG('Indicator Data'!AI49)&gt;AH$3,10,IF(LOG('Indicator Data'!AI49)&lt;AH$4,0,((LOG('Indicator Data'!AI49)-AH$4))/(AH$3-AH$4)*10))),1)</f>
        <v>0</v>
      </c>
      <c r="AI41" s="266">
        <f>ROUND(IF('Indicator Data'!AJ49=0,0,IF(LOG('Indicator Data'!AJ49)&gt;AI$3,10,IF(LOG('Indicator Data'!AJ49)&lt;AI$4,0,((LOG('Indicator Data'!AJ49)-AI$4))/(AI$3-AI$4)*10))),1)</f>
        <v>0</v>
      </c>
      <c r="AJ41" s="271">
        <f t="shared" si="1"/>
        <v>9.1999999999999993</v>
      </c>
      <c r="AK41" s="271">
        <f t="shared" si="2"/>
        <v>6.6</v>
      </c>
      <c r="AL41" s="271">
        <f t="shared" si="3"/>
        <v>0</v>
      </c>
      <c r="AM41" s="271">
        <f t="shared" si="4"/>
        <v>0</v>
      </c>
      <c r="AN41" s="271">
        <f t="shared" si="5"/>
        <v>0</v>
      </c>
      <c r="AO41" s="271">
        <f t="shared" si="6"/>
        <v>6.4</v>
      </c>
      <c r="AP41" s="271">
        <f t="shared" si="7"/>
        <v>4.5</v>
      </c>
      <c r="AQ41" s="271">
        <f t="shared" si="8"/>
        <v>8.6</v>
      </c>
      <c r="AR41" s="271">
        <f t="shared" si="9"/>
        <v>5.8</v>
      </c>
      <c r="AS41" s="272">
        <f t="shared" si="10"/>
        <v>6.4</v>
      </c>
      <c r="AT41" s="272">
        <f t="shared" si="11"/>
        <v>5.6</v>
      </c>
      <c r="AU41" s="2"/>
      <c r="AV41" s="2"/>
      <c r="AW41" s="2"/>
      <c r="AX41" s="2"/>
      <c r="AY41" s="2"/>
      <c r="AZ41" s="2"/>
    </row>
    <row r="42" spans="1:52" ht="15.75" customHeight="1" x14ac:dyDescent="0.3">
      <c r="A42" t="str">
        <f>'Indicator Data'!A50</f>
        <v>Cross Cutting Area</v>
      </c>
      <c r="B42" t="str">
        <f>'Indicator Data'!B50</f>
        <v>Khulna</v>
      </c>
      <c r="C42" t="str">
        <f>'Indicator Data'!C50</f>
        <v>Magura</v>
      </c>
      <c r="D42">
        <f>'Indicator Data'!D50</f>
        <v>4055</v>
      </c>
      <c r="E42" s="266">
        <v>10</v>
      </c>
      <c r="F42" s="266">
        <v>10</v>
      </c>
      <c r="G42" s="267">
        <v>10</v>
      </c>
      <c r="H42" s="267">
        <v>2</v>
      </c>
      <c r="I42" s="266">
        <f>ROUND(IF('Indicator Data'!I50=0,0,IF(LOG('Indicator Data'!I50)&gt;I$3,10,IF(LOG('Indicator Data'!I50)&lt;I$4,0,((LOG('Indicator Data'!I50)-I$4))/(I$3-I$4)*10))),1)</f>
        <v>8.9</v>
      </c>
      <c r="J42" s="266">
        <f>ROUND(IF('Indicator Data'!J50=0,0,IF(LOG('Indicator Data'!J50)&gt;J$3,10,IF(LOG('Indicator Data'!J50)&lt;J$4,0,((LOG('Indicator Data'!J50)-J$4))/(J$3-J$4)*10))),1)</f>
        <v>8.1999999999999993</v>
      </c>
      <c r="K42" s="266">
        <f>ROUND(IF('Indicator Data'!K50=0,0,IF(LOG('Indicator Data'!K50)&gt;K$3,10,IF(LOG('Indicator Data'!K50)&lt;K$4,0,((LOG('Indicator Data'!K50)-K$4))/(K$3-K$4)*10))),1)</f>
        <v>0</v>
      </c>
      <c r="L42" s="266">
        <f>ROUND(IF('Indicator Data'!L50=0,0,IF(LOG('Indicator Data'!L50)&gt;L$3,10,IF(LOG('Indicator Data'!L50)&lt;L$4,0,((LOG('Indicator Data'!L50)-L$4))/(L$3-L$4)*10))),1)</f>
        <v>9.5</v>
      </c>
      <c r="M42" s="266">
        <f>ROUND(IF('Indicator Data'!M50=0,0,IF(LOG('Indicator Data'!M50)&gt;M$3,10,IF(LOG('Indicator Data'!M50)&lt;M$4,0,((LOG('Indicator Data'!M50)-M$4))/(M$3-M$4)*10))),1)</f>
        <v>0</v>
      </c>
      <c r="N42" s="266">
        <f>ROUND(IF('Indicator Data'!N50=0,0,IF(LOG('Indicator Data'!N50)&gt;N$3,10,IF(LOG('Indicator Data'!N50)&lt;N$4,0,((LOG('Indicator Data'!N50)-N$4))/(N$3-N$4)*10))),1)</f>
        <v>0</v>
      </c>
      <c r="O42" s="266">
        <f>ROUND(IF('Indicator Data'!O50=0,0,IF(LOG('Indicator Data'!O50)&gt;O$3,10,IF(LOG('Indicator Data'!O50)&lt;O$4,0,((LOG('Indicator Data'!O50)-O$4))/(O$3-O$4)*10))),1)</f>
        <v>0</v>
      </c>
      <c r="P42" s="266">
        <f>ROUND(IF('Indicator Data'!P50=0,0,IF(LOG('Indicator Data'!P50)&gt;P$3,10,IF(LOG('Indicator Data'!P50)&lt;P$4,0,((LOG('Indicator Data'!P50)-P$4))/(P$3-P$4)*10))),1)</f>
        <v>0</v>
      </c>
      <c r="Q42" s="266">
        <f>ROUND(IF('Indicator Data'!Q50=0,0,IF(LOG('Indicator Data'!Q50)&gt;Q$3,10,IF(LOG('Indicator Data'!Q50)&lt;Q$4,0,((LOG('Indicator Data'!Q50)-Q$4))/(Q$3-Q$4)*10))),1)</f>
        <v>0</v>
      </c>
      <c r="R42" s="266">
        <f>ROUND(IF('Indicator Data'!R50=0,0,IF(LOG('Indicator Data'!R50)&gt;R$3,10,IF(LOG('Indicator Data'!R50)&lt;R$4,0,((LOG('Indicator Data'!R50)-R$4))/(R$3-R$4)*10))),1)</f>
        <v>8.1</v>
      </c>
      <c r="S42" s="266">
        <f>IF('Indicator Data'!S50="No data","x",ROUND(IF('Indicator Data'!S50=0,0,IF(LOG('Indicator Data'!S50)&gt;S$3,10,IF(LOG('Indicator Data'!S50)&lt;S$4,0,((LOG('Indicator Data'!S50)-S$4))/(S$3-S$4)*10))),1))</f>
        <v>0</v>
      </c>
      <c r="T42" s="266">
        <f>ROUND(IF('Indicator Data'!T50=0,0,IF(LOG('Indicator Data'!T50)&gt;T$3,10,IF(LOG('Indicator Data'!T50)&lt;T$4,0,((LOG('Indicator Data'!T50)-T$4))/(T$3-T$4)*10))),1)</f>
        <v>8.5</v>
      </c>
      <c r="U42" s="266">
        <f>ROUND(IF('Indicator Data'!U50=0,0,IF(LOG('Indicator Data'!U50)&gt;U$3,10,IF(LOG('Indicator Data'!U50)&lt;U$4,0,((LOG('Indicator Data'!U50)-U$4))/(U$3-U$4)*10))),1)</f>
        <v>7.2</v>
      </c>
      <c r="V42" s="266">
        <f>ROUND(IF('Indicator Data'!V50=0,0,IF(LOG('Indicator Data'!V50)&gt;V$3,10,IF(LOG('Indicator Data'!V50)&lt;V$4,0,((LOG('Indicator Data'!V50)-V$4))/(V$3-V$4)*10))),1)</f>
        <v>2.2999999999999998</v>
      </c>
      <c r="W42" s="266">
        <f>ROUND(IF('Indicator Data'!W50=0,0,IF(LOG('Indicator Data'!W50)&gt;W$3,10,IF(LOG('Indicator Data'!W50)&lt;W$4,0,((LOG('Indicator Data'!W50)-W$4))/(W$3-W$4)*10))),1)</f>
        <v>6.4</v>
      </c>
      <c r="X42" s="266">
        <f>ROUND(IF('Indicator Data'!X50=0,0,IF(LOG('Indicator Data'!X50)&gt;X$3,10,IF(LOG('Indicator Data'!X50)&lt;X$4,0,((LOG('Indicator Data'!X50)-X$4))/(X$3-X$4)*10))),1)</f>
        <v>4.7</v>
      </c>
      <c r="Y42" s="266">
        <f>ROUND(IF('Indicator Data'!Y50=0,0,IF(LOG('Indicator Data'!Y50)&gt;Y$3,10,IF(LOG('Indicator Data'!Y50)&lt;Y$4,0,((LOG('Indicator Data'!Y50)-Y$4))/(Y$3-Y$4)*10))),1)</f>
        <v>4</v>
      </c>
      <c r="Z42" s="266">
        <f>ROUND(IF('Indicator Data'!Z50=0,0,IF(LOG('Indicator Data'!Z50)&gt;Z$3,10,IF(LOG('Indicator Data'!Z50)&lt;Z$4,0,((LOG('Indicator Data'!Z50)-Z$4))/(Z$3-Z$4)*10))),1)</f>
        <v>7.2</v>
      </c>
      <c r="AA42" s="266">
        <f>ROUND(IF('Indicator Data'!AA50=0,0,IF(LOG('Indicator Data'!AA50)&gt;AA$3,10,IF(LOG('Indicator Data'!AA50)&lt;AA$4,0,((LOG('Indicator Data'!AA50)-AA$4))/(AA$3-AA$4)*10))),1)</f>
        <v>3.2</v>
      </c>
      <c r="AB42" s="266">
        <f>ROUND(IF('Indicator Data'!AB50=0,0,IF(LOG('Indicator Data'!AB50)&gt;AB$3,10,IF(LOG('Indicator Data'!AB50)&lt;AB$4,0,((LOG('Indicator Data'!AB50)-AB$4))/(AB$3-AB$4)*10))),1)</f>
        <v>4.5</v>
      </c>
      <c r="AC42" s="266">
        <f>ROUND(IF('Indicator Data'!AC50=0,0,IF(LOG('Indicator Data'!AC50)&gt;AC$3,10,IF(LOG('Indicator Data'!AC50)&lt;AC$4,0,((LOG('Indicator Data'!AC50)-AC$4))/(AC$3-AC$4)*10))),1)</f>
        <v>4.5999999999999996</v>
      </c>
      <c r="AD42" s="266">
        <f>ROUND(IF('Indicator Data'!AD50=0,0,IF(LOG('Indicator Data'!AD50)&gt;AD$3,10,IF(LOG('Indicator Data'!AD50)&lt;AD$4,0,((LOG('Indicator Data'!AD50)-AD$4))/(AD$3-AD$4)*10))),1)</f>
        <v>3</v>
      </c>
      <c r="AE42" s="266">
        <f t="shared" si="0"/>
        <v>9.4</v>
      </c>
      <c r="AF42" s="266">
        <v>9.6</v>
      </c>
      <c r="AG42" s="266">
        <v>8.4</v>
      </c>
      <c r="AH42" s="266">
        <f>ROUND(IF('Indicator Data'!AI50=0,0,IF(LOG('Indicator Data'!AI50)&gt;AH$3,10,IF(LOG('Indicator Data'!AI50)&lt;AH$4,0,((LOG('Indicator Data'!AI50)-AH$4))/(AH$3-AH$4)*10))),1)</f>
        <v>0</v>
      </c>
      <c r="AI42" s="266">
        <f>ROUND(IF('Indicator Data'!AJ50=0,0,IF(LOG('Indicator Data'!AJ50)&gt;AI$3,10,IF(LOG('Indicator Data'!AJ50)&lt;AI$4,0,((LOG('Indicator Data'!AJ50)-AI$4))/(AI$3-AI$4)*10))),1)</f>
        <v>0</v>
      </c>
      <c r="AJ42" s="271">
        <f t="shared" si="1"/>
        <v>9.1999999999999993</v>
      </c>
      <c r="AK42" s="271">
        <f t="shared" si="2"/>
        <v>7.8</v>
      </c>
      <c r="AL42" s="271">
        <f t="shared" si="3"/>
        <v>0</v>
      </c>
      <c r="AM42" s="271">
        <f t="shared" si="4"/>
        <v>0</v>
      </c>
      <c r="AN42" s="271">
        <f t="shared" si="5"/>
        <v>0</v>
      </c>
      <c r="AO42" s="271">
        <f t="shared" si="6"/>
        <v>8.1</v>
      </c>
      <c r="AP42" s="271">
        <f t="shared" si="7"/>
        <v>0</v>
      </c>
      <c r="AQ42" s="271">
        <f t="shared" si="8"/>
        <v>7.9</v>
      </c>
      <c r="AR42" s="271">
        <f t="shared" si="9"/>
        <v>5.2</v>
      </c>
      <c r="AS42" s="272">
        <f t="shared" si="10"/>
        <v>6.4</v>
      </c>
      <c r="AT42" s="272">
        <f t="shared" si="11"/>
        <v>5.5</v>
      </c>
      <c r="AU42" s="2"/>
      <c r="AV42" s="2"/>
      <c r="AW42" s="2"/>
      <c r="AX42" s="2"/>
      <c r="AY42" s="2"/>
      <c r="AZ42" s="2"/>
    </row>
    <row r="43" spans="1:52" ht="15.75" customHeight="1" x14ac:dyDescent="0.3">
      <c r="A43" t="str">
        <f>'Indicator Data'!A51</f>
        <v>Cross Cutting Area</v>
      </c>
      <c r="B43" t="str">
        <f>'Indicator Data'!B51</f>
        <v>Khulna</v>
      </c>
      <c r="C43" t="str">
        <f>'Indicator Data'!C51</f>
        <v>Meherpur</v>
      </c>
      <c r="D43">
        <f>'Indicator Data'!D51</f>
        <v>4057</v>
      </c>
      <c r="E43" s="266">
        <v>10</v>
      </c>
      <c r="F43" s="266">
        <v>10</v>
      </c>
      <c r="G43" s="267">
        <v>10</v>
      </c>
      <c r="H43" s="267">
        <v>2</v>
      </c>
      <c r="I43" s="266">
        <f>ROUND(IF('Indicator Data'!I51=0,0,IF(LOG('Indicator Data'!I51)&gt;I$3,10,IF(LOG('Indicator Data'!I51)&lt;I$4,0,((LOG('Indicator Data'!I51)-I$4))/(I$3-I$4)*10))),1)</f>
        <v>8.3000000000000007</v>
      </c>
      <c r="J43" s="266">
        <f>ROUND(IF('Indicator Data'!J51=0,0,IF(LOG('Indicator Data'!J51)&gt;J$3,10,IF(LOG('Indicator Data'!J51)&lt;J$4,0,((LOG('Indicator Data'!J51)-J$4))/(J$3-J$4)*10))),1)</f>
        <v>6.5</v>
      </c>
      <c r="K43" s="266">
        <f>ROUND(IF('Indicator Data'!K51=0,0,IF(LOG('Indicator Data'!K51)&gt;K$3,10,IF(LOG('Indicator Data'!K51)&lt;K$4,0,((LOG('Indicator Data'!K51)-K$4))/(K$3-K$4)*10))),1)</f>
        <v>0</v>
      </c>
      <c r="L43" s="266">
        <f>ROUND(IF('Indicator Data'!L51=0,0,IF(LOG('Indicator Data'!L51)&gt;L$3,10,IF(LOG('Indicator Data'!L51)&lt;L$4,0,((LOG('Indicator Data'!L51)-L$4))/(L$3-L$4)*10))),1)</f>
        <v>8.9</v>
      </c>
      <c r="M43" s="266">
        <f>ROUND(IF('Indicator Data'!M51=0,0,IF(LOG('Indicator Data'!M51)&gt;M$3,10,IF(LOG('Indicator Data'!M51)&lt;M$4,0,((LOG('Indicator Data'!M51)-M$4))/(M$3-M$4)*10))),1)</f>
        <v>0</v>
      </c>
      <c r="N43" s="266">
        <f>ROUND(IF('Indicator Data'!N51=0,0,IF(LOG('Indicator Data'!N51)&gt;N$3,10,IF(LOG('Indicator Data'!N51)&lt;N$4,0,((LOG('Indicator Data'!N51)-N$4))/(N$3-N$4)*10))),1)</f>
        <v>0</v>
      </c>
      <c r="O43" s="266">
        <f>ROUND(IF('Indicator Data'!O51=0,0,IF(LOG('Indicator Data'!O51)&gt;O$3,10,IF(LOG('Indicator Data'!O51)&lt;O$4,0,((LOG('Indicator Data'!O51)-O$4))/(O$3-O$4)*10))),1)</f>
        <v>0</v>
      </c>
      <c r="P43" s="266">
        <f>ROUND(IF('Indicator Data'!P51=0,0,IF(LOG('Indicator Data'!P51)&gt;P$3,10,IF(LOG('Indicator Data'!P51)&lt;P$4,0,((LOG('Indicator Data'!P51)-P$4))/(P$3-P$4)*10))),1)</f>
        <v>0</v>
      </c>
      <c r="Q43" s="266">
        <f>ROUND(IF('Indicator Data'!Q51=0,0,IF(LOG('Indicator Data'!Q51)&gt;Q$3,10,IF(LOG('Indicator Data'!Q51)&lt;Q$4,0,((LOG('Indicator Data'!Q51)-Q$4))/(Q$3-Q$4)*10))),1)</f>
        <v>0</v>
      </c>
      <c r="R43" s="266">
        <f>ROUND(IF('Indicator Data'!R51=0,0,IF(LOG('Indicator Data'!R51)&gt;R$3,10,IF(LOG('Indicator Data'!R51)&lt;R$4,0,((LOG('Indicator Data'!R51)-R$4))/(R$3-R$4)*10))),1)</f>
        <v>5.6</v>
      </c>
      <c r="S43" s="266">
        <f>IF('Indicator Data'!S51="No data","x",ROUND(IF('Indicator Data'!S51=0,0,IF(LOG('Indicator Data'!S51)&gt;S$3,10,IF(LOG('Indicator Data'!S51)&lt;S$4,0,((LOG('Indicator Data'!S51)-S$4))/(S$3-S$4)*10))),1))</f>
        <v>0</v>
      </c>
      <c r="T43" s="266">
        <f>ROUND(IF('Indicator Data'!T51=0,0,IF(LOG('Indicator Data'!T51)&gt;T$3,10,IF(LOG('Indicator Data'!T51)&lt;T$4,0,((LOG('Indicator Data'!T51)-T$4))/(T$3-T$4)*10))),1)</f>
        <v>8.8000000000000007</v>
      </c>
      <c r="U43" s="266">
        <f>ROUND(IF('Indicator Data'!U51=0,0,IF(LOG('Indicator Data'!U51)&gt;U$3,10,IF(LOG('Indicator Data'!U51)&lt;U$4,0,((LOG('Indicator Data'!U51)-U$4))/(U$3-U$4)*10))),1)</f>
        <v>8</v>
      </c>
      <c r="V43" s="266">
        <f>ROUND(IF('Indicator Data'!V51=0,0,IF(LOG('Indicator Data'!V51)&gt;V$3,10,IF(LOG('Indicator Data'!V51)&lt;V$4,0,((LOG('Indicator Data'!V51)-V$4))/(V$3-V$4)*10))),1)</f>
        <v>3.8</v>
      </c>
      <c r="W43" s="266">
        <f>ROUND(IF('Indicator Data'!W51=0,0,IF(LOG('Indicator Data'!W51)&gt;W$3,10,IF(LOG('Indicator Data'!W51)&lt;W$4,0,((LOG('Indicator Data'!W51)-W$4))/(W$3-W$4)*10))),1)</f>
        <v>5.6</v>
      </c>
      <c r="X43" s="266">
        <f>ROUND(IF('Indicator Data'!X51=0,0,IF(LOG('Indicator Data'!X51)&gt;X$3,10,IF(LOG('Indicator Data'!X51)&lt;X$4,0,((LOG('Indicator Data'!X51)-X$4))/(X$3-X$4)*10))),1)</f>
        <v>4.7</v>
      </c>
      <c r="Y43" s="266">
        <f>ROUND(IF('Indicator Data'!Y51=0,0,IF(LOG('Indicator Data'!Y51)&gt;Y$3,10,IF(LOG('Indicator Data'!Y51)&lt;Y$4,0,((LOG('Indicator Data'!Y51)-Y$4))/(Y$3-Y$4)*10))),1)</f>
        <v>1.1000000000000001</v>
      </c>
      <c r="Z43" s="266">
        <f>ROUND(IF('Indicator Data'!Z51=0,0,IF(LOG('Indicator Data'!Z51)&gt;Z$3,10,IF(LOG('Indicator Data'!Z51)&lt;Z$4,0,((LOG('Indicator Data'!Z51)-Z$4))/(Z$3-Z$4)*10))),1)</f>
        <v>7.1</v>
      </c>
      <c r="AA43" s="266">
        <f>ROUND(IF('Indicator Data'!AA51=0,0,IF(LOG('Indicator Data'!AA51)&gt;AA$3,10,IF(LOG('Indicator Data'!AA51)&lt;AA$4,0,((LOG('Indicator Data'!AA51)-AA$4))/(AA$3-AA$4)*10))),1)</f>
        <v>3.1</v>
      </c>
      <c r="AB43" s="266">
        <f>ROUND(IF('Indicator Data'!AB51=0,0,IF(LOG('Indicator Data'!AB51)&gt;AB$3,10,IF(LOG('Indicator Data'!AB51)&lt;AB$4,0,((LOG('Indicator Data'!AB51)-AB$4))/(AB$3-AB$4)*10))),1)</f>
        <v>6.3</v>
      </c>
      <c r="AC43" s="266">
        <f>ROUND(IF('Indicator Data'!AC51=0,0,IF(LOG('Indicator Data'!AC51)&gt;AC$3,10,IF(LOG('Indicator Data'!AC51)&lt;AC$4,0,((LOG('Indicator Data'!AC51)-AC$4))/(AC$3-AC$4)*10))),1)</f>
        <v>6.6</v>
      </c>
      <c r="AD43" s="266">
        <f>ROUND(IF('Indicator Data'!AD51=0,0,IF(LOG('Indicator Data'!AD51)&gt;AD$3,10,IF(LOG('Indicator Data'!AD51)&lt;AD$4,0,((LOG('Indicator Data'!AD51)-AD$4))/(AD$3-AD$4)*10))),1)</f>
        <v>0.6</v>
      </c>
      <c r="AE43" s="266">
        <f t="shared" si="0"/>
        <v>9.4</v>
      </c>
      <c r="AF43" s="266">
        <v>9.6</v>
      </c>
      <c r="AG43" s="266">
        <v>8.4</v>
      </c>
      <c r="AH43" s="266">
        <f>ROUND(IF('Indicator Data'!AI51=0,0,IF(LOG('Indicator Data'!AI51)&gt;AH$3,10,IF(LOG('Indicator Data'!AI51)&lt;AH$4,0,((LOG('Indicator Data'!AI51)-AH$4))/(AH$3-AH$4)*10))),1)</f>
        <v>0</v>
      </c>
      <c r="AI43" s="266">
        <f>ROUND(IF('Indicator Data'!AJ51=0,0,IF(LOG('Indicator Data'!AJ51)&gt;AI$3,10,IF(LOG('Indicator Data'!AJ51)&lt;AI$4,0,((LOG('Indicator Data'!AJ51)-AI$4))/(AI$3-AI$4)*10))),1)</f>
        <v>0</v>
      </c>
      <c r="AJ43" s="271">
        <f t="shared" si="1"/>
        <v>9.1999999999999993</v>
      </c>
      <c r="AK43" s="271">
        <f t="shared" si="2"/>
        <v>6.9</v>
      </c>
      <c r="AL43" s="271">
        <f t="shared" si="3"/>
        <v>0</v>
      </c>
      <c r="AM43" s="271">
        <f t="shared" si="4"/>
        <v>0</v>
      </c>
      <c r="AN43" s="271">
        <f t="shared" si="5"/>
        <v>0</v>
      </c>
      <c r="AO43" s="271">
        <f t="shared" si="6"/>
        <v>5.6</v>
      </c>
      <c r="AP43" s="271">
        <f t="shared" si="7"/>
        <v>0</v>
      </c>
      <c r="AQ43" s="271">
        <f t="shared" si="8"/>
        <v>8.4</v>
      </c>
      <c r="AR43" s="271">
        <f t="shared" si="9"/>
        <v>5.3</v>
      </c>
      <c r="AS43" s="272">
        <f t="shared" si="10"/>
        <v>6.4</v>
      </c>
      <c r="AT43" s="272">
        <f t="shared" si="11"/>
        <v>5.0999999999999996</v>
      </c>
      <c r="AU43" s="2"/>
      <c r="AV43" s="2"/>
      <c r="AW43" s="2"/>
      <c r="AX43" s="2"/>
      <c r="AY43" s="2"/>
      <c r="AZ43" s="2"/>
    </row>
    <row r="44" spans="1:52" ht="15.75" customHeight="1" x14ac:dyDescent="0.3">
      <c r="A44" t="str">
        <f>'Indicator Data'!A52</f>
        <v>Cross Cutting Area</v>
      </c>
      <c r="B44" t="str">
        <f>'Indicator Data'!B52</f>
        <v>Khulna</v>
      </c>
      <c r="C44" t="str">
        <f>'Indicator Data'!C52</f>
        <v>Narail</v>
      </c>
      <c r="D44">
        <f>'Indicator Data'!D52</f>
        <v>4065</v>
      </c>
      <c r="E44" s="266">
        <v>10</v>
      </c>
      <c r="F44" s="266">
        <v>10</v>
      </c>
      <c r="G44" s="267">
        <v>10</v>
      </c>
      <c r="H44" s="267">
        <v>2</v>
      </c>
      <c r="I44" s="266">
        <f>ROUND(IF('Indicator Data'!I52=0,0,IF(LOG('Indicator Data'!I52)&gt;I$3,10,IF(LOG('Indicator Data'!I52)&lt;I$4,0,((LOG('Indicator Data'!I52)-I$4))/(I$3-I$4)*10))),1)</f>
        <v>9</v>
      </c>
      <c r="J44" s="266">
        <f>ROUND(IF('Indicator Data'!J52=0,0,IF(LOG('Indicator Data'!J52)&gt;J$3,10,IF(LOG('Indicator Data'!J52)&lt;J$4,0,((LOG('Indicator Data'!J52)-J$4))/(J$3-J$4)*10))),1)</f>
        <v>7.1</v>
      </c>
      <c r="K44" s="266">
        <f>ROUND(IF('Indicator Data'!K52=0,0,IF(LOG('Indicator Data'!K52)&gt;K$3,10,IF(LOG('Indicator Data'!K52)&lt;K$4,0,((LOG('Indicator Data'!K52)-K$4))/(K$3-K$4)*10))),1)</f>
        <v>0</v>
      </c>
      <c r="L44" s="266">
        <f>ROUND(IF('Indicator Data'!L52=0,0,IF(LOG('Indicator Data'!L52)&gt;L$3,10,IF(LOG('Indicator Data'!L52)&lt;L$4,0,((LOG('Indicator Data'!L52)-L$4))/(L$3-L$4)*10))),1)</f>
        <v>8.9</v>
      </c>
      <c r="M44" s="266">
        <f>ROUND(IF('Indicator Data'!M52=0,0,IF(LOG('Indicator Data'!M52)&gt;M$3,10,IF(LOG('Indicator Data'!M52)&lt;M$4,0,((LOG('Indicator Data'!M52)-M$4))/(M$3-M$4)*10))),1)</f>
        <v>0</v>
      </c>
      <c r="N44" s="266">
        <f>ROUND(IF('Indicator Data'!N52=0,0,IF(LOG('Indicator Data'!N52)&gt;N$3,10,IF(LOG('Indicator Data'!N52)&lt;N$4,0,((LOG('Indicator Data'!N52)-N$4))/(N$3-N$4)*10))),1)</f>
        <v>6.9</v>
      </c>
      <c r="O44" s="266">
        <f>ROUND(IF('Indicator Data'!O52=0,0,IF(LOG('Indicator Data'!O52)&gt;O$3,10,IF(LOG('Indicator Data'!O52)&lt;O$4,0,((LOG('Indicator Data'!O52)-O$4))/(O$3-O$4)*10))),1)</f>
        <v>0</v>
      </c>
      <c r="P44" s="266">
        <f>ROUND(IF('Indicator Data'!P52=0,0,IF(LOG('Indicator Data'!P52)&gt;P$3,10,IF(LOG('Indicator Data'!P52)&lt;P$4,0,((LOG('Indicator Data'!P52)-P$4))/(P$3-P$4)*10))),1)</f>
        <v>0</v>
      </c>
      <c r="Q44" s="266">
        <f>ROUND(IF('Indicator Data'!Q52=0,0,IF(LOG('Indicator Data'!Q52)&gt;Q$3,10,IF(LOG('Indicator Data'!Q52)&lt;Q$4,0,((LOG('Indicator Data'!Q52)-Q$4))/(Q$3-Q$4)*10))),1)</f>
        <v>8.6999999999999993</v>
      </c>
      <c r="R44" s="266">
        <f>ROUND(IF('Indicator Data'!R52=0,0,IF(LOG('Indicator Data'!R52)&gt;R$3,10,IF(LOG('Indicator Data'!R52)&lt;R$4,0,((LOG('Indicator Data'!R52)-R$4))/(R$3-R$4)*10))),1)</f>
        <v>2.8</v>
      </c>
      <c r="S44" s="266">
        <f>IF('Indicator Data'!S52="No data","x",ROUND(IF('Indicator Data'!S52=0,0,IF(LOG('Indicator Data'!S52)&gt;S$3,10,IF(LOG('Indicator Data'!S52)&lt;S$4,0,((LOG('Indicator Data'!S52)-S$4))/(S$3-S$4)*10))),1))</f>
        <v>0</v>
      </c>
      <c r="T44" s="266">
        <f>ROUND(IF('Indicator Data'!T52=0,0,IF(LOG('Indicator Data'!T52)&gt;T$3,10,IF(LOG('Indicator Data'!T52)&lt;T$4,0,((LOG('Indicator Data'!T52)-T$4))/(T$3-T$4)*10))),1)</f>
        <v>4.9000000000000004</v>
      </c>
      <c r="U44" s="266">
        <f>ROUND(IF('Indicator Data'!U52=0,0,IF(LOG('Indicator Data'!U52)&gt;U$3,10,IF(LOG('Indicator Data'!U52)&lt;U$4,0,((LOG('Indicator Data'!U52)-U$4))/(U$3-U$4)*10))),1)</f>
        <v>6.9</v>
      </c>
      <c r="V44" s="266">
        <f>ROUND(IF('Indicator Data'!V52=0,0,IF(LOG('Indicator Data'!V52)&gt;V$3,10,IF(LOG('Indicator Data'!V52)&lt;V$4,0,((LOG('Indicator Data'!V52)-V$4))/(V$3-V$4)*10))),1)</f>
        <v>3.8</v>
      </c>
      <c r="W44" s="266">
        <f>ROUND(IF('Indicator Data'!W52=0,0,IF(LOG('Indicator Data'!W52)&gt;W$3,10,IF(LOG('Indicator Data'!W52)&lt;W$4,0,((LOG('Indicator Data'!W52)-W$4))/(W$3-W$4)*10))),1)</f>
        <v>7.1</v>
      </c>
      <c r="X44" s="266">
        <f>ROUND(IF('Indicator Data'!X52=0,0,IF(LOG('Indicator Data'!X52)&gt;X$3,10,IF(LOG('Indicator Data'!X52)&lt;X$4,0,((LOG('Indicator Data'!X52)-X$4))/(X$3-X$4)*10))),1)</f>
        <v>4.2</v>
      </c>
      <c r="Y44" s="266">
        <f>ROUND(IF('Indicator Data'!Y52=0,0,IF(LOG('Indicator Data'!Y52)&gt;Y$3,10,IF(LOG('Indicator Data'!Y52)&lt;Y$4,0,((LOG('Indicator Data'!Y52)-Y$4))/(Y$3-Y$4)*10))),1)</f>
        <v>3.9</v>
      </c>
      <c r="Z44" s="266">
        <f>ROUND(IF('Indicator Data'!Z52=0,0,IF(LOG('Indicator Data'!Z52)&gt;Z$3,10,IF(LOG('Indicator Data'!Z52)&lt;Z$4,0,((LOG('Indicator Data'!Z52)-Z$4))/(Z$3-Z$4)*10))),1)</f>
        <v>5</v>
      </c>
      <c r="AA44" s="266">
        <f>ROUND(IF('Indicator Data'!AA52=0,0,IF(LOG('Indicator Data'!AA52)&gt;AA$3,10,IF(LOG('Indicator Data'!AA52)&lt;AA$4,0,((LOG('Indicator Data'!AA52)-AA$4))/(AA$3-AA$4)*10))),1)</f>
        <v>4</v>
      </c>
      <c r="AB44" s="266">
        <f>ROUND(IF('Indicator Data'!AB52=0,0,IF(LOG('Indicator Data'!AB52)&gt;AB$3,10,IF(LOG('Indicator Data'!AB52)&lt;AB$4,0,((LOG('Indicator Data'!AB52)-AB$4))/(AB$3-AB$4)*10))),1)</f>
        <v>6.4</v>
      </c>
      <c r="AC44" s="266">
        <f>ROUND(IF('Indicator Data'!AC52=0,0,IF(LOG('Indicator Data'!AC52)&gt;AC$3,10,IF(LOG('Indicator Data'!AC52)&lt;AC$4,0,((LOG('Indicator Data'!AC52)-AC$4))/(AC$3-AC$4)*10))),1)</f>
        <v>4.4000000000000004</v>
      </c>
      <c r="AD44" s="266">
        <f>ROUND(IF('Indicator Data'!AD52=0,0,IF(LOG('Indicator Data'!AD52)&gt;AD$3,10,IF(LOG('Indicator Data'!AD52)&lt;AD$4,0,((LOG('Indicator Data'!AD52)-AD$4))/(AD$3-AD$4)*10))),1)</f>
        <v>3.9</v>
      </c>
      <c r="AE44" s="266">
        <f t="shared" si="0"/>
        <v>9.4</v>
      </c>
      <c r="AF44" s="266">
        <v>9.6</v>
      </c>
      <c r="AG44" s="266">
        <v>8.4</v>
      </c>
      <c r="AH44" s="266">
        <f>ROUND(IF('Indicator Data'!AI52=0,0,IF(LOG('Indicator Data'!AI52)&gt;AH$3,10,IF(LOG('Indicator Data'!AI52)&lt;AH$4,0,((LOG('Indicator Data'!AI52)-AH$4))/(AH$3-AH$4)*10))),1)</f>
        <v>0</v>
      </c>
      <c r="AI44" s="266">
        <f>ROUND(IF('Indicator Data'!AJ52=0,0,IF(LOG('Indicator Data'!AJ52)&gt;AI$3,10,IF(LOG('Indicator Data'!AJ52)&lt;AI$4,0,((LOG('Indicator Data'!AJ52)-AI$4))/(AI$3-AI$4)*10))),1)</f>
        <v>0</v>
      </c>
      <c r="AJ44" s="271">
        <f t="shared" si="1"/>
        <v>9.1999999999999993</v>
      </c>
      <c r="AK44" s="271">
        <f t="shared" si="2"/>
        <v>7.3</v>
      </c>
      <c r="AL44" s="271">
        <f t="shared" si="3"/>
        <v>4.3</v>
      </c>
      <c r="AM44" s="271">
        <f t="shared" si="4"/>
        <v>0</v>
      </c>
      <c r="AN44" s="271">
        <f t="shared" si="5"/>
        <v>0</v>
      </c>
      <c r="AO44" s="271">
        <f t="shared" si="6"/>
        <v>2.8</v>
      </c>
      <c r="AP44" s="271">
        <f t="shared" si="7"/>
        <v>0</v>
      </c>
      <c r="AQ44" s="271">
        <f t="shared" si="8"/>
        <v>6</v>
      </c>
      <c r="AR44" s="271">
        <f t="shared" si="9"/>
        <v>5.5</v>
      </c>
      <c r="AS44" s="272">
        <f t="shared" si="10"/>
        <v>6.4</v>
      </c>
      <c r="AT44" s="272">
        <f t="shared" si="11"/>
        <v>4.8</v>
      </c>
      <c r="AU44" s="2"/>
      <c r="AV44" s="2"/>
      <c r="AW44" s="2"/>
      <c r="AX44" s="2"/>
      <c r="AY44" s="2"/>
      <c r="AZ44" s="2"/>
    </row>
    <row r="45" spans="1:52" ht="15.75" customHeight="1" x14ac:dyDescent="0.3">
      <c r="A45" t="str">
        <f>'Indicator Data'!A53</f>
        <v>Coastal Zone</v>
      </c>
      <c r="B45" t="str">
        <f>'Indicator Data'!B53</f>
        <v>Khulna</v>
      </c>
      <c r="C45" t="str">
        <f>'Indicator Data'!C53</f>
        <v>Satkhira</v>
      </c>
      <c r="D45">
        <f>'Indicator Data'!D53</f>
        <v>4087</v>
      </c>
      <c r="E45" s="266">
        <v>10</v>
      </c>
      <c r="F45" s="266">
        <v>10</v>
      </c>
      <c r="G45" s="267">
        <v>10</v>
      </c>
      <c r="H45" s="267">
        <v>2</v>
      </c>
      <c r="I45" s="266">
        <f>ROUND(IF('Indicator Data'!I53=0,0,IF(LOG('Indicator Data'!I53)&gt;I$3,10,IF(LOG('Indicator Data'!I53)&lt;I$4,0,((LOG('Indicator Data'!I53)-I$4))/(I$3-I$4)*10))),1)</f>
        <v>7</v>
      </c>
      <c r="J45" s="266">
        <f>ROUND(IF('Indicator Data'!J53=0,0,IF(LOG('Indicator Data'!J53)&gt;J$3,10,IF(LOG('Indicator Data'!J53)&lt;J$4,0,((LOG('Indicator Data'!J53)-J$4))/(J$3-J$4)*10))),1)</f>
        <v>8.1999999999999993</v>
      </c>
      <c r="K45" s="266">
        <f>ROUND(IF('Indicator Data'!K53=0,0,IF(LOG('Indicator Data'!K53)&gt;K$3,10,IF(LOG('Indicator Data'!K53)&lt;K$4,0,((LOG('Indicator Data'!K53)-K$4))/(K$3-K$4)*10))),1)</f>
        <v>0</v>
      </c>
      <c r="L45" s="266">
        <f>ROUND(IF('Indicator Data'!L53=0,0,IF(LOG('Indicator Data'!L53)&gt;L$3,10,IF(LOG('Indicator Data'!L53)&lt;L$4,0,((LOG('Indicator Data'!L53)-L$4))/(L$3-L$4)*10))),1)</f>
        <v>8.6</v>
      </c>
      <c r="M45" s="266">
        <f>ROUND(IF('Indicator Data'!M53=0,0,IF(LOG('Indicator Data'!M53)&gt;M$3,10,IF(LOG('Indicator Data'!M53)&lt;M$4,0,((LOG('Indicator Data'!M53)-M$4))/(M$3-M$4)*10))),1)</f>
        <v>9.8000000000000007</v>
      </c>
      <c r="N45" s="266">
        <f>ROUND(IF('Indicator Data'!N53=0,0,IF(LOG('Indicator Data'!N53)&gt;N$3,10,IF(LOG('Indicator Data'!N53)&lt;N$4,0,((LOG('Indicator Data'!N53)-N$4))/(N$3-N$4)*10))),1)</f>
        <v>9.9</v>
      </c>
      <c r="O45" s="266">
        <f>ROUND(IF('Indicator Data'!O53=0,0,IF(LOG('Indicator Data'!O53)&gt;O$3,10,IF(LOG('Indicator Data'!O53)&lt;O$4,0,((LOG('Indicator Data'!O53)-O$4))/(O$3-O$4)*10))),1)</f>
        <v>0</v>
      </c>
      <c r="P45" s="266">
        <f>ROUND(IF('Indicator Data'!P53=0,0,IF(LOG('Indicator Data'!P53)&gt;P$3,10,IF(LOG('Indicator Data'!P53)&lt;P$4,0,((LOG('Indicator Data'!P53)-P$4))/(P$3-P$4)*10))),1)</f>
        <v>0</v>
      </c>
      <c r="Q45" s="266">
        <f>ROUND(IF('Indicator Data'!Q53=0,0,IF(LOG('Indicator Data'!Q53)&gt;Q$3,10,IF(LOG('Indicator Data'!Q53)&lt;Q$4,0,((LOG('Indicator Data'!Q53)-Q$4))/(Q$3-Q$4)*10))),1)</f>
        <v>10</v>
      </c>
      <c r="R45" s="266">
        <f>ROUND(IF('Indicator Data'!R53=0,0,IF(LOG('Indicator Data'!R53)&gt;R$3,10,IF(LOG('Indicator Data'!R53)&lt;R$4,0,((LOG('Indicator Data'!R53)-R$4))/(R$3-R$4)*10))),1)</f>
        <v>8.1</v>
      </c>
      <c r="S45" s="266" t="str">
        <f>IF('Indicator Data'!S53="No data","x",ROUND(IF('Indicator Data'!S53=0,0,IF(LOG('Indicator Data'!S53)&gt;S$3,10,IF(LOG('Indicator Data'!S53)&lt;S$4,0,((LOG('Indicator Data'!S53)-S$4))/(S$3-S$4)*10))),1))</f>
        <v>x</v>
      </c>
      <c r="T45" s="266">
        <f>ROUND(IF('Indicator Data'!T53=0,0,IF(LOG('Indicator Data'!T53)&gt;T$3,10,IF(LOG('Indicator Data'!T53)&lt;T$4,0,((LOG('Indicator Data'!T53)-T$4))/(T$3-T$4)*10))),1)</f>
        <v>8</v>
      </c>
      <c r="U45" s="266">
        <f>ROUND(IF('Indicator Data'!U53=0,0,IF(LOG('Indicator Data'!U53)&gt;U$3,10,IF(LOG('Indicator Data'!U53)&lt;U$4,0,((LOG('Indicator Data'!U53)-U$4))/(U$3-U$4)*10))),1)</f>
        <v>6.1</v>
      </c>
      <c r="V45" s="266">
        <f>ROUND(IF('Indicator Data'!V53=0,0,IF(LOG('Indicator Data'!V53)&gt;V$3,10,IF(LOG('Indicator Data'!V53)&lt;V$4,0,((LOG('Indicator Data'!V53)-V$4))/(V$3-V$4)*10))),1)</f>
        <v>1.8</v>
      </c>
      <c r="W45" s="266">
        <f>ROUND(IF('Indicator Data'!W53=0,0,IF(LOG('Indicator Data'!W53)&gt;W$3,10,IF(LOG('Indicator Data'!W53)&lt;W$4,0,((LOG('Indicator Data'!W53)-W$4))/(W$3-W$4)*10))),1)</f>
        <v>6</v>
      </c>
      <c r="X45" s="266">
        <f>ROUND(IF('Indicator Data'!X53=0,0,IF(LOG('Indicator Data'!X53)&gt;X$3,10,IF(LOG('Indicator Data'!X53)&lt;X$4,0,((LOG('Indicator Data'!X53)-X$4))/(X$3-X$4)*10))),1)</f>
        <v>3.5</v>
      </c>
      <c r="Y45" s="266">
        <f>ROUND(IF('Indicator Data'!Y53=0,0,IF(LOG('Indicator Data'!Y53)&gt;Y$3,10,IF(LOG('Indicator Data'!Y53)&lt;Y$4,0,((LOG('Indicator Data'!Y53)-Y$4))/(Y$3-Y$4)*10))),1)</f>
        <v>2.7</v>
      </c>
      <c r="Z45" s="266">
        <f>ROUND(IF('Indicator Data'!Z53=0,0,IF(LOG('Indicator Data'!Z53)&gt;Z$3,10,IF(LOG('Indicator Data'!Z53)&lt;Z$4,0,((LOG('Indicator Data'!Z53)-Z$4))/(Z$3-Z$4)*10))),1)</f>
        <v>6.2</v>
      </c>
      <c r="AA45" s="266">
        <f>ROUND(IF('Indicator Data'!AA53=0,0,IF(LOG('Indicator Data'!AA53)&gt;AA$3,10,IF(LOG('Indicator Data'!AA53)&lt;AA$4,0,((LOG('Indicator Data'!AA53)-AA$4))/(AA$3-AA$4)*10))),1)</f>
        <v>1.6</v>
      </c>
      <c r="AB45" s="266">
        <f>ROUND(IF('Indicator Data'!AB53=0,0,IF(LOG('Indicator Data'!AB53)&gt;AB$3,10,IF(LOG('Indicator Data'!AB53)&lt;AB$4,0,((LOG('Indicator Data'!AB53)-AB$4))/(AB$3-AB$4)*10))),1)</f>
        <v>5</v>
      </c>
      <c r="AC45" s="266">
        <f>ROUND(IF('Indicator Data'!AC53=0,0,IF(LOG('Indicator Data'!AC53)&gt;AC$3,10,IF(LOG('Indicator Data'!AC53)&lt;AC$4,0,((LOG('Indicator Data'!AC53)-AC$4))/(AC$3-AC$4)*10))),1)</f>
        <v>4.9000000000000004</v>
      </c>
      <c r="AD45" s="266">
        <f>ROUND(IF('Indicator Data'!AD53=0,0,IF(LOG('Indicator Data'!AD53)&gt;AD$3,10,IF(LOG('Indicator Data'!AD53)&lt;AD$4,0,((LOG('Indicator Data'!AD53)-AD$4))/(AD$3-AD$4)*10))),1)</f>
        <v>0.6</v>
      </c>
      <c r="AE45" s="266">
        <f t="shared" si="0"/>
        <v>9.4</v>
      </c>
      <c r="AF45" s="266">
        <v>9.6</v>
      </c>
      <c r="AG45" s="266">
        <v>8.4</v>
      </c>
      <c r="AH45" s="266">
        <f>ROUND(IF('Indicator Data'!AI53=0,0,IF(LOG('Indicator Data'!AI53)&gt;AH$3,10,IF(LOG('Indicator Data'!AI53)&lt;AH$4,0,((LOG('Indicator Data'!AI53)-AH$4))/(AH$3-AH$4)*10))),1)</f>
        <v>0</v>
      </c>
      <c r="AI45" s="266">
        <f>ROUND(IF('Indicator Data'!AJ53=0,0,IF(LOG('Indicator Data'!AJ53)&gt;AI$3,10,IF(LOG('Indicator Data'!AJ53)&lt;AI$4,0,((LOG('Indicator Data'!AJ53)-AI$4))/(AI$3-AI$4)*10))),1)</f>
        <v>0</v>
      </c>
      <c r="AJ45" s="271">
        <f t="shared" si="1"/>
        <v>9.1999999999999993</v>
      </c>
      <c r="AK45" s="271">
        <f t="shared" si="2"/>
        <v>6.8</v>
      </c>
      <c r="AL45" s="271">
        <f t="shared" si="3"/>
        <v>9.9</v>
      </c>
      <c r="AM45" s="271">
        <f t="shared" si="4"/>
        <v>0</v>
      </c>
      <c r="AN45" s="271">
        <f t="shared" si="5"/>
        <v>0</v>
      </c>
      <c r="AO45" s="271">
        <f t="shared" si="6"/>
        <v>8.1</v>
      </c>
      <c r="AP45" s="271" t="str">
        <f t="shared" si="7"/>
        <v>x</v>
      </c>
      <c r="AQ45" s="271">
        <f t="shared" si="8"/>
        <v>7.2</v>
      </c>
      <c r="AR45" s="271">
        <f t="shared" si="9"/>
        <v>4.5999999999999996</v>
      </c>
      <c r="AS45" s="272">
        <f t="shared" si="10"/>
        <v>6.4</v>
      </c>
      <c r="AT45" s="272">
        <f t="shared" si="11"/>
        <v>6.9</v>
      </c>
      <c r="AU45" s="2"/>
      <c r="AV45" s="2"/>
      <c r="AW45" s="2"/>
      <c r="AX45" s="2"/>
      <c r="AY45" s="2"/>
      <c r="AZ45" s="2"/>
    </row>
    <row r="46" spans="1:52" ht="15.75" customHeight="1" x14ac:dyDescent="0.3">
      <c r="A46" t="str">
        <f>'Indicator Data'!A54</f>
        <v>Coastal Zone</v>
      </c>
      <c r="B46" t="str">
        <f>'Indicator Data'!B54</f>
        <v>Mymensingh</v>
      </c>
      <c r="C46" t="str">
        <f>'Indicator Data'!C54</f>
        <v>Jamalpur</v>
      </c>
      <c r="D46">
        <f>'Indicator Data'!D54</f>
        <v>4539</v>
      </c>
      <c r="E46" s="266">
        <v>10</v>
      </c>
      <c r="F46" s="266">
        <v>10</v>
      </c>
      <c r="G46" s="267">
        <v>10</v>
      </c>
      <c r="H46" s="267">
        <v>2</v>
      </c>
      <c r="I46" s="266">
        <f>ROUND(IF('Indicator Data'!I54=0,0,IF(LOG('Indicator Data'!I54)&gt;I$3,10,IF(LOG('Indicator Data'!I54)&lt;I$4,0,((LOG('Indicator Data'!I54)-I$4))/(I$3-I$4)*10))),1)</f>
        <v>9.1</v>
      </c>
      <c r="J46" s="266">
        <f>ROUND(IF('Indicator Data'!J54=0,0,IF(LOG('Indicator Data'!J54)&gt;J$3,10,IF(LOG('Indicator Data'!J54)&lt;J$4,0,((LOG('Indicator Data'!J54)-J$4))/(J$3-J$4)*10))),1)</f>
        <v>10</v>
      </c>
      <c r="K46" s="266">
        <f>ROUND(IF('Indicator Data'!K54=0,0,IF(LOG('Indicator Data'!K54)&gt;K$3,10,IF(LOG('Indicator Data'!K54)&lt;K$4,0,((LOG('Indicator Data'!K54)-K$4))/(K$3-K$4)*10))),1)</f>
        <v>5.5</v>
      </c>
      <c r="L46" s="266">
        <f>ROUND(IF('Indicator Data'!L54=0,0,IF(LOG('Indicator Data'!L54)&gt;L$3,10,IF(LOG('Indicator Data'!L54)&lt;L$4,0,((LOG('Indicator Data'!L54)-L$4))/(L$3-L$4)*10))),1)</f>
        <v>10</v>
      </c>
      <c r="M46" s="266">
        <f>ROUND(IF('Indicator Data'!M54=0,0,IF(LOG('Indicator Data'!M54)&gt;M$3,10,IF(LOG('Indicator Data'!M54)&lt;M$4,0,((LOG('Indicator Data'!M54)-M$4))/(M$3-M$4)*10))),1)</f>
        <v>0</v>
      </c>
      <c r="N46" s="266">
        <f>ROUND(IF('Indicator Data'!N54=0,0,IF(LOG('Indicator Data'!N54)&gt;N$3,10,IF(LOG('Indicator Data'!N54)&lt;N$4,0,((LOG('Indicator Data'!N54)-N$4))/(N$3-N$4)*10))),1)</f>
        <v>0</v>
      </c>
      <c r="O46" s="266">
        <f>ROUND(IF('Indicator Data'!O54=0,0,IF(LOG('Indicator Data'!O54)&gt;O$3,10,IF(LOG('Indicator Data'!O54)&lt;O$4,0,((LOG('Indicator Data'!O54)-O$4))/(O$3-O$4)*10))),1)</f>
        <v>0</v>
      </c>
      <c r="P46" s="266">
        <f>ROUND(IF('Indicator Data'!P54=0,0,IF(LOG('Indicator Data'!P54)&gt;P$3,10,IF(LOG('Indicator Data'!P54)&lt;P$4,0,((LOG('Indicator Data'!P54)-P$4))/(P$3-P$4)*10))),1)</f>
        <v>0</v>
      </c>
      <c r="Q46" s="266">
        <f>ROUND(IF('Indicator Data'!Q54=0,0,IF(LOG('Indicator Data'!Q54)&gt;Q$3,10,IF(LOG('Indicator Data'!Q54)&lt;Q$4,0,((LOG('Indicator Data'!Q54)-Q$4))/(Q$3-Q$4)*10))),1)</f>
        <v>0</v>
      </c>
      <c r="R46" s="266">
        <f>ROUND(IF('Indicator Data'!R54=0,0,IF(LOG('Indicator Data'!R54)&gt;R$3,10,IF(LOG('Indicator Data'!R54)&lt;R$4,0,((LOG('Indicator Data'!R54)-R$4))/(R$3-R$4)*10))),1)</f>
        <v>7.1</v>
      </c>
      <c r="S46" s="266">
        <f>IF('Indicator Data'!S54="No data","x",ROUND(IF('Indicator Data'!S54=0,0,IF(LOG('Indicator Data'!S54)&gt;S$3,10,IF(LOG('Indicator Data'!S54)&lt;S$4,0,((LOG('Indicator Data'!S54)-S$4))/(S$3-S$4)*10))),1))</f>
        <v>6</v>
      </c>
      <c r="T46" s="266">
        <f>ROUND(IF('Indicator Data'!T54=0,0,IF(LOG('Indicator Data'!T54)&gt;T$3,10,IF(LOG('Indicator Data'!T54)&lt;T$4,0,((LOG('Indicator Data'!T54)-T$4))/(T$3-T$4)*10))),1)</f>
        <v>7.7</v>
      </c>
      <c r="U46" s="266">
        <f>ROUND(IF('Indicator Data'!U54=0,0,IF(LOG('Indicator Data'!U54)&gt;U$3,10,IF(LOG('Indicator Data'!U54)&lt;U$4,0,((LOG('Indicator Data'!U54)-U$4))/(U$3-U$4)*10))),1)</f>
        <v>5.0999999999999996</v>
      </c>
      <c r="V46" s="266">
        <f>ROUND(IF('Indicator Data'!V54=0,0,IF(LOG('Indicator Data'!V54)&gt;V$3,10,IF(LOG('Indicator Data'!V54)&lt;V$4,0,((LOG('Indicator Data'!V54)-V$4))/(V$3-V$4)*10))),1)</f>
        <v>0.3</v>
      </c>
      <c r="W46" s="266">
        <f>ROUND(IF('Indicator Data'!W54=0,0,IF(LOG('Indicator Data'!W54)&gt;W$3,10,IF(LOG('Indicator Data'!W54)&lt;W$4,0,((LOG('Indicator Data'!W54)-W$4))/(W$3-W$4)*10))),1)</f>
        <v>4.4000000000000004</v>
      </c>
      <c r="X46" s="266">
        <f>ROUND(IF('Indicator Data'!X54=0,0,IF(LOG('Indicator Data'!X54)&gt;X$3,10,IF(LOG('Indicator Data'!X54)&lt;X$4,0,((LOG('Indicator Data'!X54)-X$4))/(X$3-X$4)*10))),1)</f>
        <v>5.0999999999999996</v>
      </c>
      <c r="Y46" s="266">
        <f>ROUND(IF('Indicator Data'!Y54=0,0,IF(LOG('Indicator Data'!Y54)&gt;Y$3,10,IF(LOG('Indicator Data'!Y54)&lt;Y$4,0,((LOG('Indicator Data'!Y54)-Y$4))/(Y$3-Y$4)*10))),1)</f>
        <v>1.8</v>
      </c>
      <c r="Z46" s="266">
        <f>ROUND(IF('Indicator Data'!Z54=0,0,IF(LOG('Indicator Data'!Z54)&gt;Z$3,10,IF(LOG('Indicator Data'!Z54)&lt;Z$4,0,((LOG('Indicator Data'!Z54)-Z$4))/(Z$3-Z$4)*10))),1)</f>
        <v>6.7</v>
      </c>
      <c r="AA46" s="266">
        <f>ROUND(IF('Indicator Data'!AA54=0,0,IF(LOG('Indicator Data'!AA54)&gt;AA$3,10,IF(LOG('Indicator Data'!AA54)&lt;AA$4,0,((LOG('Indicator Data'!AA54)-AA$4))/(AA$3-AA$4)*10))),1)</f>
        <v>4.7</v>
      </c>
      <c r="AB46" s="266">
        <f>ROUND(IF('Indicator Data'!AB54=0,0,IF(LOG('Indicator Data'!AB54)&gt;AB$3,10,IF(LOG('Indicator Data'!AB54)&lt;AB$4,0,((LOG('Indicator Data'!AB54)-AB$4))/(AB$3-AB$4)*10))),1)</f>
        <v>7</v>
      </c>
      <c r="AC46" s="266">
        <f>ROUND(IF('Indicator Data'!AC54=0,0,IF(LOG('Indicator Data'!AC54)&gt;AC$3,10,IF(LOG('Indicator Data'!AC54)&lt;AC$4,0,((LOG('Indicator Data'!AC54)-AC$4))/(AC$3-AC$4)*10))),1)</f>
        <v>6.9</v>
      </c>
      <c r="AD46" s="266">
        <f>ROUND(IF('Indicator Data'!AD54=0,0,IF(LOG('Indicator Data'!AD54)&gt;AD$3,10,IF(LOG('Indicator Data'!AD54)&lt;AD$4,0,((LOG('Indicator Data'!AD54)-AD$4))/(AD$3-AD$4)*10))),1)</f>
        <v>5.3</v>
      </c>
      <c r="AE46" s="266">
        <f t="shared" si="0"/>
        <v>9.4</v>
      </c>
      <c r="AF46" s="266">
        <v>9.6</v>
      </c>
      <c r="AG46" s="266">
        <v>8.4</v>
      </c>
      <c r="AH46" s="266">
        <f>ROUND(IF('Indicator Data'!AI54=0,0,IF(LOG('Indicator Data'!AI54)&gt;AH$3,10,IF(LOG('Indicator Data'!AI54)&lt;AH$4,0,((LOG('Indicator Data'!AI54)-AH$4))/(AH$3-AH$4)*10))),1)</f>
        <v>0</v>
      </c>
      <c r="AI46" s="266">
        <f>ROUND(IF('Indicator Data'!AJ54=0,0,IF(LOG('Indicator Data'!AJ54)&gt;AI$3,10,IF(LOG('Indicator Data'!AJ54)&lt;AI$4,0,((LOG('Indicator Data'!AJ54)-AI$4))/(AI$3-AI$4)*10))),1)</f>
        <v>0</v>
      </c>
      <c r="AJ46" s="271">
        <f t="shared" si="1"/>
        <v>9.1999999999999993</v>
      </c>
      <c r="AK46" s="271">
        <f t="shared" si="2"/>
        <v>9.1999999999999993</v>
      </c>
      <c r="AL46" s="271">
        <f t="shared" si="3"/>
        <v>0</v>
      </c>
      <c r="AM46" s="271">
        <f t="shared" si="4"/>
        <v>0</v>
      </c>
      <c r="AN46" s="271">
        <f t="shared" si="5"/>
        <v>0</v>
      </c>
      <c r="AO46" s="271">
        <f t="shared" si="6"/>
        <v>7.1</v>
      </c>
      <c r="AP46" s="271">
        <f t="shared" si="7"/>
        <v>6</v>
      </c>
      <c r="AQ46" s="271">
        <f t="shared" si="8"/>
        <v>6.6</v>
      </c>
      <c r="AR46" s="271">
        <f t="shared" si="9"/>
        <v>5.4</v>
      </c>
      <c r="AS46" s="272">
        <f t="shared" si="10"/>
        <v>6.4</v>
      </c>
      <c r="AT46" s="272">
        <f t="shared" si="11"/>
        <v>5.9</v>
      </c>
      <c r="AU46" s="2"/>
      <c r="AV46" s="2"/>
      <c r="AW46" s="2"/>
      <c r="AX46" s="2"/>
      <c r="AY46" s="2"/>
      <c r="AZ46" s="2"/>
    </row>
    <row r="47" spans="1:52" ht="15.75" customHeight="1" x14ac:dyDescent="0.3">
      <c r="A47" t="str">
        <f>'Indicator Data'!A55</f>
        <v>Cross Cutting Area</v>
      </c>
      <c r="B47" t="str">
        <f>'Indicator Data'!B55</f>
        <v>Mymensingh</v>
      </c>
      <c r="C47" t="str">
        <f>'Indicator Data'!C55</f>
        <v>Mymensingh</v>
      </c>
      <c r="D47">
        <f>'Indicator Data'!D55</f>
        <v>4561</v>
      </c>
      <c r="E47" s="266">
        <v>10</v>
      </c>
      <c r="F47" s="266">
        <v>10</v>
      </c>
      <c r="G47" s="267">
        <v>10</v>
      </c>
      <c r="H47" s="267">
        <v>2</v>
      </c>
      <c r="I47" s="266">
        <f>ROUND(IF('Indicator Data'!I55=0,0,IF(LOG('Indicator Data'!I55)&gt;I$3,10,IF(LOG('Indicator Data'!I55)&lt;I$4,0,((LOG('Indicator Data'!I55)-I$4))/(I$3-I$4)*10))),1)</f>
        <v>7.7</v>
      </c>
      <c r="J47" s="266">
        <f>ROUND(IF('Indicator Data'!J55=0,0,IF(LOG('Indicator Data'!J55)&gt;J$3,10,IF(LOG('Indicator Data'!J55)&lt;J$4,0,((LOG('Indicator Data'!J55)-J$4))/(J$3-J$4)*10))),1)</f>
        <v>8</v>
      </c>
      <c r="K47" s="266">
        <f>ROUND(IF('Indicator Data'!K55=0,0,IF(LOG('Indicator Data'!K55)&gt;K$3,10,IF(LOG('Indicator Data'!K55)&lt;K$4,0,((LOG('Indicator Data'!K55)-K$4))/(K$3-K$4)*10))),1)</f>
        <v>8.6</v>
      </c>
      <c r="L47" s="266">
        <f>ROUND(IF('Indicator Data'!L55=0,0,IF(LOG('Indicator Data'!L55)&gt;L$3,10,IF(LOG('Indicator Data'!L55)&lt;L$4,0,((LOG('Indicator Data'!L55)-L$4))/(L$3-L$4)*10))),1)</f>
        <v>8.5</v>
      </c>
      <c r="M47" s="266">
        <f>ROUND(IF('Indicator Data'!M55=0,0,IF(LOG('Indicator Data'!M55)&gt;M$3,10,IF(LOG('Indicator Data'!M55)&lt;M$4,0,((LOG('Indicator Data'!M55)-M$4))/(M$3-M$4)*10))),1)</f>
        <v>0</v>
      </c>
      <c r="N47" s="266">
        <f>ROUND(IF('Indicator Data'!N55=0,0,IF(LOG('Indicator Data'!N55)&gt;N$3,10,IF(LOG('Indicator Data'!N55)&lt;N$4,0,((LOG('Indicator Data'!N55)-N$4))/(N$3-N$4)*10))),1)</f>
        <v>0</v>
      </c>
      <c r="O47" s="266">
        <f>ROUND(IF('Indicator Data'!O55=0,0,IF(LOG('Indicator Data'!O55)&gt;O$3,10,IF(LOG('Indicator Data'!O55)&lt;O$4,0,((LOG('Indicator Data'!O55)-O$4))/(O$3-O$4)*10))),1)</f>
        <v>0</v>
      </c>
      <c r="P47" s="266">
        <f>ROUND(IF('Indicator Data'!P55=0,0,IF(LOG('Indicator Data'!P55)&gt;P$3,10,IF(LOG('Indicator Data'!P55)&lt;P$4,0,((LOG('Indicator Data'!P55)-P$4))/(P$3-P$4)*10))),1)</f>
        <v>0</v>
      </c>
      <c r="Q47" s="266">
        <f>ROUND(IF('Indicator Data'!Q55=0,0,IF(LOG('Indicator Data'!Q55)&gt;Q$3,10,IF(LOG('Indicator Data'!Q55)&lt;Q$4,0,((LOG('Indicator Data'!Q55)-Q$4))/(Q$3-Q$4)*10))),1)</f>
        <v>0</v>
      </c>
      <c r="R47" s="266">
        <f>ROUND(IF('Indicator Data'!R55=0,0,IF(LOG('Indicator Data'!R55)&gt;R$3,10,IF(LOG('Indicator Data'!R55)&lt;R$4,0,((LOG('Indicator Data'!R55)-R$4))/(R$3-R$4)*10))),1)</f>
        <v>6.9</v>
      </c>
      <c r="S47" s="266" t="str">
        <f>IF('Indicator Data'!S55="No data","x",ROUND(IF('Indicator Data'!S55=0,0,IF(LOG('Indicator Data'!S55)&gt;S$3,10,IF(LOG('Indicator Data'!S55)&lt;S$4,0,((LOG('Indicator Data'!S55)-S$4))/(S$3-S$4)*10))),1))</f>
        <v>x</v>
      </c>
      <c r="T47" s="266">
        <f>ROUND(IF('Indicator Data'!T55=0,0,IF(LOG('Indicator Data'!T55)&gt;T$3,10,IF(LOG('Indicator Data'!T55)&lt;T$4,0,((LOG('Indicator Data'!T55)-T$4))/(T$3-T$4)*10))),1)</f>
        <v>6.7</v>
      </c>
      <c r="U47" s="266">
        <f>ROUND(IF('Indicator Data'!U55=0,0,IF(LOG('Indicator Data'!U55)&gt;U$3,10,IF(LOG('Indicator Data'!U55)&lt;U$4,0,((LOG('Indicator Data'!U55)-U$4))/(U$3-U$4)*10))),1)</f>
        <v>5.0999999999999996</v>
      </c>
      <c r="V47" s="266">
        <f>ROUND(IF('Indicator Data'!V55=0,0,IF(LOG('Indicator Data'!V55)&gt;V$3,10,IF(LOG('Indicator Data'!V55)&lt;V$4,0,((LOG('Indicator Data'!V55)-V$4))/(V$3-V$4)*10))),1)</f>
        <v>2.4</v>
      </c>
      <c r="W47" s="266">
        <f>ROUND(IF('Indicator Data'!W55=0,0,IF(LOG('Indicator Data'!W55)&gt;W$3,10,IF(LOG('Indicator Data'!W55)&lt;W$4,0,((LOG('Indicator Data'!W55)-W$4))/(W$3-W$4)*10))),1)</f>
        <v>5.4</v>
      </c>
      <c r="X47" s="266">
        <f>ROUND(IF('Indicator Data'!X55=0,0,IF(LOG('Indicator Data'!X55)&gt;X$3,10,IF(LOG('Indicator Data'!X55)&lt;X$4,0,((LOG('Indicator Data'!X55)-X$4))/(X$3-X$4)*10))),1)</f>
        <v>5.3</v>
      </c>
      <c r="Y47" s="266">
        <f>ROUND(IF('Indicator Data'!Y55=0,0,IF(LOG('Indicator Data'!Y55)&gt;Y$3,10,IF(LOG('Indicator Data'!Y55)&lt;Y$4,0,((LOG('Indicator Data'!Y55)-Y$4))/(Y$3-Y$4)*10))),1)</f>
        <v>3.8</v>
      </c>
      <c r="Z47" s="266">
        <f>ROUND(IF('Indicator Data'!Z55=0,0,IF(LOG('Indicator Data'!Z55)&gt;Z$3,10,IF(LOG('Indicator Data'!Z55)&lt;Z$4,0,((LOG('Indicator Data'!Z55)-Z$4))/(Z$3-Z$4)*10))),1)</f>
        <v>7.5</v>
      </c>
      <c r="AA47" s="266">
        <f>ROUND(IF('Indicator Data'!AA55=0,0,IF(LOG('Indicator Data'!AA55)&gt;AA$3,10,IF(LOG('Indicator Data'!AA55)&lt;AA$4,0,((LOG('Indicator Data'!AA55)-AA$4))/(AA$3-AA$4)*10))),1)</f>
        <v>3.2</v>
      </c>
      <c r="AB47" s="266">
        <f>ROUND(IF('Indicator Data'!AB55=0,0,IF(LOG('Indicator Data'!AB55)&gt;AB$3,10,IF(LOG('Indicator Data'!AB55)&lt;AB$4,0,((LOG('Indicator Data'!AB55)-AB$4))/(AB$3-AB$4)*10))),1)</f>
        <v>6.8</v>
      </c>
      <c r="AC47" s="266">
        <f>ROUND(IF('Indicator Data'!AC55=0,0,IF(LOG('Indicator Data'!AC55)&gt;AC$3,10,IF(LOG('Indicator Data'!AC55)&lt;AC$4,0,((LOG('Indicator Data'!AC55)-AC$4))/(AC$3-AC$4)*10))),1)</f>
        <v>7.7</v>
      </c>
      <c r="AD47" s="266">
        <f>ROUND(IF('Indicator Data'!AD55=0,0,IF(LOG('Indicator Data'!AD55)&gt;AD$3,10,IF(LOG('Indicator Data'!AD55)&lt;AD$4,0,((LOG('Indicator Data'!AD55)-AD$4))/(AD$3-AD$4)*10))),1)</f>
        <v>6.5</v>
      </c>
      <c r="AE47" s="266">
        <f t="shared" si="0"/>
        <v>9.4</v>
      </c>
      <c r="AF47" s="266">
        <v>9.6</v>
      </c>
      <c r="AG47" s="266">
        <v>8.4</v>
      </c>
      <c r="AH47" s="266">
        <f>ROUND(IF('Indicator Data'!AI55=0,0,IF(LOG('Indicator Data'!AI55)&gt;AH$3,10,IF(LOG('Indicator Data'!AI55)&lt;AH$4,0,((LOG('Indicator Data'!AI55)-AH$4))/(AH$3-AH$4)*10))),1)</f>
        <v>0</v>
      </c>
      <c r="AI47" s="266">
        <f>ROUND(IF('Indicator Data'!AJ55=0,0,IF(LOG('Indicator Data'!AJ55)&gt;AI$3,10,IF(LOG('Indicator Data'!AJ55)&lt;AI$4,0,((LOG('Indicator Data'!AJ55)-AI$4))/(AI$3-AI$4)*10))),1)</f>
        <v>0</v>
      </c>
      <c r="AJ47" s="271">
        <f t="shared" si="1"/>
        <v>9.1999999999999993</v>
      </c>
      <c r="AK47" s="271">
        <f t="shared" si="2"/>
        <v>8.1999999999999993</v>
      </c>
      <c r="AL47" s="271">
        <f t="shared" si="3"/>
        <v>0</v>
      </c>
      <c r="AM47" s="271">
        <f t="shared" si="4"/>
        <v>0</v>
      </c>
      <c r="AN47" s="271">
        <f t="shared" si="5"/>
        <v>0</v>
      </c>
      <c r="AO47" s="271">
        <f t="shared" si="6"/>
        <v>6.9</v>
      </c>
      <c r="AP47" s="271" t="str">
        <f t="shared" si="7"/>
        <v>x</v>
      </c>
      <c r="AQ47" s="271">
        <f t="shared" si="8"/>
        <v>6</v>
      </c>
      <c r="AR47" s="271">
        <f t="shared" si="9"/>
        <v>6</v>
      </c>
      <c r="AS47" s="272">
        <f t="shared" si="10"/>
        <v>6.4</v>
      </c>
      <c r="AT47" s="272">
        <f t="shared" si="11"/>
        <v>5.6</v>
      </c>
      <c r="AU47" s="2"/>
      <c r="AV47" s="2"/>
      <c r="AW47" s="2"/>
      <c r="AX47" s="2"/>
      <c r="AY47" s="2"/>
      <c r="AZ47" s="2"/>
    </row>
    <row r="48" spans="1:52" ht="15.75" customHeight="1" x14ac:dyDescent="0.3">
      <c r="A48" t="str">
        <f>'Indicator Data'!A56</f>
        <v>Cross Cutting Area</v>
      </c>
      <c r="B48" t="str">
        <f>'Indicator Data'!B56</f>
        <v>Mymensingh</v>
      </c>
      <c r="C48" t="str">
        <f>'Indicator Data'!C56</f>
        <v>Netrakona</v>
      </c>
      <c r="D48">
        <f>'Indicator Data'!D56</f>
        <v>4572</v>
      </c>
      <c r="E48" s="266">
        <v>10</v>
      </c>
      <c r="F48" s="266">
        <v>10</v>
      </c>
      <c r="G48" s="267">
        <v>10</v>
      </c>
      <c r="H48" s="267">
        <v>2</v>
      </c>
      <c r="I48" s="266">
        <f>ROUND(IF('Indicator Data'!I56=0,0,IF(LOG('Indicator Data'!I56)&gt;I$3,10,IF(LOG('Indicator Data'!I56)&lt;I$4,0,((LOG('Indicator Data'!I56)-I$4))/(I$3-I$4)*10))),1)</f>
        <v>7.7</v>
      </c>
      <c r="J48" s="266">
        <f>ROUND(IF('Indicator Data'!J56=0,0,IF(LOG('Indicator Data'!J56)&gt;J$3,10,IF(LOG('Indicator Data'!J56)&lt;J$4,0,((LOG('Indicator Data'!J56)-J$4))/(J$3-J$4)*10))),1)</f>
        <v>9.6999999999999993</v>
      </c>
      <c r="K48" s="266">
        <f>ROUND(IF('Indicator Data'!K56=0,0,IF(LOG('Indicator Data'!K56)&gt;K$3,10,IF(LOG('Indicator Data'!K56)&lt;K$4,0,((LOG('Indicator Data'!K56)-K$4))/(K$3-K$4)*10))),1)</f>
        <v>10</v>
      </c>
      <c r="L48" s="266">
        <f>ROUND(IF('Indicator Data'!L56=0,0,IF(LOG('Indicator Data'!L56)&gt;L$3,10,IF(LOG('Indicator Data'!L56)&lt;L$4,0,((LOG('Indicator Data'!L56)-L$4))/(L$3-L$4)*10))),1)</f>
        <v>3.9</v>
      </c>
      <c r="M48" s="266">
        <f>ROUND(IF('Indicator Data'!M56=0,0,IF(LOG('Indicator Data'!M56)&gt;M$3,10,IF(LOG('Indicator Data'!M56)&lt;M$4,0,((LOG('Indicator Data'!M56)-M$4))/(M$3-M$4)*10))),1)</f>
        <v>0</v>
      </c>
      <c r="N48" s="266">
        <f>ROUND(IF('Indicator Data'!N56=0,0,IF(LOG('Indicator Data'!N56)&gt;N$3,10,IF(LOG('Indicator Data'!N56)&lt;N$4,0,((LOG('Indicator Data'!N56)-N$4))/(N$3-N$4)*10))),1)</f>
        <v>0</v>
      </c>
      <c r="O48" s="266">
        <f>ROUND(IF('Indicator Data'!O56=0,0,IF(LOG('Indicator Data'!O56)&gt;O$3,10,IF(LOG('Indicator Data'!O56)&lt;O$4,0,((LOG('Indicator Data'!O56)-O$4))/(O$3-O$4)*10))),1)</f>
        <v>0</v>
      </c>
      <c r="P48" s="266">
        <f>ROUND(IF('Indicator Data'!P56=0,0,IF(LOG('Indicator Data'!P56)&gt;P$3,10,IF(LOG('Indicator Data'!P56)&lt;P$4,0,((LOG('Indicator Data'!P56)-P$4))/(P$3-P$4)*10))),1)</f>
        <v>0</v>
      </c>
      <c r="Q48" s="266">
        <f>ROUND(IF('Indicator Data'!Q56=0,0,IF(LOG('Indicator Data'!Q56)&gt;Q$3,10,IF(LOG('Indicator Data'!Q56)&lt;Q$4,0,((LOG('Indicator Data'!Q56)-Q$4))/(Q$3-Q$4)*10))),1)</f>
        <v>0</v>
      </c>
      <c r="R48" s="266">
        <f>ROUND(IF('Indicator Data'!R56=0,0,IF(LOG('Indicator Data'!R56)&gt;R$3,10,IF(LOG('Indicator Data'!R56)&lt;R$4,0,((LOG('Indicator Data'!R56)-R$4))/(R$3-R$4)*10))),1)</f>
        <v>8.3000000000000007</v>
      </c>
      <c r="S48" s="266" t="str">
        <f>IF('Indicator Data'!S56="No data","x",ROUND(IF('Indicator Data'!S56=0,0,IF(LOG('Indicator Data'!S56)&gt;S$3,10,IF(LOG('Indicator Data'!S56)&lt;S$4,0,((LOG('Indicator Data'!S56)-S$4))/(S$3-S$4)*10))),1))</f>
        <v>x</v>
      </c>
      <c r="T48" s="266">
        <f>ROUND(IF('Indicator Data'!T56=0,0,IF(LOG('Indicator Data'!T56)&gt;T$3,10,IF(LOG('Indicator Data'!T56)&lt;T$4,0,((LOG('Indicator Data'!T56)-T$4))/(T$3-T$4)*10))),1)</f>
        <v>4</v>
      </c>
      <c r="U48" s="266">
        <f>ROUND(IF('Indicator Data'!U56=0,0,IF(LOG('Indicator Data'!U56)&gt;U$3,10,IF(LOG('Indicator Data'!U56)&lt;U$4,0,((LOG('Indicator Data'!U56)-U$4))/(U$3-U$4)*10))),1)</f>
        <v>3.7</v>
      </c>
      <c r="V48" s="266">
        <f>ROUND(IF('Indicator Data'!V56=0,0,IF(LOG('Indicator Data'!V56)&gt;V$3,10,IF(LOG('Indicator Data'!V56)&lt;V$4,0,((LOG('Indicator Data'!V56)-V$4))/(V$3-V$4)*10))),1)</f>
        <v>0.2</v>
      </c>
      <c r="W48" s="266">
        <f>ROUND(IF('Indicator Data'!W56=0,0,IF(LOG('Indicator Data'!W56)&gt;W$3,10,IF(LOG('Indicator Data'!W56)&lt;W$4,0,((LOG('Indicator Data'!W56)-W$4))/(W$3-W$4)*10))),1)</f>
        <v>2</v>
      </c>
      <c r="X48" s="266">
        <f>ROUND(IF('Indicator Data'!X56=0,0,IF(LOG('Indicator Data'!X56)&gt;X$3,10,IF(LOG('Indicator Data'!X56)&lt;X$4,0,((LOG('Indicator Data'!X56)-X$4))/(X$3-X$4)*10))),1)</f>
        <v>4.5</v>
      </c>
      <c r="Y48" s="266">
        <f>ROUND(IF('Indicator Data'!Y56=0,0,IF(LOG('Indicator Data'!Y56)&gt;Y$3,10,IF(LOG('Indicator Data'!Y56)&lt;Y$4,0,((LOG('Indicator Data'!Y56)-Y$4))/(Y$3-Y$4)*10))),1)</f>
        <v>5</v>
      </c>
      <c r="Z48" s="266">
        <f>ROUND(IF('Indicator Data'!Z56=0,0,IF(LOG('Indicator Data'!Z56)&gt;Z$3,10,IF(LOG('Indicator Data'!Z56)&lt;Z$4,0,((LOG('Indicator Data'!Z56)-Z$4))/(Z$3-Z$4)*10))),1)</f>
        <v>7.3</v>
      </c>
      <c r="AA48" s="266">
        <f>ROUND(IF('Indicator Data'!AA56=0,0,IF(LOG('Indicator Data'!AA56)&gt;AA$3,10,IF(LOG('Indicator Data'!AA56)&lt;AA$4,0,((LOG('Indicator Data'!AA56)-AA$4))/(AA$3-AA$4)*10))),1)</f>
        <v>2</v>
      </c>
      <c r="AB48" s="266">
        <f>ROUND(IF('Indicator Data'!AB56=0,0,IF(LOG('Indicator Data'!AB56)&gt;AB$3,10,IF(LOG('Indicator Data'!AB56)&lt;AB$4,0,((LOG('Indicator Data'!AB56)-AB$4))/(AB$3-AB$4)*10))),1)</f>
        <v>4.8</v>
      </c>
      <c r="AC48" s="266">
        <f>ROUND(IF('Indicator Data'!AC56=0,0,IF(LOG('Indicator Data'!AC56)&gt;AC$3,10,IF(LOG('Indicator Data'!AC56)&lt;AC$4,0,((LOG('Indicator Data'!AC56)-AC$4))/(AC$3-AC$4)*10))),1)</f>
        <v>7.9</v>
      </c>
      <c r="AD48" s="266">
        <f>ROUND(IF('Indicator Data'!AD56=0,0,IF(LOG('Indicator Data'!AD56)&gt;AD$3,10,IF(LOG('Indicator Data'!AD56)&lt;AD$4,0,((LOG('Indicator Data'!AD56)-AD$4))/(AD$3-AD$4)*10))),1)</f>
        <v>7.7</v>
      </c>
      <c r="AE48" s="266">
        <f t="shared" si="0"/>
        <v>9.4</v>
      </c>
      <c r="AF48" s="266">
        <v>9.6</v>
      </c>
      <c r="AG48" s="266">
        <v>8.4</v>
      </c>
      <c r="AH48" s="266">
        <f>ROUND(IF('Indicator Data'!AI56=0,0,IF(LOG('Indicator Data'!AI56)&gt;AH$3,10,IF(LOG('Indicator Data'!AI56)&lt;AH$4,0,((LOG('Indicator Data'!AI56)-AH$4))/(AH$3-AH$4)*10))),1)</f>
        <v>0</v>
      </c>
      <c r="AI48" s="266">
        <f>ROUND(IF('Indicator Data'!AJ56=0,0,IF(LOG('Indicator Data'!AJ56)&gt;AI$3,10,IF(LOG('Indicator Data'!AJ56)&lt;AI$4,0,((LOG('Indicator Data'!AJ56)-AI$4))/(AI$3-AI$4)*10))),1)</f>
        <v>0</v>
      </c>
      <c r="AJ48" s="271">
        <f t="shared" si="1"/>
        <v>9.1999999999999993</v>
      </c>
      <c r="AK48" s="271">
        <f t="shared" si="2"/>
        <v>8.6</v>
      </c>
      <c r="AL48" s="271">
        <f t="shared" si="3"/>
        <v>0</v>
      </c>
      <c r="AM48" s="271">
        <f t="shared" si="4"/>
        <v>0</v>
      </c>
      <c r="AN48" s="271">
        <f t="shared" si="5"/>
        <v>0</v>
      </c>
      <c r="AO48" s="271">
        <f t="shared" si="6"/>
        <v>8.3000000000000007</v>
      </c>
      <c r="AP48" s="271" t="str">
        <f t="shared" si="7"/>
        <v>x</v>
      </c>
      <c r="AQ48" s="271">
        <f t="shared" si="8"/>
        <v>3.9</v>
      </c>
      <c r="AR48" s="271">
        <f t="shared" si="9"/>
        <v>5.5</v>
      </c>
      <c r="AS48" s="272">
        <f t="shared" si="10"/>
        <v>6.4</v>
      </c>
      <c r="AT48" s="272">
        <f t="shared" si="11"/>
        <v>5.7</v>
      </c>
      <c r="AU48" s="2"/>
      <c r="AV48" s="2"/>
      <c r="AW48" s="2"/>
      <c r="AX48" s="2"/>
      <c r="AY48" s="2"/>
      <c r="AZ48" s="2"/>
    </row>
    <row r="49" spans="1:52" ht="15.75" customHeight="1" x14ac:dyDescent="0.3">
      <c r="A49" t="str">
        <f>'Indicator Data'!A57</f>
        <v>Cross Cutting Area</v>
      </c>
      <c r="B49" t="str">
        <f>'Indicator Data'!B57</f>
        <v>Mymensingh</v>
      </c>
      <c r="C49" t="str">
        <f>'Indicator Data'!C57</f>
        <v>Sherpur</v>
      </c>
      <c r="D49">
        <f>'Indicator Data'!D57</f>
        <v>4589</v>
      </c>
      <c r="E49" s="266">
        <v>10</v>
      </c>
      <c r="F49" s="266">
        <v>10</v>
      </c>
      <c r="G49" s="267">
        <v>10</v>
      </c>
      <c r="H49" s="267">
        <v>2</v>
      </c>
      <c r="I49" s="266">
        <f>ROUND(IF('Indicator Data'!I57=0,0,IF(LOG('Indicator Data'!I57)&gt;I$3,10,IF(LOG('Indicator Data'!I57)&lt;I$4,0,((LOG('Indicator Data'!I57)-I$4))/(I$3-I$4)*10))),1)</f>
        <v>6.7</v>
      </c>
      <c r="J49" s="266">
        <f>ROUND(IF('Indicator Data'!J57=0,0,IF(LOG('Indicator Data'!J57)&gt;J$3,10,IF(LOG('Indicator Data'!J57)&lt;J$4,0,((LOG('Indicator Data'!J57)-J$4))/(J$3-J$4)*10))),1)</f>
        <v>9.4</v>
      </c>
      <c r="K49" s="266">
        <f>ROUND(IF('Indicator Data'!K57=0,0,IF(LOG('Indicator Data'!K57)&gt;K$3,10,IF(LOG('Indicator Data'!K57)&lt;K$4,0,((LOG('Indicator Data'!K57)-K$4))/(K$3-K$4)*10))),1)</f>
        <v>9.8000000000000007</v>
      </c>
      <c r="L49" s="266">
        <f>ROUND(IF('Indicator Data'!L57=0,0,IF(LOG('Indicator Data'!L57)&gt;L$3,10,IF(LOG('Indicator Data'!L57)&lt;L$4,0,((LOG('Indicator Data'!L57)-L$4))/(L$3-L$4)*10))),1)</f>
        <v>6.7</v>
      </c>
      <c r="M49" s="266">
        <f>ROUND(IF('Indicator Data'!M57=0,0,IF(LOG('Indicator Data'!M57)&gt;M$3,10,IF(LOG('Indicator Data'!M57)&lt;M$4,0,((LOG('Indicator Data'!M57)-M$4))/(M$3-M$4)*10))),1)</f>
        <v>0</v>
      </c>
      <c r="N49" s="266">
        <f>ROUND(IF('Indicator Data'!N57=0,0,IF(LOG('Indicator Data'!N57)&gt;N$3,10,IF(LOG('Indicator Data'!N57)&lt;N$4,0,((LOG('Indicator Data'!N57)-N$4))/(N$3-N$4)*10))),1)</f>
        <v>0</v>
      </c>
      <c r="O49" s="266">
        <f>ROUND(IF('Indicator Data'!O57=0,0,IF(LOG('Indicator Data'!O57)&gt;O$3,10,IF(LOG('Indicator Data'!O57)&lt;O$4,0,((LOG('Indicator Data'!O57)-O$4))/(O$3-O$4)*10))),1)</f>
        <v>0</v>
      </c>
      <c r="P49" s="266">
        <f>ROUND(IF('Indicator Data'!P57=0,0,IF(LOG('Indicator Data'!P57)&gt;P$3,10,IF(LOG('Indicator Data'!P57)&lt;P$4,0,((LOG('Indicator Data'!P57)-P$4))/(P$3-P$4)*10))),1)</f>
        <v>0</v>
      </c>
      <c r="Q49" s="266">
        <f>ROUND(IF('Indicator Data'!Q57=0,0,IF(LOG('Indicator Data'!Q57)&gt;Q$3,10,IF(LOG('Indicator Data'!Q57)&lt;Q$4,0,((LOG('Indicator Data'!Q57)-Q$4))/(Q$3-Q$4)*10))),1)</f>
        <v>0</v>
      </c>
      <c r="R49" s="266">
        <f>ROUND(IF('Indicator Data'!R57=0,0,IF(LOG('Indicator Data'!R57)&gt;R$3,10,IF(LOG('Indicator Data'!R57)&lt;R$4,0,((LOG('Indicator Data'!R57)-R$4))/(R$3-R$4)*10))),1)</f>
        <v>6.4</v>
      </c>
      <c r="S49" s="266" t="str">
        <f>IF('Indicator Data'!S57="No data","x",ROUND(IF('Indicator Data'!S57=0,0,IF(LOG('Indicator Data'!S57)&gt;S$3,10,IF(LOG('Indicator Data'!S57)&lt;S$4,0,((LOG('Indicator Data'!S57)-S$4))/(S$3-S$4)*10))),1))</f>
        <v>x</v>
      </c>
      <c r="T49" s="266">
        <f>ROUND(IF('Indicator Data'!T57=0,0,IF(LOG('Indicator Data'!T57)&gt;T$3,10,IF(LOG('Indicator Data'!T57)&lt;T$4,0,((LOG('Indicator Data'!T57)-T$4))/(T$3-T$4)*10))),1)</f>
        <v>7.2</v>
      </c>
      <c r="U49" s="266">
        <f>ROUND(IF('Indicator Data'!U57=0,0,IF(LOG('Indicator Data'!U57)&gt;U$3,10,IF(LOG('Indicator Data'!U57)&lt;U$4,0,((LOG('Indicator Data'!U57)-U$4))/(U$3-U$4)*10))),1)</f>
        <v>5</v>
      </c>
      <c r="V49" s="266">
        <f>ROUND(IF('Indicator Data'!V57=0,0,IF(LOG('Indicator Data'!V57)&gt;V$3,10,IF(LOG('Indicator Data'!V57)&lt;V$4,0,((LOG('Indicator Data'!V57)-V$4))/(V$3-V$4)*10))),1)</f>
        <v>1.9</v>
      </c>
      <c r="W49" s="266">
        <f>ROUND(IF('Indicator Data'!W57=0,0,IF(LOG('Indicator Data'!W57)&gt;W$3,10,IF(LOG('Indicator Data'!W57)&lt;W$4,0,((LOG('Indicator Data'!W57)-W$4))/(W$3-W$4)*10))),1)</f>
        <v>3.7</v>
      </c>
      <c r="X49" s="266">
        <f>ROUND(IF('Indicator Data'!X57=0,0,IF(LOG('Indicator Data'!X57)&gt;X$3,10,IF(LOG('Indicator Data'!X57)&lt;X$4,0,((LOG('Indicator Data'!X57)-X$4))/(X$3-X$4)*10))),1)</f>
        <v>4.9000000000000004</v>
      </c>
      <c r="Y49" s="266">
        <f>ROUND(IF('Indicator Data'!Y57=0,0,IF(LOG('Indicator Data'!Y57)&gt;Y$3,10,IF(LOG('Indicator Data'!Y57)&lt;Y$4,0,((LOG('Indicator Data'!Y57)-Y$4))/(Y$3-Y$4)*10))),1)</f>
        <v>1.3</v>
      </c>
      <c r="Z49" s="266">
        <f>ROUND(IF('Indicator Data'!Z57=0,0,IF(LOG('Indicator Data'!Z57)&gt;Z$3,10,IF(LOG('Indicator Data'!Z57)&lt;Z$4,0,((LOG('Indicator Data'!Z57)-Z$4))/(Z$3-Z$4)*10))),1)</f>
        <v>6.1</v>
      </c>
      <c r="AA49" s="266">
        <f>ROUND(IF('Indicator Data'!AA57=0,0,IF(LOG('Indicator Data'!AA57)&gt;AA$3,10,IF(LOG('Indicator Data'!AA57)&lt;AA$4,0,((LOG('Indicator Data'!AA57)-AA$4))/(AA$3-AA$4)*10))),1)</f>
        <v>4.4000000000000004</v>
      </c>
      <c r="AB49" s="266">
        <f>ROUND(IF('Indicator Data'!AB57=0,0,IF(LOG('Indicator Data'!AB57)&gt;AB$3,10,IF(LOG('Indicator Data'!AB57)&lt;AB$4,0,((LOG('Indicator Data'!AB57)-AB$4))/(AB$3-AB$4)*10))),1)</f>
        <v>5.9</v>
      </c>
      <c r="AC49" s="266">
        <f>ROUND(IF('Indicator Data'!AC57=0,0,IF(LOG('Indicator Data'!AC57)&gt;AC$3,10,IF(LOG('Indicator Data'!AC57)&lt;AC$4,0,((LOG('Indicator Data'!AC57)-AC$4))/(AC$3-AC$4)*10))),1)</f>
        <v>7</v>
      </c>
      <c r="AD49" s="266">
        <f>ROUND(IF('Indicator Data'!AD57=0,0,IF(LOG('Indicator Data'!AD57)&gt;AD$3,10,IF(LOG('Indicator Data'!AD57)&lt;AD$4,0,((LOG('Indicator Data'!AD57)-AD$4))/(AD$3-AD$4)*10))),1)</f>
        <v>5.8</v>
      </c>
      <c r="AE49" s="266">
        <f t="shared" si="0"/>
        <v>9.4</v>
      </c>
      <c r="AF49" s="266">
        <v>9.6</v>
      </c>
      <c r="AG49" s="266">
        <v>8.4</v>
      </c>
      <c r="AH49" s="266">
        <f>ROUND(IF('Indicator Data'!AI57=0,0,IF(LOG('Indicator Data'!AI57)&gt;AH$3,10,IF(LOG('Indicator Data'!AI57)&lt;AH$4,0,((LOG('Indicator Data'!AI57)-AH$4))/(AH$3-AH$4)*10))),1)</f>
        <v>0</v>
      </c>
      <c r="AI49" s="266">
        <f>ROUND(IF('Indicator Data'!AJ57=0,0,IF(LOG('Indicator Data'!AJ57)&gt;AI$3,10,IF(LOG('Indicator Data'!AJ57)&lt;AI$4,0,((LOG('Indicator Data'!AJ57)-AI$4))/(AI$3-AI$4)*10))),1)</f>
        <v>0</v>
      </c>
      <c r="AJ49" s="271">
        <f t="shared" si="1"/>
        <v>9.1999999999999993</v>
      </c>
      <c r="AK49" s="271">
        <f t="shared" si="2"/>
        <v>8.5</v>
      </c>
      <c r="AL49" s="271">
        <f t="shared" si="3"/>
        <v>0</v>
      </c>
      <c r="AM49" s="271">
        <f t="shared" si="4"/>
        <v>0</v>
      </c>
      <c r="AN49" s="271">
        <f t="shared" si="5"/>
        <v>0</v>
      </c>
      <c r="AO49" s="271">
        <f t="shared" si="6"/>
        <v>6.4</v>
      </c>
      <c r="AP49" s="271" t="str">
        <f t="shared" si="7"/>
        <v>x</v>
      </c>
      <c r="AQ49" s="271">
        <f t="shared" si="8"/>
        <v>6.2</v>
      </c>
      <c r="AR49" s="271">
        <f t="shared" si="9"/>
        <v>5.3</v>
      </c>
      <c r="AS49" s="272">
        <f t="shared" si="10"/>
        <v>6.4</v>
      </c>
      <c r="AT49" s="272">
        <f t="shared" si="11"/>
        <v>5.5</v>
      </c>
      <c r="AU49" s="2"/>
      <c r="AV49" s="2"/>
      <c r="AW49" s="2"/>
      <c r="AX49" s="2"/>
      <c r="AY49" s="2"/>
      <c r="AZ49" s="2"/>
    </row>
    <row r="50" spans="1:52" ht="15.75" customHeight="1" x14ac:dyDescent="0.3">
      <c r="A50" t="str">
        <f>'Indicator Data'!A58</f>
        <v>Cross Cutting Area</v>
      </c>
      <c r="B50" t="str">
        <f>'Indicator Data'!B58</f>
        <v>Rajshahi</v>
      </c>
      <c r="C50" t="str">
        <f>'Indicator Data'!C58</f>
        <v>Bogura</v>
      </c>
      <c r="D50">
        <f>'Indicator Data'!D58</f>
        <v>5010</v>
      </c>
      <c r="E50" s="266">
        <v>10</v>
      </c>
      <c r="F50" s="266">
        <v>10</v>
      </c>
      <c r="G50" s="267">
        <v>10</v>
      </c>
      <c r="H50" s="267">
        <v>2</v>
      </c>
      <c r="I50" s="266">
        <f>ROUND(IF('Indicator Data'!I58=0,0,IF(LOG('Indicator Data'!I58)&gt;I$3,10,IF(LOG('Indicator Data'!I58)&lt;I$4,0,((LOG('Indicator Data'!I58)-I$4))/(I$3-I$4)*10))),1)</f>
        <v>8.9</v>
      </c>
      <c r="J50" s="266">
        <f>ROUND(IF('Indicator Data'!J58=0,0,IF(LOG('Indicator Data'!J58)&gt;J$3,10,IF(LOG('Indicator Data'!J58)&lt;J$4,0,((LOG('Indicator Data'!J58)-J$4))/(J$3-J$4)*10))),1)</f>
        <v>8.5</v>
      </c>
      <c r="K50" s="266">
        <f>ROUND(IF('Indicator Data'!K58=0,0,IF(LOG('Indicator Data'!K58)&gt;K$3,10,IF(LOG('Indicator Data'!K58)&lt;K$4,0,((LOG('Indicator Data'!K58)-K$4))/(K$3-K$4)*10))),1)</f>
        <v>0</v>
      </c>
      <c r="L50" s="266">
        <f>ROUND(IF('Indicator Data'!L58=0,0,IF(LOG('Indicator Data'!L58)&gt;L$3,10,IF(LOG('Indicator Data'!L58)&lt;L$4,0,((LOG('Indicator Data'!L58)-L$4))/(L$3-L$4)*10))),1)</f>
        <v>8.5</v>
      </c>
      <c r="M50" s="266">
        <f>ROUND(IF('Indicator Data'!M58=0,0,IF(LOG('Indicator Data'!M58)&gt;M$3,10,IF(LOG('Indicator Data'!M58)&lt;M$4,0,((LOG('Indicator Data'!M58)-M$4))/(M$3-M$4)*10))),1)</f>
        <v>0</v>
      </c>
      <c r="N50" s="266">
        <f>ROUND(IF('Indicator Data'!N58=0,0,IF(LOG('Indicator Data'!N58)&gt;N$3,10,IF(LOG('Indicator Data'!N58)&lt;N$4,0,((LOG('Indicator Data'!N58)-N$4))/(N$3-N$4)*10))),1)</f>
        <v>0</v>
      </c>
      <c r="O50" s="266">
        <f>ROUND(IF('Indicator Data'!O58=0,0,IF(LOG('Indicator Data'!O58)&gt;O$3,10,IF(LOG('Indicator Data'!O58)&lt;O$4,0,((LOG('Indicator Data'!O58)-O$4))/(O$3-O$4)*10))),1)</f>
        <v>0</v>
      </c>
      <c r="P50" s="266">
        <f>ROUND(IF('Indicator Data'!P58=0,0,IF(LOG('Indicator Data'!P58)&gt;P$3,10,IF(LOG('Indicator Data'!P58)&lt;P$4,0,((LOG('Indicator Data'!P58)-P$4))/(P$3-P$4)*10))),1)</f>
        <v>0</v>
      </c>
      <c r="Q50" s="266">
        <f>ROUND(IF('Indicator Data'!Q58=0,0,IF(LOG('Indicator Data'!Q58)&gt;Q$3,10,IF(LOG('Indicator Data'!Q58)&lt;Q$4,0,((LOG('Indicator Data'!Q58)-Q$4))/(Q$3-Q$4)*10))),1)</f>
        <v>0</v>
      </c>
      <c r="R50" s="266">
        <f>ROUND(IF('Indicator Data'!R58=0,0,IF(LOG('Indicator Data'!R58)&gt;R$3,10,IF(LOG('Indicator Data'!R58)&lt;R$4,0,((LOG('Indicator Data'!R58)-R$4))/(R$3-R$4)*10))),1)</f>
        <v>8.5</v>
      </c>
      <c r="S50" s="266">
        <f>IF('Indicator Data'!S58="No data","x",ROUND(IF('Indicator Data'!S58=0,0,IF(LOG('Indicator Data'!S58)&gt;S$3,10,IF(LOG('Indicator Data'!S58)&lt;S$4,0,((LOG('Indicator Data'!S58)-S$4))/(S$3-S$4)*10))),1))</f>
        <v>6.5</v>
      </c>
      <c r="T50" s="266">
        <f>ROUND(IF('Indicator Data'!T58=0,0,IF(LOG('Indicator Data'!T58)&gt;T$3,10,IF(LOG('Indicator Data'!T58)&lt;T$4,0,((LOG('Indicator Data'!T58)-T$4))/(T$3-T$4)*10))),1)</f>
        <v>8.6999999999999993</v>
      </c>
      <c r="U50" s="266">
        <f>ROUND(IF('Indicator Data'!U58=0,0,IF(LOG('Indicator Data'!U58)&gt;U$3,10,IF(LOG('Indicator Data'!U58)&lt;U$4,0,((LOG('Indicator Data'!U58)-U$4))/(U$3-U$4)*10))),1)</f>
        <v>7.9</v>
      </c>
      <c r="V50" s="266">
        <f>ROUND(IF('Indicator Data'!V58=0,0,IF(LOG('Indicator Data'!V58)&gt;V$3,10,IF(LOG('Indicator Data'!V58)&lt;V$4,0,((LOG('Indicator Data'!V58)-V$4))/(V$3-V$4)*10))),1)</f>
        <v>3.4</v>
      </c>
      <c r="W50" s="266">
        <f>ROUND(IF('Indicator Data'!W58=0,0,IF(LOG('Indicator Data'!W58)&gt;W$3,10,IF(LOG('Indicator Data'!W58)&lt;W$4,0,((LOG('Indicator Data'!W58)-W$4))/(W$3-W$4)*10))),1)</f>
        <v>5.0999999999999996</v>
      </c>
      <c r="X50" s="266">
        <f>ROUND(IF('Indicator Data'!X58=0,0,IF(LOG('Indicator Data'!X58)&gt;X$3,10,IF(LOG('Indicator Data'!X58)&lt;X$4,0,((LOG('Indicator Data'!X58)-X$4))/(X$3-X$4)*10))),1)</f>
        <v>5.4</v>
      </c>
      <c r="Y50" s="266">
        <f>ROUND(IF('Indicator Data'!Y58=0,0,IF(LOG('Indicator Data'!Y58)&gt;Y$3,10,IF(LOG('Indicator Data'!Y58)&lt;Y$4,0,((LOG('Indicator Data'!Y58)-Y$4))/(Y$3-Y$4)*10))),1)</f>
        <v>0.9</v>
      </c>
      <c r="Z50" s="266">
        <f>ROUND(IF('Indicator Data'!Z58=0,0,IF(LOG('Indicator Data'!Z58)&gt;Z$3,10,IF(LOG('Indicator Data'!Z58)&lt;Z$4,0,((LOG('Indicator Data'!Z58)-Z$4))/(Z$3-Z$4)*10))),1)</f>
        <v>7.4</v>
      </c>
      <c r="AA50" s="266">
        <f>ROUND(IF('Indicator Data'!AA58=0,0,IF(LOG('Indicator Data'!AA58)&gt;AA$3,10,IF(LOG('Indicator Data'!AA58)&lt;AA$4,0,((LOG('Indicator Data'!AA58)-AA$4))/(AA$3-AA$4)*10))),1)</f>
        <v>5.5</v>
      </c>
      <c r="AB50" s="266">
        <f>ROUND(IF('Indicator Data'!AB58=0,0,IF(LOG('Indicator Data'!AB58)&gt;AB$3,10,IF(LOG('Indicator Data'!AB58)&lt;AB$4,0,((LOG('Indicator Data'!AB58)-AB$4))/(AB$3-AB$4)*10))),1)</f>
        <v>5.8</v>
      </c>
      <c r="AC50" s="266">
        <f>ROUND(IF('Indicator Data'!AC58=0,0,IF(LOG('Indicator Data'!AC58)&gt;AC$3,10,IF(LOG('Indicator Data'!AC58)&lt;AC$4,0,((LOG('Indicator Data'!AC58)-AC$4))/(AC$3-AC$4)*10))),1)</f>
        <v>7.1</v>
      </c>
      <c r="AD50" s="266">
        <f>ROUND(IF('Indicator Data'!AD58=0,0,IF(LOG('Indicator Data'!AD58)&gt;AD$3,10,IF(LOG('Indicator Data'!AD58)&lt;AD$4,0,((LOG('Indicator Data'!AD58)-AD$4))/(AD$3-AD$4)*10))),1)</f>
        <v>2.1</v>
      </c>
      <c r="AE50" s="266">
        <f t="shared" si="0"/>
        <v>9.4</v>
      </c>
      <c r="AF50" s="266">
        <v>9.6</v>
      </c>
      <c r="AG50" s="266">
        <v>8.4</v>
      </c>
      <c r="AH50" s="266">
        <f>ROUND(IF('Indicator Data'!AI58=0,0,IF(LOG('Indicator Data'!AI58)&gt;AH$3,10,IF(LOG('Indicator Data'!AI58)&lt;AH$4,0,((LOG('Indicator Data'!AI58)-AH$4))/(AH$3-AH$4)*10))),1)</f>
        <v>0</v>
      </c>
      <c r="AI50" s="266">
        <f>ROUND(IF('Indicator Data'!AJ58=0,0,IF(LOG('Indicator Data'!AJ58)&gt;AI$3,10,IF(LOG('Indicator Data'!AJ58)&lt;AI$4,0,((LOG('Indicator Data'!AJ58)-AI$4))/(AI$3-AI$4)*10))),1)</f>
        <v>0</v>
      </c>
      <c r="AJ50" s="271">
        <f t="shared" si="1"/>
        <v>9.1999999999999993</v>
      </c>
      <c r="AK50" s="271">
        <f t="shared" si="2"/>
        <v>7.5</v>
      </c>
      <c r="AL50" s="271">
        <f t="shared" si="3"/>
        <v>0</v>
      </c>
      <c r="AM50" s="271">
        <f t="shared" si="4"/>
        <v>0</v>
      </c>
      <c r="AN50" s="271">
        <f t="shared" si="5"/>
        <v>0</v>
      </c>
      <c r="AO50" s="271">
        <f t="shared" si="6"/>
        <v>8.5</v>
      </c>
      <c r="AP50" s="271">
        <f t="shared" si="7"/>
        <v>6.5</v>
      </c>
      <c r="AQ50" s="271">
        <f t="shared" si="8"/>
        <v>8.3000000000000007</v>
      </c>
      <c r="AR50" s="271">
        <f t="shared" si="9"/>
        <v>5.6</v>
      </c>
      <c r="AS50" s="272">
        <f t="shared" si="10"/>
        <v>6.4</v>
      </c>
      <c r="AT50" s="272">
        <f t="shared" si="11"/>
        <v>6.2</v>
      </c>
      <c r="AU50" s="2"/>
      <c r="AV50" s="2"/>
      <c r="AW50" s="2"/>
      <c r="AX50" s="2"/>
      <c r="AY50" s="2"/>
      <c r="AZ50" s="2"/>
    </row>
    <row r="51" spans="1:52" ht="15.75" customHeight="1" x14ac:dyDescent="0.3">
      <c r="A51" t="str">
        <f>'Indicator Data'!A59</f>
        <v>Barind and Drought Prone Areas</v>
      </c>
      <c r="B51" t="str">
        <f>'Indicator Data'!B59</f>
        <v>Rajshahi</v>
      </c>
      <c r="C51" t="str">
        <f>'Indicator Data'!C59</f>
        <v>Joypurhat</v>
      </c>
      <c r="D51">
        <f>'Indicator Data'!D59</f>
        <v>5038</v>
      </c>
      <c r="E51" s="266">
        <v>10</v>
      </c>
      <c r="F51" s="266">
        <v>10</v>
      </c>
      <c r="G51" s="267">
        <v>10</v>
      </c>
      <c r="H51" s="267">
        <v>2</v>
      </c>
      <c r="I51" s="266">
        <f>ROUND(IF('Indicator Data'!I59=0,0,IF(LOG('Indicator Data'!I59)&gt;I$3,10,IF(LOG('Indicator Data'!I59)&lt;I$4,0,((LOG('Indicator Data'!I59)-I$4))/(I$3-I$4)*10))),1)</f>
        <v>4.7</v>
      </c>
      <c r="J51" s="266">
        <f>ROUND(IF('Indicator Data'!J59=0,0,IF(LOG('Indicator Data'!J59)&gt;J$3,10,IF(LOG('Indicator Data'!J59)&lt;J$4,0,((LOG('Indicator Data'!J59)-J$4))/(J$3-J$4)*10))),1)</f>
        <v>7.4</v>
      </c>
      <c r="K51" s="266">
        <f>ROUND(IF('Indicator Data'!K59=0,0,IF(LOG('Indicator Data'!K59)&gt;K$3,10,IF(LOG('Indicator Data'!K59)&lt;K$4,0,((LOG('Indicator Data'!K59)-K$4))/(K$3-K$4)*10))),1)</f>
        <v>0</v>
      </c>
      <c r="L51" s="266">
        <f>ROUND(IF('Indicator Data'!L59=0,0,IF(LOG('Indicator Data'!L59)&gt;L$3,10,IF(LOG('Indicator Data'!L59)&lt;L$4,0,((LOG('Indicator Data'!L59)-L$4))/(L$3-L$4)*10))),1)</f>
        <v>0</v>
      </c>
      <c r="M51" s="266">
        <f>ROUND(IF('Indicator Data'!M59=0,0,IF(LOG('Indicator Data'!M59)&gt;M$3,10,IF(LOG('Indicator Data'!M59)&lt;M$4,0,((LOG('Indicator Data'!M59)-M$4))/(M$3-M$4)*10))),1)</f>
        <v>0</v>
      </c>
      <c r="N51" s="266">
        <f>ROUND(IF('Indicator Data'!N59=0,0,IF(LOG('Indicator Data'!N59)&gt;N$3,10,IF(LOG('Indicator Data'!N59)&lt;N$4,0,((LOG('Indicator Data'!N59)-N$4))/(N$3-N$4)*10))),1)</f>
        <v>0</v>
      </c>
      <c r="O51" s="266">
        <f>ROUND(IF('Indicator Data'!O59=0,0,IF(LOG('Indicator Data'!O59)&gt;O$3,10,IF(LOG('Indicator Data'!O59)&lt;O$4,0,((LOG('Indicator Data'!O59)-O$4))/(O$3-O$4)*10))),1)</f>
        <v>0</v>
      </c>
      <c r="P51" s="266">
        <f>ROUND(IF('Indicator Data'!P59=0,0,IF(LOG('Indicator Data'!P59)&gt;P$3,10,IF(LOG('Indicator Data'!P59)&lt;P$4,0,((LOG('Indicator Data'!P59)-P$4))/(P$3-P$4)*10))),1)</f>
        <v>0</v>
      </c>
      <c r="Q51" s="266">
        <f>ROUND(IF('Indicator Data'!Q59=0,0,IF(LOG('Indicator Data'!Q59)&gt;Q$3,10,IF(LOG('Indicator Data'!Q59)&lt;Q$4,0,((LOG('Indicator Data'!Q59)-Q$4))/(Q$3-Q$4)*10))),1)</f>
        <v>0</v>
      </c>
      <c r="R51" s="266">
        <f>ROUND(IF('Indicator Data'!R59=0,0,IF(LOG('Indicator Data'!R59)&gt;R$3,10,IF(LOG('Indicator Data'!R59)&lt;R$4,0,((LOG('Indicator Data'!R59)-R$4))/(R$3-R$4)*10))),1)</f>
        <v>5.6</v>
      </c>
      <c r="S51" s="266" t="str">
        <f>IF('Indicator Data'!S59="No data","x",ROUND(IF('Indicator Data'!S59=0,0,IF(LOG('Indicator Data'!S59)&gt;S$3,10,IF(LOG('Indicator Data'!S59)&lt;S$4,0,((LOG('Indicator Data'!S59)-S$4))/(S$3-S$4)*10))),1))</f>
        <v>x</v>
      </c>
      <c r="T51" s="266">
        <f>ROUND(IF('Indicator Data'!T59=0,0,IF(LOG('Indicator Data'!T59)&gt;T$3,10,IF(LOG('Indicator Data'!T59)&lt;T$4,0,((LOG('Indicator Data'!T59)-T$4))/(T$3-T$4)*10))),1)</f>
        <v>9.5</v>
      </c>
      <c r="U51" s="266">
        <f>ROUND(IF('Indicator Data'!U59=0,0,IF(LOG('Indicator Data'!U59)&gt;U$3,10,IF(LOG('Indicator Data'!U59)&lt;U$4,0,((LOG('Indicator Data'!U59)-U$4))/(U$3-U$4)*10))),1)</f>
        <v>7.6</v>
      </c>
      <c r="V51" s="266">
        <f>ROUND(IF('Indicator Data'!V59=0,0,IF(LOG('Indicator Data'!V59)&gt;V$3,10,IF(LOG('Indicator Data'!V59)&lt;V$4,0,((LOG('Indicator Data'!V59)-V$4))/(V$3-V$4)*10))),1)</f>
        <v>3</v>
      </c>
      <c r="W51" s="266">
        <f>ROUND(IF('Indicator Data'!W59=0,0,IF(LOG('Indicator Data'!W59)&gt;W$3,10,IF(LOG('Indicator Data'!W59)&lt;W$4,0,((LOG('Indicator Data'!W59)-W$4))/(W$3-W$4)*10))),1)</f>
        <v>3.5</v>
      </c>
      <c r="X51" s="266">
        <f>ROUND(IF('Indicator Data'!X59=0,0,IF(LOG('Indicator Data'!X59)&gt;X$3,10,IF(LOG('Indicator Data'!X59)&lt;X$4,0,((LOG('Indicator Data'!X59)-X$4))/(X$3-X$4)*10))),1)</f>
        <v>4.7</v>
      </c>
      <c r="Y51" s="266">
        <f>ROUND(IF('Indicator Data'!Y59=0,0,IF(LOG('Indicator Data'!Y59)&gt;Y$3,10,IF(LOG('Indicator Data'!Y59)&lt;Y$4,0,((LOG('Indicator Data'!Y59)-Y$4))/(Y$3-Y$4)*10))),1)</f>
        <v>0</v>
      </c>
      <c r="Z51" s="266">
        <f>ROUND(IF('Indicator Data'!Z59=0,0,IF(LOG('Indicator Data'!Z59)&gt;Z$3,10,IF(LOG('Indicator Data'!Z59)&lt;Z$4,0,((LOG('Indicator Data'!Z59)-Z$4))/(Z$3-Z$4)*10))),1)</f>
        <v>6.5</v>
      </c>
      <c r="AA51" s="266">
        <f>ROUND(IF('Indicator Data'!AA59=0,0,IF(LOG('Indicator Data'!AA59)&gt;AA$3,10,IF(LOG('Indicator Data'!AA59)&lt;AA$4,0,((LOG('Indicator Data'!AA59)-AA$4))/(AA$3-AA$4)*10))),1)</f>
        <v>4.7</v>
      </c>
      <c r="AB51" s="266">
        <f>ROUND(IF('Indicator Data'!AB59=0,0,IF(LOG('Indicator Data'!AB59)&gt;AB$3,10,IF(LOG('Indicator Data'!AB59)&lt;AB$4,0,((LOG('Indicator Data'!AB59)-AB$4))/(AB$3-AB$4)*10))),1)</f>
        <v>5.8</v>
      </c>
      <c r="AC51" s="266">
        <f>ROUND(IF('Indicator Data'!AC59=0,0,IF(LOG('Indicator Data'!AC59)&gt;AC$3,10,IF(LOG('Indicator Data'!AC59)&lt;AC$4,0,((LOG('Indicator Data'!AC59)-AC$4))/(AC$3-AC$4)*10))),1)</f>
        <v>8.6</v>
      </c>
      <c r="AD51" s="266">
        <f>ROUND(IF('Indicator Data'!AD59=0,0,IF(LOG('Indicator Data'!AD59)&gt;AD$3,10,IF(LOG('Indicator Data'!AD59)&lt;AD$4,0,((LOG('Indicator Data'!AD59)-AD$4))/(AD$3-AD$4)*10))),1)</f>
        <v>0.2</v>
      </c>
      <c r="AE51" s="266">
        <f t="shared" si="0"/>
        <v>9.4</v>
      </c>
      <c r="AF51" s="266">
        <v>9.6</v>
      </c>
      <c r="AG51" s="266">
        <v>8.4</v>
      </c>
      <c r="AH51" s="266">
        <f>ROUND(IF('Indicator Data'!AI59=0,0,IF(LOG('Indicator Data'!AI59)&gt;AH$3,10,IF(LOG('Indicator Data'!AI59)&lt;AH$4,0,((LOG('Indicator Data'!AI59)-AH$4))/(AH$3-AH$4)*10))),1)</f>
        <v>0</v>
      </c>
      <c r="AI51" s="266">
        <f>ROUND(IF('Indicator Data'!AJ59=0,0,IF(LOG('Indicator Data'!AJ59)&gt;AI$3,10,IF(LOG('Indicator Data'!AJ59)&lt;AI$4,0,((LOG('Indicator Data'!AJ59)-AI$4))/(AI$3-AI$4)*10))),1)</f>
        <v>0</v>
      </c>
      <c r="AJ51" s="271">
        <f t="shared" si="1"/>
        <v>9.1999999999999993</v>
      </c>
      <c r="AK51" s="271">
        <f t="shared" si="2"/>
        <v>3.7</v>
      </c>
      <c r="AL51" s="271">
        <f t="shared" si="3"/>
        <v>0</v>
      </c>
      <c r="AM51" s="271">
        <f t="shared" si="4"/>
        <v>0</v>
      </c>
      <c r="AN51" s="271">
        <f t="shared" si="5"/>
        <v>0</v>
      </c>
      <c r="AO51" s="271">
        <f t="shared" si="6"/>
        <v>5.6</v>
      </c>
      <c r="AP51" s="271" t="str">
        <f t="shared" si="7"/>
        <v>x</v>
      </c>
      <c r="AQ51" s="271">
        <f t="shared" si="8"/>
        <v>8.6999999999999993</v>
      </c>
      <c r="AR51" s="271">
        <f t="shared" si="9"/>
        <v>5.3</v>
      </c>
      <c r="AS51" s="272">
        <f t="shared" si="10"/>
        <v>6.4</v>
      </c>
      <c r="AT51" s="272">
        <f t="shared" si="11"/>
        <v>5.2</v>
      </c>
      <c r="AU51" s="2"/>
      <c r="AV51" s="2"/>
      <c r="AW51" s="2"/>
      <c r="AX51" s="2"/>
      <c r="AY51" s="2"/>
      <c r="AZ51" s="2"/>
    </row>
    <row r="52" spans="1:52" ht="15.75" customHeight="1" x14ac:dyDescent="0.3">
      <c r="A52" t="str">
        <f>'Indicator Data'!A60</f>
        <v>Barind and Drought Prone Areas</v>
      </c>
      <c r="B52" t="str">
        <f>'Indicator Data'!B60</f>
        <v>Rajshahi</v>
      </c>
      <c r="C52" t="str">
        <f>'Indicator Data'!C60</f>
        <v>Naogaon</v>
      </c>
      <c r="D52">
        <f>'Indicator Data'!D60</f>
        <v>5064</v>
      </c>
      <c r="E52" s="266">
        <v>10</v>
      </c>
      <c r="F52" s="266">
        <v>10</v>
      </c>
      <c r="G52" s="267">
        <v>10</v>
      </c>
      <c r="H52" s="267">
        <v>2</v>
      </c>
      <c r="I52" s="266">
        <f>ROUND(IF('Indicator Data'!I60=0,0,IF(LOG('Indicator Data'!I60)&gt;I$3,10,IF(LOG('Indicator Data'!I60)&lt;I$4,0,((LOG('Indicator Data'!I60)-I$4))/(I$3-I$4)*10))),1)</f>
        <v>5.9</v>
      </c>
      <c r="J52" s="266">
        <f>ROUND(IF('Indicator Data'!J60=0,0,IF(LOG('Indicator Data'!J60)&gt;J$3,10,IF(LOG('Indicator Data'!J60)&lt;J$4,0,((LOG('Indicator Data'!J60)-J$4))/(J$3-J$4)*10))),1)</f>
        <v>8.5</v>
      </c>
      <c r="K52" s="266">
        <f>ROUND(IF('Indicator Data'!K60=0,0,IF(LOG('Indicator Data'!K60)&gt;K$3,10,IF(LOG('Indicator Data'!K60)&lt;K$4,0,((LOG('Indicator Data'!K60)-K$4))/(K$3-K$4)*10))),1)</f>
        <v>0</v>
      </c>
      <c r="L52" s="266">
        <f>ROUND(IF('Indicator Data'!L60=0,0,IF(LOG('Indicator Data'!L60)&gt;L$3,10,IF(LOG('Indicator Data'!L60)&lt;L$4,0,((LOG('Indicator Data'!L60)-L$4))/(L$3-L$4)*10))),1)</f>
        <v>0</v>
      </c>
      <c r="M52" s="266">
        <f>ROUND(IF('Indicator Data'!M60=0,0,IF(LOG('Indicator Data'!M60)&gt;M$3,10,IF(LOG('Indicator Data'!M60)&lt;M$4,0,((LOG('Indicator Data'!M60)-M$4))/(M$3-M$4)*10))),1)</f>
        <v>0</v>
      </c>
      <c r="N52" s="266">
        <f>ROUND(IF('Indicator Data'!N60=0,0,IF(LOG('Indicator Data'!N60)&gt;N$3,10,IF(LOG('Indicator Data'!N60)&lt;N$4,0,((LOG('Indicator Data'!N60)-N$4))/(N$3-N$4)*10))),1)</f>
        <v>0</v>
      </c>
      <c r="O52" s="266">
        <f>ROUND(IF('Indicator Data'!O60=0,0,IF(LOG('Indicator Data'!O60)&gt;O$3,10,IF(LOG('Indicator Data'!O60)&lt;O$4,0,((LOG('Indicator Data'!O60)-O$4))/(O$3-O$4)*10))),1)</f>
        <v>0</v>
      </c>
      <c r="P52" s="266">
        <f>ROUND(IF('Indicator Data'!P60=0,0,IF(LOG('Indicator Data'!P60)&gt;P$3,10,IF(LOG('Indicator Data'!P60)&lt;P$4,0,((LOG('Indicator Data'!P60)-P$4))/(P$3-P$4)*10))),1)</f>
        <v>0</v>
      </c>
      <c r="Q52" s="266">
        <f>ROUND(IF('Indicator Data'!Q60=0,0,IF(LOG('Indicator Data'!Q60)&gt;Q$3,10,IF(LOG('Indicator Data'!Q60)&lt;Q$4,0,((LOG('Indicator Data'!Q60)-Q$4))/(Q$3-Q$4)*10))),1)</f>
        <v>0</v>
      </c>
      <c r="R52" s="266">
        <f>ROUND(IF('Indicator Data'!R60=0,0,IF(LOG('Indicator Data'!R60)&gt;R$3,10,IF(LOG('Indicator Data'!R60)&lt;R$4,0,((LOG('Indicator Data'!R60)-R$4))/(R$3-R$4)*10))),1)</f>
        <v>6.1</v>
      </c>
      <c r="S52" s="266" t="str">
        <f>IF('Indicator Data'!S60="No data","x",ROUND(IF('Indicator Data'!S60=0,0,IF(LOG('Indicator Data'!S60)&gt;S$3,10,IF(LOG('Indicator Data'!S60)&lt;S$4,0,((LOG('Indicator Data'!S60)-S$4))/(S$3-S$4)*10))),1))</f>
        <v>x</v>
      </c>
      <c r="T52" s="266">
        <f>ROUND(IF('Indicator Data'!T60=0,0,IF(LOG('Indicator Data'!T60)&gt;T$3,10,IF(LOG('Indicator Data'!T60)&lt;T$4,0,((LOG('Indicator Data'!T60)-T$4))/(T$3-T$4)*10))),1)</f>
        <v>9.6999999999999993</v>
      </c>
      <c r="U52" s="266">
        <f>ROUND(IF('Indicator Data'!U60=0,0,IF(LOG('Indicator Data'!U60)&gt;U$3,10,IF(LOG('Indicator Data'!U60)&lt;U$4,0,((LOG('Indicator Data'!U60)-U$4))/(U$3-U$4)*10))),1)</f>
        <v>9.6</v>
      </c>
      <c r="V52" s="266">
        <f>ROUND(IF('Indicator Data'!V60=0,0,IF(LOG('Indicator Data'!V60)&gt;V$3,10,IF(LOG('Indicator Data'!V60)&lt;V$4,0,((LOG('Indicator Data'!V60)-V$4))/(V$3-V$4)*10))),1)</f>
        <v>0.8</v>
      </c>
      <c r="W52" s="266">
        <f>ROUND(IF('Indicator Data'!W60=0,0,IF(LOG('Indicator Data'!W60)&gt;W$3,10,IF(LOG('Indicator Data'!W60)&lt;W$4,0,((LOG('Indicator Data'!W60)-W$4))/(W$3-W$4)*10))),1)</f>
        <v>3.4</v>
      </c>
      <c r="X52" s="266">
        <f>ROUND(IF('Indicator Data'!X60=0,0,IF(LOG('Indicator Data'!X60)&gt;X$3,10,IF(LOG('Indicator Data'!X60)&lt;X$4,0,((LOG('Indicator Data'!X60)-X$4))/(X$3-X$4)*10))),1)</f>
        <v>4.3</v>
      </c>
      <c r="Y52" s="266">
        <f>ROUND(IF('Indicator Data'!Y60=0,0,IF(LOG('Indicator Data'!Y60)&gt;Y$3,10,IF(LOG('Indicator Data'!Y60)&lt;Y$4,0,((LOG('Indicator Data'!Y60)-Y$4))/(Y$3-Y$4)*10))),1)</f>
        <v>1.2</v>
      </c>
      <c r="Z52" s="266">
        <f>ROUND(IF('Indicator Data'!Z60=0,0,IF(LOG('Indicator Data'!Z60)&gt;Z$3,10,IF(LOG('Indicator Data'!Z60)&lt;Z$4,0,((LOG('Indicator Data'!Z60)-Z$4))/(Z$3-Z$4)*10))),1)</f>
        <v>6.7</v>
      </c>
      <c r="AA52" s="266">
        <f>ROUND(IF('Indicator Data'!AA60=0,0,IF(LOG('Indicator Data'!AA60)&gt;AA$3,10,IF(LOG('Indicator Data'!AA60)&lt;AA$4,0,((LOG('Indicator Data'!AA60)-AA$4))/(AA$3-AA$4)*10))),1)</f>
        <v>1.5</v>
      </c>
      <c r="AB52" s="266">
        <f>ROUND(IF('Indicator Data'!AB60=0,0,IF(LOG('Indicator Data'!AB60)&gt;AB$3,10,IF(LOG('Indicator Data'!AB60)&lt;AB$4,0,((LOG('Indicator Data'!AB60)-AB$4))/(AB$3-AB$4)*10))),1)</f>
        <v>4.0999999999999996</v>
      </c>
      <c r="AC52" s="266">
        <f>ROUND(IF('Indicator Data'!AC60=0,0,IF(LOG('Indicator Data'!AC60)&gt;AC$3,10,IF(LOG('Indicator Data'!AC60)&lt;AC$4,0,((LOG('Indicator Data'!AC60)-AC$4))/(AC$3-AC$4)*10))),1)</f>
        <v>9.6</v>
      </c>
      <c r="AD52" s="266">
        <f>ROUND(IF('Indicator Data'!AD60=0,0,IF(LOG('Indicator Data'!AD60)&gt;AD$3,10,IF(LOG('Indicator Data'!AD60)&lt;AD$4,0,((LOG('Indicator Data'!AD60)-AD$4))/(AD$3-AD$4)*10))),1)</f>
        <v>0.9</v>
      </c>
      <c r="AE52" s="266">
        <f t="shared" si="0"/>
        <v>9.4</v>
      </c>
      <c r="AF52" s="266">
        <v>9.6</v>
      </c>
      <c r="AG52" s="266">
        <v>8.4</v>
      </c>
      <c r="AH52" s="266">
        <f>ROUND(IF('Indicator Data'!AI60=0,0,IF(LOG('Indicator Data'!AI60)&gt;AH$3,10,IF(LOG('Indicator Data'!AI60)&lt;AH$4,0,((LOG('Indicator Data'!AI60)-AH$4))/(AH$3-AH$4)*10))),1)</f>
        <v>0</v>
      </c>
      <c r="AI52" s="266">
        <f>ROUND(IF('Indicator Data'!AJ60=0,0,IF(LOG('Indicator Data'!AJ60)&gt;AI$3,10,IF(LOG('Indicator Data'!AJ60)&lt;AI$4,0,((LOG('Indicator Data'!AJ60)-AI$4))/(AI$3-AI$4)*10))),1)</f>
        <v>0</v>
      </c>
      <c r="AJ52" s="271">
        <f t="shared" si="1"/>
        <v>9.1999999999999993</v>
      </c>
      <c r="AK52" s="271">
        <f t="shared" si="2"/>
        <v>4.7</v>
      </c>
      <c r="AL52" s="271">
        <f t="shared" si="3"/>
        <v>0</v>
      </c>
      <c r="AM52" s="271">
        <f t="shared" si="4"/>
        <v>0</v>
      </c>
      <c r="AN52" s="271">
        <f t="shared" si="5"/>
        <v>0</v>
      </c>
      <c r="AO52" s="271">
        <f t="shared" si="6"/>
        <v>6.1</v>
      </c>
      <c r="AP52" s="271" t="str">
        <f t="shared" si="7"/>
        <v>x</v>
      </c>
      <c r="AQ52" s="271">
        <f t="shared" si="8"/>
        <v>9.6999999999999993</v>
      </c>
      <c r="AR52" s="271">
        <f t="shared" si="9"/>
        <v>5</v>
      </c>
      <c r="AS52" s="272">
        <f t="shared" si="10"/>
        <v>6.4</v>
      </c>
      <c r="AT52" s="272">
        <f t="shared" si="11"/>
        <v>5.7</v>
      </c>
      <c r="AU52" s="2"/>
      <c r="AV52" s="2"/>
      <c r="AW52" s="2"/>
      <c r="AX52" s="2"/>
      <c r="AY52" s="2"/>
      <c r="AZ52" s="2"/>
    </row>
    <row r="53" spans="1:52" ht="15.75" customHeight="1" x14ac:dyDescent="0.3">
      <c r="A53" t="str">
        <f>'Indicator Data'!A61</f>
        <v>Barind and Drought Prone Areas</v>
      </c>
      <c r="B53" t="str">
        <f>'Indicator Data'!B61</f>
        <v>Rajshahi</v>
      </c>
      <c r="C53" t="str">
        <f>'Indicator Data'!C61</f>
        <v>Natore</v>
      </c>
      <c r="D53">
        <f>'Indicator Data'!D61</f>
        <v>5069</v>
      </c>
      <c r="E53" s="266">
        <v>10</v>
      </c>
      <c r="F53" s="266">
        <v>10</v>
      </c>
      <c r="G53" s="267">
        <v>10</v>
      </c>
      <c r="H53" s="267">
        <v>2</v>
      </c>
      <c r="I53" s="266">
        <f>ROUND(IF('Indicator Data'!I61=0,0,IF(LOG('Indicator Data'!I61)&gt;I$3,10,IF(LOG('Indicator Data'!I61)&lt;I$4,0,((LOG('Indicator Data'!I61)-I$4))/(I$3-I$4)*10))),1)</f>
        <v>8.6</v>
      </c>
      <c r="J53" s="266">
        <f>ROUND(IF('Indicator Data'!J61=0,0,IF(LOG('Indicator Data'!J61)&gt;J$3,10,IF(LOG('Indicator Data'!J61)&lt;J$4,0,((LOG('Indicator Data'!J61)-J$4))/(J$3-J$4)*10))),1)</f>
        <v>8.5</v>
      </c>
      <c r="K53" s="266">
        <f>ROUND(IF('Indicator Data'!K61=0,0,IF(LOG('Indicator Data'!K61)&gt;K$3,10,IF(LOG('Indicator Data'!K61)&lt;K$4,0,((LOG('Indicator Data'!K61)-K$4))/(K$3-K$4)*10))),1)</f>
        <v>0</v>
      </c>
      <c r="L53" s="266">
        <f>ROUND(IF('Indicator Data'!L61=0,0,IF(LOG('Indicator Data'!L61)&gt;L$3,10,IF(LOG('Indicator Data'!L61)&lt;L$4,0,((LOG('Indicator Data'!L61)-L$4))/(L$3-L$4)*10))),1)</f>
        <v>8.3000000000000007</v>
      </c>
      <c r="M53" s="266">
        <f>ROUND(IF('Indicator Data'!M61=0,0,IF(LOG('Indicator Data'!M61)&gt;M$3,10,IF(LOG('Indicator Data'!M61)&lt;M$4,0,((LOG('Indicator Data'!M61)-M$4))/(M$3-M$4)*10))),1)</f>
        <v>0</v>
      </c>
      <c r="N53" s="266">
        <f>ROUND(IF('Indicator Data'!N61=0,0,IF(LOG('Indicator Data'!N61)&gt;N$3,10,IF(LOG('Indicator Data'!N61)&lt;N$4,0,((LOG('Indicator Data'!N61)-N$4))/(N$3-N$4)*10))),1)</f>
        <v>0</v>
      </c>
      <c r="O53" s="266">
        <f>ROUND(IF('Indicator Data'!O61=0,0,IF(LOG('Indicator Data'!O61)&gt;O$3,10,IF(LOG('Indicator Data'!O61)&lt;O$4,0,((LOG('Indicator Data'!O61)-O$4))/(O$3-O$4)*10))),1)</f>
        <v>0</v>
      </c>
      <c r="P53" s="266">
        <f>ROUND(IF('Indicator Data'!P61=0,0,IF(LOG('Indicator Data'!P61)&gt;P$3,10,IF(LOG('Indicator Data'!P61)&lt;P$4,0,((LOG('Indicator Data'!P61)-P$4))/(P$3-P$4)*10))),1)</f>
        <v>0</v>
      </c>
      <c r="Q53" s="266">
        <f>ROUND(IF('Indicator Data'!Q61=0,0,IF(LOG('Indicator Data'!Q61)&gt;Q$3,10,IF(LOG('Indicator Data'!Q61)&lt;Q$4,0,((LOG('Indicator Data'!Q61)-Q$4))/(Q$3-Q$4)*10))),1)</f>
        <v>0</v>
      </c>
      <c r="R53" s="266">
        <f>ROUND(IF('Indicator Data'!R61=0,0,IF(LOG('Indicator Data'!R61)&gt;R$3,10,IF(LOG('Indicator Data'!R61)&lt;R$4,0,((LOG('Indicator Data'!R61)-R$4))/(R$3-R$4)*10))),1)</f>
        <v>5</v>
      </c>
      <c r="S53" s="266">
        <f>IF('Indicator Data'!S61="No data","x",ROUND(IF('Indicator Data'!S61=0,0,IF(LOG('Indicator Data'!S61)&gt;S$3,10,IF(LOG('Indicator Data'!S61)&lt;S$4,0,((LOG('Indicator Data'!S61)-S$4))/(S$3-S$4)*10))),1))</f>
        <v>0</v>
      </c>
      <c r="T53" s="266">
        <f>ROUND(IF('Indicator Data'!T61=0,0,IF(LOG('Indicator Data'!T61)&gt;T$3,10,IF(LOG('Indicator Data'!T61)&lt;T$4,0,((LOG('Indicator Data'!T61)-T$4))/(T$3-T$4)*10))),1)</f>
        <v>7.5</v>
      </c>
      <c r="U53" s="266">
        <f>ROUND(IF('Indicator Data'!U61=0,0,IF(LOG('Indicator Data'!U61)&gt;U$3,10,IF(LOG('Indicator Data'!U61)&lt;U$4,0,((LOG('Indicator Data'!U61)-U$4))/(U$3-U$4)*10))),1)</f>
        <v>8.6999999999999993</v>
      </c>
      <c r="V53" s="266">
        <f>ROUND(IF('Indicator Data'!V61=0,0,IF(LOG('Indicator Data'!V61)&gt;V$3,10,IF(LOG('Indicator Data'!V61)&lt;V$4,0,((LOG('Indicator Data'!V61)-V$4))/(V$3-V$4)*10))),1)</f>
        <v>2.7</v>
      </c>
      <c r="W53" s="266">
        <f>ROUND(IF('Indicator Data'!W61=0,0,IF(LOG('Indicator Data'!W61)&gt;W$3,10,IF(LOG('Indicator Data'!W61)&lt;W$4,0,((LOG('Indicator Data'!W61)-W$4))/(W$3-W$4)*10))),1)</f>
        <v>3.2</v>
      </c>
      <c r="X53" s="266">
        <f>ROUND(IF('Indicator Data'!X61=0,0,IF(LOG('Indicator Data'!X61)&gt;X$3,10,IF(LOG('Indicator Data'!X61)&lt;X$4,0,((LOG('Indicator Data'!X61)-X$4))/(X$3-X$4)*10))),1)</f>
        <v>4.8</v>
      </c>
      <c r="Y53" s="266">
        <f>ROUND(IF('Indicator Data'!Y61=0,0,IF(LOG('Indicator Data'!Y61)&gt;Y$3,10,IF(LOG('Indicator Data'!Y61)&lt;Y$4,0,((LOG('Indicator Data'!Y61)-Y$4))/(Y$3-Y$4)*10))),1)</f>
        <v>1.6</v>
      </c>
      <c r="Z53" s="266">
        <f>ROUND(IF('Indicator Data'!Z61=0,0,IF(LOG('Indicator Data'!Z61)&gt;Z$3,10,IF(LOG('Indicator Data'!Z61)&lt;Z$4,0,((LOG('Indicator Data'!Z61)-Z$4))/(Z$3-Z$4)*10))),1)</f>
        <v>7.3</v>
      </c>
      <c r="AA53" s="266">
        <f>ROUND(IF('Indicator Data'!AA61=0,0,IF(LOG('Indicator Data'!AA61)&gt;AA$3,10,IF(LOG('Indicator Data'!AA61)&lt;AA$4,0,((LOG('Indicator Data'!AA61)-AA$4))/(AA$3-AA$4)*10))),1)</f>
        <v>4.2</v>
      </c>
      <c r="AB53" s="266">
        <f>ROUND(IF('Indicator Data'!AB61=0,0,IF(LOG('Indicator Data'!AB61)&gt;AB$3,10,IF(LOG('Indicator Data'!AB61)&lt;AB$4,0,((LOG('Indicator Data'!AB61)-AB$4))/(AB$3-AB$4)*10))),1)</f>
        <v>5.6</v>
      </c>
      <c r="AC53" s="266">
        <f>ROUND(IF('Indicator Data'!AC61=0,0,IF(LOG('Indicator Data'!AC61)&gt;AC$3,10,IF(LOG('Indicator Data'!AC61)&lt;AC$4,0,((LOG('Indicator Data'!AC61)-AC$4))/(AC$3-AC$4)*10))),1)</f>
        <v>5.9</v>
      </c>
      <c r="AD53" s="266">
        <f>ROUND(IF('Indicator Data'!AD61=0,0,IF(LOG('Indicator Data'!AD61)&gt;AD$3,10,IF(LOG('Indicator Data'!AD61)&lt;AD$4,0,((LOG('Indicator Data'!AD61)-AD$4))/(AD$3-AD$4)*10))),1)</f>
        <v>1.7</v>
      </c>
      <c r="AE53" s="266">
        <f t="shared" si="0"/>
        <v>9.4</v>
      </c>
      <c r="AF53" s="266">
        <v>9.6</v>
      </c>
      <c r="AG53" s="266">
        <v>8.4</v>
      </c>
      <c r="AH53" s="266">
        <f>ROUND(IF('Indicator Data'!AI61=0,0,IF(LOG('Indicator Data'!AI61)&gt;AH$3,10,IF(LOG('Indicator Data'!AI61)&lt;AH$4,0,((LOG('Indicator Data'!AI61)-AH$4))/(AH$3-AH$4)*10))),1)</f>
        <v>0</v>
      </c>
      <c r="AI53" s="266">
        <f>ROUND(IF('Indicator Data'!AJ61=0,0,IF(LOG('Indicator Data'!AJ61)&gt;AI$3,10,IF(LOG('Indicator Data'!AJ61)&lt;AI$4,0,((LOG('Indicator Data'!AJ61)-AI$4))/(AI$3-AI$4)*10))),1)</f>
        <v>0</v>
      </c>
      <c r="AJ53" s="271">
        <f t="shared" si="1"/>
        <v>9.1999999999999993</v>
      </c>
      <c r="AK53" s="271">
        <f t="shared" si="2"/>
        <v>7.3</v>
      </c>
      <c r="AL53" s="271">
        <f t="shared" si="3"/>
        <v>0</v>
      </c>
      <c r="AM53" s="271">
        <f t="shared" si="4"/>
        <v>0</v>
      </c>
      <c r="AN53" s="271">
        <f t="shared" si="5"/>
        <v>0</v>
      </c>
      <c r="AO53" s="271">
        <f t="shared" si="6"/>
        <v>5</v>
      </c>
      <c r="AP53" s="271">
        <f t="shared" si="7"/>
        <v>0</v>
      </c>
      <c r="AQ53" s="271">
        <f t="shared" si="8"/>
        <v>8.1999999999999993</v>
      </c>
      <c r="AR53" s="271">
        <f t="shared" si="9"/>
        <v>5</v>
      </c>
      <c r="AS53" s="272">
        <f t="shared" si="10"/>
        <v>6.4</v>
      </c>
      <c r="AT53" s="272">
        <f t="shared" si="11"/>
        <v>5</v>
      </c>
      <c r="AU53" s="2"/>
      <c r="AV53" s="2"/>
      <c r="AW53" s="2"/>
      <c r="AX53" s="2"/>
      <c r="AY53" s="2"/>
      <c r="AZ53" s="2"/>
    </row>
    <row r="54" spans="1:52" ht="15.75" customHeight="1" x14ac:dyDescent="0.3">
      <c r="A54" t="str">
        <f>'Indicator Data'!A62</f>
        <v>Barind and Drought Prone Areas</v>
      </c>
      <c r="B54" t="str">
        <f>'Indicator Data'!B62</f>
        <v>Rajshahi</v>
      </c>
      <c r="C54" t="str">
        <f>'Indicator Data'!C62</f>
        <v>Nawabganj</v>
      </c>
      <c r="D54">
        <f>'Indicator Data'!D62</f>
        <v>5070</v>
      </c>
      <c r="E54" s="266">
        <v>10</v>
      </c>
      <c r="F54" s="266">
        <v>10</v>
      </c>
      <c r="G54" s="267">
        <v>10</v>
      </c>
      <c r="H54" s="267">
        <v>2</v>
      </c>
      <c r="I54" s="266">
        <f>ROUND(IF('Indicator Data'!I62=0,0,IF(LOG('Indicator Data'!I62)&gt;I$3,10,IF(LOG('Indicator Data'!I62)&lt;I$4,0,((LOG('Indicator Data'!I62)-I$4))/(I$3-I$4)*10))),1)</f>
        <v>9.4</v>
      </c>
      <c r="J54" s="266">
        <f>ROUND(IF('Indicator Data'!J62=0,0,IF(LOG('Indicator Data'!J62)&gt;J$3,10,IF(LOG('Indicator Data'!J62)&lt;J$4,0,((LOG('Indicator Data'!J62)-J$4))/(J$3-J$4)*10))),1)</f>
        <v>7.1</v>
      </c>
      <c r="K54" s="266">
        <f>ROUND(IF('Indicator Data'!K62=0,0,IF(LOG('Indicator Data'!K62)&gt;K$3,10,IF(LOG('Indicator Data'!K62)&lt;K$4,0,((LOG('Indicator Data'!K62)-K$4))/(K$3-K$4)*10))),1)</f>
        <v>0</v>
      </c>
      <c r="L54" s="266">
        <f>ROUND(IF('Indicator Data'!L62=0,0,IF(LOG('Indicator Data'!L62)&gt;L$3,10,IF(LOG('Indicator Data'!L62)&lt;L$4,0,((LOG('Indicator Data'!L62)-L$4))/(L$3-L$4)*10))),1)</f>
        <v>8.4</v>
      </c>
      <c r="M54" s="266">
        <f>ROUND(IF('Indicator Data'!M62=0,0,IF(LOG('Indicator Data'!M62)&gt;M$3,10,IF(LOG('Indicator Data'!M62)&lt;M$4,0,((LOG('Indicator Data'!M62)-M$4))/(M$3-M$4)*10))),1)</f>
        <v>0</v>
      </c>
      <c r="N54" s="266">
        <f>ROUND(IF('Indicator Data'!N62=0,0,IF(LOG('Indicator Data'!N62)&gt;N$3,10,IF(LOG('Indicator Data'!N62)&lt;N$4,0,((LOG('Indicator Data'!N62)-N$4))/(N$3-N$4)*10))),1)</f>
        <v>0</v>
      </c>
      <c r="O54" s="266">
        <f>ROUND(IF('Indicator Data'!O62=0,0,IF(LOG('Indicator Data'!O62)&gt;O$3,10,IF(LOG('Indicator Data'!O62)&lt;O$4,0,((LOG('Indicator Data'!O62)-O$4))/(O$3-O$4)*10))),1)</f>
        <v>0</v>
      </c>
      <c r="P54" s="266">
        <f>ROUND(IF('Indicator Data'!P62=0,0,IF(LOG('Indicator Data'!P62)&gt;P$3,10,IF(LOG('Indicator Data'!P62)&lt;P$4,0,((LOG('Indicator Data'!P62)-P$4))/(P$3-P$4)*10))),1)</f>
        <v>0</v>
      </c>
      <c r="Q54" s="266">
        <f>ROUND(IF('Indicator Data'!Q62=0,0,IF(LOG('Indicator Data'!Q62)&gt;Q$3,10,IF(LOG('Indicator Data'!Q62)&lt;Q$4,0,((LOG('Indicator Data'!Q62)-Q$4))/(Q$3-Q$4)*10))),1)</f>
        <v>0</v>
      </c>
      <c r="R54" s="266">
        <f>ROUND(IF('Indicator Data'!R62=0,0,IF(LOG('Indicator Data'!R62)&gt;R$3,10,IF(LOG('Indicator Data'!R62)&lt;R$4,0,((LOG('Indicator Data'!R62)-R$4))/(R$3-R$4)*10))),1)</f>
        <v>7.5</v>
      </c>
      <c r="S54" s="266">
        <f>IF('Indicator Data'!S62="No data","x",ROUND(IF('Indicator Data'!S62=0,0,IF(LOG('Indicator Data'!S62)&gt;S$3,10,IF(LOG('Indicator Data'!S62)&lt;S$4,0,((LOG('Indicator Data'!S62)-S$4))/(S$3-S$4)*10))),1))</f>
        <v>3</v>
      </c>
      <c r="T54" s="266">
        <f>ROUND(IF('Indicator Data'!T62=0,0,IF(LOG('Indicator Data'!T62)&gt;T$3,10,IF(LOG('Indicator Data'!T62)&lt;T$4,0,((LOG('Indicator Data'!T62)-T$4))/(T$3-T$4)*10))),1)</f>
        <v>10</v>
      </c>
      <c r="U54" s="266">
        <f>ROUND(IF('Indicator Data'!U62=0,0,IF(LOG('Indicator Data'!U62)&gt;U$3,10,IF(LOG('Indicator Data'!U62)&lt;U$4,0,((LOG('Indicator Data'!U62)-U$4))/(U$3-U$4)*10))),1)</f>
        <v>10</v>
      </c>
      <c r="V54" s="266">
        <f>ROUND(IF('Indicator Data'!V62=0,0,IF(LOG('Indicator Data'!V62)&gt;V$3,10,IF(LOG('Indicator Data'!V62)&lt;V$4,0,((LOG('Indicator Data'!V62)-V$4))/(V$3-V$4)*10))),1)</f>
        <v>1.5</v>
      </c>
      <c r="W54" s="266">
        <f>ROUND(IF('Indicator Data'!W62=0,0,IF(LOG('Indicator Data'!W62)&gt;W$3,10,IF(LOG('Indicator Data'!W62)&lt;W$4,0,((LOG('Indicator Data'!W62)-W$4))/(W$3-W$4)*10))),1)</f>
        <v>4.5</v>
      </c>
      <c r="X54" s="266">
        <f>ROUND(IF('Indicator Data'!X62=0,0,IF(LOG('Indicator Data'!X62)&gt;X$3,10,IF(LOG('Indicator Data'!X62)&lt;X$4,0,((LOG('Indicator Data'!X62)-X$4))/(X$3-X$4)*10))),1)</f>
        <v>5</v>
      </c>
      <c r="Y54" s="266">
        <f>ROUND(IF('Indicator Data'!Y62=0,0,IF(LOG('Indicator Data'!Y62)&gt;Y$3,10,IF(LOG('Indicator Data'!Y62)&lt;Y$4,0,((LOG('Indicator Data'!Y62)-Y$4))/(Y$3-Y$4)*10))),1)</f>
        <v>4.7</v>
      </c>
      <c r="Z54" s="266">
        <f>ROUND(IF('Indicator Data'!Z62=0,0,IF(LOG('Indicator Data'!Z62)&gt;Z$3,10,IF(LOG('Indicator Data'!Z62)&lt;Z$4,0,((LOG('Indicator Data'!Z62)-Z$4))/(Z$3-Z$4)*10))),1)</f>
        <v>7.7</v>
      </c>
      <c r="AA54" s="266">
        <f>ROUND(IF('Indicator Data'!AA62=0,0,IF(LOG('Indicator Data'!AA62)&gt;AA$3,10,IF(LOG('Indicator Data'!AA62)&lt;AA$4,0,((LOG('Indicator Data'!AA62)-AA$4))/(AA$3-AA$4)*10))),1)</f>
        <v>5</v>
      </c>
      <c r="AB54" s="266">
        <f>ROUND(IF('Indicator Data'!AB62=0,0,IF(LOG('Indicator Data'!AB62)&gt;AB$3,10,IF(LOG('Indicator Data'!AB62)&lt;AB$4,0,((LOG('Indicator Data'!AB62)-AB$4))/(AB$3-AB$4)*10))),1)</f>
        <v>6.9</v>
      </c>
      <c r="AC54" s="266">
        <f>ROUND(IF('Indicator Data'!AC62=0,0,IF(LOG('Indicator Data'!AC62)&gt;AC$3,10,IF(LOG('Indicator Data'!AC62)&lt;AC$4,0,((LOG('Indicator Data'!AC62)-AC$4))/(AC$3-AC$4)*10))),1)</f>
        <v>7.6</v>
      </c>
      <c r="AD54" s="266">
        <f>ROUND(IF('Indicator Data'!AD62=0,0,IF(LOG('Indicator Data'!AD62)&gt;AD$3,10,IF(LOG('Indicator Data'!AD62)&lt;AD$4,0,((LOG('Indicator Data'!AD62)-AD$4))/(AD$3-AD$4)*10))),1)</f>
        <v>4.3</v>
      </c>
      <c r="AE54" s="266">
        <f t="shared" si="0"/>
        <v>9.4</v>
      </c>
      <c r="AF54" s="266">
        <v>9.6</v>
      </c>
      <c r="AG54" s="266">
        <v>8.4</v>
      </c>
      <c r="AH54" s="266">
        <f>ROUND(IF('Indicator Data'!AI62=0,0,IF(LOG('Indicator Data'!AI62)&gt;AH$3,10,IF(LOG('Indicator Data'!AI62)&lt;AH$4,0,((LOG('Indicator Data'!AI62)-AH$4))/(AH$3-AH$4)*10))),1)</f>
        <v>0</v>
      </c>
      <c r="AI54" s="266">
        <f>ROUND(IF('Indicator Data'!AJ62=0,0,IF(LOG('Indicator Data'!AJ62)&gt;AI$3,10,IF(LOG('Indicator Data'!AJ62)&lt;AI$4,0,((LOG('Indicator Data'!AJ62)-AI$4))/(AI$3-AI$4)*10))),1)</f>
        <v>0</v>
      </c>
      <c r="AJ54" s="271">
        <f t="shared" si="1"/>
        <v>9.1999999999999993</v>
      </c>
      <c r="AK54" s="271">
        <f t="shared" si="2"/>
        <v>7.3</v>
      </c>
      <c r="AL54" s="271">
        <f t="shared" si="3"/>
        <v>0</v>
      </c>
      <c r="AM54" s="271">
        <f t="shared" si="4"/>
        <v>0</v>
      </c>
      <c r="AN54" s="271">
        <f t="shared" si="5"/>
        <v>0</v>
      </c>
      <c r="AO54" s="271">
        <f t="shared" si="6"/>
        <v>7.5</v>
      </c>
      <c r="AP54" s="271">
        <f t="shared" si="7"/>
        <v>3</v>
      </c>
      <c r="AQ54" s="271">
        <f t="shared" si="8"/>
        <v>10</v>
      </c>
      <c r="AR54" s="271">
        <f t="shared" si="9"/>
        <v>5.8</v>
      </c>
      <c r="AS54" s="272">
        <f t="shared" si="10"/>
        <v>6.4</v>
      </c>
      <c r="AT54" s="272">
        <f t="shared" si="11"/>
        <v>6.2</v>
      </c>
      <c r="AU54" s="2"/>
      <c r="AV54" s="2"/>
      <c r="AW54" s="2"/>
      <c r="AX54" s="2"/>
      <c r="AY54" s="2"/>
      <c r="AZ54" s="2"/>
    </row>
    <row r="55" spans="1:52" ht="15.75" customHeight="1" x14ac:dyDescent="0.3">
      <c r="A55" t="str">
        <f>'Indicator Data'!A63</f>
        <v>Barind and Drought Prone Areas</v>
      </c>
      <c r="B55" t="str">
        <f>'Indicator Data'!B63</f>
        <v>Rajshahi</v>
      </c>
      <c r="C55" t="str">
        <f>'Indicator Data'!C63</f>
        <v>Pabna</v>
      </c>
      <c r="D55">
        <f>'Indicator Data'!D63</f>
        <v>5076</v>
      </c>
      <c r="E55" s="266">
        <v>10</v>
      </c>
      <c r="F55" s="266">
        <v>10</v>
      </c>
      <c r="G55" s="267">
        <v>10</v>
      </c>
      <c r="H55" s="267">
        <v>2</v>
      </c>
      <c r="I55" s="266">
        <f>ROUND(IF('Indicator Data'!I63=0,0,IF(LOG('Indicator Data'!I63)&gt;I$3,10,IF(LOG('Indicator Data'!I63)&lt;I$4,0,((LOG('Indicator Data'!I63)-I$4))/(I$3-I$4)*10))),1)</f>
        <v>9.5</v>
      </c>
      <c r="J55" s="266">
        <f>ROUND(IF('Indicator Data'!J63=0,0,IF(LOG('Indicator Data'!J63)&gt;J$3,10,IF(LOG('Indicator Data'!J63)&lt;J$4,0,((LOG('Indicator Data'!J63)-J$4))/(J$3-J$4)*10))),1)</f>
        <v>8.6999999999999993</v>
      </c>
      <c r="K55" s="266">
        <f>ROUND(IF('Indicator Data'!K63=0,0,IF(LOG('Indicator Data'!K63)&gt;K$3,10,IF(LOG('Indicator Data'!K63)&lt;K$4,0,((LOG('Indicator Data'!K63)-K$4))/(K$3-K$4)*10))),1)</f>
        <v>0</v>
      </c>
      <c r="L55" s="266">
        <f>ROUND(IF('Indicator Data'!L63=0,0,IF(LOG('Indicator Data'!L63)&gt;L$3,10,IF(LOG('Indicator Data'!L63)&lt;L$4,0,((LOG('Indicator Data'!L63)-L$4))/(L$3-L$4)*10))),1)</f>
        <v>9.5</v>
      </c>
      <c r="M55" s="266">
        <f>ROUND(IF('Indicator Data'!M63=0,0,IF(LOG('Indicator Data'!M63)&gt;M$3,10,IF(LOG('Indicator Data'!M63)&lt;M$4,0,((LOG('Indicator Data'!M63)-M$4))/(M$3-M$4)*10))),1)</f>
        <v>0</v>
      </c>
      <c r="N55" s="266">
        <f>ROUND(IF('Indicator Data'!N63=0,0,IF(LOG('Indicator Data'!N63)&gt;N$3,10,IF(LOG('Indicator Data'!N63)&lt;N$4,0,((LOG('Indicator Data'!N63)-N$4))/(N$3-N$4)*10))),1)</f>
        <v>0</v>
      </c>
      <c r="O55" s="266">
        <f>ROUND(IF('Indicator Data'!O63=0,0,IF(LOG('Indicator Data'!O63)&gt;O$3,10,IF(LOG('Indicator Data'!O63)&lt;O$4,0,((LOG('Indicator Data'!O63)-O$4))/(O$3-O$4)*10))),1)</f>
        <v>0</v>
      </c>
      <c r="P55" s="266">
        <f>ROUND(IF('Indicator Data'!P63=0,0,IF(LOG('Indicator Data'!P63)&gt;P$3,10,IF(LOG('Indicator Data'!P63)&lt;P$4,0,((LOG('Indicator Data'!P63)-P$4))/(P$3-P$4)*10))),1)</f>
        <v>0</v>
      </c>
      <c r="Q55" s="266">
        <f>ROUND(IF('Indicator Data'!Q63=0,0,IF(LOG('Indicator Data'!Q63)&gt;Q$3,10,IF(LOG('Indicator Data'!Q63)&lt;Q$4,0,((LOG('Indicator Data'!Q63)-Q$4))/(Q$3-Q$4)*10))),1)</f>
        <v>0</v>
      </c>
      <c r="R55" s="266">
        <f>ROUND(IF('Indicator Data'!R63=0,0,IF(LOG('Indicator Data'!R63)&gt;R$3,10,IF(LOG('Indicator Data'!R63)&lt;R$4,0,((LOG('Indicator Data'!R63)-R$4))/(R$3-R$4)*10))),1)</f>
        <v>8.3000000000000007</v>
      </c>
      <c r="S55" s="266">
        <f>IF('Indicator Data'!S63="No data","x",ROUND(IF('Indicator Data'!S63=0,0,IF(LOG('Indicator Data'!S63)&gt;S$3,10,IF(LOG('Indicator Data'!S63)&lt;S$4,0,((LOG('Indicator Data'!S63)-S$4))/(S$3-S$4)*10))),1))</f>
        <v>6.7</v>
      </c>
      <c r="T55" s="266">
        <f>ROUND(IF('Indicator Data'!T63=0,0,IF(LOG('Indicator Data'!T63)&gt;T$3,10,IF(LOG('Indicator Data'!T63)&lt;T$4,0,((LOG('Indicator Data'!T63)-T$4))/(T$3-T$4)*10))),1)</f>
        <v>6.7</v>
      </c>
      <c r="U55" s="266">
        <f>ROUND(IF('Indicator Data'!U63=0,0,IF(LOG('Indicator Data'!U63)&gt;U$3,10,IF(LOG('Indicator Data'!U63)&lt;U$4,0,((LOG('Indicator Data'!U63)-U$4))/(U$3-U$4)*10))),1)</f>
        <v>8</v>
      </c>
      <c r="V55" s="266">
        <f>ROUND(IF('Indicator Data'!V63=0,0,IF(LOG('Indicator Data'!V63)&gt;V$3,10,IF(LOG('Indicator Data'!V63)&lt;V$4,0,((LOG('Indicator Data'!V63)-V$4))/(V$3-V$4)*10))),1)</f>
        <v>3</v>
      </c>
      <c r="W55" s="266">
        <f>ROUND(IF('Indicator Data'!W63=0,0,IF(LOG('Indicator Data'!W63)&gt;W$3,10,IF(LOG('Indicator Data'!W63)&lt;W$4,0,((LOG('Indicator Data'!W63)-W$4))/(W$3-W$4)*10))),1)</f>
        <v>5</v>
      </c>
      <c r="X55" s="266">
        <f>ROUND(IF('Indicator Data'!X63=0,0,IF(LOG('Indicator Data'!X63)&gt;X$3,10,IF(LOG('Indicator Data'!X63)&lt;X$4,0,((LOG('Indicator Data'!X63)-X$4))/(X$3-X$4)*10))),1)</f>
        <v>5.2</v>
      </c>
      <c r="Y55" s="266">
        <f>ROUND(IF('Indicator Data'!Y63=0,0,IF(LOG('Indicator Data'!Y63)&gt;Y$3,10,IF(LOG('Indicator Data'!Y63)&lt;Y$4,0,((LOG('Indicator Data'!Y63)-Y$4))/(Y$3-Y$4)*10))),1)</f>
        <v>3</v>
      </c>
      <c r="Z55" s="266">
        <f>ROUND(IF('Indicator Data'!Z63=0,0,IF(LOG('Indicator Data'!Z63)&gt;Z$3,10,IF(LOG('Indicator Data'!Z63)&lt;Z$4,0,((LOG('Indicator Data'!Z63)-Z$4))/(Z$3-Z$4)*10))),1)</f>
        <v>7.7</v>
      </c>
      <c r="AA55" s="266">
        <f>ROUND(IF('Indicator Data'!AA63=0,0,IF(LOG('Indicator Data'!AA63)&gt;AA$3,10,IF(LOG('Indicator Data'!AA63)&lt;AA$4,0,((LOG('Indicator Data'!AA63)-AA$4))/(AA$3-AA$4)*10))),1)</f>
        <v>4.5999999999999996</v>
      </c>
      <c r="AB55" s="266">
        <f>ROUND(IF('Indicator Data'!AB63=0,0,IF(LOG('Indicator Data'!AB63)&gt;AB$3,10,IF(LOG('Indicator Data'!AB63)&lt;AB$4,0,((LOG('Indicator Data'!AB63)-AB$4))/(AB$3-AB$4)*10))),1)</f>
        <v>6.5</v>
      </c>
      <c r="AC55" s="266">
        <f>ROUND(IF('Indicator Data'!AC63=0,0,IF(LOG('Indicator Data'!AC63)&gt;AC$3,10,IF(LOG('Indicator Data'!AC63)&lt;AC$4,0,((LOG('Indicator Data'!AC63)-AC$4))/(AC$3-AC$4)*10))),1)</f>
        <v>4.5999999999999996</v>
      </c>
      <c r="AD55" s="266">
        <f>ROUND(IF('Indicator Data'!AD63=0,0,IF(LOG('Indicator Data'!AD63)&gt;AD$3,10,IF(LOG('Indicator Data'!AD63)&lt;AD$4,0,((LOG('Indicator Data'!AD63)-AD$4))/(AD$3-AD$4)*10))),1)</f>
        <v>4.0999999999999996</v>
      </c>
      <c r="AE55" s="266">
        <f t="shared" si="0"/>
        <v>9.4</v>
      </c>
      <c r="AF55" s="266">
        <v>9.6</v>
      </c>
      <c r="AG55" s="266">
        <v>8.4</v>
      </c>
      <c r="AH55" s="266">
        <f>ROUND(IF('Indicator Data'!AI63=0,0,IF(LOG('Indicator Data'!AI63)&gt;AH$3,10,IF(LOG('Indicator Data'!AI63)&lt;AH$4,0,((LOG('Indicator Data'!AI63)-AH$4))/(AH$3-AH$4)*10))),1)</f>
        <v>0</v>
      </c>
      <c r="AI55" s="266">
        <f>ROUND(IF('Indicator Data'!AJ63=0,0,IF(LOG('Indicator Data'!AJ63)&gt;AI$3,10,IF(LOG('Indicator Data'!AJ63)&lt;AI$4,0,((LOG('Indicator Data'!AJ63)-AI$4))/(AI$3-AI$4)*10))),1)</f>
        <v>0</v>
      </c>
      <c r="AJ55" s="271">
        <f t="shared" si="1"/>
        <v>9.1999999999999993</v>
      </c>
      <c r="AK55" s="271">
        <f t="shared" si="2"/>
        <v>8.1999999999999993</v>
      </c>
      <c r="AL55" s="271">
        <f t="shared" si="3"/>
        <v>0</v>
      </c>
      <c r="AM55" s="271">
        <f t="shared" si="4"/>
        <v>0</v>
      </c>
      <c r="AN55" s="271">
        <f t="shared" si="5"/>
        <v>0</v>
      </c>
      <c r="AO55" s="271">
        <f t="shared" si="6"/>
        <v>8.3000000000000007</v>
      </c>
      <c r="AP55" s="271">
        <f t="shared" si="7"/>
        <v>6.7</v>
      </c>
      <c r="AQ55" s="271">
        <f t="shared" si="8"/>
        <v>7.4</v>
      </c>
      <c r="AR55" s="271">
        <f t="shared" si="9"/>
        <v>5.6</v>
      </c>
      <c r="AS55" s="272">
        <f t="shared" si="10"/>
        <v>6.4</v>
      </c>
      <c r="AT55" s="272">
        <f t="shared" si="11"/>
        <v>6.1</v>
      </c>
      <c r="AU55" s="2"/>
      <c r="AV55" s="2"/>
      <c r="AW55" s="2"/>
      <c r="AX55" s="2"/>
      <c r="AY55" s="2"/>
      <c r="AZ55" s="2"/>
    </row>
    <row r="56" spans="1:52" ht="15.75" customHeight="1" x14ac:dyDescent="0.3">
      <c r="A56" t="str">
        <f>'Indicator Data'!A64</f>
        <v>Barind and Drought Prone Areas</v>
      </c>
      <c r="B56" t="str">
        <f>'Indicator Data'!B64</f>
        <v>Rajshahi</v>
      </c>
      <c r="C56" t="str">
        <f>'Indicator Data'!C64</f>
        <v>Rajshahi</v>
      </c>
      <c r="D56">
        <f>'Indicator Data'!D64</f>
        <v>5081</v>
      </c>
      <c r="E56" s="266">
        <v>10</v>
      </c>
      <c r="F56" s="266">
        <v>10</v>
      </c>
      <c r="G56" s="267">
        <v>10</v>
      </c>
      <c r="H56" s="267">
        <v>2</v>
      </c>
      <c r="I56" s="266">
        <f>ROUND(IF('Indicator Data'!I64=0,0,IF(LOG('Indicator Data'!I64)&gt;I$3,10,IF(LOG('Indicator Data'!I64)&lt;I$4,0,((LOG('Indicator Data'!I64)-I$4))/(I$3-I$4)*10))),1)</f>
        <v>8.1</v>
      </c>
      <c r="J56" s="266">
        <f>ROUND(IF('Indicator Data'!J64=0,0,IF(LOG('Indicator Data'!J64)&gt;J$3,10,IF(LOG('Indicator Data'!J64)&lt;J$4,0,((LOG('Indicator Data'!J64)-J$4))/(J$3-J$4)*10))),1)</f>
        <v>6.9</v>
      </c>
      <c r="K56" s="266">
        <f>ROUND(IF('Indicator Data'!K64=0,0,IF(LOG('Indicator Data'!K64)&gt;K$3,10,IF(LOG('Indicator Data'!K64)&lt;K$4,0,((LOG('Indicator Data'!K64)-K$4))/(K$3-K$4)*10))),1)</f>
        <v>0</v>
      </c>
      <c r="L56" s="266">
        <f>ROUND(IF('Indicator Data'!L64=0,0,IF(LOG('Indicator Data'!L64)&gt;L$3,10,IF(LOG('Indicator Data'!L64)&lt;L$4,0,((LOG('Indicator Data'!L64)-L$4))/(L$3-L$4)*10))),1)</f>
        <v>6.2</v>
      </c>
      <c r="M56" s="266">
        <f>ROUND(IF('Indicator Data'!M64=0,0,IF(LOG('Indicator Data'!M64)&gt;M$3,10,IF(LOG('Indicator Data'!M64)&lt;M$4,0,((LOG('Indicator Data'!M64)-M$4))/(M$3-M$4)*10))),1)</f>
        <v>0</v>
      </c>
      <c r="N56" s="266">
        <f>ROUND(IF('Indicator Data'!N64=0,0,IF(LOG('Indicator Data'!N64)&gt;N$3,10,IF(LOG('Indicator Data'!N64)&lt;N$4,0,((LOG('Indicator Data'!N64)-N$4))/(N$3-N$4)*10))),1)</f>
        <v>0</v>
      </c>
      <c r="O56" s="266">
        <f>ROUND(IF('Indicator Data'!O64=0,0,IF(LOG('Indicator Data'!O64)&gt;O$3,10,IF(LOG('Indicator Data'!O64)&lt;O$4,0,((LOG('Indicator Data'!O64)-O$4))/(O$3-O$4)*10))),1)</f>
        <v>0</v>
      </c>
      <c r="P56" s="266">
        <f>ROUND(IF('Indicator Data'!P64=0,0,IF(LOG('Indicator Data'!P64)&gt;P$3,10,IF(LOG('Indicator Data'!P64)&lt;P$4,0,((LOG('Indicator Data'!P64)-P$4))/(P$3-P$4)*10))),1)</f>
        <v>0</v>
      </c>
      <c r="Q56" s="266">
        <f>ROUND(IF('Indicator Data'!Q64=0,0,IF(LOG('Indicator Data'!Q64)&gt;Q$3,10,IF(LOG('Indicator Data'!Q64)&lt;Q$4,0,((LOG('Indicator Data'!Q64)-Q$4))/(Q$3-Q$4)*10))),1)</f>
        <v>0</v>
      </c>
      <c r="R56" s="266">
        <f>ROUND(IF('Indicator Data'!R64=0,0,IF(LOG('Indicator Data'!R64)&gt;R$3,10,IF(LOG('Indicator Data'!R64)&lt;R$4,0,((LOG('Indicator Data'!R64)-R$4))/(R$3-R$4)*10))),1)</f>
        <v>7.5</v>
      </c>
      <c r="S56" s="266">
        <f>IF('Indicator Data'!S64="No data","x",ROUND(IF('Indicator Data'!S64=0,0,IF(LOG('Indicator Data'!S64)&gt;S$3,10,IF(LOG('Indicator Data'!S64)&lt;S$4,0,((LOG('Indicator Data'!S64)-S$4))/(S$3-S$4)*10))),1))</f>
        <v>5.8</v>
      </c>
      <c r="T56" s="266">
        <f>ROUND(IF('Indicator Data'!T64=0,0,IF(LOG('Indicator Data'!T64)&gt;T$3,10,IF(LOG('Indicator Data'!T64)&lt;T$4,0,((LOG('Indicator Data'!T64)-T$4))/(T$3-T$4)*10))),1)</f>
        <v>9.5</v>
      </c>
      <c r="U56" s="266">
        <f>ROUND(IF('Indicator Data'!U64=0,0,IF(LOG('Indicator Data'!U64)&gt;U$3,10,IF(LOG('Indicator Data'!U64)&lt;U$4,0,((LOG('Indicator Data'!U64)-U$4))/(U$3-U$4)*10))),1)</f>
        <v>9.6999999999999993</v>
      </c>
      <c r="V56" s="266">
        <f>ROUND(IF('Indicator Data'!V64=0,0,IF(LOG('Indicator Data'!V64)&gt;V$3,10,IF(LOG('Indicator Data'!V64)&lt;V$4,0,((LOG('Indicator Data'!V64)-V$4))/(V$3-V$4)*10))),1)</f>
        <v>5.0999999999999996</v>
      </c>
      <c r="W56" s="266">
        <f>ROUND(IF('Indicator Data'!W64=0,0,IF(LOG('Indicator Data'!W64)&gt;W$3,10,IF(LOG('Indicator Data'!W64)&lt;W$4,0,((LOG('Indicator Data'!W64)-W$4))/(W$3-W$4)*10))),1)</f>
        <v>5.4</v>
      </c>
      <c r="X56" s="266">
        <f>ROUND(IF('Indicator Data'!X64=0,0,IF(LOG('Indicator Data'!X64)&gt;X$3,10,IF(LOG('Indicator Data'!X64)&lt;X$4,0,((LOG('Indicator Data'!X64)-X$4))/(X$3-X$4)*10))),1)</f>
        <v>5.2</v>
      </c>
      <c r="Y56" s="266">
        <f>ROUND(IF('Indicator Data'!Y64=0,0,IF(LOG('Indicator Data'!Y64)&gt;Y$3,10,IF(LOG('Indicator Data'!Y64)&lt;Y$4,0,((LOG('Indicator Data'!Y64)-Y$4))/(Y$3-Y$4)*10))),1)</f>
        <v>2</v>
      </c>
      <c r="Z56" s="266">
        <f>ROUND(IF('Indicator Data'!Z64=0,0,IF(LOG('Indicator Data'!Z64)&gt;Z$3,10,IF(LOG('Indicator Data'!Z64)&lt;Z$4,0,((LOG('Indicator Data'!Z64)-Z$4))/(Z$3-Z$4)*10))),1)</f>
        <v>7.4</v>
      </c>
      <c r="AA56" s="266">
        <f>ROUND(IF('Indicator Data'!AA64=0,0,IF(LOG('Indicator Data'!AA64)&gt;AA$3,10,IF(LOG('Indicator Data'!AA64)&lt;AA$4,0,((LOG('Indicator Data'!AA64)-AA$4))/(AA$3-AA$4)*10))),1)</f>
        <v>8</v>
      </c>
      <c r="AB56" s="266">
        <f>ROUND(IF('Indicator Data'!AB64=0,0,IF(LOG('Indicator Data'!AB64)&gt;AB$3,10,IF(LOG('Indicator Data'!AB64)&lt;AB$4,0,((LOG('Indicator Data'!AB64)-AB$4))/(AB$3-AB$4)*10))),1)</f>
        <v>8.1</v>
      </c>
      <c r="AC56" s="266">
        <f>ROUND(IF('Indicator Data'!AC64=0,0,IF(LOG('Indicator Data'!AC64)&gt;AC$3,10,IF(LOG('Indicator Data'!AC64)&lt;AC$4,0,((LOG('Indicator Data'!AC64)-AC$4))/(AC$3-AC$4)*10))),1)</f>
        <v>6.9</v>
      </c>
      <c r="AD56" s="266">
        <f>ROUND(IF('Indicator Data'!AD64=0,0,IF(LOG('Indicator Data'!AD64)&gt;AD$3,10,IF(LOG('Indicator Data'!AD64)&lt;AD$4,0,((LOG('Indicator Data'!AD64)-AD$4))/(AD$3-AD$4)*10))),1)</f>
        <v>0.2</v>
      </c>
      <c r="AE56" s="266">
        <f t="shared" si="0"/>
        <v>9.4</v>
      </c>
      <c r="AF56" s="266">
        <v>9.6</v>
      </c>
      <c r="AG56" s="266">
        <v>8.4</v>
      </c>
      <c r="AH56" s="266">
        <f>ROUND(IF('Indicator Data'!AI64=0,0,IF(LOG('Indicator Data'!AI64)&gt;AH$3,10,IF(LOG('Indicator Data'!AI64)&lt;AH$4,0,((LOG('Indicator Data'!AI64)-AH$4))/(AH$3-AH$4)*10))),1)</f>
        <v>0</v>
      </c>
      <c r="AI56" s="266">
        <f>ROUND(IF('Indicator Data'!AJ64=0,0,IF(LOG('Indicator Data'!AJ64)&gt;AI$3,10,IF(LOG('Indicator Data'!AJ64)&lt;AI$4,0,((LOG('Indicator Data'!AJ64)-AI$4))/(AI$3-AI$4)*10))),1)</f>
        <v>0</v>
      </c>
      <c r="AJ56" s="271">
        <f t="shared" si="1"/>
        <v>9.1999999999999993</v>
      </c>
      <c r="AK56" s="271">
        <f t="shared" si="2"/>
        <v>6</v>
      </c>
      <c r="AL56" s="271">
        <f t="shared" si="3"/>
        <v>0</v>
      </c>
      <c r="AM56" s="271">
        <f t="shared" si="4"/>
        <v>0</v>
      </c>
      <c r="AN56" s="271">
        <f t="shared" si="5"/>
        <v>0</v>
      </c>
      <c r="AO56" s="271">
        <f t="shared" si="6"/>
        <v>7.5</v>
      </c>
      <c r="AP56" s="271">
        <f t="shared" si="7"/>
        <v>5.8</v>
      </c>
      <c r="AQ56" s="271">
        <f t="shared" si="8"/>
        <v>9.6</v>
      </c>
      <c r="AR56" s="271">
        <f t="shared" si="9"/>
        <v>6.3</v>
      </c>
      <c r="AS56" s="272">
        <f t="shared" si="10"/>
        <v>6.4</v>
      </c>
      <c r="AT56" s="272">
        <f t="shared" si="11"/>
        <v>6.1</v>
      </c>
      <c r="AU56" s="2"/>
      <c r="AV56" s="2"/>
      <c r="AW56" s="2"/>
      <c r="AX56" s="2"/>
      <c r="AY56" s="2"/>
      <c r="AZ56" s="2"/>
    </row>
    <row r="57" spans="1:52" ht="15.75" customHeight="1" x14ac:dyDescent="0.3">
      <c r="A57" t="str">
        <f>'Indicator Data'!A65</f>
        <v>Barind and Drought Prone Areas</v>
      </c>
      <c r="B57" t="str">
        <f>'Indicator Data'!B65</f>
        <v>Rajshahi</v>
      </c>
      <c r="C57" t="str">
        <f>'Indicator Data'!C65</f>
        <v>Sirajganj</v>
      </c>
      <c r="D57">
        <f>'Indicator Data'!D65</f>
        <v>5088</v>
      </c>
      <c r="E57" s="266">
        <v>10</v>
      </c>
      <c r="F57" s="266">
        <v>10</v>
      </c>
      <c r="G57" s="267">
        <v>10</v>
      </c>
      <c r="H57" s="267">
        <v>2</v>
      </c>
      <c r="I57" s="266">
        <f>ROUND(IF('Indicator Data'!I65=0,0,IF(LOG('Indicator Data'!I65)&gt;I$3,10,IF(LOG('Indicator Data'!I65)&lt;I$4,0,((LOG('Indicator Data'!I65)-I$4))/(I$3-I$4)*10))),1)</f>
        <v>9.6</v>
      </c>
      <c r="J57" s="266">
        <f>ROUND(IF('Indicator Data'!J65=0,0,IF(LOG('Indicator Data'!J65)&gt;J$3,10,IF(LOG('Indicator Data'!J65)&lt;J$4,0,((LOG('Indicator Data'!J65)-J$4))/(J$3-J$4)*10))),1)</f>
        <v>9.6</v>
      </c>
      <c r="K57" s="266">
        <f>ROUND(IF('Indicator Data'!K65=0,0,IF(LOG('Indicator Data'!K65)&gt;K$3,10,IF(LOG('Indicator Data'!K65)&lt;K$4,0,((LOG('Indicator Data'!K65)-K$4))/(K$3-K$4)*10))),1)</f>
        <v>0</v>
      </c>
      <c r="L57" s="266">
        <f>ROUND(IF('Indicator Data'!L65=0,0,IF(LOG('Indicator Data'!L65)&gt;L$3,10,IF(LOG('Indicator Data'!L65)&lt;L$4,0,((LOG('Indicator Data'!L65)-L$4))/(L$3-L$4)*10))),1)</f>
        <v>9.6</v>
      </c>
      <c r="M57" s="266">
        <f>ROUND(IF('Indicator Data'!M65=0,0,IF(LOG('Indicator Data'!M65)&gt;M$3,10,IF(LOG('Indicator Data'!M65)&lt;M$4,0,((LOG('Indicator Data'!M65)-M$4))/(M$3-M$4)*10))),1)</f>
        <v>0</v>
      </c>
      <c r="N57" s="266">
        <f>ROUND(IF('Indicator Data'!N65=0,0,IF(LOG('Indicator Data'!N65)&gt;N$3,10,IF(LOG('Indicator Data'!N65)&lt;N$4,0,((LOG('Indicator Data'!N65)-N$4))/(N$3-N$4)*10))),1)</f>
        <v>0</v>
      </c>
      <c r="O57" s="266">
        <f>ROUND(IF('Indicator Data'!O65=0,0,IF(LOG('Indicator Data'!O65)&gt;O$3,10,IF(LOG('Indicator Data'!O65)&lt;O$4,0,((LOG('Indicator Data'!O65)-O$4))/(O$3-O$4)*10))),1)</f>
        <v>0</v>
      </c>
      <c r="P57" s="266">
        <f>ROUND(IF('Indicator Data'!P65=0,0,IF(LOG('Indicator Data'!P65)&gt;P$3,10,IF(LOG('Indicator Data'!P65)&lt;P$4,0,((LOG('Indicator Data'!P65)-P$4))/(P$3-P$4)*10))),1)</f>
        <v>0</v>
      </c>
      <c r="Q57" s="266">
        <f>ROUND(IF('Indicator Data'!Q65=0,0,IF(LOG('Indicator Data'!Q65)&gt;Q$3,10,IF(LOG('Indicator Data'!Q65)&lt;Q$4,0,((LOG('Indicator Data'!Q65)-Q$4))/(Q$3-Q$4)*10))),1)</f>
        <v>0</v>
      </c>
      <c r="R57" s="266">
        <f>ROUND(IF('Indicator Data'!R65=0,0,IF(LOG('Indicator Data'!R65)&gt;R$3,10,IF(LOG('Indicator Data'!R65)&lt;R$4,0,((LOG('Indicator Data'!R65)-R$4))/(R$3-R$4)*10))),1)</f>
        <v>7.4</v>
      </c>
      <c r="S57" s="266">
        <f>IF('Indicator Data'!S65="No data","x",ROUND(IF('Indicator Data'!S65=0,0,IF(LOG('Indicator Data'!S65)&gt;S$3,10,IF(LOG('Indicator Data'!S65)&lt;S$4,0,((LOG('Indicator Data'!S65)-S$4))/(S$3-S$4)*10))),1))</f>
        <v>7.9</v>
      </c>
      <c r="T57" s="266">
        <f>ROUND(IF('Indicator Data'!T65=0,0,IF(LOG('Indicator Data'!T65)&gt;T$3,10,IF(LOG('Indicator Data'!T65)&lt;T$4,0,((LOG('Indicator Data'!T65)-T$4))/(T$3-T$4)*10))),1)</f>
        <v>6.7</v>
      </c>
      <c r="U57" s="266">
        <f>ROUND(IF('Indicator Data'!U65=0,0,IF(LOG('Indicator Data'!U65)&gt;U$3,10,IF(LOG('Indicator Data'!U65)&lt;U$4,0,((LOG('Indicator Data'!U65)-U$4))/(U$3-U$4)*10))),1)</f>
        <v>7.2</v>
      </c>
      <c r="V57" s="266">
        <f>ROUND(IF('Indicator Data'!V65=0,0,IF(LOG('Indicator Data'!V65)&gt;V$3,10,IF(LOG('Indicator Data'!V65)&lt;V$4,0,((LOG('Indicator Data'!V65)-V$4))/(V$3-V$4)*10))),1)</f>
        <v>1.9</v>
      </c>
      <c r="W57" s="266">
        <f>ROUND(IF('Indicator Data'!W65=0,0,IF(LOG('Indicator Data'!W65)&gt;W$3,10,IF(LOG('Indicator Data'!W65)&lt;W$4,0,((LOG('Indicator Data'!W65)-W$4))/(W$3-W$4)*10))),1)</f>
        <v>5.3</v>
      </c>
      <c r="X57" s="266">
        <f>ROUND(IF('Indicator Data'!X65=0,0,IF(LOG('Indicator Data'!X65)&gt;X$3,10,IF(LOG('Indicator Data'!X65)&lt;X$4,0,((LOG('Indicator Data'!X65)-X$4))/(X$3-X$4)*10))),1)</f>
        <v>5.6</v>
      </c>
      <c r="Y57" s="266">
        <f>ROUND(IF('Indicator Data'!Y65=0,0,IF(LOG('Indicator Data'!Y65)&gt;Y$3,10,IF(LOG('Indicator Data'!Y65)&lt;Y$4,0,((LOG('Indicator Data'!Y65)-Y$4))/(Y$3-Y$4)*10))),1)</f>
        <v>3.3</v>
      </c>
      <c r="Z57" s="266">
        <f>ROUND(IF('Indicator Data'!Z65=0,0,IF(LOG('Indicator Data'!Z65)&gt;Z$3,10,IF(LOG('Indicator Data'!Z65)&lt;Z$4,0,((LOG('Indicator Data'!Z65)-Z$4))/(Z$3-Z$4)*10))),1)</f>
        <v>7.6</v>
      </c>
      <c r="AA57" s="266">
        <f>ROUND(IF('Indicator Data'!AA65=0,0,IF(LOG('Indicator Data'!AA65)&gt;AA$3,10,IF(LOG('Indicator Data'!AA65)&lt;AA$4,0,((LOG('Indicator Data'!AA65)-AA$4))/(AA$3-AA$4)*10))),1)</f>
        <v>3.6</v>
      </c>
      <c r="AB57" s="266">
        <f>ROUND(IF('Indicator Data'!AB65=0,0,IF(LOG('Indicator Data'!AB65)&gt;AB$3,10,IF(LOG('Indicator Data'!AB65)&lt;AB$4,0,((LOG('Indicator Data'!AB65)-AB$4))/(AB$3-AB$4)*10))),1)</f>
        <v>5.9</v>
      </c>
      <c r="AC57" s="266">
        <f>ROUND(IF('Indicator Data'!AC65=0,0,IF(LOG('Indicator Data'!AC65)&gt;AC$3,10,IF(LOG('Indicator Data'!AC65)&lt;AC$4,0,((LOG('Indicator Data'!AC65)-AC$4))/(AC$3-AC$4)*10))),1)</f>
        <v>5.4</v>
      </c>
      <c r="AD57" s="266">
        <f>ROUND(IF('Indicator Data'!AD65=0,0,IF(LOG('Indicator Data'!AD65)&gt;AD$3,10,IF(LOG('Indicator Data'!AD65)&lt;AD$4,0,((LOG('Indicator Data'!AD65)-AD$4))/(AD$3-AD$4)*10))),1)</f>
        <v>5.0999999999999996</v>
      </c>
      <c r="AE57" s="266">
        <f t="shared" si="0"/>
        <v>9.4</v>
      </c>
      <c r="AF57" s="266">
        <v>9.6</v>
      </c>
      <c r="AG57" s="266">
        <v>8.4</v>
      </c>
      <c r="AH57" s="266">
        <f>ROUND(IF('Indicator Data'!AI65=0,0,IF(LOG('Indicator Data'!AI65)&gt;AH$3,10,IF(LOG('Indicator Data'!AI65)&lt;AH$4,0,((LOG('Indicator Data'!AI65)-AH$4))/(AH$3-AH$4)*10))),1)</f>
        <v>0</v>
      </c>
      <c r="AI57" s="266">
        <f>ROUND(IF('Indicator Data'!AJ65=0,0,IF(LOG('Indicator Data'!AJ65)&gt;AI$3,10,IF(LOG('Indicator Data'!AJ65)&lt;AI$4,0,((LOG('Indicator Data'!AJ65)-AI$4))/(AI$3-AI$4)*10))),1)</f>
        <v>0</v>
      </c>
      <c r="AJ57" s="271">
        <f t="shared" si="1"/>
        <v>9.1999999999999993</v>
      </c>
      <c r="AK57" s="271">
        <f t="shared" si="2"/>
        <v>8.6</v>
      </c>
      <c r="AL57" s="271">
        <f t="shared" si="3"/>
        <v>0</v>
      </c>
      <c r="AM57" s="271">
        <f t="shared" si="4"/>
        <v>0</v>
      </c>
      <c r="AN57" s="271">
        <f t="shared" si="5"/>
        <v>0</v>
      </c>
      <c r="AO57" s="271">
        <f t="shared" si="6"/>
        <v>7.4</v>
      </c>
      <c r="AP57" s="271">
        <f t="shared" si="7"/>
        <v>7.9</v>
      </c>
      <c r="AQ57" s="271">
        <f t="shared" si="8"/>
        <v>7</v>
      </c>
      <c r="AR57" s="271">
        <f t="shared" si="9"/>
        <v>5.5</v>
      </c>
      <c r="AS57" s="272">
        <f t="shared" si="10"/>
        <v>6.4</v>
      </c>
      <c r="AT57" s="272">
        <f t="shared" si="11"/>
        <v>6.2</v>
      </c>
      <c r="AU57" s="2"/>
      <c r="AV57" s="2"/>
      <c r="AW57" s="2"/>
      <c r="AX57" s="2"/>
      <c r="AY57" s="2"/>
      <c r="AZ57" s="2"/>
    </row>
    <row r="58" spans="1:52" ht="15.75" customHeight="1" x14ac:dyDescent="0.3">
      <c r="A58" t="str">
        <f>'Indicator Data'!A66</f>
        <v>Barind and Drought Prone Areas</v>
      </c>
      <c r="B58" t="str">
        <f>'Indicator Data'!B66</f>
        <v>Rangpur</v>
      </c>
      <c r="C58" t="str">
        <f>'Indicator Data'!C66</f>
        <v>Dinajpur</v>
      </c>
      <c r="D58">
        <f>'Indicator Data'!D66</f>
        <v>5527</v>
      </c>
      <c r="E58" s="266">
        <v>10</v>
      </c>
      <c r="F58" s="266">
        <v>10</v>
      </c>
      <c r="G58" s="267">
        <v>10</v>
      </c>
      <c r="H58" s="267">
        <v>2</v>
      </c>
      <c r="I58" s="266">
        <f>ROUND(IF('Indicator Data'!I66=0,0,IF(LOG('Indicator Data'!I66)&gt;I$3,10,IF(LOG('Indicator Data'!I66)&lt;I$4,0,((LOG('Indicator Data'!I66)-I$4))/(I$3-I$4)*10))),1)</f>
        <v>0</v>
      </c>
      <c r="J58" s="266">
        <f>ROUND(IF('Indicator Data'!J66=0,0,IF(LOG('Indicator Data'!J66)&gt;J$3,10,IF(LOG('Indicator Data'!J66)&lt;J$4,0,((LOG('Indicator Data'!J66)-J$4))/(J$3-J$4)*10))),1)</f>
        <v>7.1</v>
      </c>
      <c r="K58" s="266">
        <f>ROUND(IF('Indicator Data'!K66=0,0,IF(LOG('Indicator Data'!K66)&gt;K$3,10,IF(LOG('Indicator Data'!K66)&lt;K$4,0,((LOG('Indicator Data'!K66)-K$4))/(K$3-K$4)*10))),1)</f>
        <v>9</v>
      </c>
      <c r="L58" s="266">
        <f>ROUND(IF('Indicator Data'!L66=0,0,IF(LOG('Indicator Data'!L66)&gt;L$3,10,IF(LOG('Indicator Data'!L66)&lt;L$4,0,((LOG('Indicator Data'!L66)-L$4))/(L$3-L$4)*10))),1)</f>
        <v>3.1</v>
      </c>
      <c r="M58" s="266">
        <f>ROUND(IF('Indicator Data'!M66=0,0,IF(LOG('Indicator Data'!M66)&gt;M$3,10,IF(LOG('Indicator Data'!M66)&lt;M$4,0,((LOG('Indicator Data'!M66)-M$4))/(M$3-M$4)*10))),1)</f>
        <v>0</v>
      </c>
      <c r="N58" s="266">
        <f>ROUND(IF('Indicator Data'!N66=0,0,IF(LOG('Indicator Data'!N66)&gt;N$3,10,IF(LOG('Indicator Data'!N66)&lt;N$4,0,((LOG('Indicator Data'!N66)-N$4))/(N$3-N$4)*10))),1)</f>
        <v>0</v>
      </c>
      <c r="O58" s="266">
        <f>ROUND(IF('Indicator Data'!O66=0,0,IF(LOG('Indicator Data'!O66)&gt;O$3,10,IF(LOG('Indicator Data'!O66)&lt;O$4,0,((LOG('Indicator Data'!O66)-O$4))/(O$3-O$4)*10))),1)</f>
        <v>0</v>
      </c>
      <c r="P58" s="266">
        <f>ROUND(IF('Indicator Data'!P66=0,0,IF(LOG('Indicator Data'!P66)&gt;P$3,10,IF(LOG('Indicator Data'!P66)&lt;P$4,0,((LOG('Indicator Data'!P66)-P$4))/(P$3-P$4)*10))),1)</f>
        <v>0</v>
      </c>
      <c r="Q58" s="266">
        <f>ROUND(IF('Indicator Data'!Q66=0,0,IF(LOG('Indicator Data'!Q66)&gt;Q$3,10,IF(LOG('Indicator Data'!Q66)&lt;Q$4,0,((LOG('Indicator Data'!Q66)-Q$4))/(Q$3-Q$4)*10))),1)</f>
        <v>0</v>
      </c>
      <c r="R58" s="266">
        <f>ROUND(IF('Indicator Data'!R66=0,0,IF(LOG('Indicator Data'!R66)&gt;R$3,10,IF(LOG('Indicator Data'!R66)&lt;R$4,0,((LOG('Indicator Data'!R66)-R$4))/(R$3-R$4)*10))),1)</f>
        <v>7.2</v>
      </c>
      <c r="S58" s="266" t="str">
        <f>IF('Indicator Data'!S66="No data","x",ROUND(IF('Indicator Data'!S66=0,0,IF(LOG('Indicator Data'!S66)&gt;S$3,10,IF(LOG('Indicator Data'!S66)&lt;S$4,0,((LOG('Indicator Data'!S66)-S$4))/(S$3-S$4)*10))),1))</f>
        <v>x</v>
      </c>
      <c r="T58" s="266">
        <f>ROUND(IF('Indicator Data'!T66=0,0,IF(LOG('Indicator Data'!T66)&gt;T$3,10,IF(LOG('Indicator Data'!T66)&lt;T$4,0,((LOG('Indicator Data'!T66)-T$4))/(T$3-T$4)*10))),1)</f>
        <v>9.6</v>
      </c>
      <c r="U58" s="266">
        <f>ROUND(IF('Indicator Data'!U66=0,0,IF(LOG('Indicator Data'!U66)&gt;U$3,10,IF(LOG('Indicator Data'!U66)&lt;U$4,0,((LOG('Indicator Data'!U66)-U$4))/(U$3-U$4)*10))),1)</f>
        <v>7.2</v>
      </c>
      <c r="V58" s="266">
        <f>ROUND(IF('Indicator Data'!V66=0,0,IF(LOG('Indicator Data'!V66)&gt;V$3,10,IF(LOG('Indicator Data'!V66)&lt;V$4,0,((LOG('Indicator Data'!V66)-V$4))/(V$3-V$4)*10))),1)</f>
        <v>2.6</v>
      </c>
      <c r="W58" s="266">
        <f>ROUND(IF('Indicator Data'!W66=0,0,IF(LOG('Indicator Data'!W66)&gt;W$3,10,IF(LOG('Indicator Data'!W66)&lt;W$4,0,((LOG('Indicator Data'!W66)-W$4))/(W$3-W$4)*10))),1)</f>
        <v>3.2</v>
      </c>
      <c r="X58" s="266">
        <f>ROUND(IF('Indicator Data'!X66=0,0,IF(LOG('Indicator Data'!X66)&gt;X$3,10,IF(LOG('Indicator Data'!X66)&lt;X$4,0,((LOG('Indicator Data'!X66)-X$4))/(X$3-X$4)*10))),1)</f>
        <v>4.7</v>
      </c>
      <c r="Y58" s="266">
        <f>ROUND(IF('Indicator Data'!Y66=0,0,IF(LOG('Indicator Data'!Y66)&gt;Y$3,10,IF(LOG('Indicator Data'!Y66)&lt;Y$4,0,((LOG('Indicator Data'!Y66)-Y$4))/(Y$3-Y$4)*10))),1)</f>
        <v>2.4</v>
      </c>
      <c r="Z58" s="266">
        <f>ROUND(IF('Indicator Data'!Z66=0,0,IF(LOG('Indicator Data'!Z66)&gt;Z$3,10,IF(LOG('Indicator Data'!Z66)&lt;Z$4,0,((LOG('Indicator Data'!Z66)-Z$4))/(Z$3-Z$4)*10))),1)</f>
        <v>7.4</v>
      </c>
      <c r="AA58" s="266">
        <f>ROUND(IF('Indicator Data'!AA66=0,0,IF(LOG('Indicator Data'!AA66)&gt;AA$3,10,IF(LOG('Indicator Data'!AA66)&lt;AA$4,0,((LOG('Indicator Data'!AA66)-AA$4))/(AA$3-AA$4)*10))),1)</f>
        <v>4.0999999999999996</v>
      </c>
      <c r="AB58" s="266">
        <f>ROUND(IF('Indicator Data'!AB66=0,0,IF(LOG('Indicator Data'!AB66)&gt;AB$3,10,IF(LOG('Indicator Data'!AB66)&lt;AB$4,0,((LOG('Indicator Data'!AB66)-AB$4))/(AB$3-AB$4)*10))),1)</f>
        <v>7.6</v>
      </c>
      <c r="AC58" s="266">
        <f>ROUND(IF('Indicator Data'!AC66=0,0,IF(LOG('Indicator Data'!AC66)&gt;AC$3,10,IF(LOG('Indicator Data'!AC66)&lt;AC$4,0,((LOG('Indicator Data'!AC66)-AC$4))/(AC$3-AC$4)*10))),1)</f>
        <v>9</v>
      </c>
      <c r="AD58" s="266">
        <f>ROUND(IF('Indicator Data'!AD66=0,0,IF(LOG('Indicator Data'!AD66)&gt;AD$3,10,IF(LOG('Indicator Data'!AD66)&lt;AD$4,0,((LOG('Indicator Data'!AD66)-AD$4))/(AD$3-AD$4)*10))),1)</f>
        <v>3.2</v>
      </c>
      <c r="AE58" s="266">
        <f t="shared" si="0"/>
        <v>9.4</v>
      </c>
      <c r="AF58" s="266">
        <v>9.6</v>
      </c>
      <c r="AG58" s="266">
        <v>8.4</v>
      </c>
      <c r="AH58" s="266">
        <f>ROUND(IF('Indicator Data'!AI66=0,0,IF(LOG('Indicator Data'!AI66)&gt;AH$3,10,IF(LOG('Indicator Data'!AI66)&lt;AH$4,0,((LOG('Indicator Data'!AI66)-AH$4))/(AH$3-AH$4)*10))),1)</f>
        <v>0</v>
      </c>
      <c r="AI58" s="266">
        <f>ROUND(IF('Indicator Data'!AJ66=0,0,IF(LOG('Indicator Data'!AJ66)&gt;AI$3,10,IF(LOG('Indicator Data'!AJ66)&lt;AI$4,0,((LOG('Indicator Data'!AJ66)-AI$4))/(AI$3-AI$4)*10))),1)</f>
        <v>0</v>
      </c>
      <c r="AJ58" s="271">
        <f t="shared" si="1"/>
        <v>9.1999999999999993</v>
      </c>
      <c r="AK58" s="271">
        <f t="shared" si="2"/>
        <v>5.9</v>
      </c>
      <c r="AL58" s="271">
        <f t="shared" si="3"/>
        <v>0</v>
      </c>
      <c r="AM58" s="271">
        <f t="shared" si="4"/>
        <v>0</v>
      </c>
      <c r="AN58" s="271">
        <f t="shared" si="5"/>
        <v>0</v>
      </c>
      <c r="AO58" s="271">
        <f t="shared" si="6"/>
        <v>7.2</v>
      </c>
      <c r="AP58" s="271" t="str">
        <f t="shared" si="7"/>
        <v>x</v>
      </c>
      <c r="AQ58" s="271">
        <f t="shared" si="8"/>
        <v>8.6999999999999993</v>
      </c>
      <c r="AR58" s="271">
        <f t="shared" si="9"/>
        <v>5.9</v>
      </c>
      <c r="AS58" s="272">
        <f t="shared" si="10"/>
        <v>6.4</v>
      </c>
      <c r="AT58" s="272">
        <f t="shared" si="11"/>
        <v>5.8</v>
      </c>
      <c r="AU58" s="2"/>
      <c r="AV58" s="2"/>
      <c r="AW58" s="2"/>
      <c r="AX58" s="2"/>
      <c r="AY58" s="2"/>
      <c r="AZ58" s="2"/>
    </row>
    <row r="59" spans="1:52" ht="15.75" customHeight="1" x14ac:dyDescent="0.3">
      <c r="A59" t="str">
        <f>'Indicator Data'!A67</f>
        <v>Barind and Drought Prone Areas</v>
      </c>
      <c r="B59" t="str">
        <f>'Indicator Data'!B67</f>
        <v>Rangpur</v>
      </c>
      <c r="C59" t="str">
        <f>'Indicator Data'!C67</f>
        <v>Gaibandha</v>
      </c>
      <c r="D59">
        <f>'Indicator Data'!D67</f>
        <v>5532</v>
      </c>
      <c r="E59" s="266">
        <v>10</v>
      </c>
      <c r="F59" s="266">
        <v>10</v>
      </c>
      <c r="G59" s="267">
        <v>10</v>
      </c>
      <c r="H59" s="267">
        <v>2</v>
      </c>
      <c r="I59" s="266">
        <f>ROUND(IF('Indicator Data'!I67=0,0,IF(LOG('Indicator Data'!I67)&gt;I$3,10,IF(LOG('Indicator Data'!I67)&lt;I$4,0,((LOG('Indicator Data'!I67)-I$4))/(I$3-I$4)*10))),1)</f>
        <v>9.3000000000000007</v>
      </c>
      <c r="J59" s="266">
        <f>ROUND(IF('Indicator Data'!J67=0,0,IF(LOG('Indicator Data'!J67)&gt;J$3,10,IF(LOG('Indicator Data'!J67)&lt;J$4,0,((LOG('Indicator Data'!J67)-J$4))/(J$3-J$4)*10))),1)</f>
        <v>9.3000000000000007</v>
      </c>
      <c r="K59" s="266">
        <f>ROUND(IF('Indicator Data'!K67=0,0,IF(LOG('Indicator Data'!K67)&gt;K$3,10,IF(LOG('Indicator Data'!K67)&lt;K$4,0,((LOG('Indicator Data'!K67)-K$4))/(K$3-K$4)*10))),1)</f>
        <v>0</v>
      </c>
      <c r="L59" s="266">
        <f>ROUND(IF('Indicator Data'!L67=0,0,IF(LOG('Indicator Data'!L67)&gt;L$3,10,IF(LOG('Indicator Data'!L67)&lt;L$4,0,((LOG('Indicator Data'!L67)-L$4))/(L$3-L$4)*10))),1)</f>
        <v>9.1</v>
      </c>
      <c r="M59" s="266">
        <f>ROUND(IF('Indicator Data'!M67=0,0,IF(LOG('Indicator Data'!M67)&gt;M$3,10,IF(LOG('Indicator Data'!M67)&lt;M$4,0,((LOG('Indicator Data'!M67)-M$4))/(M$3-M$4)*10))),1)</f>
        <v>0</v>
      </c>
      <c r="N59" s="266">
        <f>ROUND(IF('Indicator Data'!N67=0,0,IF(LOG('Indicator Data'!N67)&gt;N$3,10,IF(LOG('Indicator Data'!N67)&lt;N$4,0,((LOG('Indicator Data'!N67)-N$4))/(N$3-N$4)*10))),1)</f>
        <v>0</v>
      </c>
      <c r="O59" s="266">
        <f>ROUND(IF('Indicator Data'!O67=0,0,IF(LOG('Indicator Data'!O67)&gt;O$3,10,IF(LOG('Indicator Data'!O67)&lt;O$4,0,((LOG('Indicator Data'!O67)-O$4))/(O$3-O$4)*10))),1)</f>
        <v>0</v>
      </c>
      <c r="P59" s="266">
        <f>ROUND(IF('Indicator Data'!P67=0,0,IF(LOG('Indicator Data'!P67)&gt;P$3,10,IF(LOG('Indicator Data'!P67)&lt;P$4,0,((LOG('Indicator Data'!P67)-P$4))/(P$3-P$4)*10))),1)</f>
        <v>0</v>
      </c>
      <c r="Q59" s="266">
        <f>ROUND(IF('Indicator Data'!Q67=0,0,IF(LOG('Indicator Data'!Q67)&gt;Q$3,10,IF(LOG('Indicator Data'!Q67)&lt;Q$4,0,((LOG('Indicator Data'!Q67)-Q$4))/(Q$3-Q$4)*10))),1)</f>
        <v>0</v>
      </c>
      <c r="R59" s="266">
        <f>ROUND(IF('Indicator Data'!R67=0,0,IF(LOG('Indicator Data'!R67)&gt;R$3,10,IF(LOG('Indicator Data'!R67)&lt;R$4,0,((LOG('Indicator Data'!R67)-R$4))/(R$3-R$4)*10))),1)</f>
        <v>8.5</v>
      </c>
      <c r="S59" s="266">
        <f>IF('Indicator Data'!S67="No data","x",ROUND(IF('Indicator Data'!S67=0,0,IF(LOG('Indicator Data'!S67)&gt;S$3,10,IF(LOG('Indicator Data'!S67)&lt;S$4,0,((LOG('Indicator Data'!S67)-S$4))/(S$3-S$4)*10))),1))</f>
        <v>7.7</v>
      </c>
      <c r="T59" s="266">
        <f>ROUND(IF('Indicator Data'!T67=0,0,IF(LOG('Indicator Data'!T67)&gt;T$3,10,IF(LOG('Indicator Data'!T67)&lt;T$4,0,((LOG('Indicator Data'!T67)-T$4))/(T$3-T$4)*10))),1)</f>
        <v>7.3</v>
      </c>
      <c r="U59" s="266">
        <f>ROUND(IF('Indicator Data'!U67=0,0,IF(LOG('Indicator Data'!U67)&gt;U$3,10,IF(LOG('Indicator Data'!U67)&lt;U$4,0,((LOG('Indicator Data'!U67)-U$4))/(U$3-U$4)*10))),1)</f>
        <v>5.3</v>
      </c>
      <c r="V59" s="266">
        <f>ROUND(IF('Indicator Data'!V67=0,0,IF(LOG('Indicator Data'!V67)&gt;V$3,10,IF(LOG('Indicator Data'!V67)&lt;V$4,0,((LOG('Indicator Data'!V67)-V$4))/(V$3-V$4)*10))),1)</f>
        <v>0</v>
      </c>
      <c r="W59" s="266">
        <f>ROUND(IF('Indicator Data'!W67=0,0,IF(LOG('Indicator Data'!W67)&gt;W$3,10,IF(LOG('Indicator Data'!W67)&lt;W$4,0,((LOG('Indicator Data'!W67)-W$4))/(W$3-W$4)*10))),1)</f>
        <v>2.8</v>
      </c>
      <c r="X59" s="266">
        <f>ROUND(IF('Indicator Data'!X67=0,0,IF(LOG('Indicator Data'!X67)&gt;X$3,10,IF(LOG('Indicator Data'!X67)&lt;X$4,0,((LOG('Indicator Data'!X67)-X$4))/(X$3-X$4)*10))),1)</f>
        <v>5.2</v>
      </c>
      <c r="Y59" s="266">
        <f>ROUND(IF('Indicator Data'!Y67=0,0,IF(LOG('Indicator Data'!Y67)&gt;Y$3,10,IF(LOG('Indicator Data'!Y67)&lt;Y$4,0,((LOG('Indicator Data'!Y67)-Y$4))/(Y$3-Y$4)*10))),1)</f>
        <v>0.7</v>
      </c>
      <c r="Z59" s="266">
        <f>ROUND(IF('Indicator Data'!Z67=0,0,IF(LOG('Indicator Data'!Z67)&gt;Z$3,10,IF(LOG('Indicator Data'!Z67)&lt;Z$4,0,((LOG('Indicator Data'!Z67)-Z$4))/(Z$3-Z$4)*10))),1)</f>
        <v>7.1</v>
      </c>
      <c r="AA59" s="266">
        <f>ROUND(IF('Indicator Data'!AA67=0,0,IF(LOG('Indicator Data'!AA67)&gt;AA$3,10,IF(LOG('Indicator Data'!AA67)&lt;AA$4,0,((LOG('Indicator Data'!AA67)-AA$4))/(AA$3-AA$4)*10))),1)</f>
        <v>0</v>
      </c>
      <c r="AB59" s="266">
        <f>ROUND(IF('Indicator Data'!AB67=0,0,IF(LOG('Indicator Data'!AB67)&gt;AB$3,10,IF(LOG('Indicator Data'!AB67)&lt;AB$4,0,((LOG('Indicator Data'!AB67)-AB$4))/(AB$3-AB$4)*10))),1)</f>
        <v>5.3</v>
      </c>
      <c r="AC59" s="266">
        <f>ROUND(IF('Indicator Data'!AC67=0,0,IF(LOG('Indicator Data'!AC67)&gt;AC$3,10,IF(LOG('Indicator Data'!AC67)&lt;AC$4,0,((LOG('Indicator Data'!AC67)-AC$4))/(AC$3-AC$4)*10))),1)</f>
        <v>9.1999999999999993</v>
      </c>
      <c r="AD59" s="266">
        <f>ROUND(IF('Indicator Data'!AD67=0,0,IF(LOG('Indicator Data'!AD67)&gt;AD$3,10,IF(LOG('Indicator Data'!AD67)&lt;AD$4,0,((LOG('Indicator Data'!AD67)-AD$4))/(AD$3-AD$4)*10))),1)</f>
        <v>5.0999999999999996</v>
      </c>
      <c r="AE59" s="266">
        <f t="shared" si="0"/>
        <v>9.4</v>
      </c>
      <c r="AF59" s="266">
        <v>9.6</v>
      </c>
      <c r="AG59" s="266">
        <v>8.4</v>
      </c>
      <c r="AH59" s="266">
        <f>ROUND(IF('Indicator Data'!AI67=0,0,IF(LOG('Indicator Data'!AI67)&gt;AH$3,10,IF(LOG('Indicator Data'!AI67)&lt;AH$4,0,((LOG('Indicator Data'!AI67)-AH$4))/(AH$3-AH$4)*10))),1)</f>
        <v>0</v>
      </c>
      <c r="AI59" s="266">
        <f>ROUND(IF('Indicator Data'!AJ67=0,0,IF(LOG('Indicator Data'!AJ67)&gt;AI$3,10,IF(LOG('Indicator Data'!AJ67)&lt;AI$4,0,((LOG('Indicator Data'!AJ67)-AI$4))/(AI$3-AI$4)*10))),1)</f>
        <v>0</v>
      </c>
      <c r="AJ59" s="271">
        <f t="shared" si="1"/>
        <v>9.1999999999999993</v>
      </c>
      <c r="AK59" s="271">
        <f t="shared" si="2"/>
        <v>8.1999999999999993</v>
      </c>
      <c r="AL59" s="271">
        <f t="shared" si="3"/>
        <v>0</v>
      </c>
      <c r="AM59" s="271">
        <f t="shared" si="4"/>
        <v>0</v>
      </c>
      <c r="AN59" s="271">
        <f t="shared" si="5"/>
        <v>0</v>
      </c>
      <c r="AO59" s="271">
        <f t="shared" si="6"/>
        <v>8.5</v>
      </c>
      <c r="AP59" s="271">
        <f t="shared" si="7"/>
        <v>7.7</v>
      </c>
      <c r="AQ59" s="271">
        <f t="shared" si="8"/>
        <v>6.4</v>
      </c>
      <c r="AR59" s="271">
        <f t="shared" si="9"/>
        <v>5.2</v>
      </c>
      <c r="AS59" s="272">
        <f t="shared" si="10"/>
        <v>6.4</v>
      </c>
      <c r="AT59" s="272">
        <f t="shared" si="11"/>
        <v>6.1</v>
      </c>
      <c r="AU59" s="2"/>
      <c r="AV59" s="2"/>
      <c r="AW59" s="2"/>
      <c r="AX59" s="2"/>
      <c r="AY59" s="2"/>
      <c r="AZ59" s="2"/>
    </row>
    <row r="60" spans="1:52" ht="15.75" customHeight="1" x14ac:dyDescent="0.3">
      <c r="A60" t="str">
        <f>'Indicator Data'!A68</f>
        <v>Barind and Drought Prone Areas</v>
      </c>
      <c r="B60" t="str">
        <f>'Indicator Data'!B68</f>
        <v>Rangpur</v>
      </c>
      <c r="C60" t="str">
        <f>'Indicator Data'!C68</f>
        <v>Kurigram</v>
      </c>
      <c r="D60">
        <f>'Indicator Data'!D68</f>
        <v>5549</v>
      </c>
      <c r="E60" s="266">
        <v>10</v>
      </c>
      <c r="F60" s="266">
        <v>10</v>
      </c>
      <c r="G60" s="267">
        <v>10</v>
      </c>
      <c r="H60" s="267">
        <v>2</v>
      </c>
      <c r="I60" s="266">
        <f>ROUND(IF('Indicator Data'!I68=0,0,IF(LOG('Indicator Data'!I68)&gt;I$3,10,IF(LOG('Indicator Data'!I68)&lt;I$4,0,((LOG('Indicator Data'!I68)-I$4))/(I$3-I$4)*10))),1)</f>
        <v>10</v>
      </c>
      <c r="J60" s="266">
        <f>ROUND(IF('Indicator Data'!J68=0,0,IF(LOG('Indicator Data'!J68)&gt;J$3,10,IF(LOG('Indicator Data'!J68)&lt;J$4,0,((LOG('Indicator Data'!J68)-J$4))/(J$3-J$4)*10))),1)</f>
        <v>9.5</v>
      </c>
      <c r="K60" s="266">
        <f>ROUND(IF('Indicator Data'!K68=0,0,IF(LOG('Indicator Data'!K68)&gt;K$3,10,IF(LOG('Indicator Data'!K68)&lt;K$4,0,((LOG('Indicator Data'!K68)-K$4))/(K$3-K$4)*10))),1)</f>
        <v>0</v>
      </c>
      <c r="L60" s="266">
        <f>ROUND(IF('Indicator Data'!L68=0,0,IF(LOG('Indicator Data'!L68)&gt;L$3,10,IF(LOG('Indicator Data'!L68)&lt;L$4,0,((LOG('Indicator Data'!L68)-L$4))/(L$3-L$4)*10))),1)</f>
        <v>9.6</v>
      </c>
      <c r="M60" s="266">
        <f>ROUND(IF('Indicator Data'!M68=0,0,IF(LOG('Indicator Data'!M68)&gt;M$3,10,IF(LOG('Indicator Data'!M68)&lt;M$4,0,((LOG('Indicator Data'!M68)-M$4))/(M$3-M$4)*10))),1)</f>
        <v>0</v>
      </c>
      <c r="N60" s="266">
        <f>ROUND(IF('Indicator Data'!N68=0,0,IF(LOG('Indicator Data'!N68)&gt;N$3,10,IF(LOG('Indicator Data'!N68)&lt;N$4,0,((LOG('Indicator Data'!N68)-N$4))/(N$3-N$4)*10))),1)</f>
        <v>0</v>
      </c>
      <c r="O60" s="266">
        <f>ROUND(IF('Indicator Data'!O68=0,0,IF(LOG('Indicator Data'!O68)&gt;O$3,10,IF(LOG('Indicator Data'!O68)&lt;O$4,0,((LOG('Indicator Data'!O68)-O$4))/(O$3-O$4)*10))),1)</f>
        <v>0</v>
      </c>
      <c r="P60" s="266">
        <f>ROUND(IF('Indicator Data'!P68=0,0,IF(LOG('Indicator Data'!P68)&gt;P$3,10,IF(LOG('Indicator Data'!P68)&lt;P$4,0,((LOG('Indicator Data'!P68)-P$4))/(P$3-P$4)*10))),1)</f>
        <v>0</v>
      </c>
      <c r="Q60" s="266">
        <f>ROUND(IF('Indicator Data'!Q68=0,0,IF(LOG('Indicator Data'!Q68)&gt;Q$3,10,IF(LOG('Indicator Data'!Q68)&lt;Q$4,0,((LOG('Indicator Data'!Q68)-Q$4))/(Q$3-Q$4)*10))),1)</f>
        <v>0</v>
      </c>
      <c r="R60" s="266">
        <f>ROUND(IF('Indicator Data'!R68=0,0,IF(LOG('Indicator Data'!R68)&gt;R$3,10,IF(LOG('Indicator Data'!R68)&lt;R$4,0,((LOG('Indicator Data'!R68)-R$4))/(R$3-R$4)*10))),1)</f>
        <v>8.1</v>
      </c>
      <c r="S60" s="266">
        <f>IF('Indicator Data'!S68="No data","x",ROUND(IF('Indicator Data'!S68=0,0,IF(LOG('Indicator Data'!S68)&gt;S$3,10,IF(LOG('Indicator Data'!S68)&lt;S$4,0,((LOG('Indicator Data'!S68)-S$4))/(S$3-S$4)*10))),1))</f>
        <v>7.2</v>
      </c>
      <c r="T60" s="266">
        <f>ROUND(IF('Indicator Data'!T68=0,0,IF(LOG('Indicator Data'!T68)&gt;T$3,10,IF(LOG('Indicator Data'!T68)&lt;T$4,0,((LOG('Indicator Data'!T68)-T$4))/(T$3-T$4)*10))),1)</f>
        <v>6</v>
      </c>
      <c r="U60" s="266">
        <f>ROUND(IF('Indicator Data'!U68=0,0,IF(LOG('Indicator Data'!U68)&gt;U$3,10,IF(LOG('Indicator Data'!U68)&lt;U$4,0,((LOG('Indicator Data'!U68)-U$4))/(U$3-U$4)*10))),1)</f>
        <v>5.2</v>
      </c>
      <c r="V60" s="266">
        <f>ROUND(IF('Indicator Data'!V68=0,0,IF(LOG('Indicator Data'!V68)&gt;V$3,10,IF(LOG('Indicator Data'!V68)&lt;V$4,0,((LOG('Indicator Data'!V68)-V$4))/(V$3-V$4)*10))),1)</f>
        <v>0</v>
      </c>
      <c r="W60" s="266">
        <f>ROUND(IF('Indicator Data'!W68=0,0,IF(LOG('Indicator Data'!W68)&gt;W$3,10,IF(LOG('Indicator Data'!W68)&lt;W$4,0,((LOG('Indicator Data'!W68)-W$4))/(W$3-W$4)*10))),1)</f>
        <v>3</v>
      </c>
      <c r="X60" s="266">
        <f>ROUND(IF('Indicator Data'!X68=0,0,IF(LOG('Indicator Data'!X68)&gt;X$3,10,IF(LOG('Indicator Data'!X68)&lt;X$4,0,((LOG('Indicator Data'!X68)-X$4))/(X$3-X$4)*10))),1)</f>
        <v>4.9000000000000004</v>
      </c>
      <c r="Y60" s="266">
        <f>ROUND(IF('Indicator Data'!Y68=0,0,IF(LOG('Indicator Data'!Y68)&gt;Y$3,10,IF(LOG('Indicator Data'!Y68)&lt;Y$4,0,((LOG('Indicator Data'!Y68)-Y$4))/(Y$3-Y$4)*10))),1)</f>
        <v>1.8</v>
      </c>
      <c r="Z60" s="266">
        <f>ROUND(IF('Indicator Data'!Z68=0,0,IF(LOG('Indicator Data'!Z68)&gt;Z$3,10,IF(LOG('Indicator Data'!Z68)&lt;Z$4,0,((LOG('Indicator Data'!Z68)-Z$4))/(Z$3-Z$4)*10))),1)</f>
        <v>7.7</v>
      </c>
      <c r="AA60" s="266">
        <f>ROUND(IF('Indicator Data'!AA68=0,0,IF(LOG('Indicator Data'!AA68)&gt;AA$3,10,IF(LOG('Indicator Data'!AA68)&lt;AA$4,0,((LOG('Indicator Data'!AA68)-AA$4))/(AA$3-AA$4)*10))),1)</f>
        <v>2.2999999999999998</v>
      </c>
      <c r="AB60" s="266">
        <f>ROUND(IF('Indicator Data'!AB68=0,0,IF(LOG('Indicator Data'!AB68)&gt;AB$3,10,IF(LOG('Indicator Data'!AB68)&lt;AB$4,0,((LOG('Indicator Data'!AB68)-AB$4))/(AB$3-AB$4)*10))),1)</f>
        <v>6.1</v>
      </c>
      <c r="AC60" s="266">
        <f>ROUND(IF('Indicator Data'!AC68=0,0,IF(LOG('Indicator Data'!AC68)&gt;AC$3,10,IF(LOG('Indicator Data'!AC68)&lt;AC$4,0,((LOG('Indicator Data'!AC68)-AC$4))/(AC$3-AC$4)*10))),1)</f>
        <v>7.3</v>
      </c>
      <c r="AD60" s="266">
        <f>ROUND(IF('Indicator Data'!AD68=0,0,IF(LOG('Indicator Data'!AD68)&gt;AD$3,10,IF(LOG('Indicator Data'!AD68)&lt;AD$4,0,((LOG('Indicator Data'!AD68)-AD$4))/(AD$3-AD$4)*10))),1)</f>
        <v>5.4</v>
      </c>
      <c r="AE60" s="266">
        <f t="shared" si="0"/>
        <v>9.4</v>
      </c>
      <c r="AF60" s="266">
        <v>9.6</v>
      </c>
      <c r="AG60" s="266">
        <v>8.4</v>
      </c>
      <c r="AH60" s="266">
        <f>ROUND(IF('Indicator Data'!AI68=0,0,IF(LOG('Indicator Data'!AI68)&gt;AH$3,10,IF(LOG('Indicator Data'!AI68)&lt;AH$4,0,((LOG('Indicator Data'!AI68)-AH$4))/(AH$3-AH$4)*10))),1)</f>
        <v>0</v>
      </c>
      <c r="AI60" s="266">
        <f>ROUND(IF('Indicator Data'!AJ68=0,0,IF(LOG('Indicator Data'!AJ68)&gt;AI$3,10,IF(LOG('Indicator Data'!AJ68)&lt;AI$4,0,((LOG('Indicator Data'!AJ68)-AI$4))/(AI$3-AI$4)*10))),1)</f>
        <v>0</v>
      </c>
      <c r="AJ60" s="271">
        <f t="shared" si="1"/>
        <v>9.1999999999999993</v>
      </c>
      <c r="AK60" s="271">
        <f t="shared" si="2"/>
        <v>8.8000000000000007</v>
      </c>
      <c r="AL60" s="271">
        <f t="shared" si="3"/>
        <v>0</v>
      </c>
      <c r="AM60" s="271">
        <f t="shared" si="4"/>
        <v>0</v>
      </c>
      <c r="AN60" s="271">
        <f t="shared" si="5"/>
        <v>0</v>
      </c>
      <c r="AO60" s="271">
        <f t="shared" si="6"/>
        <v>8.1</v>
      </c>
      <c r="AP60" s="271">
        <f t="shared" si="7"/>
        <v>7.2</v>
      </c>
      <c r="AQ60" s="271">
        <f t="shared" si="8"/>
        <v>5.6</v>
      </c>
      <c r="AR60" s="271">
        <f t="shared" si="9"/>
        <v>5.2</v>
      </c>
      <c r="AS60" s="272">
        <f t="shared" si="10"/>
        <v>6.4</v>
      </c>
      <c r="AT60" s="272">
        <f t="shared" si="11"/>
        <v>6</v>
      </c>
      <c r="AU60" s="2"/>
      <c r="AV60" s="2"/>
      <c r="AW60" s="2"/>
      <c r="AX60" s="2"/>
      <c r="AY60" s="2"/>
      <c r="AZ60" s="2"/>
    </row>
    <row r="61" spans="1:52" ht="15.75" customHeight="1" x14ac:dyDescent="0.3">
      <c r="A61" t="str">
        <f>'Indicator Data'!A69</f>
        <v>Barind and Drought Prone Areas</v>
      </c>
      <c r="B61" t="str">
        <f>'Indicator Data'!B69</f>
        <v>Rangpur</v>
      </c>
      <c r="C61" t="str">
        <f>'Indicator Data'!C69</f>
        <v>Lalmonirhat</v>
      </c>
      <c r="D61">
        <f>'Indicator Data'!D69</f>
        <v>5552</v>
      </c>
      <c r="E61" s="266">
        <v>10</v>
      </c>
      <c r="F61" s="266">
        <v>10</v>
      </c>
      <c r="G61" s="267">
        <v>10</v>
      </c>
      <c r="H61" s="267">
        <v>2</v>
      </c>
      <c r="I61" s="266">
        <f>ROUND(IF('Indicator Data'!I69=0,0,IF(LOG('Indicator Data'!I69)&gt;I$3,10,IF(LOG('Indicator Data'!I69)&lt;I$4,0,((LOG('Indicator Data'!I69)-I$4))/(I$3-I$4)*10))),1)</f>
        <v>8.8000000000000007</v>
      </c>
      <c r="J61" s="266">
        <f>ROUND(IF('Indicator Data'!J69=0,0,IF(LOG('Indicator Data'!J69)&gt;J$3,10,IF(LOG('Indicator Data'!J69)&lt;J$4,0,((LOG('Indicator Data'!J69)-J$4))/(J$3-J$4)*10))),1)</f>
        <v>7.5</v>
      </c>
      <c r="K61" s="266">
        <f>ROUND(IF('Indicator Data'!K69=0,0,IF(LOG('Indicator Data'!K69)&gt;K$3,10,IF(LOG('Indicator Data'!K69)&lt;K$4,0,((LOG('Indicator Data'!K69)-K$4))/(K$3-K$4)*10))),1)</f>
        <v>0</v>
      </c>
      <c r="L61" s="266">
        <f>ROUND(IF('Indicator Data'!L69=0,0,IF(LOG('Indicator Data'!L69)&gt;L$3,10,IF(LOG('Indicator Data'!L69)&lt;L$4,0,((LOG('Indicator Data'!L69)-L$4))/(L$3-L$4)*10))),1)</f>
        <v>6.5</v>
      </c>
      <c r="M61" s="266">
        <f>ROUND(IF('Indicator Data'!M69=0,0,IF(LOG('Indicator Data'!M69)&gt;M$3,10,IF(LOG('Indicator Data'!M69)&lt;M$4,0,((LOG('Indicator Data'!M69)-M$4))/(M$3-M$4)*10))),1)</f>
        <v>0</v>
      </c>
      <c r="N61" s="266">
        <f>ROUND(IF('Indicator Data'!N69=0,0,IF(LOG('Indicator Data'!N69)&gt;N$3,10,IF(LOG('Indicator Data'!N69)&lt;N$4,0,((LOG('Indicator Data'!N69)-N$4))/(N$3-N$4)*10))),1)</f>
        <v>0</v>
      </c>
      <c r="O61" s="266">
        <f>ROUND(IF('Indicator Data'!O69=0,0,IF(LOG('Indicator Data'!O69)&gt;O$3,10,IF(LOG('Indicator Data'!O69)&lt;O$4,0,((LOG('Indicator Data'!O69)-O$4))/(O$3-O$4)*10))),1)</f>
        <v>0</v>
      </c>
      <c r="P61" s="266">
        <f>ROUND(IF('Indicator Data'!P69=0,0,IF(LOG('Indicator Data'!P69)&gt;P$3,10,IF(LOG('Indicator Data'!P69)&lt;P$4,0,((LOG('Indicator Data'!P69)-P$4))/(P$3-P$4)*10))),1)</f>
        <v>0</v>
      </c>
      <c r="Q61" s="266">
        <f>ROUND(IF('Indicator Data'!Q69=0,0,IF(LOG('Indicator Data'!Q69)&gt;Q$3,10,IF(LOG('Indicator Data'!Q69)&lt;Q$4,0,((LOG('Indicator Data'!Q69)-Q$4))/(Q$3-Q$4)*10))),1)</f>
        <v>0</v>
      </c>
      <c r="R61" s="266">
        <f>ROUND(IF('Indicator Data'!R69=0,0,IF(LOG('Indicator Data'!R69)&gt;R$3,10,IF(LOG('Indicator Data'!R69)&lt;R$4,0,((LOG('Indicator Data'!R69)-R$4))/(R$3-R$4)*10))),1)</f>
        <v>6.1</v>
      </c>
      <c r="S61" s="266" t="str">
        <f>IF('Indicator Data'!S69="No data","x",ROUND(IF('Indicator Data'!S69=0,0,IF(LOG('Indicator Data'!S69)&gt;S$3,10,IF(LOG('Indicator Data'!S69)&lt;S$4,0,((LOG('Indicator Data'!S69)-S$4))/(S$3-S$4)*10))),1))</f>
        <v>x</v>
      </c>
      <c r="T61" s="266">
        <f>ROUND(IF('Indicator Data'!T69=0,0,IF(LOG('Indicator Data'!T69)&gt;T$3,10,IF(LOG('Indicator Data'!T69)&lt;T$4,0,((LOG('Indicator Data'!T69)-T$4))/(T$3-T$4)*10))),1)</f>
        <v>6.7</v>
      </c>
      <c r="U61" s="266">
        <f>ROUND(IF('Indicator Data'!U69=0,0,IF(LOG('Indicator Data'!U69)&gt;U$3,10,IF(LOG('Indicator Data'!U69)&lt;U$4,0,((LOG('Indicator Data'!U69)-U$4))/(U$3-U$4)*10))),1)</f>
        <v>4.2</v>
      </c>
      <c r="V61" s="266">
        <f>ROUND(IF('Indicator Data'!V69=0,0,IF(LOG('Indicator Data'!V69)&gt;V$3,10,IF(LOG('Indicator Data'!V69)&lt;V$4,0,((LOG('Indicator Data'!V69)-V$4))/(V$3-V$4)*10))),1)</f>
        <v>0.3</v>
      </c>
      <c r="W61" s="266">
        <f>ROUND(IF('Indicator Data'!W69=0,0,IF(LOG('Indicator Data'!W69)&gt;W$3,10,IF(LOG('Indicator Data'!W69)&lt;W$4,0,((LOG('Indicator Data'!W69)-W$4))/(W$3-W$4)*10))),1)</f>
        <v>2.9</v>
      </c>
      <c r="X61" s="266">
        <f>ROUND(IF('Indicator Data'!X69=0,0,IF(LOG('Indicator Data'!X69)&gt;X$3,10,IF(LOG('Indicator Data'!X69)&lt;X$4,0,((LOG('Indicator Data'!X69)-X$4))/(X$3-X$4)*10))),1)</f>
        <v>5</v>
      </c>
      <c r="Y61" s="266">
        <f>ROUND(IF('Indicator Data'!Y69=0,0,IF(LOG('Indicator Data'!Y69)&gt;Y$3,10,IF(LOG('Indicator Data'!Y69)&lt;Y$4,0,((LOG('Indicator Data'!Y69)-Y$4))/(Y$3-Y$4)*10))),1)</f>
        <v>3.2</v>
      </c>
      <c r="Z61" s="266">
        <f>ROUND(IF('Indicator Data'!Z69=0,0,IF(LOG('Indicator Data'!Z69)&gt;Z$3,10,IF(LOG('Indicator Data'!Z69)&lt;Z$4,0,((LOG('Indicator Data'!Z69)-Z$4))/(Z$3-Z$4)*10))),1)</f>
        <v>7.4</v>
      </c>
      <c r="AA61" s="266">
        <f>ROUND(IF('Indicator Data'!AA69=0,0,IF(LOG('Indicator Data'!AA69)&gt;AA$3,10,IF(LOG('Indicator Data'!AA69)&lt;AA$4,0,((LOG('Indicator Data'!AA69)-AA$4))/(AA$3-AA$4)*10))),1)</f>
        <v>1.4</v>
      </c>
      <c r="AB61" s="266">
        <f>ROUND(IF('Indicator Data'!AB69=0,0,IF(LOG('Indicator Data'!AB69)&gt;AB$3,10,IF(LOG('Indicator Data'!AB69)&lt;AB$4,0,((LOG('Indicator Data'!AB69)-AB$4))/(AB$3-AB$4)*10))),1)</f>
        <v>7.3</v>
      </c>
      <c r="AC61" s="266">
        <f>ROUND(IF('Indicator Data'!AC69=0,0,IF(LOG('Indicator Data'!AC69)&gt;AC$3,10,IF(LOG('Indicator Data'!AC69)&lt;AC$4,0,((LOG('Indicator Data'!AC69)-AC$4))/(AC$3-AC$4)*10))),1)</f>
        <v>7</v>
      </c>
      <c r="AD61" s="266">
        <f>ROUND(IF('Indicator Data'!AD69=0,0,IF(LOG('Indicator Data'!AD69)&gt;AD$3,10,IF(LOG('Indicator Data'!AD69)&lt;AD$4,0,((LOG('Indicator Data'!AD69)-AD$4))/(AD$3-AD$4)*10))),1)</f>
        <v>4.9000000000000004</v>
      </c>
      <c r="AE61" s="266">
        <f t="shared" si="0"/>
        <v>9.4</v>
      </c>
      <c r="AF61" s="266">
        <v>9.6</v>
      </c>
      <c r="AG61" s="266">
        <v>8.4</v>
      </c>
      <c r="AH61" s="266">
        <f>ROUND(IF('Indicator Data'!AI69=0,0,IF(LOG('Indicator Data'!AI69)&gt;AH$3,10,IF(LOG('Indicator Data'!AI69)&lt;AH$4,0,((LOG('Indicator Data'!AI69)-AH$4))/(AH$3-AH$4)*10))),1)</f>
        <v>0</v>
      </c>
      <c r="AI61" s="266">
        <f>ROUND(IF('Indicator Data'!AJ69=0,0,IF(LOG('Indicator Data'!AJ69)&gt;AI$3,10,IF(LOG('Indicator Data'!AJ69)&lt;AI$4,0,((LOG('Indicator Data'!AJ69)-AI$4))/(AI$3-AI$4)*10))),1)</f>
        <v>0</v>
      </c>
      <c r="AJ61" s="271">
        <f t="shared" si="1"/>
        <v>9.1999999999999993</v>
      </c>
      <c r="AK61" s="271">
        <f t="shared" si="2"/>
        <v>6.6</v>
      </c>
      <c r="AL61" s="271">
        <f t="shared" si="3"/>
        <v>0</v>
      </c>
      <c r="AM61" s="271">
        <f t="shared" si="4"/>
        <v>0</v>
      </c>
      <c r="AN61" s="271">
        <f t="shared" si="5"/>
        <v>0</v>
      </c>
      <c r="AO61" s="271">
        <f t="shared" si="6"/>
        <v>6.1</v>
      </c>
      <c r="AP61" s="271" t="str">
        <f t="shared" si="7"/>
        <v>x</v>
      </c>
      <c r="AQ61" s="271">
        <f t="shared" si="8"/>
        <v>5.6</v>
      </c>
      <c r="AR61" s="271">
        <f t="shared" si="9"/>
        <v>5.3</v>
      </c>
      <c r="AS61" s="272">
        <f t="shared" si="10"/>
        <v>6.4</v>
      </c>
      <c r="AT61" s="272">
        <f t="shared" si="11"/>
        <v>5</v>
      </c>
      <c r="AU61" s="2"/>
      <c r="AV61" s="2"/>
      <c r="AW61" s="2"/>
      <c r="AX61" s="2"/>
      <c r="AY61" s="2"/>
      <c r="AZ61" s="2"/>
    </row>
    <row r="62" spans="1:52" ht="15.75" customHeight="1" x14ac:dyDescent="0.3">
      <c r="A62" t="str">
        <f>'Indicator Data'!A70</f>
        <v>Barind and Drought Prone Areas</v>
      </c>
      <c r="B62" t="str">
        <f>'Indicator Data'!B70</f>
        <v>Rangpur</v>
      </c>
      <c r="C62" t="str">
        <f>'Indicator Data'!C70</f>
        <v>Nilphamari</v>
      </c>
      <c r="D62">
        <f>'Indicator Data'!D70</f>
        <v>5573</v>
      </c>
      <c r="E62" s="266">
        <v>10</v>
      </c>
      <c r="F62" s="266">
        <v>10</v>
      </c>
      <c r="G62" s="267">
        <v>10</v>
      </c>
      <c r="H62" s="267">
        <v>2</v>
      </c>
      <c r="I62" s="266">
        <f>ROUND(IF('Indicator Data'!I70=0,0,IF(LOG('Indicator Data'!I70)&gt;I$3,10,IF(LOG('Indicator Data'!I70)&lt;I$4,0,((LOG('Indicator Data'!I70)-I$4))/(I$3-I$4)*10))),1)</f>
        <v>7.1</v>
      </c>
      <c r="J62" s="266">
        <f>ROUND(IF('Indicator Data'!J70=0,0,IF(LOG('Indicator Data'!J70)&gt;J$3,10,IF(LOG('Indicator Data'!J70)&lt;J$4,0,((LOG('Indicator Data'!J70)-J$4))/(J$3-J$4)*10))),1)</f>
        <v>5.9</v>
      </c>
      <c r="K62" s="266">
        <f>ROUND(IF('Indicator Data'!K70=0,0,IF(LOG('Indicator Data'!K70)&gt;K$3,10,IF(LOG('Indicator Data'!K70)&lt;K$4,0,((LOG('Indicator Data'!K70)-K$4))/(K$3-K$4)*10))),1)</f>
        <v>5</v>
      </c>
      <c r="L62" s="266">
        <f>ROUND(IF('Indicator Data'!L70=0,0,IF(LOG('Indicator Data'!L70)&gt;L$3,10,IF(LOG('Indicator Data'!L70)&lt;L$4,0,((LOG('Indicator Data'!L70)-L$4))/(L$3-L$4)*10))),1)</f>
        <v>0</v>
      </c>
      <c r="M62" s="266">
        <f>ROUND(IF('Indicator Data'!M70=0,0,IF(LOG('Indicator Data'!M70)&gt;M$3,10,IF(LOG('Indicator Data'!M70)&lt;M$4,0,((LOG('Indicator Data'!M70)-M$4))/(M$3-M$4)*10))),1)</f>
        <v>0</v>
      </c>
      <c r="N62" s="266">
        <f>ROUND(IF('Indicator Data'!N70=0,0,IF(LOG('Indicator Data'!N70)&gt;N$3,10,IF(LOG('Indicator Data'!N70)&lt;N$4,0,((LOG('Indicator Data'!N70)-N$4))/(N$3-N$4)*10))),1)</f>
        <v>0</v>
      </c>
      <c r="O62" s="266">
        <f>ROUND(IF('Indicator Data'!O70=0,0,IF(LOG('Indicator Data'!O70)&gt;O$3,10,IF(LOG('Indicator Data'!O70)&lt;O$4,0,((LOG('Indicator Data'!O70)-O$4))/(O$3-O$4)*10))),1)</f>
        <v>0</v>
      </c>
      <c r="P62" s="266">
        <f>ROUND(IF('Indicator Data'!P70=0,0,IF(LOG('Indicator Data'!P70)&gt;P$3,10,IF(LOG('Indicator Data'!P70)&lt;P$4,0,((LOG('Indicator Data'!P70)-P$4))/(P$3-P$4)*10))),1)</f>
        <v>0</v>
      </c>
      <c r="Q62" s="266">
        <f>ROUND(IF('Indicator Data'!Q70=0,0,IF(LOG('Indicator Data'!Q70)&gt;Q$3,10,IF(LOG('Indicator Data'!Q70)&lt;Q$4,0,((LOG('Indicator Data'!Q70)-Q$4))/(Q$3-Q$4)*10))),1)</f>
        <v>0</v>
      </c>
      <c r="R62" s="266">
        <f>ROUND(IF('Indicator Data'!R70=0,0,IF(LOG('Indicator Data'!R70)&gt;R$3,10,IF(LOG('Indicator Data'!R70)&lt;R$4,0,((LOG('Indicator Data'!R70)-R$4))/(R$3-R$4)*10))),1)</f>
        <v>5.3</v>
      </c>
      <c r="S62" s="266" t="str">
        <f>IF('Indicator Data'!S70="No data","x",ROUND(IF('Indicator Data'!S70=0,0,IF(LOG('Indicator Data'!S70)&gt;S$3,10,IF(LOG('Indicator Data'!S70)&lt;S$4,0,((LOG('Indicator Data'!S70)-S$4))/(S$3-S$4)*10))),1))</f>
        <v>x</v>
      </c>
      <c r="T62" s="266">
        <f>ROUND(IF('Indicator Data'!T70=0,0,IF(LOG('Indicator Data'!T70)&gt;T$3,10,IF(LOG('Indicator Data'!T70)&lt;T$4,0,((LOG('Indicator Data'!T70)-T$4))/(T$3-T$4)*10))),1)</f>
        <v>7.6</v>
      </c>
      <c r="U62" s="266">
        <f>ROUND(IF('Indicator Data'!U70=0,0,IF(LOG('Indicator Data'!U70)&gt;U$3,10,IF(LOG('Indicator Data'!U70)&lt;U$4,0,((LOG('Indicator Data'!U70)-U$4))/(U$3-U$4)*10))),1)</f>
        <v>5.3</v>
      </c>
      <c r="V62" s="266">
        <f>ROUND(IF('Indicator Data'!V70=0,0,IF(LOG('Indicator Data'!V70)&gt;V$3,10,IF(LOG('Indicator Data'!V70)&lt;V$4,0,((LOG('Indicator Data'!V70)-V$4))/(V$3-V$4)*10))),1)</f>
        <v>0.6</v>
      </c>
      <c r="W62" s="266">
        <f>ROUND(IF('Indicator Data'!W70=0,0,IF(LOG('Indicator Data'!W70)&gt;W$3,10,IF(LOG('Indicator Data'!W70)&lt;W$4,0,((LOG('Indicator Data'!W70)-W$4))/(W$3-W$4)*10))),1)</f>
        <v>3.3</v>
      </c>
      <c r="X62" s="266">
        <f>ROUND(IF('Indicator Data'!X70=0,0,IF(LOG('Indicator Data'!X70)&gt;X$3,10,IF(LOG('Indicator Data'!X70)&lt;X$4,0,((LOG('Indicator Data'!X70)-X$4))/(X$3-X$4)*10))),1)</f>
        <v>5.4</v>
      </c>
      <c r="Y62" s="266">
        <f>ROUND(IF('Indicator Data'!Y70=0,0,IF(LOG('Indicator Data'!Y70)&gt;Y$3,10,IF(LOG('Indicator Data'!Y70)&lt;Y$4,0,((LOG('Indicator Data'!Y70)-Y$4))/(Y$3-Y$4)*10))),1)</f>
        <v>3.4</v>
      </c>
      <c r="Z62" s="266">
        <f>ROUND(IF('Indicator Data'!Z70=0,0,IF(LOG('Indicator Data'!Z70)&gt;Z$3,10,IF(LOG('Indicator Data'!Z70)&lt;Z$4,0,((LOG('Indicator Data'!Z70)-Z$4))/(Z$3-Z$4)*10))),1)</f>
        <v>7.8</v>
      </c>
      <c r="AA62" s="266">
        <f>ROUND(IF('Indicator Data'!AA70=0,0,IF(LOG('Indicator Data'!AA70)&gt;AA$3,10,IF(LOG('Indicator Data'!AA70)&lt;AA$4,0,((LOG('Indicator Data'!AA70)-AA$4))/(AA$3-AA$4)*10))),1)</f>
        <v>3.8</v>
      </c>
      <c r="AB62" s="266">
        <f>ROUND(IF('Indicator Data'!AB70=0,0,IF(LOG('Indicator Data'!AB70)&gt;AB$3,10,IF(LOG('Indicator Data'!AB70)&lt;AB$4,0,((LOG('Indicator Data'!AB70)-AB$4))/(AB$3-AB$4)*10))),1)</f>
        <v>7.1</v>
      </c>
      <c r="AC62" s="266">
        <f>ROUND(IF('Indicator Data'!AC70=0,0,IF(LOG('Indicator Data'!AC70)&gt;AC$3,10,IF(LOG('Indicator Data'!AC70)&lt;AC$4,0,((LOG('Indicator Data'!AC70)-AC$4))/(AC$3-AC$4)*10))),1)</f>
        <v>8.8000000000000007</v>
      </c>
      <c r="AD62" s="266">
        <f>ROUND(IF('Indicator Data'!AD70=0,0,IF(LOG('Indicator Data'!AD70)&gt;AD$3,10,IF(LOG('Indicator Data'!AD70)&lt;AD$4,0,((LOG('Indicator Data'!AD70)-AD$4))/(AD$3-AD$4)*10))),1)</f>
        <v>5.6</v>
      </c>
      <c r="AE62" s="266">
        <f t="shared" si="0"/>
        <v>9.4</v>
      </c>
      <c r="AF62" s="266">
        <v>9.6</v>
      </c>
      <c r="AG62" s="266">
        <v>8.4</v>
      </c>
      <c r="AH62" s="266">
        <f>ROUND(IF('Indicator Data'!AI70=0,0,IF(LOG('Indicator Data'!AI70)&gt;AH$3,10,IF(LOG('Indicator Data'!AI70)&lt;AH$4,0,((LOG('Indicator Data'!AI70)-AH$4))/(AH$3-AH$4)*10))),1)</f>
        <v>0</v>
      </c>
      <c r="AI62" s="266">
        <f>ROUND(IF('Indicator Data'!AJ70=0,0,IF(LOG('Indicator Data'!AJ70)&gt;AI$3,10,IF(LOG('Indicator Data'!AJ70)&lt;AI$4,0,((LOG('Indicator Data'!AJ70)-AI$4))/(AI$3-AI$4)*10))),1)</f>
        <v>0</v>
      </c>
      <c r="AJ62" s="271">
        <f t="shared" si="1"/>
        <v>9.1999999999999993</v>
      </c>
      <c r="AK62" s="271">
        <f t="shared" si="2"/>
        <v>5</v>
      </c>
      <c r="AL62" s="271">
        <f t="shared" si="3"/>
        <v>0</v>
      </c>
      <c r="AM62" s="271">
        <f t="shared" si="4"/>
        <v>0</v>
      </c>
      <c r="AN62" s="271">
        <f t="shared" si="5"/>
        <v>0</v>
      </c>
      <c r="AO62" s="271">
        <f t="shared" si="6"/>
        <v>5.3</v>
      </c>
      <c r="AP62" s="271" t="str">
        <f t="shared" si="7"/>
        <v>x</v>
      </c>
      <c r="AQ62" s="271">
        <f t="shared" si="8"/>
        <v>6.6</v>
      </c>
      <c r="AR62" s="271">
        <f t="shared" si="9"/>
        <v>5.9</v>
      </c>
      <c r="AS62" s="272">
        <f t="shared" si="10"/>
        <v>6.4</v>
      </c>
      <c r="AT62" s="272">
        <f t="shared" si="11"/>
        <v>4.9000000000000004</v>
      </c>
      <c r="AU62" s="2"/>
      <c r="AV62" s="2"/>
      <c r="AW62" s="2"/>
      <c r="AX62" s="2"/>
      <c r="AY62" s="2"/>
      <c r="AZ62" s="2"/>
    </row>
    <row r="63" spans="1:52" ht="15.75" customHeight="1" x14ac:dyDescent="0.3">
      <c r="A63" t="str">
        <f>'Indicator Data'!A71</f>
        <v>Barind and Drought Prone Areas</v>
      </c>
      <c r="B63" t="str">
        <f>'Indicator Data'!B71</f>
        <v>Rangpur</v>
      </c>
      <c r="C63" t="str">
        <f>'Indicator Data'!C71</f>
        <v>Panchagarh</v>
      </c>
      <c r="D63">
        <f>'Indicator Data'!D71</f>
        <v>5577</v>
      </c>
      <c r="E63" s="266">
        <v>10</v>
      </c>
      <c r="F63" s="266">
        <v>10</v>
      </c>
      <c r="G63" s="267">
        <v>10</v>
      </c>
      <c r="H63" s="267">
        <v>2</v>
      </c>
      <c r="I63" s="266">
        <f>ROUND(IF('Indicator Data'!I71=0,0,IF(LOG('Indicator Data'!I71)&gt;I$3,10,IF(LOG('Indicator Data'!I71)&lt;I$4,0,((LOG('Indicator Data'!I71)-I$4))/(I$3-I$4)*10))),1)</f>
        <v>0</v>
      </c>
      <c r="J63" s="266">
        <f>ROUND(IF('Indicator Data'!J71=0,0,IF(LOG('Indicator Data'!J71)&gt;J$3,10,IF(LOG('Indicator Data'!J71)&lt;J$4,0,((LOG('Indicator Data'!J71)-J$4))/(J$3-J$4)*10))),1)</f>
        <v>6.8</v>
      </c>
      <c r="K63" s="266">
        <f>ROUND(IF('Indicator Data'!K71=0,0,IF(LOG('Indicator Data'!K71)&gt;K$3,10,IF(LOG('Indicator Data'!K71)&lt;K$4,0,((LOG('Indicator Data'!K71)-K$4))/(K$3-K$4)*10))),1)</f>
        <v>9.8000000000000007</v>
      </c>
      <c r="L63" s="266">
        <f>ROUND(IF('Indicator Data'!L71=0,0,IF(LOG('Indicator Data'!L71)&gt;L$3,10,IF(LOG('Indicator Data'!L71)&lt;L$4,0,((LOG('Indicator Data'!L71)-L$4))/(L$3-L$4)*10))),1)</f>
        <v>0</v>
      </c>
      <c r="M63" s="266">
        <f>ROUND(IF('Indicator Data'!M71=0,0,IF(LOG('Indicator Data'!M71)&gt;M$3,10,IF(LOG('Indicator Data'!M71)&lt;M$4,0,((LOG('Indicator Data'!M71)-M$4))/(M$3-M$4)*10))),1)</f>
        <v>0</v>
      </c>
      <c r="N63" s="266">
        <f>ROUND(IF('Indicator Data'!N71=0,0,IF(LOG('Indicator Data'!N71)&gt;N$3,10,IF(LOG('Indicator Data'!N71)&lt;N$4,0,((LOG('Indicator Data'!N71)-N$4))/(N$3-N$4)*10))),1)</f>
        <v>0</v>
      </c>
      <c r="O63" s="266">
        <f>ROUND(IF('Indicator Data'!O71=0,0,IF(LOG('Indicator Data'!O71)&gt;O$3,10,IF(LOG('Indicator Data'!O71)&lt;O$4,0,((LOG('Indicator Data'!O71)-O$4))/(O$3-O$4)*10))),1)</f>
        <v>0</v>
      </c>
      <c r="P63" s="266">
        <f>ROUND(IF('Indicator Data'!P71=0,0,IF(LOG('Indicator Data'!P71)&gt;P$3,10,IF(LOG('Indicator Data'!P71)&lt;P$4,0,((LOG('Indicator Data'!P71)-P$4))/(P$3-P$4)*10))),1)</f>
        <v>0</v>
      </c>
      <c r="Q63" s="266">
        <f>ROUND(IF('Indicator Data'!Q71=0,0,IF(LOG('Indicator Data'!Q71)&gt;Q$3,10,IF(LOG('Indicator Data'!Q71)&lt;Q$4,0,((LOG('Indicator Data'!Q71)-Q$4))/(Q$3-Q$4)*10))),1)</f>
        <v>0</v>
      </c>
      <c r="R63" s="266">
        <f>ROUND(IF('Indicator Data'!R71=0,0,IF(LOG('Indicator Data'!R71)&gt;R$3,10,IF(LOG('Indicator Data'!R71)&lt;R$4,0,((LOG('Indicator Data'!R71)-R$4))/(R$3-R$4)*10))),1)</f>
        <v>5</v>
      </c>
      <c r="S63" s="266" t="str">
        <f>IF('Indicator Data'!S71="No data","x",ROUND(IF('Indicator Data'!S71=0,0,IF(LOG('Indicator Data'!S71)&gt;S$3,10,IF(LOG('Indicator Data'!S71)&lt;S$4,0,((LOG('Indicator Data'!S71)-S$4))/(S$3-S$4)*10))),1))</f>
        <v>x</v>
      </c>
      <c r="T63" s="266">
        <f>ROUND(IF('Indicator Data'!T71=0,0,IF(LOG('Indicator Data'!T71)&gt;T$3,10,IF(LOG('Indicator Data'!T71)&lt;T$4,0,((LOG('Indicator Data'!T71)-T$4))/(T$3-T$4)*10))),1)</f>
        <v>7.7</v>
      </c>
      <c r="U63" s="266">
        <f>ROUND(IF('Indicator Data'!U71=0,0,IF(LOG('Indicator Data'!U71)&gt;U$3,10,IF(LOG('Indicator Data'!U71)&lt;U$4,0,((LOG('Indicator Data'!U71)-U$4))/(U$3-U$4)*10))),1)</f>
        <v>4.7</v>
      </c>
      <c r="V63" s="266">
        <f>ROUND(IF('Indicator Data'!V71=0,0,IF(LOG('Indicator Data'!V71)&gt;V$3,10,IF(LOG('Indicator Data'!V71)&lt;V$4,0,((LOG('Indicator Data'!V71)-V$4))/(V$3-V$4)*10))),1)</f>
        <v>1.8</v>
      </c>
      <c r="W63" s="266">
        <f>ROUND(IF('Indicator Data'!W71=0,0,IF(LOG('Indicator Data'!W71)&gt;W$3,10,IF(LOG('Indicator Data'!W71)&lt;W$4,0,((LOG('Indicator Data'!W71)-W$4))/(W$3-W$4)*10))),1)</f>
        <v>1.8</v>
      </c>
      <c r="X63" s="266">
        <f>ROUND(IF('Indicator Data'!X71=0,0,IF(LOG('Indicator Data'!X71)&gt;X$3,10,IF(LOG('Indicator Data'!X71)&lt;X$4,0,((LOG('Indicator Data'!X71)-X$4))/(X$3-X$4)*10))),1)</f>
        <v>4.3</v>
      </c>
      <c r="Y63" s="266">
        <f>ROUND(IF('Indicator Data'!Y71=0,0,IF(LOG('Indicator Data'!Y71)&gt;Y$3,10,IF(LOG('Indicator Data'!Y71)&lt;Y$4,0,((LOG('Indicator Data'!Y71)-Y$4))/(Y$3-Y$4)*10))),1)</f>
        <v>3.2</v>
      </c>
      <c r="Z63" s="266">
        <f>ROUND(IF('Indicator Data'!Z71=0,0,IF(LOG('Indicator Data'!Z71)&gt;Z$3,10,IF(LOG('Indicator Data'!Z71)&lt;Z$4,0,((LOG('Indicator Data'!Z71)-Z$4))/(Z$3-Z$4)*10))),1)</f>
        <v>7.9</v>
      </c>
      <c r="AA63" s="266">
        <f>ROUND(IF('Indicator Data'!AA71=0,0,IF(LOG('Indicator Data'!AA71)&gt;AA$3,10,IF(LOG('Indicator Data'!AA71)&lt;AA$4,0,((LOG('Indicator Data'!AA71)-AA$4))/(AA$3-AA$4)*10))),1)</f>
        <v>0.5</v>
      </c>
      <c r="AB63" s="266">
        <f>ROUND(IF('Indicator Data'!AB71=0,0,IF(LOG('Indicator Data'!AB71)&gt;AB$3,10,IF(LOG('Indicator Data'!AB71)&lt;AB$4,0,((LOG('Indicator Data'!AB71)-AB$4))/(AB$3-AB$4)*10))),1)</f>
        <v>4.8</v>
      </c>
      <c r="AC63" s="266">
        <f>ROUND(IF('Indicator Data'!AC71=0,0,IF(LOG('Indicator Data'!AC71)&gt;AC$3,10,IF(LOG('Indicator Data'!AC71)&lt;AC$4,0,((LOG('Indicator Data'!AC71)-AC$4))/(AC$3-AC$4)*10))),1)</f>
        <v>7.8</v>
      </c>
      <c r="AD63" s="266">
        <f>ROUND(IF('Indicator Data'!AD71=0,0,IF(LOG('Indicator Data'!AD71)&gt;AD$3,10,IF(LOG('Indicator Data'!AD71)&lt;AD$4,0,((LOG('Indicator Data'!AD71)-AD$4))/(AD$3-AD$4)*10))),1)</f>
        <v>5.0999999999999996</v>
      </c>
      <c r="AE63" s="266">
        <f t="shared" si="0"/>
        <v>9.4</v>
      </c>
      <c r="AF63" s="266">
        <v>9.6</v>
      </c>
      <c r="AG63" s="266">
        <v>8.4</v>
      </c>
      <c r="AH63" s="266">
        <f>ROUND(IF('Indicator Data'!AI71=0,0,IF(LOG('Indicator Data'!AI71)&gt;AH$3,10,IF(LOG('Indicator Data'!AI71)&lt;AH$4,0,((LOG('Indicator Data'!AI71)-AH$4))/(AH$3-AH$4)*10))),1)</f>
        <v>0</v>
      </c>
      <c r="AI63" s="266">
        <f>ROUND(IF('Indicator Data'!AJ71=0,0,IF(LOG('Indicator Data'!AJ71)&gt;AI$3,10,IF(LOG('Indicator Data'!AJ71)&lt;AI$4,0,((LOG('Indicator Data'!AJ71)-AI$4))/(AI$3-AI$4)*10))),1)</f>
        <v>0</v>
      </c>
      <c r="AJ63" s="271">
        <f t="shared" si="1"/>
        <v>9.1999999999999993</v>
      </c>
      <c r="AK63" s="271">
        <f t="shared" si="2"/>
        <v>6</v>
      </c>
      <c r="AL63" s="271">
        <f t="shared" si="3"/>
        <v>0</v>
      </c>
      <c r="AM63" s="271">
        <f t="shared" si="4"/>
        <v>0</v>
      </c>
      <c r="AN63" s="271">
        <f t="shared" si="5"/>
        <v>0</v>
      </c>
      <c r="AO63" s="271">
        <f t="shared" si="6"/>
        <v>5</v>
      </c>
      <c r="AP63" s="271" t="str">
        <f t="shared" si="7"/>
        <v>x</v>
      </c>
      <c r="AQ63" s="271">
        <f t="shared" si="8"/>
        <v>6.4</v>
      </c>
      <c r="AR63" s="271">
        <f t="shared" si="9"/>
        <v>5.2</v>
      </c>
      <c r="AS63" s="272">
        <f t="shared" si="10"/>
        <v>6.4</v>
      </c>
      <c r="AT63" s="272">
        <f t="shared" si="11"/>
        <v>4.9000000000000004</v>
      </c>
      <c r="AU63" s="2"/>
      <c r="AV63" s="2"/>
      <c r="AW63" s="2"/>
      <c r="AX63" s="2"/>
      <c r="AY63" s="2"/>
      <c r="AZ63" s="2"/>
    </row>
    <row r="64" spans="1:52" ht="15.75" customHeight="1" x14ac:dyDescent="0.3">
      <c r="A64" t="str">
        <f>'Indicator Data'!A72</f>
        <v>Barind and Drought Prone Areas</v>
      </c>
      <c r="B64" t="str">
        <f>'Indicator Data'!B72</f>
        <v>Rangpur</v>
      </c>
      <c r="C64" t="str">
        <f>'Indicator Data'!C72</f>
        <v>Rangpur</v>
      </c>
      <c r="D64">
        <f>'Indicator Data'!D72</f>
        <v>5585</v>
      </c>
      <c r="E64" s="266">
        <v>10</v>
      </c>
      <c r="F64" s="266">
        <v>10</v>
      </c>
      <c r="G64" s="267">
        <v>10</v>
      </c>
      <c r="H64" s="267">
        <v>2</v>
      </c>
      <c r="I64" s="266">
        <f>ROUND(IF('Indicator Data'!I72=0,0,IF(LOG('Indicator Data'!I72)&gt;I$3,10,IF(LOG('Indicator Data'!I72)&lt;I$4,0,((LOG('Indicator Data'!I72)-I$4))/(I$3-I$4)*10))),1)</f>
        <v>7.2</v>
      </c>
      <c r="J64" s="266">
        <f>ROUND(IF('Indicator Data'!J72=0,0,IF(LOG('Indicator Data'!J72)&gt;J$3,10,IF(LOG('Indicator Data'!J72)&lt;J$4,0,((LOG('Indicator Data'!J72)-J$4))/(J$3-J$4)*10))),1)</f>
        <v>7.4</v>
      </c>
      <c r="K64" s="266">
        <f>ROUND(IF('Indicator Data'!K72=0,0,IF(LOG('Indicator Data'!K72)&gt;K$3,10,IF(LOG('Indicator Data'!K72)&lt;K$4,0,((LOG('Indicator Data'!K72)-K$4))/(K$3-K$4)*10))),1)</f>
        <v>0</v>
      </c>
      <c r="L64" s="266">
        <f>ROUND(IF('Indicator Data'!L72=0,0,IF(LOG('Indicator Data'!L72)&gt;L$3,10,IF(LOG('Indicator Data'!L72)&lt;L$4,0,((LOG('Indicator Data'!L72)-L$4))/(L$3-L$4)*10))),1)</f>
        <v>6.4</v>
      </c>
      <c r="M64" s="266">
        <f>ROUND(IF('Indicator Data'!M72=0,0,IF(LOG('Indicator Data'!M72)&gt;M$3,10,IF(LOG('Indicator Data'!M72)&lt;M$4,0,((LOG('Indicator Data'!M72)-M$4))/(M$3-M$4)*10))),1)</f>
        <v>0</v>
      </c>
      <c r="N64" s="266">
        <f>ROUND(IF('Indicator Data'!N72=0,0,IF(LOG('Indicator Data'!N72)&gt;N$3,10,IF(LOG('Indicator Data'!N72)&lt;N$4,0,((LOG('Indicator Data'!N72)-N$4))/(N$3-N$4)*10))),1)</f>
        <v>0</v>
      </c>
      <c r="O64" s="266">
        <f>ROUND(IF('Indicator Data'!O72=0,0,IF(LOG('Indicator Data'!O72)&gt;O$3,10,IF(LOG('Indicator Data'!O72)&lt;O$4,0,((LOG('Indicator Data'!O72)-O$4))/(O$3-O$4)*10))),1)</f>
        <v>0</v>
      </c>
      <c r="P64" s="266">
        <f>ROUND(IF('Indicator Data'!P72=0,0,IF(LOG('Indicator Data'!P72)&gt;P$3,10,IF(LOG('Indicator Data'!P72)&lt;P$4,0,((LOG('Indicator Data'!P72)-P$4))/(P$3-P$4)*10))),1)</f>
        <v>0</v>
      </c>
      <c r="Q64" s="266">
        <f>ROUND(IF('Indicator Data'!Q72=0,0,IF(LOG('Indicator Data'!Q72)&gt;Q$3,10,IF(LOG('Indicator Data'!Q72)&lt;Q$4,0,((LOG('Indicator Data'!Q72)-Q$4))/(Q$3-Q$4)*10))),1)</f>
        <v>0</v>
      </c>
      <c r="R64" s="266">
        <f>ROUND(IF('Indicator Data'!R72=0,0,IF(LOG('Indicator Data'!R72)&gt;R$3,10,IF(LOG('Indicator Data'!R72)&lt;R$4,0,((LOG('Indicator Data'!R72)-R$4))/(R$3-R$4)*10))),1)</f>
        <v>7.1</v>
      </c>
      <c r="S64" s="266" t="str">
        <f>IF('Indicator Data'!S72="No data","x",ROUND(IF('Indicator Data'!S72=0,0,IF(LOG('Indicator Data'!S72)&gt;S$3,10,IF(LOG('Indicator Data'!S72)&lt;S$4,0,((LOG('Indicator Data'!S72)-S$4))/(S$3-S$4)*10))),1))</f>
        <v>x</v>
      </c>
      <c r="T64" s="266">
        <f>ROUND(IF('Indicator Data'!T72=0,0,IF(LOG('Indicator Data'!T72)&gt;T$3,10,IF(LOG('Indicator Data'!T72)&lt;T$4,0,((LOG('Indicator Data'!T72)-T$4))/(T$3-T$4)*10))),1)</f>
        <v>7.3</v>
      </c>
      <c r="U64" s="266">
        <f>ROUND(IF('Indicator Data'!U72=0,0,IF(LOG('Indicator Data'!U72)&gt;U$3,10,IF(LOG('Indicator Data'!U72)&lt;U$4,0,((LOG('Indicator Data'!U72)-U$4))/(U$3-U$4)*10))),1)</f>
        <v>5.5</v>
      </c>
      <c r="V64" s="266">
        <f>ROUND(IF('Indicator Data'!V72=0,0,IF(LOG('Indicator Data'!V72)&gt;V$3,10,IF(LOG('Indicator Data'!V72)&lt;V$4,0,((LOG('Indicator Data'!V72)-V$4))/(V$3-V$4)*10))),1)</f>
        <v>2.4</v>
      </c>
      <c r="W64" s="266">
        <f>ROUND(IF('Indicator Data'!W72=0,0,IF(LOG('Indicator Data'!W72)&gt;W$3,10,IF(LOG('Indicator Data'!W72)&lt;W$4,0,((LOG('Indicator Data'!W72)-W$4))/(W$3-W$4)*10))),1)</f>
        <v>5.0999999999999996</v>
      </c>
      <c r="X64" s="266">
        <f>ROUND(IF('Indicator Data'!X72=0,0,IF(LOG('Indicator Data'!X72)&gt;X$3,10,IF(LOG('Indicator Data'!X72)&lt;X$4,0,((LOG('Indicator Data'!X72)-X$4))/(X$3-X$4)*10))),1)</f>
        <v>5.4</v>
      </c>
      <c r="Y64" s="266">
        <f>ROUND(IF('Indicator Data'!Y72=0,0,IF(LOG('Indicator Data'!Y72)&gt;Y$3,10,IF(LOG('Indicator Data'!Y72)&lt;Y$4,0,((LOG('Indicator Data'!Y72)-Y$4))/(Y$3-Y$4)*10))),1)</f>
        <v>1.4</v>
      </c>
      <c r="Z64" s="266">
        <f>ROUND(IF('Indicator Data'!Z72=0,0,IF(LOG('Indicator Data'!Z72)&gt;Z$3,10,IF(LOG('Indicator Data'!Z72)&lt;Z$4,0,((LOG('Indicator Data'!Z72)-Z$4))/(Z$3-Z$4)*10))),1)</f>
        <v>7.4</v>
      </c>
      <c r="AA64" s="266">
        <f>ROUND(IF('Indicator Data'!AA72=0,0,IF(LOG('Indicator Data'!AA72)&gt;AA$3,10,IF(LOG('Indicator Data'!AA72)&lt;AA$4,0,((LOG('Indicator Data'!AA72)-AA$4))/(AA$3-AA$4)*10))),1)</f>
        <v>4.0999999999999996</v>
      </c>
      <c r="AB64" s="266">
        <f>ROUND(IF('Indicator Data'!AB72=0,0,IF(LOG('Indicator Data'!AB72)&gt;AB$3,10,IF(LOG('Indicator Data'!AB72)&lt;AB$4,0,((LOG('Indicator Data'!AB72)-AB$4))/(AB$3-AB$4)*10))),1)</f>
        <v>7.3</v>
      </c>
      <c r="AC64" s="266">
        <f>ROUND(IF('Indicator Data'!AC72=0,0,IF(LOG('Indicator Data'!AC72)&gt;AC$3,10,IF(LOG('Indicator Data'!AC72)&lt;AC$4,0,((LOG('Indicator Data'!AC72)-AC$4))/(AC$3-AC$4)*10))),1)</f>
        <v>8.8000000000000007</v>
      </c>
      <c r="AD64" s="266">
        <f>ROUND(IF('Indicator Data'!AD72=0,0,IF(LOG('Indicator Data'!AD72)&gt;AD$3,10,IF(LOG('Indicator Data'!AD72)&lt;AD$4,0,((LOG('Indicator Data'!AD72)-AD$4))/(AD$3-AD$4)*10))),1)</f>
        <v>3.4</v>
      </c>
      <c r="AE64" s="266">
        <f t="shared" si="0"/>
        <v>9.4</v>
      </c>
      <c r="AF64" s="266">
        <v>9.6</v>
      </c>
      <c r="AG64" s="266">
        <v>8.4</v>
      </c>
      <c r="AH64" s="266">
        <f>ROUND(IF('Indicator Data'!AI72=0,0,IF(LOG('Indicator Data'!AI72)&gt;AH$3,10,IF(LOG('Indicator Data'!AI72)&lt;AH$4,0,((LOG('Indicator Data'!AI72)-AH$4))/(AH$3-AH$4)*10))),1)</f>
        <v>0</v>
      </c>
      <c r="AI64" s="266">
        <f>ROUND(IF('Indicator Data'!AJ72=0,0,IF(LOG('Indicator Data'!AJ72)&gt;AI$3,10,IF(LOG('Indicator Data'!AJ72)&lt;AI$4,0,((LOG('Indicator Data'!AJ72)-AI$4))/(AI$3-AI$4)*10))),1)</f>
        <v>0</v>
      </c>
      <c r="AJ64" s="271">
        <f t="shared" si="1"/>
        <v>9.1999999999999993</v>
      </c>
      <c r="AK64" s="271">
        <f t="shared" si="2"/>
        <v>5.9</v>
      </c>
      <c r="AL64" s="271">
        <f t="shared" si="3"/>
        <v>0</v>
      </c>
      <c r="AM64" s="271">
        <f t="shared" si="4"/>
        <v>0</v>
      </c>
      <c r="AN64" s="271">
        <f t="shared" si="5"/>
        <v>0</v>
      </c>
      <c r="AO64" s="271">
        <f t="shared" si="6"/>
        <v>7.1</v>
      </c>
      <c r="AP64" s="271" t="str">
        <f t="shared" si="7"/>
        <v>x</v>
      </c>
      <c r="AQ64" s="271">
        <f t="shared" si="8"/>
        <v>6.5</v>
      </c>
      <c r="AR64" s="271">
        <f t="shared" si="9"/>
        <v>5.9</v>
      </c>
      <c r="AS64" s="272">
        <f t="shared" si="10"/>
        <v>6.4</v>
      </c>
      <c r="AT64" s="272">
        <f t="shared" si="11"/>
        <v>5.3</v>
      </c>
      <c r="AU64" s="2"/>
      <c r="AV64" s="2"/>
      <c r="AW64" s="2"/>
      <c r="AX64" s="2"/>
      <c r="AY64" s="2"/>
      <c r="AZ64" s="2"/>
    </row>
    <row r="65" spans="1:52" ht="15.75" customHeight="1" x14ac:dyDescent="0.3">
      <c r="A65" t="str">
        <f>'Indicator Data'!A73</f>
        <v>Barind and Drought Prone Areas</v>
      </c>
      <c r="B65" t="str">
        <f>'Indicator Data'!B73</f>
        <v>Rangpur</v>
      </c>
      <c r="C65" t="str">
        <f>'Indicator Data'!C73</f>
        <v>Thakurgaon</v>
      </c>
      <c r="D65">
        <f>'Indicator Data'!D73</f>
        <v>5594</v>
      </c>
      <c r="E65" s="266">
        <v>10</v>
      </c>
      <c r="F65" s="266">
        <v>10</v>
      </c>
      <c r="G65" s="267">
        <v>10</v>
      </c>
      <c r="H65" s="267">
        <v>2</v>
      </c>
      <c r="I65" s="266">
        <f>ROUND(IF('Indicator Data'!I73=0,0,IF(LOG('Indicator Data'!I73)&gt;I$3,10,IF(LOG('Indicator Data'!I73)&lt;I$4,0,((LOG('Indicator Data'!I73)-I$4))/(I$3-I$4)*10))),1)</f>
        <v>0</v>
      </c>
      <c r="J65" s="266">
        <f>ROUND(IF('Indicator Data'!J73=0,0,IF(LOG('Indicator Data'!J73)&gt;J$3,10,IF(LOG('Indicator Data'!J73)&lt;J$4,0,((LOG('Indicator Data'!J73)-J$4))/(J$3-J$4)*10))),1)</f>
        <v>6.8</v>
      </c>
      <c r="K65" s="266">
        <f>ROUND(IF('Indicator Data'!K73=0,0,IF(LOG('Indicator Data'!K73)&gt;K$3,10,IF(LOG('Indicator Data'!K73)&lt;K$4,0,((LOG('Indicator Data'!K73)-K$4))/(K$3-K$4)*10))),1)</f>
        <v>10</v>
      </c>
      <c r="L65" s="266">
        <f>ROUND(IF('Indicator Data'!L73=0,0,IF(LOG('Indicator Data'!L73)&gt;L$3,10,IF(LOG('Indicator Data'!L73)&lt;L$4,0,((LOG('Indicator Data'!L73)-L$4))/(L$3-L$4)*10))),1)</f>
        <v>0</v>
      </c>
      <c r="M65" s="266">
        <f>ROUND(IF('Indicator Data'!M73=0,0,IF(LOG('Indicator Data'!M73)&gt;M$3,10,IF(LOG('Indicator Data'!M73)&lt;M$4,0,((LOG('Indicator Data'!M73)-M$4))/(M$3-M$4)*10))),1)</f>
        <v>0</v>
      </c>
      <c r="N65" s="266">
        <f>ROUND(IF('Indicator Data'!N73=0,0,IF(LOG('Indicator Data'!N73)&gt;N$3,10,IF(LOG('Indicator Data'!N73)&lt;N$4,0,((LOG('Indicator Data'!N73)-N$4))/(N$3-N$4)*10))),1)</f>
        <v>0</v>
      </c>
      <c r="O65" s="266">
        <f>ROUND(IF('Indicator Data'!O73=0,0,IF(LOG('Indicator Data'!O73)&gt;O$3,10,IF(LOG('Indicator Data'!O73)&lt;O$4,0,((LOG('Indicator Data'!O73)-O$4))/(O$3-O$4)*10))),1)</f>
        <v>0</v>
      </c>
      <c r="P65" s="266">
        <f>ROUND(IF('Indicator Data'!P73=0,0,IF(LOG('Indicator Data'!P73)&gt;P$3,10,IF(LOG('Indicator Data'!P73)&lt;P$4,0,((LOG('Indicator Data'!P73)-P$4))/(P$3-P$4)*10))),1)</f>
        <v>0</v>
      </c>
      <c r="Q65" s="266">
        <f>ROUND(IF('Indicator Data'!Q73=0,0,IF(LOG('Indicator Data'!Q73)&gt;Q$3,10,IF(LOG('Indicator Data'!Q73)&lt;Q$4,0,((LOG('Indicator Data'!Q73)-Q$4))/(Q$3-Q$4)*10))),1)</f>
        <v>0</v>
      </c>
      <c r="R65" s="266">
        <f>ROUND(IF('Indicator Data'!R73=0,0,IF(LOG('Indicator Data'!R73)&gt;R$3,10,IF(LOG('Indicator Data'!R73)&lt;R$4,0,((LOG('Indicator Data'!R73)-R$4))/(R$3-R$4)*10))),1)</f>
        <v>6.4</v>
      </c>
      <c r="S65" s="266" t="str">
        <f>IF('Indicator Data'!S73="No data","x",ROUND(IF('Indicator Data'!S73=0,0,IF(LOG('Indicator Data'!S73)&gt;S$3,10,IF(LOG('Indicator Data'!S73)&lt;S$4,0,((LOG('Indicator Data'!S73)-S$4))/(S$3-S$4)*10))),1))</f>
        <v>x</v>
      </c>
      <c r="T65" s="266">
        <f>ROUND(IF('Indicator Data'!T73=0,0,IF(LOG('Indicator Data'!T73)&gt;T$3,10,IF(LOG('Indicator Data'!T73)&lt;T$4,0,((LOG('Indicator Data'!T73)-T$4))/(T$3-T$4)*10))),1)</f>
        <v>9.1999999999999993</v>
      </c>
      <c r="U65" s="266">
        <f>ROUND(IF('Indicator Data'!U73=0,0,IF(LOG('Indicator Data'!U73)&gt;U$3,10,IF(LOG('Indicator Data'!U73)&lt;U$4,0,((LOG('Indicator Data'!U73)-U$4))/(U$3-U$4)*10))),1)</f>
        <v>6.9</v>
      </c>
      <c r="V65" s="266">
        <f>ROUND(IF('Indicator Data'!V73=0,0,IF(LOG('Indicator Data'!V73)&gt;V$3,10,IF(LOG('Indicator Data'!V73)&lt;V$4,0,((LOG('Indicator Data'!V73)-V$4))/(V$3-V$4)*10))),1)</f>
        <v>2.9</v>
      </c>
      <c r="W65" s="266">
        <f>ROUND(IF('Indicator Data'!W73=0,0,IF(LOG('Indicator Data'!W73)&gt;W$3,10,IF(LOG('Indicator Data'!W73)&lt;W$4,0,((LOG('Indicator Data'!W73)-W$4))/(W$3-W$4)*10))),1)</f>
        <v>3.5</v>
      </c>
      <c r="X65" s="266">
        <f>ROUND(IF('Indicator Data'!X73=0,0,IF(LOG('Indicator Data'!X73)&gt;X$3,10,IF(LOG('Indicator Data'!X73)&lt;X$4,0,((LOG('Indicator Data'!X73)-X$4))/(X$3-X$4)*10))),1)</f>
        <v>4.5</v>
      </c>
      <c r="Y65" s="266">
        <f>ROUND(IF('Indicator Data'!Y73=0,0,IF(LOG('Indicator Data'!Y73)&gt;Y$3,10,IF(LOG('Indicator Data'!Y73)&lt;Y$4,0,((LOG('Indicator Data'!Y73)-Y$4))/(Y$3-Y$4)*10))),1)</f>
        <v>3.3</v>
      </c>
      <c r="Z65" s="266">
        <f>ROUND(IF('Indicator Data'!Z73=0,0,IF(LOG('Indicator Data'!Z73)&gt;Z$3,10,IF(LOG('Indicator Data'!Z73)&lt;Z$4,0,((LOG('Indicator Data'!Z73)-Z$4))/(Z$3-Z$4)*10))),1)</f>
        <v>7.6</v>
      </c>
      <c r="AA65" s="266">
        <f>ROUND(IF('Indicator Data'!AA73=0,0,IF(LOG('Indicator Data'!AA73)&gt;AA$3,10,IF(LOG('Indicator Data'!AA73)&lt;AA$4,0,((LOG('Indicator Data'!AA73)-AA$4))/(AA$3-AA$4)*10))),1)</f>
        <v>2.4</v>
      </c>
      <c r="AB65" s="266">
        <f>ROUND(IF('Indicator Data'!AB73=0,0,IF(LOG('Indicator Data'!AB73)&gt;AB$3,10,IF(LOG('Indicator Data'!AB73)&lt;AB$4,0,((LOG('Indicator Data'!AB73)-AB$4))/(AB$3-AB$4)*10))),1)</f>
        <v>7.3</v>
      </c>
      <c r="AC65" s="266">
        <f>ROUND(IF('Indicator Data'!AC73=0,0,IF(LOG('Indicator Data'!AC73)&gt;AC$3,10,IF(LOG('Indicator Data'!AC73)&lt;AC$4,0,((LOG('Indicator Data'!AC73)-AC$4))/(AC$3-AC$4)*10))),1)</f>
        <v>9.3000000000000007</v>
      </c>
      <c r="AD65" s="266">
        <f>ROUND(IF('Indicator Data'!AD73=0,0,IF(LOG('Indicator Data'!AD73)&gt;AD$3,10,IF(LOG('Indicator Data'!AD73)&lt;AD$4,0,((LOG('Indicator Data'!AD73)-AD$4))/(AD$3-AD$4)*10))),1)</f>
        <v>4.4000000000000004</v>
      </c>
      <c r="AE65" s="266">
        <f t="shared" si="0"/>
        <v>9.4</v>
      </c>
      <c r="AF65" s="266">
        <v>9.6</v>
      </c>
      <c r="AG65" s="266">
        <v>8.4</v>
      </c>
      <c r="AH65" s="266">
        <f>ROUND(IF('Indicator Data'!AI73=0,0,IF(LOG('Indicator Data'!AI73)&gt;AH$3,10,IF(LOG('Indicator Data'!AI73)&lt;AH$4,0,((LOG('Indicator Data'!AI73)-AH$4))/(AH$3-AH$4)*10))),1)</f>
        <v>0</v>
      </c>
      <c r="AI65" s="266">
        <f>ROUND(IF('Indicator Data'!AJ73=0,0,IF(LOG('Indicator Data'!AJ73)&gt;AI$3,10,IF(LOG('Indicator Data'!AJ73)&lt;AI$4,0,((LOG('Indicator Data'!AJ73)-AI$4))/(AI$3-AI$4)*10))),1)</f>
        <v>0</v>
      </c>
      <c r="AJ65" s="271">
        <f t="shared" si="1"/>
        <v>9.1999999999999993</v>
      </c>
      <c r="AK65" s="271">
        <f t="shared" si="2"/>
        <v>6.2</v>
      </c>
      <c r="AL65" s="271">
        <f t="shared" si="3"/>
        <v>0</v>
      </c>
      <c r="AM65" s="271">
        <f t="shared" si="4"/>
        <v>0</v>
      </c>
      <c r="AN65" s="271">
        <f t="shared" si="5"/>
        <v>0</v>
      </c>
      <c r="AO65" s="271">
        <f t="shared" si="6"/>
        <v>6.4</v>
      </c>
      <c r="AP65" s="271" t="str">
        <f t="shared" si="7"/>
        <v>x</v>
      </c>
      <c r="AQ65" s="271">
        <f t="shared" si="8"/>
        <v>8.3000000000000007</v>
      </c>
      <c r="AR65" s="271">
        <f t="shared" si="9"/>
        <v>6</v>
      </c>
      <c r="AS65" s="272">
        <f t="shared" si="10"/>
        <v>6.4</v>
      </c>
      <c r="AT65" s="272">
        <f t="shared" si="11"/>
        <v>5.6</v>
      </c>
      <c r="AU65" s="2"/>
      <c r="AV65" s="2"/>
      <c r="AW65" s="2"/>
      <c r="AX65" s="2"/>
      <c r="AY65" s="2"/>
      <c r="AZ65" s="2"/>
    </row>
    <row r="66" spans="1:52" ht="15.75" customHeight="1" x14ac:dyDescent="0.3">
      <c r="A66" t="str">
        <f>'Indicator Data'!A74</f>
        <v>Barind and Drought Prone Areas</v>
      </c>
      <c r="B66" t="str">
        <f>'Indicator Data'!B74</f>
        <v>Sylhet</v>
      </c>
      <c r="C66" t="str">
        <f>'Indicator Data'!C74</f>
        <v>Habiganj</v>
      </c>
      <c r="D66">
        <f>'Indicator Data'!D74</f>
        <v>6036</v>
      </c>
      <c r="E66" s="266">
        <v>10</v>
      </c>
      <c r="F66" s="266">
        <v>10</v>
      </c>
      <c r="G66" s="267">
        <v>10</v>
      </c>
      <c r="H66" s="267">
        <v>2</v>
      </c>
      <c r="I66" s="266">
        <f>ROUND(IF('Indicator Data'!I74=0,0,IF(LOG('Indicator Data'!I74)&gt;I$3,10,IF(LOG('Indicator Data'!I74)&lt;I$4,0,((LOG('Indicator Data'!I74)-I$4))/(I$3-I$4)*10))),1)</f>
        <v>7.4</v>
      </c>
      <c r="J66" s="266">
        <f>ROUND(IF('Indicator Data'!J74=0,0,IF(LOG('Indicator Data'!J74)&gt;J$3,10,IF(LOG('Indicator Data'!J74)&lt;J$4,0,((LOG('Indicator Data'!J74)-J$4))/(J$3-J$4)*10))),1)</f>
        <v>9</v>
      </c>
      <c r="K66" s="266">
        <f>ROUND(IF('Indicator Data'!K74=0,0,IF(LOG('Indicator Data'!K74)&gt;K$3,10,IF(LOG('Indicator Data'!K74)&lt;K$4,0,((LOG('Indicator Data'!K74)-K$4))/(K$3-K$4)*10))),1)</f>
        <v>9.8000000000000007</v>
      </c>
      <c r="L66" s="266">
        <f>ROUND(IF('Indicator Data'!L74=0,0,IF(LOG('Indicator Data'!L74)&gt;L$3,10,IF(LOG('Indicator Data'!L74)&lt;L$4,0,((LOG('Indicator Data'!L74)-L$4))/(L$3-L$4)*10))),1)</f>
        <v>9.1999999999999993</v>
      </c>
      <c r="M66" s="266">
        <f>ROUND(IF('Indicator Data'!M74=0,0,IF(LOG('Indicator Data'!M74)&gt;M$3,10,IF(LOG('Indicator Data'!M74)&lt;M$4,0,((LOG('Indicator Data'!M74)-M$4))/(M$3-M$4)*10))),1)</f>
        <v>0</v>
      </c>
      <c r="N66" s="266">
        <f>ROUND(IF('Indicator Data'!N74=0,0,IF(LOG('Indicator Data'!N74)&gt;N$3,10,IF(LOG('Indicator Data'!N74)&lt;N$4,0,((LOG('Indicator Data'!N74)-N$4))/(N$3-N$4)*10))),1)</f>
        <v>0</v>
      </c>
      <c r="O66" s="266">
        <f>ROUND(IF('Indicator Data'!O74=0,0,IF(LOG('Indicator Data'!O74)&gt;O$3,10,IF(LOG('Indicator Data'!O74)&lt;O$4,0,((LOG('Indicator Data'!O74)-O$4))/(O$3-O$4)*10))),1)</f>
        <v>0</v>
      </c>
      <c r="P66" s="266">
        <f>ROUND(IF('Indicator Data'!P74=0,0,IF(LOG('Indicator Data'!P74)&gt;P$3,10,IF(LOG('Indicator Data'!P74)&lt;P$4,0,((LOG('Indicator Data'!P74)-P$4))/(P$3-P$4)*10))),1)</f>
        <v>0</v>
      </c>
      <c r="Q66" s="266">
        <f>ROUND(IF('Indicator Data'!Q74=0,0,IF(LOG('Indicator Data'!Q74)&gt;Q$3,10,IF(LOG('Indicator Data'!Q74)&lt;Q$4,0,((LOG('Indicator Data'!Q74)-Q$4))/(Q$3-Q$4)*10))),1)</f>
        <v>0</v>
      </c>
      <c r="R66" s="266">
        <f>ROUND(IF('Indicator Data'!R74=0,0,IF(LOG('Indicator Data'!R74)&gt;R$3,10,IF(LOG('Indicator Data'!R74)&lt;R$4,0,((LOG('Indicator Data'!R74)-R$4))/(R$3-R$4)*10))),1)</f>
        <v>10</v>
      </c>
      <c r="S66" s="266" t="str">
        <f>IF('Indicator Data'!S74="No data","x",ROUND(IF('Indicator Data'!S74=0,0,IF(LOG('Indicator Data'!S74)&gt;S$3,10,IF(LOG('Indicator Data'!S74)&lt;S$4,0,((LOG('Indicator Data'!S74)-S$4))/(S$3-S$4)*10))),1))</f>
        <v>x</v>
      </c>
      <c r="T66" s="266">
        <f>ROUND(IF('Indicator Data'!T74=0,0,IF(LOG('Indicator Data'!T74)&gt;T$3,10,IF(LOG('Indicator Data'!T74)&lt;T$4,0,((LOG('Indicator Data'!T74)-T$4))/(T$3-T$4)*10))),1)</f>
        <v>3.2</v>
      </c>
      <c r="U66" s="266">
        <f>ROUND(IF('Indicator Data'!U74=0,0,IF(LOG('Indicator Data'!U74)&gt;U$3,10,IF(LOG('Indicator Data'!U74)&lt;U$4,0,((LOG('Indicator Data'!U74)-U$4))/(U$3-U$4)*10))),1)</f>
        <v>2.9</v>
      </c>
      <c r="V66" s="266">
        <f>ROUND(IF('Indicator Data'!V74=0,0,IF(LOG('Indicator Data'!V74)&gt;V$3,10,IF(LOG('Indicator Data'!V74)&lt;V$4,0,((LOG('Indicator Data'!V74)-V$4))/(V$3-V$4)*10))),1)</f>
        <v>1.2</v>
      </c>
      <c r="W66" s="266">
        <f>ROUND(IF('Indicator Data'!W74=0,0,IF(LOG('Indicator Data'!W74)&gt;W$3,10,IF(LOG('Indicator Data'!W74)&lt;W$4,0,((LOG('Indicator Data'!W74)-W$4))/(W$3-W$4)*10))),1)</f>
        <v>2.9</v>
      </c>
      <c r="X66" s="266">
        <f>ROUND(IF('Indicator Data'!X74=0,0,IF(LOG('Indicator Data'!X74)&gt;X$3,10,IF(LOG('Indicator Data'!X74)&lt;X$4,0,((LOG('Indicator Data'!X74)-X$4))/(X$3-X$4)*10))),1)</f>
        <v>4.5999999999999996</v>
      </c>
      <c r="Y66" s="266">
        <f>ROUND(IF('Indicator Data'!Y74=0,0,IF(LOG('Indicator Data'!Y74)&gt;Y$3,10,IF(LOG('Indicator Data'!Y74)&lt;Y$4,0,((LOG('Indicator Data'!Y74)-Y$4))/(Y$3-Y$4)*10))),1)</f>
        <v>8.1</v>
      </c>
      <c r="Z66" s="266">
        <f>ROUND(IF('Indicator Data'!Z74=0,0,IF(LOG('Indicator Data'!Z74)&gt;Z$3,10,IF(LOG('Indicator Data'!Z74)&lt;Z$4,0,((LOG('Indicator Data'!Z74)-Z$4))/(Z$3-Z$4)*10))),1)</f>
        <v>8</v>
      </c>
      <c r="AA66" s="266">
        <f>ROUND(IF('Indicator Data'!AA74=0,0,IF(LOG('Indicator Data'!AA74)&gt;AA$3,10,IF(LOG('Indicator Data'!AA74)&lt;AA$4,0,((LOG('Indicator Data'!AA74)-AA$4))/(AA$3-AA$4)*10))),1)</f>
        <v>1.8</v>
      </c>
      <c r="AB66" s="266">
        <f>ROUND(IF('Indicator Data'!AB74=0,0,IF(LOG('Indicator Data'!AB74)&gt;AB$3,10,IF(LOG('Indicator Data'!AB74)&lt;AB$4,0,((LOG('Indicator Data'!AB74)-AB$4))/(AB$3-AB$4)*10))),1)</f>
        <v>5.7</v>
      </c>
      <c r="AC66" s="266">
        <f>ROUND(IF('Indicator Data'!AC74=0,0,IF(LOG('Indicator Data'!AC74)&gt;AC$3,10,IF(LOG('Indicator Data'!AC74)&lt;AC$4,0,((LOG('Indicator Data'!AC74)-AC$4))/(AC$3-AC$4)*10))),1)</f>
        <v>6.6</v>
      </c>
      <c r="AD66" s="266">
        <f>ROUND(IF('Indicator Data'!AD74=0,0,IF(LOG('Indicator Data'!AD74)&gt;AD$3,10,IF(LOG('Indicator Data'!AD74)&lt;AD$4,0,((LOG('Indicator Data'!AD74)-AD$4))/(AD$3-AD$4)*10))),1)</f>
        <v>8.6</v>
      </c>
      <c r="AE66" s="266">
        <f t="shared" si="0"/>
        <v>9.4</v>
      </c>
      <c r="AF66" s="266">
        <v>9.6</v>
      </c>
      <c r="AG66" s="266">
        <v>8.4</v>
      </c>
      <c r="AH66" s="266">
        <f>ROUND(IF('Indicator Data'!AI74=0,0,IF(LOG('Indicator Data'!AI74)&gt;AH$3,10,IF(LOG('Indicator Data'!AI74)&lt;AH$4,0,((LOG('Indicator Data'!AI74)-AH$4))/(AH$3-AH$4)*10))),1)</f>
        <v>0</v>
      </c>
      <c r="AI66" s="266">
        <f>ROUND(IF('Indicator Data'!AJ74=0,0,IF(LOG('Indicator Data'!AJ74)&gt;AI$3,10,IF(LOG('Indicator Data'!AJ74)&lt;AI$4,0,((LOG('Indicator Data'!AJ74)-AI$4))/(AI$3-AI$4)*10))),1)</f>
        <v>0</v>
      </c>
      <c r="AJ66" s="271">
        <f t="shared" si="1"/>
        <v>9.1999999999999993</v>
      </c>
      <c r="AK66" s="271">
        <f t="shared" si="2"/>
        <v>9</v>
      </c>
      <c r="AL66" s="271">
        <f t="shared" si="3"/>
        <v>0</v>
      </c>
      <c r="AM66" s="271">
        <f t="shared" si="4"/>
        <v>0</v>
      </c>
      <c r="AN66" s="271">
        <f t="shared" si="5"/>
        <v>0</v>
      </c>
      <c r="AO66" s="271">
        <f t="shared" si="6"/>
        <v>10</v>
      </c>
      <c r="AP66" s="271" t="str">
        <f t="shared" si="7"/>
        <v>x</v>
      </c>
      <c r="AQ66" s="271">
        <f t="shared" si="8"/>
        <v>3.1</v>
      </c>
      <c r="AR66" s="271">
        <f t="shared" si="9"/>
        <v>6.1</v>
      </c>
      <c r="AS66" s="272">
        <f t="shared" si="10"/>
        <v>6.4</v>
      </c>
      <c r="AT66" s="272">
        <f t="shared" si="11"/>
        <v>6.4</v>
      </c>
      <c r="AU66" s="2"/>
      <c r="AV66" s="2"/>
      <c r="AW66" s="2"/>
      <c r="AX66" s="2"/>
      <c r="AY66" s="2"/>
      <c r="AZ66" s="2"/>
    </row>
    <row r="67" spans="1:52" ht="15.75" customHeight="1" x14ac:dyDescent="0.3">
      <c r="A67" t="str">
        <f>'Indicator Data'!A75</f>
        <v>Haor and Flash Flood Area</v>
      </c>
      <c r="B67" t="str">
        <f>'Indicator Data'!B75</f>
        <v>Sylhet</v>
      </c>
      <c r="C67" t="str">
        <f>'Indicator Data'!C75</f>
        <v>Maulvibazar</v>
      </c>
      <c r="D67">
        <f>'Indicator Data'!D75</f>
        <v>6058</v>
      </c>
      <c r="E67" s="266">
        <v>10</v>
      </c>
      <c r="F67" s="266">
        <v>10</v>
      </c>
      <c r="G67" s="267">
        <v>10</v>
      </c>
      <c r="H67" s="267">
        <v>2</v>
      </c>
      <c r="I67" s="266">
        <f>ROUND(IF('Indicator Data'!I75=0,0,IF(LOG('Indicator Data'!I75)&gt;I$3,10,IF(LOG('Indicator Data'!I75)&lt;I$4,0,((LOG('Indicator Data'!I75)-I$4))/(I$3-I$4)*10))),1)</f>
        <v>8.3000000000000007</v>
      </c>
      <c r="J67" s="266">
        <f>ROUND(IF('Indicator Data'!J75=0,0,IF(LOG('Indicator Data'!J75)&gt;J$3,10,IF(LOG('Indicator Data'!J75)&lt;J$4,0,((LOG('Indicator Data'!J75)-J$4))/(J$3-J$4)*10))),1)</f>
        <v>8.4</v>
      </c>
      <c r="K67" s="266">
        <f>ROUND(IF('Indicator Data'!K75=0,0,IF(LOG('Indicator Data'!K75)&gt;K$3,10,IF(LOG('Indicator Data'!K75)&lt;K$4,0,((LOG('Indicator Data'!K75)-K$4))/(K$3-K$4)*10))),1)</f>
        <v>8.8000000000000007</v>
      </c>
      <c r="L67" s="266">
        <f>ROUND(IF('Indicator Data'!L75=0,0,IF(LOG('Indicator Data'!L75)&gt;L$3,10,IF(LOG('Indicator Data'!L75)&lt;L$4,0,((LOG('Indicator Data'!L75)-L$4))/(L$3-L$4)*10))),1)</f>
        <v>7.5</v>
      </c>
      <c r="M67" s="266">
        <f>ROUND(IF('Indicator Data'!M75=0,0,IF(LOG('Indicator Data'!M75)&gt;M$3,10,IF(LOG('Indicator Data'!M75)&lt;M$4,0,((LOG('Indicator Data'!M75)-M$4))/(M$3-M$4)*10))),1)</f>
        <v>0</v>
      </c>
      <c r="N67" s="266">
        <f>ROUND(IF('Indicator Data'!N75=0,0,IF(LOG('Indicator Data'!N75)&gt;N$3,10,IF(LOG('Indicator Data'!N75)&lt;N$4,0,((LOG('Indicator Data'!N75)-N$4))/(N$3-N$4)*10))),1)</f>
        <v>0</v>
      </c>
      <c r="O67" s="266">
        <f>ROUND(IF('Indicator Data'!O75=0,0,IF(LOG('Indicator Data'!O75)&gt;O$3,10,IF(LOG('Indicator Data'!O75)&lt;O$4,0,((LOG('Indicator Data'!O75)-O$4))/(O$3-O$4)*10))),1)</f>
        <v>0</v>
      </c>
      <c r="P67" s="266">
        <f>ROUND(IF('Indicator Data'!P75=0,0,IF(LOG('Indicator Data'!P75)&gt;P$3,10,IF(LOG('Indicator Data'!P75)&lt;P$4,0,((LOG('Indicator Data'!P75)-P$4))/(P$3-P$4)*10))),1)</f>
        <v>0</v>
      </c>
      <c r="Q67" s="266">
        <f>ROUND(IF('Indicator Data'!Q75=0,0,IF(LOG('Indicator Data'!Q75)&gt;Q$3,10,IF(LOG('Indicator Data'!Q75)&lt;Q$4,0,((LOG('Indicator Data'!Q75)-Q$4))/(Q$3-Q$4)*10))),1)</f>
        <v>0</v>
      </c>
      <c r="R67" s="266">
        <f>ROUND(IF('Indicator Data'!R75=0,0,IF(LOG('Indicator Data'!R75)&gt;R$3,10,IF(LOG('Indicator Data'!R75)&lt;R$4,0,((LOG('Indicator Data'!R75)-R$4))/(R$3-R$4)*10))),1)</f>
        <v>7.2</v>
      </c>
      <c r="S67" s="266" t="str">
        <f>IF('Indicator Data'!S75="No data","x",ROUND(IF('Indicator Data'!S75=0,0,IF(LOG('Indicator Data'!S75)&gt;S$3,10,IF(LOG('Indicator Data'!S75)&lt;S$4,0,((LOG('Indicator Data'!S75)-S$4))/(S$3-S$4)*10))),1))</f>
        <v>x</v>
      </c>
      <c r="T67" s="266">
        <f>ROUND(IF('Indicator Data'!T75=0,0,IF(LOG('Indicator Data'!T75)&gt;T$3,10,IF(LOG('Indicator Data'!T75)&lt;T$4,0,((LOG('Indicator Data'!T75)-T$4))/(T$3-T$4)*10))),1)</f>
        <v>3.2</v>
      </c>
      <c r="U67" s="266">
        <f>ROUND(IF('Indicator Data'!U75=0,0,IF(LOG('Indicator Data'!U75)&gt;U$3,10,IF(LOG('Indicator Data'!U75)&lt;U$4,0,((LOG('Indicator Data'!U75)-U$4))/(U$3-U$4)*10))),1)</f>
        <v>6.1</v>
      </c>
      <c r="V67" s="266">
        <f>ROUND(IF('Indicator Data'!V75=0,0,IF(LOG('Indicator Data'!V75)&gt;V$3,10,IF(LOG('Indicator Data'!V75)&lt;V$4,0,((LOG('Indicator Data'!V75)-V$4))/(V$3-V$4)*10))),1)</f>
        <v>2.2000000000000002</v>
      </c>
      <c r="W67" s="266">
        <f>ROUND(IF('Indicator Data'!W75=0,0,IF(LOG('Indicator Data'!W75)&gt;W$3,10,IF(LOG('Indicator Data'!W75)&lt;W$4,0,((LOG('Indicator Data'!W75)-W$4))/(W$3-W$4)*10))),1)</f>
        <v>2.1</v>
      </c>
      <c r="X67" s="266">
        <f>ROUND(IF('Indicator Data'!X75=0,0,IF(LOG('Indicator Data'!X75)&gt;X$3,10,IF(LOG('Indicator Data'!X75)&lt;X$4,0,((LOG('Indicator Data'!X75)-X$4))/(X$3-X$4)*10))),1)</f>
        <v>4.3</v>
      </c>
      <c r="Y67" s="266">
        <f>ROUND(IF('Indicator Data'!Y75=0,0,IF(LOG('Indicator Data'!Y75)&gt;Y$3,10,IF(LOG('Indicator Data'!Y75)&lt;Y$4,0,((LOG('Indicator Data'!Y75)-Y$4))/(Y$3-Y$4)*10))),1)</f>
        <v>8.1</v>
      </c>
      <c r="Z67" s="266">
        <f>ROUND(IF('Indicator Data'!Z75=0,0,IF(LOG('Indicator Data'!Z75)&gt;Z$3,10,IF(LOG('Indicator Data'!Z75)&lt;Z$4,0,((LOG('Indicator Data'!Z75)-Z$4))/(Z$3-Z$4)*10))),1)</f>
        <v>8</v>
      </c>
      <c r="AA67" s="266">
        <f>ROUND(IF('Indicator Data'!AA75=0,0,IF(LOG('Indicator Data'!AA75)&gt;AA$3,10,IF(LOG('Indicator Data'!AA75)&lt;AA$4,0,((LOG('Indicator Data'!AA75)-AA$4))/(AA$3-AA$4)*10))),1)</f>
        <v>1.4</v>
      </c>
      <c r="AB67" s="266">
        <f>ROUND(IF('Indicator Data'!AB75=0,0,IF(LOG('Indicator Data'!AB75)&gt;AB$3,10,IF(LOG('Indicator Data'!AB75)&lt;AB$4,0,((LOG('Indicator Data'!AB75)-AB$4))/(AB$3-AB$4)*10))),1)</f>
        <v>6.9</v>
      </c>
      <c r="AC67" s="266">
        <f>ROUND(IF('Indicator Data'!AC75=0,0,IF(LOG('Indicator Data'!AC75)&gt;AC$3,10,IF(LOG('Indicator Data'!AC75)&lt;AC$4,0,((LOG('Indicator Data'!AC75)-AC$4))/(AC$3-AC$4)*10))),1)</f>
        <v>7</v>
      </c>
      <c r="AD67" s="266">
        <f>ROUND(IF('Indicator Data'!AD75=0,0,IF(LOG('Indicator Data'!AD75)&gt;AD$3,10,IF(LOG('Indicator Data'!AD75)&lt;AD$4,0,((LOG('Indicator Data'!AD75)-AD$4))/(AD$3-AD$4)*10))),1)</f>
        <v>5.8</v>
      </c>
      <c r="AE67" s="266">
        <f t="shared" si="0"/>
        <v>9.4</v>
      </c>
      <c r="AF67" s="266">
        <v>9.6</v>
      </c>
      <c r="AG67" s="266">
        <v>8.4</v>
      </c>
      <c r="AH67" s="266">
        <f>ROUND(IF('Indicator Data'!AI75=0,0,IF(LOG('Indicator Data'!AI75)&gt;AH$3,10,IF(LOG('Indicator Data'!AI75)&lt;AH$4,0,((LOG('Indicator Data'!AI75)-AH$4))/(AH$3-AH$4)*10))),1)</f>
        <v>0</v>
      </c>
      <c r="AI67" s="266">
        <f>ROUND(IF('Indicator Data'!AJ75=0,0,IF(LOG('Indicator Data'!AJ75)&gt;AI$3,10,IF(LOG('Indicator Data'!AJ75)&lt;AI$4,0,((LOG('Indicator Data'!AJ75)-AI$4))/(AI$3-AI$4)*10))),1)</f>
        <v>0</v>
      </c>
      <c r="AJ67" s="271">
        <f t="shared" si="1"/>
        <v>9.1999999999999993</v>
      </c>
      <c r="AK67" s="271">
        <f t="shared" si="2"/>
        <v>8.3000000000000007</v>
      </c>
      <c r="AL67" s="271">
        <f t="shared" si="3"/>
        <v>0</v>
      </c>
      <c r="AM67" s="271">
        <f t="shared" si="4"/>
        <v>0</v>
      </c>
      <c r="AN67" s="271">
        <f t="shared" si="5"/>
        <v>0</v>
      </c>
      <c r="AO67" s="271">
        <f t="shared" si="6"/>
        <v>7.2</v>
      </c>
      <c r="AP67" s="271" t="str">
        <f t="shared" si="7"/>
        <v>x</v>
      </c>
      <c r="AQ67" s="271">
        <f t="shared" si="8"/>
        <v>4.8</v>
      </c>
      <c r="AR67" s="271">
        <f t="shared" si="9"/>
        <v>5.9</v>
      </c>
      <c r="AS67" s="272">
        <f t="shared" si="10"/>
        <v>6.4</v>
      </c>
      <c r="AT67" s="272">
        <f t="shared" si="11"/>
        <v>5.5</v>
      </c>
      <c r="AU67" s="2"/>
      <c r="AV67" s="2"/>
      <c r="AW67" s="2"/>
      <c r="AX67" s="2"/>
      <c r="AY67" s="2"/>
      <c r="AZ67" s="2"/>
    </row>
    <row r="68" spans="1:52" ht="15.75" customHeight="1" x14ac:dyDescent="0.3">
      <c r="A68" t="str">
        <f>'Indicator Data'!A76</f>
        <v>Haor and Flash Flood Area</v>
      </c>
      <c r="B68" t="str">
        <f>'Indicator Data'!B76</f>
        <v>Sylhet</v>
      </c>
      <c r="C68" t="str">
        <f>'Indicator Data'!C76</f>
        <v>Sunamganj</v>
      </c>
      <c r="D68">
        <f>'Indicator Data'!D76</f>
        <v>6090</v>
      </c>
      <c r="E68" s="266">
        <v>10</v>
      </c>
      <c r="F68" s="266">
        <v>10</v>
      </c>
      <c r="G68" s="267">
        <v>10</v>
      </c>
      <c r="H68" s="267">
        <v>2</v>
      </c>
      <c r="I68" s="266">
        <f>ROUND(IF('Indicator Data'!I76=0,0,IF(LOG('Indicator Data'!I76)&gt;I$3,10,IF(LOG('Indicator Data'!I76)&lt;I$4,0,((LOG('Indicator Data'!I76)-I$4))/(I$3-I$4)*10))),1)</f>
        <v>8.5</v>
      </c>
      <c r="J68" s="266">
        <f>ROUND(IF('Indicator Data'!J76=0,0,IF(LOG('Indicator Data'!J76)&gt;J$3,10,IF(LOG('Indicator Data'!J76)&lt;J$4,0,((LOG('Indicator Data'!J76)-J$4))/(J$3-J$4)*10))),1)</f>
        <v>9</v>
      </c>
      <c r="K68" s="266">
        <f>ROUND(IF('Indicator Data'!K76=0,0,IF(LOG('Indicator Data'!K76)&gt;K$3,10,IF(LOG('Indicator Data'!K76)&lt;K$4,0,((LOG('Indicator Data'!K76)-K$4))/(K$3-K$4)*10))),1)</f>
        <v>10</v>
      </c>
      <c r="L68" s="266">
        <f>ROUND(IF('Indicator Data'!L76=0,0,IF(LOG('Indicator Data'!L76)&gt;L$3,10,IF(LOG('Indicator Data'!L76)&lt;L$4,0,((LOG('Indicator Data'!L76)-L$4))/(L$3-L$4)*10))),1)</f>
        <v>9.1</v>
      </c>
      <c r="M68" s="266">
        <f>ROUND(IF('Indicator Data'!M76=0,0,IF(LOG('Indicator Data'!M76)&gt;M$3,10,IF(LOG('Indicator Data'!M76)&lt;M$4,0,((LOG('Indicator Data'!M76)-M$4))/(M$3-M$4)*10))),1)</f>
        <v>0</v>
      </c>
      <c r="N68" s="266">
        <f>ROUND(IF('Indicator Data'!N76=0,0,IF(LOG('Indicator Data'!N76)&gt;N$3,10,IF(LOG('Indicator Data'!N76)&lt;N$4,0,((LOG('Indicator Data'!N76)-N$4))/(N$3-N$4)*10))),1)</f>
        <v>0</v>
      </c>
      <c r="O68" s="266">
        <f>ROUND(IF('Indicator Data'!O76=0,0,IF(LOG('Indicator Data'!O76)&gt;O$3,10,IF(LOG('Indicator Data'!O76)&lt;O$4,0,((LOG('Indicator Data'!O76)-O$4))/(O$3-O$4)*10))),1)</f>
        <v>0</v>
      </c>
      <c r="P68" s="266">
        <f>ROUND(IF('Indicator Data'!P76=0,0,IF(LOG('Indicator Data'!P76)&gt;P$3,10,IF(LOG('Indicator Data'!P76)&lt;P$4,0,((LOG('Indicator Data'!P76)-P$4))/(P$3-P$4)*10))),1)</f>
        <v>0</v>
      </c>
      <c r="Q68" s="266">
        <f>ROUND(IF('Indicator Data'!Q76=0,0,IF(LOG('Indicator Data'!Q76)&gt;Q$3,10,IF(LOG('Indicator Data'!Q76)&lt;Q$4,0,((LOG('Indicator Data'!Q76)-Q$4))/(Q$3-Q$4)*10))),1)</f>
        <v>0</v>
      </c>
      <c r="R68" s="266">
        <f>ROUND(IF('Indicator Data'!R76=0,0,IF(LOG('Indicator Data'!R76)&gt;R$3,10,IF(LOG('Indicator Data'!R76)&lt;R$4,0,((LOG('Indicator Data'!R76)-R$4))/(R$3-R$4)*10))),1)</f>
        <v>9.6</v>
      </c>
      <c r="S68" s="266" t="str">
        <f>IF('Indicator Data'!S76="No data","x",ROUND(IF('Indicator Data'!S76=0,0,IF(LOG('Indicator Data'!S76)&gt;S$3,10,IF(LOG('Indicator Data'!S76)&lt;S$4,0,((LOG('Indicator Data'!S76)-S$4))/(S$3-S$4)*10))),1))</f>
        <v>x</v>
      </c>
      <c r="T68" s="266">
        <f>ROUND(IF('Indicator Data'!T76=0,0,IF(LOG('Indicator Data'!T76)&gt;T$3,10,IF(LOG('Indicator Data'!T76)&lt;T$4,0,((LOG('Indicator Data'!T76)-T$4))/(T$3-T$4)*10))),1)</f>
        <v>1.1000000000000001</v>
      </c>
      <c r="U68" s="266">
        <f>ROUND(IF('Indicator Data'!U76=0,0,IF(LOG('Indicator Data'!U76)&gt;U$3,10,IF(LOG('Indicator Data'!U76)&lt;U$4,0,((LOG('Indicator Data'!U76)-U$4))/(U$3-U$4)*10))),1)</f>
        <v>0</v>
      </c>
      <c r="V68" s="266">
        <f>ROUND(IF('Indicator Data'!V76=0,0,IF(LOG('Indicator Data'!V76)&gt;V$3,10,IF(LOG('Indicator Data'!V76)&lt;V$4,0,((LOG('Indicator Data'!V76)-V$4))/(V$3-V$4)*10))),1)</f>
        <v>0.4</v>
      </c>
      <c r="W68" s="266">
        <f>ROUND(IF('Indicator Data'!W76=0,0,IF(LOG('Indicator Data'!W76)&gt;W$3,10,IF(LOG('Indicator Data'!W76)&lt;W$4,0,((LOG('Indicator Data'!W76)-W$4))/(W$3-W$4)*10))),1)</f>
        <v>0</v>
      </c>
      <c r="X68" s="266">
        <f>ROUND(IF('Indicator Data'!X76=0,0,IF(LOG('Indicator Data'!X76)&gt;X$3,10,IF(LOG('Indicator Data'!X76)&lt;X$4,0,((LOG('Indicator Data'!X76)-X$4))/(X$3-X$4)*10))),1)</f>
        <v>4.3</v>
      </c>
      <c r="Y68" s="266">
        <f>ROUND(IF('Indicator Data'!Y76=0,0,IF(LOG('Indicator Data'!Y76)&gt;Y$3,10,IF(LOG('Indicator Data'!Y76)&lt;Y$4,0,((LOG('Indicator Data'!Y76)-Y$4))/(Y$3-Y$4)*10))),1)</f>
        <v>9.4</v>
      </c>
      <c r="Z68" s="266">
        <f>ROUND(IF('Indicator Data'!Z76=0,0,IF(LOG('Indicator Data'!Z76)&gt;Z$3,10,IF(LOG('Indicator Data'!Z76)&lt;Z$4,0,((LOG('Indicator Data'!Z76)-Z$4))/(Z$3-Z$4)*10))),1)</f>
        <v>8.3000000000000007</v>
      </c>
      <c r="AA68" s="266">
        <f>ROUND(IF('Indicator Data'!AA76=0,0,IF(LOG('Indicator Data'!AA76)&gt;AA$3,10,IF(LOG('Indicator Data'!AA76)&lt;AA$4,0,((LOG('Indicator Data'!AA76)-AA$4))/(AA$3-AA$4)*10))),1)</f>
        <v>1.1000000000000001</v>
      </c>
      <c r="AB68" s="266">
        <f>ROUND(IF('Indicator Data'!AB76=0,0,IF(LOG('Indicator Data'!AB76)&gt;AB$3,10,IF(LOG('Indicator Data'!AB76)&lt;AB$4,0,((LOG('Indicator Data'!AB76)-AB$4))/(AB$3-AB$4)*10))),1)</f>
        <v>6.1</v>
      </c>
      <c r="AC68" s="266">
        <f>ROUND(IF('Indicator Data'!AC76=0,0,IF(LOG('Indicator Data'!AC76)&gt;AC$3,10,IF(LOG('Indicator Data'!AC76)&lt;AC$4,0,((LOG('Indicator Data'!AC76)-AC$4))/(AC$3-AC$4)*10))),1)</f>
        <v>7.5</v>
      </c>
      <c r="AD68" s="266">
        <f>ROUND(IF('Indicator Data'!AD76=0,0,IF(LOG('Indicator Data'!AD76)&gt;AD$3,10,IF(LOG('Indicator Data'!AD76)&lt;AD$4,0,((LOG('Indicator Data'!AD76)-AD$4))/(AD$3-AD$4)*10))),1)</f>
        <v>10</v>
      </c>
      <c r="AE68" s="266">
        <f t="shared" si="0"/>
        <v>9.4</v>
      </c>
      <c r="AF68" s="266">
        <v>9.6</v>
      </c>
      <c r="AG68" s="266">
        <v>8.4</v>
      </c>
      <c r="AH68" s="266">
        <f>ROUND(IF('Indicator Data'!AI76=0,0,IF(LOG('Indicator Data'!AI76)&gt;AH$3,10,IF(LOG('Indicator Data'!AI76)&lt;AH$4,0,((LOG('Indicator Data'!AI76)-AH$4))/(AH$3-AH$4)*10))),1)</f>
        <v>0</v>
      </c>
      <c r="AI68" s="266">
        <f>ROUND(IF('Indicator Data'!AJ76=0,0,IF(LOG('Indicator Data'!AJ76)&gt;AI$3,10,IF(LOG('Indicator Data'!AJ76)&lt;AI$4,0,((LOG('Indicator Data'!AJ76)-AI$4))/(AI$3-AI$4)*10))),1)</f>
        <v>0</v>
      </c>
      <c r="AJ68" s="271">
        <f t="shared" si="1"/>
        <v>9.1999999999999993</v>
      </c>
      <c r="AK68" s="271">
        <f t="shared" si="2"/>
        <v>9.1999999999999993</v>
      </c>
      <c r="AL68" s="271">
        <f t="shared" si="3"/>
        <v>0</v>
      </c>
      <c r="AM68" s="271">
        <f t="shared" si="4"/>
        <v>0</v>
      </c>
      <c r="AN68" s="271">
        <f t="shared" si="5"/>
        <v>0</v>
      </c>
      <c r="AO68" s="271">
        <f t="shared" si="6"/>
        <v>9.6</v>
      </c>
      <c r="AP68" s="271" t="str">
        <f t="shared" si="7"/>
        <v>x</v>
      </c>
      <c r="AQ68" s="271">
        <f t="shared" si="8"/>
        <v>0.6</v>
      </c>
      <c r="AR68" s="271">
        <f t="shared" si="9"/>
        <v>6.6</v>
      </c>
      <c r="AS68" s="272">
        <f t="shared" si="10"/>
        <v>6.4</v>
      </c>
      <c r="AT68" s="272">
        <f t="shared" si="11"/>
        <v>6.2</v>
      </c>
      <c r="AU68" s="2"/>
      <c r="AV68" s="2"/>
      <c r="AW68" s="2"/>
      <c r="AX68" s="2"/>
      <c r="AY68" s="2"/>
      <c r="AZ68" s="2"/>
    </row>
    <row r="69" spans="1:52" ht="15.75" customHeight="1" x14ac:dyDescent="0.3">
      <c r="A69" t="str">
        <f>'Indicator Data'!A77</f>
        <v>Haor and Flash Flood Area</v>
      </c>
      <c r="B69" t="str">
        <f>'Indicator Data'!B77</f>
        <v>Sylhet</v>
      </c>
      <c r="C69" t="str">
        <f>'Indicator Data'!C77</f>
        <v>Sylhet</v>
      </c>
      <c r="D69">
        <f>'Indicator Data'!D77</f>
        <v>6091</v>
      </c>
      <c r="E69" s="266">
        <v>10</v>
      </c>
      <c r="F69" s="266">
        <v>10</v>
      </c>
      <c r="G69" s="267">
        <v>10</v>
      </c>
      <c r="H69" s="267">
        <v>2</v>
      </c>
      <c r="I69" s="266">
        <f>ROUND(IF('Indicator Data'!I77=0,0,IF(LOG('Indicator Data'!I77)&gt;I$3,10,IF(LOG('Indicator Data'!I77)&lt;I$4,0,((LOG('Indicator Data'!I77)-I$4))/(I$3-I$4)*10))),1)</f>
        <v>9.1999999999999993</v>
      </c>
      <c r="J69" s="266">
        <f>ROUND(IF('Indicator Data'!J77=0,0,IF(LOG('Indicator Data'!J77)&gt;J$3,10,IF(LOG('Indicator Data'!J77)&lt;J$4,0,((LOG('Indicator Data'!J77)-J$4))/(J$3-J$4)*10))),1)</f>
        <v>9.3000000000000007</v>
      </c>
      <c r="K69" s="266">
        <f>ROUND(IF('Indicator Data'!K77=0,0,IF(LOG('Indicator Data'!K77)&gt;K$3,10,IF(LOG('Indicator Data'!K77)&lt;K$4,0,((LOG('Indicator Data'!K77)-K$4))/(K$3-K$4)*10))),1)</f>
        <v>9</v>
      </c>
      <c r="L69" s="266">
        <f>ROUND(IF('Indicator Data'!L77=0,0,IF(LOG('Indicator Data'!L77)&gt;L$3,10,IF(LOG('Indicator Data'!L77)&lt;L$4,0,((LOG('Indicator Data'!L77)-L$4))/(L$3-L$4)*10))),1)</f>
        <v>7.9</v>
      </c>
      <c r="M69" s="266">
        <f>ROUND(IF('Indicator Data'!M77=0,0,IF(LOG('Indicator Data'!M77)&gt;M$3,10,IF(LOG('Indicator Data'!M77)&lt;M$4,0,((LOG('Indicator Data'!M77)-M$4))/(M$3-M$4)*10))),1)</f>
        <v>0</v>
      </c>
      <c r="N69" s="266">
        <f>ROUND(IF('Indicator Data'!N77=0,0,IF(LOG('Indicator Data'!N77)&gt;N$3,10,IF(LOG('Indicator Data'!N77)&lt;N$4,0,((LOG('Indicator Data'!N77)-N$4))/(N$3-N$4)*10))),1)</f>
        <v>0</v>
      </c>
      <c r="O69" s="266">
        <f>ROUND(IF('Indicator Data'!O77=0,0,IF(LOG('Indicator Data'!O77)&gt;O$3,10,IF(LOG('Indicator Data'!O77)&lt;O$4,0,((LOG('Indicator Data'!O77)-O$4))/(O$3-O$4)*10))),1)</f>
        <v>0</v>
      </c>
      <c r="P69" s="266">
        <f>ROUND(IF('Indicator Data'!P77=0,0,IF(LOG('Indicator Data'!P77)&gt;P$3,10,IF(LOG('Indicator Data'!P77)&lt;P$4,0,((LOG('Indicator Data'!P77)-P$4))/(P$3-P$4)*10))),1)</f>
        <v>0</v>
      </c>
      <c r="Q69" s="266">
        <f>ROUND(IF('Indicator Data'!Q77=0,0,IF(LOG('Indicator Data'!Q77)&gt;Q$3,10,IF(LOG('Indicator Data'!Q77)&lt;Q$4,0,((LOG('Indicator Data'!Q77)-Q$4))/(Q$3-Q$4)*10))),1)</f>
        <v>0</v>
      </c>
      <c r="R69" s="266">
        <f>ROUND(IF('Indicator Data'!R77=0,0,IF(LOG('Indicator Data'!R77)&gt;R$3,10,IF(LOG('Indicator Data'!R77)&lt;R$4,0,((LOG('Indicator Data'!R77)-R$4))/(R$3-R$4)*10))),1)</f>
        <v>7.8</v>
      </c>
      <c r="S69" s="266" t="str">
        <f>IF('Indicator Data'!S77="No data","x",ROUND(IF('Indicator Data'!S77=0,0,IF(LOG('Indicator Data'!S77)&gt;S$3,10,IF(LOG('Indicator Data'!S77)&lt;S$4,0,((LOG('Indicator Data'!S77)-S$4))/(S$3-S$4)*10))),1))</f>
        <v>x</v>
      </c>
      <c r="T69" s="266">
        <f>ROUND(IF('Indicator Data'!T77=0,0,IF(LOG('Indicator Data'!T77)&gt;T$3,10,IF(LOG('Indicator Data'!T77)&lt;T$4,0,((LOG('Indicator Data'!T77)-T$4))/(T$3-T$4)*10))),1)</f>
        <v>4.5999999999999996</v>
      </c>
      <c r="U69" s="266">
        <f>ROUND(IF('Indicator Data'!U77=0,0,IF(LOG('Indicator Data'!U77)&gt;U$3,10,IF(LOG('Indicator Data'!U77)&lt;U$4,0,((LOG('Indicator Data'!U77)-U$4))/(U$3-U$4)*10))),1)</f>
        <v>5.0999999999999996</v>
      </c>
      <c r="V69" s="266">
        <f>ROUND(IF('Indicator Data'!V77=0,0,IF(LOG('Indicator Data'!V77)&gt;V$3,10,IF(LOG('Indicator Data'!V77)&lt;V$4,0,((LOG('Indicator Data'!V77)-V$4))/(V$3-V$4)*10))),1)</f>
        <v>4.4000000000000004</v>
      </c>
      <c r="W69" s="266">
        <f>ROUND(IF('Indicator Data'!W77=0,0,IF(LOG('Indicator Data'!W77)&gt;W$3,10,IF(LOG('Indicator Data'!W77)&lt;W$4,0,((LOG('Indicator Data'!W77)-W$4))/(W$3-W$4)*10))),1)</f>
        <v>4</v>
      </c>
      <c r="X69" s="266">
        <f>ROUND(IF('Indicator Data'!X77=0,0,IF(LOG('Indicator Data'!X77)&gt;X$3,10,IF(LOG('Indicator Data'!X77)&lt;X$4,0,((LOG('Indicator Data'!X77)-X$4))/(X$3-X$4)*10))),1)</f>
        <v>5.3</v>
      </c>
      <c r="Y69" s="266">
        <f>ROUND(IF('Indicator Data'!Y77=0,0,IF(LOG('Indicator Data'!Y77)&gt;Y$3,10,IF(LOG('Indicator Data'!Y77)&lt;Y$4,0,((LOG('Indicator Data'!Y77)-Y$4))/(Y$3-Y$4)*10))),1)</f>
        <v>10</v>
      </c>
      <c r="Z69" s="266">
        <f>ROUND(IF('Indicator Data'!Z77=0,0,IF(LOG('Indicator Data'!Z77)&gt;Z$3,10,IF(LOG('Indicator Data'!Z77)&lt;Z$4,0,((LOG('Indicator Data'!Z77)-Z$4))/(Z$3-Z$4)*10))),1)</f>
        <v>9</v>
      </c>
      <c r="AA69" s="266">
        <f>ROUND(IF('Indicator Data'!AA77=0,0,IF(LOG('Indicator Data'!AA77)&gt;AA$3,10,IF(LOG('Indicator Data'!AA77)&lt;AA$4,0,((LOG('Indicator Data'!AA77)-AA$4))/(AA$3-AA$4)*10))),1)</f>
        <v>4.5999999999999996</v>
      </c>
      <c r="AB69" s="266">
        <f>ROUND(IF('Indicator Data'!AB77=0,0,IF(LOG('Indicator Data'!AB77)&gt;AB$3,10,IF(LOG('Indicator Data'!AB77)&lt;AB$4,0,((LOG('Indicator Data'!AB77)-AB$4))/(AB$3-AB$4)*10))),1)</f>
        <v>7.9</v>
      </c>
      <c r="AC69" s="266">
        <f>ROUND(IF('Indicator Data'!AC77=0,0,IF(LOG('Indicator Data'!AC77)&gt;AC$3,10,IF(LOG('Indicator Data'!AC77)&lt;AC$4,0,((LOG('Indicator Data'!AC77)-AC$4))/(AC$3-AC$4)*10))),1)</f>
        <v>5.8</v>
      </c>
      <c r="AD69" s="266">
        <f>ROUND(IF('Indicator Data'!AD77=0,0,IF(LOG('Indicator Data'!AD77)&gt;AD$3,10,IF(LOG('Indicator Data'!AD77)&lt;AD$4,0,((LOG('Indicator Data'!AD77)-AD$4))/(AD$3-AD$4)*10))),1)</f>
        <v>7</v>
      </c>
      <c r="AE69" s="266">
        <f t="shared" si="0"/>
        <v>9.4</v>
      </c>
      <c r="AF69" s="266">
        <v>9.6</v>
      </c>
      <c r="AG69" s="266">
        <v>8.4</v>
      </c>
      <c r="AH69" s="266">
        <f>ROUND(IF('Indicator Data'!AI77=0,0,IF(LOG('Indicator Data'!AI77)&gt;AH$3,10,IF(LOG('Indicator Data'!AI77)&lt;AH$4,0,((LOG('Indicator Data'!AI77)-AH$4))/(AH$3-AH$4)*10))),1)</f>
        <v>0</v>
      </c>
      <c r="AI69" s="266">
        <f>ROUND(IF('Indicator Data'!AJ77=0,0,IF(LOG('Indicator Data'!AJ77)&gt;AI$3,10,IF(LOG('Indicator Data'!AJ77)&lt;AI$4,0,((LOG('Indicator Data'!AJ77)-AI$4))/(AI$3-AI$4)*10))),1)</f>
        <v>0</v>
      </c>
      <c r="AJ69" s="271">
        <f t="shared" si="1"/>
        <v>9.1999999999999993</v>
      </c>
      <c r="AK69" s="271">
        <f t="shared" si="2"/>
        <v>8.9</v>
      </c>
      <c r="AL69" s="271">
        <f t="shared" si="3"/>
        <v>0</v>
      </c>
      <c r="AM69" s="271">
        <f t="shared" si="4"/>
        <v>0</v>
      </c>
      <c r="AN69" s="271">
        <f t="shared" si="5"/>
        <v>0</v>
      </c>
      <c r="AO69" s="271">
        <f t="shared" si="6"/>
        <v>7.8</v>
      </c>
      <c r="AP69" s="271" t="str">
        <f t="shared" si="7"/>
        <v>x</v>
      </c>
      <c r="AQ69" s="271">
        <f t="shared" si="8"/>
        <v>4.9000000000000004</v>
      </c>
      <c r="AR69" s="271">
        <f t="shared" si="9"/>
        <v>7.2</v>
      </c>
      <c r="AS69" s="272">
        <f t="shared" si="10"/>
        <v>6.4</v>
      </c>
      <c r="AT69" s="272">
        <f t="shared" si="11"/>
        <v>6</v>
      </c>
      <c r="AU69" s="2"/>
      <c r="AV69" s="2"/>
      <c r="AW69" s="2"/>
      <c r="AX69" s="2"/>
      <c r="AY69" s="2"/>
      <c r="AZ69" s="2"/>
    </row>
    <row r="70" spans="1:52" ht="15.75" customHeight="1" x14ac:dyDescent="0.3">
      <c r="D70" s="2"/>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43"/>
      <c r="AL70" s="110"/>
      <c r="AM70" s="110"/>
      <c r="AN70" s="110"/>
      <c r="AO70" s="110"/>
      <c r="AP70" s="110"/>
      <c r="AQ70" s="110"/>
      <c r="AR70" s="110"/>
      <c r="AS70" s="110"/>
      <c r="AT70" s="2"/>
      <c r="AU70" s="2"/>
      <c r="AV70" s="2"/>
      <c r="AW70" s="2"/>
      <c r="AX70" s="2"/>
      <c r="AY70" s="2"/>
      <c r="AZ70" s="2"/>
    </row>
    <row r="71" spans="1:52" ht="15.75" customHeight="1" x14ac:dyDescent="0.3">
      <c r="D71" s="2"/>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43"/>
      <c r="AL71" s="110"/>
      <c r="AM71" s="110"/>
      <c r="AN71" s="110"/>
      <c r="AO71" s="110"/>
      <c r="AP71" s="110"/>
      <c r="AQ71" s="110"/>
      <c r="AR71" s="110"/>
      <c r="AS71" s="110"/>
      <c r="AT71" s="2"/>
      <c r="AU71" s="2"/>
      <c r="AV71" s="2"/>
      <c r="AW71" s="2"/>
      <c r="AX71" s="2"/>
      <c r="AY71" s="2"/>
      <c r="AZ71" s="2"/>
    </row>
    <row r="72" spans="1:52" ht="15.75" customHeight="1" x14ac:dyDescent="0.3">
      <c r="D72" s="2"/>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43"/>
      <c r="AL72" s="110"/>
      <c r="AM72" s="110"/>
      <c r="AN72" s="110"/>
      <c r="AO72" s="110"/>
      <c r="AP72" s="110"/>
      <c r="AQ72" s="110"/>
      <c r="AR72" s="110"/>
      <c r="AS72" s="110"/>
      <c r="AT72" s="2"/>
      <c r="AU72" s="2"/>
      <c r="AV72" s="2"/>
      <c r="AW72" s="2"/>
      <c r="AX72" s="2"/>
      <c r="AY72" s="2"/>
      <c r="AZ72" s="2"/>
    </row>
    <row r="73" spans="1:52" ht="15.75" customHeight="1" x14ac:dyDescent="0.3">
      <c r="D73" s="2"/>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43"/>
      <c r="AL73" s="110"/>
      <c r="AM73" s="110"/>
      <c r="AN73" s="110"/>
      <c r="AO73" s="110"/>
      <c r="AP73" s="110"/>
      <c r="AQ73" s="110"/>
      <c r="AR73" s="110"/>
      <c r="AS73" s="110"/>
      <c r="AT73" s="2"/>
      <c r="AU73" s="2"/>
      <c r="AV73" s="2"/>
      <c r="AW73" s="2"/>
      <c r="AX73" s="2"/>
      <c r="AY73" s="2"/>
      <c r="AZ73" s="2"/>
    </row>
    <row r="74" spans="1:52" ht="15.75" customHeight="1" x14ac:dyDescent="0.3">
      <c r="D74" s="2"/>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43"/>
      <c r="AL74" s="110"/>
      <c r="AM74" s="110"/>
      <c r="AN74" s="110"/>
      <c r="AO74" s="110"/>
      <c r="AP74" s="110"/>
      <c r="AQ74" s="110"/>
      <c r="AR74" s="110"/>
      <c r="AS74" s="110"/>
      <c r="AT74" s="2"/>
      <c r="AU74" s="2"/>
      <c r="AV74" s="2"/>
      <c r="AW74" s="2"/>
      <c r="AX74" s="2"/>
      <c r="AY74" s="2"/>
      <c r="AZ74" s="2"/>
    </row>
    <row r="75" spans="1:52" ht="15.75" customHeight="1" x14ac:dyDescent="0.3">
      <c r="D75" s="2"/>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43"/>
      <c r="AL75" s="110"/>
      <c r="AM75" s="110"/>
      <c r="AN75" s="110"/>
      <c r="AO75" s="110"/>
      <c r="AP75" s="110"/>
      <c r="AQ75" s="110"/>
      <c r="AR75" s="110"/>
      <c r="AS75" s="110"/>
      <c r="AT75" s="2"/>
      <c r="AU75" s="2"/>
      <c r="AV75" s="2"/>
      <c r="AW75" s="2"/>
      <c r="AX75" s="2"/>
      <c r="AY75" s="2"/>
      <c r="AZ75" s="2"/>
    </row>
    <row r="76" spans="1:52" ht="15.75" customHeight="1" x14ac:dyDescent="0.3">
      <c r="D76" s="2"/>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43"/>
      <c r="AL76" s="110"/>
      <c r="AM76" s="110"/>
      <c r="AN76" s="110"/>
      <c r="AO76" s="110"/>
      <c r="AP76" s="110"/>
      <c r="AQ76" s="110"/>
      <c r="AR76" s="110"/>
      <c r="AS76" s="110"/>
      <c r="AT76" s="2"/>
      <c r="AU76" s="2"/>
      <c r="AV76" s="2"/>
      <c r="AW76" s="2"/>
      <c r="AX76" s="2"/>
      <c r="AY76" s="2"/>
      <c r="AZ76" s="2"/>
    </row>
    <row r="77" spans="1:52" ht="15.75" customHeight="1" x14ac:dyDescent="0.3">
      <c r="D77" s="2"/>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43"/>
      <c r="AL77" s="110"/>
      <c r="AM77" s="110"/>
      <c r="AN77" s="110"/>
      <c r="AO77" s="110"/>
      <c r="AP77" s="110"/>
      <c r="AQ77" s="110"/>
      <c r="AR77" s="110"/>
      <c r="AS77" s="110"/>
      <c r="AT77" s="2"/>
      <c r="AU77" s="2"/>
      <c r="AV77" s="2"/>
      <c r="AW77" s="2"/>
      <c r="AX77" s="2"/>
      <c r="AY77" s="2"/>
      <c r="AZ77" s="2"/>
    </row>
    <row r="78" spans="1:52" ht="15.75" customHeight="1" x14ac:dyDescent="0.3">
      <c r="D78" s="2"/>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43"/>
      <c r="AL78" s="110"/>
      <c r="AM78" s="110"/>
      <c r="AN78" s="110"/>
      <c r="AO78" s="110"/>
      <c r="AP78" s="110"/>
      <c r="AQ78" s="110"/>
      <c r="AR78" s="110"/>
      <c r="AS78" s="110"/>
      <c r="AT78" s="2"/>
      <c r="AU78" s="2"/>
      <c r="AV78" s="2"/>
      <c r="AW78" s="2"/>
      <c r="AX78" s="2"/>
      <c r="AY78" s="2"/>
      <c r="AZ78" s="2"/>
    </row>
    <row r="79" spans="1:52" ht="15.75" customHeight="1" x14ac:dyDescent="0.3">
      <c r="D79" s="2"/>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43"/>
      <c r="AL79" s="110"/>
      <c r="AM79" s="110"/>
      <c r="AN79" s="110"/>
      <c r="AO79" s="110"/>
      <c r="AP79" s="110"/>
      <c r="AQ79" s="110"/>
      <c r="AR79" s="110"/>
      <c r="AS79" s="110"/>
      <c r="AT79" s="2"/>
      <c r="AU79" s="2"/>
      <c r="AV79" s="2"/>
      <c r="AW79" s="2"/>
      <c r="AX79" s="2"/>
      <c r="AY79" s="2"/>
      <c r="AZ79" s="2"/>
    </row>
    <row r="80" spans="1:52" ht="15.75" customHeight="1" x14ac:dyDescent="0.3">
      <c r="D80" s="2"/>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43"/>
      <c r="AL80" s="110"/>
      <c r="AM80" s="110"/>
      <c r="AN80" s="110"/>
      <c r="AO80" s="110"/>
      <c r="AP80" s="110"/>
      <c r="AQ80" s="110"/>
      <c r="AR80" s="110"/>
      <c r="AS80" s="110"/>
      <c r="AT80" s="2"/>
      <c r="AU80" s="2"/>
      <c r="AV80" s="2"/>
      <c r="AW80" s="2"/>
      <c r="AX80" s="2"/>
      <c r="AY80" s="2"/>
      <c r="AZ80" s="2"/>
    </row>
    <row r="81" spans="4:52" ht="15.75" customHeight="1" x14ac:dyDescent="0.3">
      <c r="D81" s="2"/>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43"/>
      <c r="AL81" s="110"/>
      <c r="AM81" s="110"/>
      <c r="AN81" s="110"/>
      <c r="AO81" s="110"/>
      <c r="AP81" s="110"/>
      <c r="AQ81" s="110"/>
      <c r="AR81" s="110"/>
      <c r="AS81" s="110"/>
      <c r="AT81" s="2"/>
      <c r="AU81" s="2"/>
      <c r="AV81" s="2"/>
      <c r="AW81" s="2"/>
      <c r="AX81" s="2"/>
      <c r="AY81" s="2"/>
      <c r="AZ81" s="2"/>
    </row>
    <row r="82" spans="4:52" ht="15.75" customHeight="1" x14ac:dyDescent="0.3">
      <c r="D82" s="2"/>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43"/>
      <c r="AL82" s="110"/>
      <c r="AM82" s="110"/>
      <c r="AN82" s="110"/>
      <c r="AO82" s="110"/>
      <c r="AP82" s="110"/>
      <c r="AQ82" s="110"/>
      <c r="AR82" s="110"/>
      <c r="AS82" s="110"/>
      <c r="AT82" s="2"/>
      <c r="AU82" s="2"/>
      <c r="AV82" s="2"/>
      <c r="AW82" s="2"/>
      <c r="AX82" s="2"/>
      <c r="AY82" s="2"/>
      <c r="AZ82" s="2"/>
    </row>
    <row r="83" spans="4:52" ht="15.75" customHeight="1" x14ac:dyDescent="0.3">
      <c r="D83" s="2"/>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43"/>
      <c r="AL83" s="110"/>
      <c r="AM83" s="110"/>
      <c r="AN83" s="110"/>
      <c r="AO83" s="110"/>
      <c r="AP83" s="110"/>
      <c r="AQ83" s="110"/>
      <c r="AR83" s="110"/>
      <c r="AS83" s="110"/>
      <c r="AT83" s="2"/>
      <c r="AU83" s="2"/>
      <c r="AV83" s="2"/>
      <c r="AW83" s="2"/>
      <c r="AX83" s="2"/>
      <c r="AY83" s="2"/>
      <c r="AZ83" s="2"/>
    </row>
    <row r="84" spans="4:52" ht="15.75" customHeight="1" x14ac:dyDescent="0.3">
      <c r="D84" s="2"/>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43"/>
      <c r="AL84" s="110"/>
      <c r="AM84" s="110"/>
      <c r="AN84" s="110"/>
      <c r="AO84" s="110"/>
      <c r="AP84" s="110"/>
      <c r="AQ84" s="110"/>
      <c r="AR84" s="110"/>
      <c r="AS84" s="110"/>
      <c r="AT84" s="2"/>
      <c r="AU84" s="2"/>
      <c r="AV84" s="2"/>
      <c r="AW84" s="2"/>
      <c r="AX84" s="2"/>
      <c r="AY84" s="2"/>
      <c r="AZ84" s="2"/>
    </row>
    <row r="85" spans="4:52" ht="15.75" customHeight="1" x14ac:dyDescent="0.3">
      <c r="D85" s="2"/>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43"/>
      <c r="AL85" s="110"/>
      <c r="AM85" s="110"/>
      <c r="AN85" s="110"/>
      <c r="AO85" s="110"/>
      <c r="AP85" s="110"/>
      <c r="AQ85" s="110"/>
      <c r="AR85" s="110"/>
      <c r="AS85" s="110"/>
      <c r="AT85" s="2"/>
      <c r="AU85" s="2"/>
      <c r="AV85" s="2"/>
      <c r="AW85" s="2"/>
      <c r="AX85" s="2"/>
      <c r="AY85" s="2"/>
      <c r="AZ85" s="2"/>
    </row>
    <row r="86" spans="4:52" ht="15.75" customHeight="1" x14ac:dyDescent="0.3">
      <c r="D86" s="2"/>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43"/>
      <c r="AL86" s="110"/>
      <c r="AM86" s="110"/>
      <c r="AN86" s="110"/>
      <c r="AO86" s="110"/>
      <c r="AP86" s="110"/>
      <c r="AQ86" s="110"/>
      <c r="AR86" s="110"/>
      <c r="AS86" s="110"/>
      <c r="AT86" s="2"/>
      <c r="AU86" s="2"/>
      <c r="AV86" s="2"/>
      <c r="AW86" s="2"/>
      <c r="AX86" s="2"/>
      <c r="AY86" s="2"/>
      <c r="AZ86" s="2"/>
    </row>
    <row r="87" spans="4:52" ht="15.75" customHeight="1" x14ac:dyDescent="0.3">
      <c r="D87" s="2"/>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43"/>
      <c r="AL87" s="110"/>
      <c r="AM87" s="110"/>
      <c r="AN87" s="110"/>
      <c r="AO87" s="110"/>
      <c r="AP87" s="110"/>
      <c r="AQ87" s="110"/>
      <c r="AR87" s="110"/>
      <c r="AS87" s="110"/>
      <c r="AT87" s="2"/>
      <c r="AU87" s="2"/>
      <c r="AV87" s="2"/>
      <c r="AW87" s="2"/>
      <c r="AX87" s="2"/>
      <c r="AY87" s="2"/>
      <c r="AZ87" s="2"/>
    </row>
    <row r="88" spans="4:52" ht="15.75" customHeight="1" x14ac:dyDescent="0.3">
      <c r="D88" s="2"/>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43"/>
      <c r="AL88" s="110"/>
      <c r="AM88" s="110"/>
      <c r="AN88" s="110"/>
      <c r="AO88" s="110"/>
      <c r="AP88" s="110"/>
      <c r="AQ88" s="110"/>
      <c r="AR88" s="110"/>
      <c r="AS88" s="110"/>
      <c r="AT88" s="2"/>
      <c r="AU88" s="2"/>
      <c r="AV88" s="2"/>
      <c r="AW88" s="2"/>
      <c r="AX88" s="2"/>
      <c r="AY88" s="2"/>
      <c r="AZ88" s="2"/>
    </row>
    <row r="89" spans="4:52" ht="15.75" customHeight="1" x14ac:dyDescent="0.3">
      <c r="D89" s="2"/>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43"/>
      <c r="AL89" s="110"/>
      <c r="AM89" s="110"/>
      <c r="AN89" s="110"/>
      <c r="AO89" s="110"/>
      <c r="AP89" s="110"/>
      <c r="AQ89" s="110"/>
      <c r="AR89" s="110"/>
      <c r="AS89" s="110"/>
      <c r="AT89" s="2"/>
      <c r="AU89" s="2"/>
      <c r="AV89" s="2"/>
      <c r="AW89" s="2"/>
      <c r="AX89" s="2"/>
      <c r="AY89" s="2"/>
      <c r="AZ89" s="2"/>
    </row>
    <row r="90" spans="4:52" ht="15.75" customHeight="1" x14ac:dyDescent="0.3">
      <c r="D90" s="2"/>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43"/>
      <c r="AL90" s="110"/>
      <c r="AM90" s="110"/>
      <c r="AN90" s="110"/>
      <c r="AO90" s="110"/>
      <c r="AP90" s="110"/>
      <c r="AQ90" s="110"/>
      <c r="AR90" s="110"/>
      <c r="AS90" s="110"/>
      <c r="AT90" s="2"/>
      <c r="AU90" s="2"/>
      <c r="AV90" s="2"/>
      <c r="AW90" s="2"/>
      <c r="AX90" s="2"/>
      <c r="AY90" s="2"/>
      <c r="AZ90" s="2"/>
    </row>
    <row r="91" spans="4:52" ht="15.75" customHeight="1" x14ac:dyDescent="0.3">
      <c r="D91" s="2"/>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43"/>
      <c r="AL91" s="110"/>
      <c r="AM91" s="110"/>
      <c r="AN91" s="110"/>
      <c r="AO91" s="110"/>
      <c r="AP91" s="110"/>
      <c r="AQ91" s="110"/>
      <c r="AR91" s="110"/>
      <c r="AS91" s="110"/>
      <c r="AT91" s="2"/>
      <c r="AU91" s="2"/>
      <c r="AV91" s="2"/>
      <c r="AW91" s="2"/>
      <c r="AX91" s="2"/>
      <c r="AY91" s="2"/>
      <c r="AZ91" s="2"/>
    </row>
    <row r="92" spans="4:52" ht="15.75" customHeight="1" x14ac:dyDescent="0.3">
      <c r="D92" s="2"/>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43"/>
      <c r="AL92" s="110"/>
      <c r="AM92" s="110"/>
      <c r="AN92" s="110"/>
      <c r="AO92" s="110"/>
      <c r="AP92" s="110"/>
      <c r="AQ92" s="110"/>
      <c r="AR92" s="110"/>
      <c r="AS92" s="110"/>
      <c r="AT92" s="2"/>
      <c r="AU92" s="2"/>
      <c r="AV92" s="2"/>
      <c r="AW92" s="2"/>
      <c r="AX92" s="2"/>
      <c r="AY92" s="2"/>
      <c r="AZ92" s="2"/>
    </row>
    <row r="93" spans="4:52" ht="15.75" customHeight="1" x14ac:dyDescent="0.3">
      <c r="D93" s="2"/>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43"/>
      <c r="AL93" s="110"/>
      <c r="AM93" s="110"/>
      <c r="AN93" s="110"/>
      <c r="AO93" s="110"/>
      <c r="AP93" s="110"/>
      <c r="AQ93" s="110"/>
      <c r="AR93" s="110"/>
      <c r="AS93" s="110"/>
      <c r="AT93" s="2"/>
      <c r="AU93" s="2"/>
      <c r="AV93" s="2"/>
      <c r="AW93" s="2"/>
      <c r="AX93" s="2"/>
      <c r="AY93" s="2"/>
      <c r="AZ93" s="2"/>
    </row>
    <row r="94" spans="4:52" ht="15.75" customHeight="1" x14ac:dyDescent="0.3">
      <c r="D94" s="2"/>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43"/>
      <c r="AL94" s="110"/>
      <c r="AM94" s="110"/>
      <c r="AN94" s="110"/>
      <c r="AO94" s="110"/>
      <c r="AP94" s="110"/>
      <c r="AQ94" s="110"/>
      <c r="AR94" s="110"/>
      <c r="AS94" s="110"/>
      <c r="AT94" s="2"/>
      <c r="AU94" s="2"/>
      <c r="AV94" s="2"/>
      <c r="AW94" s="2"/>
      <c r="AX94" s="2"/>
      <c r="AY94" s="2"/>
      <c r="AZ94" s="2"/>
    </row>
    <row r="95" spans="4:52" ht="15.75" customHeight="1" x14ac:dyDescent="0.3">
      <c r="D95" s="2"/>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43"/>
      <c r="AL95" s="110"/>
      <c r="AM95" s="110"/>
      <c r="AN95" s="110"/>
      <c r="AO95" s="110"/>
      <c r="AP95" s="110"/>
      <c r="AQ95" s="110"/>
      <c r="AR95" s="110"/>
      <c r="AS95" s="110"/>
      <c r="AT95" s="2"/>
      <c r="AU95" s="2"/>
      <c r="AV95" s="2"/>
      <c r="AW95" s="2"/>
      <c r="AX95" s="2"/>
      <c r="AY95" s="2"/>
      <c r="AZ95" s="2"/>
    </row>
    <row r="96" spans="4:52" ht="15.75" customHeight="1" x14ac:dyDescent="0.3">
      <c r="D96" s="2"/>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43"/>
      <c r="AL96" s="110"/>
      <c r="AM96" s="110"/>
      <c r="AN96" s="110"/>
      <c r="AO96" s="110"/>
      <c r="AP96" s="110"/>
      <c r="AQ96" s="110"/>
      <c r="AR96" s="110"/>
      <c r="AS96" s="110"/>
      <c r="AT96" s="2"/>
      <c r="AU96" s="2"/>
      <c r="AV96" s="2"/>
      <c r="AW96" s="2"/>
      <c r="AX96" s="2"/>
      <c r="AY96" s="2"/>
      <c r="AZ96" s="2"/>
    </row>
    <row r="97" spans="4:52" ht="15.75" customHeight="1" x14ac:dyDescent="0.3">
      <c r="D97" s="2"/>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43"/>
      <c r="AL97" s="110"/>
      <c r="AM97" s="110"/>
      <c r="AN97" s="110"/>
      <c r="AO97" s="110"/>
      <c r="AP97" s="110"/>
      <c r="AQ97" s="110"/>
      <c r="AR97" s="110"/>
      <c r="AS97" s="110"/>
      <c r="AT97" s="2"/>
      <c r="AU97" s="2"/>
      <c r="AV97" s="2"/>
      <c r="AW97" s="2"/>
      <c r="AX97" s="2"/>
      <c r="AY97" s="2"/>
      <c r="AZ97" s="2"/>
    </row>
    <row r="98" spans="4:52" ht="15.75" customHeight="1" x14ac:dyDescent="0.3">
      <c r="D98" s="2"/>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43"/>
      <c r="AL98" s="110"/>
      <c r="AM98" s="110"/>
      <c r="AN98" s="110"/>
      <c r="AO98" s="110"/>
      <c r="AP98" s="110"/>
      <c r="AQ98" s="110"/>
      <c r="AR98" s="110"/>
      <c r="AS98" s="110"/>
      <c r="AT98" s="2"/>
      <c r="AU98" s="2"/>
      <c r="AV98" s="2"/>
      <c r="AW98" s="2"/>
      <c r="AX98" s="2"/>
      <c r="AY98" s="2"/>
      <c r="AZ98" s="2"/>
    </row>
    <row r="99" spans="4:52" ht="15.75" customHeight="1" x14ac:dyDescent="0.3">
      <c r="D99" s="2"/>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43"/>
      <c r="AL99" s="110"/>
      <c r="AM99" s="110"/>
      <c r="AN99" s="110"/>
      <c r="AO99" s="110"/>
      <c r="AP99" s="110"/>
      <c r="AQ99" s="110"/>
      <c r="AR99" s="110"/>
      <c r="AS99" s="110"/>
      <c r="AT99" s="2"/>
      <c r="AU99" s="2"/>
      <c r="AV99" s="2"/>
      <c r="AW99" s="2"/>
      <c r="AX99" s="2"/>
      <c r="AY99" s="2"/>
      <c r="AZ99" s="2"/>
    </row>
    <row r="100" spans="4:52" ht="15.75" customHeight="1" x14ac:dyDescent="0.3">
      <c r="D100" s="2"/>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43"/>
      <c r="AL100" s="110"/>
      <c r="AM100" s="110"/>
      <c r="AN100" s="110"/>
      <c r="AO100" s="110"/>
      <c r="AP100" s="110"/>
      <c r="AQ100" s="110"/>
      <c r="AR100" s="110"/>
      <c r="AS100" s="110"/>
      <c r="AT100" s="2"/>
      <c r="AU100" s="2"/>
      <c r="AV100" s="2"/>
      <c r="AW100" s="2"/>
      <c r="AX100" s="2"/>
      <c r="AY100" s="2"/>
      <c r="AZ100" s="2"/>
    </row>
    <row r="101" spans="4:52" ht="15.75" customHeight="1" x14ac:dyDescent="0.3">
      <c r="D101" s="2"/>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43"/>
      <c r="AL101" s="110"/>
      <c r="AM101" s="110"/>
      <c r="AN101" s="110"/>
      <c r="AO101" s="110"/>
      <c r="AP101" s="110"/>
      <c r="AQ101" s="110"/>
      <c r="AR101" s="110"/>
      <c r="AS101" s="110"/>
      <c r="AT101" s="2"/>
      <c r="AU101" s="2"/>
      <c r="AV101" s="2"/>
      <c r="AW101" s="2"/>
      <c r="AX101" s="2"/>
      <c r="AY101" s="2"/>
      <c r="AZ101" s="2"/>
    </row>
    <row r="102" spans="4:52" ht="15.75" customHeight="1" x14ac:dyDescent="0.3">
      <c r="D102" s="2"/>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43"/>
      <c r="AL102" s="110"/>
      <c r="AM102" s="110"/>
      <c r="AN102" s="110"/>
      <c r="AO102" s="110"/>
      <c r="AP102" s="110"/>
      <c r="AQ102" s="110"/>
      <c r="AR102" s="110"/>
      <c r="AS102" s="110"/>
      <c r="AT102" s="2"/>
      <c r="AU102" s="2"/>
      <c r="AV102" s="2"/>
      <c r="AW102" s="2"/>
      <c r="AX102" s="2"/>
      <c r="AY102" s="2"/>
      <c r="AZ102" s="2"/>
    </row>
    <row r="103" spans="4:52" ht="15.75" customHeight="1" x14ac:dyDescent="0.3">
      <c r="D103" s="2"/>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43"/>
      <c r="AL103" s="110"/>
      <c r="AM103" s="110"/>
      <c r="AN103" s="110"/>
      <c r="AO103" s="110"/>
      <c r="AP103" s="110"/>
      <c r="AQ103" s="110"/>
      <c r="AR103" s="110"/>
      <c r="AS103" s="110"/>
      <c r="AT103" s="2"/>
      <c r="AU103" s="2"/>
      <c r="AV103" s="2"/>
      <c r="AW103" s="2"/>
      <c r="AX103" s="2"/>
      <c r="AY103" s="2"/>
      <c r="AZ103" s="2"/>
    </row>
    <row r="104" spans="4:52" ht="15.75" customHeight="1" x14ac:dyDescent="0.3">
      <c r="D104" s="2"/>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43"/>
      <c r="AL104" s="110"/>
      <c r="AM104" s="110"/>
      <c r="AN104" s="110"/>
      <c r="AO104" s="110"/>
      <c r="AP104" s="110"/>
      <c r="AQ104" s="110"/>
      <c r="AR104" s="110"/>
      <c r="AS104" s="110"/>
      <c r="AT104" s="2"/>
      <c r="AU104" s="2"/>
      <c r="AV104" s="2"/>
      <c r="AW104" s="2"/>
      <c r="AX104" s="2"/>
      <c r="AY104" s="2"/>
      <c r="AZ104" s="2"/>
    </row>
    <row r="105" spans="4:52" ht="15.75" customHeight="1" x14ac:dyDescent="0.3">
      <c r="D105" s="2"/>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43"/>
      <c r="AL105" s="110"/>
      <c r="AM105" s="110"/>
      <c r="AN105" s="110"/>
      <c r="AO105" s="110"/>
      <c r="AP105" s="110"/>
      <c r="AQ105" s="110"/>
      <c r="AR105" s="110"/>
      <c r="AS105" s="110"/>
      <c r="AT105" s="2"/>
      <c r="AU105" s="2"/>
      <c r="AV105" s="2"/>
      <c r="AW105" s="2"/>
      <c r="AX105" s="2"/>
      <c r="AY105" s="2"/>
      <c r="AZ105" s="2"/>
    </row>
    <row r="106" spans="4:52" ht="15.75" customHeight="1" x14ac:dyDescent="0.3">
      <c r="D106" s="2"/>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43"/>
      <c r="AL106" s="110"/>
      <c r="AM106" s="110"/>
      <c r="AN106" s="110"/>
      <c r="AO106" s="110"/>
      <c r="AP106" s="110"/>
      <c r="AQ106" s="110"/>
      <c r="AR106" s="110"/>
      <c r="AS106" s="110"/>
      <c r="AT106" s="2"/>
      <c r="AU106" s="2"/>
      <c r="AV106" s="2"/>
      <c r="AW106" s="2"/>
      <c r="AX106" s="2"/>
      <c r="AY106" s="2"/>
      <c r="AZ106" s="2"/>
    </row>
    <row r="107" spans="4:52" ht="15.75" customHeight="1" x14ac:dyDescent="0.3">
      <c r="D107" s="2"/>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43"/>
      <c r="AL107" s="110"/>
      <c r="AM107" s="110"/>
      <c r="AN107" s="110"/>
      <c r="AO107" s="110"/>
      <c r="AP107" s="110"/>
      <c r="AQ107" s="110"/>
      <c r="AR107" s="110"/>
      <c r="AS107" s="110"/>
      <c r="AT107" s="2"/>
      <c r="AU107" s="2"/>
      <c r="AV107" s="2"/>
      <c r="AW107" s="2"/>
      <c r="AX107" s="2"/>
      <c r="AY107" s="2"/>
      <c r="AZ107" s="2"/>
    </row>
    <row r="108" spans="4:52" ht="15.75" customHeight="1" x14ac:dyDescent="0.3">
      <c r="D108" s="2"/>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43"/>
      <c r="AL108" s="110"/>
      <c r="AM108" s="110"/>
      <c r="AN108" s="110"/>
      <c r="AO108" s="110"/>
      <c r="AP108" s="110"/>
      <c r="AQ108" s="110"/>
      <c r="AR108" s="110"/>
      <c r="AS108" s="110"/>
      <c r="AT108" s="2"/>
      <c r="AU108" s="2"/>
      <c r="AV108" s="2"/>
      <c r="AW108" s="2"/>
      <c r="AX108" s="2"/>
      <c r="AY108" s="2"/>
      <c r="AZ108" s="2"/>
    </row>
    <row r="109" spans="4:52" ht="15.75" customHeight="1" x14ac:dyDescent="0.3">
      <c r="D109" s="2"/>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43"/>
      <c r="AL109" s="110"/>
      <c r="AM109" s="110"/>
      <c r="AN109" s="110"/>
      <c r="AO109" s="110"/>
      <c r="AP109" s="110"/>
      <c r="AQ109" s="110"/>
      <c r="AR109" s="110"/>
      <c r="AS109" s="110"/>
      <c r="AT109" s="2"/>
      <c r="AU109" s="2"/>
      <c r="AV109" s="2"/>
      <c r="AW109" s="2"/>
      <c r="AX109" s="2"/>
      <c r="AY109" s="2"/>
      <c r="AZ109" s="2"/>
    </row>
    <row r="110" spans="4:52" ht="15.75" customHeight="1" x14ac:dyDescent="0.3">
      <c r="D110" s="2"/>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43"/>
      <c r="AL110" s="110"/>
      <c r="AM110" s="110"/>
      <c r="AN110" s="110"/>
      <c r="AO110" s="110"/>
      <c r="AP110" s="110"/>
      <c r="AQ110" s="110"/>
      <c r="AR110" s="110"/>
      <c r="AS110" s="110"/>
      <c r="AT110" s="2"/>
      <c r="AU110" s="2"/>
      <c r="AV110" s="2"/>
      <c r="AW110" s="2"/>
      <c r="AX110" s="2"/>
      <c r="AY110" s="2"/>
      <c r="AZ110" s="2"/>
    </row>
    <row r="111" spans="4:52" ht="15.75" customHeight="1" x14ac:dyDescent="0.3">
      <c r="D111" s="2"/>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43"/>
      <c r="AL111" s="110"/>
      <c r="AM111" s="110"/>
      <c r="AN111" s="110"/>
      <c r="AO111" s="110"/>
      <c r="AP111" s="110"/>
      <c r="AQ111" s="110"/>
      <c r="AR111" s="110"/>
      <c r="AS111" s="110"/>
      <c r="AT111" s="2"/>
      <c r="AU111" s="2"/>
      <c r="AV111" s="2"/>
      <c r="AW111" s="2"/>
      <c r="AX111" s="2"/>
      <c r="AY111" s="2"/>
      <c r="AZ111" s="2"/>
    </row>
    <row r="112" spans="4:52" ht="15.75" customHeight="1" x14ac:dyDescent="0.3">
      <c r="D112" s="2"/>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43"/>
      <c r="AL112" s="110"/>
      <c r="AM112" s="110"/>
      <c r="AN112" s="110"/>
      <c r="AO112" s="110"/>
      <c r="AP112" s="110"/>
      <c r="AQ112" s="110"/>
      <c r="AR112" s="110"/>
      <c r="AS112" s="110"/>
      <c r="AT112" s="2"/>
      <c r="AU112" s="2"/>
      <c r="AV112" s="2"/>
      <c r="AW112" s="2"/>
      <c r="AX112" s="2"/>
      <c r="AY112" s="2"/>
      <c r="AZ112" s="2"/>
    </row>
    <row r="113" spans="4:52" ht="15.75" customHeight="1" x14ac:dyDescent="0.3">
      <c r="D113" s="2"/>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43"/>
      <c r="AL113" s="110"/>
      <c r="AM113" s="110"/>
      <c r="AN113" s="110"/>
      <c r="AO113" s="110"/>
      <c r="AP113" s="110"/>
      <c r="AQ113" s="110"/>
      <c r="AR113" s="110"/>
      <c r="AS113" s="110"/>
      <c r="AT113" s="2"/>
      <c r="AU113" s="2"/>
      <c r="AV113" s="2"/>
      <c r="AW113" s="2"/>
      <c r="AX113" s="2"/>
      <c r="AY113" s="2"/>
      <c r="AZ113" s="2"/>
    </row>
    <row r="114" spans="4:52" ht="15.75" customHeight="1" x14ac:dyDescent="0.3">
      <c r="D114" s="2"/>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43"/>
      <c r="AL114" s="110"/>
      <c r="AM114" s="110"/>
      <c r="AN114" s="110"/>
      <c r="AO114" s="110"/>
      <c r="AP114" s="110"/>
      <c r="AQ114" s="110"/>
      <c r="AR114" s="110"/>
      <c r="AS114" s="110"/>
      <c r="AT114" s="2"/>
      <c r="AU114" s="2"/>
      <c r="AV114" s="2"/>
      <c r="AW114" s="2"/>
      <c r="AX114" s="2"/>
      <c r="AY114" s="2"/>
      <c r="AZ114" s="2"/>
    </row>
    <row r="115" spans="4:52" ht="15.75" customHeight="1" x14ac:dyDescent="0.3">
      <c r="D115" s="2"/>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43"/>
      <c r="AL115" s="110"/>
      <c r="AM115" s="110"/>
      <c r="AN115" s="110"/>
      <c r="AO115" s="110"/>
      <c r="AP115" s="110"/>
      <c r="AQ115" s="110"/>
      <c r="AR115" s="110"/>
      <c r="AS115" s="110"/>
      <c r="AT115" s="2"/>
      <c r="AU115" s="2"/>
      <c r="AV115" s="2"/>
      <c r="AW115" s="2"/>
      <c r="AX115" s="2"/>
      <c r="AY115" s="2"/>
      <c r="AZ115" s="2"/>
    </row>
    <row r="116" spans="4:52" ht="15.75" customHeight="1" x14ac:dyDescent="0.3">
      <c r="D116" s="2"/>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43"/>
      <c r="AL116" s="110"/>
      <c r="AM116" s="110"/>
      <c r="AN116" s="110"/>
      <c r="AO116" s="110"/>
      <c r="AP116" s="110"/>
      <c r="AQ116" s="110"/>
      <c r="AR116" s="110"/>
      <c r="AS116" s="110"/>
      <c r="AT116" s="2"/>
      <c r="AU116" s="2"/>
      <c r="AV116" s="2"/>
      <c r="AW116" s="2"/>
      <c r="AX116" s="2"/>
      <c r="AY116" s="2"/>
      <c r="AZ116" s="2"/>
    </row>
    <row r="117" spans="4:52" ht="15.75" customHeight="1" x14ac:dyDescent="0.3">
      <c r="D117" s="2"/>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43"/>
      <c r="AL117" s="110"/>
      <c r="AM117" s="110"/>
      <c r="AN117" s="110"/>
      <c r="AO117" s="110"/>
      <c r="AP117" s="110"/>
      <c r="AQ117" s="110"/>
      <c r="AR117" s="110"/>
      <c r="AS117" s="110"/>
      <c r="AT117" s="2"/>
      <c r="AU117" s="2"/>
      <c r="AV117" s="2"/>
      <c r="AW117" s="2"/>
      <c r="AX117" s="2"/>
      <c r="AY117" s="2"/>
      <c r="AZ117" s="2"/>
    </row>
    <row r="118" spans="4:52" ht="15.75" customHeight="1" x14ac:dyDescent="0.3">
      <c r="D118" s="2"/>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43"/>
      <c r="AL118" s="110"/>
      <c r="AM118" s="110"/>
      <c r="AN118" s="110"/>
      <c r="AO118" s="110"/>
      <c r="AP118" s="110"/>
      <c r="AQ118" s="110"/>
      <c r="AR118" s="110"/>
      <c r="AS118" s="110"/>
      <c r="AT118" s="2"/>
      <c r="AU118" s="2"/>
      <c r="AV118" s="2"/>
      <c r="AW118" s="2"/>
      <c r="AX118" s="2"/>
      <c r="AY118" s="2"/>
      <c r="AZ118" s="2"/>
    </row>
    <row r="119" spans="4:52" ht="15.75" customHeight="1" x14ac:dyDescent="0.3">
      <c r="D119" s="2"/>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43"/>
      <c r="AL119" s="110"/>
      <c r="AM119" s="110"/>
      <c r="AN119" s="110"/>
      <c r="AO119" s="110"/>
      <c r="AP119" s="110"/>
      <c r="AQ119" s="110"/>
      <c r="AR119" s="110"/>
      <c r="AS119" s="110"/>
      <c r="AT119" s="2"/>
      <c r="AU119" s="2"/>
      <c r="AV119" s="2"/>
      <c r="AW119" s="2"/>
      <c r="AX119" s="2"/>
      <c r="AY119" s="2"/>
      <c r="AZ119" s="2"/>
    </row>
    <row r="120" spans="4:52" ht="15.75" customHeight="1" x14ac:dyDescent="0.3">
      <c r="D120" s="2"/>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43"/>
      <c r="AL120" s="110"/>
      <c r="AM120" s="110"/>
      <c r="AN120" s="110"/>
      <c r="AO120" s="110"/>
      <c r="AP120" s="110"/>
      <c r="AQ120" s="110"/>
      <c r="AR120" s="110"/>
      <c r="AS120" s="110"/>
      <c r="AT120" s="2"/>
      <c r="AU120" s="2"/>
      <c r="AV120" s="2"/>
      <c r="AW120" s="2"/>
      <c r="AX120" s="2"/>
      <c r="AY120" s="2"/>
      <c r="AZ120" s="2"/>
    </row>
    <row r="121" spans="4:52" ht="15.75" customHeight="1" x14ac:dyDescent="0.3">
      <c r="D121" s="2"/>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43"/>
      <c r="AL121" s="110"/>
      <c r="AM121" s="110"/>
      <c r="AN121" s="110"/>
      <c r="AO121" s="110"/>
      <c r="AP121" s="110"/>
      <c r="AQ121" s="110"/>
      <c r="AR121" s="110"/>
      <c r="AS121" s="110"/>
      <c r="AT121" s="2"/>
      <c r="AU121" s="2"/>
      <c r="AV121" s="2"/>
      <c r="AW121" s="2"/>
      <c r="AX121" s="2"/>
      <c r="AY121" s="2"/>
      <c r="AZ121" s="2"/>
    </row>
    <row r="122" spans="4:52" ht="15.75" customHeight="1" x14ac:dyDescent="0.3">
      <c r="D122" s="2"/>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43"/>
      <c r="AL122" s="110"/>
      <c r="AM122" s="110"/>
      <c r="AN122" s="110"/>
      <c r="AO122" s="110"/>
      <c r="AP122" s="110"/>
      <c r="AQ122" s="110"/>
      <c r="AR122" s="110"/>
      <c r="AS122" s="110"/>
      <c r="AT122" s="2"/>
      <c r="AU122" s="2"/>
      <c r="AV122" s="2"/>
      <c r="AW122" s="2"/>
      <c r="AX122" s="2"/>
      <c r="AY122" s="2"/>
      <c r="AZ122" s="2"/>
    </row>
    <row r="123" spans="4:52" ht="15.75" customHeight="1" x14ac:dyDescent="0.3">
      <c r="D123" s="2"/>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43"/>
      <c r="AL123" s="110"/>
      <c r="AM123" s="110"/>
      <c r="AN123" s="110"/>
      <c r="AO123" s="110"/>
      <c r="AP123" s="110"/>
      <c r="AQ123" s="110"/>
      <c r="AR123" s="110"/>
      <c r="AS123" s="110"/>
      <c r="AT123" s="2"/>
      <c r="AU123" s="2"/>
      <c r="AV123" s="2"/>
      <c r="AW123" s="2"/>
      <c r="AX123" s="2"/>
      <c r="AY123" s="2"/>
      <c r="AZ123" s="2"/>
    </row>
    <row r="124" spans="4:52" ht="15.75" customHeight="1" x14ac:dyDescent="0.3">
      <c r="D124" s="2"/>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43"/>
      <c r="AL124" s="110"/>
      <c r="AM124" s="110"/>
      <c r="AN124" s="110"/>
      <c r="AO124" s="110"/>
      <c r="AP124" s="110"/>
      <c r="AQ124" s="110"/>
      <c r="AR124" s="110"/>
      <c r="AS124" s="110"/>
      <c r="AT124" s="2"/>
      <c r="AU124" s="2"/>
      <c r="AV124" s="2"/>
      <c r="AW124" s="2"/>
      <c r="AX124" s="2"/>
      <c r="AY124" s="2"/>
      <c r="AZ124" s="2"/>
    </row>
    <row r="125" spans="4:52" ht="15.75" customHeight="1" x14ac:dyDescent="0.3">
      <c r="D125" s="2"/>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43"/>
      <c r="AL125" s="110"/>
      <c r="AM125" s="110"/>
      <c r="AN125" s="110"/>
      <c r="AO125" s="110"/>
      <c r="AP125" s="110"/>
      <c r="AQ125" s="110"/>
      <c r="AR125" s="110"/>
      <c r="AS125" s="110"/>
      <c r="AT125" s="2"/>
      <c r="AU125" s="2"/>
      <c r="AV125" s="2"/>
      <c r="AW125" s="2"/>
      <c r="AX125" s="2"/>
      <c r="AY125" s="2"/>
      <c r="AZ125" s="2"/>
    </row>
    <row r="126" spans="4:52" ht="15.75" customHeight="1" x14ac:dyDescent="0.3">
      <c r="D126" s="2"/>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43"/>
      <c r="AL126" s="110"/>
      <c r="AM126" s="110"/>
      <c r="AN126" s="110"/>
      <c r="AO126" s="110"/>
      <c r="AP126" s="110"/>
      <c r="AQ126" s="110"/>
      <c r="AR126" s="110"/>
      <c r="AS126" s="110"/>
      <c r="AT126" s="2"/>
      <c r="AU126" s="2"/>
      <c r="AV126" s="2"/>
      <c r="AW126" s="2"/>
      <c r="AX126" s="2"/>
      <c r="AY126" s="2"/>
      <c r="AZ126" s="2"/>
    </row>
    <row r="127" spans="4:52" ht="15.75" customHeight="1" x14ac:dyDescent="0.3">
      <c r="D127" s="2"/>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43"/>
      <c r="AL127" s="110"/>
      <c r="AM127" s="110"/>
      <c r="AN127" s="110"/>
      <c r="AO127" s="110"/>
      <c r="AP127" s="110"/>
      <c r="AQ127" s="110"/>
      <c r="AR127" s="110"/>
      <c r="AS127" s="110"/>
      <c r="AT127" s="2"/>
      <c r="AU127" s="2"/>
      <c r="AV127" s="2"/>
      <c r="AW127" s="2"/>
      <c r="AX127" s="2"/>
      <c r="AY127" s="2"/>
      <c r="AZ127" s="2"/>
    </row>
    <row r="128" spans="4:52" ht="15.75" customHeight="1" x14ac:dyDescent="0.3">
      <c r="D128" s="2"/>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43"/>
      <c r="AL128" s="110"/>
      <c r="AM128" s="110"/>
      <c r="AN128" s="110"/>
      <c r="AO128" s="110"/>
      <c r="AP128" s="110"/>
      <c r="AQ128" s="110"/>
      <c r="AR128" s="110"/>
      <c r="AS128" s="110"/>
      <c r="AT128" s="2"/>
      <c r="AU128" s="2"/>
      <c r="AV128" s="2"/>
      <c r="AW128" s="2"/>
      <c r="AX128" s="2"/>
      <c r="AY128" s="2"/>
      <c r="AZ128" s="2"/>
    </row>
    <row r="129" spans="4:52" ht="15.75" customHeight="1" x14ac:dyDescent="0.3">
      <c r="D129" s="2"/>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43"/>
      <c r="AL129" s="110"/>
      <c r="AM129" s="110"/>
      <c r="AN129" s="110"/>
      <c r="AO129" s="110"/>
      <c r="AP129" s="110"/>
      <c r="AQ129" s="110"/>
      <c r="AR129" s="110"/>
      <c r="AS129" s="110"/>
      <c r="AT129" s="2"/>
      <c r="AU129" s="2"/>
      <c r="AV129" s="2"/>
      <c r="AW129" s="2"/>
      <c r="AX129" s="2"/>
      <c r="AY129" s="2"/>
      <c r="AZ129" s="2"/>
    </row>
    <row r="130" spans="4:52" ht="15.75" customHeight="1" x14ac:dyDescent="0.3">
      <c r="D130" s="2"/>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43"/>
      <c r="AL130" s="110"/>
      <c r="AM130" s="110"/>
      <c r="AN130" s="110"/>
      <c r="AO130" s="110"/>
      <c r="AP130" s="110"/>
      <c r="AQ130" s="110"/>
      <c r="AR130" s="110"/>
      <c r="AS130" s="110"/>
      <c r="AT130" s="2"/>
      <c r="AU130" s="2"/>
      <c r="AV130" s="2"/>
      <c r="AW130" s="2"/>
      <c r="AX130" s="2"/>
      <c r="AY130" s="2"/>
      <c r="AZ130" s="2"/>
    </row>
    <row r="131" spans="4:52" ht="15.75" customHeight="1" x14ac:dyDescent="0.3">
      <c r="D131" s="2"/>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43"/>
      <c r="AL131" s="110"/>
      <c r="AM131" s="110"/>
      <c r="AN131" s="110"/>
      <c r="AO131" s="110"/>
      <c r="AP131" s="110"/>
      <c r="AQ131" s="110"/>
      <c r="AR131" s="110"/>
      <c r="AS131" s="110"/>
      <c r="AT131" s="2"/>
      <c r="AU131" s="2"/>
      <c r="AV131" s="2"/>
      <c r="AW131" s="2"/>
      <c r="AX131" s="2"/>
      <c r="AY131" s="2"/>
      <c r="AZ131" s="2"/>
    </row>
    <row r="132" spans="4:52" ht="15.75" customHeight="1" x14ac:dyDescent="0.3">
      <c r="D132" s="2"/>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43"/>
      <c r="AL132" s="110"/>
      <c r="AM132" s="110"/>
      <c r="AN132" s="110"/>
      <c r="AO132" s="110"/>
      <c r="AP132" s="110"/>
      <c r="AQ132" s="110"/>
      <c r="AR132" s="110"/>
      <c r="AS132" s="110"/>
      <c r="AT132" s="2"/>
      <c r="AU132" s="2"/>
      <c r="AV132" s="2"/>
      <c r="AW132" s="2"/>
      <c r="AX132" s="2"/>
      <c r="AY132" s="2"/>
      <c r="AZ132" s="2"/>
    </row>
    <row r="133" spans="4:52" ht="15.75" customHeight="1" x14ac:dyDescent="0.3">
      <c r="D133" s="2"/>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43"/>
      <c r="AL133" s="110"/>
      <c r="AM133" s="110"/>
      <c r="AN133" s="110"/>
      <c r="AO133" s="110"/>
      <c r="AP133" s="110"/>
      <c r="AQ133" s="110"/>
      <c r="AR133" s="110"/>
      <c r="AS133" s="110"/>
      <c r="AT133" s="2"/>
      <c r="AU133" s="2"/>
      <c r="AV133" s="2"/>
      <c r="AW133" s="2"/>
      <c r="AX133" s="2"/>
      <c r="AY133" s="2"/>
      <c r="AZ133" s="2"/>
    </row>
    <row r="134" spans="4:52" ht="15.75" customHeight="1" x14ac:dyDescent="0.3">
      <c r="D134" s="2"/>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43"/>
      <c r="AL134" s="110"/>
      <c r="AM134" s="110"/>
      <c r="AN134" s="110"/>
      <c r="AO134" s="110"/>
      <c r="AP134" s="110"/>
      <c r="AQ134" s="110"/>
      <c r="AR134" s="110"/>
      <c r="AS134" s="110"/>
      <c r="AT134" s="2"/>
      <c r="AU134" s="2"/>
      <c r="AV134" s="2"/>
      <c r="AW134" s="2"/>
      <c r="AX134" s="2"/>
      <c r="AY134" s="2"/>
      <c r="AZ134" s="2"/>
    </row>
    <row r="135" spans="4:52" ht="15.75" customHeight="1" x14ac:dyDescent="0.3">
      <c r="D135" s="2"/>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43"/>
      <c r="AL135" s="110"/>
      <c r="AM135" s="110"/>
      <c r="AN135" s="110"/>
      <c r="AO135" s="110"/>
      <c r="AP135" s="110"/>
      <c r="AQ135" s="110"/>
      <c r="AR135" s="110"/>
      <c r="AS135" s="110"/>
      <c r="AT135" s="2"/>
      <c r="AU135" s="2"/>
      <c r="AV135" s="2"/>
      <c r="AW135" s="2"/>
      <c r="AX135" s="2"/>
      <c r="AY135" s="2"/>
      <c r="AZ135" s="2"/>
    </row>
    <row r="136" spans="4:52" ht="15.75" customHeight="1" x14ac:dyDescent="0.3">
      <c r="D136" s="2"/>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43"/>
      <c r="AL136" s="110"/>
      <c r="AM136" s="110"/>
      <c r="AN136" s="110"/>
      <c r="AO136" s="110"/>
      <c r="AP136" s="110"/>
      <c r="AQ136" s="110"/>
      <c r="AR136" s="110"/>
      <c r="AS136" s="110"/>
      <c r="AT136" s="2"/>
      <c r="AU136" s="2"/>
      <c r="AV136" s="2"/>
      <c r="AW136" s="2"/>
      <c r="AX136" s="2"/>
      <c r="AY136" s="2"/>
      <c r="AZ136" s="2"/>
    </row>
    <row r="137" spans="4:52" ht="15.75" customHeight="1" x14ac:dyDescent="0.3">
      <c r="D137" s="2"/>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43"/>
      <c r="AL137" s="110"/>
      <c r="AM137" s="110"/>
      <c r="AN137" s="110"/>
      <c r="AO137" s="110"/>
      <c r="AP137" s="110"/>
      <c r="AQ137" s="110"/>
      <c r="AR137" s="110"/>
      <c r="AS137" s="110"/>
      <c r="AT137" s="2"/>
      <c r="AU137" s="2"/>
      <c r="AV137" s="2"/>
      <c r="AW137" s="2"/>
      <c r="AX137" s="2"/>
      <c r="AY137" s="2"/>
      <c r="AZ137" s="2"/>
    </row>
    <row r="138" spans="4:52" ht="15.75" customHeight="1" x14ac:dyDescent="0.3">
      <c r="D138" s="2"/>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43"/>
      <c r="AL138" s="110"/>
      <c r="AM138" s="110"/>
      <c r="AN138" s="110"/>
      <c r="AO138" s="110"/>
      <c r="AP138" s="110"/>
      <c r="AQ138" s="110"/>
      <c r="AR138" s="110"/>
      <c r="AS138" s="110"/>
      <c r="AT138" s="2"/>
      <c r="AU138" s="2"/>
      <c r="AV138" s="2"/>
      <c r="AW138" s="2"/>
      <c r="AX138" s="2"/>
      <c r="AY138" s="2"/>
      <c r="AZ138" s="2"/>
    </row>
    <row r="139" spans="4:52" ht="15.75" customHeight="1" x14ac:dyDescent="0.3">
      <c r="D139" s="2"/>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43"/>
      <c r="AL139" s="110"/>
      <c r="AM139" s="110"/>
      <c r="AN139" s="110"/>
      <c r="AO139" s="110"/>
      <c r="AP139" s="110"/>
      <c r="AQ139" s="110"/>
      <c r="AR139" s="110"/>
      <c r="AS139" s="110"/>
      <c r="AT139" s="2"/>
      <c r="AU139" s="2"/>
      <c r="AV139" s="2"/>
      <c r="AW139" s="2"/>
      <c r="AX139" s="2"/>
      <c r="AY139" s="2"/>
      <c r="AZ139" s="2"/>
    </row>
    <row r="140" spans="4:52" ht="15.75" customHeight="1" x14ac:dyDescent="0.3">
      <c r="D140" s="2"/>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43"/>
      <c r="AL140" s="110"/>
      <c r="AM140" s="110"/>
      <c r="AN140" s="110"/>
      <c r="AO140" s="110"/>
      <c r="AP140" s="110"/>
      <c r="AQ140" s="110"/>
      <c r="AR140" s="110"/>
      <c r="AS140" s="110"/>
      <c r="AT140" s="2"/>
      <c r="AU140" s="2"/>
      <c r="AV140" s="2"/>
      <c r="AW140" s="2"/>
      <c r="AX140" s="2"/>
      <c r="AY140" s="2"/>
      <c r="AZ140" s="2"/>
    </row>
    <row r="141" spans="4:52" ht="15.75" customHeight="1" x14ac:dyDescent="0.3">
      <c r="D141" s="2"/>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43"/>
      <c r="AL141" s="110"/>
      <c r="AM141" s="110"/>
      <c r="AN141" s="110"/>
      <c r="AO141" s="110"/>
      <c r="AP141" s="110"/>
      <c r="AQ141" s="110"/>
      <c r="AR141" s="110"/>
      <c r="AS141" s="110"/>
      <c r="AT141" s="2"/>
      <c r="AU141" s="2"/>
      <c r="AV141" s="2"/>
      <c r="AW141" s="2"/>
      <c r="AX141" s="2"/>
      <c r="AY141" s="2"/>
      <c r="AZ141" s="2"/>
    </row>
    <row r="142" spans="4:52" ht="15.75" customHeight="1" x14ac:dyDescent="0.3">
      <c r="D142" s="2"/>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43"/>
      <c r="AL142" s="110"/>
      <c r="AM142" s="110"/>
      <c r="AN142" s="110"/>
      <c r="AO142" s="110"/>
      <c r="AP142" s="110"/>
      <c r="AQ142" s="110"/>
      <c r="AR142" s="110"/>
      <c r="AS142" s="110"/>
      <c r="AT142" s="2"/>
      <c r="AU142" s="2"/>
      <c r="AV142" s="2"/>
      <c r="AW142" s="2"/>
      <c r="AX142" s="2"/>
      <c r="AY142" s="2"/>
      <c r="AZ142" s="2"/>
    </row>
    <row r="143" spans="4:52" ht="15.75" customHeight="1" x14ac:dyDescent="0.3">
      <c r="D143" s="2"/>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43"/>
      <c r="AL143" s="110"/>
      <c r="AM143" s="110"/>
      <c r="AN143" s="110"/>
      <c r="AO143" s="110"/>
      <c r="AP143" s="110"/>
      <c r="AQ143" s="110"/>
      <c r="AR143" s="110"/>
      <c r="AS143" s="110"/>
      <c r="AT143" s="2"/>
      <c r="AU143" s="2"/>
      <c r="AV143" s="2"/>
      <c r="AW143" s="2"/>
      <c r="AX143" s="2"/>
      <c r="AY143" s="2"/>
      <c r="AZ143" s="2"/>
    </row>
    <row r="144" spans="4:52" ht="15.75" customHeight="1" x14ac:dyDescent="0.3">
      <c r="D144" s="2"/>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43"/>
      <c r="AL144" s="110"/>
      <c r="AM144" s="110"/>
      <c r="AN144" s="110"/>
      <c r="AO144" s="110"/>
      <c r="AP144" s="110"/>
      <c r="AQ144" s="110"/>
      <c r="AR144" s="110"/>
      <c r="AS144" s="110"/>
      <c r="AT144" s="2"/>
      <c r="AU144" s="2"/>
      <c r="AV144" s="2"/>
      <c r="AW144" s="2"/>
      <c r="AX144" s="2"/>
      <c r="AY144" s="2"/>
      <c r="AZ144" s="2"/>
    </row>
    <row r="145" spans="4:52" ht="15.75" customHeight="1" x14ac:dyDescent="0.3">
      <c r="D145" s="2"/>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43"/>
      <c r="AL145" s="110"/>
      <c r="AM145" s="110"/>
      <c r="AN145" s="110"/>
      <c r="AO145" s="110"/>
      <c r="AP145" s="110"/>
      <c r="AQ145" s="110"/>
      <c r="AR145" s="110"/>
      <c r="AS145" s="110"/>
      <c r="AT145" s="2"/>
      <c r="AU145" s="2"/>
      <c r="AV145" s="2"/>
      <c r="AW145" s="2"/>
      <c r="AX145" s="2"/>
      <c r="AY145" s="2"/>
      <c r="AZ145" s="2"/>
    </row>
    <row r="146" spans="4:52" ht="15.75" customHeight="1" x14ac:dyDescent="0.3">
      <c r="D146" s="2"/>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43"/>
      <c r="AL146" s="110"/>
      <c r="AM146" s="110"/>
      <c r="AN146" s="110"/>
      <c r="AO146" s="110"/>
      <c r="AP146" s="110"/>
      <c r="AQ146" s="110"/>
      <c r="AR146" s="110"/>
      <c r="AS146" s="110"/>
      <c r="AT146" s="2"/>
      <c r="AU146" s="2"/>
      <c r="AV146" s="2"/>
      <c r="AW146" s="2"/>
      <c r="AX146" s="2"/>
      <c r="AY146" s="2"/>
      <c r="AZ146" s="2"/>
    </row>
    <row r="147" spans="4:52" ht="15.75" customHeight="1" x14ac:dyDescent="0.3">
      <c r="D147" s="2"/>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43"/>
      <c r="AL147" s="110"/>
      <c r="AM147" s="110"/>
      <c r="AN147" s="110"/>
      <c r="AO147" s="110"/>
      <c r="AP147" s="110"/>
      <c r="AQ147" s="110"/>
      <c r="AR147" s="110"/>
      <c r="AS147" s="110"/>
      <c r="AT147" s="2"/>
      <c r="AU147" s="2"/>
      <c r="AV147" s="2"/>
      <c r="AW147" s="2"/>
      <c r="AX147" s="2"/>
      <c r="AY147" s="2"/>
      <c r="AZ147" s="2"/>
    </row>
    <row r="148" spans="4:52" ht="15.75" customHeight="1" x14ac:dyDescent="0.3">
      <c r="D148" s="2"/>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43"/>
      <c r="AL148" s="110"/>
      <c r="AM148" s="110"/>
      <c r="AN148" s="110"/>
      <c r="AO148" s="110"/>
      <c r="AP148" s="110"/>
      <c r="AQ148" s="110"/>
      <c r="AR148" s="110"/>
      <c r="AS148" s="110"/>
      <c r="AT148" s="2"/>
      <c r="AU148" s="2"/>
      <c r="AV148" s="2"/>
      <c r="AW148" s="2"/>
      <c r="AX148" s="2"/>
      <c r="AY148" s="2"/>
      <c r="AZ148" s="2"/>
    </row>
    <row r="149" spans="4:52" ht="15.75" customHeight="1" x14ac:dyDescent="0.3">
      <c r="D149" s="2"/>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43"/>
      <c r="AL149" s="110"/>
      <c r="AM149" s="110"/>
      <c r="AN149" s="110"/>
      <c r="AO149" s="110"/>
      <c r="AP149" s="110"/>
      <c r="AQ149" s="110"/>
      <c r="AR149" s="110"/>
      <c r="AS149" s="110"/>
      <c r="AT149" s="2"/>
      <c r="AU149" s="2"/>
      <c r="AV149" s="2"/>
      <c r="AW149" s="2"/>
      <c r="AX149" s="2"/>
      <c r="AY149" s="2"/>
      <c r="AZ149" s="2"/>
    </row>
    <row r="150" spans="4:52" ht="15.75" customHeight="1" x14ac:dyDescent="0.3">
      <c r="D150" s="2"/>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43"/>
      <c r="AL150" s="110"/>
      <c r="AM150" s="110"/>
      <c r="AN150" s="110"/>
      <c r="AO150" s="110"/>
      <c r="AP150" s="110"/>
      <c r="AQ150" s="110"/>
      <c r="AR150" s="110"/>
      <c r="AS150" s="110"/>
      <c r="AT150" s="2"/>
      <c r="AU150" s="2"/>
      <c r="AV150" s="2"/>
      <c r="AW150" s="2"/>
      <c r="AX150" s="2"/>
      <c r="AY150" s="2"/>
      <c r="AZ150" s="2"/>
    </row>
    <row r="151" spans="4:52" ht="15.75" customHeight="1" x14ac:dyDescent="0.3">
      <c r="D151" s="2"/>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43"/>
      <c r="AL151" s="110"/>
      <c r="AM151" s="110"/>
      <c r="AN151" s="110"/>
      <c r="AO151" s="110"/>
      <c r="AP151" s="110"/>
      <c r="AQ151" s="110"/>
      <c r="AR151" s="110"/>
      <c r="AS151" s="110"/>
      <c r="AT151" s="2"/>
      <c r="AU151" s="2"/>
      <c r="AV151" s="2"/>
      <c r="AW151" s="2"/>
      <c r="AX151" s="2"/>
      <c r="AY151" s="2"/>
      <c r="AZ151" s="2"/>
    </row>
    <row r="152" spans="4:52" ht="15.75" customHeight="1" x14ac:dyDescent="0.3">
      <c r="D152" s="2"/>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43"/>
      <c r="AL152" s="110"/>
      <c r="AM152" s="110"/>
      <c r="AN152" s="110"/>
      <c r="AO152" s="110"/>
      <c r="AP152" s="110"/>
      <c r="AQ152" s="110"/>
      <c r="AR152" s="110"/>
      <c r="AS152" s="110"/>
      <c r="AT152" s="2"/>
      <c r="AU152" s="2"/>
      <c r="AV152" s="2"/>
      <c r="AW152" s="2"/>
      <c r="AX152" s="2"/>
      <c r="AY152" s="2"/>
      <c r="AZ152" s="2"/>
    </row>
    <row r="153" spans="4:52" ht="15.75" customHeight="1" x14ac:dyDescent="0.3">
      <c r="D153" s="2"/>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43"/>
      <c r="AL153" s="110"/>
      <c r="AM153" s="110"/>
      <c r="AN153" s="110"/>
      <c r="AO153" s="110"/>
      <c r="AP153" s="110"/>
      <c r="AQ153" s="110"/>
      <c r="AR153" s="110"/>
      <c r="AS153" s="110"/>
      <c r="AT153" s="2"/>
      <c r="AU153" s="2"/>
      <c r="AV153" s="2"/>
      <c r="AW153" s="2"/>
      <c r="AX153" s="2"/>
      <c r="AY153" s="2"/>
      <c r="AZ153" s="2"/>
    </row>
    <row r="154" spans="4:52" ht="15.75" customHeight="1" x14ac:dyDescent="0.3">
      <c r="D154" s="2"/>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43"/>
      <c r="AL154" s="110"/>
      <c r="AM154" s="110"/>
      <c r="AN154" s="110"/>
      <c r="AO154" s="110"/>
      <c r="AP154" s="110"/>
      <c r="AQ154" s="110"/>
      <c r="AR154" s="110"/>
      <c r="AS154" s="110"/>
      <c r="AT154" s="2"/>
      <c r="AU154" s="2"/>
      <c r="AV154" s="2"/>
      <c r="AW154" s="2"/>
      <c r="AX154" s="2"/>
      <c r="AY154" s="2"/>
      <c r="AZ154" s="2"/>
    </row>
    <row r="155" spans="4:52" ht="15.75" customHeight="1" x14ac:dyDescent="0.3">
      <c r="D155" s="2"/>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43"/>
      <c r="AL155" s="110"/>
      <c r="AM155" s="110"/>
      <c r="AN155" s="110"/>
      <c r="AO155" s="110"/>
      <c r="AP155" s="110"/>
      <c r="AQ155" s="110"/>
      <c r="AR155" s="110"/>
      <c r="AS155" s="110"/>
      <c r="AT155" s="2"/>
      <c r="AU155" s="2"/>
      <c r="AV155" s="2"/>
      <c r="AW155" s="2"/>
      <c r="AX155" s="2"/>
      <c r="AY155" s="2"/>
      <c r="AZ155" s="2"/>
    </row>
    <row r="156" spans="4:52" ht="15.75" customHeight="1" x14ac:dyDescent="0.3">
      <c r="D156" s="2"/>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43"/>
      <c r="AL156" s="110"/>
      <c r="AM156" s="110"/>
      <c r="AN156" s="110"/>
      <c r="AO156" s="110"/>
      <c r="AP156" s="110"/>
      <c r="AQ156" s="110"/>
      <c r="AR156" s="110"/>
      <c r="AS156" s="110"/>
      <c r="AT156" s="2"/>
      <c r="AU156" s="2"/>
      <c r="AV156" s="2"/>
      <c r="AW156" s="2"/>
      <c r="AX156" s="2"/>
      <c r="AY156" s="2"/>
      <c r="AZ156" s="2"/>
    </row>
    <row r="157" spans="4:52" ht="15.75" customHeight="1" x14ac:dyDescent="0.3">
      <c r="D157" s="2"/>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43"/>
      <c r="AL157" s="110"/>
      <c r="AM157" s="110"/>
      <c r="AN157" s="110"/>
      <c r="AO157" s="110"/>
      <c r="AP157" s="110"/>
      <c r="AQ157" s="110"/>
      <c r="AR157" s="110"/>
      <c r="AS157" s="110"/>
      <c r="AT157" s="2"/>
      <c r="AU157" s="2"/>
      <c r="AV157" s="2"/>
      <c r="AW157" s="2"/>
      <c r="AX157" s="2"/>
      <c r="AY157" s="2"/>
      <c r="AZ157" s="2"/>
    </row>
    <row r="158" spans="4:52" ht="15.75" customHeight="1" x14ac:dyDescent="0.3">
      <c r="D158" s="2"/>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43"/>
      <c r="AL158" s="110"/>
      <c r="AM158" s="110"/>
      <c r="AN158" s="110"/>
      <c r="AO158" s="110"/>
      <c r="AP158" s="110"/>
      <c r="AQ158" s="110"/>
      <c r="AR158" s="110"/>
      <c r="AS158" s="110"/>
      <c r="AT158" s="2"/>
      <c r="AU158" s="2"/>
      <c r="AV158" s="2"/>
      <c r="AW158" s="2"/>
      <c r="AX158" s="2"/>
      <c r="AY158" s="2"/>
      <c r="AZ158" s="2"/>
    </row>
    <row r="159" spans="4:52" ht="15.75" customHeight="1" x14ac:dyDescent="0.3">
      <c r="D159" s="2"/>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43"/>
      <c r="AL159" s="110"/>
      <c r="AM159" s="110"/>
      <c r="AN159" s="110"/>
      <c r="AO159" s="110"/>
      <c r="AP159" s="110"/>
      <c r="AQ159" s="110"/>
      <c r="AR159" s="110"/>
      <c r="AS159" s="110"/>
      <c r="AT159" s="2"/>
      <c r="AU159" s="2"/>
      <c r="AV159" s="2"/>
      <c r="AW159" s="2"/>
      <c r="AX159" s="2"/>
      <c r="AY159" s="2"/>
      <c r="AZ159" s="2"/>
    </row>
    <row r="160" spans="4:52" ht="15.75" customHeight="1" x14ac:dyDescent="0.3">
      <c r="D160" s="2"/>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43"/>
      <c r="AL160" s="110"/>
      <c r="AM160" s="110"/>
      <c r="AN160" s="110"/>
      <c r="AO160" s="110"/>
      <c r="AP160" s="110"/>
      <c r="AQ160" s="110"/>
      <c r="AR160" s="110"/>
      <c r="AS160" s="110"/>
      <c r="AT160" s="2"/>
      <c r="AU160" s="2"/>
      <c r="AV160" s="2"/>
      <c r="AW160" s="2"/>
      <c r="AX160" s="2"/>
      <c r="AY160" s="2"/>
      <c r="AZ160" s="2"/>
    </row>
    <row r="161" spans="4:52" ht="15.75" customHeight="1" x14ac:dyDescent="0.3">
      <c r="D161" s="2"/>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43"/>
      <c r="AL161" s="110"/>
      <c r="AM161" s="110"/>
      <c r="AN161" s="110"/>
      <c r="AO161" s="110"/>
      <c r="AP161" s="110"/>
      <c r="AQ161" s="110"/>
      <c r="AR161" s="110"/>
      <c r="AS161" s="110"/>
      <c r="AT161" s="2"/>
      <c r="AU161" s="2"/>
      <c r="AV161" s="2"/>
      <c r="AW161" s="2"/>
      <c r="AX161" s="2"/>
      <c r="AY161" s="2"/>
      <c r="AZ161" s="2"/>
    </row>
    <row r="162" spans="4:52" ht="15.75" customHeight="1" x14ac:dyDescent="0.3">
      <c r="D162" s="2"/>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43"/>
      <c r="AL162" s="110"/>
      <c r="AM162" s="110"/>
      <c r="AN162" s="110"/>
      <c r="AO162" s="110"/>
      <c r="AP162" s="110"/>
      <c r="AQ162" s="110"/>
      <c r="AR162" s="110"/>
      <c r="AS162" s="110"/>
      <c r="AT162" s="2"/>
      <c r="AU162" s="2"/>
      <c r="AV162" s="2"/>
      <c r="AW162" s="2"/>
      <c r="AX162" s="2"/>
      <c r="AY162" s="2"/>
      <c r="AZ162" s="2"/>
    </row>
    <row r="163" spans="4:52" ht="15.75" customHeight="1" x14ac:dyDescent="0.3">
      <c r="D163" s="2"/>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43"/>
      <c r="AL163" s="110"/>
      <c r="AM163" s="110"/>
      <c r="AN163" s="110"/>
      <c r="AO163" s="110"/>
      <c r="AP163" s="110"/>
      <c r="AQ163" s="110"/>
      <c r="AR163" s="110"/>
      <c r="AS163" s="110"/>
      <c r="AT163" s="2"/>
      <c r="AU163" s="2"/>
      <c r="AV163" s="2"/>
      <c r="AW163" s="2"/>
      <c r="AX163" s="2"/>
      <c r="AY163" s="2"/>
      <c r="AZ163" s="2"/>
    </row>
    <row r="164" spans="4:52" ht="15.75" customHeight="1" x14ac:dyDescent="0.3">
      <c r="D164" s="2"/>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43"/>
      <c r="AL164" s="110"/>
      <c r="AM164" s="110"/>
      <c r="AN164" s="110"/>
      <c r="AO164" s="110"/>
      <c r="AP164" s="110"/>
      <c r="AQ164" s="110"/>
      <c r="AR164" s="110"/>
      <c r="AS164" s="110"/>
      <c r="AT164" s="2"/>
      <c r="AU164" s="2"/>
      <c r="AV164" s="2"/>
      <c r="AW164" s="2"/>
      <c r="AX164" s="2"/>
      <c r="AY164" s="2"/>
      <c r="AZ164" s="2"/>
    </row>
    <row r="165" spans="4:52" ht="15.75" customHeight="1" x14ac:dyDescent="0.3">
      <c r="D165" s="2"/>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43"/>
      <c r="AL165" s="110"/>
      <c r="AM165" s="110"/>
      <c r="AN165" s="110"/>
      <c r="AO165" s="110"/>
      <c r="AP165" s="110"/>
      <c r="AQ165" s="110"/>
      <c r="AR165" s="110"/>
      <c r="AS165" s="110"/>
      <c r="AT165" s="2"/>
      <c r="AU165" s="2"/>
      <c r="AV165" s="2"/>
      <c r="AW165" s="2"/>
      <c r="AX165" s="2"/>
      <c r="AY165" s="2"/>
      <c r="AZ165" s="2"/>
    </row>
    <row r="166" spans="4:52" ht="15.75" customHeight="1" x14ac:dyDescent="0.3">
      <c r="D166" s="2"/>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43"/>
      <c r="AL166" s="110"/>
      <c r="AM166" s="110"/>
      <c r="AN166" s="110"/>
      <c r="AO166" s="110"/>
      <c r="AP166" s="110"/>
      <c r="AQ166" s="110"/>
      <c r="AR166" s="110"/>
      <c r="AS166" s="110"/>
      <c r="AT166" s="2"/>
      <c r="AU166" s="2"/>
      <c r="AV166" s="2"/>
      <c r="AW166" s="2"/>
      <c r="AX166" s="2"/>
      <c r="AY166" s="2"/>
      <c r="AZ166" s="2"/>
    </row>
    <row r="167" spans="4:52" ht="15.75" customHeight="1" x14ac:dyDescent="0.3">
      <c r="D167" s="2"/>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43"/>
      <c r="AL167" s="110"/>
      <c r="AM167" s="110"/>
      <c r="AN167" s="110"/>
      <c r="AO167" s="110"/>
      <c r="AP167" s="110"/>
      <c r="AQ167" s="110"/>
      <c r="AR167" s="110"/>
      <c r="AS167" s="110"/>
      <c r="AT167" s="2"/>
      <c r="AU167" s="2"/>
      <c r="AV167" s="2"/>
      <c r="AW167" s="2"/>
      <c r="AX167" s="2"/>
      <c r="AY167" s="2"/>
      <c r="AZ167" s="2"/>
    </row>
    <row r="168" spans="4:52" ht="15.75" customHeight="1" x14ac:dyDescent="0.3">
      <c r="D168" s="2"/>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43"/>
      <c r="AL168" s="110"/>
      <c r="AM168" s="110"/>
      <c r="AN168" s="110"/>
      <c r="AO168" s="110"/>
      <c r="AP168" s="110"/>
      <c r="AQ168" s="110"/>
      <c r="AR168" s="110"/>
      <c r="AS168" s="110"/>
      <c r="AT168" s="2"/>
      <c r="AU168" s="2"/>
      <c r="AV168" s="2"/>
      <c r="AW168" s="2"/>
      <c r="AX168" s="2"/>
      <c r="AY168" s="2"/>
      <c r="AZ168" s="2"/>
    </row>
    <row r="169" spans="4:52" ht="15.75" customHeight="1" x14ac:dyDescent="0.3">
      <c r="D169" s="2"/>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43"/>
      <c r="AL169" s="110"/>
      <c r="AM169" s="110"/>
      <c r="AN169" s="110"/>
      <c r="AO169" s="110"/>
      <c r="AP169" s="110"/>
      <c r="AQ169" s="110"/>
      <c r="AR169" s="110"/>
      <c r="AS169" s="110"/>
      <c r="AT169" s="2"/>
      <c r="AU169" s="2"/>
      <c r="AV169" s="2"/>
      <c r="AW169" s="2"/>
      <c r="AX169" s="2"/>
      <c r="AY169" s="2"/>
      <c r="AZ169" s="2"/>
    </row>
    <row r="170" spans="4:52" ht="15.75" customHeight="1" x14ac:dyDescent="0.3">
      <c r="D170" s="2"/>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43"/>
      <c r="AL170" s="110"/>
      <c r="AM170" s="110"/>
      <c r="AN170" s="110"/>
      <c r="AO170" s="110"/>
      <c r="AP170" s="110"/>
      <c r="AQ170" s="110"/>
      <c r="AR170" s="110"/>
      <c r="AS170" s="110"/>
      <c r="AT170" s="2"/>
      <c r="AU170" s="2"/>
      <c r="AV170" s="2"/>
      <c r="AW170" s="2"/>
      <c r="AX170" s="2"/>
      <c r="AY170" s="2"/>
      <c r="AZ170" s="2"/>
    </row>
    <row r="171" spans="4:52" ht="15.75" customHeight="1" x14ac:dyDescent="0.3">
      <c r="D171" s="2"/>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43"/>
      <c r="AL171" s="110"/>
      <c r="AM171" s="110"/>
      <c r="AN171" s="110"/>
      <c r="AO171" s="110"/>
      <c r="AP171" s="110"/>
      <c r="AQ171" s="110"/>
      <c r="AR171" s="110"/>
      <c r="AS171" s="110"/>
      <c r="AT171" s="2"/>
      <c r="AU171" s="2"/>
      <c r="AV171" s="2"/>
      <c r="AW171" s="2"/>
      <c r="AX171" s="2"/>
      <c r="AY171" s="2"/>
      <c r="AZ171" s="2"/>
    </row>
    <row r="172" spans="4:52" ht="15.75" customHeight="1" x14ac:dyDescent="0.3">
      <c r="D172" s="2"/>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43"/>
      <c r="AL172" s="110"/>
      <c r="AM172" s="110"/>
      <c r="AN172" s="110"/>
      <c r="AO172" s="110"/>
      <c r="AP172" s="110"/>
      <c r="AQ172" s="110"/>
      <c r="AR172" s="110"/>
      <c r="AS172" s="110"/>
      <c r="AT172" s="2"/>
      <c r="AU172" s="2"/>
      <c r="AV172" s="2"/>
      <c r="AW172" s="2"/>
      <c r="AX172" s="2"/>
      <c r="AY172" s="2"/>
      <c r="AZ172" s="2"/>
    </row>
    <row r="173" spans="4:52" ht="15.75" customHeight="1" x14ac:dyDescent="0.3">
      <c r="D173" s="2"/>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43"/>
      <c r="AL173" s="110"/>
      <c r="AM173" s="110"/>
      <c r="AN173" s="110"/>
      <c r="AO173" s="110"/>
      <c r="AP173" s="110"/>
      <c r="AQ173" s="110"/>
      <c r="AR173" s="110"/>
      <c r="AS173" s="110"/>
      <c r="AT173" s="2"/>
      <c r="AU173" s="2"/>
      <c r="AV173" s="2"/>
      <c r="AW173" s="2"/>
      <c r="AX173" s="2"/>
      <c r="AY173" s="2"/>
      <c r="AZ173" s="2"/>
    </row>
    <row r="174" spans="4:52" ht="15.75" customHeight="1" x14ac:dyDescent="0.3">
      <c r="D174" s="2"/>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43"/>
      <c r="AL174" s="110"/>
      <c r="AM174" s="110"/>
      <c r="AN174" s="110"/>
      <c r="AO174" s="110"/>
      <c r="AP174" s="110"/>
      <c r="AQ174" s="110"/>
      <c r="AR174" s="110"/>
      <c r="AS174" s="110"/>
      <c r="AT174" s="2"/>
      <c r="AU174" s="2"/>
      <c r="AV174" s="2"/>
      <c r="AW174" s="2"/>
      <c r="AX174" s="2"/>
      <c r="AY174" s="2"/>
      <c r="AZ174" s="2"/>
    </row>
    <row r="175" spans="4:52" ht="15.75" customHeight="1" x14ac:dyDescent="0.3">
      <c r="D175" s="2"/>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43"/>
      <c r="AL175" s="110"/>
      <c r="AM175" s="110"/>
      <c r="AN175" s="110"/>
      <c r="AO175" s="110"/>
      <c r="AP175" s="110"/>
      <c r="AQ175" s="110"/>
      <c r="AR175" s="110"/>
      <c r="AS175" s="110"/>
      <c r="AT175" s="2"/>
      <c r="AU175" s="2"/>
      <c r="AV175" s="2"/>
      <c r="AW175" s="2"/>
      <c r="AX175" s="2"/>
      <c r="AY175" s="2"/>
      <c r="AZ175" s="2"/>
    </row>
    <row r="176" spans="4:52" ht="15.75" customHeight="1" x14ac:dyDescent="0.3">
      <c r="D176" s="2"/>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43"/>
      <c r="AL176" s="110"/>
      <c r="AM176" s="110"/>
      <c r="AN176" s="110"/>
      <c r="AO176" s="110"/>
      <c r="AP176" s="110"/>
      <c r="AQ176" s="110"/>
      <c r="AR176" s="110"/>
      <c r="AS176" s="110"/>
      <c r="AT176" s="2"/>
      <c r="AU176" s="2"/>
      <c r="AV176" s="2"/>
      <c r="AW176" s="2"/>
      <c r="AX176" s="2"/>
      <c r="AY176" s="2"/>
      <c r="AZ176" s="2"/>
    </row>
    <row r="177" spans="4:52" ht="15.75" customHeight="1" x14ac:dyDescent="0.3">
      <c r="D177" s="2"/>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43"/>
      <c r="AL177" s="110"/>
      <c r="AM177" s="110"/>
      <c r="AN177" s="110"/>
      <c r="AO177" s="110"/>
      <c r="AP177" s="110"/>
      <c r="AQ177" s="110"/>
      <c r="AR177" s="110"/>
      <c r="AS177" s="110"/>
      <c r="AT177" s="2"/>
      <c r="AU177" s="2"/>
      <c r="AV177" s="2"/>
      <c r="AW177" s="2"/>
      <c r="AX177" s="2"/>
      <c r="AY177" s="2"/>
      <c r="AZ177" s="2"/>
    </row>
    <row r="178" spans="4:52" ht="15.75" customHeight="1" x14ac:dyDescent="0.3">
      <c r="D178" s="2"/>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43"/>
      <c r="AL178" s="110"/>
      <c r="AM178" s="110"/>
      <c r="AN178" s="110"/>
      <c r="AO178" s="110"/>
      <c r="AP178" s="110"/>
      <c r="AQ178" s="110"/>
      <c r="AR178" s="110"/>
      <c r="AS178" s="110"/>
      <c r="AT178" s="2"/>
      <c r="AU178" s="2"/>
      <c r="AV178" s="2"/>
      <c r="AW178" s="2"/>
      <c r="AX178" s="2"/>
      <c r="AY178" s="2"/>
      <c r="AZ178" s="2"/>
    </row>
    <row r="179" spans="4:52" ht="15.75" customHeight="1" x14ac:dyDescent="0.3">
      <c r="D179" s="2"/>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43"/>
      <c r="AL179" s="110"/>
      <c r="AM179" s="110"/>
      <c r="AN179" s="110"/>
      <c r="AO179" s="110"/>
      <c r="AP179" s="110"/>
      <c r="AQ179" s="110"/>
      <c r="AR179" s="110"/>
      <c r="AS179" s="110"/>
      <c r="AT179" s="2"/>
      <c r="AU179" s="2"/>
      <c r="AV179" s="2"/>
      <c r="AW179" s="2"/>
      <c r="AX179" s="2"/>
      <c r="AY179" s="2"/>
      <c r="AZ179" s="2"/>
    </row>
    <row r="180" spans="4:52" ht="15.75" customHeight="1" x14ac:dyDescent="0.3">
      <c r="D180" s="2"/>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43"/>
      <c r="AL180" s="110"/>
      <c r="AM180" s="110"/>
      <c r="AN180" s="110"/>
      <c r="AO180" s="110"/>
      <c r="AP180" s="110"/>
      <c r="AQ180" s="110"/>
      <c r="AR180" s="110"/>
      <c r="AS180" s="110"/>
      <c r="AT180" s="2"/>
      <c r="AU180" s="2"/>
      <c r="AV180" s="2"/>
      <c r="AW180" s="2"/>
      <c r="AX180" s="2"/>
      <c r="AY180" s="2"/>
      <c r="AZ180" s="2"/>
    </row>
    <row r="181" spans="4:52" ht="15.75" customHeight="1" x14ac:dyDescent="0.3">
      <c r="D181" s="2"/>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43"/>
      <c r="AL181" s="110"/>
      <c r="AM181" s="110"/>
      <c r="AN181" s="110"/>
      <c r="AO181" s="110"/>
      <c r="AP181" s="110"/>
      <c r="AQ181" s="110"/>
      <c r="AR181" s="110"/>
      <c r="AS181" s="110"/>
      <c r="AT181" s="2"/>
      <c r="AU181" s="2"/>
      <c r="AV181" s="2"/>
      <c r="AW181" s="2"/>
      <c r="AX181" s="2"/>
      <c r="AY181" s="2"/>
      <c r="AZ181" s="2"/>
    </row>
    <row r="182" spans="4:52" ht="15.75" customHeight="1" x14ac:dyDescent="0.3">
      <c r="D182" s="2"/>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43"/>
      <c r="AL182" s="110"/>
      <c r="AM182" s="110"/>
      <c r="AN182" s="110"/>
      <c r="AO182" s="110"/>
      <c r="AP182" s="110"/>
      <c r="AQ182" s="110"/>
      <c r="AR182" s="110"/>
      <c r="AS182" s="110"/>
      <c r="AT182" s="2"/>
      <c r="AU182" s="2"/>
      <c r="AV182" s="2"/>
      <c r="AW182" s="2"/>
      <c r="AX182" s="2"/>
      <c r="AY182" s="2"/>
      <c r="AZ182" s="2"/>
    </row>
    <row r="183" spans="4:52" ht="15.75" customHeight="1" x14ac:dyDescent="0.3">
      <c r="D183" s="2"/>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43"/>
      <c r="AL183" s="110"/>
      <c r="AM183" s="110"/>
      <c r="AN183" s="110"/>
      <c r="AO183" s="110"/>
      <c r="AP183" s="110"/>
      <c r="AQ183" s="110"/>
      <c r="AR183" s="110"/>
      <c r="AS183" s="110"/>
      <c r="AT183" s="2"/>
      <c r="AU183" s="2"/>
      <c r="AV183" s="2"/>
      <c r="AW183" s="2"/>
      <c r="AX183" s="2"/>
      <c r="AY183" s="2"/>
      <c r="AZ183" s="2"/>
    </row>
    <row r="184" spans="4:52" ht="15.75" customHeight="1" x14ac:dyDescent="0.3">
      <c r="D184" s="2"/>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43"/>
      <c r="AL184" s="110"/>
      <c r="AM184" s="110"/>
      <c r="AN184" s="110"/>
      <c r="AO184" s="110"/>
      <c r="AP184" s="110"/>
      <c r="AQ184" s="110"/>
      <c r="AR184" s="110"/>
      <c r="AS184" s="110"/>
      <c r="AT184" s="2"/>
      <c r="AU184" s="2"/>
      <c r="AV184" s="2"/>
      <c r="AW184" s="2"/>
      <c r="AX184" s="2"/>
      <c r="AY184" s="2"/>
      <c r="AZ184" s="2"/>
    </row>
    <row r="185" spans="4:52" ht="15.75" customHeight="1" x14ac:dyDescent="0.3">
      <c r="D185" s="2"/>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43"/>
      <c r="AL185" s="110"/>
      <c r="AM185" s="110"/>
      <c r="AN185" s="110"/>
      <c r="AO185" s="110"/>
      <c r="AP185" s="110"/>
      <c r="AQ185" s="110"/>
      <c r="AR185" s="110"/>
      <c r="AS185" s="110"/>
      <c r="AT185" s="2"/>
      <c r="AU185" s="2"/>
      <c r="AV185" s="2"/>
      <c r="AW185" s="2"/>
      <c r="AX185" s="2"/>
      <c r="AY185" s="2"/>
      <c r="AZ185" s="2"/>
    </row>
    <row r="186" spans="4:52" ht="15.75" customHeight="1" x14ac:dyDescent="0.3">
      <c r="D186" s="2"/>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43"/>
      <c r="AL186" s="110"/>
      <c r="AM186" s="110"/>
      <c r="AN186" s="110"/>
      <c r="AO186" s="110"/>
      <c r="AP186" s="110"/>
      <c r="AQ186" s="110"/>
      <c r="AR186" s="110"/>
      <c r="AS186" s="110"/>
      <c r="AT186" s="2"/>
      <c r="AU186" s="2"/>
      <c r="AV186" s="2"/>
      <c r="AW186" s="2"/>
      <c r="AX186" s="2"/>
      <c r="AY186" s="2"/>
      <c r="AZ186" s="2"/>
    </row>
    <row r="187" spans="4:52" ht="15.75" customHeight="1" x14ac:dyDescent="0.3">
      <c r="D187" s="2"/>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43"/>
      <c r="AL187" s="110"/>
      <c r="AM187" s="110"/>
      <c r="AN187" s="110"/>
      <c r="AO187" s="110"/>
      <c r="AP187" s="110"/>
      <c r="AQ187" s="110"/>
      <c r="AR187" s="110"/>
      <c r="AS187" s="110"/>
      <c r="AT187" s="2"/>
      <c r="AU187" s="2"/>
      <c r="AV187" s="2"/>
      <c r="AW187" s="2"/>
      <c r="AX187" s="2"/>
      <c r="AY187" s="2"/>
      <c r="AZ187" s="2"/>
    </row>
    <row r="188" spans="4:52" ht="15.75" customHeight="1" x14ac:dyDescent="0.3">
      <c r="D188" s="2"/>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43"/>
      <c r="AL188" s="110"/>
      <c r="AM188" s="110"/>
      <c r="AN188" s="110"/>
      <c r="AO188" s="110"/>
      <c r="AP188" s="110"/>
      <c r="AQ188" s="110"/>
      <c r="AR188" s="110"/>
      <c r="AS188" s="110"/>
      <c r="AT188" s="2"/>
      <c r="AU188" s="2"/>
      <c r="AV188" s="2"/>
      <c r="AW188" s="2"/>
      <c r="AX188" s="2"/>
      <c r="AY188" s="2"/>
      <c r="AZ188" s="2"/>
    </row>
    <row r="189" spans="4:52" ht="15.75" customHeight="1" x14ac:dyDescent="0.3">
      <c r="D189" s="2"/>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43"/>
      <c r="AL189" s="110"/>
      <c r="AM189" s="110"/>
      <c r="AN189" s="110"/>
      <c r="AO189" s="110"/>
      <c r="AP189" s="110"/>
      <c r="AQ189" s="110"/>
      <c r="AR189" s="110"/>
      <c r="AS189" s="110"/>
      <c r="AT189" s="2"/>
      <c r="AU189" s="2"/>
      <c r="AV189" s="2"/>
      <c r="AW189" s="2"/>
      <c r="AX189" s="2"/>
      <c r="AY189" s="2"/>
      <c r="AZ189" s="2"/>
    </row>
    <row r="190" spans="4:52" ht="15.75" customHeight="1" x14ac:dyDescent="0.3">
      <c r="D190" s="2"/>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43"/>
      <c r="AL190" s="110"/>
      <c r="AM190" s="110"/>
      <c r="AN190" s="110"/>
      <c r="AO190" s="110"/>
      <c r="AP190" s="110"/>
      <c r="AQ190" s="110"/>
      <c r="AR190" s="110"/>
      <c r="AS190" s="110"/>
      <c r="AT190" s="2"/>
      <c r="AU190" s="2"/>
      <c r="AV190" s="2"/>
      <c r="AW190" s="2"/>
      <c r="AX190" s="2"/>
      <c r="AY190" s="2"/>
      <c r="AZ190" s="2"/>
    </row>
    <row r="191" spans="4:52" ht="15.75" customHeight="1" x14ac:dyDescent="0.3">
      <c r="D191" s="2"/>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43"/>
      <c r="AL191" s="110"/>
      <c r="AM191" s="110"/>
      <c r="AN191" s="110"/>
      <c r="AO191" s="110"/>
      <c r="AP191" s="110"/>
      <c r="AQ191" s="110"/>
      <c r="AR191" s="110"/>
      <c r="AS191" s="110"/>
      <c r="AT191" s="2"/>
      <c r="AU191" s="2"/>
      <c r="AV191" s="2"/>
      <c r="AW191" s="2"/>
      <c r="AX191" s="2"/>
      <c r="AY191" s="2"/>
      <c r="AZ191" s="2"/>
    </row>
    <row r="192" spans="4:52" ht="15.75" customHeight="1" x14ac:dyDescent="0.3">
      <c r="D192" s="2"/>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43"/>
      <c r="AL192" s="110"/>
      <c r="AM192" s="110"/>
      <c r="AN192" s="110"/>
      <c r="AO192" s="110"/>
      <c r="AP192" s="110"/>
      <c r="AQ192" s="110"/>
      <c r="AR192" s="110"/>
      <c r="AS192" s="110"/>
      <c r="AT192" s="2"/>
      <c r="AU192" s="2"/>
      <c r="AV192" s="2"/>
      <c r="AW192" s="2"/>
      <c r="AX192" s="2"/>
      <c r="AY192" s="2"/>
      <c r="AZ192" s="2"/>
    </row>
    <row r="193" spans="4:52" ht="15.75" customHeight="1" x14ac:dyDescent="0.3">
      <c r="D193" s="2"/>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43"/>
      <c r="AL193" s="110"/>
      <c r="AM193" s="110"/>
      <c r="AN193" s="110"/>
      <c r="AO193" s="110"/>
      <c r="AP193" s="110"/>
      <c r="AQ193" s="110"/>
      <c r="AR193" s="110"/>
      <c r="AS193" s="110"/>
      <c r="AT193" s="2"/>
      <c r="AU193" s="2"/>
      <c r="AV193" s="2"/>
      <c r="AW193" s="2"/>
      <c r="AX193" s="2"/>
      <c r="AY193" s="2"/>
      <c r="AZ193" s="2"/>
    </row>
    <row r="194" spans="4:52" ht="15.75" customHeight="1" x14ac:dyDescent="0.3">
      <c r="D194" s="2"/>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43"/>
      <c r="AL194" s="110"/>
      <c r="AM194" s="110"/>
      <c r="AN194" s="110"/>
      <c r="AO194" s="110"/>
      <c r="AP194" s="110"/>
      <c r="AQ194" s="110"/>
      <c r="AR194" s="110"/>
      <c r="AS194" s="110"/>
      <c r="AT194" s="2"/>
      <c r="AU194" s="2"/>
      <c r="AV194" s="2"/>
      <c r="AW194" s="2"/>
      <c r="AX194" s="2"/>
      <c r="AY194" s="2"/>
      <c r="AZ194" s="2"/>
    </row>
    <row r="195" spans="4:52" ht="15.75" customHeight="1" x14ac:dyDescent="0.3">
      <c r="D195" s="2"/>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43"/>
      <c r="AL195" s="110"/>
      <c r="AM195" s="110"/>
      <c r="AN195" s="110"/>
      <c r="AO195" s="110"/>
      <c r="AP195" s="110"/>
      <c r="AQ195" s="110"/>
      <c r="AR195" s="110"/>
      <c r="AS195" s="110"/>
      <c r="AT195" s="2"/>
      <c r="AU195" s="2"/>
      <c r="AV195" s="2"/>
      <c r="AW195" s="2"/>
      <c r="AX195" s="2"/>
      <c r="AY195" s="2"/>
      <c r="AZ195" s="2"/>
    </row>
    <row r="196" spans="4:52" ht="15.75" customHeight="1" x14ac:dyDescent="0.3">
      <c r="D196" s="2"/>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43"/>
      <c r="AL196" s="110"/>
      <c r="AM196" s="110"/>
      <c r="AN196" s="110"/>
      <c r="AO196" s="110"/>
      <c r="AP196" s="110"/>
      <c r="AQ196" s="110"/>
      <c r="AR196" s="110"/>
      <c r="AS196" s="110"/>
      <c r="AT196" s="2"/>
      <c r="AU196" s="2"/>
      <c r="AV196" s="2"/>
      <c r="AW196" s="2"/>
      <c r="AX196" s="2"/>
      <c r="AY196" s="2"/>
      <c r="AZ196" s="2"/>
    </row>
    <row r="197" spans="4:52" ht="15.75" customHeight="1" x14ac:dyDescent="0.3">
      <c r="D197" s="2"/>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43"/>
      <c r="AL197" s="110"/>
      <c r="AM197" s="110"/>
      <c r="AN197" s="110"/>
      <c r="AO197" s="110"/>
      <c r="AP197" s="110"/>
      <c r="AQ197" s="110"/>
      <c r="AR197" s="110"/>
      <c r="AS197" s="110"/>
      <c r="AT197" s="2"/>
      <c r="AU197" s="2"/>
      <c r="AV197" s="2"/>
      <c r="AW197" s="2"/>
      <c r="AX197" s="2"/>
      <c r="AY197" s="2"/>
      <c r="AZ197" s="2"/>
    </row>
    <row r="198" spans="4:52" ht="15.75" customHeight="1" x14ac:dyDescent="0.3">
      <c r="D198" s="2"/>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43"/>
      <c r="AL198" s="110"/>
      <c r="AM198" s="110"/>
      <c r="AN198" s="110"/>
      <c r="AO198" s="110"/>
      <c r="AP198" s="110"/>
      <c r="AQ198" s="110"/>
      <c r="AR198" s="110"/>
      <c r="AS198" s="110"/>
      <c r="AT198" s="2"/>
      <c r="AU198" s="2"/>
      <c r="AV198" s="2"/>
      <c r="AW198" s="2"/>
      <c r="AX198" s="2"/>
      <c r="AY198" s="2"/>
      <c r="AZ198" s="2"/>
    </row>
    <row r="199" spans="4:52" ht="15.75" customHeight="1" x14ac:dyDescent="0.3">
      <c r="D199" s="2"/>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43"/>
      <c r="AL199" s="110"/>
      <c r="AM199" s="110"/>
      <c r="AN199" s="110"/>
      <c r="AO199" s="110"/>
      <c r="AP199" s="110"/>
      <c r="AQ199" s="110"/>
      <c r="AR199" s="110"/>
      <c r="AS199" s="110"/>
      <c r="AT199" s="2"/>
      <c r="AU199" s="2"/>
      <c r="AV199" s="2"/>
      <c r="AW199" s="2"/>
      <c r="AX199" s="2"/>
      <c r="AY199" s="2"/>
      <c r="AZ199" s="2"/>
    </row>
    <row r="200" spans="4:52" ht="15.75" customHeight="1" x14ac:dyDescent="0.3">
      <c r="D200" s="2"/>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43"/>
      <c r="AL200" s="110"/>
      <c r="AM200" s="110"/>
      <c r="AN200" s="110"/>
      <c r="AO200" s="110"/>
      <c r="AP200" s="110"/>
      <c r="AQ200" s="110"/>
      <c r="AR200" s="110"/>
      <c r="AS200" s="110"/>
      <c r="AT200" s="2"/>
      <c r="AU200" s="2"/>
      <c r="AV200" s="2"/>
      <c r="AW200" s="2"/>
      <c r="AX200" s="2"/>
      <c r="AY200" s="2"/>
      <c r="AZ200" s="2"/>
    </row>
    <row r="201" spans="4:52" ht="15.75" customHeight="1" x14ac:dyDescent="0.3">
      <c r="D201" s="2"/>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43"/>
      <c r="AL201" s="110"/>
      <c r="AM201" s="110"/>
      <c r="AN201" s="110"/>
      <c r="AO201" s="110"/>
      <c r="AP201" s="110"/>
      <c r="AQ201" s="110"/>
      <c r="AR201" s="110"/>
      <c r="AS201" s="110"/>
      <c r="AT201" s="2"/>
      <c r="AU201" s="2"/>
      <c r="AV201" s="2"/>
      <c r="AW201" s="2"/>
      <c r="AX201" s="2"/>
      <c r="AY201" s="2"/>
      <c r="AZ201" s="2"/>
    </row>
    <row r="202" spans="4:52" ht="15.75" customHeight="1" x14ac:dyDescent="0.3">
      <c r="D202" s="2"/>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43"/>
      <c r="AL202" s="110"/>
      <c r="AM202" s="110"/>
      <c r="AN202" s="110"/>
      <c r="AO202" s="110"/>
      <c r="AP202" s="110"/>
      <c r="AQ202" s="110"/>
      <c r="AR202" s="110"/>
      <c r="AS202" s="110"/>
      <c r="AT202" s="2"/>
      <c r="AU202" s="2"/>
      <c r="AV202" s="2"/>
      <c r="AW202" s="2"/>
      <c r="AX202" s="2"/>
      <c r="AY202" s="2"/>
      <c r="AZ202" s="2"/>
    </row>
    <row r="203" spans="4:52" ht="15.75" customHeight="1" x14ac:dyDescent="0.3">
      <c r="D203" s="2"/>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43"/>
      <c r="AL203" s="110"/>
      <c r="AM203" s="110"/>
      <c r="AN203" s="110"/>
      <c r="AO203" s="110"/>
      <c r="AP203" s="110"/>
      <c r="AQ203" s="110"/>
      <c r="AR203" s="110"/>
      <c r="AS203" s="110"/>
      <c r="AT203" s="2"/>
      <c r="AU203" s="2"/>
      <c r="AV203" s="2"/>
      <c r="AW203" s="2"/>
      <c r="AX203" s="2"/>
      <c r="AY203" s="2"/>
      <c r="AZ203" s="2"/>
    </row>
    <row r="204" spans="4:52" ht="15.75" customHeight="1" x14ac:dyDescent="0.3">
      <c r="D204" s="2"/>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43"/>
      <c r="AL204" s="110"/>
      <c r="AM204" s="110"/>
      <c r="AN204" s="110"/>
      <c r="AO204" s="110"/>
      <c r="AP204" s="110"/>
      <c r="AQ204" s="110"/>
      <c r="AR204" s="110"/>
      <c r="AS204" s="110"/>
      <c r="AT204" s="2"/>
      <c r="AU204" s="2"/>
      <c r="AV204" s="2"/>
      <c r="AW204" s="2"/>
      <c r="AX204" s="2"/>
      <c r="AY204" s="2"/>
      <c r="AZ204" s="2"/>
    </row>
    <row r="205" spans="4:52" ht="15.75" customHeight="1" x14ac:dyDescent="0.3">
      <c r="D205" s="2"/>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43"/>
      <c r="AL205" s="110"/>
      <c r="AM205" s="110"/>
      <c r="AN205" s="110"/>
      <c r="AO205" s="110"/>
      <c r="AP205" s="110"/>
      <c r="AQ205" s="110"/>
      <c r="AR205" s="110"/>
      <c r="AS205" s="110"/>
      <c r="AT205" s="2"/>
      <c r="AU205" s="2"/>
      <c r="AV205" s="2"/>
      <c r="AW205" s="2"/>
      <c r="AX205" s="2"/>
      <c r="AY205" s="2"/>
      <c r="AZ205" s="2"/>
    </row>
    <row r="206" spans="4:52" ht="15.75" customHeight="1" x14ac:dyDescent="0.3">
      <c r="D206" s="2"/>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43"/>
      <c r="AL206" s="110"/>
      <c r="AM206" s="110"/>
      <c r="AN206" s="110"/>
      <c r="AO206" s="110"/>
      <c r="AP206" s="110"/>
      <c r="AQ206" s="110"/>
      <c r="AR206" s="110"/>
      <c r="AS206" s="110"/>
      <c r="AT206" s="2"/>
      <c r="AU206" s="2"/>
      <c r="AV206" s="2"/>
      <c r="AW206" s="2"/>
      <c r="AX206" s="2"/>
      <c r="AY206" s="2"/>
      <c r="AZ206" s="2"/>
    </row>
    <row r="207" spans="4:52" ht="15.75" customHeight="1" x14ac:dyDescent="0.3">
      <c r="D207" s="2"/>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43"/>
      <c r="AL207" s="110"/>
      <c r="AM207" s="110"/>
      <c r="AN207" s="110"/>
      <c r="AO207" s="110"/>
      <c r="AP207" s="110"/>
      <c r="AQ207" s="110"/>
      <c r="AR207" s="110"/>
      <c r="AS207" s="110"/>
      <c r="AT207" s="2"/>
      <c r="AU207" s="2"/>
      <c r="AV207" s="2"/>
      <c r="AW207" s="2"/>
      <c r="AX207" s="2"/>
      <c r="AY207" s="2"/>
      <c r="AZ207" s="2"/>
    </row>
    <row r="208" spans="4:52" ht="15.75" customHeight="1" x14ac:dyDescent="0.3">
      <c r="D208" s="2"/>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43"/>
      <c r="AL208" s="110"/>
      <c r="AM208" s="110"/>
      <c r="AN208" s="110"/>
      <c r="AO208" s="110"/>
      <c r="AP208" s="110"/>
      <c r="AQ208" s="110"/>
      <c r="AR208" s="110"/>
      <c r="AS208" s="110"/>
      <c r="AT208" s="2"/>
      <c r="AU208" s="2"/>
      <c r="AV208" s="2"/>
      <c r="AW208" s="2"/>
      <c r="AX208" s="2"/>
      <c r="AY208" s="2"/>
      <c r="AZ208" s="2"/>
    </row>
    <row r="209" spans="4:52" ht="15.75" customHeight="1" x14ac:dyDescent="0.3">
      <c r="D209" s="2"/>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43"/>
      <c r="AL209" s="110"/>
      <c r="AM209" s="110"/>
      <c r="AN209" s="110"/>
      <c r="AO209" s="110"/>
      <c r="AP209" s="110"/>
      <c r="AQ209" s="110"/>
      <c r="AR209" s="110"/>
      <c r="AS209" s="110"/>
      <c r="AT209" s="2"/>
      <c r="AU209" s="2"/>
      <c r="AV209" s="2"/>
      <c r="AW209" s="2"/>
      <c r="AX209" s="2"/>
      <c r="AY209" s="2"/>
      <c r="AZ209" s="2"/>
    </row>
    <row r="210" spans="4:52" ht="15.75" customHeight="1" x14ac:dyDescent="0.3">
      <c r="D210" s="2"/>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43"/>
      <c r="AL210" s="110"/>
      <c r="AM210" s="110"/>
      <c r="AN210" s="110"/>
      <c r="AO210" s="110"/>
      <c r="AP210" s="110"/>
      <c r="AQ210" s="110"/>
      <c r="AR210" s="110"/>
      <c r="AS210" s="110"/>
      <c r="AT210" s="2"/>
      <c r="AU210" s="2"/>
      <c r="AV210" s="2"/>
      <c r="AW210" s="2"/>
      <c r="AX210" s="2"/>
      <c r="AY210" s="2"/>
      <c r="AZ210" s="2"/>
    </row>
    <row r="211" spans="4:52" ht="15.75" customHeight="1" x14ac:dyDescent="0.3">
      <c r="D211" s="2"/>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43"/>
      <c r="AL211" s="110"/>
      <c r="AM211" s="110"/>
      <c r="AN211" s="110"/>
      <c r="AO211" s="110"/>
      <c r="AP211" s="110"/>
      <c r="AQ211" s="110"/>
      <c r="AR211" s="110"/>
      <c r="AS211" s="110"/>
      <c r="AT211" s="2"/>
      <c r="AU211" s="2"/>
      <c r="AV211" s="2"/>
      <c r="AW211" s="2"/>
      <c r="AX211" s="2"/>
      <c r="AY211" s="2"/>
      <c r="AZ211" s="2"/>
    </row>
    <row r="212" spans="4:52" ht="15.75" customHeight="1" x14ac:dyDescent="0.3">
      <c r="D212" s="2"/>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43"/>
      <c r="AL212" s="110"/>
      <c r="AM212" s="110"/>
      <c r="AN212" s="110"/>
      <c r="AO212" s="110"/>
      <c r="AP212" s="110"/>
      <c r="AQ212" s="110"/>
      <c r="AR212" s="110"/>
      <c r="AS212" s="110"/>
      <c r="AT212" s="2"/>
      <c r="AU212" s="2"/>
      <c r="AV212" s="2"/>
      <c r="AW212" s="2"/>
      <c r="AX212" s="2"/>
      <c r="AY212" s="2"/>
      <c r="AZ212" s="2"/>
    </row>
    <row r="213" spans="4:52" ht="15.75" customHeight="1" x14ac:dyDescent="0.3">
      <c r="D213" s="2"/>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43"/>
      <c r="AL213" s="110"/>
      <c r="AM213" s="110"/>
      <c r="AN213" s="110"/>
      <c r="AO213" s="110"/>
      <c r="AP213" s="110"/>
      <c r="AQ213" s="110"/>
      <c r="AR213" s="110"/>
      <c r="AS213" s="110"/>
      <c r="AT213" s="2"/>
      <c r="AU213" s="2"/>
      <c r="AV213" s="2"/>
      <c r="AW213" s="2"/>
      <c r="AX213" s="2"/>
      <c r="AY213" s="2"/>
      <c r="AZ213" s="2"/>
    </row>
    <row r="214" spans="4:52" ht="15.75" customHeight="1" x14ac:dyDescent="0.3">
      <c r="D214" s="2"/>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43"/>
      <c r="AL214" s="110"/>
      <c r="AM214" s="110"/>
      <c r="AN214" s="110"/>
      <c r="AO214" s="110"/>
      <c r="AP214" s="110"/>
      <c r="AQ214" s="110"/>
      <c r="AR214" s="110"/>
      <c r="AS214" s="110"/>
      <c r="AT214" s="2"/>
      <c r="AU214" s="2"/>
      <c r="AV214" s="2"/>
      <c r="AW214" s="2"/>
      <c r="AX214" s="2"/>
      <c r="AY214" s="2"/>
      <c r="AZ214" s="2"/>
    </row>
    <row r="215" spans="4:52" ht="15.75" customHeight="1" x14ac:dyDescent="0.3">
      <c r="D215" s="2"/>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43"/>
      <c r="AL215" s="110"/>
      <c r="AM215" s="110"/>
      <c r="AN215" s="110"/>
      <c r="AO215" s="110"/>
      <c r="AP215" s="110"/>
      <c r="AQ215" s="110"/>
      <c r="AR215" s="110"/>
      <c r="AS215" s="110"/>
      <c r="AT215" s="2"/>
      <c r="AU215" s="2"/>
      <c r="AV215" s="2"/>
      <c r="AW215" s="2"/>
      <c r="AX215" s="2"/>
      <c r="AY215" s="2"/>
      <c r="AZ215" s="2"/>
    </row>
    <row r="216" spans="4:52" ht="15.75" customHeight="1" x14ac:dyDescent="0.3">
      <c r="D216" s="2"/>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43"/>
      <c r="AL216" s="110"/>
      <c r="AM216" s="110"/>
      <c r="AN216" s="110"/>
      <c r="AO216" s="110"/>
      <c r="AP216" s="110"/>
      <c r="AQ216" s="110"/>
      <c r="AR216" s="110"/>
      <c r="AS216" s="110"/>
      <c r="AT216" s="2"/>
      <c r="AU216" s="2"/>
      <c r="AV216" s="2"/>
      <c r="AW216" s="2"/>
      <c r="AX216" s="2"/>
      <c r="AY216" s="2"/>
      <c r="AZ216" s="2"/>
    </row>
    <row r="217" spans="4:52" ht="15.75" customHeight="1" x14ac:dyDescent="0.3">
      <c r="D217" s="2"/>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43"/>
      <c r="AL217" s="110"/>
      <c r="AM217" s="110"/>
      <c r="AN217" s="110"/>
      <c r="AO217" s="110"/>
      <c r="AP217" s="110"/>
      <c r="AQ217" s="110"/>
      <c r="AR217" s="110"/>
      <c r="AS217" s="110"/>
      <c r="AT217" s="2"/>
      <c r="AU217" s="2"/>
      <c r="AV217" s="2"/>
      <c r="AW217" s="2"/>
      <c r="AX217" s="2"/>
      <c r="AY217" s="2"/>
      <c r="AZ217" s="2"/>
    </row>
    <row r="218" spans="4:52" ht="15.75" customHeight="1" x14ac:dyDescent="0.3">
      <c r="D218" s="2"/>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43"/>
      <c r="AL218" s="110"/>
      <c r="AM218" s="110"/>
      <c r="AN218" s="110"/>
      <c r="AO218" s="110"/>
      <c r="AP218" s="110"/>
      <c r="AQ218" s="110"/>
      <c r="AR218" s="110"/>
      <c r="AS218" s="110"/>
      <c r="AT218" s="2"/>
      <c r="AU218" s="2"/>
      <c r="AV218" s="2"/>
      <c r="AW218" s="2"/>
      <c r="AX218" s="2"/>
      <c r="AY218" s="2"/>
      <c r="AZ218" s="2"/>
    </row>
    <row r="219" spans="4:52" ht="15.75" customHeight="1" x14ac:dyDescent="0.3">
      <c r="D219" s="2"/>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43"/>
      <c r="AL219" s="110"/>
      <c r="AM219" s="110"/>
      <c r="AN219" s="110"/>
      <c r="AO219" s="110"/>
      <c r="AP219" s="110"/>
      <c r="AQ219" s="110"/>
      <c r="AR219" s="110"/>
      <c r="AS219" s="110"/>
      <c r="AT219" s="2"/>
      <c r="AU219" s="2"/>
      <c r="AV219" s="2"/>
      <c r="AW219" s="2"/>
      <c r="AX219" s="2"/>
      <c r="AY219" s="2"/>
      <c r="AZ219" s="2"/>
    </row>
    <row r="220" spans="4:52" ht="15.75" customHeight="1" x14ac:dyDescent="0.3">
      <c r="D220" s="2"/>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43"/>
      <c r="AL220" s="110"/>
      <c r="AM220" s="110"/>
      <c r="AN220" s="110"/>
      <c r="AO220" s="110"/>
      <c r="AP220" s="110"/>
      <c r="AQ220" s="110"/>
      <c r="AR220" s="110"/>
      <c r="AS220" s="110"/>
      <c r="AT220" s="2"/>
      <c r="AU220" s="2"/>
      <c r="AV220" s="2"/>
      <c r="AW220" s="2"/>
      <c r="AX220" s="2"/>
      <c r="AY220" s="2"/>
      <c r="AZ220" s="2"/>
    </row>
    <row r="221" spans="4:52" ht="15.75" customHeight="1" x14ac:dyDescent="0.3">
      <c r="D221" s="2"/>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43"/>
      <c r="AL221" s="110"/>
      <c r="AM221" s="110"/>
      <c r="AN221" s="110"/>
      <c r="AO221" s="110"/>
      <c r="AP221" s="110"/>
      <c r="AQ221" s="110"/>
      <c r="AR221" s="110"/>
      <c r="AS221" s="110"/>
      <c r="AT221" s="2"/>
      <c r="AU221" s="2"/>
      <c r="AV221" s="2"/>
      <c r="AW221" s="2"/>
      <c r="AX221" s="2"/>
      <c r="AY221" s="2"/>
      <c r="AZ221" s="2"/>
    </row>
    <row r="222" spans="4:52" ht="15.75" customHeight="1" x14ac:dyDescent="0.3">
      <c r="D222" s="2"/>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43"/>
      <c r="AL222" s="110"/>
      <c r="AM222" s="110"/>
      <c r="AN222" s="110"/>
      <c r="AO222" s="110"/>
      <c r="AP222" s="110"/>
      <c r="AQ222" s="110"/>
      <c r="AR222" s="110"/>
      <c r="AS222" s="110"/>
      <c r="AT222" s="2"/>
      <c r="AU222" s="2"/>
      <c r="AV222" s="2"/>
      <c r="AW222" s="2"/>
      <c r="AX222" s="2"/>
      <c r="AY222" s="2"/>
      <c r="AZ222" s="2"/>
    </row>
    <row r="223" spans="4:52" ht="15.75" customHeight="1" x14ac:dyDescent="0.3">
      <c r="D223" s="2"/>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43"/>
      <c r="AL223" s="110"/>
      <c r="AM223" s="110"/>
      <c r="AN223" s="110"/>
      <c r="AO223" s="110"/>
      <c r="AP223" s="110"/>
      <c r="AQ223" s="110"/>
      <c r="AR223" s="110"/>
      <c r="AS223" s="110"/>
      <c r="AT223" s="2"/>
      <c r="AU223" s="2"/>
      <c r="AV223" s="2"/>
      <c r="AW223" s="2"/>
      <c r="AX223" s="2"/>
      <c r="AY223" s="2"/>
      <c r="AZ223" s="2"/>
    </row>
    <row r="224" spans="4:52" ht="15.75" customHeight="1" x14ac:dyDescent="0.3">
      <c r="D224" s="2"/>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43"/>
      <c r="AL224" s="110"/>
      <c r="AM224" s="110"/>
      <c r="AN224" s="110"/>
      <c r="AO224" s="110"/>
      <c r="AP224" s="110"/>
      <c r="AQ224" s="110"/>
      <c r="AR224" s="110"/>
      <c r="AS224" s="110"/>
      <c r="AT224" s="2"/>
      <c r="AU224" s="2"/>
      <c r="AV224" s="2"/>
      <c r="AW224" s="2"/>
      <c r="AX224" s="2"/>
      <c r="AY224" s="2"/>
      <c r="AZ224" s="2"/>
    </row>
    <row r="225" spans="4:52" ht="15.75" customHeight="1" x14ac:dyDescent="0.3">
      <c r="D225" s="2"/>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43"/>
      <c r="AL225" s="110"/>
      <c r="AM225" s="110"/>
      <c r="AN225" s="110"/>
      <c r="AO225" s="110"/>
      <c r="AP225" s="110"/>
      <c r="AQ225" s="110"/>
      <c r="AR225" s="110"/>
      <c r="AS225" s="110"/>
      <c r="AT225" s="2"/>
      <c r="AU225" s="2"/>
      <c r="AV225" s="2"/>
      <c r="AW225" s="2"/>
      <c r="AX225" s="2"/>
      <c r="AY225" s="2"/>
      <c r="AZ225" s="2"/>
    </row>
    <row r="226" spans="4:52" ht="15.75" customHeight="1" x14ac:dyDescent="0.3">
      <c r="D226" s="2"/>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43"/>
      <c r="AL226" s="110"/>
      <c r="AM226" s="110"/>
      <c r="AN226" s="110"/>
      <c r="AO226" s="110"/>
      <c r="AP226" s="110"/>
      <c r="AQ226" s="110"/>
      <c r="AR226" s="110"/>
      <c r="AS226" s="110"/>
      <c r="AT226" s="2"/>
      <c r="AU226" s="2"/>
      <c r="AV226" s="2"/>
      <c r="AW226" s="2"/>
      <c r="AX226" s="2"/>
      <c r="AY226" s="2"/>
      <c r="AZ226" s="2"/>
    </row>
    <row r="227" spans="4:52" ht="15.75" customHeight="1" x14ac:dyDescent="0.3">
      <c r="D227" s="2"/>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43"/>
      <c r="AL227" s="110"/>
      <c r="AM227" s="110"/>
      <c r="AN227" s="110"/>
      <c r="AO227" s="110"/>
      <c r="AP227" s="110"/>
      <c r="AQ227" s="110"/>
      <c r="AR227" s="110"/>
      <c r="AS227" s="110"/>
      <c r="AT227" s="2"/>
      <c r="AU227" s="2"/>
      <c r="AV227" s="2"/>
      <c r="AW227" s="2"/>
      <c r="AX227" s="2"/>
      <c r="AY227" s="2"/>
      <c r="AZ227" s="2"/>
    </row>
    <row r="228" spans="4:52" ht="15.75" customHeight="1" x14ac:dyDescent="0.3">
      <c r="D228" s="2"/>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43"/>
      <c r="AL228" s="110"/>
      <c r="AM228" s="110"/>
      <c r="AN228" s="110"/>
      <c r="AO228" s="110"/>
      <c r="AP228" s="110"/>
      <c r="AQ228" s="110"/>
      <c r="AR228" s="110"/>
      <c r="AS228" s="110"/>
      <c r="AT228" s="2"/>
      <c r="AU228" s="2"/>
      <c r="AV228" s="2"/>
      <c r="AW228" s="2"/>
      <c r="AX228" s="2"/>
      <c r="AY228" s="2"/>
      <c r="AZ228" s="2"/>
    </row>
    <row r="229" spans="4:52" ht="15.75" customHeight="1" x14ac:dyDescent="0.3">
      <c r="D229" s="2"/>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43"/>
      <c r="AL229" s="110"/>
      <c r="AM229" s="110"/>
      <c r="AN229" s="110"/>
      <c r="AO229" s="110"/>
      <c r="AP229" s="110"/>
      <c r="AQ229" s="110"/>
      <c r="AR229" s="110"/>
      <c r="AS229" s="110"/>
      <c r="AT229" s="2"/>
      <c r="AU229" s="2"/>
      <c r="AV229" s="2"/>
      <c r="AW229" s="2"/>
      <c r="AX229" s="2"/>
      <c r="AY229" s="2"/>
      <c r="AZ229" s="2"/>
    </row>
    <row r="230" spans="4:52" ht="15.75" customHeight="1" x14ac:dyDescent="0.3">
      <c r="D230" s="2"/>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43"/>
      <c r="AL230" s="110"/>
      <c r="AM230" s="110"/>
      <c r="AN230" s="110"/>
      <c r="AO230" s="110"/>
      <c r="AP230" s="110"/>
      <c r="AQ230" s="110"/>
      <c r="AR230" s="110"/>
      <c r="AS230" s="110"/>
      <c r="AT230" s="2"/>
      <c r="AU230" s="2"/>
      <c r="AV230" s="2"/>
      <c r="AW230" s="2"/>
      <c r="AX230" s="2"/>
      <c r="AY230" s="2"/>
      <c r="AZ230" s="2"/>
    </row>
    <row r="231" spans="4:52" ht="15.75" customHeight="1" x14ac:dyDescent="0.3">
      <c r="D231" s="2"/>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43"/>
      <c r="AL231" s="110"/>
      <c r="AM231" s="110"/>
      <c r="AN231" s="110"/>
      <c r="AO231" s="110"/>
      <c r="AP231" s="110"/>
      <c r="AQ231" s="110"/>
      <c r="AR231" s="110"/>
      <c r="AS231" s="110"/>
      <c r="AT231" s="2"/>
      <c r="AU231" s="2"/>
      <c r="AV231" s="2"/>
      <c r="AW231" s="2"/>
      <c r="AX231" s="2"/>
      <c r="AY231" s="2"/>
      <c r="AZ231" s="2"/>
    </row>
    <row r="232" spans="4:52" ht="15.75" customHeight="1" x14ac:dyDescent="0.3">
      <c r="D232" s="2"/>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43"/>
      <c r="AL232" s="110"/>
      <c r="AM232" s="110"/>
      <c r="AN232" s="110"/>
      <c r="AO232" s="110"/>
      <c r="AP232" s="110"/>
      <c r="AQ232" s="110"/>
      <c r="AR232" s="110"/>
      <c r="AS232" s="110"/>
      <c r="AT232" s="2"/>
      <c r="AU232" s="2"/>
      <c r="AV232" s="2"/>
      <c r="AW232" s="2"/>
      <c r="AX232" s="2"/>
      <c r="AY232" s="2"/>
      <c r="AZ232" s="2"/>
    </row>
    <row r="233" spans="4:52" ht="15.75" customHeight="1" x14ac:dyDescent="0.3">
      <c r="D233" s="2"/>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43"/>
      <c r="AL233" s="110"/>
      <c r="AM233" s="110"/>
      <c r="AN233" s="110"/>
      <c r="AO233" s="110"/>
      <c r="AP233" s="110"/>
      <c r="AQ233" s="110"/>
      <c r="AR233" s="110"/>
      <c r="AS233" s="110"/>
      <c r="AT233" s="2"/>
      <c r="AU233" s="2"/>
      <c r="AV233" s="2"/>
      <c r="AW233" s="2"/>
      <c r="AX233" s="2"/>
      <c r="AY233" s="2"/>
      <c r="AZ233" s="2"/>
    </row>
    <row r="234" spans="4:52" ht="15.75" customHeight="1" x14ac:dyDescent="0.3">
      <c r="D234" s="2"/>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43"/>
      <c r="AL234" s="110"/>
      <c r="AM234" s="110"/>
      <c r="AN234" s="110"/>
      <c r="AO234" s="110"/>
      <c r="AP234" s="110"/>
      <c r="AQ234" s="110"/>
      <c r="AR234" s="110"/>
      <c r="AS234" s="110"/>
      <c r="AT234" s="2"/>
      <c r="AU234" s="2"/>
      <c r="AV234" s="2"/>
      <c r="AW234" s="2"/>
      <c r="AX234" s="2"/>
      <c r="AY234" s="2"/>
      <c r="AZ234" s="2"/>
    </row>
    <row r="235" spans="4:52" ht="15.75" customHeight="1" x14ac:dyDescent="0.3">
      <c r="D235" s="2"/>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43"/>
      <c r="AL235" s="110"/>
      <c r="AM235" s="110"/>
      <c r="AN235" s="110"/>
      <c r="AO235" s="110"/>
      <c r="AP235" s="110"/>
      <c r="AQ235" s="110"/>
      <c r="AR235" s="110"/>
      <c r="AS235" s="110"/>
      <c r="AT235" s="2"/>
      <c r="AU235" s="2"/>
      <c r="AV235" s="2"/>
      <c r="AW235" s="2"/>
      <c r="AX235" s="2"/>
      <c r="AY235" s="2"/>
      <c r="AZ235" s="2"/>
    </row>
    <row r="236" spans="4:52" ht="15.75" customHeight="1" x14ac:dyDescent="0.3">
      <c r="D236" s="2"/>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43"/>
      <c r="AL236" s="110"/>
      <c r="AM236" s="110"/>
      <c r="AN236" s="110"/>
      <c r="AO236" s="110"/>
      <c r="AP236" s="110"/>
      <c r="AQ236" s="110"/>
      <c r="AR236" s="110"/>
      <c r="AS236" s="110"/>
      <c r="AT236" s="2"/>
      <c r="AU236" s="2"/>
      <c r="AV236" s="2"/>
      <c r="AW236" s="2"/>
      <c r="AX236" s="2"/>
      <c r="AY236" s="2"/>
      <c r="AZ236" s="2"/>
    </row>
    <row r="237" spans="4:52" ht="15.75" customHeight="1" x14ac:dyDescent="0.3">
      <c r="D237" s="2"/>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43"/>
      <c r="AL237" s="110"/>
      <c r="AM237" s="110"/>
      <c r="AN237" s="110"/>
      <c r="AO237" s="110"/>
      <c r="AP237" s="110"/>
      <c r="AQ237" s="110"/>
      <c r="AR237" s="110"/>
      <c r="AS237" s="110"/>
      <c r="AT237" s="2"/>
      <c r="AU237" s="2"/>
      <c r="AV237" s="2"/>
      <c r="AW237" s="2"/>
      <c r="AX237" s="2"/>
      <c r="AY237" s="2"/>
      <c r="AZ237" s="2"/>
    </row>
    <row r="238" spans="4:52" ht="15.75" customHeight="1" x14ac:dyDescent="0.3">
      <c r="D238" s="2"/>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43"/>
      <c r="AL238" s="110"/>
      <c r="AM238" s="110"/>
      <c r="AN238" s="110"/>
      <c r="AO238" s="110"/>
      <c r="AP238" s="110"/>
      <c r="AQ238" s="110"/>
      <c r="AR238" s="110"/>
      <c r="AS238" s="110"/>
      <c r="AT238" s="2"/>
      <c r="AU238" s="2"/>
      <c r="AV238" s="2"/>
      <c r="AW238" s="2"/>
      <c r="AX238" s="2"/>
      <c r="AY238" s="2"/>
      <c r="AZ238" s="2"/>
    </row>
    <row r="239" spans="4:52" ht="15.75" customHeight="1" x14ac:dyDescent="0.3">
      <c r="D239" s="2"/>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43"/>
      <c r="AL239" s="110"/>
      <c r="AM239" s="110"/>
      <c r="AN239" s="110"/>
      <c r="AO239" s="110"/>
      <c r="AP239" s="110"/>
      <c r="AQ239" s="110"/>
      <c r="AR239" s="110"/>
      <c r="AS239" s="110"/>
      <c r="AT239" s="2"/>
      <c r="AU239" s="2"/>
      <c r="AV239" s="2"/>
      <c r="AW239" s="2"/>
      <c r="AX239" s="2"/>
      <c r="AY239" s="2"/>
      <c r="AZ239" s="2"/>
    </row>
    <row r="240" spans="4:52" ht="15.75" customHeight="1" x14ac:dyDescent="0.3">
      <c r="D240" s="2"/>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43"/>
      <c r="AL240" s="110"/>
      <c r="AM240" s="110"/>
      <c r="AN240" s="110"/>
      <c r="AO240" s="110"/>
      <c r="AP240" s="110"/>
      <c r="AQ240" s="110"/>
      <c r="AR240" s="110"/>
      <c r="AS240" s="110"/>
      <c r="AT240" s="2"/>
      <c r="AU240" s="2"/>
      <c r="AV240" s="2"/>
      <c r="AW240" s="2"/>
      <c r="AX240" s="2"/>
      <c r="AY240" s="2"/>
      <c r="AZ240" s="2"/>
    </row>
    <row r="241" spans="4:52" ht="15.75" customHeight="1" x14ac:dyDescent="0.3">
      <c r="D241" s="2"/>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43"/>
      <c r="AL241" s="110"/>
      <c r="AM241" s="110"/>
      <c r="AN241" s="110"/>
      <c r="AO241" s="110"/>
      <c r="AP241" s="110"/>
      <c r="AQ241" s="110"/>
      <c r="AR241" s="110"/>
      <c r="AS241" s="110"/>
      <c r="AT241" s="2"/>
      <c r="AU241" s="2"/>
      <c r="AV241" s="2"/>
      <c r="AW241" s="2"/>
      <c r="AX241" s="2"/>
      <c r="AY241" s="2"/>
      <c r="AZ241" s="2"/>
    </row>
    <row r="242" spans="4:52" ht="15.75" customHeight="1" x14ac:dyDescent="0.3">
      <c r="D242" s="2"/>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43"/>
      <c r="AL242" s="110"/>
      <c r="AM242" s="110"/>
      <c r="AN242" s="110"/>
      <c r="AO242" s="110"/>
      <c r="AP242" s="110"/>
      <c r="AQ242" s="110"/>
      <c r="AR242" s="110"/>
      <c r="AS242" s="110"/>
      <c r="AT242" s="2"/>
      <c r="AU242" s="2"/>
      <c r="AV242" s="2"/>
      <c r="AW242" s="2"/>
      <c r="AX242" s="2"/>
      <c r="AY242" s="2"/>
      <c r="AZ242" s="2"/>
    </row>
    <row r="243" spans="4:52" ht="15.75" customHeight="1" x14ac:dyDescent="0.3">
      <c r="D243" s="2"/>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43"/>
      <c r="AL243" s="110"/>
      <c r="AM243" s="110"/>
      <c r="AN243" s="110"/>
      <c r="AO243" s="110"/>
      <c r="AP243" s="110"/>
      <c r="AQ243" s="110"/>
      <c r="AR243" s="110"/>
      <c r="AS243" s="110"/>
      <c r="AT243" s="2"/>
      <c r="AU243" s="2"/>
      <c r="AV243" s="2"/>
      <c r="AW243" s="2"/>
      <c r="AX243" s="2"/>
      <c r="AY243" s="2"/>
      <c r="AZ243" s="2"/>
    </row>
    <row r="244" spans="4:52" ht="15.75" customHeight="1" x14ac:dyDescent="0.3">
      <c r="D244" s="2"/>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43"/>
      <c r="AL244" s="110"/>
      <c r="AM244" s="110"/>
      <c r="AN244" s="110"/>
      <c r="AO244" s="110"/>
      <c r="AP244" s="110"/>
      <c r="AQ244" s="110"/>
      <c r="AR244" s="110"/>
      <c r="AS244" s="110"/>
      <c r="AT244" s="2"/>
      <c r="AU244" s="2"/>
      <c r="AV244" s="2"/>
      <c r="AW244" s="2"/>
      <c r="AX244" s="2"/>
      <c r="AY244" s="2"/>
      <c r="AZ244" s="2"/>
    </row>
    <row r="245" spans="4:52" ht="15.75" customHeight="1" x14ac:dyDescent="0.3">
      <c r="D245" s="2"/>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43"/>
      <c r="AL245" s="110"/>
      <c r="AM245" s="110"/>
      <c r="AN245" s="110"/>
      <c r="AO245" s="110"/>
      <c r="AP245" s="110"/>
      <c r="AQ245" s="110"/>
      <c r="AR245" s="110"/>
      <c r="AS245" s="110"/>
      <c r="AT245" s="2"/>
      <c r="AU245" s="2"/>
      <c r="AV245" s="2"/>
      <c r="AW245" s="2"/>
      <c r="AX245" s="2"/>
      <c r="AY245" s="2"/>
      <c r="AZ245" s="2"/>
    </row>
    <row r="246" spans="4:52" ht="15.75" customHeight="1" x14ac:dyDescent="0.3">
      <c r="D246" s="2"/>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43"/>
      <c r="AL246" s="110"/>
      <c r="AM246" s="110"/>
      <c r="AN246" s="110"/>
      <c r="AO246" s="110"/>
      <c r="AP246" s="110"/>
      <c r="AQ246" s="110"/>
      <c r="AR246" s="110"/>
      <c r="AS246" s="110"/>
      <c r="AT246" s="2"/>
      <c r="AU246" s="2"/>
      <c r="AV246" s="2"/>
      <c r="AW246" s="2"/>
      <c r="AX246" s="2"/>
      <c r="AY246" s="2"/>
      <c r="AZ246" s="2"/>
    </row>
    <row r="247" spans="4:52" ht="15.75" customHeight="1" x14ac:dyDescent="0.3">
      <c r="D247" s="2"/>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43"/>
      <c r="AL247" s="110"/>
      <c r="AM247" s="110"/>
      <c r="AN247" s="110"/>
      <c r="AO247" s="110"/>
      <c r="AP247" s="110"/>
      <c r="AQ247" s="110"/>
      <c r="AR247" s="110"/>
      <c r="AS247" s="110"/>
      <c r="AT247" s="2"/>
      <c r="AU247" s="2"/>
      <c r="AV247" s="2"/>
      <c r="AW247" s="2"/>
      <c r="AX247" s="2"/>
      <c r="AY247" s="2"/>
      <c r="AZ247" s="2"/>
    </row>
    <row r="248" spans="4:52" ht="15.75" customHeight="1" x14ac:dyDescent="0.3">
      <c r="D248" s="2"/>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43"/>
      <c r="AL248" s="110"/>
      <c r="AM248" s="110"/>
      <c r="AN248" s="110"/>
      <c r="AO248" s="110"/>
      <c r="AP248" s="110"/>
      <c r="AQ248" s="110"/>
      <c r="AR248" s="110"/>
      <c r="AS248" s="110"/>
      <c r="AT248" s="2"/>
      <c r="AU248" s="2"/>
      <c r="AV248" s="2"/>
      <c r="AW248" s="2"/>
      <c r="AX248" s="2"/>
      <c r="AY248" s="2"/>
      <c r="AZ248" s="2"/>
    </row>
    <row r="249" spans="4:52" ht="15.75" customHeight="1" x14ac:dyDescent="0.3">
      <c r="D249" s="2"/>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43"/>
      <c r="AL249" s="110"/>
      <c r="AM249" s="110"/>
      <c r="AN249" s="110"/>
      <c r="AO249" s="110"/>
      <c r="AP249" s="110"/>
      <c r="AQ249" s="110"/>
      <c r="AR249" s="110"/>
      <c r="AS249" s="110"/>
      <c r="AT249" s="2"/>
      <c r="AU249" s="2"/>
      <c r="AV249" s="2"/>
      <c r="AW249" s="2"/>
      <c r="AX249" s="2"/>
      <c r="AY249" s="2"/>
      <c r="AZ249" s="2"/>
    </row>
    <row r="250" spans="4:52" ht="15.75" customHeight="1" x14ac:dyDescent="0.3">
      <c r="D250" s="2"/>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43"/>
      <c r="AL250" s="110"/>
      <c r="AM250" s="110"/>
      <c r="AN250" s="110"/>
      <c r="AO250" s="110"/>
      <c r="AP250" s="110"/>
      <c r="AQ250" s="110"/>
      <c r="AR250" s="110"/>
      <c r="AS250" s="110"/>
      <c r="AT250" s="2"/>
      <c r="AU250" s="2"/>
      <c r="AV250" s="2"/>
      <c r="AW250" s="2"/>
      <c r="AX250" s="2"/>
      <c r="AY250" s="2"/>
      <c r="AZ250" s="2"/>
    </row>
    <row r="251" spans="4:52" ht="15.75" customHeight="1" x14ac:dyDescent="0.3">
      <c r="D251" s="2"/>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43"/>
      <c r="AL251" s="110"/>
      <c r="AM251" s="110"/>
      <c r="AN251" s="110"/>
      <c r="AO251" s="110"/>
      <c r="AP251" s="110"/>
      <c r="AQ251" s="110"/>
      <c r="AR251" s="110"/>
      <c r="AS251" s="110"/>
      <c r="AT251" s="2"/>
      <c r="AU251" s="2"/>
      <c r="AV251" s="2"/>
      <c r="AW251" s="2"/>
      <c r="AX251" s="2"/>
      <c r="AY251" s="2"/>
      <c r="AZ251" s="2"/>
    </row>
    <row r="252" spans="4:52" ht="15.75" customHeight="1" x14ac:dyDescent="0.3">
      <c r="D252" s="2"/>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43"/>
      <c r="AL252" s="110"/>
      <c r="AM252" s="110"/>
      <c r="AN252" s="110"/>
      <c r="AO252" s="110"/>
      <c r="AP252" s="110"/>
      <c r="AQ252" s="110"/>
      <c r="AR252" s="110"/>
      <c r="AS252" s="110"/>
      <c r="AT252" s="2"/>
      <c r="AU252" s="2"/>
      <c r="AV252" s="2"/>
      <c r="AW252" s="2"/>
      <c r="AX252" s="2"/>
      <c r="AY252" s="2"/>
      <c r="AZ252" s="2"/>
    </row>
    <row r="253" spans="4:52" ht="15.75" customHeight="1" x14ac:dyDescent="0.3">
      <c r="D253" s="2"/>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43"/>
      <c r="AL253" s="110"/>
      <c r="AM253" s="110"/>
      <c r="AN253" s="110"/>
      <c r="AO253" s="110"/>
      <c r="AP253" s="110"/>
      <c r="AQ253" s="110"/>
      <c r="AR253" s="110"/>
      <c r="AS253" s="110"/>
      <c r="AT253" s="2"/>
      <c r="AU253" s="2"/>
      <c r="AV253" s="2"/>
      <c r="AW253" s="2"/>
      <c r="AX253" s="2"/>
      <c r="AY253" s="2"/>
      <c r="AZ253" s="2"/>
    </row>
    <row r="254" spans="4:52" ht="15.75" customHeight="1" x14ac:dyDescent="0.3">
      <c r="D254" s="2"/>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43"/>
      <c r="AL254" s="110"/>
      <c r="AM254" s="110"/>
      <c r="AN254" s="110"/>
      <c r="AO254" s="110"/>
      <c r="AP254" s="110"/>
      <c r="AQ254" s="110"/>
      <c r="AR254" s="110"/>
      <c r="AS254" s="110"/>
      <c r="AT254" s="2"/>
      <c r="AU254" s="2"/>
      <c r="AV254" s="2"/>
      <c r="AW254" s="2"/>
      <c r="AX254" s="2"/>
      <c r="AY254" s="2"/>
      <c r="AZ254" s="2"/>
    </row>
    <row r="255" spans="4:52" ht="15.75" customHeight="1" x14ac:dyDescent="0.3">
      <c r="D255" s="2"/>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43"/>
      <c r="AL255" s="110"/>
      <c r="AM255" s="110"/>
      <c r="AN255" s="110"/>
      <c r="AO255" s="110"/>
      <c r="AP255" s="110"/>
      <c r="AQ255" s="110"/>
      <c r="AR255" s="110"/>
      <c r="AS255" s="110"/>
      <c r="AT255" s="2"/>
      <c r="AU255" s="2"/>
      <c r="AV255" s="2"/>
      <c r="AW255" s="2"/>
      <c r="AX255" s="2"/>
      <c r="AY255" s="2"/>
      <c r="AZ255" s="2"/>
    </row>
    <row r="256" spans="4:52" ht="15.75" customHeight="1" x14ac:dyDescent="0.3">
      <c r="D256" s="2"/>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43"/>
      <c r="AL256" s="110"/>
      <c r="AM256" s="110"/>
      <c r="AN256" s="110"/>
      <c r="AO256" s="110"/>
      <c r="AP256" s="110"/>
      <c r="AQ256" s="110"/>
      <c r="AR256" s="110"/>
      <c r="AS256" s="110"/>
      <c r="AT256" s="2"/>
      <c r="AU256" s="2"/>
      <c r="AV256" s="2"/>
      <c r="AW256" s="2"/>
      <c r="AX256" s="2"/>
      <c r="AY256" s="2"/>
      <c r="AZ256" s="2"/>
    </row>
    <row r="257" spans="4:52" ht="15.75" customHeight="1" x14ac:dyDescent="0.3">
      <c r="D257" s="2"/>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43"/>
      <c r="AL257" s="110"/>
      <c r="AM257" s="110"/>
      <c r="AN257" s="110"/>
      <c r="AO257" s="110"/>
      <c r="AP257" s="110"/>
      <c r="AQ257" s="110"/>
      <c r="AR257" s="110"/>
      <c r="AS257" s="110"/>
      <c r="AT257" s="2"/>
      <c r="AU257" s="2"/>
      <c r="AV257" s="2"/>
      <c r="AW257" s="2"/>
      <c r="AX257" s="2"/>
      <c r="AY257" s="2"/>
      <c r="AZ257" s="2"/>
    </row>
    <row r="258" spans="4:52" ht="15.75" customHeight="1" x14ac:dyDescent="0.3">
      <c r="D258" s="2"/>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43"/>
      <c r="AL258" s="110"/>
      <c r="AM258" s="110"/>
      <c r="AN258" s="110"/>
      <c r="AO258" s="110"/>
      <c r="AP258" s="110"/>
      <c r="AQ258" s="110"/>
      <c r="AR258" s="110"/>
      <c r="AS258" s="110"/>
      <c r="AT258" s="2"/>
      <c r="AU258" s="2"/>
      <c r="AV258" s="2"/>
      <c r="AW258" s="2"/>
      <c r="AX258" s="2"/>
      <c r="AY258" s="2"/>
      <c r="AZ258" s="2"/>
    </row>
    <row r="259" spans="4:52" ht="15.75" customHeight="1" x14ac:dyDescent="0.3">
      <c r="D259" s="2"/>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43"/>
      <c r="AL259" s="110"/>
      <c r="AM259" s="110"/>
      <c r="AN259" s="110"/>
      <c r="AO259" s="110"/>
      <c r="AP259" s="110"/>
      <c r="AQ259" s="110"/>
      <c r="AR259" s="110"/>
      <c r="AS259" s="110"/>
      <c r="AT259" s="2"/>
      <c r="AU259" s="2"/>
      <c r="AV259" s="2"/>
      <c r="AW259" s="2"/>
      <c r="AX259" s="2"/>
      <c r="AY259" s="2"/>
      <c r="AZ259" s="2"/>
    </row>
    <row r="260" spans="4:52" ht="15.75" customHeight="1" x14ac:dyDescent="0.3">
      <c r="D260" s="2"/>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43"/>
      <c r="AL260" s="110"/>
      <c r="AM260" s="110"/>
      <c r="AN260" s="110"/>
      <c r="AO260" s="110"/>
      <c r="AP260" s="110"/>
      <c r="AQ260" s="110"/>
      <c r="AR260" s="110"/>
      <c r="AS260" s="110"/>
      <c r="AT260" s="2"/>
      <c r="AU260" s="2"/>
      <c r="AV260" s="2"/>
      <c r="AW260" s="2"/>
      <c r="AX260" s="2"/>
      <c r="AY260" s="2"/>
      <c r="AZ260" s="2"/>
    </row>
    <row r="261" spans="4:52" ht="15.75" customHeight="1" x14ac:dyDescent="0.3">
      <c r="D261" s="2"/>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43"/>
      <c r="AL261" s="110"/>
      <c r="AM261" s="110"/>
      <c r="AN261" s="110"/>
      <c r="AO261" s="110"/>
      <c r="AP261" s="110"/>
      <c r="AQ261" s="110"/>
      <c r="AR261" s="110"/>
      <c r="AS261" s="110"/>
      <c r="AT261" s="2"/>
      <c r="AU261" s="2"/>
      <c r="AV261" s="2"/>
      <c r="AW261" s="2"/>
      <c r="AX261" s="2"/>
      <c r="AY261" s="2"/>
      <c r="AZ261" s="2"/>
    </row>
    <row r="262" spans="4:52" ht="15.75" customHeight="1" x14ac:dyDescent="0.3">
      <c r="D262" s="2"/>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43"/>
      <c r="AL262" s="110"/>
      <c r="AM262" s="110"/>
      <c r="AN262" s="110"/>
      <c r="AO262" s="110"/>
      <c r="AP262" s="110"/>
      <c r="AQ262" s="110"/>
      <c r="AR262" s="110"/>
      <c r="AS262" s="110"/>
      <c r="AT262" s="2"/>
      <c r="AU262" s="2"/>
      <c r="AV262" s="2"/>
      <c r="AW262" s="2"/>
      <c r="AX262" s="2"/>
      <c r="AY262" s="2"/>
      <c r="AZ262" s="2"/>
    </row>
    <row r="263" spans="4:52" ht="15.75" customHeight="1" x14ac:dyDescent="0.3">
      <c r="D263" s="2"/>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43"/>
      <c r="AL263" s="110"/>
      <c r="AM263" s="110"/>
      <c r="AN263" s="110"/>
      <c r="AO263" s="110"/>
      <c r="AP263" s="110"/>
      <c r="AQ263" s="110"/>
      <c r="AR263" s="110"/>
      <c r="AS263" s="110"/>
      <c r="AT263" s="2"/>
      <c r="AU263" s="2"/>
      <c r="AV263" s="2"/>
      <c r="AW263" s="2"/>
      <c r="AX263" s="2"/>
      <c r="AY263" s="2"/>
      <c r="AZ263" s="2"/>
    </row>
    <row r="264" spans="4:52" ht="15.75" customHeight="1" x14ac:dyDescent="0.3">
      <c r="D264" s="2"/>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43"/>
      <c r="AL264" s="110"/>
      <c r="AM264" s="110"/>
      <c r="AN264" s="110"/>
      <c r="AO264" s="110"/>
      <c r="AP264" s="110"/>
      <c r="AQ264" s="110"/>
      <c r="AR264" s="110"/>
      <c r="AS264" s="110"/>
      <c r="AT264" s="2"/>
      <c r="AU264" s="2"/>
      <c r="AV264" s="2"/>
      <c r="AW264" s="2"/>
      <c r="AX264" s="2"/>
      <c r="AY264" s="2"/>
      <c r="AZ264" s="2"/>
    </row>
    <row r="265" spans="4:52" ht="15.75" customHeight="1" x14ac:dyDescent="0.3">
      <c r="D265" s="2"/>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43"/>
      <c r="AL265" s="110"/>
      <c r="AM265" s="110"/>
      <c r="AN265" s="110"/>
      <c r="AO265" s="110"/>
      <c r="AP265" s="110"/>
      <c r="AQ265" s="110"/>
      <c r="AR265" s="110"/>
      <c r="AS265" s="110"/>
      <c r="AT265" s="2"/>
      <c r="AU265" s="2"/>
      <c r="AV265" s="2"/>
      <c r="AW265" s="2"/>
      <c r="AX265" s="2"/>
      <c r="AY265" s="2"/>
      <c r="AZ265" s="2"/>
    </row>
    <row r="266" spans="4:52" ht="15.75" customHeight="1" x14ac:dyDescent="0.3">
      <c r="D266" s="2"/>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43"/>
      <c r="AL266" s="110"/>
      <c r="AM266" s="110"/>
      <c r="AN266" s="110"/>
      <c r="AO266" s="110"/>
      <c r="AP266" s="110"/>
      <c r="AQ266" s="110"/>
      <c r="AR266" s="110"/>
      <c r="AS266" s="110"/>
      <c r="AT266" s="2"/>
      <c r="AU266" s="2"/>
      <c r="AV266" s="2"/>
      <c r="AW266" s="2"/>
      <c r="AX266" s="2"/>
      <c r="AY266" s="2"/>
      <c r="AZ266" s="2"/>
    </row>
    <row r="267" spans="4:52" ht="15.75" customHeight="1" x14ac:dyDescent="0.3">
      <c r="D267" s="2"/>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43"/>
      <c r="AL267" s="110"/>
      <c r="AM267" s="110"/>
      <c r="AN267" s="110"/>
      <c r="AO267" s="110"/>
      <c r="AP267" s="110"/>
      <c r="AQ267" s="110"/>
      <c r="AR267" s="110"/>
      <c r="AS267" s="110"/>
      <c r="AT267" s="2"/>
      <c r="AU267" s="2"/>
      <c r="AV267" s="2"/>
      <c r="AW267" s="2"/>
      <c r="AX267" s="2"/>
      <c r="AY267" s="2"/>
      <c r="AZ267" s="2"/>
    </row>
    <row r="268" spans="4:52" ht="15.75" customHeight="1" x14ac:dyDescent="0.3">
      <c r="D268" s="2"/>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43"/>
      <c r="AL268" s="110"/>
      <c r="AM268" s="110"/>
      <c r="AN268" s="110"/>
      <c r="AO268" s="110"/>
      <c r="AP268" s="110"/>
      <c r="AQ268" s="110"/>
      <c r="AR268" s="110"/>
      <c r="AS268" s="110"/>
      <c r="AT268" s="2"/>
      <c r="AU268" s="2"/>
      <c r="AV268" s="2"/>
      <c r="AW268" s="2"/>
      <c r="AX268" s="2"/>
      <c r="AY268" s="2"/>
      <c r="AZ268" s="2"/>
    </row>
    <row r="269" spans="4:52" ht="15.75" customHeight="1" x14ac:dyDescent="0.3">
      <c r="D269" s="2"/>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43"/>
      <c r="AL269" s="110"/>
      <c r="AM269" s="110"/>
      <c r="AN269" s="110"/>
      <c r="AO269" s="110"/>
      <c r="AP269" s="110"/>
      <c r="AQ269" s="110"/>
      <c r="AR269" s="110"/>
      <c r="AS269" s="110"/>
      <c r="AT269" s="2"/>
      <c r="AU269" s="2"/>
      <c r="AV269" s="2"/>
      <c r="AW269" s="2"/>
      <c r="AX269" s="2"/>
      <c r="AY269" s="2"/>
      <c r="AZ269" s="2"/>
    </row>
    <row r="270" spans="4:52" ht="15.75" customHeight="1" x14ac:dyDescent="0.3">
      <c r="D270" s="2"/>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43"/>
      <c r="AL270" s="110"/>
      <c r="AM270" s="110"/>
      <c r="AN270" s="110"/>
      <c r="AO270" s="110"/>
      <c r="AP270" s="110"/>
      <c r="AQ270" s="110"/>
      <c r="AR270" s="110"/>
      <c r="AS270" s="110"/>
      <c r="AT270" s="2"/>
      <c r="AU270" s="2"/>
      <c r="AV270" s="2"/>
      <c r="AW270" s="2"/>
      <c r="AX270" s="2"/>
      <c r="AY270" s="2"/>
      <c r="AZ270" s="2"/>
    </row>
    <row r="271" spans="4:52" ht="15.75" customHeight="1" x14ac:dyDescent="0.3">
      <c r="D271" s="2"/>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43"/>
      <c r="AL271" s="110"/>
      <c r="AM271" s="110"/>
      <c r="AN271" s="110"/>
      <c r="AO271" s="110"/>
      <c r="AP271" s="110"/>
      <c r="AQ271" s="110"/>
      <c r="AR271" s="110"/>
      <c r="AS271" s="110"/>
      <c r="AT271" s="2"/>
      <c r="AU271" s="2"/>
      <c r="AV271" s="2"/>
      <c r="AW271" s="2"/>
      <c r="AX271" s="2"/>
      <c r="AY271" s="2"/>
      <c r="AZ271" s="2"/>
    </row>
    <row r="272" spans="4:52" ht="15.75" customHeight="1" x14ac:dyDescent="0.3">
      <c r="D272" s="2"/>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43"/>
      <c r="AL272" s="110"/>
      <c r="AM272" s="110"/>
      <c r="AN272" s="110"/>
      <c r="AO272" s="110"/>
      <c r="AP272" s="110"/>
      <c r="AQ272" s="110"/>
      <c r="AR272" s="110"/>
      <c r="AS272" s="110"/>
      <c r="AT272" s="2"/>
      <c r="AU272" s="2"/>
      <c r="AV272" s="2"/>
      <c r="AW272" s="2"/>
      <c r="AX272" s="2"/>
      <c r="AY272" s="2"/>
      <c r="AZ272" s="2"/>
    </row>
    <row r="273" spans="4:52" ht="15.75" customHeight="1" x14ac:dyDescent="0.3">
      <c r="D273" s="2"/>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43"/>
      <c r="AL273" s="110"/>
      <c r="AM273" s="110"/>
      <c r="AN273" s="110"/>
      <c r="AO273" s="110"/>
      <c r="AP273" s="110"/>
      <c r="AQ273" s="110"/>
      <c r="AR273" s="110"/>
      <c r="AS273" s="110"/>
      <c r="AT273" s="2"/>
      <c r="AU273" s="2"/>
      <c r="AV273" s="2"/>
      <c r="AW273" s="2"/>
      <c r="AX273" s="2"/>
      <c r="AY273" s="2"/>
      <c r="AZ273" s="2"/>
    </row>
    <row r="274" spans="4:52" ht="15.75" customHeight="1" x14ac:dyDescent="0.3">
      <c r="D274" s="2"/>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43"/>
      <c r="AL274" s="110"/>
      <c r="AM274" s="110"/>
      <c r="AN274" s="110"/>
      <c r="AO274" s="110"/>
      <c r="AP274" s="110"/>
      <c r="AQ274" s="110"/>
      <c r="AR274" s="110"/>
      <c r="AS274" s="110"/>
      <c r="AT274" s="2"/>
      <c r="AU274" s="2"/>
      <c r="AV274" s="2"/>
      <c r="AW274" s="2"/>
      <c r="AX274" s="2"/>
      <c r="AY274" s="2"/>
      <c r="AZ274" s="2"/>
    </row>
    <row r="275" spans="4:52" ht="15.75" customHeight="1" x14ac:dyDescent="0.3">
      <c r="D275" s="2"/>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43"/>
      <c r="AL275" s="110"/>
      <c r="AM275" s="110"/>
      <c r="AN275" s="110"/>
      <c r="AO275" s="110"/>
      <c r="AP275" s="110"/>
      <c r="AQ275" s="110"/>
      <c r="AR275" s="110"/>
      <c r="AS275" s="110"/>
      <c r="AT275" s="2"/>
      <c r="AU275" s="2"/>
      <c r="AV275" s="2"/>
      <c r="AW275" s="2"/>
      <c r="AX275" s="2"/>
      <c r="AY275" s="2"/>
      <c r="AZ275" s="2"/>
    </row>
    <row r="276" spans="4:52" ht="15.75" customHeight="1" x14ac:dyDescent="0.3">
      <c r="D276" s="2"/>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43"/>
      <c r="AL276" s="110"/>
      <c r="AM276" s="110"/>
      <c r="AN276" s="110"/>
      <c r="AO276" s="110"/>
      <c r="AP276" s="110"/>
      <c r="AQ276" s="110"/>
      <c r="AR276" s="110"/>
      <c r="AS276" s="110"/>
      <c r="AT276" s="2"/>
      <c r="AU276" s="2"/>
      <c r="AV276" s="2"/>
      <c r="AW276" s="2"/>
      <c r="AX276" s="2"/>
      <c r="AY276" s="2"/>
      <c r="AZ276" s="2"/>
    </row>
    <row r="277" spans="4:52" ht="15.75" customHeight="1" x14ac:dyDescent="0.3">
      <c r="D277" s="2"/>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43"/>
      <c r="AL277" s="110"/>
      <c r="AM277" s="110"/>
      <c r="AN277" s="110"/>
      <c r="AO277" s="110"/>
      <c r="AP277" s="110"/>
      <c r="AQ277" s="110"/>
      <c r="AR277" s="110"/>
      <c r="AS277" s="110"/>
      <c r="AT277" s="2"/>
      <c r="AU277" s="2"/>
      <c r="AV277" s="2"/>
      <c r="AW277" s="2"/>
      <c r="AX277" s="2"/>
      <c r="AY277" s="2"/>
      <c r="AZ277" s="2"/>
    </row>
    <row r="278" spans="4:52" ht="15.75" customHeight="1" x14ac:dyDescent="0.3">
      <c r="D278" s="2"/>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43"/>
      <c r="AL278" s="110"/>
      <c r="AM278" s="110"/>
      <c r="AN278" s="110"/>
      <c r="AO278" s="110"/>
      <c r="AP278" s="110"/>
      <c r="AQ278" s="110"/>
      <c r="AR278" s="110"/>
      <c r="AS278" s="110"/>
      <c r="AT278" s="2"/>
      <c r="AU278" s="2"/>
      <c r="AV278" s="2"/>
      <c r="AW278" s="2"/>
      <c r="AX278" s="2"/>
      <c r="AY278" s="2"/>
      <c r="AZ278" s="2"/>
    </row>
    <row r="279" spans="4:52" ht="15.75" customHeight="1" x14ac:dyDescent="0.3">
      <c r="D279" s="2"/>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43"/>
      <c r="AL279" s="110"/>
      <c r="AM279" s="110"/>
      <c r="AN279" s="110"/>
      <c r="AO279" s="110"/>
      <c r="AP279" s="110"/>
      <c r="AQ279" s="110"/>
      <c r="AR279" s="110"/>
      <c r="AS279" s="110"/>
      <c r="AT279" s="2"/>
      <c r="AU279" s="2"/>
      <c r="AV279" s="2"/>
      <c r="AW279" s="2"/>
      <c r="AX279" s="2"/>
      <c r="AY279" s="2"/>
      <c r="AZ279" s="2"/>
    </row>
    <row r="280" spans="4:52" ht="15.75" customHeight="1" x14ac:dyDescent="0.3">
      <c r="D280" s="2"/>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43"/>
      <c r="AL280" s="110"/>
      <c r="AM280" s="110"/>
      <c r="AN280" s="110"/>
      <c r="AO280" s="110"/>
      <c r="AP280" s="110"/>
      <c r="AQ280" s="110"/>
      <c r="AR280" s="110"/>
      <c r="AS280" s="110"/>
      <c r="AT280" s="2"/>
      <c r="AU280" s="2"/>
      <c r="AV280" s="2"/>
      <c r="AW280" s="2"/>
      <c r="AX280" s="2"/>
      <c r="AY280" s="2"/>
      <c r="AZ280" s="2"/>
    </row>
    <row r="281" spans="4:52" ht="15.75" customHeight="1" x14ac:dyDescent="0.3">
      <c r="D281" s="2"/>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43"/>
      <c r="AL281" s="110"/>
      <c r="AM281" s="110"/>
      <c r="AN281" s="110"/>
      <c r="AO281" s="110"/>
      <c r="AP281" s="110"/>
      <c r="AQ281" s="110"/>
      <c r="AR281" s="110"/>
      <c r="AS281" s="110"/>
      <c r="AT281" s="2"/>
      <c r="AU281" s="2"/>
      <c r="AV281" s="2"/>
      <c r="AW281" s="2"/>
      <c r="AX281" s="2"/>
      <c r="AY281" s="2"/>
      <c r="AZ281" s="2"/>
    </row>
    <row r="282" spans="4:52" ht="15.75" customHeight="1" x14ac:dyDescent="0.3">
      <c r="D282" s="2"/>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43"/>
      <c r="AL282" s="110"/>
      <c r="AM282" s="110"/>
      <c r="AN282" s="110"/>
      <c r="AO282" s="110"/>
      <c r="AP282" s="110"/>
      <c r="AQ282" s="110"/>
      <c r="AR282" s="110"/>
      <c r="AS282" s="110"/>
      <c r="AT282" s="2"/>
      <c r="AU282" s="2"/>
      <c r="AV282" s="2"/>
      <c r="AW282" s="2"/>
      <c r="AX282" s="2"/>
      <c r="AY282" s="2"/>
      <c r="AZ282" s="2"/>
    </row>
    <row r="283" spans="4:52" ht="15.75" customHeight="1" x14ac:dyDescent="0.3">
      <c r="D283" s="2"/>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43"/>
      <c r="AL283" s="110"/>
      <c r="AM283" s="110"/>
      <c r="AN283" s="110"/>
      <c r="AO283" s="110"/>
      <c r="AP283" s="110"/>
      <c r="AQ283" s="110"/>
      <c r="AR283" s="110"/>
      <c r="AS283" s="110"/>
      <c r="AT283" s="2"/>
      <c r="AU283" s="2"/>
      <c r="AV283" s="2"/>
      <c r="AW283" s="2"/>
      <c r="AX283" s="2"/>
      <c r="AY283" s="2"/>
      <c r="AZ283" s="2"/>
    </row>
    <row r="284" spans="4:52" ht="15.75" customHeight="1" x14ac:dyDescent="0.3">
      <c r="D284" s="2"/>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43"/>
      <c r="AL284" s="110"/>
      <c r="AM284" s="110"/>
      <c r="AN284" s="110"/>
      <c r="AO284" s="110"/>
      <c r="AP284" s="110"/>
      <c r="AQ284" s="110"/>
      <c r="AR284" s="110"/>
      <c r="AS284" s="110"/>
      <c r="AT284" s="2"/>
      <c r="AU284" s="2"/>
      <c r="AV284" s="2"/>
      <c r="AW284" s="2"/>
      <c r="AX284" s="2"/>
      <c r="AY284" s="2"/>
      <c r="AZ284" s="2"/>
    </row>
    <row r="285" spans="4:52" ht="15.75" customHeight="1" x14ac:dyDescent="0.3">
      <c r="D285" s="2"/>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43"/>
      <c r="AL285" s="110"/>
      <c r="AM285" s="110"/>
      <c r="AN285" s="110"/>
      <c r="AO285" s="110"/>
      <c r="AP285" s="110"/>
      <c r="AQ285" s="110"/>
      <c r="AR285" s="110"/>
      <c r="AS285" s="110"/>
      <c r="AT285" s="2"/>
      <c r="AU285" s="2"/>
      <c r="AV285" s="2"/>
      <c r="AW285" s="2"/>
      <c r="AX285" s="2"/>
      <c r="AY285" s="2"/>
      <c r="AZ285" s="2"/>
    </row>
    <row r="286" spans="4:52" ht="15.75" customHeight="1" x14ac:dyDescent="0.3">
      <c r="D286" s="2"/>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43"/>
      <c r="AL286" s="110"/>
      <c r="AM286" s="110"/>
      <c r="AN286" s="110"/>
      <c r="AO286" s="110"/>
      <c r="AP286" s="110"/>
      <c r="AQ286" s="110"/>
      <c r="AR286" s="110"/>
      <c r="AS286" s="110"/>
      <c r="AT286" s="2"/>
      <c r="AU286" s="2"/>
      <c r="AV286" s="2"/>
      <c r="AW286" s="2"/>
      <c r="AX286" s="2"/>
      <c r="AY286" s="2"/>
      <c r="AZ286" s="2"/>
    </row>
    <row r="287" spans="4:52" ht="15.75" customHeight="1" x14ac:dyDescent="0.3">
      <c r="D287" s="2"/>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43"/>
      <c r="AL287" s="110"/>
      <c r="AM287" s="110"/>
      <c r="AN287" s="110"/>
      <c r="AO287" s="110"/>
      <c r="AP287" s="110"/>
      <c r="AQ287" s="110"/>
      <c r="AR287" s="110"/>
      <c r="AS287" s="110"/>
      <c r="AT287" s="2"/>
      <c r="AU287" s="2"/>
      <c r="AV287" s="2"/>
      <c r="AW287" s="2"/>
      <c r="AX287" s="2"/>
      <c r="AY287" s="2"/>
      <c r="AZ287" s="2"/>
    </row>
    <row r="288" spans="4:52" ht="15.75" customHeight="1" x14ac:dyDescent="0.3">
      <c r="D288" s="2"/>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43"/>
      <c r="AL288" s="110"/>
      <c r="AM288" s="110"/>
      <c r="AN288" s="110"/>
      <c r="AO288" s="110"/>
      <c r="AP288" s="110"/>
      <c r="AQ288" s="110"/>
      <c r="AR288" s="110"/>
      <c r="AS288" s="110"/>
      <c r="AT288" s="2"/>
      <c r="AU288" s="2"/>
      <c r="AV288" s="2"/>
      <c r="AW288" s="2"/>
      <c r="AX288" s="2"/>
      <c r="AY288" s="2"/>
      <c r="AZ288" s="2"/>
    </row>
    <row r="289" spans="4:52" ht="15.75" customHeight="1" x14ac:dyDescent="0.3">
      <c r="D289" s="2"/>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43"/>
      <c r="AL289" s="110"/>
      <c r="AM289" s="110"/>
      <c r="AN289" s="110"/>
      <c r="AO289" s="110"/>
      <c r="AP289" s="110"/>
      <c r="AQ289" s="110"/>
      <c r="AR289" s="110"/>
      <c r="AS289" s="110"/>
      <c r="AT289" s="2"/>
      <c r="AU289" s="2"/>
      <c r="AV289" s="2"/>
      <c r="AW289" s="2"/>
      <c r="AX289" s="2"/>
      <c r="AY289" s="2"/>
      <c r="AZ289" s="2"/>
    </row>
    <row r="290" spans="4:52" ht="15.75" customHeight="1" x14ac:dyDescent="0.3">
      <c r="D290" s="2"/>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43"/>
      <c r="AL290" s="110"/>
      <c r="AM290" s="110"/>
      <c r="AN290" s="110"/>
      <c r="AO290" s="110"/>
      <c r="AP290" s="110"/>
      <c r="AQ290" s="110"/>
      <c r="AR290" s="110"/>
      <c r="AS290" s="110"/>
      <c r="AT290" s="2"/>
      <c r="AU290" s="2"/>
      <c r="AV290" s="2"/>
      <c r="AW290" s="2"/>
      <c r="AX290" s="2"/>
      <c r="AY290" s="2"/>
      <c r="AZ290" s="2"/>
    </row>
    <row r="291" spans="4:52" ht="15.75" customHeight="1" x14ac:dyDescent="0.3">
      <c r="D291" s="2"/>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43"/>
      <c r="AL291" s="110"/>
      <c r="AM291" s="110"/>
      <c r="AN291" s="110"/>
      <c r="AO291" s="110"/>
      <c r="AP291" s="110"/>
      <c r="AQ291" s="110"/>
      <c r="AR291" s="110"/>
      <c r="AS291" s="110"/>
      <c r="AT291" s="2"/>
      <c r="AU291" s="2"/>
      <c r="AV291" s="2"/>
      <c r="AW291" s="2"/>
      <c r="AX291" s="2"/>
      <c r="AY291" s="2"/>
      <c r="AZ291" s="2"/>
    </row>
    <row r="292" spans="4:52" ht="15.75" customHeight="1" x14ac:dyDescent="0.3">
      <c r="D292" s="2"/>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43"/>
      <c r="AL292" s="110"/>
      <c r="AM292" s="110"/>
      <c r="AN292" s="110"/>
      <c r="AO292" s="110"/>
      <c r="AP292" s="110"/>
      <c r="AQ292" s="110"/>
      <c r="AR292" s="110"/>
      <c r="AS292" s="110"/>
      <c r="AT292" s="2"/>
      <c r="AU292" s="2"/>
      <c r="AV292" s="2"/>
      <c r="AW292" s="2"/>
      <c r="AX292" s="2"/>
      <c r="AY292" s="2"/>
      <c r="AZ292" s="2"/>
    </row>
    <row r="293" spans="4:52" ht="15.75" customHeight="1" x14ac:dyDescent="0.3">
      <c r="D293" s="2"/>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43"/>
      <c r="AL293" s="110"/>
      <c r="AM293" s="110"/>
      <c r="AN293" s="110"/>
      <c r="AO293" s="110"/>
      <c r="AP293" s="110"/>
      <c r="AQ293" s="110"/>
      <c r="AR293" s="110"/>
      <c r="AS293" s="110"/>
      <c r="AT293" s="2"/>
      <c r="AU293" s="2"/>
      <c r="AV293" s="2"/>
      <c r="AW293" s="2"/>
      <c r="AX293" s="2"/>
      <c r="AY293" s="2"/>
      <c r="AZ293" s="2"/>
    </row>
    <row r="294" spans="4:52" ht="15.75" customHeight="1" x14ac:dyDescent="0.3">
      <c r="D294" s="2"/>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43"/>
      <c r="AL294" s="110"/>
      <c r="AM294" s="110"/>
      <c r="AN294" s="110"/>
      <c r="AO294" s="110"/>
      <c r="AP294" s="110"/>
      <c r="AQ294" s="110"/>
      <c r="AR294" s="110"/>
      <c r="AS294" s="110"/>
      <c r="AT294" s="2"/>
      <c r="AU294" s="2"/>
      <c r="AV294" s="2"/>
      <c r="AW294" s="2"/>
      <c r="AX294" s="2"/>
      <c r="AY294" s="2"/>
      <c r="AZ294" s="2"/>
    </row>
    <row r="295" spans="4:52" ht="15.75" customHeight="1" x14ac:dyDescent="0.3">
      <c r="D295" s="2"/>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43"/>
      <c r="AL295" s="110"/>
      <c r="AM295" s="110"/>
      <c r="AN295" s="110"/>
      <c r="AO295" s="110"/>
      <c r="AP295" s="110"/>
      <c r="AQ295" s="110"/>
      <c r="AR295" s="110"/>
      <c r="AS295" s="110"/>
      <c r="AT295" s="2"/>
      <c r="AU295" s="2"/>
      <c r="AV295" s="2"/>
      <c r="AW295" s="2"/>
      <c r="AX295" s="2"/>
      <c r="AY295" s="2"/>
      <c r="AZ295" s="2"/>
    </row>
    <row r="296" spans="4:52" ht="15.75" customHeight="1" x14ac:dyDescent="0.3">
      <c r="D296" s="2"/>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43"/>
      <c r="AL296" s="110"/>
      <c r="AM296" s="110"/>
      <c r="AN296" s="110"/>
      <c r="AO296" s="110"/>
      <c r="AP296" s="110"/>
      <c r="AQ296" s="110"/>
      <c r="AR296" s="110"/>
      <c r="AS296" s="110"/>
      <c r="AT296" s="2"/>
      <c r="AU296" s="2"/>
      <c r="AV296" s="2"/>
      <c r="AW296" s="2"/>
      <c r="AX296" s="2"/>
      <c r="AY296" s="2"/>
      <c r="AZ296" s="2"/>
    </row>
    <row r="297" spans="4:52" ht="15.75" customHeight="1" x14ac:dyDescent="0.3">
      <c r="D297" s="2"/>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43"/>
      <c r="AL297" s="110"/>
      <c r="AM297" s="110"/>
      <c r="AN297" s="110"/>
      <c r="AO297" s="110"/>
      <c r="AP297" s="110"/>
      <c r="AQ297" s="110"/>
      <c r="AR297" s="110"/>
      <c r="AS297" s="110"/>
      <c r="AT297" s="2"/>
      <c r="AU297" s="2"/>
      <c r="AV297" s="2"/>
      <c r="AW297" s="2"/>
      <c r="AX297" s="2"/>
      <c r="AY297" s="2"/>
      <c r="AZ297" s="2"/>
    </row>
  </sheetData>
  <mergeCells count="1">
    <mergeCell ref="D1:AT1"/>
  </mergeCell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C0DF"/>
  </sheetPr>
  <dimension ref="A1:AW139"/>
  <sheetViews>
    <sheetView showGridLines="0" zoomScale="70" zoomScaleNormal="70" workbookViewId="0">
      <pane xSplit="4" ySplit="4" topLeftCell="E5" activePane="bottomRight" state="frozen"/>
      <selection pane="topRight" activeCell="C1" sqref="C1"/>
      <selection pane="bottomLeft" activeCell="A5" sqref="A5"/>
      <selection pane="bottomRight" activeCell="F2" sqref="F2"/>
    </sheetView>
  </sheetViews>
  <sheetFormatPr defaultColWidth="14.44140625" defaultRowHeight="15" customHeight="1" x14ac:dyDescent="0.3"/>
  <cols>
    <col min="3" max="3" width="21.109375" bestFit="1" customWidth="1"/>
    <col min="4" max="4" width="9.109375" customWidth="1"/>
    <col min="5" max="5" width="7.88671875" customWidth="1"/>
    <col min="6" max="6" width="9.77734375" bestFit="1" customWidth="1"/>
    <col min="7" max="8" width="7.88671875" customWidth="1"/>
    <col min="9" max="9" width="8" customWidth="1"/>
    <col min="10" max="14" width="7.88671875" customWidth="1"/>
    <col min="15" max="15" width="14.44140625" customWidth="1"/>
    <col min="16" max="16" width="11.109375" customWidth="1"/>
    <col min="17" max="17" width="16.21875" customWidth="1"/>
    <col min="18" max="18" width="10.77734375" customWidth="1"/>
    <col min="19" max="19" width="9.33203125" bestFit="1" customWidth="1"/>
    <col min="20" max="20" width="10.44140625" bestFit="1" customWidth="1"/>
    <col min="21" max="21" width="10.5546875" customWidth="1"/>
    <col min="22" max="23" width="7.88671875" customWidth="1"/>
    <col min="24" max="24" width="10.109375" customWidth="1"/>
    <col min="25" max="25" width="9.77734375" customWidth="1"/>
    <col min="26" max="26" width="9.6640625" customWidth="1"/>
    <col min="27" max="27" width="9.5546875" bestFit="1" customWidth="1"/>
    <col min="28" max="48" width="7.88671875" customWidth="1"/>
    <col min="49" max="49" width="10.5546875" customWidth="1"/>
  </cols>
  <sheetData>
    <row r="1" spans="1:49" ht="14.4" x14ac:dyDescent="0.3">
      <c r="D1" s="352"/>
      <c r="E1" s="352"/>
      <c r="F1" s="353"/>
      <c r="G1" s="353"/>
      <c r="H1" s="353"/>
      <c r="I1" s="353"/>
      <c r="J1" s="353"/>
      <c r="K1" s="353"/>
      <c r="L1" s="353"/>
      <c r="M1" s="353"/>
      <c r="N1" s="352"/>
      <c r="O1" s="353"/>
      <c r="P1" s="353"/>
      <c r="Q1" s="353"/>
      <c r="R1" s="353"/>
      <c r="S1" s="353"/>
      <c r="T1" s="353"/>
      <c r="U1" s="353"/>
      <c r="V1" s="353"/>
      <c r="W1" s="353"/>
      <c r="X1" s="353"/>
      <c r="Y1" s="353"/>
      <c r="Z1" s="353"/>
      <c r="AA1" s="353"/>
      <c r="AB1" s="353"/>
      <c r="AC1" s="353"/>
      <c r="AD1" s="353"/>
      <c r="AE1" s="353"/>
      <c r="AF1" s="353"/>
      <c r="AG1" s="353"/>
      <c r="AH1" s="353"/>
      <c r="AI1" s="353"/>
      <c r="AJ1" s="353"/>
      <c r="AK1" s="352"/>
      <c r="AL1" s="353"/>
      <c r="AM1" s="353"/>
      <c r="AN1" s="353"/>
      <c r="AO1" s="353"/>
      <c r="AP1" s="353"/>
      <c r="AQ1" s="353"/>
      <c r="AR1" s="353"/>
      <c r="AS1" s="353"/>
      <c r="AT1" s="353"/>
      <c r="AU1" s="353"/>
      <c r="AV1" s="354"/>
      <c r="AW1" s="2"/>
    </row>
    <row r="2" spans="1:49" ht="114.75" customHeight="1" thickBot="1" x14ac:dyDescent="0.35">
      <c r="A2" s="347" t="s">
        <v>1085</v>
      </c>
      <c r="B2" s="347" t="s">
        <v>1087</v>
      </c>
      <c r="C2" s="347" t="s">
        <v>1086</v>
      </c>
      <c r="D2" s="338" t="s">
        <v>16</v>
      </c>
      <c r="E2" s="232" t="str">
        <f>'Indicator Data'!AJ2</f>
        <v>Human Development Index</v>
      </c>
      <c r="F2" s="232" t="str">
        <f>'Indicator Data'!AK2</f>
        <v>Poor People</v>
      </c>
      <c r="G2" s="232" t="str">
        <f>'Indicator Data'!AL2</f>
        <v>Extremely Poor People</v>
      </c>
      <c r="H2" s="232" t="str">
        <f>'Indicator Data'!AM2</f>
        <v>Unsustainable Livelihood Household (% of Agri and non-Agri day labor)</v>
      </c>
      <c r="I2" s="232" t="str">
        <f>'Indicator Data'!AN2</f>
        <v>Income GINI Coefficient</v>
      </c>
      <c r="J2" s="232" t="str">
        <f>'Indicator Data'!AO2</f>
        <v>Gender Parity Index (GPI) for Primary School</v>
      </c>
      <c r="K2" s="232" t="str">
        <f>'Indicator Data'!AP2</f>
        <v xml:space="preserve">Gender Parity Index (GPI) for Lower Secondary School </v>
      </c>
      <c r="L2" s="232" t="str">
        <f>'Indicator Data'!AQ2</f>
        <v>Gender Parity Index (GPI) for Upper Secondary School</v>
      </c>
      <c r="M2" s="232" t="str">
        <f>'Indicator Data'!AR2</f>
        <v>Unemployment Rate</v>
      </c>
      <c r="N2" s="232" t="str">
        <f>'Indicator Data'!AS2</f>
        <v>Percentages of EGPP Coverage</v>
      </c>
      <c r="O2" s="232" t="str">
        <f>'Indicator Data'!AT2</f>
        <v>Public Aid Per Capita (humanitarian and development)</v>
      </c>
      <c r="P2" s="232" t="str">
        <f>'Indicator Data'!AU2</f>
        <v>Net ODA Received (% of GNI)</v>
      </c>
      <c r="Q2" s="232" t="str">
        <f>'Indicator Data'!AV2</f>
        <v>Volume of Remittances (in USD) as a proportion of total GDP (%)</v>
      </c>
      <c r="R2" s="232" t="str">
        <f>'Indicator Data'!AW2</f>
        <v>Floating Population</v>
      </c>
      <c r="S2" s="232" t="str">
        <f>'Indicator Data'!AX2</f>
        <v xml:space="preserve">Disaster Induced IDP </v>
      </c>
      <c r="T2" s="232" t="str">
        <f>'Indicator Data'!AY2</f>
        <v>Asylum Seeker/ Refugee</v>
      </c>
      <c r="U2" s="232" t="str">
        <f>'Indicator Data'!AZ2</f>
        <v xml:space="preserve">Under Five Mortality Rate </v>
      </c>
      <c r="V2" s="232" t="str">
        <f>'Indicator Data'!BA2</f>
        <v>Underweight Prevalence (severe) &lt;-3 SD</v>
      </c>
      <c r="W2" s="232" t="str">
        <f>'Indicator Data'!BB2</f>
        <v>Stunting Prevalence (severe)&lt;-3 SD</v>
      </c>
      <c r="X2" s="232" t="str">
        <f>'Indicator Data'!BC2</f>
        <v>Insufficient Early Child Development Index (% of 36-59 months child)</v>
      </c>
      <c r="Y2" s="232" t="str">
        <f>'Indicator Data'!BD2</f>
        <v>Annual Average  Affected  by Major Disaster (cyclone and flood)</v>
      </c>
      <c r="Z2" s="232" t="str">
        <f>'Indicator Data'!BE2</f>
        <v>Destroyed Houses by Major Disaster (cyclone and flood)</v>
      </c>
      <c r="AA2" s="232" t="str">
        <f>'Indicator Data'!BF2</f>
        <v xml:space="preserve"> Damaged Houses by Major Disaster (cyclone and flood )</v>
      </c>
      <c r="AB2" s="232" t="str">
        <f>'Indicator Data'!BG2</f>
        <v>Households with Poor Dietary Diversity (food group &lt;=4)</v>
      </c>
      <c r="AC2" s="232" t="str">
        <f>'Indicator Data'!BH2</f>
        <v>% of Population IPC Level 4 (food insecurity)</v>
      </c>
      <c r="AD2" s="232" t="str">
        <f>'Indicator Data'!BI2</f>
        <v>Child Labour (children aged 5-17)</v>
      </c>
      <c r="AE2" s="232" t="str">
        <f>'Indicator Data'!BJ2</f>
        <v>Women (age 15-49 years)
Attitudes Towards Domestic Violence</v>
      </c>
      <c r="AF2" s="232" t="str">
        <f>'Indicator Data'!BK2</f>
        <v>Women Headed Households</v>
      </c>
      <c r="AG2" s="232" t="str">
        <f>'Indicator Data'!BL2</f>
        <v>Population with Disability</v>
      </c>
      <c r="AH2" s="232" t="str">
        <f>'Indicator Data'!BM2</f>
        <v>Elderly Population (age &gt;65)</v>
      </c>
      <c r="AI2" s="232" t="str">
        <f>'Indicator Data'!BN2</f>
        <v>Tribal Population</v>
      </c>
      <c r="AJ2" s="232" t="str">
        <f>'Indicator Data'!BO2</f>
        <v>Housing Structure (jhupri+kutcha)</v>
      </c>
      <c r="AK2" s="229" t="s">
        <v>405</v>
      </c>
      <c r="AL2" s="229" t="s">
        <v>389</v>
      </c>
      <c r="AM2" s="229" t="s">
        <v>455</v>
      </c>
      <c r="AN2" s="156" t="s">
        <v>406</v>
      </c>
      <c r="AO2" s="229" t="s">
        <v>412</v>
      </c>
      <c r="AP2" s="229" t="s">
        <v>407</v>
      </c>
      <c r="AQ2" s="229" t="s">
        <v>461</v>
      </c>
      <c r="AR2" s="229" t="s">
        <v>456</v>
      </c>
      <c r="AS2" s="229" t="s">
        <v>462</v>
      </c>
      <c r="AT2" s="230" t="s">
        <v>463</v>
      </c>
      <c r="AU2" s="156" t="s">
        <v>1077</v>
      </c>
      <c r="AV2" s="231" t="s">
        <v>390</v>
      </c>
      <c r="AW2" s="44"/>
    </row>
    <row r="3" spans="1:49" ht="14.4" x14ac:dyDescent="0.3">
      <c r="D3" s="41" t="s">
        <v>28</v>
      </c>
      <c r="E3" s="327">
        <f>'Indicator Data'!AJ9</f>
        <v>0.71099999999999997</v>
      </c>
      <c r="F3" s="327">
        <v>1.7317498835272633</v>
      </c>
      <c r="G3" s="327">
        <v>1.8501559224220923</v>
      </c>
      <c r="H3" s="327">
        <f>'Indicator Data'!AM9</f>
        <v>47.942074291306966</v>
      </c>
      <c r="I3" s="327">
        <f>'Indicator Data'!AN9</f>
        <v>0.83399999999999996</v>
      </c>
      <c r="J3" s="327">
        <f>'Indicator Data'!AO9</f>
        <v>1.26</v>
      </c>
      <c r="K3" s="327">
        <f>'Indicator Data'!AP9</f>
        <v>2.0299999999999998</v>
      </c>
      <c r="L3" s="327">
        <f>'Indicator Data'!AQ9</f>
        <v>2.16</v>
      </c>
      <c r="M3" s="327">
        <v>0.81763721720874705</v>
      </c>
      <c r="N3" s="327">
        <v>1.4753787064583797</v>
      </c>
      <c r="O3" s="327">
        <v>500</v>
      </c>
      <c r="P3" s="327">
        <v>15</v>
      </c>
      <c r="Q3" s="327">
        <v>30</v>
      </c>
      <c r="R3" s="327">
        <v>-0.18708664335714442</v>
      </c>
      <c r="S3" s="327">
        <v>4.1493958566822267</v>
      </c>
      <c r="T3" s="327">
        <f>'Indicator Data'!AY9</f>
        <v>910703</v>
      </c>
      <c r="U3" s="327">
        <v>1.8048206787211623</v>
      </c>
      <c r="V3" s="327">
        <v>1.2013971243204515</v>
      </c>
      <c r="W3" s="327">
        <v>1.403120521175818</v>
      </c>
      <c r="X3" s="327">
        <f>'Indicator Data'!BC9</f>
        <v>52.5</v>
      </c>
      <c r="Y3" s="327">
        <v>3.5852123919708863</v>
      </c>
      <c r="Z3" s="327">
        <v>3.2458202723504823</v>
      </c>
      <c r="AA3" s="327">
        <v>4.2036084366122877</v>
      </c>
      <c r="AB3" s="327">
        <v>1.7162538258960367</v>
      </c>
      <c r="AC3" s="327">
        <v>1.3010299956639813</v>
      </c>
      <c r="AD3" s="327">
        <f>'Indicator Data'!BI9</f>
        <v>19.2</v>
      </c>
      <c r="AE3" s="327">
        <f>'Indicator Data'!BJ9</f>
        <v>56.7</v>
      </c>
      <c r="AF3" s="327">
        <f>'Indicator Data'!BK9</f>
        <v>27.1</v>
      </c>
      <c r="AG3" s="327">
        <f>'Indicator Data'!BL9</f>
        <v>2.11</v>
      </c>
      <c r="AH3" s="327">
        <f>'Indicator Data'!BM9</f>
        <v>6.6000000000000005</v>
      </c>
      <c r="AI3" s="327">
        <v>1.7764105888073423</v>
      </c>
      <c r="AJ3" s="327">
        <f>'Indicator Data'!BO9</f>
        <v>93.199999999999989</v>
      </c>
      <c r="AK3" s="45"/>
      <c r="AL3" s="112"/>
      <c r="AM3" s="112"/>
      <c r="AN3" s="112"/>
      <c r="AO3" s="112"/>
      <c r="AP3" s="112"/>
      <c r="AQ3" s="112"/>
      <c r="AR3" s="112"/>
      <c r="AS3" s="112"/>
      <c r="AT3" s="112"/>
      <c r="AU3" s="112"/>
      <c r="AV3" s="45"/>
      <c r="AW3" s="2"/>
    </row>
    <row r="4" spans="1:49" ht="14.4" x14ac:dyDescent="0.3">
      <c r="D4" s="41" t="s">
        <v>29</v>
      </c>
      <c r="E4" s="327">
        <f>'Indicator Data'!AJ10</f>
        <v>0.53500000000000003</v>
      </c>
      <c r="F4" s="327">
        <v>-1.5228787452803376</v>
      </c>
      <c r="G4" s="327">
        <v>0.41161970596323016</v>
      </c>
      <c r="H4" s="327">
        <v>0</v>
      </c>
      <c r="I4" s="327">
        <f>'Indicator Data'!AN10</f>
        <v>0.34899999999999998</v>
      </c>
      <c r="J4" s="327">
        <v>0</v>
      </c>
      <c r="K4" s="327">
        <v>0</v>
      </c>
      <c r="L4" s="327">
        <v>0</v>
      </c>
      <c r="M4" s="327">
        <v>-0.30877789353001467</v>
      </c>
      <c r="N4" s="327">
        <v>5.1778251460636783E-2</v>
      </c>
      <c r="O4" s="327">
        <v>0</v>
      </c>
      <c r="P4" s="327">
        <v>0</v>
      </c>
      <c r="Q4" s="327">
        <v>0</v>
      </c>
      <c r="R4" s="327">
        <v>-2</v>
      </c>
      <c r="S4" s="327">
        <v>0.15493280693034009</v>
      </c>
      <c r="T4" s="327">
        <v>0</v>
      </c>
      <c r="U4" s="327">
        <v>0.92941892571429274</v>
      </c>
      <c r="V4" s="327">
        <v>0.23044892137827391</v>
      </c>
      <c r="W4" s="327">
        <v>0.20411998265592479</v>
      </c>
      <c r="X4" s="327">
        <f>'Indicator Data'!BC10</f>
        <v>4.2999999999999972</v>
      </c>
      <c r="Y4" s="327">
        <v>-0.65155450297854656</v>
      </c>
      <c r="Z4" s="327">
        <v>-0.93866499912406876</v>
      </c>
      <c r="AA4" s="327">
        <v>0.12974472649930538</v>
      </c>
      <c r="AB4" s="327">
        <v>0.18469143081759881</v>
      </c>
      <c r="AC4" s="327">
        <v>0</v>
      </c>
      <c r="AD4" s="327">
        <f>'Indicator Data'!BI10</f>
        <v>1.2</v>
      </c>
      <c r="AE4" s="327">
        <v>0</v>
      </c>
      <c r="AF4" s="327">
        <f>'Indicator Data'!BK10</f>
        <v>6</v>
      </c>
      <c r="AG4" s="327">
        <v>0</v>
      </c>
      <c r="AH4" s="327">
        <f>'Indicator Data'!BM10</f>
        <v>2.7</v>
      </c>
      <c r="AI4" s="327">
        <v>-2</v>
      </c>
      <c r="AJ4" s="327">
        <f>'Indicator Data'!BO10</f>
        <v>17.8</v>
      </c>
      <c r="AK4" s="45"/>
      <c r="AL4" s="112"/>
      <c r="AM4" s="112"/>
      <c r="AN4" s="112"/>
      <c r="AO4" s="112"/>
      <c r="AP4" s="112"/>
      <c r="AQ4" s="112"/>
      <c r="AR4" s="112"/>
      <c r="AS4" s="112"/>
      <c r="AT4" s="112"/>
      <c r="AU4" s="112"/>
      <c r="AV4" s="45"/>
      <c r="AW4" s="2"/>
    </row>
    <row r="5" spans="1:49" ht="12.6" customHeight="1" x14ac:dyDescent="0.3">
      <c r="A5" s="119"/>
      <c r="B5" s="119"/>
      <c r="C5" s="168"/>
      <c r="D5" s="167"/>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112"/>
      <c r="AL5" s="112"/>
      <c r="AM5" s="112"/>
      <c r="AN5" s="112"/>
      <c r="AO5" s="112"/>
      <c r="AP5" s="112"/>
      <c r="AQ5" s="112"/>
      <c r="AR5" s="112"/>
      <c r="AS5" s="112"/>
      <c r="AT5" s="112"/>
      <c r="AU5" s="112"/>
      <c r="AV5" s="112"/>
      <c r="AW5" s="99"/>
    </row>
    <row r="6" spans="1:49" ht="14.4" x14ac:dyDescent="0.3">
      <c r="A6" t="str">
        <f>'Indicator Data'!A14</f>
        <v>Coastal Zone</v>
      </c>
      <c r="B6" t="str">
        <f>'Indicator Data'!B14</f>
        <v>Barishal</v>
      </c>
      <c r="C6" t="str">
        <f>'Indicator Data'!C14</f>
        <v>Barguna</v>
      </c>
      <c r="D6">
        <f>'Indicator Data'!D14</f>
        <v>1004</v>
      </c>
      <c r="E6" s="233">
        <f>IF(OR('Indicator Data'!AJ14=0,'Indicator Data'!AJ14="No data"),"0",ROUND(IF('Indicator Data'!AJ14&gt;E$3,0,IF('Indicator Data'!AJ14&lt;E$4,10,(E$3-'Indicator Data'!AJ14)/(E$3-E$4)*10)),1))</f>
        <v>6</v>
      </c>
      <c r="F6" s="233">
        <f>ROUND(IF('Indicator Data'!AK14=0,0,IF(LOG('Indicator Data'!AK14)&gt;F$3,10,IF(LOG('Indicator Data'!AK14)&lt;F$4,0,((LOG('Indicator Data'!AK14)-F$4))/(F$3-F$4)*10))),1)</f>
        <v>8</v>
      </c>
      <c r="G6" s="233">
        <f>ROUND(IF('Indicator Data'!AL14=0,0,IF(LOG('Indicator Data'!AL14)&gt;G$3,10,IF(LOG('Indicator Data'!AL14)&lt;G$4,0,((LOG('Indicator Data'!AL14)-G$4))/(G$3-G$4)*10))),1)</f>
        <v>6.9</v>
      </c>
      <c r="H6" s="233">
        <f>IF('Indicator Data'!AM14="No data","x",ROUND(IF('Indicator Data'!AM14&gt;H$3,10,IF('Indicator Data'!AM14&lt;H$4,0,('Indicator Data'!AM14-H$4)/(H$3-H$4)*10)),1))</f>
        <v>6.7</v>
      </c>
      <c r="I6" s="233">
        <f>IF('Indicator Data'!AN14="No data","x",ROUND(IF('Indicator Data'!AN14&gt;I$3,10,IF('Indicator Data'!AN14&lt;I$4,0,('Indicator Data'!AN14-I$4)/(I$3-I$4)*10)),1))</f>
        <v>0.6</v>
      </c>
      <c r="J6" s="233">
        <f>IF('Indicator Data'!AO14="No data","x",ROUND(IF('Indicator Data'!AO14&gt;J$3,10,IF('Indicator Data'!AO14&lt;J$4,0,('Indicator Data'!AO14-J$4)/(J$3-J$4)*10)),1))</f>
        <v>9.1999999999999993</v>
      </c>
      <c r="K6" s="233">
        <f>IF('Indicator Data'!AP14="No data","x",ROUND(IF('Indicator Data'!AP14&gt;K$3,10,IF('Indicator Data'!AP14&lt;K$4,0,('Indicator Data'!AP14-K$4)/(K$3-K$4)*10)),1))</f>
        <v>6.7</v>
      </c>
      <c r="L6" s="233">
        <f>IF('Indicator Data'!AQ14="No data","x",ROUND(IF('Indicator Data'!AQ14&gt;L$3,10,IF('Indicator Data'!AQ14&lt;L$4,0,('Indicator Data'!AQ14-L$4)/(L$3-L$4)*10)),1))</f>
        <v>5</v>
      </c>
      <c r="M6" s="233">
        <f>ROUND(IF('Indicator Data'!AR14=0,0,IF(LOG('Indicator Data'!AR14)&gt;M$3,10,IF(LOG('Indicator Data'!AR14)&lt;M$4,0,((LOG('Indicator Data'!AR14)-M$4))/(M$3-M$4)*10))),1)</f>
        <v>5.4</v>
      </c>
      <c r="N6" s="233">
        <f>ROUND(IF('Indicator Data'!AS14=0,0,IF(LOG('Indicator Data'!AS14)&gt;N$3,10,IF(LOG('Indicator Data'!AK14)&lt;N$4,0,((LOG('Indicator Data'!AS14)-N$4))/(N$3-N$4)*10))),1)</f>
        <v>5.0999999999999996</v>
      </c>
      <c r="O6" s="233">
        <v>0.8</v>
      </c>
      <c r="P6" s="233">
        <v>0.9</v>
      </c>
      <c r="Q6" s="233">
        <v>2.2000000000000002</v>
      </c>
      <c r="R6" s="233">
        <f>ROUND(IF('Indicator Data'!AW14=0,0,IF(LOG('Indicator Data'!AW14)&gt;R$3,10,IF(LOG('Indicator Data'!AW14)&lt;R$4,0,((LOG('Indicator Data'!AW14)-R$4))/(R$3-R$4)*10))),1)</f>
        <v>5.7</v>
      </c>
      <c r="S6" s="233">
        <f>ROUND(IF('Indicator Data'!AX14=0,0,IF(LOG('Indicator Data'!AX14)&gt;S$3,10,IF(LOG('Indicator Data'!AX14)&lt;S$4,0,((LOG('Indicator Data'!AX14)-S$4))/(S$3-S$4)*10))),1)</f>
        <v>10</v>
      </c>
      <c r="T6" s="233">
        <f>IF('Indicator Data'!AY14="No data","x",ROUND(IF('Indicator Data'!AY14&gt;T$3,10,IF('Indicator Data'!AY14&lt;T$4,0,('Indicator Data'!AY14-T$4)/(T$3-T$4)*10)),1))</f>
        <v>0</v>
      </c>
      <c r="U6" s="233">
        <f>ROUND(IF('Indicator Data'!AZ14=0,0,IF(LOG('Indicator Data'!AZ14)&gt;U$3,10,IF(LOG('Indicator Data'!AZ14)&lt;U$4,0,((LOG('Indicator Data'!AZ14)-U$4))/(U$3-U$4)*10))),1)</f>
        <v>3.7</v>
      </c>
      <c r="V6" s="233">
        <f>ROUND(IF('Indicator Data'!BA14=0,0,IF(LOG('Indicator Data'!BA14)&gt;V$3,10,IF(LOG('Indicator Data'!BA14)&lt;V$4,0,((LOG('Indicator Data'!BA14)-V$4))/(V$3-V$4)*10))),1)</f>
        <v>5.7</v>
      </c>
      <c r="W6" s="233">
        <f>ROUND(IF('Indicator Data'!BB14=0,0,IF(LOG('Indicator Data'!BB14)&gt;W$3,10,IF(LOG('Indicator Data'!BB14)&lt;W$4,0,((LOG('Indicator Data'!BB14)-W$4))/(W$3-W$4)*10))),1)</f>
        <v>5</v>
      </c>
      <c r="X6" s="233">
        <f>IF('Indicator Data'!BC14="No data","x",ROUND(IF('Indicator Data'!BC14&gt;X$3,10,IF('Indicator Data'!BC14&lt;X$4,0,('Indicator Data'!BC14-X$4)/(X$3-X$4)*10)),1))</f>
        <v>7</v>
      </c>
      <c r="Y6" s="233">
        <f>ROUND(IF('Indicator Data'!BD14=0,0,IF(LOG('Indicator Data'!BD14)&gt;Y$3,10,IF(LOG('Indicator Data'!BD14)&lt;Y$4,0,((LOG('Indicator Data'!BD14)-Y$4))/(Y$3-Y$4)*10))),1)</f>
        <v>8</v>
      </c>
      <c r="Z6" s="233">
        <f>ROUND(IF('Indicator Data'!BE14=0,0,IF(LOG('Indicator Data'!BE14)&gt;Z$3,10,IF(LOG('Indicator Data'!BE14)&lt;Z$4,0,((LOG('Indicator Data'!BE14)-Z$4))/(Z$3-Z$4)*10))),1)</f>
        <v>5.8</v>
      </c>
      <c r="AA6" s="233">
        <f>ROUND(IF('Indicator Data'!BF14=0,0,IF(LOG('Indicator Data'!BF14)&gt;AA$3,10,IF(LOG('Indicator Data'!BF14)&lt;AA$4,0,((LOG('Indicator Data'!BF14)-AA$4))/(AA$3-AA$4)*10))),1)</f>
        <v>6.8</v>
      </c>
      <c r="AB6" s="233">
        <f>ROUND(IF('Indicator Data'!BG14=0,0,IF(LOG('Indicator Data'!BG14)&gt;AB$3,10,IF(LOG('Indicator Data'!BG14)&lt;AB$4,0,((LOG('Indicator Data'!BG14)-AB$4))/(AB$3-AB$4)*10))),1)</f>
        <v>8.1999999999999993</v>
      </c>
      <c r="AC6" s="233">
        <f>ROUND(IF('Indicator Data'!BH14=0,0,IF(LOG('Indicator Data'!BH14)&gt;AC$3,10,IF(LOG('Indicator Data'!BH14)&lt;AC$4,0,((LOG('Indicator Data'!BH14)-AC$4))/(AC$3-AC$4)*10))),1)</f>
        <v>7.7</v>
      </c>
      <c r="AD6" s="233">
        <f>IF('Indicator Data'!BI14="No data","x",ROUND(IF('Indicator Data'!BI14&gt;AD$3,10,IF('Indicator Data'!BI14&lt;AD$4,0,('Indicator Data'!BI14-AD$4)/(AD$3-AD$4)*10)),1))</f>
        <v>7.7</v>
      </c>
      <c r="AE6" s="233">
        <f>IF('Indicator Data'!BJ14="No data","x",ROUND(IF('Indicator Data'!BJ14&gt;AE$3,10,IF('Indicator Data'!BJ14&lt;AE$4,0,('Indicator Data'!BJ14-AE$4)/(AE$3-AE$4)*10)),1))</f>
        <v>7.3</v>
      </c>
      <c r="AF6" s="233">
        <f>IF('Indicator Data'!BK14="No data","x",ROUND(IF('Indicator Data'!BK14&gt;AF$3,10,IF('Indicator Data'!BK14&lt;AF$4,0,('Indicator Data'!BK14-AF$4)/(AF$3-AF$4)*10)),1))</f>
        <v>1.2</v>
      </c>
      <c r="AG6" s="233">
        <f>IF('Indicator Data'!BL14="No data","x",ROUND(IF('Indicator Data'!BL14&gt;AG$3,10,IF('Indicator Data'!BL14&lt;AG$4,0,('Indicator Data'!BL14-AG$4)/(AG$3-AG$4)*10)),1))</f>
        <v>10</v>
      </c>
      <c r="AH6" s="233">
        <f>IF('Indicator Data'!BM14="No data","x",ROUND(IF('Indicator Data'!BM14&gt;AH$3,10,IF('Indicator Data'!BM14&lt;AH$4,0,('Indicator Data'!BM14-AH$4)/(AH$3-AH$4)*10)),1))</f>
        <v>8.5</v>
      </c>
      <c r="AI6" s="233">
        <f>ROUND(IF('Indicator Data'!BN14=0,0,IF(LOG('Indicator Data'!BN14)&gt;AI$3,10,IF(LOG('Indicator Data'!BN14)&lt;AI$4,0,((LOG('Indicator Data'!BN14)-AI$4))/(AI$3-AI$4)*10))),1)</f>
        <v>2.9</v>
      </c>
      <c r="AJ6" s="233">
        <f>IF('Indicator Data'!BO14="No data","x",ROUND(IF('Indicator Data'!BO14&gt;AJ$3,10,IF('Indicator Data'!BO14&lt;AJ$4,0,('Indicator Data'!BO14-AJ$4)/(AJ$3-AJ$4)*10)),1))</f>
        <v>10</v>
      </c>
      <c r="AK6" s="234">
        <f>IF(AND(E6="x",F6="x",G6="x",H6="x"),"x",ROUND(AVERAGE(E6,F6,G6,H6),1))</f>
        <v>6.9</v>
      </c>
      <c r="AL6" s="234">
        <f>IF(AND(I6="x",J6="x",K6="x",L6="x"),"x",ROUND(AVERAGE(I6,J6,K6,L6),1))</f>
        <v>5.4</v>
      </c>
      <c r="AM6" s="234">
        <f>(IF(AND(M6="x",N6="x",O6="x",P6="x",Q6="x"),"x",ROUND(AVERAGE(M6,N6,O6,P6,Q6),1)))</f>
        <v>2.9</v>
      </c>
      <c r="AN6" s="235">
        <f>ROUND(AVERAGE(AK6,AK6,AL6,AM6),1)</f>
        <v>5.5</v>
      </c>
      <c r="AO6" s="234">
        <f>IF(AND(R6="x",S6="x"),"x",ROUND(AVERAGE(R6,S6),1))</f>
        <v>7.9</v>
      </c>
      <c r="AP6" s="234">
        <f>(IF(AND(U6="x",V6="x",W6="x",X6="x"),"x",ROUND(AVERAGE(U6,V6,W6,X6),1)))</f>
        <v>5.4</v>
      </c>
      <c r="AQ6" s="234">
        <f>(IF(AND(Y6="x",Z6="x",AA6="x"),"x",ROUND(AVERAGE(Y6,Z6,AA6,),1)))</f>
        <v>5.2</v>
      </c>
      <c r="AR6" s="234">
        <f>IF(AND(AB6="x",AC6="x"),"x",ROUND(AVERAGE(AB6,AC6),1))</f>
        <v>8</v>
      </c>
      <c r="AS6" s="234">
        <f>(IF(AND(AD6="x",AE6="x",AF6="x",AG6="x",AH6="x",AI6="x",AJ6="x"),"x",ROUND(AVERAGE(AD6,AE6,AF6,AG6,AH6,AI6),1)))</f>
        <v>6.3</v>
      </c>
      <c r="AT6" s="236">
        <f>ROUND(IF(AND(AP6="x",AQ6="x",AS6="x"),AR6,IF(AND(AP6="x",AQ6="x"),(10-GEOMEAN(((10-AS6)/10*9+1),((10-AR6)/10*9+1)))/9*10,IF(AS6="x",(10-GEOMEAN(((10-AP6)/10*9+1),((10-AQ6)/10*9+1),((10-AR6)/10*9+1)))/9*10,IF(AP6="x",(10-GEOMEAN(((10-AS6)/10*9+1),((10-AQ6)/10*9+1),((10-AR6)/10*9+1)))/9*10,(10-GEOMEAN(((10-AP6)/10*9+1),((10-AQ6)/10*9+1),((10-AR6)/10*9+1),((10-AS6)/10*9+1)))/9*10)))),1)</f>
        <v>6.4</v>
      </c>
      <c r="AU6" s="235">
        <f>ROUND((10-GEOMEAN(((10-AO6)/10*9+1),((10-AT6)/10*9+1)))/9*10,1)</f>
        <v>7.2</v>
      </c>
      <c r="AV6" s="235">
        <f>ROUND((10-GEOMEAN(((10-AN6)/10*9+1),((10-AU6)/10*9+1)))/9*10,1)</f>
        <v>6.4</v>
      </c>
      <c r="AW6" s="46"/>
    </row>
    <row r="7" spans="1:49" ht="14.4" x14ac:dyDescent="0.3">
      <c r="A7" t="str">
        <f>'Indicator Data'!A15</f>
        <v>Coastal Zone</v>
      </c>
      <c r="B7" t="str">
        <f>'Indicator Data'!B15</f>
        <v>Barishal</v>
      </c>
      <c r="C7" t="str">
        <f>'Indicator Data'!C15</f>
        <v>Barishal</v>
      </c>
      <c r="D7">
        <f>'Indicator Data'!D15</f>
        <v>1006</v>
      </c>
      <c r="E7" s="233">
        <f>IF(OR('Indicator Data'!AJ15=0,'Indicator Data'!AJ15="No data"),"0",ROUND(IF('Indicator Data'!AJ15&gt;E$3,0,IF('Indicator Data'!AJ15&lt;E$4,10,(E$3-'Indicator Data'!AJ15)/(E$3-E$4)*10)),1))</f>
        <v>4.2</v>
      </c>
      <c r="F7" s="233">
        <f>ROUND(IF('Indicator Data'!AK15=0,0,IF(LOG('Indicator Data'!AK15)&gt;F$3,10,IF(LOG('Indicator Data'!AK15)&lt;F$4,0,((LOG('Indicator Data'!AK15)-F$4))/(F$3-F$4)*10))),1)</f>
        <v>8.1999999999999993</v>
      </c>
      <c r="G7" s="233">
        <f>ROUND(IF('Indicator Data'!AL15=0,0,IF(LOG('Indicator Data'!AL15)&gt;G$3,10,IF(LOG('Indicator Data'!AL15)&lt;G$4,0,((LOG('Indicator Data'!AL15)-G$4))/(G$3-G$4)*10))),1)</f>
        <v>7.1</v>
      </c>
      <c r="H7" s="233">
        <f>IF('Indicator Data'!AM15="No data","x",ROUND(IF('Indicator Data'!AM15&gt;H$3,10,IF('Indicator Data'!AM15&lt;H$4,0,('Indicator Data'!AM15-H$4)/(H$3-H$4)*10)),1))</f>
        <v>6.7</v>
      </c>
      <c r="I7" s="233">
        <f>IF('Indicator Data'!AN15="No data","x",ROUND(IF('Indicator Data'!AN15&gt;I$3,10,IF('Indicator Data'!AN15&lt;I$4,0,('Indicator Data'!AN15-I$4)/(I$3-I$4)*10)),1))</f>
        <v>2.2000000000000002</v>
      </c>
      <c r="J7" s="233">
        <f>IF('Indicator Data'!AO15="No data","x",ROUND(IF('Indicator Data'!AO15&gt;J$3,10,IF('Indicator Data'!AO15&lt;J$4,0,('Indicator Data'!AO15-J$4)/(J$3-J$4)*10)),1))</f>
        <v>8.3000000000000007</v>
      </c>
      <c r="K7" s="233">
        <f>IF('Indicator Data'!AP15="No data","x",ROUND(IF('Indicator Data'!AP15&gt;K$3,10,IF('Indicator Data'!AP15&lt;K$4,0,('Indicator Data'!AP15-K$4)/(K$3-K$4)*10)),1))</f>
        <v>6.4</v>
      </c>
      <c r="L7" s="233">
        <f>IF('Indicator Data'!AQ15="No data","x",ROUND(IF('Indicator Data'!AQ15&gt;L$3,10,IF('Indicator Data'!AQ15&lt;L$4,0,('Indicator Data'!AQ15-L$4)/(L$3-L$4)*10)),1))</f>
        <v>5.4</v>
      </c>
      <c r="M7" s="233">
        <f>ROUND(IF('Indicator Data'!AR15=0,0,IF(LOG('Indicator Data'!AR15)&gt;M$3,10,IF(LOG('Indicator Data'!AR15)&lt;M$4,0,((LOG('Indicator Data'!AR15)-M$4))/(M$3-M$4)*10))),1)</f>
        <v>5.8</v>
      </c>
      <c r="N7" s="233">
        <f>ROUND(IF('Indicator Data'!AS15=0,0,IF(LOG('Indicator Data'!AS15)&gt;N$3,10,IF(LOG('Indicator Data'!AK15)&lt;N$4,0,((LOG('Indicator Data'!AS15)-N$4))/(N$3-N$4)*10))),1)</f>
        <v>6.1</v>
      </c>
      <c r="O7" s="233">
        <v>0.8</v>
      </c>
      <c r="P7" s="233">
        <v>0.9</v>
      </c>
      <c r="Q7" s="233">
        <v>2.2000000000000002</v>
      </c>
      <c r="R7" s="233">
        <f>ROUND(IF('Indicator Data'!AW15=0,0,IF(LOG('Indicator Data'!AW15)&gt;R$3,10,IF(LOG('Indicator Data'!AW15)&lt;R$4,0,((LOG('Indicator Data'!AW15)-R$4))/(R$3-R$4)*10))),1)</f>
        <v>6.3</v>
      </c>
      <c r="S7" s="233">
        <f>ROUND(IF('Indicator Data'!AX15=0,0,IF(LOG('Indicator Data'!AX15)&gt;S$3,10,IF(LOG('Indicator Data'!AX15)&lt;S$4,0,((LOG('Indicator Data'!AX15)-S$4))/(S$3-S$4)*10))),1)</f>
        <v>8.4</v>
      </c>
      <c r="T7" s="233">
        <f>IF('Indicator Data'!AY15="No data","x",ROUND(IF('Indicator Data'!AY15&gt;T$3,10,IF('Indicator Data'!AY15&lt;T$4,0,('Indicator Data'!AY15-T$4)/(T$3-T$4)*10)),1))</f>
        <v>0</v>
      </c>
      <c r="U7" s="233">
        <f>ROUND(IF('Indicator Data'!AZ15=0,0,IF(LOG('Indicator Data'!AZ15)&gt;U$3,10,IF(LOG('Indicator Data'!AZ15)&lt;U$4,0,((LOG('Indicator Data'!AZ15)-U$4))/(U$3-U$4)*10))),1)</f>
        <v>5.9</v>
      </c>
      <c r="V7" s="233">
        <f>ROUND(IF('Indicator Data'!BA15=0,0,IF(LOG('Indicator Data'!BA15)&gt;V$3,10,IF(LOG('Indicator Data'!BA15)&lt;V$4,0,((LOG('Indicator Data'!BA15)-V$4))/(V$3-V$4)*10))),1)</f>
        <v>7.8</v>
      </c>
      <c r="W7" s="233">
        <f>ROUND(IF('Indicator Data'!BB15=0,0,IF(LOG('Indicator Data'!BB15)&gt;W$3,10,IF(LOG('Indicator Data'!BB15)&lt;W$4,0,((LOG('Indicator Data'!BB15)-W$4))/(W$3-W$4)*10))),1)</f>
        <v>8.6</v>
      </c>
      <c r="X7" s="233">
        <f>IF('Indicator Data'!BC15="No data","x",ROUND(IF('Indicator Data'!BC15&gt;X$3,10,IF('Indicator Data'!BC15&lt;X$4,0,('Indicator Data'!BC15-X$4)/(X$3-X$4)*10)),1))</f>
        <v>4.5999999999999996</v>
      </c>
      <c r="Y7" s="233">
        <f>ROUND(IF('Indicator Data'!BD15=0,0,IF(LOG('Indicator Data'!BD15)&gt;Y$3,10,IF(LOG('Indicator Data'!BD15)&lt;Y$4,0,((LOG('Indicator Data'!BD15)-Y$4))/(Y$3-Y$4)*10))),1)</f>
        <v>5.7</v>
      </c>
      <c r="Z7" s="233">
        <f>ROUND(IF('Indicator Data'!BE15=0,0,IF(LOG('Indicator Data'!BE15)&gt;Z$3,10,IF(LOG('Indicator Data'!BE15)&lt;Z$4,0,((LOG('Indicator Data'!BE15)-Z$4))/(Z$3-Z$4)*10))),1)</f>
        <v>0</v>
      </c>
      <c r="AA7" s="233">
        <f>ROUND(IF('Indicator Data'!BF15=0,0,IF(LOG('Indicator Data'!BF15)&gt;AA$3,10,IF(LOG('Indicator Data'!BF15)&lt;AA$4,0,((LOG('Indicator Data'!BF15)-AA$4))/(AA$3-AA$4)*10))),1)</f>
        <v>6</v>
      </c>
      <c r="AB7" s="233">
        <f>ROUND(IF('Indicator Data'!BG15=0,0,IF(LOG('Indicator Data'!BG15)&gt;AB$3,10,IF(LOG('Indicator Data'!BG15)&lt;AB$4,0,((LOG('Indicator Data'!BG15)-AB$4))/(AB$3-AB$4)*10))),1)</f>
        <v>6.9</v>
      </c>
      <c r="AC7" s="233">
        <f>ROUND(IF('Indicator Data'!BH15=0,0,IF(LOG('Indicator Data'!BH15)&gt;AC$3,10,IF(LOG('Indicator Data'!BH15)&lt;AC$4,0,((LOG('Indicator Data'!BH15)-AC$4))/(AC$3-AC$4)*10))),1)</f>
        <v>5.4</v>
      </c>
      <c r="AD7" s="233">
        <f>IF('Indicator Data'!BI15="No data","x",ROUND(IF('Indicator Data'!BI15&gt;AD$3,10,IF('Indicator Data'!BI15&lt;AD$4,0,('Indicator Data'!BI15-AD$4)/(AD$3-AD$4)*10)),1))</f>
        <v>1.6</v>
      </c>
      <c r="AE7" s="233">
        <f>IF('Indicator Data'!BJ15="No data","x",ROUND(IF('Indicator Data'!BJ15&gt;AE$3,10,IF('Indicator Data'!BJ15&lt;AE$4,0,('Indicator Data'!BJ15-AE$4)/(AE$3-AE$4)*10)),1))</f>
        <v>5.0999999999999996</v>
      </c>
      <c r="AF7" s="233">
        <f>IF('Indicator Data'!BK15="No data","x",ROUND(IF('Indicator Data'!BK15&gt;AF$3,10,IF('Indicator Data'!BK15&lt;AF$4,0,('Indicator Data'!BK15-AF$4)/(AF$3-AF$4)*10)),1))</f>
        <v>2.5</v>
      </c>
      <c r="AG7" s="233">
        <f>IF('Indicator Data'!BL15="No data","x",ROUND(IF('Indicator Data'!BL15&gt;AG$3,10,IF('Indicator Data'!BL15&lt;AG$4,0,('Indicator Data'!BL15-AG$4)/(AG$3-AG$4)*10)),1))</f>
        <v>6.4</v>
      </c>
      <c r="AH7" s="233">
        <f>IF('Indicator Data'!BM15="No data","x",ROUND(IF('Indicator Data'!BM15&gt;AH$3,10,IF('Indicator Data'!BM15&lt;AH$4,0,('Indicator Data'!BM15-AH$4)/(AH$3-AH$4)*10)),1))</f>
        <v>7.9</v>
      </c>
      <c r="AI7" s="233">
        <f>ROUND(IF('Indicator Data'!BN15=0,0,IF(LOG('Indicator Data'!BN15)&gt;AI$3,10,IF(LOG('Indicator Data'!BN15)&lt;AI$4,0,((LOG('Indicator Data'!BN15)-AI$4))/(AI$3-AI$4)*10))),1)</f>
        <v>0</v>
      </c>
      <c r="AJ7" s="233">
        <f>IF('Indicator Data'!BO15="No data","x",ROUND(IF('Indicator Data'!BO15&gt;AJ$3,10,IF('Indicator Data'!BO15&lt;AJ$4,0,('Indicator Data'!BO15-AJ$4)/(AJ$3-AJ$4)*10)),1))</f>
        <v>8.5</v>
      </c>
      <c r="AK7" s="234">
        <f t="shared" ref="AK7:AK37" si="0">IF(AND(E7="x",F7="x",G7="x",H7="x"),"x",ROUND(AVERAGE(E7,F7,G7,H7),1))</f>
        <v>6.6</v>
      </c>
      <c r="AL7" s="234">
        <f t="shared" ref="AL7:AL37" si="1">IF(AND(I7="x",J7="x",K7="x",L7="x"),"x",ROUND(AVERAGE(I7,J7,K7,L7),1))</f>
        <v>5.6</v>
      </c>
      <c r="AM7" s="234">
        <f t="shared" ref="AM7:AM69" si="2">(IF(AND(M7="x",N7="x",O7="x",P7="x",Q7="x"),"x",ROUND(AVERAGE(M7,N7,O7,P7,Q7),1)))</f>
        <v>3.2</v>
      </c>
      <c r="AN7" s="235">
        <f t="shared" ref="AN7:AN15" si="3">ROUND(AVERAGE(AK7,AK7,AL7,AM7),1)</f>
        <v>5.5</v>
      </c>
      <c r="AO7" s="234">
        <f t="shared" ref="AO7:AO37" si="4">IF(AND(R7="x",S7="x"),"x",ROUND(AVERAGE(R7,S7),1))</f>
        <v>7.4</v>
      </c>
      <c r="AP7" s="234">
        <f t="shared" ref="AP7:AP37" si="5">(IF(AND(U7="x",V7="x",W7="x",X7="x"),"x",ROUND(AVERAGE(U7,V7,W7,X7),1)))</f>
        <v>6.7</v>
      </c>
      <c r="AQ7" s="234">
        <f t="shared" ref="AQ7:AQ69" si="6">(IF(AND(Y7="x",Z7="x",AA7="x"),"x",ROUND(AVERAGE(Y7,Z7,AA7,),1)))</f>
        <v>2.9</v>
      </c>
      <c r="AR7" s="234">
        <f t="shared" ref="AR7:AR69" si="7">IF(AND(AB7="x",AC7="x"),"x",ROUND(AVERAGE(AB7,AC7),1))</f>
        <v>6.2</v>
      </c>
      <c r="AS7" s="234">
        <f t="shared" ref="AS7:AS37" si="8">(IF(AND(AD7="x",AE7="x",AF7="x",AG7="x",AH7="x",AI7="x",AJ7="x"),"x",ROUND(AVERAGE(AD7,AE7,AF7,AG7,AH7,AI7),1)))</f>
        <v>3.9</v>
      </c>
      <c r="AT7" s="236">
        <f t="shared" ref="AT7:AT37" si="9">ROUND(IF(AND(AP7="x",AQ7="x",AS7="x"),AR7,IF(AND(AP7="x",AQ7="x"),(10-GEOMEAN(((10-AS7)/10*9+1),((10-AR7)/10*9+1)))/9*10,IF(AS7="x",(10-GEOMEAN(((10-AP7)/10*9+1),((10-AQ7)/10*9+1),((10-AR7)/10*9+1)))/9*10,IF(AP7="x",(10-GEOMEAN(((10-AS7)/10*9+1),((10-AQ7)/10*9+1),((10-AR7)/10*9+1)))/9*10,(10-GEOMEAN(((10-AP7)/10*9+1),((10-AQ7)/10*9+1),((10-AR7)/10*9+1),((10-AS7)/10*9+1)))/9*10)))),1)</f>
        <v>5.0999999999999996</v>
      </c>
      <c r="AU7" s="235">
        <f t="shared" ref="AU7:AU37" si="10">ROUND((10-GEOMEAN(((10-AO7)/10*9+1),((10-AT7)/10*9+1)))/9*10,1)</f>
        <v>6.4</v>
      </c>
      <c r="AV7" s="235">
        <f t="shared" ref="AV7:AV69" si="11">ROUND((10-GEOMEAN(((10-AN7)/10*9+1),((10-AU7)/10*9+1)))/9*10,1)</f>
        <v>6</v>
      </c>
      <c r="AW7" s="2"/>
    </row>
    <row r="8" spans="1:49" ht="14.4" x14ac:dyDescent="0.3">
      <c r="A8" t="str">
        <f>'Indicator Data'!A16</f>
        <v>Coastal Zone</v>
      </c>
      <c r="B8" t="str">
        <f>'Indicator Data'!B16</f>
        <v>Barishal</v>
      </c>
      <c r="C8" t="str">
        <f>'Indicator Data'!C16</f>
        <v>Bhola</v>
      </c>
      <c r="D8">
        <f>'Indicator Data'!D16</f>
        <v>1009</v>
      </c>
      <c r="E8" s="233">
        <f>IF(OR('Indicator Data'!AJ16=0,'Indicator Data'!AJ16="No data"),"0",ROUND(IF('Indicator Data'!AJ16&gt;E$3,0,IF('Indicator Data'!AJ16&lt;E$4,10,(E$3-'Indicator Data'!AJ16)/(E$3-E$4)*10)),1))</f>
        <v>6</v>
      </c>
      <c r="F8" s="233">
        <f>ROUND(IF('Indicator Data'!AK16=0,0,IF(LOG('Indicator Data'!AK16)&gt;F$3,10,IF(LOG('Indicator Data'!AK16)&lt;F$4,0,((LOG('Indicator Data'!AK16)-F$4))/(F$3-F$4)*10))),1)</f>
        <v>7.5</v>
      </c>
      <c r="G8" s="233">
        <f>ROUND(IF('Indicator Data'!AL16=0,0,IF(LOG('Indicator Data'!AL16)&gt;G$3,10,IF(LOG('Indicator Data'!AL16)&lt;G$4,0,((LOG('Indicator Data'!AL16)-G$4))/(G$3-G$4)*10))),1)</f>
        <v>5.4</v>
      </c>
      <c r="H8" s="233">
        <f>IF('Indicator Data'!AM16="No data","x",ROUND(IF('Indicator Data'!AM16&gt;H$3,10,IF('Indicator Data'!AM16&lt;H$4,0,('Indicator Data'!AM16-H$4)/(H$3-H$4)*10)),1))</f>
        <v>6.4</v>
      </c>
      <c r="I8" s="233">
        <f>IF('Indicator Data'!AN16="No data","x",ROUND(IF('Indicator Data'!AN16&gt;I$3,10,IF('Indicator Data'!AN16&lt;I$4,0,('Indicator Data'!AN16-I$4)/(I$3-I$4)*10)),1))</f>
        <v>2.2999999999999998</v>
      </c>
      <c r="J8" s="233">
        <f>IF('Indicator Data'!AO16="No data","x",ROUND(IF('Indicator Data'!AO16&gt;J$3,10,IF('Indicator Data'!AO16&lt;J$4,0,('Indicator Data'!AO16-J$4)/(J$3-J$4)*10)),1))</f>
        <v>8.3000000000000007</v>
      </c>
      <c r="K8" s="233">
        <f>IF('Indicator Data'!AP16="No data","x",ROUND(IF('Indicator Data'!AP16&gt;K$3,10,IF('Indicator Data'!AP16&lt;K$4,0,('Indicator Data'!AP16-K$4)/(K$3-K$4)*10)),1))</f>
        <v>6.2</v>
      </c>
      <c r="L8" s="233">
        <f>IF('Indicator Data'!AQ16="No data","x",ROUND(IF('Indicator Data'!AQ16&gt;L$3,10,IF('Indicator Data'!AQ16&lt;L$4,0,('Indicator Data'!AQ16-L$4)/(L$3-L$4)*10)),1))</f>
        <v>5.3</v>
      </c>
      <c r="M8" s="233">
        <f>ROUND(IF('Indicator Data'!AR16=0,0,IF(LOG('Indicator Data'!AR16)&gt;M$3,10,IF(LOG('Indicator Data'!AR16)&lt;M$4,0,((LOG('Indicator Data'!AR16)-M$4))/(M$3-M$4)*10))),1)</f>
        <v>8.1999999999999993</v>
      </c>
      <c r="N8" s="233">
        <f>ROUND(IF('Indicator Data'!AS16=0,0,IF(LOG('Indicator Data'!AS16)&gt;N$3,10,IF(LOG('Indicator Data'!AK16)&lt;N$4,0,((LOG('Indicator Data'!AS16)-N$4))/(N$3-N$4)*10))),1)</f>
        <v>5.2</v>
      </c>
      <c r="O8" s="233">
        <v>0.8</v>
      </c>
      <c r="P8" s="233">
        <v>0.9</v>
      </c>
      <c r="Q8" s="233">
        <v>2.2000000000000002</v>
      </c>
      <c r="R8" s="233">
        <f>ROUND(IF('Indicator Data'!AW16=0,0,IF(LOG('Indicator Data'!AW16)&gt;R$3,10,IF(LOG('Indicator Data'!AW16)&lt;R$4,0,((LOG('Indicator Data'!AW16)-R$4))/(R$3-R$4)*10))),1)</f>
        <v>4.3</v>
      </c>
      <c r="S8" s="233">
        <f>ROUND(IF('Indicator Data'!AX16=0,0,IF(LOG('Indicator Data'!AX16)&gt;S$3,10,IF(LOG('Indicator Data'!AX16)&lt;S$4,0,((LOG('Indicator Data'!AX16)-S$4))/(S$3-S$4)*10))),1)</f>
        <v>9.6999999999999993</v>
      </c>
      <c r="T8" s="233">
        <f>IF('Indicator Data'!AY16="No data","x",ROUND(IF('Indicator Data'!AY16&gt;T$3,10,IF('Indicator Data'!AY16&lt;T$4,0,('Indicator Data'!AY16-T$4)/(T$3-T$4)*10)),1))</f>
        <v>0</v>
      </c>
      <c r="U8" s="233">
        <f>ROUND(IF('Indicator Data'!AZ16=0,0,IF(LOG('Indicator Data'!AZ16)&gt;U$3,10,IF(LOG('Indicator Data'!AZ16)&lt;U$4,0,((LOG('Indicator Data'!AZ16)-U$4))/(U$3-U$4)*10))),1)</f>
        <v>7.6</v>
      </c>
      <c r="V8" s="233">
        <f>ROUND(IF('Indicator Data'!BA16=0,0,IF(LOG('Indicator Data'!BA16)&gt;V$3,10,IF(LOG('Indicator Data'!BA16)&lt;V$4,0,((LOG('Indicator Data'!BA16)-V$4))/(V$3-V$4)*10))),1)</f>
        <v>7.1</v>
      </c>
      <c r="W8" s="233">
        <f>ROUND(IF('Indicator Data'!BB16=0,0,IF(LOG('Indicator Data'!BB16)&gt;W$3,10,IF(LOG('Indicator Data'!BB16)&lt;W$4,0,((LOG('Indicator Data'!BB16)-W$4))/(W$3-W$4)*10))),1)</f>
        <v>8.3000000000000007</v>
      </c>
      <c r="X8" s="233">
        <f>IF('Indicator Data'!BC16="No data","x",ROUND(IF('Indicator Data'!BC16&gt;X$3,10,IF('Indicator Data'!BC16&lt;X$4,0,('Indicator Data'!BC16-X$4)/(X$3-X$4)*10)),1))</f>
        <v>5.2</v>
      </c>
      <c r="Y8" s="233">
        <f>ROUND(IF('Indicator Data'!BD16=0,0,IF(LOG('Indicator Data'!BD16)&gt;Y$3,10,IF(LOG('Indicator Data'!BD16)&lt;Y$4,0,((LOG('Indicator Data'!BD16)-Y$4))/(Y$3-Y$4)*10))),1)</f>
        <v>7.8</v>
      </c>
      <c r="Z8" s="233">
        <f>ROUND(IF('Indicator Data'!BE16=0,0,IF(LOG('Indicator Data'!BE16)&gt;Z$3,10,IF(LOG('Indicator Data'!BE16)&lt;Z$4,0,((LOG('Indicator Data'!BE16)-Z$4))/(Z$3-Z$4)*10))),1)</f>
        <v>7.3</v>
      </c>
      <c r="AA8" s="233">
        <f>ROUND(IF('Indicator Data'!BF16=0,0,IF(LOG('Indicator Data'!BF16)&gt;AA$3,10,IF(LOG('Indicator Data'!BF16)&lt;AA$4,0,((LOG('Indicator Data'!BF16)-AA$4))/(AA$3-AA$4)*10))),1)</f>
        <v>5.2</v>
      </c>
      <c r="AB8" s="233">
        <f>ROUND(IF('Indicator Data'!BG16=0,0,IF(LOG('Indicator Data'!BG16)&gt;AB$3,10,IF(LOG('Indicator Data'!BG16)&lt;AB$4,0,((LOG('Indicator Data'!BG16)-AB$4))/(AB$3-AB$4)*10))),1)</f>
        <v>4</v>
      </c>
      <c r="AC8" s="233">
        <f>ROUND(IF('Indicator Data'!BH16=0,0,IF(LOG('Indicator Data'!BH16)&gt;AC$3,10,IF(LOG('Indicator Data'!BH16)&lt;AC$4,0,((LOG('Indicator Data'!BH16)-AC$4))/(AC$3-AC$4)*10))),1)</f>
        <v>5.4</v>
      </c>
      <c r="AD8" s="233">
        <f>IF('Indicator Data'!BI16="No data","x",ROUND(IF('Indicator Data'!BI16&gt;AD$3,10,IF('Indicator Data'!BI16&lt;AD$4,0,('Indicator Data'!BI16-AD$4)/(AD$3-AD$4)*10)),1))</f>
        <v>4.5999999999999996</v>
      </c>
      <c r="AE8" s="233">
        <f>IF('Indicator Data'!BJ16="No data","x",ROUND(IF('Indicator Data'!BJ16&gt;AE$3,10,IF('Indicator Data'!BJ16&lt;AE$4,0,('Indicator Data'!BJ16-AE$4)/(AE$3-AE$4)*10)),1))</f>
        <v>5.5</v>
      </c>
      <c r="AF8" s="233">
        <f>IF('Indicator Data'!BK16="No data","x",ROUND(IF('Indicator Data'!BK16&gt;AF$3,10,IF('Indicator Data'!BK16&lt;AF$4,0,('Indicator Data'!BK16-AF$4)/(AF$3-AF$4)*10)),1))</f>
        <v>0</v>
      </c>
      <c r="AG8" s="233">
        <f>IF('Indicator Data'!BL16="No data","x",ROUND(IF('Indicator Data'!BL16&gt;AG$3,10,IF('Indicator Data'!BL16&lt;AG$4,0,('Indicator Data'!BL16-AG$4)/(AG$3-AG$4)*10)),1))</f>
        <v>6.9</v>
      </c>
      <c r="AH8" s="233">
        <f>IF('Indicator Data'!BM16="No data","x",ROUND(IF('Indicator Data'!BM16&gt;AH$3,10,IF('Indicator Data'!BM16&lt;AH$4,0,('Indicator Data'!BM16-AH$4)/(AH$3-AH$4)*10)),1))</f>
        <v>5.4</v>
      </c>
      <c r="AI8" s="233">
        <f>ROUND(IF('Indicator Data'!BN16=0,0,IF(LOG('Indicator Data'!BN16)&gt;AI$3,10,IF(LOG('Indicator Data'!BN16)&lt;AI$4,0,((LOG('Indicator Data'!BN16)-AI$4))/(AI$3-AI$4)*10))),1)</f>
        <v>0</v>
      </c>
      <c r="AJ8" s="233">
        <f>IF('Indicator Data'!BO16="No data","x",ROUND(IF('Indicator Data'!BO16&gt;AJ$3,10,IF('Indicator Data'!BO16&lt;AJ$4,0,('Indicator Data'!BO16-AJ$4)/(AJ$3-AJ$4)*10)),1))</f>
        <v>9.6999999999999993</v>
      </c>
      <c r="AK8" s="234">
        <f t="shared" si="0"/>
        <v>6.3</v>
      </c>
      <c r="AL8" s="234">
        <f t="shared" si="1"/>
        <v>5.5</v>
      </c>
      <c r="AM8" s="234">
        <f t="shared" si="2"/>
        <v>3.5</v>
      </c>
      <c r="AN8" s="235">
        <f t="shared" si="3"/>
        <v>5.4</v>
      </c>
      <c r="AO8" s="234">
        <f t="shared" si="4"/>
        <v>7</v>
      </c>
      <c r="AP8" s="234">
        <f t="shared" si="5"/>
        <v>7.1</v>
      </c>
      <c r="AQ8" s="234">
        <f t="shared" si="6"/>
        <v>5.0999999999999996</v>
      </c>
      <c r="AR8" s="234">
        <f t="shared" si="7"/>
        <v>4.7</v>
      </c>
      <c r="AS8" s="234">
        <f t="shared" si="8"/>
        <v>3.7</v>
      </c>
      <c r="AT8" s="236">
        <f t="shared" si="9"/>
        <v>5.3</v>
      </c>
      <c r="AU8" s="235">
        <f t="shared" si="10"/>
        <v>6.2</v>
      </c>
      <c r="AV8" s="235">
        <f t="shared" si="11"/>
        <v>5.8</v>
      </c>
      <c r="AW8" s="2"/>
    </row>
    <row r="9" spans="1:49" ht="14.4" x14ac:dyDescent="0.3">
      <c r="A9" t="str">
        <f>'Indicator Data'!A17</f>
        <v>Coastal Zone</v>
      </c>
      <c r="B9" t="str">
        <f>'Indicator Data'!B17</f>
        <v>Barishal</v>
      </c>
      <c r="C9" t="str">
        <f>'Indicator Data'!C17</f>
        <v>Jhalokati</v>
      </c>
      <c r="D9">
        <f>'Indicator Data'!D17</f>
        <v>1042</v>
      </c>
      <c r="E9" s="233">
        <f>IF(OR('Indicator Data'!AJ17=0,'Indicator Data'!AJ17="No data"),"0",ROUND(IF('Indicator Data'!AJ17&gt;E$3,0,IF('Indicator Data'!AJ17&lt;E$4,10,(E$3-'Indicator Data'!AJ17)/(E$3-E$4)*10)),1))</f>
        <v>4.2</v>
      </c>
      <c r="F9" s="233">
        <f>ROUND(IF('Indicator Data'!AK17=0,0,IF(LOG('Indicator Data'!AK17)&gt;F$3,10,IF(LOG('Indicator Data'!AK17)&lt;F$4,0,((LOG('Indicator Data'!AK17)-F$4))/(F$3-F$4)*10))),1)</f>
        <v>7.7</v>
      </c>
      <c r="G9" s="233">
        <f>ROUND(IF('Indicator Data'!AL17=0,0,IF(LOG('Indicator Data'!AL17)&gt;G$3,10,IF(LOG('Indicator Data'!AL17)&lt;G$4,0,((LOG('Indicator Data'!AL17)-G$4))/(G$3-G$4)*10))),1)</f>
        <v>6.4</v>
      </c>
      <c r="H9" s="233">
        <f>IF('Indicator Data'!AM17="No data","x",ROUND(IF('Indicator Data'!AM17&gt;H$3,10,IF('Indicator Data'!AM17&lt;H$4,0,('Indicator Data'!AM17-H$4)/(H$3-H$4)*10)),1))</f>
        <v>5.8</v>
      </c>
      <c r="I9" s="233">
        <f>IF('Indicator Data'!AN17="No data","x",ROUND(IF('Indicator Data'!AN17&gt;I$3,10,IF('Indicator Data'!AN17&lt;I$4,0,('Indicator Data'!AN17-I$4)/(I$3-I$4)*10)),1))</f>
        <v>1.6</v>
      </c>
      <c r="J9" s="233">
        <f>IF('Indicator Data'!AO17="No data","x",ROUND(IF('Indicator Data'!AO17&gt;J$3,10,IF('Indicator Data'!AO17&lt;J$4,0,('Indicator Data'!AO17-J$4)/(J$3-J$4)*10)),1))</f>
        <v>8.3000000000000007</v>
      </c>
      <c r="K9" s="233">
        <f>IF('Indicator Data'!AP17="No data","x",ROUND(IF('Indicator Data'!AP17&gt;K$3,10,IF('Indicator Data'!AP17&lt;K$4,0,('Indicator Data'!AP17-K$4)/(K$3-K$4)*10)),1))</f>
        <v>6.7</v>
      </c>
      <c r="L9" s="233">
        <f>IF('Indicator Data'!AQ17="No data","x",ROUND(IF('Indicator Data'!AQ17&gt;L$3,10,IF('Indicator Data'!AQ17&lt;L$4,0,('Indicator Data'!AQ17-L$4)/(L$3-L$4)*10)),1))</f>
        <v>5.2</v>
      </c>
      <c r="M9" s="233">
        <f>ROUND(IF('Indicator Data'!AR17=0,0,IF(LOG('Indicator Data'!AR17)&gt;M$3,10,IF(LOG('Indicator Data'!AR17)&lt;M$4,0,((LOG('Indicator Data'!AR17)-M$4))/(M$3-M$4)*10))),1)</f>
        <v>6.1</v>
      </c>
      <c r="N9" s="233">
        <f>ROUND(IF('Indicator Data'!AS17=0,0,IF(LOG('Indicator Data'!AS17)&gt;N$3,10,IF(LOG('Indicator Data'!AK17)&lt;N$4,0,((LOG('Indicator Data'!AS17)-N$4))/(N$3-N$4)*10))),1)</f>
        <v>5.5</v>
      </c>
      <c r="O9" s="233">
        <v>0.8</v>
      </c>
      <c r="P9" s="233">
        <v>0.9</v>
      </c>
      <c r="Q9" s="233">
        <v>2.2000000000000002</v>
      </c>
      <c r="R9" s="233">
        <f>ROUND(IF('Indicator Data'!AW17=0,0,IF(LOG('Indicator Data'!AW17)&gt;R$3,10,IF(LOG('Indicator Data'!AW17)&lt;R$4,0,((LOG('Indicator Data'!AW17)-R$4))/(R$3-R$4)*10))),1)</f>
        <v>2.6</v>
      </c>
      <c r="S9" s="233">
        <f>ROUND(IF('Indicator Data'!AX17=0,0,IF(LOG('Indicator Data'!AX17)&gt;S$3,10,IF(LOG('Indicator Data'!AX17)&lt;S$4,0,((LOG('Indicator Data'!AX17)-S$4))/(S$3-S$4)*10))),1)</f>
        <v>7</v>
      </c>
      <c r="T9" s="233">
        <f>IF('Indicator Data'!AY17="No data","x",ROUND(IF('Indicator Data'!AY17&gt;T$3,10,IF('Indicator Data'!AY17&lt;T$4,0,('Indicator Data'!AY17-T$4)/(T$3-T$4)*10)),1))</f>
        <v>0</v>
      </c>
      <c r="U9" s="233">
        <f>ROUND(IF('Indicator Data'!AZ17=0,0,IF(LOG('Indicator Data'!AZ17)&gt;U$3,10,IF(LOG('Indicator Data'!AZ17)&lt;U$4,0,((LOG('Indicator Data'!AZ17)-U$4))/(U$3-U$4)*10))),1)</f>
        <v>5</v>
      </c>
      <c r="V9" s="233">
        <f>ROUND(IF('Indicator Data'!BA17=0,0,IF(LOG('Indicator Data'!BA17)&gt;V$3,10,IF(LOG('Indicator Data'!BA17)&lt;V$4,0,((LOG('Indicator Data'!BA17)-V$4))/(V$3-V$4)*10))),1)</f>
        <v>2.1</v>
      </c>
      <c r="W9" s="233">
        <f>ROUND(IF('Indicator Data'!BB17=0,0,IF(LOG('Indicator Data'!BB17)&gt;W$3,10,IF(LOG('Indicator Data'!BB17)&lt;W$4,0,((LOG('Indicator Data'!BB17)-W$4))/(W$3-W$4)*10))),1)</f>
        <v>1.6</v>
      </c>
      <c r="X9" s="233">
        <f>IF('Indicator Data'!BC17="No data","x",ROUND(IF('Indicator Data'!BC17&gt;X$3,10,IF('Indicator Data'!BC17&lt;X$4,0,('Indicator Data'!BC17-X$4)/(X$3-X$4)*10)),1))</f>
        <v>3.8</v>
      </c>
      <c r="Y9" s="233">
        <f>ROUND(IF('Indicator Data'!BD17=0,0,IF(LOG('Indicator Data'!BD17)&gt;Y$3,10,IF(LOG('Indicator Data'!BD17)&lt;Y$4,0,((LOG('Indicator Data'!BD17)-Y$4))/(Y$3-Y$4)*10))),1)</f>
        <v>0</v>
      </c>
      <c r="Z9" s="233">
        <f>ROUND(IF('Indicator Data'!BE17=0,0,IF(LOG('Indicator Data'!BE17)&gt;Z$3,10,IF(LOG('Indicator Data'!BE17)&lt;Z$4,0,((LOG('Indicator Data'!BE17)-Z$4))/(Z$3-Z$4)*10))),1)</f>
        <v>0</v>
      </c>
      <c r="AA9" s="233">
        <f>ROUND(IF('Indicator Data'!BF17=0,0,IF(LOG('Indicator Data'!BF17)&gt;AA$3,10,IF(LOG('Indicator Data'!BF17)&lt;AA$4,0,((LOG('Indicator Data'!BF17)-AA$4))/(AA$3-AA$4)*10))),1)</f>
        <v>0</v>
      </c>
      <c r="AB9" s="233">
        <f>ROUND(IF('Indicator Data'!BG17=0,0,IF(LOG('Indicator Data'!BG17)&gt;AB$3,10,IF(LOG('Indicator Data'!BG17)&lt;AB$4,0,((LOG('Indicator Data'!BG17)-AB$4))/(AB$3-AB$4)*10))),1)</f>
        <v>5.0999999999999996</v>
      </c>
      <c r="AC9" s="233">
        <f>ROUND(IF('Indicator Data'!BH17=0,0,IF(LOG('Indicator Data'!BH17)&gt;AC$3,10,IF(LOG('Indicator Data'!BH17)&lt;AC$4,0,((LOG('Indicator Data'!BH17)-AC$4))/(AC$3-AC$4)*10))),1)</f>
        <v>5.4</v>
      </c>
      <c r="AD9" s="233">
        <f>IF('Indicator Data'!BI17="No data","x",ROUND(IF('Indicator Data'!BI17&gt;AD$3,10,IF('Indicator Data'!BI17&lt;AD$4,0,('Indicator Data'!BI17-AD$4)/(AD$3-AD$4)*10)),1))</f>
        <v>1.3</v>
      </c>
      <c r="AE9" s="233">
        <f>IF('Indicator Data'!BJ17="No data","x",ROUND(IF('Indicator Data'!BJ17&gt;AE$3,10,IF('Indicator Data'!BJ17&lt;AE$4,0,('Indicator Data'!BJ17-AE$4)/(AE$3-AE$4)*10)),1))</f>
        <v>1.8</v>
      </c>
      <c r="AF9" s="233">
        <f>IF('Indicator Data'!BK17="No data","x",ROUND(IF('Indicator Data'!BK17&gt;AF$3,10,IF('Indicator Data'!BK17&lt;AF$4,0,('Indicator Data'!BK17-AF$4)/(AF$3-AF$4)*10)),1))</f>
        <v>3.7</v>
      </c>
      <c r="AG9" s="233">
        <f>IF('Indicator Data'!BL17="No data","x",ROUND(IF('Indicator Data'!BL17&gt;AG$3,10,IF('Indicator Data'!BL17&lt;AG$4,0,('Indicator Data'!BL17-AG$4)/(AG$3-AG$4)*10)),1))</f>
        <v>9.1999999999999993</v>
      </c>
      <c r="AH9" s="233">
        <f>IF('Indicator Data'!BM17="No data","x",ROUND(IF('Indicator Data'!BM17&gt;AH$3,10,IF('Indicator Data'!BM17&lt;AH$4,0,('Indicator Data'!BM17-AH$4)/(AH$3-AH$4)*10)),1))</f>
        <v>10</v>
      </c>
      <c r="AI9" s="233">
        <f>ROUND(IF('Indicator Data'!BN17=0,0,IF(LOG('Indicator Data'!BN17)&gt;AI$3,10,IF(LOG('Indicator Data'!BN17)&lt;AI$4,0,((LOG('Indicator Data'!BN17)-AI$4))/(AI$3-AI$4)*10))),1)</f>
        <v>0</v>
      </c>
      <c r="AJ9" s="233">
        <f>IF('Indicator Data'!BO17="No data","x",ROUND(IF('Indicator Data'!BO17&gt;AJ$3,10,IF('Indicator Data'!BO17&lt;AJ$4,0,('Indicator Data'!BO17-AJ$4)/(AJ$3-AJ$4)*10)),1))</f>
        <v>8.5</v>
      </c>
      <c r="AK9" s="234">
        <f t="shared" si="0"/>
        <v>6</v>
      </c>
      <c r="AL9" s="234">
        <f t="shared" si="1"/>
        <v>5.5</v>
      </c>
      <c r="AM9" s="234">
        <f t="shared" si="2"/>
        <v>3.1</v>
      </c>
      <c r="AN9" s="235">
        <f t="shared" si="3"/>
        <v>5.2</v>
      </c>
      <c r="AO9" s="234">
        <f t="shared" si="4"/>
        <v>4.8</v>
      </c>
      <c r="AP9" s="234">
        <f t="shared" si="5"/>
        <v>3.1</v>
      </c>
      <c r="AQ9" s="234">
        <f t="shared" si="6"/>
        <v>0</v>
      </c>
      <c r="AR9" s="234">
        <f t="shared" si="7"/>
        <v>5.3</v>
      </c>
      <c r="AS9" s="234">
        <f t="shared" si="8"/>
        <v>4.3</v>
      </c>
      <c r="AT9" s="236">
        <f t="shared" si="9"/>
        <v>3.4</v>
      </c>
      <c r="AU9" s="235">
        <f t="shared" si="10"/>
        <v>4.0999999999999996</v>
      </c>
      <c r="AV9" s="235">
        <f t="shared" si="11"/>
        <v>4.7</v>
      </c>
      <c r="AW9" s="2"/>
    </row>
    <row r="10" spans="1:49" ht="14.4" x14ac:dyDescent="0.3">
      <c r="A10" t="str">
        <f>'Indicator Data'!A18</f>
        <v>Coastal Zone</v>
      </c>
      <c r="B10" t="str">
        <f>'Indicator Data'!B18</f>
        <v>Barishal</v>
      </c>
      <c r="C10" t="str">
        <f>'Indicator Data'!C18</f>
        <v>Patuakhali</v>
      </c>
      <c r="D10">
        <f>'Indicator Data'!D18</f>
        <v>1078</v>
      </c>
      <c r="E10" s="233">
        <f>IF(OR('Indicator Data'!AJ18=0,'Indicator Data'!AJ18="No data"),"0",ROUND(IF('Indicator Data'!AJ18&gt;E$3,0,IF('Indicator Data'!AJ18&lt;E$4,10,(E$3-'Indicator Data'!AJ18)/(E$3-E$4)*10)),1))</f>
        <v>6</v>
      </c>
      <c r="F10" s="233">
        <f>ROUND(IF('Indicator Data'!AK18=0,0,IF(LOG('Indicator Data'!AK18)&gt;F$3,10,IF(LOG('Indicator Data'!AK18)&lt;F$4,0,((LOG('Indicator Data'!AK18)-F$4))/(F$3-F$4)*10))),1)</f>
        <v>8.9</v>
      </c>
      <c r="G10" s="233">
        <f>ROUND(IF('Indicator Data'!AL18=0,0,IF(LOG('Indicator Data'!AL18)&gt;G$3,10,IF(LOG('Indicator Data'!AL18)&lt;G$4,0,((LOG('Indicator Data'!AL18)-G$4))/(G$3-G$4)*10))),1)</f>
        <v>8.1</v>
      </c>
      <c r="H10" s="233">
        <f>IF('Indicator Data'!AM18="No data","x",ROUND(IF('Indicator Data'!AM18&gt;H$3,10,IF('Indicator Data'!AM18&lt;H$4,0,('Indicator Data'!AM18-H$4)/(H$3-H$4)*10)),1))</f>
        <v>6.4</v>
      </c>
      <c r="I10" s="233">
        <f>IF('Indicator Data'!AN18="No data","x",ROUND(IF('Indicator Data'!AN18&gt;I$3,10,IF('Indicator Data'!AN18&lt;I$4,0,('Indicator Data'!AN18-I$4)/(I$3-I$4)*10)),1))</f>
        <v>2.5</v>
      </c>
      <c r="J10" s="233">
        <f>IF('Indicator Data'!AO18="No data","x",ROUND(IF('Indicator Data'!AO18&gt;J$3,10,IF('Indicator Data'!AO18&lt;J$4,0,('Indicator Data'!AO18-J$4)/(J$3-J$4)*10)),1))</f>
        <v>8.3000000000000007</v>
      </c>
      <c r="K10" s="233">
        <f>IF('Indicator Data'!AP18="No data","x",ROUND(IF('Indicator Data'!AP18&gt;K$3,10,IF('Indicator Data'!AP18&lt;K$4,0,('Indicator Data'!AP18-K$4)/(K$3-K$4)*10)),1))</f>
        <v>6.4</v>
      </c>
      <c r="L10" s="233">
        <f>IF('Indicator Data'!AQ18="No data","x",ROUND(IF('Indicator Data'!AQ18&gt;L$3,10,IF('Indicator Data'!AQ18&lt;L$4,0,('Indicator Data'!AQ18-L$4)/(L$3-L$4)*10)),1))</f>
        <v>5.6</v>
      </c>
      <c r="M10" s="233">
        <f>ROUND(IF('Indicator Data'!AR18=0,0,IF(LOG('Indicator Data'!AR18)&gt;M$3,10,IF(LOG('Indicator Data'!AR18)&lt;M$4,0,((LOG('Indicator Data'!AR18)-M$4))/(M$3-M$4)*10))),1)</f>
        <v>5.4</v>
      </c>
      <c r="N10" s="233">
        <f>ROUND(IF('Indicator Data'!AS18=0,0,IF(LOG('Indicator Data'!AS18)&gt;N$3,10,IF(LOG('Indicator Data'!AK18)&lt;N$4,0,((LOG('Indicator Data'!AS18)-N$4))/(N$3-N$4)*10))),1)</f>
        <v>5.4</v>
      </c>
      <c r="O10" s="233">
        <v>0.8</v>
      </c>
      <c r="P10" s="233">
        <v>0.9</v>
      </c>
      <c r="Q10" s="233">
        <v>2.2000000000000002</v>
      </c>
      <c r="R10" s="233">
        <f>ROUND(IF('Indicator Data'!AW18=0,0,IF(LOG('Indicator Data'!AW18)&gt;R$3,10,IF(LOG('Indicator Data'!AW18)&lt;R$4,0,((LOG('Indicator Data'!AW18)-R$4))/(R$3-R$4)*10))),1)</f>
        <v>7.5</v>
      </c>
      <c r="S10" s="233">
        <f>ROUND(IF('Indicator Data'!AX18=0,0,IF(LOG('Indicator Data'!AX18)&gt;S$3,10,IF(LOG('Indicator Data'!AX18)&lt;S$4,0,((LOG('Indicator Data'!AX18)-S$4))/(S$3-S$4)*10))),1)</f>
        <v>10</v>
      </c>
      <c r="T10" s="233">
        <f>IF('Indicator Data'!AY18="No data","x",ROUND(IF('Indicator Data'!AY18&gt;T$3,10,IF('Indicator Data'!AY18&lt;T$4,0,('Indicator Data'!AY18-T$4)/(T$3-T$4)*10)),1))</f>
        <v>0</v>
      </c>
      <c r="U10" s="233">
        <f>ROUND(IF('Indicator Data'!AZ18=0,0,IF(LOG('Indicator Data'!AZ18)&gt;U$3,10,IF(LOG('Indicator Data'!AZ18)&lt;U$4,0,((LOG('Indicator Data'!AZ18)-U$4))/(U$3-U$4)*10))),1)</f>
        <v>3.4</v>
      </c>
      <c r="V10" s="233">
        <f>ROUND(IF('Indicator Data'!BA18=0,0,IF(LOG('Indicator Data'!BA18)&gt;V$3,10,IF(LOG('Indicator Data'!BA18)&lt;V$4,0,((LOG('Indicator Data'!BA18)-V$4))/(V$3-V$4)*10))),1)</f>
        <v>2.1</v>
      </c>
      <c r="W10" s="233">
        <f>ROUND(IF('Indicator Data'!BB18=0,0,IF(LOG('Indicator Data'!BB18)&gt;W$3,10,IF(LOG('Indicator Data'!BB18)&lt;W$4,0,((LOG('Indicator Data'!BB18)-W$4))/(W$3-W$4)*10))),1)</f>
        <v>5.6</v>
      </c>
      <c r="X10" s="233">
        <f>IF('Indicator Data'!BC18="No data","x",ROUND(IF('Indicator Data'!BC18&gt;X$3,10,IF('Indicator Data'!BC18&lt;X$4,0,('Indicator Data'!BC18-X$4)/(X$3-X$4)*10)),1))</f>
        <v>7.3</v>
      </c>
      <c r="Y10" s="233">
        <f>ROUND(IF('Indicator Data'!BD18=0,0,IF(LOG('Indicator Data'!BD18)&gt;Y$3,10,IF(LOG('Indicator Data'!BD18)&lt;Y$4,0,((LOG('Indicator Data'!BD18)-Y$4))/(Y$3-Y$4)*10))),1)</f>
        <v>8</v>
      </c>
      <c r="Z10" s="233">
        <f>ROUND(IF('Indicator Data'!BE18=0,0,IF(LOG('Indicator Data'!BE18)&gt;Z$3,10,IF(LOG('Indicator Data'!BE18)&lt;Z$4,0,((LOG('Indicator Data'!BE18)-Z$4))/(Z$3-Z$4)*10))),1)</f>
        <v>0.5</v>
      </c>
      <c r="AA10" s="233">
        <f>ROUND(IF('Indicator Data'!BF18=0,0,IF(LOG('Indicator Data'!BF18)&gt;AA$3,10,IF(LOG('Indicator Data'!BF18)&lt;AA$4,0,((LOG('Indicator Data'!BF18)-AA$4))/(AA$3-AA$4)*10))),1)</f>
        <v>4.5999999999999996</v>
      </c>
      <c r="AB10" s="233">
        <f>ROUND(IF('Indicator Data'!BG18=0,0,IF(LOG('Indicator Data'!BG18)&gt;AB$3,10,IF(LOG('Indicator Data'!BG18)&lt;AB$4,0,((LOG('Indicator Data'!BG18)-AB$4))/(AB$3-AB$4)*10))),1)</f>
        <v>6.1</v>
      </c>
      <c r="AC10" s="233">
        <f>ROUND(IF('Indicator Data'!BH18=0,0,IF(LOG('Indicator Data'!BH18)&gt;AC$3,10,IF(LOG('Indicator Data'!BH18)&lt;AC$4,0,((LOG('Indicator Data'!BH18)-AC$4))/(AC$3-AC$4)*10))),1)</f>
        <v>7.7</v>
      </c>
      <c r="AD10" s="233">
        <f>IF('Indicator Data'!BI18="No data","x",ROUND(IF('Indicator Data'!BI18&gt;AD$3,10,IF('Indicator Data'!BI18&lt;AD$4,0,('Indicator Data'!BI18-AD$4)/(AD$3-AD$4)*10)),1))</f>
        <v>4.5999999999999996</v>
      </c>
      <c r="AE10" s="233">
        <f>IF('Indicator Data'!BJ18="No data","x",ROUND(IF('Indicator Data'!BJ18&gt;AE$3,10,IF('Indicator Data'!BJ18&lt;AE$4,0,('Indicator Data'!BJ18-AE$4)/(AE$3-AE$4)*10)),1))</f>
        <v>4.4000000000000004</v>
      </c>
      <c r="AF10" s="233">
        <f>IF('Indicator Data'!BK18="No data","x",ROUND(IF('Indicator Data'!BK18&gt;AF$3,10,IF('Indicator Data'!BK18&lt;AF$4,0,('Indicator Data'!BK18-AF$4)/(AF$3-AF$4)*10)),1))</f>
        <v>0.1</v>
      </c>
      <c r="AG10" s="233">
        <f>IF('Indicator Data'!BL18="No data","x",ROUND(IF('Indicator Data'!BL18&gt;AG$3,10,IF('Indicator Data'!BL18&lt;AG$4,0,('Indicator Data'!BL18-AG$4)/(AG$3-AG$4)*10)),1))</f>
        <v>7.7</v>
      </c>
      <c r="AH10" s="233">
        <f>IF('Indicator Data'!BM18="No data","x",ROUND(IF('Indicator Data'!BM18&gt;AH$3,10,IF('Indicator Data'!BM18&lt;AH$4,0,('Indicator Data'!BM18-AH$4)/(AH$3-AH$4)*10)),1))</f>
        <v>7.4</v>
      </c>
      <c r="AI10" s="233">
        <f>ROUND(IF('Indicator Data'!BN18=0,0,IF(LOG('Indicator Data'!BN18)&gt;AI$3,10,IF(LOG('Indicator Data'!BN18)&lt;AI$4,0,((LOG('Indicator Data'!BN18)-AI$4))/(AI$3-AI$4)*10))),1)</f>
        <v>2.5</v>
      </c>
      <c r="AJ10" s="233">
        <f>IF('Indicator Data'!BO18="No data","x",ROUND(IF('Indicator Data'!BO18&gt;AJ$3,10,IF('Indicator Data'!BO18&lt;AJ$4,0,('Indicator Data'!BO18-AJ$4)/(AJ$3-AJ$4)*10)),1))</f>
        <v>9.8000000000000007</v>
      </c>
      <c r="AK10" s="234">
        <f t="shared" si="0"/>
        <v>7.4</v>
      </c>
      <c r="AL10" s="234">
        <f t="shared" si="1"/>
        <v>5.7</v>
      </c>
      <c r="AM10" s="234">
        <f t="shared" si="2"/>
        <v>2.9</v>
      </c>
      <c r="AN10" s="235">
        <f t="shared" si="3"/>
        <v>5.9</v>
      </c>
      <c r="AO10" s="234">
        <f t="shared" si="4"/>
        <v>8.8000000000000007</v>
      </c>
      <c r="AP10" s="234">
        <f t="shared" si="5"/>
        <v>4.5999999999999996</v>
      </c>
      <c r="AQ10" s="234">
        <f t="shared" si="6"/>
        <v>3.3</v>
      </c>
      <c r="AR10" s="234">
        <f t="shared" si="7"/>
        <v>6.9</v>
      </c>
      <c r="AS10" s="234">
        <f t="shared" si="8"/>
        <v>4.5</v>
      </c>
      <c r="AT10" s="236">
        <f t="shared" si="9"/>
        <v>5</v>
      </c>
      <c r="AU10" s="235">
        <f t="shared" si="10"/>
        <v>7.4</v>
      </c>
      <c r="AV10" s="235">
        <f t="shared" si="11"/>
        <v>6.7</v>
      </c>
      <c r="AW10" s="2"/>
    </row>
    <row r="11" spans="1:49" ht="14.4" x14ac:dyDescent="0.3">
      <c r="A11" t="str">
        <f>'Indicator Data'!A19</f>
        <v>Coastal Zone</v>
      </c>
      <c r="B11" t="str">
        <f>'Indicator Data'!B19</f>
        <v>Barishal</v>
      </c>
      <c r="C11" t="str">
        <f>'Indicator Data'!C19</f>
        <v>Pirojpur</v>
      </c>
      <c r="D11">
        <f>'Indicator Data'!D19</f>
        <v>1079</v>
      </c>
      <c r="E11" s="233">
        <f>IF(OR('Indicator Data'!AJ19=0,'Indicator Data'!AJ19="No data"),"0",ROUND(IF('Indicator Data'!AJ19&gt;E$3,0,IF('Indicator Data'!AJ19&lt;E$4,10,(E$3-'Indicator Data'!AJ19)/(E$3-E$4)*10)),1))</f>
        <v>4.2</v>
      </c>
      <c r="F11" s="233">
        <f>ROUND(IF('Indicator Data'!AK19=0,0,IF(LOG('Indicator Data'!AK19)&gt;F$3,10,IF(LOG('Indicator Data'!AK19)&lt;F$4,0,((LOG('Indicator Data'!AK19)-F$4))/(F$3-F$4)*10))),1)</f>
        <v>8.5</v>
      </c>
      <c r="G11" s="233">
        <f>ROUND(IF('Indicator Data'!AL19=0,0,IF(LOG('Indicator Data'!AL19)&gt;G$3,10,IF(LOG('Indicator Data'!AL19)&lt;G$4,0,((LOG('Indicator Data'!AL19)-G$4))/(G$3-G$4)*10))),1)</f>
        <v>7.6</v>
      </c>
      <c r="H11" s="233">
        <f>IF('Indicator Data'!AM19="No data","x",ROUND(IF('Indicator Data'!AM19&gt;H$3,10,IF('Indicator Data'!AM19&lt;H$4,0,('Indicator Data'!AM19-H$4)/(H$3-H$4)*10)),1))</f>
        <v>7.7</v>
      </c>
      <c r="I11" s="233">
        <f>IF('Indicator Data'!AN19="No data","x",ROUND(IF('Indicator Data'!AN19&gt;I$3,10,IF('Indicator Data'!AN19&lt;I$4,0,('Indicator Data'!AN19-I$4)/(I$3-I$4)*10)),1))</f>
        <v>7.7</v>
      </c>
      <c r="J11" s="233">
        <f>IF('Indicator Data'!AO19="No data","x",ROUND(IF('Indicator Data'!AO19&gt;J$3,10,IF('Indicator Data'!AO19&lt;J$4,0,('Indicator Data'!AO19-J$4)/(J$3-J$4)*10)),1))</f>
        <v>8.6999999999999993</v>
      </c>
      <c r="K11" s="233">
        <f>IF('Indicator Data'!AP19="No data","x",ROUND(IF('Indicator Data'!AP19&gt;K$3,10,IF('Indicator Data'!AP19&lt;K$4,0,('Indicator Data'!AP19-K$4)/(K$3-K$4)*10)),1))</f>
        <v>6.2</v>
      </c>
      <c r="L11" s="233">
        <f>IF('Indicator Data'!AQ19="No data","x",ROUND(IF('Indicator Data'!AQ19&gt;L$3,10,IF('Indicator Data'!AQ19&lt;L$4,0,('Indicator Data'!AQ19-L$4)/(L$3-L$4)*10)),1))</f>
        <v>5.4</v>
      </c>
      <c r="M11" s="233">
        <f>ROUND(IF('Indicator Data'!AR19=0,0,IF(LOG('Indicator Data'!AR19)&gt;M$3,10,IF(LOG('Indicator Data'!AR19)&lt;M$4,0,((LOG('Indicator Data'!AR19)-M$4))/(M$3-M$4)*10))),1)</f>
        <v>6.2</v>
      </c>
      <c r="N11" s="233">
        <f>ROUND(IF('Indicator Data'!AS19=0,0,IF(LOG('Indicator Data'!AS19)&gt;N$3,10,IF(LOG('Indicator Data'!AK19)&lt;N$4,0,((LOG('Indicator Data'!AS19)-N$4))/(N$3-N$4)*10))),1)</f>
        <v>4.9000000000000004</v>
      </c>
      <c r="O11" s="233">
        <v>0.8</v>
      </c>
      <c r="P11" s="233">
        <v>0.9</v>
      </c>
      <c r="Q11" s="233">
        <v>2.2000000000000002</v>
      </c>
      <c r="R11" s="233">
        <f>ROUND(IF('Indicator Data'!AW19=0,0,IF(LOG('Indicator Data'!AW19)&gt;R$3,10,IF(LOG('Indicator Data'!AW19)&lt;R$4,0,((LOG('Indicator Data'!AW19)-R$4))/(R$3-R$4)*10))),1)</f>
        <v>4.3</v>
      </c>
      <c r="S11" s="233">
        <f>ROUND(IF('Indicator Data'!AX19=0,0,IF(LOG('Indicator Data'!AX19)&gt;S$3,10,IF(LOG('Indicator Data'!AX19)&lt;S$4,0,((LOG('Indicator Data'!AX19)-S$4))/(S$3-S$4)*10))),1)</f>
        <v>9.1999999999999993</v>
      </c>
      <c r="T11" s="233">
        <f>IF('Indicator Data'!AY19="No data","x",ROUND(IF('Indicator Data'!AY19&gt;T$3,10,IF('Indicator Data'!AY19&lt;T$4,0,('Indicator Data'!AY19-T$4)/(T$3-T$4)*10)),1))</f>
        <v>0</v>
      </c>
      <c r="U11" s="233">
        <f>ROUND(IF('Indicator Data'!AZ19=0,0,IF(LOG('Indicator Data'!AZ19)&gt;U$3,10,IF(LOG('Indicator Data'!AZ19)&lt;U$4,0,((LOG('Indicator Data'!AZ19)-U$4))/(U$3-U$4)*10))),1)</f>
        <v>8</v>
      </c>
      <c r="V11" s="233">
        <f>ROUND(IF('Indicator Data'!BA19=0,0,IF(LOG('Indicator Data'!BA19)&gt;V$3,10,IF(LOG('Indicator Data'!BA19)&lt;V$4,0,((LOG('Indicator Data'!BA19)-V$4))/(V$3-V$4)*10))),1)</f>
        <v>5.0999999999999996</v>
      </c>
      <c r="W11" s="233">
        <f>ROUND(IF('Indicator Data'!BB19=0,0,IF(LOG('Indicator Data'!BB19)&gt;W$3,10,IF(LOG('Indicator Data'!BB19)&lt;W$4,0,((LOG('Indicator Data'!BB19)-W$4))/(W$3-W$4)*10))),1)</f>
        <v>2.9</v>
      </c>
      <c r="X11" s="233">
        <f>IF('Indicator Data'!BC19="No data","x",ROUND(IF('Indicator Data'!BC19&gt;X$3,10,IF('Indicator Data'!BC19&lt;X$4,0,('Indicator Data'!BC19-X$4)/(X$3-X$4)*10)),1))</f>
        <v>7.1</v>
      </c>
      <c r="Y11" s="233">
        <f>ROUND(IF('Indicator Data'!BD19=0,0,IF(LOG('Indicator Data'!BD19)&gt;Y$3,10,IF(LOG('Indicator Data'!BD19)&lt;Y$4,0,((LOG('Indicator Data'!BD19)-Y$4))/(Y$3-Y$4)*10))),1)</f>
        <v>6.3</v>
      </c>
      <c r="Z11" s="233">
        <f>ROUND(IF('Indicator Data'!BE19=0,0,IF(LOG('Indicator Data'!BE19)&gt;Z$3,10,IF(LOG('Indicator Data'!BE19)&lt;Z$4,0,((LOG('Indicator Data'!BE19)-Z$4))/(Z$3-Z$4)*10))),1)</f>
        <v>0</v>
      </c>
      <c r="AA11" s="233">
        <f>ROUND(IF('Indicator Data'!BF19=0,0,IF(LOG('Indicator Data'!BF19)&gt;AA$3,10,IF(LOG('Indicator Data'!BF19)&lt;AA$4,0,((LOG('Indicator Data'!BF19)-AA$4))/(AA$3-AA$4)*10))),1)</f>
        <v>5.0999999999999996</v>
      </c>
      <c r="AB11" s="233">
        <f>ROUND(IF('Indicator Data'!BG19=0,0,IF(LOG('Indicator Data'!BG19)&gt;AB$3,10,IF(LOG('Indicator Data'!BG19)&lt;AB$4,0,((LOG('Indicator Data'!BG19)-AB$4))/(AB$3-AB$4)*10))),1)</f>
        <v>7.7</v>
      </c>
      <c r="AC11" s="233">
        <f>ROUND(IF('Indicator Data'!BH19=0,0,IF(LOG('Indicator Data'!BH19)&gt;AC$3,10,IF(LOG('Indicator Data'!BH19)&lt;AC$4,0,((LOG('Indicator Data'!BH19)-AC$4))/(AC$3-AC$4)*10))),1)</f>
        <v>7.7</v>
      </c>
      <c r="AD11" s="233">
        <f>IF('Indicator Data'!BI19="No data","x",ROUND(IF('Indicator Data'!BI19&gt;AD$3,10,IF('Indicator Data'!BI19&lt;AD$4,0,('Indicator Data'!BI19-AD$4)/(AD$3-AD$4)*10)),1))</f>
        <v>1.6</v>
      </c>
      <c r="AE11" s="233">
        <f>IF('Indicator Data'!BJ19="No data","x",ROUND(IF('Indicator Data'!BJ19&gt;AE$3,10,IF('Indicator Data'!BJ19&lt;AE$4,0,('Indicator Data'!BJ19-AE$4)/(AE$3-AE$4)*10)),1))</f>
        <v>0.3</v>
      </c>
      <c r="AF11" s="233">
        <f>IF('Indicator Data'!BK19="No data","x",ROUND(IF('Indicator Data'!BK19&gt;AF$3,10,IF('Indicator Data'!BK19&lt;AF$4,0,('Indicator Data'!BK19-AF$4)/(AF$3-AF$4)*10)),1))</f>
        <v>1.7</v>
      </c>
      <c r="AG11" s="233">
        <f>IF('Indicator Data'!BL19="No data","x",ROUND(IF('Indicator Data'!BL19&gt;AG$3,10,IF('Indicator Data'!BL19&lt;AG$4,0,('Indicator Data'!BL19-AG$4)/(AG$3-AG$4)*10)),1))</f>
        <v>10</v>
      </c>
      <c r="AH11" s="233">
        <f>IF('Indicator Data'!BM19="No data","x",ROUND(IF('Indicator Data'!BM19&gt;AH$3,10,IF('Indicator Data'!BM19&lt;AH$4,0,('Indicator Data'!BM19-AH$4)/(AH$3-AH$4)*10)),1))</f>
        <v>9.6999999999999993</v>
      </c>
      <c r="AI11" s="233">
        <f>ROUND(IF('Indicator Data'!BN19=0,0,IF(LOG('Indicator Data'!BN19)&gt;AI$3,10,IF(LOG('Indicator Data'!BN19)&lt;AI$4,0,((LOG('Indicator Data'!BN19)-AI$4))/(AI$3-AI$4)*10))),1)</f>
        <v>0</v>
      </c>
      <c r="AJ11" s="233">
        <f>IF('Indicator Data'!BO19="No data","x",ROUND(IF('Indicator Data'!BO19&gt;AJ$3,10,IF('Indicator Data'!BO19&lt;AJ$4,0,('Indicator Data'!BO19-AJ$4)/(AJ$3-AJ$4)*10)),1))</f>
        <v>9.3000000000000007</v>
      </c>
      <c r="AK11" s="234">
        <f t="shared" si="0"/>
        <v>7</v>
      </c>
      <c r="AL11" s="234">
        <f t="shared" si="1"/>
        <v>7</v>
      </c>
      <c r="AM11" s="234">
        <f t="shared" si="2"/>
        <v>3</v>
      </c>
      <c r="AN11" s="235">
        <f t="shared" si="3"/>
        <v>6</v>
      </c>
      <c r="AO11" s="234">
        <f t="shared" si="4"/>
        <v>6.8</v>
      </c>
      <c r="AP11" s="234">
        <f t="shared" si="5"/>
        <v>5.8</v>
      </c>
      <c r="AQ11" s="234">
        <f t="shared" si="6"/>
        <v>2.9</v>
      </c>
      <c r="AR11" s="234">
        <f t="shared" si="7"/>
        <v>7.7</v>
      </c>
      <c r="AS11" s="234">
        <f t="shared" si="8"/>
        <v>3.9</v>
      </c>
      <c r="AT11" s="236">
        <f t="shared" si="9"/>
        <v>5.4</v>
      </c>
      <c r="AU11" s="235">
        <f t="shared" si="10"/>
        <v>6.1</v>
      </c>
      <c r="AV11" s="235">
        <f t="shared" si="11"/>
        <v>6.1</v>
      </c>
      <c r="AW11" s="2"/>
    </row>
    <row r="12" spans="1:49" ht="14.4" x14ac:dyDescent="0.3">
      <c r="A12" t="str">
        <f>'Indicator Data'!A20</f>
        <v>Chittagong Hill Tract and Coast</v>
      </c>
      <c r="B12" t="str">
        <f>'Indicator Data'!B20</f>
        <v>Chattogram</v>
      </c>
      <c r="C12" t="str">
        <f>'Indicator Data'!C20</f>
        <v>Bandarban</v>
      </c>
      <c r="D12">
        <f>'Indicator Data'!D20</f>
        <v>2003</v>
      </c>
      <c r="E12" s="233">
        <f>IF(OR('Indicator Data'!AJ20=0,'Indicator Data'!AJ20="No data"),"0",ROUND(IF('Indicator Data'!AJ20&gt;E$3,0,IF('Indicator Data'!AJ20&lt;E$4,10,(E$3-'Indicator Data'!AJ20)/(E$3-E$4)*10)),1))</f>
        <v>7.8</v>
      </c>
      <c r="F12" s="233">
        <f>ROUND(IF('Indicator Data'!AK20=0,0,IF(LOG('Indicator Data'!AK20)&gt;F$3,10,IF(LOG('Indicator Data'!AK20)&lt;F$4,0,((LOG('Indicator Data'!AK20)-F$4))/(F$3-F$4)*10))),1)</f>
        <v>9.9</v>
      </c>
      <c r="G12" s="233">
        <f>ROUND(IF('Indicator Data'!AL20=0,0,IF(LOG('Indicator Data'!AL20)&gt;G$3,10,IF(LOG('Indicator Data'!AL20)&lt;G$4,0,((LOG('Indicator Data'!AL20)-G$4))/(G$3-G$4)*10))),1)</f>
        <v>9.6999999999999993</v>
      </c>
      <c r="H12" s="233">
        <f>IF('Indicator Data'!AM20="No data","x",ROUND(IF('Indicator Data'!AM20&gt;H$3,10,IF('Indicator Data'!AM20&lt;H$4,0,('Indicator Data'!AM20-H$4)/(H$3-H$4)*10)),1))</f>
        <v>5.7</v>
      </c>
      <c r="I12" s="233">
        <f>IF('Indicator Data'!AN20="No data","x",ROUND(IF('Indicator Data'!AN20&gt;I$3,10,IF('Indicator Data'!AN20&lt;I$4,0,('Indicator Data'!AN20-I$4)/(I$3-I$4)*10)),1))</f>
        <v>2.2999999999999998</v>
      </c>
      <c r="J12" s="233">
        <f>IF('Indicator Data'!AO20="No data","x",ROUND(IF('Indicator Data'!AO20&gt;J$3,10,IF('Indicator Data'!AO20&lt;J$4,0,('Indicator Data'!AO20-J$4)/(J$3-J$4)*10)),1))</f>
        <v>8.1999999999999993</v>
      </c>
      <c r="K12" s="233">
        <f>IF('Indicator Data'!AP20="No data","x",ROUND(IF('Indicator Data'!AP20&gt;K$3,10,IF('Indicator Data'!AP20&lt;K$4,0,('Indicator Data'!AP20-K$4)/(K$3-K$4)*10)),1))</f>
        <v>5.4</v>
      </c>
      <c r="L12" s="233">
        <f>IF('Indicator Data'!AQ20="No data","x",ROUND(IF('Indicator Data'!AQ20&gt;L$3,10,IF('Indicator Data'!AQ20&lt;L$4,0,('Indicator Data'!AQ20-L$4)/(L$3-L$4)*10)),1))</f>
        <v>6.3</v>
      </c>
      <c r="M12" s="233">
        <f>ROUND(IF('Indicator Data'!AR20=0,0,IF(LOG('Indicator Data'!AR20)&gt;M$3,10,IF(LOG('Indicator Data'!AR20)&lt;M$4,0,((LOG('Indicator Data'!AR20)-M$4))/(M$3-M$4)*10))),1)</f>
        <v>6.9</v>
      </c>
      <c r="N12" s="233">
        <f>ROUND(IF('Indicator Data'!AS20=0,0,IF(LOG('Indicator Data'!AS20)&gt;N$3,10,IF(LOG('Indicator Data'!AK20)&lt;N$4,0,((LOG('Indicator Data'!AS20)-N$4))/(N$3-N$4)*10))),1)</f>
        <v>3.3</v>
      </c>
      <c r="O12" s="233">
        <v>0.8</v>
      </c>
      <c r="P12" s="233">
        <v>0.9</v>
      </c>
      <c r="Q12" s="233">
        <v>2.2000000000000002</v>
      </c>
      <c r="R12" s="233">
        <f>ROUND(IF('Indicator Data'!AW20=0,0,IF(LOG('Indicator Data'!AW20)&gt;R$3,10,IF(LOG('Indicator Data'!AW20)&lt;R$4,0,((LOG('Indicator Data'!AW20)-R$4))/(R$3-R$4)*10))),1)</f>
        <v>8.1999999999999993</v>
      </c>
      <c r="S12" s="233">
        <f>ROUND(IF('Indicator Data'!AX20=0,0,IF(LOG('Indicator Data'!AX20)&gt;S$3,10,IF(LOG('Indicator Data'!AX20)&lt;S$4,0,((LOG('Indicator Data'!AX20)-S$4))/(S$3-S$4)*10))),1)</f>
        <v>9.8000000000000007</v>
      </c>
      <c r="T12" s="233">
        <f>IF('Indicator Data'!AY20="No data","x",ROUND(IF('Indicator Data'!AY20&gt;T$3,10,IF('Indicator Data'!AY20&lt;T$4,0,('Indicator Data'!AY20-T$4)/(T$3-T$4)*10)),1))</f>
        <v>0</v>
      </c>
      <c r="U12" s="233">
        <f>ROUND(IF('Indicator Data'!AZ20=0,0,IF(LOG('Indicator Data'!AZ20)&gt;U$3,10,IF(LOG('Indicator Data'!AZ20)&lt;U$4,0,((LOG('Indicator Data'!AZ20)-U$4))/(U$3-U$4)*10))),1)</f>
        <v>9.6</v>
      </c>
      <c r="V12" s="233">
        <f>ROUND(IF('Indicator Data'!BA20=0,0,IF(LOG('Indicator Data'!BA20)&gt;V$3,10,IF(LOG('Indicator Data'!BA20)&lt;V$4,0,((LOG('Indicator Data'!BA20)-V$4))/(V$3-V$4)*10))),1)</f>
        <v>3</v>
      </c>
      <c r="W12" s="233">
        <f>ROUND(IF('Indicator Data'!BB20=0,0,IF(LOG('Indicator Data'!BB20)&gt;W$3,10,IF(LOG('Indicator Data'!BB20)&lt;W$4,0,((LOG('Indicator Data'!BB20)-W$4))/(W$3-W$4)*10))),1)</f>
        <v>4.7</v>
      </c>
      <c r="X12" s="233">
        <f>IF('Indicator Data'!BC20="No data","x",ROUND(IF('Indicator Data'!BC20&gt;X$3,10,IF('Indicator Data'!BC20&lt;X$4,0,('Indicator Data'!BC20-X$4)/(X$3-X$4)*10)),1))</f>
        <v>5.3</v>
      </c>
      <c r="Y12" s="233">
        <f>ROUND(IF('Indicator Data'!BD20=0,0,IF(LOG('Indicator Data'!BD20)&gt;Y$3,10,IF(LOG('Indicator Data'!BD20)&lt;Y$4,0,((LOG('Indicator Data'!BD20)-Y$4))/(Y$3-Y$4)*10))),1)</f>
        <v>8.4</v>
      </c>
      <c r="Z12" s="233">
        <f>ROUND(IF('Indicator Data'!BE20=0,0,IF(LOG('Indicator Data'!BE20)&gt;Z$3,10,IF(LOG('Indicator Data'!BE20)&lt;Z$4,0,((LOG('Indicator Data'!BE20)-Z$4))/(Z$3-Z$4)*10))),1)</f>
        <v>9.3000000000000007</v>
      </c>
      <c r="AA12" s="233">
        <f>ROUND(IF('Indicator Data'!BF20=0,0,IF(LOG('Indicator Data'!BF20)&gt;AA$3,10,IF(LOG('Indicator Data'!BF20)&lt;AA$4,0,((LOG('Indicator Data'!BF20)-AA$4))/(AA$3-AA$4)*10))),1)</f>
        <v>7.2</v>
      </c>
      <c r="AB12" s="233">
        <f>ROUND(IF('Indicator Data'!BG20=0,0,IF(LOG('Indicator Data'!BG20)&gt;AB$3,10,IF(LOG('Indicator Data'!BG20)&lt;AB$4,0,((LOG('Indicator Data'!BG20)-AB$4))/(AB$3-AB$4)*10))),1)</f>
        <v>8.6</v>
      </c>
      <c r="AC12" s="233">
        <f>ROUND(IF('Indicator Data'!BH20=0,0,IF(LOG('Indicator Data'!BH20)&gt;AC$3,10,IF(LOG('Indicator Data'!BH20)&lt;AC$4,0,((LOG('Indicator Data'!BH20)-AC$4))/(AC$3-AC$4)*10))),1)</f>
        <v>9</v>
      </c>
      <c r="AD12" s="233">
        <f>IF('Indicator Data'!BI20="No data","x",ROUND(IF('Indicator Data'!BI20&gt;AD$3,10,IF('Indicator Data'!BI20&lt;AD$4,0,('Indicator Data'!BI20-AD$4)/(AD$3-AD$4)*10)),1))</f>
        <v>3.9</v>
      </c>
      <c r="AE12" s="233">
        <f>IF('Indicator Data'!BJ20="No data","x",ROUND(IF('Indicator Data'!BJ20&gt;AE$3,10,IF('Indicator Data'!BJ20&lt;AE$4,0,('Indicator Data'!BJ20-AE$4)/(AE$3-AE$4)*10)),1))</f>
        <v>4.3</v>
      </c>
      <c r="AF12" s="233">
        <f>IF('Indicator Data'!BK20="No data","x",ROUND(IF('Indicator Data'!BK20&gt;AF$3,10,IF('Indicator Data'!BK20&lt;AF$4,0,('Indicator Data'!BK20-AF$4)/(AF$3-AF$4)*10)),1))</f>
        <v>0.4</v>
      </c>
      <c r="AG12" s="233">
        <f>IF('Indicator Data'!BL20="No data","x",ROUND(IF('Indicator Data'!BL20&gt;AG$3,10,IF('Indicator Data'!BL20&lt;AG$4,0,('Indicator Data'!BL20-AG$4)/(AG$3-AG$4)*10)),1))</f>
        <v>7</v>
      </c>
      <c r="AH12" s="233">
        <f>IF('Indicator Data'!BM20="No data","x",ROUND(IF('Indicator Data'!BM20&gt;AH$3,10,IF('Indicator Data'!BM20&lt;AH$4,0,('Indicator Data'!BM20-AH$4)/(AH$3-AH$4)*10)),1))</f>
        <v>1</v>
      </c>
      <c r="AI12" s="233">
        <f>ROUND(IF('Indicator Data'!BN20=0,0,IF(LOG('Indicator Data'!BN20)&gt;AI$3,10,IF(LOG('Indicator Data'!BN20)&lt;AI$4,0,((LOG('Indicator Data'!BN20)-AI$4))/(AI$3-AI$4)*10))),1)</f>
        <v>9.6999999999999993</v>
      </c>
      <c r="AJ12" s="233">
        <f>IF('Indicator Data'!BO20="No data","x",ROUND(IF('Indicator Data'!BO20&gt;AJ$3,10,IF('Indicator Data'!BO20&lt;AJ$4,0,('Indicator Data'!BO20-AJ$4)/(AJ$3-AJ$4)*10)),1))</f>
        <v>9.6999999999999993</v>
      </c>
      <c r="AK12" s="234">
        <f t="shared" si="0"/>
        <v>8.3000000000000007</v>
      </c>
      <c r="AL12" s="234">
        <f t="shared" si="1"/>
        <v>5.6</v>
      </c>
      <c r="AM12" s="234">
        <f t="shared" si="2"/>
        <v>2.8</v>
      </c>
      <c r="AN12" s="235">
        <f>ROUND(AVERAGE(AK12,AK12,AL12,AM12),1)</f>
        <v>6.3</v>
      </c>
      <c r="AO12" s="234">
        <f t="shared" si="4"/>
        <v>9</v>
      </c>
      <c r="AP12" s="234">
        <f t="shared" si="5"/>
        <v>5.7</v>
      </c>
      <c r="AQ12" s="234">
        <f t="shared" si="6"/>
        <v>6.2</v>
      </c>
      <c r="AR12" s="234">
        <f t="shared" si="7"/>
        <v>8.8000000000000007</v>
      </c>
      <c r="AS12" s="234">
        <f t="shared" si="8"/>
        <v>4.4000000000000004</v>
      </c>
      <c r="AT12" s="236">
        <f t="shared" si="9"/>
        <v>6.6</v>
      </c>
      <c r="AU12" s="235">
        <f t="shared" si="10"/>
        <v>8</v>
      </c>
      <c r="AV12" s="235">
        <f t="shared" si="11"/>
        <v>7.2</v>
      </c>
      <c r="AW12" s="2"/>
    </row>
    <row r="13" spans="1:49" ht="14.4" x14ac:dyDescent="0.3">
      <c r="A13" t="str">
        <f>'Indicator Data'!A21</f>
        <v>Chittagong Hill Tract and Coast</v>
      </c>
      <c r="B13" t="str">
        <f>'Indicator Data'!B21</f>
        <v>Chattogram</v>
      </c>
      <c r="C13" t="str">
        <f>'Indicator Data'!C21</f>
        <v>Brahmanbaria</v>
      </c>
      <c r="D13">
        <f>'Indicator Data'!D21</f>
        <v>2012</v>
      </c>
      <c r="E13" s="233">
        <f>IF(OR('Indicator Data'!AJ21=0,'Indicator Data'!AJ21="No data"),"0",ROUND(IF('Indicator Data'!AJ21&gt;E$3,0,IF('Indicator Data'!AJ21&lt;E$4,10,(E$3-'Indicator Data'!AJ21)/(E$3-E$4)*10)),1))</f>
        <v>4.0999999999999996</v>
      </c>
      <c r="F13" s="233">
        <f>ROUND(IF('Indicator Data'!AK21=0,0,IF(LOG('Indicator Data'!AK21)&gt;F$3,10,IF(LOG('Indicator Data'!AK21)&lt;F$4,0,((LOG('Indicator Data'!AK21)-F$4))/(F$3-F$4)*10))),1)</f>
        <v>6.7</v>
      </c>
      <c r="G13" s="233">
        <f>ROUND(IF('Indicator Data'!AL21=0,0,IF(LOG('Indicator Data'!AL21)&gt;G$3,10,IF(LOG('Indicator Data'!AL21)&lt;G$4,0,((LOG('Indicator Data'!AL21)-G$4))/(G$3-G$4)*10))),1)</f>
        <v>4.2</v>
      </c>
      <c r="H13" s="233">
        <f>IF('Indicator Data'!AM21="No data","x",ROUND(IF('Indicator Data'!AM21&gt;H$3,10,IF('Indicator Data'!AM21&lt;H$4,0,('Indicator Data'!AM21-H$4)/(H$3-H$4)*10)),1))</f>
        <v>6.3</v>
      </c>
      <c r="I13" s="233">
        <f>IF('Indicator Data'!AN21="No data","x",ROUND(IF('Indicator Data'!AN21&gt;I$3,10,IF('Indicator Data'!AN21&lt;I$4,0,('Indicator Data'!AN21-I$4)/(I$3-I$4)*10)),1))</f>
        <v>4</v>
      </c>
      <c r="J13" s="233">
        <f>IF('Indicator Data'!AO21="No data","x",ROUND(IF('Indicator Data'!AO21&gt;J$3,10,IF('Indicator Data'!AO21&lt;J$4,0,('Indicator Data'!AO21-J$4)/(J$3-J$4)*10)),1))</f>
        <v>8.6999999999999993</v>
      </c>
      <c r="K13" s="233">
        <f>IF('Indicator Data'!AP21="No data","x",ROUND(IF('Indicator Data'!AP21&gt;K$3,10,IF('Indicator Data'!AP21&lt;K$4,0,('Indicator Data'!AP21-K$4)/(K$3-K$4)*10)),1))</f>
        <v>6.2</v>
      </c>
      <c r="L13" s="233">
        <f>IF('Indicator Data'!AQ21="No data","x",ROUND(IF('Indicator Data'!AQ21&gt;L$3,10,IF('Indicator Data'!AQ21&lt;L$4,0,('Indicator Data'!AQ21-L$4)/(L$3-L$4)*10)),1))</f>
        <v>10</v>
      </c>
      <c r="M13" s="233">
        <f>ROUND(IF('Indicator Data'!AR21=0,0,IF(LOG('Indicator Data'!AR21)&gt;M$3,10,IF(LOG('Indicator Data'!AR21)&lt;M$4,0,((LOG('Indicator Data'!AR21)-M$4))/(M$3-M$4)*10))),1)</f>
        <v>6.9</v>
      </c>
      <c r="N13" s="233">
        <f>ROUND(IF('Indicator Data'!AS21=0,0,IF(LOG('Indicator Data'!AS21)&gt;N$3,10,IF(LOG('Indicator Data'!AK21)&lt;N$4,0,((LOG('Indicator Data'!AS21)-N$4))/(N$3-N$4)*10))),1)</f>
        <v>6.2</v>
      </c>
      <c r="O13" s="233">
        <v>0.8</v>
      </c>
      <c r="P13" s="233">
        <v>0.9</v>
      </c>
      <c r="Q13" s="233">
        <v>2.2000000000000002</v>
      </c>
      <c r="R13" s="233">
        <f>ROUND(IF('Indicator Data'!AW21=0,0,IF(LOG('Indicator Data'!AW21)&gt;R$3,10,IF(LOG('Indicator Data'!AW21)&lt;R$4,0,((LOG('Indicator Data'!AW21)-R$4))/(R$3-R$4)*10))),1)</f>
        <v>3.9</v>
      </c>
      <c r="S13" s="233">
        <f>ROUND(IF('Indicator Data'!AX21=0,0,IF(LOG('Indicator Data'!AX21)&gt;S$3,10,IF(LOG('Indicator Data'!AX21)&lt;S$4,0,((LOG('Indicator Data'!AX21)-S$4))/(S$3-S$4)*10))),1)</f>
        <v>6.5</v>
      </c>
      <c r="T13" s="233">
        <f>IF('Indicator Data'!AY21="No data","x",ROUND(IF('Indicator Data'!AY21&gt;T$3,10,IF('Indicator Data'!AY21&lt;T$4,0,('Indicator Data'!AY21-T$4)/(T$3-T$4)*10)),1))</f>
        <v>0</v>
      </c>
      <c r="U13" s="233">
        <f>ROUND(IF('Indicator Data'!AZ21=0,0,IF(LOG('Indicator Data'!AZ21)&gt;U$3,10,IF(LOG('Indicator Data'!AZ21)&lt;U$4,0,((LOG('Indicator Data'!AZ21)-U$4))/(U$3-U$4)*10))),1)</f>
        <v>6.8</v>
      </c>
      <c r="V13" s="233">
        <f>ROUND(IF('Indicator Data'!BA21=0,0,IF(LOG('Indicator Data'!BA21)&gt;V$3,10,IF(LOG('Indicator Data'!BA21)&lt;V$4,0,((LOG('Indicator Data'!BA21)-V$4))/(V$3-V$4)*10))),1)</f>
        <v>5.2</v>
      </c>
      <c r="W13" s="233">
        <f>ROUND(IF('Indicator Data'!BB21=0,0,IF(LOG('Indicator Data'!BB21)&gt;W$3,10,IF(LOG('Indicator Data'!BB21)&lt;W$4,0,((LOG('Indicator Data'!BB21)-W$4))/(W$3-W$4)*10))),1)</f>
        <v>5.8</v>
      </c>
      <c r="X13" s="233">
        <f>IF('Indicator Data'!BC21="No data","x",ROUND(IF('Indicator Data'!BC21&gt;X$3,10,IF('Indicator Data'!BC21&lt;X$4,0,('Indicator Data'!BC21-X$4)/(X$3-X$4)*10)),1))</f>
        <v>2.2999999999999998</v>
      </c>
      <c r="Y13" s="233">
        <f>ROUND(IF('Indicator Data'!BD21=0,0,IF(LOG('Indicator Data'!BD21)&gt;Y$3,10,IF(LOG('Indicator Data'!BD21)&lt;Y$4,0,((LOG('Indicator Data'!BD21)-Y$4))/(Y$3-Y$4)*10))),1)</f>
        <v>4</v>
      </c>
      <c r="Z13" s="233">
        <f>ROUND(IF('Indicator Data'!BE21=0,0,IF(LOG('Indicator Data'!BE21)&gt;Z$3,10,IF(LOG('Indicator Data'!BE21)&lt;Z$4,0,((LOG('Indicator Data'!BE21)-Z$4))/(Z$3-Z$4)*10))),1)</f>
        <v>5.2</v>
      </c>
      <c r="AA13" s="233">
        <f>ROUND(IF('Indicator Data'!BF21=0,0,IF(LOG('Indicator Data'!BF21)&gt;AA$3,10,IF(LOG('Indicator Data'!BF21)&lt;AA$4,0,((LOG('Indicator Data'!BF21)-AA$4))/(AA$3-AA$4)*10))),1)</f>
        <v>4.8</v>
      </c>
      <c r="AB13" s="233">
        <f>ROUND(IF('Indicator Data'!BG21=0,0,IF(LOG('Indicator Data'!BG21)&gt;AB$3,10,IF(LOG('Indicator Data'!BG21)&lt;AB$4,0,((LOG('Indicator Data'!BG21)-AB$4))/(AB$3-AB$4)*10))),1)</f>
        <v>2.2999999999999998</v>
      </c>
      <c r="AC13" s="233">
        <f>ROUND(IF('Indicator Data'!BH21=0,0,IF(LOG('Indicator Data'!BH21)&gt;AC$3,10,IF(LOG('Indicator Data'!BH21)&lt;AC$4,0,((LOG('Indicator Data'!BH21)-AC$4))/(AC$3-AC$4)*10))),1)</f>
        <v>5.4</v>
      </c>
      <c r="AD13" s="233">
        <f>IF('Indicator Data'!BI21="No data","x",ROUND(IF('Indicator Data'!BI21&gt;AD$3,10,IF('Indicator Data'!BI21&lt;AD$4,0,('Indicator Data'!BI21-AD$4)/(AD$3-AD$4)*10)),1))</f>
        <v>4.5</v>
      </c>
      <c r="AE13" s="233">
        <f>IF('Indicator Data'!BJ21="No data","x",ROUND(IF('Indicator Data'!BJ21&gt;AE$3,10,IF('Indicator Data'!BJ21&lt;AE$4,0,('Indicator Data'!BJ21-AE$4)/(AE$3-AE$4)*10)),1))</f>
        <v>3.7</v>
      </c>
      <c r="AF13" s="233">
        <f>IF('Indicator Data'!BK21="No data","x",ROUND(IF('Indicator Data'!BK21&gt;AF$3,10,IF('Indicator Data'!BK21&lt;AF$4,0,('Indicator Data'!BK21-AF$4)/(AF$3-AF$4)*10)),1))</f>
        <v>7.4</v>
      </c>
      <c r="AG13" s="233">
        <f>IF('Indicator Data'!BL21="No data","x",ROUND(IF('Indicator Data'!BL21&gt;AG$3,10,IF('Indicator Data'!BL21&lt;AG$4,0,('Indicator Data'!BL21-AG$4)/(AG$3-AG$4)*10)),1))</f>
        <v>5.6</v>
      </c>
      <c r="AH13" s="233">
        <f>IF('Indicator Data'!BM21="No data","x",ROUND(IF('Indicator Data'!BM21&gt;AH$3,10,IF('Indicator Data'!BM21&lt;AH$4,0,('Indicator Data'!BM21-AH$4)/(AH$3-AH$4)*10)),1))</f>
        <v>5.6</v>
      </c>
      <c r="AI13" s="233">
        <f>ROUND(IF('Indicator Data'!BN21=0,0,IF(LOG('Indicator Data'!BN21)&gt;AI$3,10,IF(LOG('Indicator Data'!BN21)&lt;AI$4,0,((LOG('Indicator Data'!BN21)-AI$4))/(AI$3-AI$4)*10))),1)</f>
        <v>0</v>
      </c>
      <c r="AJ13" s="233">
        <f>IF('Indicator Data'!BO21="No data","x",ROUND(IF('Indicator Data'!BO21&gt;AJ$3,10,IF('Indicator Data'!BO21&lt;AJ$4,0,('Indicator Data'!BO21-AJ$4)/(AJ$3-AJ$4)*10)),1))</f>
        <v>8</v>
      </c>
      <c r="AK13" s="234">
        <f t="shared" si="0"/>
        <v>5.3</v>
      </c>
      <c r="AL13" s="234">
        <f t="shared" si="1"/>
        <v>7.2</v>
      </c>
      <c r="AM13" s="234">
        <f t="shared" si="2"/>
        <v>3.4</v>
      </c>
      <c r="AN13" s="235">
        <f t="shared" si="3"/>
        <v>5.3</v>
      </c>
      <c r="AO13" s="234">
        <f t="shared" si="4"/>
        <v>5.2</v>
      </c>
      <c r="AP13" s="234">
        <f t="shared" si="5"/>
        <v>5</v>
      </c>
      <c r="AQ13" s="234">
        <f t="shared" si="6"/>
        <v>3.5</v>
      </c>
      <c r="AR13" s="234">
        <f t="shared" si="7"/>
        <v>3.9</v>
      </c>
      <c r="AS13" s="234">
        <f t="shared" si="8"/>
        <v>4.5</v>
      </c>
      <c r="AT13" s="236">
        <f t="shared" si="9"/>
        <v>4.2</v>
      </c>
      <c r="AU13" s="235">
        <f t="shared" si="10"/>
        <v>4.7</v>
      </c>
      <c r="AV13" s="235">
        <f t="shared" si="11"/>
        <v>5</v>
      </c>
      <c r="AW13" s="2"/>
    </row>
    <row r="14" spans="1:49" ht="14.4" x14ac:dyDescent="0.3">
      <c r="A14" t="str">
        <f>'Indicator Data'!A22</f>
        <v>Chittagong Hill Tract and Coast</v>
      </c>
      <c r="B14" t="str">
        <f>'Indicator Data'!B22</f>
        <v>Chattogram</v>
      </c>
      <c r="C14" t="str">
        <f>'Indicator Data'!C22</f>
        <v>Chandpur</v>
      </c>
      <c r="D14">
        <f>'Indicator Data'!D22</f>
        <v>2013</v>
      </c>
      <c r="E14" s="233">
        <f>IF(OR('Indicator Data'!AJ22=0,'Indicator Data'!AJ22="No data"),"0",ROUND(IF('Indicator Data'!AJ22&gt;E$3,0,IF('Indicator Data'!AJ22&lt;E$4,10,(E$3-'Indicator Data'!AJ22)/(E$3-E$4)*10)),1))</f>
        <v>4.0999999999999996</v>
      </c>
      <c r="F14" s="233">
        <f>ROUND(IF('Indicator Data'!AK22=0,0,IF(LOG('Indicator Data'!AK22)&gt;F$3,10,IF(LOG('Indicator Data'!AK22)&lt;F$4,0,((LOG('Indicator Data'!AK22)-F$4))/(F$3-F$4)*10))),1)</f>
        <v>8.3000000000000007</v>
      </c>
      <c r="G14" s="233">
        <f>ROUND(IF('Indicator Data'!AL22=0,0,IF(LOG('Indicator Data'!AL22)&gt;G$3,10,IF(LOG('Indicator Data'!AL22)&lt;G$4,0,((LOG('Indicator Data'!AL22)-G$4))/(G$3-G$4)*10))),1)</f>
        <v>7.3</v>
      </c>
      <c r="H14" s="233">
        <f>IF('Indicator Data'!AM22="No data","x",ROUND(IF('Indicator Data'!AM22&gt;H$3,10,IF('Indicator Data'!AM22&lt;H$4,0,('Indicator Data'!AM22-H$4)/(H$3-H$4)*10)),1))</f>
        <v>5.8</v>
      </c>
      <c r="I14" s="233">
        <f>IF('Indicator Data'!AN22="No data","x",ROUND(IF('Indicator Data'!AN22&gt;I$3,10,IF('Indicator Data'!AN22&lt;I$4,0,('Indicator Data'!AN22-I$4)/(I$3-I$4)*10)),1))</f>
        <v>2.6</v>
      </c>
      <c r="J14" s="233">
        <f>IF('Indicator Data'!AO22="No data","x",ROUND(IF('Indicator Data'!AO22&gt;J$3,10,IF('Indicator Data'!AO22&lt;J$4,0,('Indicator Data'!AO22-J$4)/(J$3-J$4)*10)),1))</f>
        <v>8.6999999999999993</v>
      </c>
      <c r="K14" s="233">
        <f>IF('Indicator Data'!AP22="No data","x",ROUND(IF('Indicator Data'!AP22&gt;K$3,10,IF('Indicator Data'!AP22&lt;K$4,0,('Indicator Data'!AP22-K$4)/(K$3-K$4)*10)),1))</f>
        <v>6.7</v>
      </c>
      <c r="L14" s="233">
        <f>IF('Indicator Data'!AQ22="No data","x",ROUND(IF('Indicator Data'!AQ22&gt;L$3,10,IF('Indicator Data'!AQ22&lt;L$4,0,('Indicator Data'!AQ22-L$4)/(L$3-L$4)*10)),1))</f>
        <v>6.3</v>
      </c>
      <c r="M14" s="233">
        <f>ROUND(IF('Indicator Data'!AR22=0,0,IF(LOG('Indicator Data'!AR22)&gt;M$3,10,IF(LOG('Indicator Data'!AR22)&lt;M$4,0,((LOG('Indicator Data'!AR22)-M$4))/(M$3-M$4)*10))),1)</f>
        <v>7.8</v>
      </c>
      <c r="N14" s="233">
        <f>ROUND(IF('Indicator Data'!AS22=0,0,IF(LOG('Indicator Data'!AS22)&gt;N$3,10,IF(LOG('Indicator Data'!AK22)&lt;N$4,0,((LOG('Indicator Data'!AS22)-N$4))/(N$3-N$4)*10))),1)</f>
        <v>4.0999999999999996</v>
      </c>
      <c r="O14" s="233">
        <v>0.8</v>
      </c>
      <c r="P14" s="233">
        <v>0.9</v>
      </c>
      <c r="Q14" s="233">
        <v>2.2000000000000002</v>
      </c>
      <c r="R14" s="233">
        <f>ROUND(IF('Indicator Data'!AW22=0,0,IF(LOG('Indicator Data'!AW22)&gt;R$3,10,IF(LOG('Indicator Data'!AW22)&lt;R$4,0,((LOG('Indicator Data'!AW22)-R$4))/(R$3-R$4)*10))),1)</f>
        <v>4.3</v>
      </c>
      <c r="S14" s="233">
        <f>ROUND(IF('Indicator Data'!AX22=0,0,IF(LOG('Indicator Data'!AX22)&gt;S$3,10,IF(LOG('Indicator Data'!AX22)&lt;S$4,0,((LOG('Indicator Data'!AX22)-S$4))/(S$3-S$4)*10))),1)</f>
        <v>6</v>
      </c>
      <c r="T14" s="233">
        <f>IF('Indicator Data'!AY22="No data","x",ROUND(IF('Indicator Data'!AY22&gt;T$3,10,IF('Indicator Data'!AY22&lt;T$4,0,('Indicator Data'!AY22-T$4)/(T$3-T$4)*10)),1))</f>
        <v>0</v>
      </c>
      <c r="U14" s="233">
        <f>ROUND(IF('Indicator Data'!AZ22=0,0,IF(LOG('Indicator Data'!AZ22)&gt;U$3,10,IF(LOG('Indicator Data'!AZ22)&lt;U$4,0,((LOG('Indicator Data'!AZ22)-U$4))/(U$3-U$4)*10))),1)</f>
        <v>8.5</v>
      </c>
      <c r="V14" s="233">
        <f>ROUND(IF('Indicator Data'!BA22=0,0,IF(LOG('Indicator Data'!BA22)&gt;V$3,10,IF(LOG('Indicator Data'!BA22)&lt;V$4,0,((LOG('Indicator Data'!BA22)-V$4))/(V$3-V$4)*10))),1)</f>
        <v>1.9</v>
      </c>
      <c r="W14" s="233">
        <f>ROUND(IF('Indicator Data'!BB22=0,0,IF(LOG('Indicator Data'!BB22)&gt;W$3,10,IF(LOG('Indicator Data'!BB22)&lt;W$4,0,((LOG('Indicator Data'!BB22)-W$4))/(W$3-W$4)*10))),1)</f>
        <v>4.8</v>
      </c>
      <c r="X14" s="233">
        <f>IF('Indicator Data'!BC22="No data","x",ROUND(IF('Indicator Data'!BC22&gt;X$3,10,IF('Indicator Data'!BC22&lt;X$4,0,('Indicator Data'!BC22-X$4)/(X$3-X$4)*10)),1))</f>
        <v>5.2</v>
      </c>
      <c r="Y14" s="233">
        <f>ROUND(IF('Indicator Data'!BD22=0,0,IF(LOG('Indicator Data'!BD22)&gt;Y$3,10,IF(LOG('Indicator Data'!BD22)&lt;Y$4,0,((LOG('Indicator Data'!BD22)-Y$4))/(Y$3-Y$4)*10))),1)</f>
        <v>5.8</v>
      </c>
      <c r="Z14" s="233">
        <f>ROUND(IF('Indicator Data'!BE22=0,0,IF(LOG('Indicator Data'!BE22)&gt;Z$3,10,IF(LOG('Indicator Data'!BE22)&lt;Z$4,0,((LOG('Indicator Data'!BE22)-Z$4))/(Z$3-Z$4)*10))),1)</f>
        <v>4.5999999999999996</v>
      </c>
      <c r="AA14" s="233">
        <f>ROUND(IF('Indicator Data'!BF22=0,0,IF(LOG('Indicator Data'!BF22)&gt;AA$3,10,IF(LOG('Indicator Data'!BF22)&lt;AA$4,0,((LOG('Indicator Data'!BF22)-AA$4))/(AA$3-AA$4)*10))),1)</f>
        <v>3.8</v>
      </c>
      <c r="AB14" s="233">
        <f>ROUND(IF('Indicator Data'!BG22=0,0,IF(LOG('Indicator Data'!BG22)&gt;AB$3,10,IF(LOG('Indicator Data'!BG22)&lt;AB$4,0,((LOG('Indicator Data'!BG22)-AB$4))/(AB$3-AB$4)*10))),1)</f>
        <v>5.2</v>
      </c>
      <c r="AC14" s="233">
        <f>ROUND(IF('Indicator Data'!BH22=0,0,IF(LOG('Indicator Data'!BH22)&gt;AC$3,10,IF(LOG('Indicator Data'!BH22)&lt;AC$4,0,((LOG('Indicator Data'!BH22)-AC$4))/(AC$3-AC$4)*10))),1)</f>
        <v>5.4</v>
      </c>
      <c r="AD14" s="233">
        <f>IF('Indicator Data'!BI22="No data","x",ROUND(IF('Indicator Data'!BI22&gt;AD$3,10,IF('Indicator Data'!BI22&lt;AD$4,0,('Indicator Data'!BI22-AD$4)/(AD$3-AD$4)*10)),1))</f>
        <v>1.8</v>
      </c>
      <c r="AE14" s="233">
        <f>IF('Indicator Data'!BJ22="No data","x",ROUND(IF('Indicator Data'!BJ22&gt;AE$3,10,IF('Indicator Data'!BJ22&lt;AE$4,0,('Indicator Data'!BJ22-AE$4)/(AE$3-AE$4)*10)),1))</f>
        <v>2.2999999999999998</v>
      </c>
      <c r="AF14" s="233">
        <f>IF('Indicator Data'!BK22="No data","x",ROUND(IF('Indicator Data'!BK22&gt;AF$3,10,IF('Indicator Data'!BK22&lt;AF$4,0,('Indicator Data'!BK22-AF$4)/(AF$3-AF$4)*10)),1))</f>
        <v>7.2</v>
      </c>
      <c r="AG14" s="233">
        <f>IF('Indicator Data'!BL22="No data","x",ROUND(IF('Indicator Data'!BL22&gt;AG$3,10,IF('Indicator Data'!BL22&lt;AG$4,0,('Indicator Data'!BL22-AG$4)/(AG$3-AG$4)*10)),1))</f>
        <v>9.1</v>
      </c>
      <c r="AH14" s="233">
        <f>IF('Indicator Data'!BM22="No data","x",ROUND(IF('Indicator Data'!BM22&gt;AH$3,10,IF('Indicator Data'!BM22&lt;AH$4,0,('Indicator Data'!BM22-AH$4)/(AH$3-AH$4)*10)),1))</f>
        <v>8.1999999999999993</v>
      </c>
      <c r="AI14" s="233">
        <f>ROUND(IF('Indicator Data'!BN22=0,0,IF(LOG('Indicator Data'!BN22)&gt;AI$3,10,IF(LOG('Indicator Data'!BN22)&lt;AI$4,0,((LOG('Indicator Data'!BN22)-AI$4))/(AI$3-AI$4)*10))),1)</f>
        <v>1.9</v>
      </c>
      <c r="AJ14" s="233">
        <f>IF('Indicator Data'!BO22="No data","x",ROUND(IF('Indicator Data'!BO22&gt;AJ$3,10,IF('Indicator Data'!BO22&lt;AJ$4,0,('Indicator Data'!BO22-AJ$4)/(AJ$3-AJ$4)*10)),1))</f>
        <v>8.8000000000000007</v>
      </c>
      <c r="AK14" s="234">
        <f t="shared" si="0"/>
        <v>6.4</v>
      </c>
      <c r="AL14" s="234">
        <f t="shared" si="1"/>
        <v>6.1</v>
      </c>
      <c r="AM14" s="234">
        <f t="shared" si="2"/>
        <v>3.2</v>
      </c>
      <c r="AN14" s="235">
        <f t="shared" si="3"/>
        <v>5.5</v>
      </c>
      <c r="AO14" s="234">
        <f t="shared" si="4"/>
        <v>5.2</v>
      </c>
      <c r="AP14" s="234">
        <f t="shared" si="5"/>
        <v>5.0999999999999996</v>
      </c>
      <c r="AQ14" s="234">
        <f t="shared" si="6"/>
        <v>3.6</v>
      </c>
      <c r="AR14" s="234">
        <f t="shared" si="7"/>
        <v>5.3</v>
      </c>
      <c r="AS14" s="234">
        <f t="shared" si="8"/>
        <v>5.0999999999999996</v>
      </c>
      <c r="AT14" s="236">
        <f t="shared" si="9"/>
        <v>4.8</v>
      </c>
      <c r="AU14" s="235">
        <f t="shared" si="10"/>
        <v>5</v>
      </c>
      <c r="AV14" s="235">
        <f t="shared" si="11"/>
        <v>5.3</v>
      </c>
      <c r="AW14" s="2"/>
    </row>
    <row r="15" spans="1:49" ht="14.4" x14ac:dyDescent="0.3">
      <c r="A15" t="str">
        <f>'Indicator Data'!A23</f>
        <v>Chittagong Hill Tract and Coast</v>
      </c>
      <c r="B15" t="str">
        <f>'Indicator Data'!B23</f>
        <v>Chattogram</v>
      </c>
      <c r="C15" t="str">
        <f>'Indicator Data'!C23</f>
        <v>Chattogram</v>
      </c>
      <c r="D15">
        <f>'Indicator Data'!D23</f>
        <v>2015</v>
      </c>
      <c r="E15" s="233">
        <f>IF(OR('Indicator Data'!AJ23=0,'Indicator Data'!AJ23="No data"),"0",ROUND(IF('Indicator Data'!AJ23&gt;E$3,0,IF('Indicator Data'!AJ23&lt;E$4,10,(E$3-'Indicator Data'!AJ23)/(E$3-E$4)*10)),1))</f>
        <v>3.2</v>
      </c>
      <c r="F15" s="233">
        <f>ROUND(IF('Indicator Data'!AK23=0,0,IF(LOG('Indicator Data'!AK23)&gt;F$3,10,IF(LOG('Indicator Data'!AK23)&lt;F$4,0,((LOG('Indicator Data'!AK23)-F$4))/(F$3-F$4)*10))),1)</f>
        <v>6.4</v>
      </c>
      <c r="G15" s="233">
        <f>ROUND(IF('Indicator Data'!AL23=0,0,IF(LOG('Indicator Data'!AL23)&gt;G$3,10,IF(LOG('Indicator Data'!AL23)&lt;G$4,0,((LOG('Indicator Data'!AL23)-G$4))/(G$3-G$4)*10))),1)</f>
        <v>5</v>
      </c>
      <c r="H15" s="233">
        <f>IF('Indicator Data'!AM23="No data","x",ROUND(IF('Indicator Data'!AM23&gt;H$3,10,IF('Indicator Data'!AM23&lt;H$4,0,('Indicator Data'!AM23-H$4)/(H$3-H$4)*10)),1))</f>
        <v>4.3</v>
      </c>
      <c r="I15" s="233">
        <f>IF('Indicator Data'!AN23="No data","x",ROUND(IF('Indicator Data'!AN23&gt;I$3,10,IF('Indicator Data'!AN23&lt;I$4,0,('Indicator Data'!AN23-I$4)/(I$3-I$4)*10)),1))</f>
        <v>1.6</v>
      </c>
      <c r="J15" s="233">
        <f>IF('Indicator Data'!AO23="No data","x",ROUND(IF('Indicator Data'!AO23&gt;J$3,10,IF('Indicator Data'!AO23&lt;J$4,0,('Indicator Data'!AO23-J$4)/(J$3-J$4)*10)),1))</f>
        <v>8.6</v>
      </c>
      <c r="K15" s="233">
        <f>IF('Indicator Data'!AP23="No data","x",ROUND(IF('Indicator Data'!AP23&gt;K$3,10,IF('Indicator Data'!AP23&lt;K$4,0,('Indicator Data'!AP23-K$4)/(K$3-K$4)*10)),1))</f>
        <v>6</v>
      </c>
      <c r="L15" s="233">
        <f>IF('Indicator Data'!AQ23="No data","x",ROUND(IF('Indicator Data'!AQ23&gt;L$3,10,IF('Indicator Data'!AQ23&lt;L$4,0,('Indicator Data'!AQ23-L$4)/(L$3-L$4)*10)),1))</f>
        <v>5.3</v>
      </c>
      <c r="M15" s="233">
        <f>ROUND(IF('Indicator Data'!AR23=0,0,IF(LOG('Indicator Data'!AR23)&gt;M$3,10,IF(LOG('Indicator Data'!AR23)&lt;M$4,0,((LOG('Indicator Data'!AR23)-M$4))/(M$3-M$4)*10))),1)</f>
        <v>6.8</v>
      </c>
      <c r="N15" s="233">
        <f>ROUND(IF('Indicator Data'!AS23=0,0,IF(LOG('Indicator Data'!AS23)&gt;N$3,10,IF(LOG('Indicator Data'!AK23)&lt;N$4,0,((LOG('Indicator Data'!AS23)-N$4))/(N$3-N$4)*10))),1)</f>
        <v>2.6</v>
      </c>
      <c r="O15" s="233">
        <v>0.8</v>
      </c>
      <c r="P15" s="233">
        <v>0.9</v>
      </c>
      <c r="Q15" s="233">
        <v>2.2000000000000002</v>
      </c>
      <c r="R15" s="233">
        <f>ROUND(IF('Indicator Data'!AW23=0,0,IF(LOG('Indicator Data'!AW23)&gt;R$3,10,IF(LOG('Indicator Data'!AW23)&lt;R$4,0,((LOG('Indicator Data'!AW23)-R$4))/(R$3-R$4)*10))),1)</f>
        <v>4.7</v>
      </c>
      <c r="S15" s="233">
        <f>ROUND(IF('Indicator Data'!AX23=0,0,IF(LOG('Indicator Data'!AX23)&gt;S$3,10,IF(LOG('Indicator Data'!AX23)&lt;S$4,0,((LOG('Indicator Data'!AX23)-S$4))/(S$3-S$4)*10))),1)</f>
        <v>6.9</v>
      </c>
      <c r="T15" s="233">
        <f>IF('Indicator Data'!AY23="No data","x",ROUND(IF('Indicator Data'!AY23&gt;T$3,10,IF('Indicator Data'!AY23&lt;T$4,0,('Indicator Data'!AY23-T$4)/(T$3-T$4)*10)),1))</f>
        <v>0</v>
      </c>
      <c r="U15" s="233">
        <f>ROUND(IF('Indicator Data'!AZ23=0,0,IF(LOG('Indicator Data'!AZ23)&gt;U$3,10,IF(LOG('Indicator Data'!AZ23)&lt;U$4,0,((LOG('Indicator Data'!AZ23)-U$4))/(U$3-U$4)*10))),1)</f>
        <v>6.1</v>
      </c>
      <c r="V15" s="233">
        <f>ROUND(IF('Indicator Data'!BA23=0,0,IF(LOG('Indicator Data'!BA23)&gt;V$3,10,IF(LOG('Indicator Data'!BA23)&lt;V$4,0,((LOG('Indicator Data'!BA23)-V$4))/(V$3-V$4)*10))),1)</f>
        <v>5.4</v>
      </c>
      <c r="W15" s="233">
        <f>ROUND(IF('Indicator Data'!BB23=0,0,IF(LOG('Indicator Data'!BB23)&gt;W$3,10,IF(LOG('Indicator Data'!BB23)&lt;W$4,0,((LOG('Indicator Data'!BB23)-W$4))/(W$3-W$4)*10))),1)</f>
        <v>5.3</v>
      </c>
      <c r="X15" s="233">
        <f>IF('Indicator Data'!BC23="No data","x",ROUND(IF('Indicator Data'!BC23&gt;X$3,10,IF('Indicator Data'!BC23&lt;X$4,0,('Indicator Data'!BC23-X$4)/(X$3-X$4)*10)),1))</f>
        <v>3.5</v>
      </c>
      <c r="Y15" s="233">
        <f>ROUND(IF('Indicator Data'!BD23=0,0,IF(LOG('Indicator Data'!BD23)&gt;Y$3,10,IF(LOG('Indicator Data'!BD23)&lt;Y$4,0,((LOG('Indicator Data'!BD23)-Y$4))/(Y$3-Y$4)*10))),1)</f>
        <v>7.8</v>
      </c>
      <c r="Z15" s="233">
        <f>ROUND(IF('Indicator Data'!BE23=0,0,IF(LOG('Indicator Data'!BE23)&gt;Z$3,10,IF(LOG('Indicator Data'!BE23)&lt;Z$4,0,((LOG('Indicator Data'!BE23)-Z$4))/(Z$3-Z$4)*10))),1)</f>
        <v>8.1999999999999993</v>
      </c>
      <c r="AA15" s="233">
        <f>ROUND(IF('Indicator Data'!BF23=0,0,IF(LOG('Indicator Data'!BF23)&gt;AA$3,10,IF(LOG('Indicator Data'!BF23)&lt;AA$4,0,((LOG('Indicator Data'!BF23)-AA$4))/(AA$3-AA$4)*10))),1)</f>
        <v>6</v>
      </c>
      <c r="AB15" s="233">
        <f>ROUND(IF('Indicator Data'!BG23=0,0,IF(LOG('Indicator Data'!BG23)&gt;AB$3,10,IF(LOG('Indicator Data'!BG23)&lt;AB$4,0,((LOG('Indicator Data'!BG23)-AB$4))/(AB$3-AB$4)*10))),1)</f>
        <v>2.1</v>
      </c>
      <c r="AC15" s="233">
        <f>ROUND(IF('Indicator Data'!BH23=0,0,IF(LOG('Indicator Data'!BH23)&gt;AC$3,10,IF(LOG('Indicator Data'!BH23)&lt;AC$4,0,((LOG('Indicator Data'!BH23)-AC$4))/(AC$3-AC$4)*10))),1)</f>
        <v>5.4</v>
      </c>
      <c r="AD15" s="233">
        <f>IF('Indicator Data'!BI23="No data","x",ROUND(IF('Indicator Data'!BI23&gt;AD$3,10,IF('Indicator Data'!BI23&lt;AD$4,0,('Indicator Data'!BI23-AD$4)/(AD$3-AD$4)*10)),1))</f>
        <v>2.7</v>
      </c>
      <c r="AE15" s="233">
        <f>IF('Indicator Data'!BJ23="No data","x",ROUND(IF('Indicator Data'!BJ23&gt;AE$3,10,IF('Indicator Data'!BJ23&lt;AE$4,0,('Indicator Data'!BJ23-AE$4)/(AE$3-AE$4)*10)),1))</f>
        <v>1.2</v>
      </c>
      <c r="AF15" s="233">
        <f>IF('Indicator Data'!BK23="No data","x",ROUND(IF('Indicator Data'!BK23&gt;AF$3,10,IF('Indicator Data'!BK23&lt;AF$4,0,('Indicator Data'!BK23-AF$4)/(AF$3-AF$4)*10)),1))</f>
        <v>5.9</v>
      </c>
      <c r="AG15" s="233">
        <f>IF('Indicator Data'!BL23="No data","x",ROUND(IF('Indicator Data'!BL23&gt;AG$3,10,IF('Indicator Data'!BL23&lt;AG$4,0,('Indicator Data'!BL23-AG$4)/(AG$3-AG$4)*10)),1))</f>
        <v>5.8</v>
      </c>
      <c r="AH15" s="233">
        <f>IF('Indicator Data'!BM23="No data","x",ROUND(IF('Indicator Data'!BM23&gt;AH$3,10,IF('Indicator Data'!BM23&lt;AH$4,0,('Indicator Data'!BM23-AH$4)/(AH$3-AH$4)*10)),1))</f>
        <v>2.8</v>
      </c>
      <c r="AI15" s="233">
        <f>ROUND(IF('Indicator Data'!BN23=0,0,IF(LOG('Indicator Data'!BN23)&gt;AI$3,10,IF(LOG('Indicator Data'!BN23)&lt;AI$4,0,((LOG('Indicator Data'!BN23)-AI$4))/(AI$3-AI$4)*10))),1)</f>
        <v>4.3</v>
      </c>
      <c r="AJ15" s="233">
        <f>IF('Indicator Data'!BO23="No data","x",ROUND(IF('Indicator Data'!BO23&gt;AJ$3,10,IF('Indicator Data'!BO23&lt;AJ$4,0,('Indicator Data'!BO23-AJ$4)/(AJ$3-AJ$4)*10)),1))</f>
        <v>4.3</v>
      </c>
      <c r="AK15" s="234">
        <f t="shared" si="0"/>
        <v>4.7</v>
      </c>
      <c r="AL15" s="234">
        <f t="shared" si="1"/>
        <v>5.4</v>
      </c>
      <c r="AM15" s="234">
        <f t="shared" si="2"/>
        <v>2.7</v>
      </c>
      <c r="AN15" s="235">
        <f t="shared" si="3"/>
        <v>4.4000000000000004</v>
      </c>
      <c r="AO15" s="234">
        <f t="shared" si="4"/>
        <v>5.8</v>
      </c>
      <c r="AP15" s="234">
        <f t="shared" si="5"/>
        <v>5.0999999999999996</v>
      </c>
      <c r="AQ15" s="234">
        <f t="shared" si="6"/>
        <v>5.5</v>
      </c>
      <c r="AR15" s="234">
        <f t="shared" si="7"/>
        <v>3.8</v>
      </c>
      <c r="AS15" s="234">
        <f t="shared" si="8"/>
        <v>3.8</v>
      </c>
      <c r="AT15" s="236">
        <f t="shared" si="9"/>
        <v>4.5999999999999996</v>
      </c>
      <c r="AU15" s="235">
        <f t="shared" si="10"/>
        <v>5.2</v>
      </c>
      <c r="AV15" s="235">
        <f t="shared" si="11"/>
        <v>4.8</v>
      </c>
      <c r="AW15" s="2"/>
    </row>
    <row r="16" spans="1:49" ht="14.4" x14ac:dyDescent="0.3">
      <c r="A16" t="str">
        <f>'Indicator Data'!A24</f>
        <v>Cross Cutting Area</v>
      </c>
      <c r="B16" t="str">
        <f>'Indicator Data'!B24</f>
        <v>Chattogram</v>
      </c>
      <c r="C16" t="str">
        <f>'Indicator Data'!C24</f>
        <v>Cumilla</v>
      </c>
      <c r="D16">
        <f>'Indicator Data'!D24</f>
        <v>2019</v>
      </c>
      <c r="E16" s="233">
        <f>IF(OR('Indicator Data'!AJ24=0,'Indicator Data'!AJ24="No data"),"0",ROUND(IF('Indicator Data'!AJ24&gt;E$3,0,IF('Indicator Data'!AJ24&lt;E$4,10,(E$3-'Indicator Data'!AJ24)/(E$3-E$4)*10)),1))</f>
        <v>4.0999999999999996</v>
      </c>
      <c r="F16" s="233">
        <f>ROUND(IF('Indicator Data'!AK24=0,0,IF(LOG('Indicator Data'!AK24)&gt;F$3,10,IF(LOG('Indicator Data'!AK24)&lt;F$4,0,((LOG('Indicator Data'!AK24)-F$4))/(F$3-F$4)*10))),1)</f>
        <v>6.9</v>
      </c>
      <c r="G16" s="233">
        <f>ROUND(IF('Indicator Data'!AL24=0,0,IF(LOG('Indicator Data'!AL24)&gt;G$3,10,IF(LOG('Indicator Data'!AL24)&lt;G$4,0,((LOG('Indicator Data'!AL24)-G$4))/(G$3-G$4)*10))),1)</f>
        <v>5</v>
      </c>
      <c r="H16" s="233">
        <f>IF('Indicator Data'!AM24="No data","x",ROUND(IF('Indicator Data'!AM24&gt;H$3,10,IF('Indicator Data'!AM24&lt;H$4,0,('Indicator Data'!AM24-H$4)/(H$3-H$4)*10)),1))</f>
        <v>5</v>
      </c>
      <c r="I16" s="233">
        <f>IF('Indicator Data'!AN24="No data","x",ROUND(IF('Indicator Data'!AN24&gt;I$3,10,IF('Indicator Data'!AN24&lt;I$4,0,('Indicator Data'!AN24-I$4)/(I$3-I$4)*10)),1))</f>
        <v>0.6</v>
      </c>
      <c r="J16" s="233">
        <f>IF('Indicator Data'!AO24="No data","x",ROUND(IF('Indicator Data'!AO24&gt;J$3,10,IF('Indicator Data'!AO24&lt;J$4,0,('Indicator Data'!AO24-J$4)/(J$3-J$4)*10)),1))</f>
        <v>8.3000000000000007</v>
      </c>
      <c r="K16" s="233">
        <f>IF('Indicator Data'!AP24="No data","x",ROUND(IF('Indicator Data'!AP24&gt;K$3,10,IF('Indicator Data'!AP24&lt;K$4,0,('Indicator Data'!AP24-K$4)/(K$3-K$4)*10)),1))</f>
        <v>6.4</v>
      </c>
      <c r="L16" s="233">
        <f>IF('Indicator Data'!AQ24="No data","x",ROUND(IF('Indicator Data'!AQ24&gt;L$3,10,IF('Indicator Data'!AQ24&lt;L$4,0,('Indicator Data'!AQ24-L$4)/(L$3-L$4)*10)),1))</f>
        <v>6.4</v>
      </c>
      <c r="M16" s="233">
        <f>ROUND(IF('Indicator Data'!AR24=0,0,IF(LOG('Indicator Data'!AR24)&gt;M$3,10,IF(LOG('Indicator Data'!AR24)&lt;M$4,0,((LOG('Indicator Data'!AR24)-M$4))/(M$3-M$4)*10))),1)</f>
        <v>6.5</v>
      </c>
      <c r="N16" s="233">
        <f>ROUND(IF('Indicator Data'!AS24=0,0,IF(LOG('Indicator Data'!AS24)&gt;N$3,10,IF(LOG('Indicator Data'!AK24)&lt;N$4,0,((LOG('Indicator Data'!AS24)-N$4))/(N$3-N$4)*10))),1)</f>
        <v>5.4</v>
      </c>
      <c r="O16" s="233">
        <v>0.8</v>
      </c>
      <c r="P16" s="233">
        <v>0.9</v>
      </c>
      <c r="Q16" s="233">
        <v>2.2000000000000002</v>
      </c>
      <c r="R16" s="233">
        <f>ROUND(IF('Indicator Data'!AW24=0,0,IF(LOG('Indicator Data'!AW24)&gt;R$3,10,IF(LOG('Indicator Data'!AW24)&lt;R$4,0,((LOG('Indicator Data'!AW24)-R$4))/(R$3-R$4)*10))),1)</f>
        <v>3.9</v>
      </c>
      <c r="S16" s="233">
        <f>ROUND(IF('Indicator Data'!AX24=0,0,IF(LOG('Indicator Data'!AX24)&gt;S$3,10,IF(LOG('Indicator Data'!AX24)&lt;S$4,0,((LOG('Indicator Data'!AX24)-S$4))/(S$3-S$4)*10))),1)</f>
        <v>0.2</v>
      </c>
      <c r="T16" s="233">
        <f>IF('Indicator Data'!AY24="No data","x",ROUND(IF('Indicator Data'!AY24&gt;T$3,10,IF('Indicator Data'!AY24&lt;T$4,0,('Indicator Data'!AY24-T$4)/(T$3-T$4)*10)),1))</f>
        <v>0</v>
      </c>
      <c r="U16" s="233">
        <f>ROUND(IF('Indicator Data'!AZ24=0,0,IF(LOG('Indicator Data'!AZ24)&gt;U$3,10,IF(LOG('Indicator Data'!AZ24)&lt;U$4,0,((LOG('Indicator Data'!AZ24)-U$4))/(U$3-U$4)*10))),1)</f>
        <v>4.3</v>
      </c>
      <c r="V16" s="233">
        <f>ROUND(IF('Indicator Data'!BA24=0,0,IF(LOG('Indicator Data'!BA24)&gt;V$3,10,IF(LOG('Indicator Data'!BA24)&lt;V$4,0,((LOG('Indicator Data'!BA24)-V$4))/(V$3-V$4)*10))),1)</f>
        <v>4.2</v>
      </c>
      <c r="W16" s="233">
        <f>ROUND(IF('Indicator Data'!BB24=0,0,IF(LOG('Indicator Data'!BB24)&gt;W$3,10,IF(LOG('Indicator Data'!BB24)&lt;W$4,0,((LOG('Indicator Data'!BB24)-W$4))/(W$3-W$4)*10))),1)</f>
        <v>5.3</v>
      </c>
      <c r="X16" s="233">
        <f>IF('Indicator Data'!BC24="No data","x",ROUND(IF('Indicator Data'!BC24&gt;X$3,10,IF('Indicator Data'!BC24&lt;X$4,0,('Indicator Data'!BC24-X$4)/(X$3-X$4)*10)),1))</f>
        <v>0.7</v>
      </c>
      <c r="Y16" s="233">
        <f>ROUND(IF('Indicator Data'!BD24=0,0,IF(LOG('Indicator Data'!BD24)&gt;Y$3,10,IF(LOG('Indicator Data'!BD24)&lt;Y$4,0,((LOG('Indicator Data'!BD24)-Y$4))/(Y$3-Y$4)*10))),1)</f>
        <v>0</v>
      </c>
      <c r="Z16" s="233">
        <f>ROUND(IF('Indicator Data'!BE24=0,0,IF(LOG('Indicator Data'!BE24)&gt;Z$3,10,IF(LOG('Indicator Data'!BE24)&lt;Z$4,0,((LOG('Indicator Data'!BE24)-Z$4))/(Z$3-Z$4)*10))),1)</f>
        <v>0</v>
      </c>
      <c r="AA16" s="233">
        <f>ROUND(IF('Indicator Data'!BF24=0,0,IF(LOG('Indicator Data'!BF24)&gt;AA$3,10,IF(LOG('Indicator Data'!BF24)&lt;AA$4,0,((LOG('Indicator Data'!BF24)-AA$4))/(AA$3-AA$4)*10))),1)</f>
        <v>0.7</v>
      </c>
      <c r="AB16" s="233">
        <f>ROUND(IF('Indicator Data'!BG24=0,0,IF(LOG('Indicator Data'!BG24)&gt;AB$3,10,IF(LOG('Indicator Data'!BG24)&lt;AB$4,0,((LOG('Indicator Data'!BG24)-AB$4))/(AB$3-AB$4)*10))),1)</f>
        <v>0.7</v>
      </c>
      <c r="AC16" s="233">
        <f>ROUND(IF('Indicator Data'!BH24=0,0,IF(LOG('Indicator Data'!BH24)&gt;AC$3,10,IF(LOG('Indicator Data'!BH24)&lt;AC$4,0,((LOG('Indicator Data'!BH24)-AC$4))/(AC$3-AC$4)*10))),1)</f>
        <v>5.4</v>
      </c>
      <c r="AD16" s="233">
        <f>IF('Indicator Data'!BI24="No data","x",ROUND(IF('Indicator Data'!BI24&gt;AD$3,10,IF('Indicator Data'!BI24&lt;AD$4,0,('Indicator Data'!BI24-AD$4)/(AD$3-AD$4)*10)),1))</f>
        <v>1.6</v>
      </c>
      <c r="AE16" s="233">
        <f>IF('Indicator Data'!BJ24="No data","x",ROUND(IF('Indicator Data'!BJ24&gt;AE$3,10,IF('Indicator Data'!BJ24&lt;AE$4,0,('Indicator Data'!BJ24-AE$4)/(AE$3-AE$4)*10)),1))</f>
        <v>3.7</v>
      </c>
      <c r="AF16" s="233">
        <f>IF('Indicator Data'!BK24="No data","x",ROUND(IF('Indicator Data'!BK24&gt;AF$3,10,IF('Indicator Data'!BK24&lt;AF$4,0,('Indicator Data'!BK24-AF$4)/(AF$3-AF$4)*10)),1))</f>
        <v>7.7</v>
      </c>
      <c r="AG16" s="233">
        <f>IF('Indicator Data'!BL24="No data","x",ROUND(IF('Indicator Data'!BL24&gt;AG$3,10,IF('Indicator Data'!BL24&lt;AG$4,0,('Indicator Data'!BL24-AG$4)/(AG$3-AG$4)*10)),1))</f>
        <v>6.4</v>
      </c>
      <c r="AH16" s="233">
        <f>IF('Indicator Data'!BM24="No data","x",ROUND(IF('Indicator Data'!BM24&gt;AH$3,10,IF('Indicator Data'!BM24&lt;AH$4,0,('Indicator Data'!BM24-AH$4)/(AH$3-AH$4)*10)),1))</f>
        <v>6.4</v>
      </c>
      <c r="AI16" s="233">
        <f>ROUND(IF('Indicator Data'!BN24=0,0,IF(LOG('Indicator Data'!BN24)&gt;AI$3,10,IF(LOG('Indicator Data'!BN24)&lt;AI$4,0,((LOG('Indicator Data'!BN24)-AI$4))/(AI$3-AI$4)*10))),1)</f>
        <v>2.1</v>
      </c>
      <c r="AJ16" s="233">
        <f>IF('Indicator Data'!BO24="No data","x",ROUND(IF('Indicator Data'!BO24&gt;AJ$3,10,IF('Indicator Data'!BO24&lt;AJ$4,0,('Indicator Data'!BO24-AJ$4)/(AJ$3-AJ$4)*10)),1))</f>
        <v>8.5</v>
      </c>
      <c r="AK16" s="234">
        <f t="shared" si="0"/>
        <v>5.3</v>
      </c>
      <c r="AL16" s="234">
        <f t="shared" si="1"/>
        <v>5.4</v>
      </c>
      <c r="AM16" s="234">
        <f t="shared" si="2"/>
        <v>3.2</v>
      </c>
      <c r="AN16" s="235">
        <f>ROUND(AVERAGE(AK16,AK16,AL16,AM16),1)</f>
        <v>4.8</v>
      </c>
      <c r="AO16" s="234">
        <f t="shared" si="4"/>
        <v>2.1</v>
      </c>
      <c r="AP16" s="234">
        <f t="shared" si="5"/>
        <v>3.6</v>
      </c>
      <c r="AQ16" s="234">
        <f t="shared" si="6"/>
        <v>0.2</v>
      </c>
      <c r="AR16" s="234">
        <f t="shared" si="7"/>
        <v>3.1</v>
      </c>
      <c r="AS16" s="234">
        <f t="shared" si="8"/>
        <v>4.7</v>
      </c>
      <c r="AT16" s="236">
        <f t="shared" si="9"/>
        <v>3.1</v>
      </c>
      <c r="AU16" s="235">
        <f t="shared" si="10"/>
        <v>2.6</v>
      </c>
      <c r="AV16" s="235">
        <f t="shared" si="11"/>
        <v>3.8</v>
      </c>
      <c r="AW16" s="2"/>
    </row>
    <row r="17" spans="1:49" ht="14.4" x14ac:dyDescent="0.3">
      <c r="A17" t="str">
        <f>'Indicator Data'!A25</f>
        <v>Chittagong Hill Tract and Coast</v>
      </c>
      <c r="B17" t="str">
        <f>'Indicator Data'!B25</f>
        <v>Chattogram</v>
      </c>
      <c r="C17" t="str">
        <f>'Indicator Data'!C25</f>
        <v>Cox's Bazar</v>
      </c>
      <c r="D17">
        <f>'Indicator Data'!D25</f>
        <v>2022</v>
      </c>
      <c r="E17" s="233">
        <f>IF(OR('Indicator Data'!AJ25=0,'Indicator Data'!AJ25="No data"),"0",ROUND(IF('Indicator Data'!AJ25&gt;E$3,0,IF('Indicator Data'!AJ25&lt;E$4,10,(E$3-'Indicator Data'!AJ25)/(E$3-E$4)*10)),1))</f>
        <v>7.8</v>
      </c>
      <c r="F17" s="233">
        <f>ROUND(IF('Indicator Data'!AK25=0,0,IF(LOG('Indicator Data'!AK25)&gt;F$3,10,IF(LOG('Indicator Data'!AK25)&lt;F$4,0,((LOG('Indicator Data'!AK25)-F$4))/(F$3-F$4)*10))),1)</f>
        <v>7.4</v>
      </c>
      <c r="G17" s="233">
        <f>ROUND(IF('Indicator Data'!AL25=0,0,IF(LOG('Indicator Data'!AL25)&gt;G$3,10,IF(LOG('Indicator Data'!AL25)&lt;G$4,0,((LOG('Indicator Data'!AL25)-G$4))/(G$3-G$4)*10))),1)</f>
        <v>5.6</v>
      </c>
      <c r="H17" s="233">
        <f>IF('Indicator Data'!AM25="No data","x",ROUND(IF('Indicator Data'!AM25&gt;H$3,10,IF('Indicator Data'!AM25&lt;H$4,0,('Indicator Data'!AM25-H$4)/(H$3-H$4)*10)),1))</f>
        <v>7.2</v>
      </c>
      <c r="I17" s="233">
        <f>IF('Indicator Data'!AN25="No data","x",ROUND(IF('Indicator Data'!AN25&gt;I$3,10,IF('Indicator Data'!AN25&lt;I$4,0,('Indicator Data'!AN25-I$4)/(I$3-I$4)*10)),1))</f>
        <v>1.4</v>
      </c>
      <c r="J17" s="233">
        <f>IF('Indicator Data'!AO25="No data","x",ROUND(IF('Indicator Data'!AO25&gt;J$3,10,IF('Indicator Data'!AO25&lt;J$4,0,('Indicator Data'!AO25-J$4)/(J$3-J$4)*10)),1))</f>
        <v>8.6999999999999993</v>
      </c>
      <c r="K17" s="233">
        <f>IF('Indicator Data'!AP25="No data","x",ROUND(IF('Indicator Data'!AP25&gt;K$3,10,IF('Indicator Data'!AP25&lt;K$4,0,('Indicator Data'!AP25-K$4)/(K$3-K$4)*10)),1))</f>
        <v>5.3</v>
      </c>
      <c r="L17" s="233">
        <f>IF('Indicator Data'!AQ25="No data","x",ROUND(IF('Indicator Data'!AQ25&gt;L$3,10,IF('Indicator Data'!AQ25&lt;L$4,0,('Indicator Data'!AQ25-L$4)/(L$3-L$4)*10)),1))</f>
        <v>8.4</v>
      </c>
      <c r="M17" s="233">
        <f>ROUND(IF('Indicator Data'!AR25=0,0,IF(LOG('Indicator Data'!AR25)&gt;M$3,10,IF(LOG('Indicator Data'!AR25)&lt;M$4,0,((LOG('Indicator Data'!AR25)-M$4))/(M$3-M$4)*10))),1)</f>
        <v>6.7</v>
      </c>
      <c r="N17" s="233">
        <f>ROUND(IF('Indicator Data'!AS25=0,0,IF(LOG('Indicator Data'!AS25)&gt;N$3,10,IF(LOG('Indicator Data'!AK25)&lt;N$4,0,((LOG('Indicator Data'!AS25)-N$4))/(N$3-N$4)*10))),1)</f>
        <v>5.7</v>
      </c>
      <c r="O17" s="233">
        <v>0.8</v>
      </c>
      <c r="P17" s="233">
        <v>0.9</v>
      </c>
      <c r="Q17" s="233">
        <v>2.2000000000000002</v>
      </c>
      <c r="R17" s="233">
        <f>ROUND(IF('Indicator Data'!AW25=0,0,IF(LOG('Indicator Data'!AW25)&gt;R$3,10,IF(LOG('Indicator Data'!AW25)&lt;R$4,0,((LOG('Indicator Data'!AW25)-R$4))/(R$3-R$4)*10))),1)</f>
        <v>10</v>
      </c>
      <c r="S17" s="233">
        <f>ROUND(IF('Indicator Data'!AX25=0,0,IF(LOG('Indicator Data'!AX25)&gt;S$3,10,IF(LOG('Indicator Data'!AX25)&lt;S$4,0,((LOG('Indicator Data'!AX25)-S$4))/(S$3-S$4)*10))),1)</f>
        <v>8.6999999999999993</v>
      </c>
      <c r="T17" s="233">
        <f>IF('Indicator Data'!AY25="No data","x",ROUND(IF('Indicator Data'!AY25&gt;T$3,10,IF('Indicator Data'!AY25&lt;T$4,0,('Indicator Data'!AY25-T$4)/(T$3-T$4)*10)),1))</f>
        <v>10</v>
      </c>
      <c r="U17" s="233">
        <f>ROUND(IF('Indicator Data'!AZ25=0,0,IF(LOG('Indicator Data'!AZ25)&gt;U$3,10,IF(LOG('Indicator Data'!AZ25)&lt;U$4,0,((LOG('Indicator Data'!AZ25)-U$4))/(U$3-U$4)*10))),1)</f>
        <v>7.9</v>
      </c>
      <c r="V17" s="233">
        <f>ROUND(IF('Indicator Data'!BA25=0,0,IF(LOG('Indicator Data'!BA25)&gt;V$3,10,IF(LOG('Indicator Data'!BA25)&lt;V$4,0,((LOG('Indicator Data'!BA25)-V$4))/(V$3-V$4)*10))),1)</f>
        <v>5.7</v>
      </c>
      <c r="W17" s="233">
        <f>ROUND(IF('Indicator Data'!BB25=0,0,IF(LOG('Indicator Data'!BB25)&gt;W$3,10,IF(LOG('Indicator Data'!BB25)&lt;W$4,0,((LOG('Indicator Data'!BB25)-W$4))/(W$3-W$4)*10))),1)</f>
        <v>7</v>
      </c>
      <c r="X17" s="233">
        <f>IF('Indicator Data'!BC25="No data","x",ROUND(IF('Indicator Data'!BC25&gt;X$3,10,IF('Indicator Data'!BC25&lt;X$4,0,('Indicator Data'!BC25-X$4)/(X$3-X$4)*10)),1))</f>
        <v>5.9</v>
      </c>
      <c r="Y17" s="233">
        <f>ROUND(IF('Indicator Data'!BD25=0,0,IF(LOG('Indicator Data'!BD25)&gt;Y$3,10,IF(LOG('Indicator Data'!BD25)&lt;Y$4,0,((LOG('Indicator Data'!BD25)-Y$4))/(Y$3-Y$4)*10))),1)</f>
        <v>9.1999999999999993</v>
      </c>
      <c r="Z17" s="233">
        <f>ROUND(IF('Indicator Data'!BE25=0,0,IF(LOG('Indicator Data'!BE25)&gt;Z$3,10,IF(LOG('Indicator Data'!BE25)&lt;Z$4,0,((LOG('Indicator Data'!BE25)-Z$4))/(Z$3-Z$4)*10))),1)</f>
        <v>10</v>
      </c>
      <c r="AA17" s="233">
        <f>ROUND(IF('Indicator Data'!BF25=0,0,IF(LOG('Indicator Data'!BF25)&gt;AA$3,10,IF(LOG('Indicator Data'!BF25)&lt;AA$4,0,((LOG('Indicator Data'!BF25)-AA$4))/(AA$3-AA$4)*10))),1)</f>
        <v>8.8000000000000007</v>
      </c>
      <c r="AB17" s="233">
        <f>ROUND(IF('Indicator Data'!BG25=0,0,IF(LOG('Indicator Data'!BG25)&gt;AB$3,10,IF(LOG('Indicator Data'!BG25)&lt;AB$4,0,((LOG('Indicator Data'!BG25)-AB$4))/(AB$3-AB$4)*10))),1)</f>
        <v>0</v>
      </c>
      <c r="AC17" s="233">
        <f>ROUND(IF('Indicator Data'!BH25=0,0,IF(LOG('Indicator Data'!BH25)&gt;AC$3,10,IF(LOG('Indicator Data'!BH25)&lt;AC$4,0,((LOG('Indicator Data'!BH25)-AC$4))/(AC$3-AC$4)*10))),1)</f>
        <v>7.7</v>
      </c>
      <c r="AD17" s="233">
        <f>IF('Indicator Data'!BI25="No data","x",ROUND(IF('Indicator Data'!BI25&gt;AD$3,10,IF('Indicator Data'!BI25&lt;AD$4,0,('Indicator Data'!BI25-AD$4)/(AD$3-AD$4)*10)),1))</f>
        <v>3.2</v>
      </c>
      <c r="AE17" s="233">
        <f>IF('Indicator Data'!BJ25="No data","x",ROUND(IF('Indicator Data'!BJ25&gt;AE$3,10,IF('Indicator Data'!BJ25&lt;AE$4,0,('Indicator Data'!BJ25-AE$4)/(AE$3-AE$4)*10)),1))</f>
        <v>9.3000000000000007</v>
      </c>
      <c r="AF17" s="233">
        <f>IF('Indicator Data'!BK25="No data","x",ROUND(IF('Indicator Data'!BK25&gt;AF$3,10,IF('Indicator Data'!BK25&lt;AF$4,0,('Indicator Data'!BK25-AF$4)/(AF$3-AF$4)*10)),1))</f>
        <v>3.9</v>
      </c>
      <c r="AG17" s="233">
        <f>IF('Indicator Data'!BL25="No data","x",ROUND(IF('Indicator Data'!BL25&gt;AG$3,10,IF('Indicator Data'!BL25&lt;AG$4,0,('Indicator Data'!BL25-AG$4)/(AG$3-AG$4)*10)),1))</f>
        <v>6.9</v>
      </c>
      <c r="AH17" s="233">
        <f>IF('Indicator Data'!BM25="No data","x",ROUND(IF('Indicator Data'!BM25&gt;AH$3,10,IF('Indicator Data'!BM25&lt;AH$4,0,('Indicator Data'!BM25-AH$4)/(AH$3-AH$4)*10)),1))</f>
        <v>1</v>
      </c>
      <c r="AI17" s="233">
        <f>ROUND(IF('Indicator Data'!BN25=0,0,IF(LOG('Indicator Data'!BN25)&gt;AI$3,10,IF(LOG('Indicator Data'!BN25)&lt;AI$4,0,((LOG('Indicator Data'!BN25)-AI$4))/(AI$3-AI$4)*10))),1)</f>
        <v>4.8</v>
      </c>
      <c r="AJ17" s="233">
        <f>IF('Indicator Data'!BO25="No data","x",ROUND(IF('Indicator Data'!BO25&gt;AJ$3,10,IF('Indicator Data'!BO25&lt;AJ$4,0,('Indicator Data'!BO25-AJ$4)/(AJ$3-AJ$4)*10)),1))</f>
        <v>0</v>
      </c>
      <c r="AK17" s="234">
        <f t="shared" si="0"/>
        <v>7</v>
      </c>
      <c r="AL17" s="234">
        <f t="shared" si="1"/>
        <v>6</v>
      </c>
      <c r="AM17" s="234">
        <f t="shared" si="2"/>
        <v>3.3</v>
      </c>
      <c r="AN17" s="235">
        <f>ROUND(AVERAGE(AK17,AK17,AL17,AM17),1)</f>
        <v>5.8</v>
      </c>
      <c r="AO17" s="234">
        <f t="shared" si="4"/>
        <v>9.4</v>
      </c>
      <c r="AP17" s="234">
        <f t="shared" si="5"/>
        <v>6.6</v>
      </c>
      <c r="AQ17" s="234">
        <f t="shared" si="6"/>
        <v>7</v>
      </c>
      <c r="AR17" s="234">
        <f t="shared" si="7"/>
        <v>3.9</v>
      </c>
      <c r="AS17" s="234">
        <f t="shared" si="8"/>
        <v>4.9000000000000004</v>
      </c>
      <c r="AT17" s="236">
        <f t="shared" si="9"/>
        <v>5.7</v>
      </c>
      <c r="AU17" s="235">
        <f t="shared" si="10"/>
        <v>8.1</v>
      </c>
      <c r="AV17" s="235">
        <f t="shared" si="11"/>
        <v>7.1</v>
      </c>
      <c r="AW17" s="2"/>
    </row>
    <row r="18" spans="1:49" ht="14.4" x14ac:dyDescent="0.3">
      <c r="A18" t="str">
        <f>'Indicator Data'!A26</f>
        <v>Cross Cutting Area</v>
      </c>
      <c r="B18" t="str">
        <f>'Indicator Data'!B26</f>
        <v>Chattogram</v>
      </c>
      <c r="C18" t="str">
        <f>'Indicator Data'!C26</f>
        <v>Feni</v>
      </c>
      <c r="D18">
        <f>'Indicator Data'!D26</f>
        <v>2030</v>
      </c>
      <c r="E18" s="233">
        <f>IF(OR('Indicator Data'!AJ26=0,'Indicator Data'!AJ26="No data"),"0",ROUND(IF('Indicator Data'!AJ26&gt;E$3,0,IF('Indicator Data'!AJ26&lt;E$4,10,(E$3-'Indicator Data'!AJ26)/(E$3-E$4)*10)),1))</f>
        <v>4.7</v>
      </c>
      <c r="F18" s="233">
        <f>ROUND(IF('Indicator Data'!AK26=0,0,IF(LOG('Indicator Data'!AK26)&gt;F$3,10,IF(LOG('Indicator Data'!AK26)&lt;F$4,0,((LOG('Indicator Data'!AK26)-F$4))/(F$3-F$4)*10))),1)</f>
        <v>6.3</v>
      </c>
      <c r="G18" s="233">
        <f>ROUND(IF('Indicator Data'!AL26=0,0,IF(LOG('Indicator Data'!AL26)&gt;G$3,10,IF(LOG('Indicator Data'!AL26)&lt;G$4,0,((LOG('Indicator Data'!AL26)-G$4))/(G$3-G$4)*10))),1)</f>
        <v>3.5</v>
      </c>
      <c r="H18" s="233">
        <f>IF('Indicator Data'!AM26="No data","x",ROUND(IF('Indicator Data'!AM26&gt;H$3,10,IF('Indicator Data'!AM26&lt;H$4,0,('Indicator Data'!AM26-H$4)/(H$3-H$4)*10)),1))</f>
        <v>4.3</v>
      </c>
      <c r="I18" s="233">
        <f>IF('Indicator Data'!AN26="No data","x",ROUND(IF('Indicator Data'!AN26&gt;I$3,10,IF('Indicator Data'!AN26&lt;I$4,0,('Indicator Data'!AN26-I$4)/(I$3-I$4)*10)),1))</f>
        <v>0.7</v>
      </c>
      <c r="J18" s="233">
        <f>IF('Indicator Data'!AO26="No data","x",ROUND(IF('Indicator Data'!AO26&gt;J$3,10,IF('Indicator Data'!AO26&lt;J$4,0,('Indicator Data'!AO26-J$4)/(J$3-J$4)*10)),1))</f>
        <v>8.3000000000000007</v>
      </c>
      <c r="K18" s="233">
        <f>IF('Indicator Data'!AP26="No data","x",ROUND(IF('Indicator Data'!AP26&gt;K$3,10,IF('Indicator Data'!AP26&lt;K$4,0,('Indicator Data'!AP26-K$4)/(K$3-K$4)*10)),1))</f>
        <v>6</v>
      </c>
      <c r="L18" s="233">
        <f>IF('Indicator Data'!AQ26="No data","x",ROUND(IF('Indicator Data'!AQ26&gt;L$3,10,IF('Indicator Data'!AQ26&lt;L$4,0,('Indicator Data'!AQ26-L$4)/(L$3-L$4)*10)),1))</f>
        <v>5.8</v>
      </c>
      <c r="M18" s="233">
        <f>ROUND(IF('Indicator Data'!AR26=0,0,IF(LOG('Indicator Data'!AR26)&gt;M$3,10,IF(LOG('Indicator Data'!AR26)&lt;M$4,0,((LOG('Indicator Data'!AR26)-M$4))/(M$3-M$4)*10))),1)</f>
        <v>7.4</v>
      </c>
      <c r="N18" s="233">
        <f>ROUND(IF('Indicator Data'!AS26=0,0,IF(LOG('Indicator Data'!AS26)&gt;N$3,10,IF(LOG('Indicator Data'!AK26)&lt;N$4,0,((LOG('Indicator Data'!AS26)-N$4))/(N$3-N$4)*10))),1)</f>
        <v>5.8</v>
      </c>
      <c r="O18" s="233">
        <v>0.8</v>
      </c>
      <c r="P18" s="233">
        <v>0.9</v>
      </c>
      <c r="Q18" s="233">
        <v>2.2000000000000002</v>
      </c>
      <c r="R18" s="233">
        <f>ROUND(IF('Indicator Data'!AW26=0,0,IF(LOG('Indicator Data'!AW26)&gt;R$3,10,IF(LOG('Indicator Data'!AW26)&lt;R$4,0,((LOG('Indicator Data'!AW26)-R$4))/(R$3-R$4)*10))),1)</f>
        <v>4.3</v>
      </c>
      <c r="S18" s="233">
        <f>ROUND(IF('Indicator Data'!AX26=0,0,IF(LOG('Indicator Data'!AX26)&gt;S$3,10,IF(LOG('Indicator Data'!AX26)&lt;S$4,0,((LOG('Indicator Data'!AX26)-S$4))/(S$3-S$4)*10))),1)</f>
        <v>5.8</v>
      </c>
      <c r="T18" s="233">
        <f>IF('Indicator Data'!AY26="No data","x",ROUND(IF('Indicator Data'!AY26&gt;T$3,10,IF('Indicator Data'!AY26&lt;T$4,0,('Indicator Data'!AY26-T$4)/(T$3-T$4)*10)),1))</f>
        <v>0</v>
      </c>
      <c r="U18" s="233">
        <f>ROUND(IF('Indicator Data'!AZ26=0,0,IF(LOG('Indicator Data'!AZ26)&gt;U$3,10,IF(LOG('Indicator Data'!AZ26)&lt;U$4,0,((LOG('Indicator Data'!AZ26)-U$4))/(U$3-U$4)*10))),1)</f>
        <v>5.3</v>
      </c>
      <c r="V18" s="233">
        <f>ROUND(IF('Indicator Data'!BA26=0,0,IF(LOG('Indicator Data'!BA26)&gt;V$3,10,IF(LOG('Indicator Data'!BA26)&lt;V$4,0,((LOG('Indicator Data'!BA26)-V$4))/(V$3-V$4)*10))),1)</f>
        <v>4</v>
      </c>
      <c r="W18" s="233">
        <f>ROUND(IF('Indicator Data'!BB26=0,0,IF(LOG('Indicator Data'!BB26)&gt;W$3,10,IF(LOG('Indicator Data'!BB26)&lt;W$4,0,((LOG('Indicator Data'!BB26)-W$4))/(W$3-W$4)*10))),1)</f>
        <v>6.1</v>
      </c>
      <c r="X18" s="233">
        <f>IF('Indicator Data'!BC26="No data","x",ROUND(IF('Indicator Data'!BC26&gt;X$3,10,IF('Indicator Data'!BC26&lt;X$4,0,('Indicator Data'!BC26-X$4)/(X$3-X$4)*10)),1))</f>
        <v>7.7</v>
      </c>
      <c r="Y18" s="233">
        <f>ROUND(IF('Indicator Data'!BD26=0,0,IF(LOG('Indicator Data'!BD26)&gt;Y$3,10,IF(LOG('Indicator Data'!BD26)&lt;Y$4,0,((LOG('Indicator Data'!BD26)-Y$4))/(Y$3-Y$4)*10))),1)</f>
        <v>7.5</v>
      </c>
      <c r="Z18" s="233">
        <f>ROUND(IF('Indicator Data'!BE26=0,0,IF(LOG('Indicator Data'!BE26)&gt;Z$3,10,IF(LOG('Indicator Data'!BE26)&lt;Z$4,0,((LOG('Indicator Data'!BE26)-Z$4))/(Z$3-Z$4)*10))),1)</f>
        <v>6.5</v>
      </c>
      <c r="AA18" s="233">
        <f>ROUND(IF('Indicator Data'!BF26=0,0,IF(LOG('Indicator Data'!BF26)&gt;AA$3,10,IF(LOG('Indicator Data'!BF26)&lt;AA$4,0,((LOG('Indicator Data'!BF26)-AA$4))/(AA$3-AA$4)*10))),1)</f>
        <v>4.2</v>
      </c>
      <c r="AB18" s="233">
        <f>ROUND(IF('Indicator Data'!BG26=0,0,IF(LOG('Indicator Data'!BG26)&gt;AB$3,10,IF(LOG('Indicator Data'!BG26)&lt;AB$4,0,((LOG('Indicator Data'!BG26)-AB$4))/(AB$3-AB$4)*10))),1)</f>
        <v>1.3</v>
      </c>
      <c r="AC18" s="233">
        <f>ROUND(IF('Indicator Data'!BH26=0,0,IF(LOG('Indicator Data'!BH26)&gt;AC$3,10,IF(LOG('Indicator Data'!BH26)&lt;AC$4,0,((LOG('Indicator Data'!BH26)-AC$4))/(AC$3-AC$4)*10))),1)</f>
        <v>5.4</v>
      </c>
      <c r="AD18" s="233">
        <f>IF('Indicator Data'!BI26="No data","x",ROUND(IF('Indicator Data'!BI26&gt;AD$3,10,IF('Indicator Data'!BI26&lt;AD$4,0,('Indicator Data'!BI26-AD$4)/(AD$3-AD$4)*10)),1))</f>
        <v>0.7</v>
      </c>
      <c r="AE18" s="233">
        <f>IF('Indicator Data'!BJ26="No data","x",ROUND(IF('Indicator Data'!BJ26&gt;AE$3,10,IF('Indicator Data'!BJ26&lt;AE$4,0,('Indicator Data'!BJ26-AE$4)/(AE$3-AE$4)*10)),1))</f>
        <v>4.9000000000000004</v>
      </c>
      <c r="AF18" s="233">
        <f>IF('Indicator Data'!BK26="No data","x",ROUND(IF('Indicator Data'!BK26&gt;AF$3,10,IF('Indicator Data'!BK26&lt;AF$4,0,('Indicator Data'!BK26-AF$4)/(AF$3-AF$4)*10)),1))</f>
        <v>10</v>
      </c>
      <c r="AG18" s="233">
        <f>IF('Indicator Data'!BL26="No data","x",ROUND(IF('Indicator Data'!BL26&gt;AG$3,10,IF('Indicator Data'!BL26&lt;AG$4,0,('Indicator Data'!BL26-AG$4)/(AG$3-AG$4)*10)),1))</f>
        <v>6.4</v>
      </c>
      <c r="AH18" s="233">
        <f>IF('Indicator Data'!BM26="No data","x",ROUND(IF('Indicator Data'!BM26&gt;AH$3,10,IF('Indicator Data'!BM26&lt;AH$4,0,('Indicator Data'!BM26-AH$4)/(AH$3-AH$4)*10)),1))</f>
        <v>6.9</v>
      </c>
      <c r="AI18" s="233">
        <f>ROUND(IF('Indicator Data'!BN26=0,0,IF(LOG('Indicator Data'!BN26)&gt;AI$3,10,IF(LOG('Indicator Data'!BN26)&lt;AI$4,0,((LOG('Indicator Data'!BN26)-AI$4))/(AI$3-AI$4)*10))),1)</f>
        <v>1.6</v>
      </c>
      <c r="AJ18" s="233">
        <f>IF('Indicator Data'!BO26="No data","x",ROUND(IF('Indicator Data'!BO26&gt;AJ$3,10,IF('Indicator Data'!BO26&lt;AJ$4,0,('Indicator Data'!BO26-AJ$4)/(AJ$3-AJ$4)*10)),1))</f>
        <v>8.9</v>
      </c>
      <c r="AK18" s="234">
        <f t="shared" si="0"/>
        <v>4.7</v>
      </c>
      <c r="AL18" s="234">
        <f t="shared" si="1"/>
        <v>5.2</v>
      </c>
      <c r="AM18" s="234">
        <f t="shared" si="2"/>
        <v>3.4</v>
      </c>
      <c r="AN18" s="235">
        <f t="shared" ref="AN18:AN26" si="12">ROUND(AVERAGE(AK18,AK18,AL18,AM18),1)</f>
        <v>4.5</v>
      </c>
      <c r="AO18" s="234">
        <f t="shared" si="4"/>
        <v>5.0999999999999996</v>
      </c>
      <c r="AP18" s="234">
        <f t="shared" si="5"/>
        <v>5.8</v>
      </c>
      <c r="AQ18" s="234">
        <f t="shared" si="6"/>
        <v>4.5999999999999996</v>
      </c>
      <c r="AR18" s="234">
        <f t="shared" si="7"/>
        <v>3.4</v>
      </c>
      <c r="AS18" s="234">
        <f t="shared" si="8"/>
        <v>5.0999999999999996</v>
      </c>
      <c r="AT18" s="236">
        <f t="shared" si="9"/>
        <v>4.8</v>
      </c>
      <c r="AU18" s="235">
        <f t="shared" si="10"/>
        <v>5</v>
      </c>
      <c r="AV18" s="235">
        <f t="shared" si="11"/>
        <v>4.8</v>
      </c>
      <c r="AW18" s="2"/>
    </row>
    <row r="19" spans="1:49" ht="14.4" x14ac:dyDescent="0.3">
      <c r="A19" t="str">
        <f>'Indicator Data'!A27</f>
        <v>Chittagong Hill Tract and Coast</v>
      </c>
      <c r="B19" t="str">
        <f>'Indicator Data'!B27</f>
        <v>Chattogram</v>
      </c>
      <c r="C19" t="str">
        <f>'Indicator Data'!C27</f>
        <v>Khagrachhari</v>
      </c>
      <c r="D19">
        <f>'Indicator Data'!D27</f>
        <v>2046</v>
      </c>
      <c r="E19" s="233">
        <f>IF(OR('Indicator Data'!AJ27=0,'Indicator Data'!AJ27="No data"),"0",ROUND(IF('Indicator Data'!AJ27&gt;E$3,0,IF('Indicator Data'!AJ27&lt;E$4,10,(E$3-'Indicator Data'!AJ27)/(E$3-E$4)*10)),1))</f>
        <v>6.7</v>
      </c>
      <c r="F19" s="233">
        <f>ROUND(IF('Indicator Data'!AK27=0,0,IF(LOG('Indicator Data'!AK27)&gt;F$3,10,IF(LOG('Indicator Data'!AK27)&lt;F$4,0,((LOG('Indicator Data'!AK27)-F$4))/(F$3-F$4)*10))),1)</f>
        <v>9.3000000000000007</v>
      </c>
      <c r="G19" s="233">
        <f>ROUND(IF('Indicator Data'!AL27=0,0,IF(LOG('Indicator Data'!AL27)&gt;G$3,10,IF(LOG('Indicator Data'!AL27)&lt;G$4,0,((LOG('Indicator Data'!AL27)-G$4))/(G$3-G$4)*10))),1)</f>
        <v>9.1</v>
      </c>
      <c r="H19" s="233">
        <f>IF('Indicator Data'!AM27="No data","x",ROUND(IF('Indicator Data'!AM27&gt;H$3,10,IF('Indicator Data'!AM27&lt;H$4,0,('Indicator Data'!AM27-H$4)/(H$3-H$4)*10)),1))</f>
        <v>6.6</v>
      </c>
      <c r="I19" s="233">
        <f>IF('Indicator Data'!AN27="No data","x",ROUND(IF('Indicator Data'!AN27&gt;I$3,10,IF('Indicator Data'!AN27&lt;I$4,0,('Indicator Data'!AN27-I$4)/(I$3-I$4)*10)),1))</f>
        <v>3.3</v>
      </c>
      <c r="J19" s="233">
        <f>IF('Indicator Data'!AO27="No data","x",ROUND(IF('Indicator Data'!AO27&gt;J$3,10,IF('Indicator Data'!AO27&lt;J$4,0,('Indicator Data'!AO27-J$4)/(J$3-J$4)*10)),1))</f>
        <v>7.7</v>
      </c>
      <c r="K19" s="233">
        <f>IF('Indicator Data'!AP27="No data","x",ROUND(IF('Indicator Data'!AP27&gt;K$3,10,IF('Indicator Data'!AP27&lt;K$4,0,('Indicator Data'!AP27-K$4)/(K$3-K$4)*10)),1))</f>
        <v>6</v>
      </c>
      <c r="L19" s="233">
        <f>IF('Indicator Data'!AQ27="No data","x",ROUND(IF('Indicator Data'!AQ27&gt;L$3,10,IF('Indicator Data'!AQ27&lt;L$4,0,('Indicator Data'!AQ27-L$4)/(L$3-L$4)*10)),1))</f>
        <v>5.0999999999999996</v>
      </c>
      <c r="M19" s="233">
        <f>ROUND(IF('Indicator Data'!AR27=0,0,IF(LOG('Indicator Data'!AR27)&gt;M$3,10,IF(LOG('Indicator Data'!AR27)&lt;M$4,0,((LOG('Indicator Data'!AR27)-M$4))/(M$3-M$4)*10))),1)</f>
        <v>8.1</v>
      </c>
      <c r="N19" s="233">
        <f>ROUND(IF('Indicator Data'!AS27=0,0,IF(LOG('Indicator Data'!AS27)&gt;N$3,10,IF(LOG('Indicator Data'!AK27)&lt;N$4,0,((LOG('Indicator Data'!AS27)-N$4))/(N$3-N$4)*10))),1)</f>
        <v>1.5</v>
      </c>
      <c r="O19" s="233">
        <v>0.8</v>
      </c>
      <c r="P19" s="233">
        <v>0.9</v>
      </c>
      <c r="Q19" s="233">
        <v>2.2000000000000002</v>
      </c>
      <c r="R19" s="233">
        <f>ROUND(IF('Indicator Data'!AW27=0,0,IF(LOG('Indicator Data'!AW27)&gt;R$3,10,IF(LOG('Indicator Data'!AW27)&lt;R$4,0,((LOG('Indicator Data'!AW27)-R$4))/(R$3-R$4)*10))),1)</f>
        <v>5.5</v>
      </c>
      <c r="S19" s="233">
        <f>ROUND(IF('Indicator Data'!AX27=0,0,IF(LOG('Indicator Data'!AX27)&gt;S$3,10,IF(LOG('Indicator Data'!AX27)&lt;S$4,0,((LOG('Indicator Data'!AX27)-S$4))/(S$3-S$4)*10))),1)</f>
        <v>4.9000000000000004</v>
      </c>
      <c r="T19" s="233">
        <f>IF('Indicator Data'!AY27="No data","x",ROUND(IF('Indicator Data'!AY27&gt;T$3,10,IF('Indicator Data'!AY27&lt;T$4,0,('Indicator Data'!AY27-T$4)/(T$3-T$4)*10)),1))</f>
        <v>0</v>
      </c>
      <c r="U19" s="233">
        <f>ROUND(IF('Indicator Data'!AZ27=0,0,IF(LOG('Indicator Data'!AZ27)&gt;U$3,10,IF(LOG('Indicator Data'!AZ27)&lt;U$4,0,((LOG('Indicator Data'!AZ27)-U$4))/(U$3-U$4)*10))),1)</f>
        <v>5.8</v>
      </c>
      <c r="V19" s="233">
        <f>ROUND(IF('Indicator Data'!BA27=0,0,IF(LOG('Indicator Data'!BA27)&gt;V$3,10,IF(LOG('Indicator Data'!BA27)&lt;V$4,0,((LOG('Indicator Data'!BA27)-V$4))/(V$3-V$4)*10))),1)</f>
        <v>2.2000000000000002</v>
      </c>
      <c r="W19" s="233">
        <f>ROUND(IF('Indicator Data'!BB27=0,0,IF(LOG('Indicator Data'!BB27)&gt;W$3,10,IF(LOG('Indicator Data'!BB27)&lt;W$4,0,((LOG('Indicator Data'!BB27)-W$4))/(W$3-W$4)*10))),1)</f>
        <v>6.3</v>
      </c>
      <c r="X19" s="233">
        <f>IF('Indicator Data'!BC27="No data","x",ROUND(IF('Indicator Data'!BC27&gt;X$3,10,IF('Indicator Data'!BC27&lt;X$4,0,('Indicator Data'!BC27-X$4)/(X$3-X$4)*10)),1))</f>
        <v>5.4</v>
      </c>
      <c r="Y19" s="233">
        <f>ROUND(IF('Indicator Data'!BD27=0,0,IF(LOG('Indicator Data'!BD27)&gt;Y$3,10,IF(LOG('Indicator Data'!BD27)&lt;Y$4,0,((LOG('Indicator Data'!BD27)-Y$4))/(Y$3-Y$4)*10))),1)</f>
        <v>6.3</v>
      </c>
      <c r="Z19" s="233">
        <f>ROUND(IF('Indicator Data'!BE27=0,0,IF(LOG('Indicator Data'!BE27)&gt;Z$3,10,IF(LOG('Indicator Data'!BE27)&lt;Z$4,0,((LOG('Indicator Data'!BE27)-Z$4))/(Z$3-Z$4)*10))),1)</f>
        <v>5.9</v>
      </c>
      <c r="AA19" s="233">
        <f>ROUND(IF('Indicator Data'!BF27=0,0,IF(LOG('Indicator Data'!BF27)&gt;AA$3,10,IF(LOG('Indicator Data'!BF27)&lt;AA$4,0,((LOG('Indicator Data'!BF27)-AA$4))/(AA$3-AA$4)*10))),1)</f>
        <v>0</v>
      </c>
      <c r="AB19" s="233">
        <f>ROUND(IF('Indicator Data'!BG27=0,0,IF(LOG('Indicator Data'!BG27)&gt;AB$3,10,IF(LOG('Indicator Data'!BG27)&lt;AB$4,0,((LOG('Indicator Data'!BG27)-AB$4))/(AB$3-AB$4)*10))),1)</f>
        <v>7.3</v>
      </c>
      <c r="AC19" s="233">
        <f>ROUND(IF('Indicator Data'!BH27=0,0,IF(LOG('Indicator Data'!BH27)&gt;AC$3,10,IF(LOG('Indicator Data'!BH27)&lt;AC$4,0,((LOG('Indicator Data'!BH27)-AC$4))/(AC$3-AC$4)*10))),1)</f>
        <v>7.7</v>
      </c>
      <c r="AD19" s="233">
        <f>IF('Indicator Data'!BI27="No data","x",ROUND(IF('Indicator Data'!BI27&gt;AD$3,10,IF('Indicator Data'!BI27&lt;AD$4,0,('Indicator Data'!BI27-AD$4)/(AD$3-AD$4)*10)),1))</f>
        <v>4.4000000000000004</v>
      </c>
      <c r="AE19" s="233">
        <f>IF('Indicator Data'!BJ27="No data","x",ROUND(IF('Indicator Data'!BJ27&gt;AE$3,10,IF('Indicator Data'!BJ27&lt;AE$4,0,('Indicator Data'!BJ27-AE$4)/(AE$3-AE$4)*10)),1))</f>
        <v>5.6</v>
      </c>
      <c r="AF19" s="233">
        <f>IF('Indicator Data'!BK27="No data","x",ROUND(IF('Indicator Data'!BK27&gt;AF$3,10,IF('Indicator Data'!BK27&lt;AF$4,0,('Indicator Data'!BK27-AF$4)/(AF$3-AF$4)*10)),1))</f>
        <v>1.4</v>
      </c>
      <c r="AG19" s="233">
        <f>IF('Indicator Data'!BL27="No data","x",ROUND(IF('Indicator Data'!BL27&gt;AG$3,10,IF('Indicator Data'!BL27&lt;AG$4,0,('Indicator Data'!BL27-AG$4)/(AG$3-AG$4)*10)),1))</f>
        <v>8.1</v>
      </c>
      <c r="AH19" s="233">
        <f>IF('Indicator Data'!BM27="No data","x",ROUND(IF('Indicator Data'!BM27&gt;AH$3,10,IF('Indicator Data'!BM27&lt;AH$4,0,('Indicator Data'!BM27-AH$4)/(AH$3-AH$4)*10)),1))</f>
        <v>4.4000000000000004</v>
      </c>
      <c r="AI19" s="233">
        <f>ROUND(IF('Indicator Data'!BN27=0,0,IF(LOG('Indicator Data'!BN27)&gt;AI$3,10,IF(LOG('Indicator Data'!BN27)&lt;AI$4,0,((LOG('Indicator Data'!BN27)-AI$4))/(AI$3-AI$4)*10))),1)</f>
        <v>9.8000000000000007</v>
      </c>
      <c r="AJ19" s="233">
        <f>IF('Indicator Data'!BO27="No data","x",ROUND(IF('Indicator Data'!BO27&gt;AJ$3,10,IF('Indicator Data'!BO27&lt;AJ$4,0,('Indicator Data'!BO27-AJ$4)/(AJ$3-AJ$4)*10)),1))</f>
        <v>5.4</v>
      </c>
      <c r="AK19" s="234">
        <f t="shared" si="0"/>
        <v>7.9</v>
      </c>
      <c r="AL19" s="234">
        <f t="shared" si="1"/>
        <v>5.5</v>
      </c>
      <c r="AM19" s="234">
        <f t="shared" si="2"/>
        <v>2.7</v>
      </c>
      <c r="AN19" s="235">
        <f t="shared" si="12"/>
        <v>6</v>
      </c>
      <c r="AO19" s="234">
        <f t="shared" si="4"/>
        <v>5.2</v>
      </c>
      <c r="AP19" s="234">
        <f t="shared" si="5"/>
        <v>4.9000000000000004</v>
      </c>
      <c r="AQ19" s="234">
        <f t="shared" si="6"/>
        <v>3.1</v>
      </c>
      <c r="AR19" s="234">
        <f t="shared" si="7"/>
        <v>7.5</v>
      </c>
      <c r="AS19" s="234">
        <f t="shared" si="8"/>
        <v>5.6</v>
      </c>
      <c r="AT19" s="236">
        <f t="shared" si="9"/>
        <v>5.5</v>
      </c>
      <c r="AU19" s="235">
        <f t="shared" si="10"/>
        <v>5.4</v>
      </c>
      <c r="AV19" s="235">
        <f t="shared" si="11"/>
        <v>5.7</v>
      </c>
      <c r="AW19" s="2"/>
    </row>
    <row r="20" spans="1:49" ht="14.4" x14ac:dyDescent="0.3">
      <c r="A20" t="str">
        <f>'Indicator Data'!A28</f>
        <v>Coastal Zone</v>
      </c>
      <c r="B20" t="str">
        <f>'Indicator Data'!B28</f>
        <v>Chattogram</v>
      </c>
      <c r="C20" t="str">
        <f>'Indicator Data'!C28</f>
        <v>Lakshmipur</v>
      </c>
      <c r="D20">
        <f>'Indicator Data'!D28</f>
        <v>2051</v>
      </c>
      <c r="E20" s="233">
        <f>IF(OR('Indicator Data'!AJ28=0,'Indicator Data'!AJ28="No data"),"0",ROUND(IF('Indicator Data'!AJ28&gt;E$3,0,IF('Indicator Data'!AJ28&lt;E$4,10,(E$3-'Indicator Data'!AJ28)/(E$3-E$4)*10)),1))</f>
        <v>4.7</v>
      </c>
      <c r="F20" s="233">
        <f>ROUND(IF('Indicator Data'!AK28=0,0,IF(LOG('Indicator Data'!AK28)&gt;F$3,10,IF(LOG('Indicator Data'!AK28)&lt;F$4,0,((LOG('Indicator Data'!AK28)-F$4))/(F$3-F$4)*10))),1)</f>
        <v>8.6999999999999993</v>
      </c>
      <c r="G20" s="233">
        <f>ROUND(IF('Indicator Data'!AL28=0,0,IF(LOG('Indicator Data'!AL28)&gt;G$3,10,IF(LOG('Indicator Data'!AL28)&lt;G$4,0,((LOG('Indicator Data'!AL28)-G$4))/(G$3-G$4)*10))),1)</f>
        <v>7.7</v>
      </c>
      <c r="H20" s="233">
        <f>IF('Indicator Data'!AM28="No data","x",ROUND(IF('Indicator Data'!AM28&gt;H$3,10,IF('Indicator Data'!AM28&lt;H$4,0,('Indicator Data'!AM28-H$4)/(H$3-H$4)*10)),1))</f>
        <v>7.4</v>
      </c>
      <c r="I20" s="233">
        <f>IF('Indicator Data'!AN28="No data","x",ROUND(IF('Indicator Data'!AN28&gt;I$3,10,IF('Indicator Data'!AN28&lt;I$4,0,('Indicator Data'!AN28-I$4)/(I$3-I$4)*10)),1))</f>
        <v>2.9</v>
      </c>
      <c r="J20" s="233">
        <f>IF('Indicator Data'!AO28="No data","x",ROUND(IF('Indicator Data'!AO28&gt;J$3,10,IF('Indicator Data'!AO28&lt;J$4,0,('Indicator Data'!AO28-J$4)/(J$3-J$4)*10)),1))</f>
        <v>8.3000000000000007</v>
      </c>
      <c r="K20" s="233">
        <f>IF('Indicator Data'!AP28="No data","x",ROUND(IF('Indicator Data'!AP28&gt;K$3,10,IF('Indicator Data'!AP28&lt;K$4,0,('Indicator Data'!AP28-K$4)/(K$3-K$4)*10)),1))</f>
        <v>7.5</v>
      </c>
      <c r="L20" s="233">
        <f>IF('Indicator Data'!AQ28="No data","x",ROUND(IF('Indicator Data'!AQ28&gt;L$3,10,IF('Indicator Data'!AQ28&lt;L$4,0,('Indicator Data'!AQ28-L$4)/(L$3-L$4)*10)),1))</f>
        <v>4.7</v>
      </c>
      <c r="M20" s="233">
        <f>ROUND(IF('Indicator Data'!AR28=0,0,IF(LOG('Indicator Data'!AR28)&gt;M$3,10,IF(LOG('Indicator Data'!AR28)&lt;M$4,0,((LOG('Indicator Data'!AR28)-M$4))/(M$3-M$4)*10))),1)</f>
        <v>8.1999999999999993</v>
      </c>
      <c r="N20" s="233">
        <f>ROUND(IF('Indicator Data'!AS28=0,0,IF(LOG('Indicator Data'!AS28)&gt;N$3,10,IF(LOG('Indicator Data'!AK28)&lt;N$4,0,((LOG('Indicator Data'!AS28)-N$4))/(N$3-N$4)*10))),1)</f>
        <v>2.7</v>
      </c>
      <c r="O20" s="233">
        <v>0.8</v>
      </c>
      <c r="P20" s="233">
        <v>0.9</v>
      </c>
      <c r="Q20" s="233">
        <v>2.2000000000000002</v>
      </c>
      <c r="R20" s="233">
        <f>ROUND(IF('Indicator Data'!AW28=0,0,IF(LOG('Indicator Data'!AW28)&gt;R$3,10,IF(LOG('Indicator Data'!AW28)&lt;R$4,0,((LOG('Indicator Data'!AW28)-R$4))/(R$3-R$4)*10))),1)</f>
        <v>4.7</v>
      </c>
      <c r="S20" s="233">
        <f>ROUND(IF('Indicator Data'!AX28=0,0,IF(LOG('Indicator Data'!AX28)&gt;S$3,10,IF(LOG('Indicator Data'!AX28)&lt;S$4,0,((LOG('Indicator Data'!AX28)-S$4))/(S$3-S$4)*10))),1)</f>
        <v>7.6</v>
      </c>
      <c r="T20" s="233">
        <f>IF('Indicator Data'!AY28="No data","x",ROUND(IF('Indicator Data'!AY28&gt;T$3,10,IF('Indicator Data'!AY28&lt;T$4,0,('Indicator Data'!AY28-T$4)/(T$3-T$4)*10)),1))</f>
        <v>0</v>
      </c>
      <c r="U20" s="233">
        <f>ROUND(IF('Indicator Data'!AZ28=0,0,IF(LOG('Indicator Data'!AZ28)&gt;U$3,10,IF(LOG('Indicator Data'!AZ28)&lt;U$4,0,((LOG('Indicator Data'!AZ28)-U$4))/(U$3-U$4)*10))),1)</f>
        <v>5</v>
      </c>
      <c r="V20" s="233">
        <f>ROUND(IF('Indicator Data'!BA28=0,0,IF(LOG('Indicator Data'!BA28)&gt;V$3,10,IF(LOG('Indicator Data'!BA28)&lt;V$4,0,((LOG('Indicator Data'!BA28)-V$4))/(V$3-V$4)*10))),1)</f>
        <v>6.1</v>
      </c>
      <c r="W20" s="233">
        <f>ROUND(IF('Indicator Data'!BB28=0,0,IF(LOG('Indicator Data'!BB28)&gt;W$3,10,IF(LOG('Indicator Data'!BB28)&lt;W$4,0,((LOG('Indicator Data'!BB28)-W$4))/(W$3-W$4)*10))),1)</f>
        <v>6.6</v>
      </c>
      <c r="X20" s="233">
        <f>IF('Indicator Data'!BC28="No data","x",ROUND(IF('Indicator Data'!BC28&gt;X$3,10,IF('Indicator Data'!BC28&lt;X$4,0,('Indicator Data'!BC28-X$4)/(X$3-X$4)*10)),1))</f>
        <v>1.5</v>
      </c>
      <c r="Y20" s="233">
        <f>ROUND(IF('Indicator Data'!BD28=0,0,IF(LOG('Indicator Data'!BD28)&gt;Y$3,10,IF(LOG('Indicator Data'!BD28)&lt;Y$4,0,((LOG('Indicator Data'!BD28)-Y$4))/(Y$3-Y$4)*10))),1)</f>
        <v>2.5</v>
      </c>
      <c r="Z20" s="233">
        <f>ROUND(IF('Indicator Data'!BE28=0,0,IF(LOG('Indicator Data'!BE28)&gt;Z$3,10,IF(LOG('Indicator Data'!BE28)&lt;Z$4,0,((LOG('Indicator Data'!BE28)-Z$4))/(Z$3-Z$4)*10))),1)</f>
        <v>3.5</v>
      </c>
      <c r="AA20" s="233">
        <f>ROUND(IF('Indicator Data'!BF28=0,0,IF(LOG('Indicator Data'!BF28)&gt;AA$3,10,IF(LOG('Indicator Data'!BF28)&lt;AA$4,0,((LOG('Indicator Data'!BF28)-AA$4))/(AA$3-AA$4)*10))),1)</f>
        <v>2.5</v>
      </c>
      <c r="AB20" s="233">
        <f>ROUND(IF('Indicator Data'!BG28=0,0,IF(LOG('Indicator Data'!BG28)&gt;AB$3,10,IF(LOG('Indicator Data'!BG28)&lt;AB$4,0,((LOG('Indicator Data'!BG28)-AB$4))/(AB$3-AB$4)*10))),1)</f>
        <v>4.8</v>
      </c>
      <c r="AC20" s="233">
        <f>ROUND(IF('Indicator Data'!BH28=0,0,IF(LOG('Indicator Data'!BH28)&gt;AC$3,10,IF(LOG('Indicator Data'!BH28)&lt;AC$4,0,((LOG('Indicator Data'!BH28)-AC$4))/(AC$3-AC$4)*10))),1)</f>
        <v>7.7</v>
      </c>
      <c r="AD20" s="233">
        <f>IF('Indicator Data'!BI28="No data","x",ROUND(IF('Indicator Data'!BI28&gt;AD$3,10,IF('Indicator Data'!BI28&lt;AD$4,0,('Indicator Data'!BI28-AD$4)/(AD$3-AD$4)*10)),1))</f>
        <v>2.2999999999999998</v>
      </c>
      <c r="AE20" s="233">
        <f>IF('Indicator Data'!BJ28="No data","x",ROUND(IF('Indicator Data'!BJ28&gt;AE$3,10,IF('Indicator Data'!BJ28&lt;AE$4,0,('Indicator Data'!BJ28-AE$4)/(AE$3-AE$4)*10)),1))</f>
        <v>2.8</v>
      </c>
      <c r="AF20" s="233">
        <f>IF('Indicator Data'!BK28="No data","x",ROUND(IF('Indicator Data'!BK28&gt;AF$3,10,IF('Indicator Data'!BK28&lt;AF$4,0,('Indicator Data'!BK28-AF$4)/(AF$3-AF$4)*10)),1))</f>
        <v>6.8</v>
      </c>
      <c r="AG20" s="233">
        <f>IF('Indicator Data'!BL28="No data","x",ROUND(IF('Indicator Data'!BL28&gt;AG$3,10,IF('Indicator Data'!BL28&lt;AG$4,0,('Indicator Data'!BL28-AG$4)/(AG$3-AG$4)*10)),1))</f>
        <v>5.8</v>
      </c>
      <c r="AH20" s="233">
        <f>IF('Indicator Data'!BM28="No data","x",ROUND(IF('Indicator Data'!BM28&gt;AH$3,10,IF('Indicator Data'!BM28&lt;AH$4,0,('Indicator Data'!BM28-AH$4)/(AH$3-AH$4)*10)),1))</f>
        <v>6.4</v>
      </c>
      <c r="AI20" s="233">
        <f>ROUND(IF('Indicator Data'!BN28=0,0,IF(LOG('Indicator Data'!BN28)&gt;AI$3,10,IF(LOG('Indicator Data'!BN28)&lt;AI$4,0,((LOG('Indicator Data'!BN28)-AI$4))/(AI$3-AI$4)*10))),1)</f>
        <v>0</v>
      </c>
      <c r="AJ20" s="233">
        <f>IF('Indicator Data'!BO28="No data","x",ROUND(IF('Indicator Data'!BO28&gt;AJ$3,10,IF('Indicator Data'!BO28&lt;AJ$4,0,('Indicator Data'!BO28-AJ$4)/(AJ$3-AJ$4)*10)),1))</f>
        <v>9.5</v>
      </c>
      <c r="AK20" s="234">
        <f t="shared" si="0"/>
        <v>7.1</v>
      </c>
      <c r="AL20" s="234">
        <f t="shared" si="1"/>
        <v>5.9</v>
      </c>
      <c r="AM20" s="234">
        <f t="shared" si="2"/>
        <v>3</v>
      </c>
      <c r="AN20" s="235">
        <f t="shared" si="12"/>
        <v>5.8</v>
      </c>
      <c r="AO20" s="234">
        <f t="shared" si="4"/>
        <v>6.2</v>
      </c>
      <c r="AP20" s="234">
        <f t="shared" si="5"/>
        <v>4.8</v>
      </c>
      <c r="AQ20" s="234">
        <f t="shared" si="6"/>
        <v>2.1</v>
      </c>
      <c r="AR20" s="234">
        <f t="shared" si="7"/>
        <v>6.3</v>
      </c>
      <c r="AS20" s="234">
        <f t="shared" si="8"/>
        <v>4</v>
      </c>
      <c r="AT20" s="236">
        <f t="shared" si="9"/>
        <v>4.5</v>
      </c>
      <c r="AU20" s="235">
        <f t="shared" si="10"/>
        <v>5.4</v>
      </c>
      <c r="AV20" s="235">
        <f t="shared" si="11"/>
        <v>5.6</v>
      </c>
      <c r="AW20" s="2"/>
    </row>
    <row r="21" spans="1:49" ht="14.4" x14ac:dyDescent="0.3">
      <c r="A21" t="str">
        <f>'Indicator Data'!A29</f>
        <v>Coastal Zone</v>
      </c>
      <c r="B21" t="str">
        <f>'Indicator Data'!B29</f>
        <v>Chattogram</v>
      </c>
      <c r="C21" t="str">
        <f>'Indicator Data'!C29</f>
        <v>Noakhali</v>
      </c>
      <c r="D21">
        <f>'Indicator Data'!D29</f>
        <v>2075</v>
      </c>
      <c r="E21" s="233">
        <f>IF(OR('Indicator Data'!AJ29=0,'Indicator Data'!AJ29="No data"),"0",ROUND(IF('Indicator Data'!AJ29&gt;E$3,0,IF('Indicator Data'!AJ29&lt;E$4,10,(E$3-'Indicator Data'!AJ29)/(E$3-E$4)*10)),1))</f>
        <v>4.7</v>
      </c>
      <c r="F21" s="233">
        <f>ROUND(IF('Indicator Data'!AK29=0,0,IF(LOG('Indicator Data'!AK29)&gt;F$3,10,IF(LOG('Indicator Data'!AK29)&lt;F$4,0,((LOG('Indicator Data'!AK29)-F$4))/(F$3-F$4)*10))),1)</f>
        <v>8.1</v>
      </c>
      <c r="G21" s="233">
        <f>ROUND(IF('Indicator Data'!AL29=0,0,IF(LOG('Indicator Data'!AL29)&gt;G$3,10,IF(LOG('Indicator Data'!AL29)&lt;G$4,0,((LOG('Indicator Data'!AL29)-G$4))/(G$3-G$4)*10))),1)</f>
        <v>6.6</v>
      </c>
      <c r="H21" s="233">
        <f>IF('Indicator Data'!AM29="No data","x",ROUND(IF('Indicator Data'!AM29&gt;H$3,10,IF('Indicator Data'!AM29&lt;H$4,0,('Indicator Data'!AM29-H$4)/(H$3-H$4)*10)),1))</f>
        <v>7.4</v>
      </c>
      <c r="I21" s="233">
        <f>IF('Indicator Data'!AN29="No data","x",ROUND(IF('Indicator Data'!AN29&gt;I$3,10,IF('Indicator Data'!AN29&lt;I$4,0,('Indicator Data'!AN29-I$4)/(I$3-I$4)*10)),1))</f>
        <v>2.7</v>
      </c>
      <c r="J21" s="233">
        <f>IF('Indicator Data'!AO29="No data","x",ROUND(IF('Indicator Data'!AO29&gt;J$3,10,IF('Indicator Data'!AO29&lt;J$4,0,('Indicator Data'!AO29-J$4)/(J$3-J$4)*10)),1))</f>
        <v>8.6999999999999993</v>
      </c>
      <c r="K21" s="233">
        <f>IF('Indicator Data'!AP29="No data","x",ROUND(IF('Indicator Data'!AP29&gt;K$3,10,IF('Indicator Data'!AP29&lt;K$4,0,('Indicator Data'!AP29-K$4)/(K$3-K$4)*10)),1))</f>
        <v>7.7</v>
      </c>
      <c r="L21" s="233">
        <f>IF('Indicator Data'!AQ29="No data","x",ROUND(IF('Indicator Data'!AQ29&gt;L$3,10,IF('Indicator Data'!AQ29&lt;L$4,0,('Indicator Data'!AQ29-L$4)/(L$3-L$4)*10)),1))</f>
        <v>4.5999999999999996</v>
      </c>
      <c r="M21" s="233">
        <f>ROUND(IF('Indicator Data'!AR29=0,0,IF(LOG('Indicator Data'!AR29)&gt;M$3,10,IF(LOG('Indicator Data'!AR29)&lt;M$4,0,((LOG('Indicator Data'!AR29)-M$4))/(M$3-M$4)*10))),1)</f>
        <v>8</v>
      </c>
      <c r="N21" s="233">
        <f>ROUND(IF('Indicator Data'!AS29=0,0,IF(LOG('Indicator Data'!AS29)&gt;N$3,10,IF(LOG('Indicator Data'!AK29)&lt;N$4,0,((LOG('Indicator Data'!AS29)-N$4))/(N$3-N$4)*10))),1)</f>
        <v>3.1</v>
      </c>
      <c r="O21" s="233">
        <v>0.8</v>
      </c>
      <c r="P21" s="233">
        <v>0.9</v>
      </c>
      <c r="Q21" s="233">
        <v>2.2000000000000002</v>
      </c>
      <c r="R21" s="233">
        <f>ROUND(IF('Indicator Data'!AW29=0,0,IF(LOG('Indicator Data'!AW29)&gt;R$3,10,IF(LOG('Indicator Data'!AW29)&lt;R$4,0,((LOG('Indicator Data'!AW29)-R$4))/(R$3-R$4)*10))),1)</f>
        <v>3.3</v>
      </c>
      <c r="S21" s="233">
        <f>ROUND(IF('Indicator Data'!AX29=0,0,IF(LOG('Indicator Data'!AX29)&gt;S$3,10,IF(LOG('Indicator Data'!AX29)&lt;S$4,0,((LOG('Indicator Data'!AX29)-S$4))/(S$3-S$4)*10))),1)</f>
        <v>7.3</v>
      </c>
      <c r="T21" s="233">
        <f>IF('Indicator Data'!AY29="No data","x",ROUND(IF('Indicator Data'!AY29&gt;T$3,10,IF('Indicator Data'!AY29&lt;T$4,0,('Indicator Data'!AY29-T$4)/(T$3-T$4)*10)),1))</f>
        <v>0</v>
      </c>
      <c r="U21" s="233">
        <f>ROUND(IF('Indicator Data'!AZ29=0,0,IF(LOG('Indicator Data'!AZ29)&gt;U$3,10,IF(LOG('Indicator Data'!AZ29)&lt;U$4,0,((LOG('Indicator Data'!AZ29)-U$4))/(U$3-U$4)*10))),1)</f>
        <v>7.2</v>
      </c>
      <c r="V21" s="233">
        <f>ROUND(IF('Indicator Data'!BA29=0,0,IF(LOG('Indicator Data'!BA29)&gt;V$3,10,IF(LOG('Indicator Data'!BA29)&lt;V$4,0,((LOG('Indicator Data'!BA29)-V$4))/(V$3-V$4)*10))),1)</f>
        <v>7.5</v>
      </c>
      <c r="W21" s="233">
        <f>ROUND(IF('Indicator Data'!BB29=0,0,IF(LOG('Indicator Data'!BB29)&gt;W$3,10,IF(LOG('Indicator Data'!BB29)&lt;W$4,0,((LOG('Indicator Data'!BB29)-W$4))/(W$3-W$4)*10))),1)</f>
        <v>8.1999999999999993</v>
      </c>
      <c r="X21" s="233">
        <f>IF('Indicator Data'!BC29="No data","x",ROUND(IF('Indicator Data'!BC29&gt;X$3,10,IF('Indicator Data'!BC29&lt;X$4,0,('Indicator Data'!BC29-X$4)/(X$3-X$4)*10)),1))</f>
        <v>7.1</v>
      </c>
      <c r="Y21" s="233">
        <f>ROUND(IF('Indicator Data'!BD29=0,0,IF(LOG('Indicator Data'!BD29)&gt;Y$3,10,IF(LOG('Indicator Data'!BD29)&lt;Y$4,0,((LOG('Indicator Data'!BD29)-Y$4))/(Y$3-Y$4)*10))),1)</f>
        <v>7.2</v>
      </c>
      <c r="Z21" s="233">
        <f>ROUND(IF('Indicator Data'!BE29=0,0,IF(LOG('Indicator Data'!BE29)&gt;Z$3,10,IF(LOG('Indicator Data'!BE29)&lt;Z$4,0,((LOG('Indicator Data'!BE29)-Z$4))/(Z$3-Z$4)*10))),1)</f>
        <v>6.4</v>
      </c>
      <c r="AA21" s="233">
        <f>ROUND(IF('Indicator Data'!BF29=0,0,IF(LOG('Indicator Data'!BF29)&gt;AA$3,10,IF(LOG('Indicator Data'!BF29)&lt;AA$4,0,((LOG('Indicator Data'!BF29)-AA$4))/(AA$3-AA$4)*10))),1)</f>
        <v>5.0999999999999996</v>
      </c>
      <c r="AB21" s="233">
        <f>ROUND(IF('Indicator Data'!BG29=0,0,IF(LOG('Indicator Data'!BG29)&gt;AB$3,10,IF(LOG('Indicator Data'!BG29)&lt;AB$4,0,((LOG('Indicator Data'!BG29)-AB$4))/(AB$3-AB$4)*10))),1)</f>
        <v>4.2</v>
      </c>
      <c r="AC21" s="233">
        <f>ROUND(IF('Indicator Data'!BH29=0,0,IF(LOG('Indicator Data'!BH29)&gt;AC$3,10,IF(LOG('Indicator Data'!BH29)&lt;AC$4,0,((LOG('Indicator Data'!BH29)-AC$4))/(AC$3-AC$4)*10))),1)</f>
        <v>5.4</v>
      </c>
      <c r="AD21" s="233">
        <f>IF('Indicator Data'!BI29="No data","x",ROUND(IF('Indicator Data'!BI29&gt;AD$3,10,IF('Indicator Data'!BI29&lt;AD$4,0,('Indicator Data'!BI29-AD$4)/(AD$3-AD$4)*10)),1))</f>
        <v>1.5</v>
      </c>
      <c r="AE21" s="233">
        <f>IF('Indicator Data'!BJ29="No data","x",ROUND(IF('Indicator Data'!BJ29&gt;AE$3,10,IF('Indicator Data'!BJ29&lt;AE$4,0,('Indicator Data'!BJ29-AE$4)/(AE$3-AE$4)*10)),1))</f>
        <v>7.5</v>
      </c>
      <c r="AF21" s="233">
        <f>IF('Indicator Data'!BK29="No data","x",ROUND(IF('Indicator Data'!BK29&gt;AF$3,10,IF('Indicator Data'!BK29&lt;AF$4,0,('Indicator Data'!BK29-AF$4)/(AF$3-AF$4)*10)),1))</f>
        <v>7.3</v>
      </c>
      <c r="AG21" s="233">
        <f>IF('Indicator Data'!BL29="No data","x",ROUND(IF('Indicator Data'!BL29&gt;AG$3,10,IF('Indicator Data'!BL29&lt;AG$4,0,('Indicator Data'!BL29-AG$4)/(AG$3-AG$4)*10)),1))</f>
        <v>6.3</v>
      </c>
      <c r="AH21" s="233">
        <f>IF('Indicator Data'!BM29="No data","x",ROUND(IF('Indicator Data'!BM29&gt;AH$3,10,IF('Indicator Data'!BM29&lt;AH$4,0,('Indicator Data'!BM29-AH$4)/(AH$3-AH$4)*10)),1))</f>
        <v>5.6</v>
      </c>
      <c r="AI21" s="233">
        <f>ROUND(IF('Indicator Data'!BN29=0,0,IF(LOG('Indicator Data'!BN29)&gt;AI$3,10,IF(LOG('Indicator Data'!BN29)&lt;AI$4,0,((LOG('Indicator Data'!BN29)-AI$4))/(AI$3-AI$4)*10))),1)</f>
        <v>0</v>
      </c>
      <c r="AJ21" s="233">
        <f>IF('Indicator Data'!BO29="No data","x",ROUND(IF('Indicator Data'!BO29&gt;AJ$3,10,IF('Indicator Data'!BO29&lt;AJ$4,0,('Indicator Data'!BO29-AJ$4)/(AJ$3-AJ$4)*10)),1))</f>
        <v>8.9</v>
      </c>
      <c r="AK21" s="234">
        <f t="shared" si="0"/>
        <v>6.7</v>
      </c>
      <c r="AL21" s="234">
        <f t="shared" si="1"/>
        <v>5.9</v>
      </c>
      <c r="AM21" s="234">
        <f t="shared" si="2"/>
        <v>3</v>
      </c>
      <c r="AN21" s="235">
        <f t="shared" si="12"/>
        <v>5.6</v>
      </c>
      <c r="AO21" s="234">
        <f t="shared" si="4"/>
        <v>5.3</v>
      </c>
      <c r="AP21" s="234">
        <f t="shared" si="5"/>
        <v>7.5</v>
      </c>
      <c r="AQ21" s="234">
        <f t="shared" si="6"/>
        <v>4.7</v>
      </c>
      <c r="AR21" s="234">
        <f t="shared" si="7"/>
        <v>4.8</v>
      </c>
      <c r="AS21" s="234">
        <f t="shared" si="8"/>
        <v>4.7</v>
      </c>
      <c r="AT21" s="236">
        <f t="shared" si="9"/>
        <v>5.6</v>
      </c>
      <c r="AU21" s="235">
        <f t="shared" si="10"/>
        <v>5.5</v>
      </c>
      <c r="AV21" s="235">
        <f t="shared" si="11"/>
        <v>5.6</v>
      </c>
      <c r="AW21" s="2"/>
    </row>
    <row r="22" spans="1:49" ht="15.75" customHeight="1" x14ac:dyDescent="0.3">
      <c r="A22" t="str">
        <f>'Indicator Data'!A30</f>
        <v>Chittagong Hill Tract and Coast</v>
      </c>
      <c r="B22" t="str">
        <f>'Indicator Data'!B30</f>
        <v>Chattogram</v>
      </c>
      <c r="C22" t="str">
        <f>'Indicator Data'!C30</f>
        <v>Rangamati</v>
      </c>
      <c r="D22">
        <f>'Indicator Data'!D30</f>
        <v>2084</v>
      </c>
      <c r="E22" s="233">
        <f>IF(OR('Indicator Data'!AJ30=0,'Indicator Data'!AJ30="No data"),"0",ROUND(IF('Indicator Data'!AJ30&gt;E$3,0,IF('Indicator Data'!AJ30&lt;E$4,10,(E$3-'Indicator Data'!AJ30)/(E$3-E$4)*10)),1))</f>
        <v>6.7</v>
      </c>
      <c r="F22" s="233">
        <f>ROUND(IF('Indicator Data'!AK30=0,0,IF(LOG('Indicator Data'!AK30)&gt;F$3,10,IF(LOG('Indicator Data'!AK30)&lt;F$4,0,((LOG('Indicator Data'!AK30)-F$4))/(F$3-F$4)*10))),1)</f>
        <v>7.8</v>
      </c>
      <c r="G22" s="233">
        <f>ROUND(IF('Indicator Data'!AL30=0,0,IF(LOG('Indicator Data'!AL30)&gt;G$3,10,IF(LOG('Indicator Data'!AL30)&lt;G$4,0,((LOG('Indicator Data'!AL30)-G$4))/(G$3-G$4)*10))),1)</f>
        <v>7.3</v>
      </c>
      <c r="H22" s="233">
        <f>IF('Indicator Data'!AM30="No data","x",ROUND(IF('Indicator Data'!AM30&gt;H$3,10,IF('Indicator Data'!AM30&lt;H$4,0,('Indicator Data'!AM30-H$4)/(H$3-H$4)*10)),1))</f>
        <v>8.5</v>
      </c>
      <c r="I22" s="233">
        <f>IF('Indicator Data'!AN30="No data","x",ROUND(IF('Indicator Data'!AN30&gt;I$3,10,IF('Indicator Data'!AN30&lt;I$4,0,('Indicator Data'!AN30-I$4)/(I$3-I$4)*10)),1))</f>
        <v>1.7</v>
      </c>
      <c r="J22" s="233">
        <f>IF('Indicator Data'!AO30="No data","x",ROUND(IF('Indicator Data'!AO30&gt;J$3,10,IF('Indicator Data'!AO30&lt;J$4,0,('Indicator Data'!AO30-J$4)/(J$3-J$4)*10)),1))</f>
        <v>7.9</v>
      </c>
      <c r="K22" s="233">
        <f>IF('Indicator Data'!AP30="No data","x",ROUND(IF('Indicator Data'!AP30&gt;K$3,10,IF('Indicator Data'!AP30&lt;K$4,0,('Indicator Data'!AP30-K$4)/(K$3-K$4)*10)),1))</f>
        <v>4.5999999999999996</v>
      </c>
      <c r="L22" s="233">
        <f>IF('Indicator Data'!AQ30="No data","x",ROUND(IF('Indicator Data'!AQ30&gt;L$3,10,IF('Indicator Data'!AQ30&lt;L$4,0,('Indicator Data'!AQ30-L$4)/(L$3-L$4)*10)),1))</f>
        <v>5.6</v>
      </c>
      <c r="M22" s="233">
        <f>ROUND(IF('Indicator Data'!AR30=0,0,IF(LOG('Indicator Data'!AR30)&gt;M$3,10,IF(LOG('Indicator Data'!AR30)&lt;M$4,0,((LOG('Indicator Data'!AR30)-M$4))/(M$3-M$4)*10))),1)</f>
        <v>9.6</v>
      </c>
      <c r="N22" s="233">
        <f>ROUND(IF('Indicator Data'!AS30=0,0,IF(LOG('Indicator Data'!AS30)&gt;N$3,10,IF(LOG('Indicator Data'!AK30)&lt;N$4,0,((LOG('Indicator Data'!AS30)-N$4))/(N$3-N$4)*10))),1)</f>
        <v>3.5</v>
      </c>
      <c r="O22" s="233">
        <v>0.8</v>
      </c>
      <c r="P22" s="233">
        <v>0.9</v>
      </c>
      <c r="Q22" s="233">
        <v>2.2000000000000002</v>
      </c>
      <c r="R22" s="233">
        <f>ROUND(IF('Indicator Data'!AW30=0,0,IF(LOG('Indicator Data'!AW30)&gt;R$3,10,IF(LOG('Indicator Data'!AW30)&lt;R$4,0,((LOG('Indicator Data'!AW30)-R$4))/(R$3-R$4)*10))),1)</f>
        <v>7.5</v>
      </c>
      <c r="S22" s="233">
        <f>ROUND(IF('Indicator Data'!AX30=0,0,IF(LOG('Indicator Data'!AX30)&gt;S$3,10,IF(LOG('Indicator Data'!AX30)&lt;S$4,0,((LOG('Indicator Data'!AX30)-S$4))/(S$3-S$4)*10))),1)</f>
        <v>5.4</v>
      </c>
      <c r="T22" s="233">
        <f>IF('Indicator Data'!AY30="No data","x",ROUND(IF('Indicator Data'!AY30&gt;T$3,10,IF('Indicator Data'!AY30&lt;T$4,0,('Indicator Data'!AY30-T$4)/(T$3-T$4)*10)),1))</f>
        <v>0</v>
      </c>
      <c r="U22" s="233">
        <f>ROUND(IF('Indicator Data'!AZ30=0,0,IF(LOG('Indicator Data'!AZ30)&gt;U$3,10,IF(LOG('Indicator Data'!AZ30)&lt;U$4,0,((LOG('Indicator Data'!AZ30)-U$4))/(U$3-U$4)*10))),1)</f>
        <v>10</v>
      </c>
      <c r="V22" s="233">
        <f>ROUND(IF('Indicator Data'!BA30=0,0,IF(LOG('Indicator Data'!BA30)&gt;V$3,10,IF(LOG('Indicator Data'!BA30)&lt;V$4,0,((LOG('Indicator Data'!BA30)-V$4))/(V$3-V$4)*10))),1)</f>
        <v>4.8</v>
      </c>
      <c r="W22" s="233">
        <f>ROUND(IF('Indicator Data'!BB30=0,0,IF(LOG('Indicator Data'!BB30)&gt;W$3,10,IF(LOG('Indicator Data'!BB30)&lt;W$4,0,((LOG('Indicator Data'!BB30)-W$4))/(W$3-W$4)*10))),1)</f>
        <v>7.5</v>
      </c>
      <c r="X22" s="233">
        <f>IF('Indicator Data'!BC30="No data","x",ROUND(IF('Indicator Data'!BC30&gt;X$3,10,IF('Indicator Data'!BC30&lt;X$4,0,('Indicator Data'!BC30-X$4)/(X$3-X$4)*10)),1))</f>
        <v>7</v>
      </c>
      <c r="Y22" s="233">
        <f>ROUND(IF('Indicator Data'!BD30=0,0,IF(LOG('Indicator Data'!BD30)&gt;Y$3,10,IF(LOG('Indicator Data'!BD30)&lt;Y$4,0,((LOG('Indicator Data'!BD30)-Y$4))/(Y$3-Y$4)*10))),1)</f>
        <v>6.6</v>
      </c>
      <c r="Z22" s="233">
        <f>ROUND(IF('Indicator Data'!BE30=0,0,IF(LOG('Indicator Data'!BE30)&gt;Z$3,10,IF(LOG('Indicator Data'!BE30)&lt;Z$4,0,((LOG('Indicator Data'!BE30)-Z$4))/(Z$3-Z$4)*10))),1)</f>
        <v>9.1</v>
      </c>
      <c r="AA22" s="233">
        <f>ROUND(IF('Indicator Data'!BF30=0,0,IF(LOG('Indicator Data'!BF30)&gt;AA$3,10,IF(LOG('Indicator Data'!BF30)&lt;AA$4,0,((LOG('Indicator Data'!BF30)-AA$4))/(AA$3-AA$4)*10))),1)</f>
        <v>5.3</v>
      </c>
      <c r="AB22" s="233">
        <f>ROUND(IF('Indicator Data'!BG30=0,0,IF(LOG('Indicator Data'!BG30)&gt;AB$3,10,IF(LOG('Indicator Data'!BG30)&lt;AB$4,0,((LOG('Indicator Data'!BG30)-AB$4))/(AB$3-AB$4)*10))),1)</f>
        <v>2.4</v>
      </c>
      <c r="AC22" s="233">
        <f>ROUND(IF('Indicator Data'!BH30=0,0,IF(LOG('Indicator Data'!BH30)&gt;AC$3,10,IF(LOG('Indicator Data'!BH30)&lt;AC$4,0,((LOG('Indicator Data'!BH30)-AC$4))/(AC$3-AC$4)*10))),1)</f>
        <v>5.4</v>
      </c>
      <c r="AD22" s="233">
        <f>IF('Indicator Data'!BI30="No data","x",ROUND(IF('Indicator Data'!BI30&gt;AD$3,10,IF('Indicator Data'!BI30&lt;AD$4,0,('Indicator Data'!BI30-AD$4)/(AD$3-AD$4)*10)),1))</f>
        <v>1.9</v>
      </c>
      <c r="AE22" s="233">
        <f>IF('Indicator Data'!BJ30="No data","x",ROUND(IF('Indicator Data'!BJ30&gt;AE$3,10,IF('Indicator Data'!BJ30&lt;AE$4,0,('Indicator Data'!BJ30-AE$4)/(AE$3-AE$4)*10)),1))</f>
        <v>4</v>
      </c>
      <c r="AF22" s="233">
        <f>IF('Indicator Data'!BK30="No data","x",ROUND(IF('Indicator Data'!BK30&gt;AF$3,10,IF('Indicator Data'!BK30&lt;AF$4,0,('Indicator Data'!BK30-AF$4)/(AF$3-AF$4)*10)),1))</f>
        <v>0</v>
      </c>
      <c r="AG22" s="233">
        <f>IF('Indicator Data'!BL30="No data","x",ROUND(IF('Indicator Data'!BL30&gt;AG$3,10,IF('Indicator Data'!BL30&lt;AG$4,0,('Indicator Data'!BL30-AG$4)/(AG$3-AG$4)*10)),1))</f>
        <v>8.1999999999999993</v>
      </c>
      <c r="AH22" s="233">
        <f>IF('Indicator Data'!BM30="No data","x",ROUND(IF('Indicator Data'!BM30&gt;AH$3,10,IF('Indicator Data'!BM30&lt;AH$4,0,('Indicator Data'!BM30-AH$4)/(AH$3-AH$4)*10)),1))</f>
        <v>3.1</v>
      </c>
      <c r="AI22" s="233">
        <f>ROUND(IF('Indicator Data'!BN30=0,0,IF(LOG('Indicator Data'!BN30)&gt;AI$3,10,IF(LOG('Indicator Data'!BN30)&lt;AI$4,0,((LOG('Indicator Data'!BN30)-AI$4))/(AI$3-AI$4)*10))),1)</f>
        <v>10</v>
      </c>
      <c r="AJ22" s="233">
        <f>IF('Indicator Data'!BO30="No data","x",ROUND(IF('Indicator Data'!BO30&gt;AJ$3,10,IF('Indicator Data'!BO30&lt;AJ$4,0,('Indicator Data'!BO30-AJ$4)/(AJ$3-AJ$4)*10)),1))</f>
        <v>9.1999999999999993</v>
      </c>
      <c r="AK22" s="234">
        <f t="shared" si="0"/>
        <v>7.6</v>
      </c>
      <c r="AL22" s="234">
        <f t="shared" si="1"/>
        <v>5</v>
      </c>
      <c r="AM22" s="234">
        <f t="shared" si="2"/>
        <v>3.4</v>
      </c>
      <c r="AN22" s="235">
        <f t="shared" si="12"/>
        <v>5.9</v>
      </c>
      <c r="AO22" s="234">
        <f t="shared" si="4"/>
        <v>6.5</v>
      </c>
      <c r="AP22" s="234">
        <f t="shared" si="5"/>
        <v>7.3</v>
      </c>
      <c r="AQ22" s="234">
        <f t="shared" si="6"/>
        <v>5.3</v>
      </c>
      <c r="AR22" s="234">
        <f t="shared" si="7"/>
        <v>3.9</v>
      </c>
      <c r="AS22" s="234">
        <f t="shared" si="8"/>
        <v>4.5</v>
      </c>
      <c r="AT22" s="236">
        <f t="shared" si="9"/>
        <v>5.4</v>
      </c>
      <c r="AU22" s="235">
        <f t="shared" si="10"/>
        <v>6</v>
      </c>
      <c r="AV22" s="235">
        <f t="shared" si="11"/>
        <v>6</v>
      </c>
      <c r="AW22" s="2"/>
    </row>
    <row r="23" spans="1:49" ht="15.75" customHeight="1" x14ac:dyDescent="0.3">
      <c r="A23" t="str">
        <f>'Indicator Data'!A31</f>
        <v>Cross Cutting Area</v>
      </c>
      <c r="B23" t="str">
        <f>'Indicator Data'!B31</f>
        <v>Dhaka</v>
      </c>
      <c r="C23" t="str">
        <f>'Indicator Data'!C31</f>
        <v>Dhaka</v>
      </c>
      <c r="D23">
        <f>'Indicator Data'!D31</f>
        <v>3026</v>
      </c>
      <c r="E23" s="233">
        <f>IF(OR('Indicator Data'!AJ31=0,'Indicator Data'!AJ31="No data"),"0",ROUND(IF('Indicator Data'!AJ31&gt;E$3,0,IF('Indicator Data'!AJ31&lt;E$4,10,(E$3-'Indicator Data'!AJ31)/(E$3-E$4)*10)),1))</f>
        <v>0</v>
      </c>
      <c r="F23" s="233">
        <f>ROUND(IF('Indicator Data'!AK31=0,0,IF(LOG('Indicator Data'!AK31)&gt;F$3,10,IF(LOG('Indicator Data'!AK31)&lt;F$4,0,((LOG('Indicator Data'!AK31)-F$4))/(F$3-F$4)*10))),1)</f>
        <v>5.4</v>
      </c>
      <c r="G23" s="233">
        <f>ROUND(IF('Indicator Data'!AL31=0,0,IF(LOG('Indicator Data'!AL31)&gt;G$3,10,IF(LOG('Indicator Data'!AL31)&lt;G$4,0,((LOG('Indicator Data'!AL31)-G$4))/(G$3-G$4)*10))),1)</f>
        <v>4.0999999999999996</v>
      </c>
      <c r="H23" s="233">
        <f>IF('Indicator Data'!AM31="No data","x",ROUND(IF('Indicator Data'!AM31&gt;H$3,10,IF('Indicator Data'!AM31&lt;H$4,0,('Indicator Data'!AM31-H$4)/(H$3-H$4)*10)),1))</f>
        <v>4.3</v>
      </c>
      <c r="I23" s="233">
        <f>IF('Indicator Data'!AN31="No data","x",ROUND(IF('Indicator Data'!AN31&gt;I$3,10,IF('Indicator Data'!AN31&lt;I$4,0,('Indicator Data'!AN31-I$4)/(I$3-I$4)*10)),1))</f>
        <v>0.6</v>
      </c>
      <c r="J23" s="233">
        <f>IF('Indicator Data'!AO31="No data","x",ROUND(IF('Indicator Data'!AO31&gt;J$3,10,IF('Indicator Data'!AO31&lt;J$4,0,('Indicator Data'!AO31-J$4)/(J$3-J$4)*10)),1))</f>
        <v>8.3000000000000007</v>
      </c>
      <c r="K23" s="233">
        <f>IF('Indicator Data'!AP31="No data","x",ROUND(IF('Indicator Data'!AP31&gt;K$3,10,IF('Indicator Data'!AP31&lt;K$4,0,('Indicator Data'!AP31-K$4)/(K$3-K$4)*10)),1))</f>
        <v>5.6</v>
      </c>
      <c r="L23" s="233">
        <f>IF('Indicator Data'!AQ31="No data","x",ROUND(IF('Indicator Data'!AQ31&gt;L$3,10,IF('Indicator Data'!AQ31&lt;L$4,0,('Indicator Data'!AQ31-L$4)/(L$3-L$4)*10)),1))</f>
        <v>5.8</v>
      </c>
      <c r="M23" s="233">
        <f>ROUND(IF('Indicator Data'!AR31=0,0,IF(LOG('Indicator Data'!AR31)&gt;M$3,10,IF(LOG('Indicator Data'!AR31)&lt;M$4,0,((LOG('Indicator Data'!AR31)-M$4))/(M$3-M$4)*10))),1)</f>
        <v>8.8000000000000007</v>
      </c>
      <c r="N23" s="233">
        <f>ROUND(IF('Indicator Data'!AS31=0,0,IF(LOG('Indicator Data'!AS31)&gt;N$3,10,IF(LOG('Indicator Data'!AK31)&lt;N$4,0,((LOG('Indicator Data'!AS31)-N$4))/(N$3-N$4)*10))),1)</f>
        <v>0</v>
      </c>
      <c r="O23" s="233">
        <v>0.8</v>
      </c>
      <c r="P23" s="233">
        <v>0.9</v>
      </c>
      <c r="Q23" s="233">
        <v>2.2000000000000002</v>
      </c>
      <c r="R23" s="233">
        <f>ROUND(IF('Indicator Data'!AW31=0,0,IF(LOG('Indicator Data'!AW31)&gt;R$3,10,IF(LOG('Indicator Data'!AW31)&lt;R$4,0,((LOG('Indicator Data'!AW31)-R$4))/(R$3-R$4)*10))),1)</f>
        <v>8.8000000000000007</v>
      </c>
      <c r="S23" s="233">
        <f>ROUND(IF('Indicator Data'!AX31=0,0,IF(LOG('Indicator Data'!AX31)&gt;S$3,10,IF(LOG('Indicator Data'!AX31)&lt;S$4,0,((LOG('Indicator Data'!AX31)-S$4))/(S$3-S$4)*10))),1)</f>
        <v>8.4</v>
      </c>
      <c r="T23" s="233">
        <f>IF('Indicator Data'!AY31="No data","x",ROUND(IF('Indicator Data'!AY31&gt;T$3,10,IF('Indicator Data'!AY31&lt;T$4,0,('Indicator Data'!AY31-T$4)/(T$3-T$4)*10)),1))</f>
        <v>0</v>
      </c>
      <c r="U23" s="233">
        <f>ROUND(IF('Indicator Data'!AZ31=0,0,IF(LOG('Indicator Data'!AZ31)&gt;U$3,10,IF(LOG('Indicator Data'!AZ31)&lt;U$4,0,((LOG('Indicator Data'!AZ31)-U$4))/(U$3-U$4)*10))),1)</f>
        <v>4.9000000000000004</v>
      </c>
      <c r="V23" s="233">
        <f>ROUND(IF('Indicator Data'!BA31=0,0,IF(LOG('Indicator Data'!BA31)&gt;V$3,10,IF(LOG('Indicator Data'!BA31)&lt;V$4,0,((LOG('Indicator Data'!BA31)-V$4))/(V$3-V$4)*10))),1)</f>
        <v>6.1</v>
      </c>
      <c r="W23" s="233">
        <f>ROUND(IF('Indicator Data'!BB31=0,0,IF(LOG('Indicator Data'!BB31)&gt;W$3,10,IF(LOG('Indicator Data'!BB31)&lt;W$4,0,((LOG('Indicator Data'!BB31)-W$4))/(W$3-W$4)*10))),1)</f>
        <v>8.8000000000000007</v>
      </c>
      <c r="X23" s="233">
        <f>IF('Indicator Data'!BC31="No data","x",ROUND(IF('Indicator Data'!BC31&gt;X$3,10,IF('Indicator Data'!BC31&lt;X$4,0,('Indicator Data'!BC31-X$4)/(X$3-X$4)*10)),1))</f>
        <v>1.9</v>
      </c>
      <c r="Y23" s="233">
        <f>ROUND(IF('Indicator Data'!BD31=0,0,IF(LOG('Indicator Data'!BD31)&gt;Y$3,10,IF(LOG('Indicator Data'!BD31)&lt;Y$4,0,((LOG('Indicator Data'!BD31)-Y$4))/(Y$3-Y$4)*10))),1)</f>
        <v>4.9000000000000004</v>
      </c>
      <c r="Z23" s="233">
        <f>ROUND(IF('Indicator Data'!BE31=0,0,IF(LOG('Indicator Data'!BE31)&gt;Z$3,10,IF(LOG('Indicator Data'!BE31)&lt;Z$4,0,((LOG('Indicator Data'!BE31)-Z$4))/(Z$3-Z$4)*10))),1)</f>
        <v>3.9</v>
      </c>
      <c r="AA23" s="233">
        <f>ROUND(IF('Indicator Data'!BF31=0,0,IF(LOG('Indicator Data'!BF31)&gt;AA$3,10,IF(LOG('Indicator Data'!BF31)&lt;AA$4,0,((LOG('Indicator Data'!BF31)-AA$4))/(AA$3-AA$4)*10))),1)</f>
        <v>5.6</v>
      </c>
      <c r="AB23" s="233">
        <f>ROUND(IF('Indicator Data'!BG31=0,0,IF(LOG('Indicator Data'!BG31)&gt;AB$3,10,IF(LOG('Indicator Data'!BG31)&lt;AB$4,0,((LOG('Indicator Data'!BG31)-AB$4))/(AB$3-AB$4)*10))),1)</f>
        <v>2</v>
      </c>
      <c r="AC23" s="233">
        <f>ROUND(IF('Indicator Data'!BH31=0,0,IF(LOG('Indicator Data'!BH31)&gt;AC$3,10,IF(LOG('Indicator Data'!BH31)&lt;AC$4,0,((LOG('Indicator Data'!BH31)-AC$4))/(AC$3-AC$4)*10))),1)</f>
        <v>5.4</v>
      </c>
      <c r="AD23" s="233">
        <f>IF('Indicator Data'!BI31="No data","x",ROUND(IF('Indicator Data'!BI31&gt;AD$3,10,IF('Indicator Data'!BI31&lt;AD$4,0,('Indicator Data'!BI31-AD$4)/(AD$3-AD$4)*10)),1))</f>
        <v>2.4</v>
      </c>
      <c r="AE23" s="233">
        <f>IF('Indicator Data'!BJ31="No data","x",ROUND(IF('Indicator Data'!BJ31&gt;AE$3,10,IF('Indicator Data'!BJ31&lt;AE$4,0,('Indicator Data'!BJ31-AE$4)/(AE$3-AE$4)*10)),1))</f>
        <v>3.6</v>
      </c>
      <c r="AF23" s="233">
        <f>IF('Indicator Data'!BK31="No data","x",ROUND(IF('Indicator Data'!BK31&gt;AF$3,10,IF('Indicator Data'!BK31&lt;AF$4,0,('Indicator Data'!BK31-AF$4)/(AF$3-AF$4)*10)),1))</f>
        <v>2.7</v>
      </c>
      <c r="AG23" s="233">
        <f>IF('Indicator Data'!BL31="No data","x",ROUND(IF('Indicator Data'!BL31&gt;AG$3,10,IF('Indicator Data'!BL31&lt;AG$4,0,('Indicator Data'!BL31-AG$4)/(AG$3-AG$4)*10)),1))</f>
        <v>3.9</v>
      </c>
      <c r="AH23" s="233">
        <f>IF('Indicator Data'!BM31="No data","x",ROUND(IF('Indicator Data'!BM31&gt;AH$3,10,IF('Indicator Data'!BM31&lt;AH$4,0,('Indicator Data'!BM31-AH$4)/(AH$3-AH$4)*10)),1))</f>
        <v>0</v>
      </c>
      <c r="AI23" s="233">
        <f>ROUND(IF('Indicator Data'!BN31=0,0,IF(LOG('Indicator Data'!BN31)&gt;AI$3,10,IF(LOG('Indicator Data'!BN31)&lt;AI$4,0,((LOG('Indicator Data'!BN31)-AI$4))/(AI$3-AI$4)*10))),1)</f>
        <v>3.3</v>
      </c>
      <c r="AJ23" s="233">
        <f>IF('Indicator Data'!BO31="No data","x",ROUND(IF('Indicator Data'!BO31&gt;AJ$3,10,IF('Indicator Data'!BO31&lt;AJ$4,0,('Indicator Data'!BO31-AJ$4)/(AJ$3-AJ$4)*10)),1))</f>
        <v>7.1</v>
      </c>
      <c r="AK23" s="234">
        <f t="shared" si="0"/>
        <v>3.5</v>
      </c>
      <c r="AL23" s="234">
        <f t="shared" si="1"/>
        <v>5.0999999999999996</v>
      </c>
      <c r="AM23" s="234">
        <f t="shared" si="2"/>
        <v>2.5</v>
      </c>
      <c r="AN23" s="235">
        <f>ROUND(AVERAGE(AK23,AK23,AL23,AM23),1)</f>
        <v>3.7</v>
      </c>
      <c r="AO23" s="234">
        <f t="shared" si="4"/>
        <v>8.6</v>
      </c>
      <c r="AP23" s="234">
        <f t="shared" si="5"/>
        <v>5.4</v>
      </c>
      <c r="AQ23" s="234">
        <f t="shared" si="6"/>
        <v>3.6</v>
      </c>
      <c r="AR23" s="234">
        <f t="shared" si="7"/>
        <v>3.7</v>
      </c>
      <c r="AS23" s="234">
        <f t="shared" si="8"/>
        <v>2.7</v>
      </c>
      <c r="AT23" s="236">
        <f t="shared" si="9"/>
        <v>3.9</v>
      </c>
      <c r="AU23" s="235">
        <f t="shared" si="10"/>
        <v>6.9</v>
      </c>
      <c r="AV23" s="235">
        <f t="shared" si="11"/>
        <v>5.5</v>
      </c>
      <c r="AW23" s="2"/>
    </row>
    <row r="24" spans="1:49" ht="15.75" customHeight="1" x14ac:dyDescent="0.3">
      <c r="A24" t="str">
        <f>'Indicator Data'!A32</f>
        <v>Cross Cutting Area</v>
      </c>
      <c r="B24" t="str">
        <f>'Indicator Data'!B32</f>
        <v>Dhaka</v>
      </c>
      <c r="C24" t="str">
        <f>'Indicator Data'!C32</f>
        <v>Faridpur</v>
      </c>
      <c r="D24">
        <f>'Indicator Data'!D32</f>
        <v>3029</v>
      </c>
      <c r="E24" s="233">
        <f>IF(OR('Indicator Data'!AJ32=0,'Indicator Data'!AJ32="No data"),"0",ROUND(IF('Indicator Data'!AJ32&gt;E$3,0,IF('Indicator Data'!AJ32&lt;E$4,10,(E$3-'Indicator Data'!AJ32)/(E$3-E$4)*10)),1))</f>
        <v>4.8</v>
      </c>
      <c r="F24" s="233">
        <f>ROUND(IF('Indicator Data'!AK32=0,0,IF(LOG('Indicator Data'!AK32)&gt;F$3,10,IF(LOG('Indicator Data'!AK32)&lt;F$4,0,((LOG('Indicator Data'!AK32)-F$4))/(F$3-F$4)*10))),1)</f>
        <v>6.2</v>
      </c>
      <c r="G24" s="233">
        <f>ROUND(IF('Indicator Data'!AL32=0,0,IF(LOG('Indicator Data'!AL32)&gt;G$3,10,IF(LOG('Indicator Data'!AL32)&lt;G$4,0,((LOG('Indicator Data'!AL32)-G$4))/(G$3-G$4)*10))),1)</f>
        <v>3.3</v>
      </c>
      <c r="H24" s="233">
        <f>IF('Indicator Data'!AM32="No data","x",ROUND(IF('Indicator Data'!AM32&gt;H$3,10,IF('Indicator Data'!AM32&lt;H$4,0,('Indicator Data'!AM32-H$4)/(H$3-H$4)*10)),1))</f>
        <v>7.1</v>
      </c>
      <c r="I24" s="233">
        <f>IF('Indicator Data'!AN32="No data","x",ROUND(IF('Indicator Data'!AN32&gt;I$3,10,IF('Indicator Data'!AN32&lt;I$4,0,('Indicator Data'!AN32-I$4)/(I$3-I$4)*10)),1))</f>
        <v>1.5</v>
      </c>
      <c r="J24" s="233">
        <f>IF('Indicator Data'!AO32="No data","x",ROUND(IF('Indicator Data'!AO32&gt;J$3,10,IF('Indicator Data'!AO32&lt;J$4,0,('Indicator Data'!AO32-J$4)/(J$3-J$4)*10)),1))</f>
        <v>8.1999999999999993</v>
      </c>
      <c r="K24" s="233">
        <f>IF('Indicator Data'!AP32="No data","x",ROUND(IF('Indicator Data'!AP32&gt;K$3,10,IF('Indicator Data'!AP32&lt;K$4,0,('Indicator Data'!AP32-K$4)/(K$3-K$4)*10)),1))</f>
        <v>6.4</v>
      </c>
      <c r="L24" s="233">
        <f>IF('Indicator Data'!AQ32="No data","x",ROUND(IF('Indicator Data'!AQ32&gt;L$3,10,IF('Indicator Data'!AQ32&lt;L$4,0,('Indicator Data'!AQ32-L$4)/(L$3-L$4)*10)),1))</f>
        <v>5.9</v>
      </c>
      <c r="M24" s="233">
        <f>ROUND(IF('Indicator Data'!AR32=0,0,IF(LOG('Indicator Data'!AR32)&gt;M$3,10,IF(LOG('Indicator Data'!AR32)&lt;M$4,0,((LOG('Indicator Data'!AR32)-M$4))/(M$3-M$4)*10))),1)</f>
        <v>3.1</v>
      </c>
      <c r="N24" s="233">
        <f>ROUND(IF('Indicator Data'!AS32=0,0,IF(LOG('Indicator Data'!AS32)&gt;N$3,10,IF(LOG('Indicator Data'!AK32)&lt;N$4,0,((LOG('Indicator Data'!AS32)-N$4))/(N$3-N$4)*10))),1)</f>
        <v>8.1</v>
      </c>
      <c r="O24" s="233">
        <v>0.8</v>
      </c>
      <c r="P24" s="233">
        <v>0.9</v>
      </c>
      <c r="Q24" s="233">
        <v>2.2000000000000002</v>
      </c>
      <c r="R24" s="233">
        <f>ROUND(IF('Indicator Data'!AW32=0,0,IF(LOG('Indicator Data'!AW32)&gt;R$3,10,IF(LOG('Indicator Data'!AW32)&lt;R$4,0,((LOG('Indicator Data'!AW32)-R$4))/(R$3-R$4)*10))),1)</f>
        <v>5.5</v>
      </c>
      <c r="S24" s="233">
        <f>ROUND(IF('Indicator Data'!AX32=0,0,IF(LOG('Indicator Data'!AX32)&gt;S$3,10,IF(LOG('Indicator Data'!AX32)&lt;S$4,0,((LOG('Indicator Data'!AX32)-S$4))/(S$3-S$4)*10))),1)</f>
        <v>4.9000000000000004</v>
      </c>
      <c r="T24" s="233">
        <f>IF('Indicator Data'!AY32="No data","x",ROUND(IF('Indicator Data'!AY32&gt;T$3,10,IF('Indicator Data'!AY32&lt;T$4,0,('Indicator Data'!AY32-T$4)/(T$3-T$4)*10)),1))</f>
        <v>0</v>
      </c>
      <c r="U24" s="233">
        <f>ROUND(IF('Indicator Data'!AZ32=0,0,IF(LOG('Indicator Data'!AZ32)&gt;U$3,10,IF(LOG('Indicator Data'!AZ32)&lt;U$4,0,((LOG('Indicator Data'!AZ32)-U$4))/(U$3-U$4)*10))),1)</f>
        <v>4.0999999999999996</v>
      </c>
      <c r="V24" s="233">
        <f>ROUND(IF('Indicator Data'!BA32=0,0,IF(LOG('Indicator Data'!BA32)&gt;V$3,10,IF(LOG('Indicator Data'!BA32)&lt;V$4,0,((LOG('Indicator Data'!BA32)-V$4))/(V$3-V$4)*10))),1)</f>
        <v>0.5</v>
      </c>
      <c r="W24" s="233">
        <f>ROUND(IF('Indicator Data'!BB32=0,0,IF(LOG('Indicator Data'!BB32)&gt;W$3,10,IF(LOG('Indicator Data'!BB32)&lt;W$4,0,((LOG('Indicator Data'!BB32)-W$4))/(W$3-W$4)*10))),1)</f>
        <v>4.8</v>
      </c>
      <c r="X24" s="233">
        <f>IF('Indicator Data'!BC32="No data","x",ROUND(IF('Indicator Data'!BC32&gt;X$3,10,IF('Indicator Data'!BC32&lt;X$4,0,('Indicator Data'!BC32-X$4)/(X$3-X$4)*10)),1))</f>
        <v>2.8</v>
      </c>
      <c r="Y24" s="233">
        <f>ROUND(IF('Indicator Data'!BD32=0,0,IF(LOG('Indicator Data'!BD32)&gt;Y$3,10,IF(LOG('Indicator Data'!BD32)&lt;Y$4,0,((LOG('Indicator Data'!BD32)-Y$4))/(Y$3-Y$4)*10))),1)</f>
        <v>7.4</v>
      </c>
      <c r="Z24" s="233">
        <f>ROUND(IF('Indicator Data'!BE32=0,0,IF(LOG('Indicator Data'!BE32)&gt;Z$3,10,IF(LOG('Indicator Data'!BE32)&lt;Z$4,0,((LOG('Indicator Data'!BE32)-Z$4))/(Z$3-Z$4)*10))),1)</f>
        <v>5</v>
      </c>
      <c r="AA24" s="233">
        <f>ROUND(IF('Indicator Data'!BF32=0,0,IF(LOG('Indicator Data'!BF32)&gt;AA$3,10,IF(LOG('Indicator Data'!BF32)&lt;AA$4,0,((LOG('Indicator Data'!BF32)-AA$4))/(AA$3-AA$4)*10))),1)</f>
        <v>7.6</v>
      </c>
      <c r="AB24" s="233">
        <f>ROUND(IF('Indicator Data'!BG32=0,0,IF(LOG('Indicator Data'!BG32)&gt;AB$3,10,IF(LOG('Indicator Data'!BG32)&lt;AB$4,0,((LOG('Indicator Data'!BG32)-AB$4))/(AB$3-AB$4)*10))),1)</f>
        <v>4</v>
      </c>
      <c r="AC24" s="233">
        <f>ROUND(IF('Indicator Data'!BH32=0,0,IF(LOG('Indicator Data'!BH32)&gt;AC$3,10,IF(LOG('Indicator Data'!BH32)&lt;AC$4,0,((LOG('Indicator Data'!BH32)-AC$4))/(AC$3-AC$4)*10))),1)</f>
        <v>5.4</v>
      </c>
      <c r="AD24" s="233">
        <f>IF('Indicator Data'!BI32="No data","x",ROUND(IF('Indicator Data'!BI32&gt;AD$3,10,IF('Indicator Data'!BI32&lt;AD$4,0,('Indicator Data'!BI32-AD$4)/(AD$3-AD$4)*10)),1))</f>
        <v>3.2</v>
      </c>
      <c r="AE24" s="233">
        <f>IF('Indicator Data'!BJ32="No data","x",ROUND(IF('Indicator Data'!BJ32&gt;AE$3,10,IF('Indicator Data'!BJ32&lt;AE$4,0,('Indicator Data'!BJ32-AE$4)/(AE$3-AE$4)*10)),1))</f>
        <v>7</v>
      </c>
      <c r="AF24" s="233">
        <f>IF('Indicator Data'!BK32="No data","x",ROUND(IF('Indicator Data'!BK32&gt;AF$3,10,IF('Indicator Data'!BK32&lt;AF$4,0,('Indicator Data'!BK32-AF$4)/(AF$3-AF$4)*10)),1))</f>
        <v>2.2999999999999998</v>
      </c>
      <c r="AG24" s="233">
        <f>IF('Indicator Data'!BL32="No data","x",ROUND(IF('Indicator Data'!BL32&gt;AG$3,10,IF('Indicator Data'!BL32&lt;AG$4,0,('Indicator Data'!BL32-AG$4)/(AG$3-AG$4)*10)),1))</f>
        <v>7.7</v>
      </c>
      <c r="AH24" s="233">
        <f>IF('Indicator Data'!BM32="No data","x",ROUND(IF('Indicator Data'!BM32&gt;AH$3,10,IF('Indicator Data'!BM32&lt;AH$4,0,('Indicator Data'!BM32-AH$4)/(AH$3-AH$4)*10)),1))</f>
        <v>6.7</v>
      </c>
      <c r="AI24" s="233">
        <f>ROUND(IF('Indicator Data'!BN32=0,0,IF(LOG('Indicator Data'!BN32)&gt;AI$3,10,IF(LOG('Indicator Data'!BN32)&lt;AI$4,0,((LOG('Indicator Data'!BN32)-AI$4))/(AI$3-AI$4)*10))),1)</f>
        <v>3.3</v>
      </c>
      <c r="AJ24" s="233">
        <f>IF('Indicator Data'!BO32="No data","x",ROUND(IF('Indicator Data'!BO32&gt;AJ$3,10,IF('Indicator Data'!BO32&lt;AJ$4,0,('Indicator Data'!BO32-AJ$4)/(AJ$3-AJ$4)*10)),1))</f>
        <v>6.3</v>
      </c>
      <c r="AK24" s="234">
        <f t="shared" si="0"/>
        <v>5.4</v>
      </c>
      <c r="AL24" s="234">
        <f t="shared" si="1"/>
        <v>5.5</v>
      </c>
      <c r="AM24" s="234">
        <f t="shared" si="2"/>
        <v>3</v>
      </c>
      <c r="AN24" s="235">
        <f t="shared" si="12"/>
        <v>4.8</v>
      </c>
      <c r="AO24" s="234">
        <f t="shared" si="4"/>
        <v>5.2</v>
      </c>
      <c r="AP24" s="234">
        <f t="shared" si="5"/>
        <v>3.1</v>
      </c>
      <c r="AQ24" s="234">
        <f t="shared" si="6"/>
        <v>5</v>
      </c>
      <c r="AR24" s="234">
        <f t="shared" si="7"/>
        <v>4.7</v>
      </c>
      <c r="AS24" s="234">
        <f t="shared" si="8"/>
        <v>5</v>
      </c>
      <c r="AT24" s="236">
        <f t="shared" si="9"/>
        <v>4.5</v>
      </c>
      <c r="AU24" s="235">
        <f t="shared" si="10"/>
        <v>4.9000000000000004</v>
      </c>
      <c r="AV24" s="235">
        <f t="shared" si="11"/>
        <v>4.9000000000000004</v>
      </c>
      <c r="AW24" s="2"/>
    </row>
    <row r="25" spans="1:49" ht="15.75" customHeight="1" x14ac:dyDescent="0.3">
      <c r="A25" t="str">
        <f>'Indicator Data'!A33</f>
        <v>Cross Cutting Area</v>
      </c>
      <c r="B25" t="str">
        <f>'Indicator Data'!B33</f>
        <v>Dhaka</v>
      </c>
      <c r="C25" t="str">
        <f>'Indicator Data'!C33</f>
        <v>Gazipur</v>
      </c>
      <c r="D25">
        <f>'Indicator Data'!D33</f>
        <v>3033</v>
      </c>
      <c r="E25" s="233">
        <f>IF(OR('Indicator Data'!AJ33=0,'Indicator Data'!AJ33="No data"),"0",ROUND(IF('Indicator Data'!AJ33&gt;E$3,0,IF('Indicator Data'!AJ33&lt;E$4,10,(E$3-'Indicator Data'!AJ33)/(E$3-E$4)*10)),1))</f>
        <v>4.0999999999999996</v>
      </c>
      <c r="F25" s="233">
        <f>ROUND(IF('Indicator Data'!AK33=0,0,IF(LOG('Indicator Data'!AK33)&gt;F$3,10,IF(LOG('Indicator Data'!AK33)&lt;F$4,0,((LOG('Indicator Data'!AK33)-F$4))/(F$3-F$4)*10))),1)</f>
        <v>5.6</v>
      </c>
      <c r="G25" s="233">
        <f>ROUND(IF('Indicator Data'!AL33=0,0,IF(LOG('Indicator Data'!AL33)&gt;G$3,10,IF(LOG('Indicator Data'!AL33)&lt;G$4,0,((LOG('Indicator Data'!AL33)-G$4))/(G$3-G$4)*10))),1)</f>
        <v>3</v>
      </c>
      <c r="H25" s="233">
        <f>IF('Indicator Data'!AM33="No data","x",ROUND(IF('Indicator Data'!AM33&gt;H$3,10,IF('Indicator Data'!AM33&lt;H$4,0,('Indicator Data'!AM33-H$4)/(H$3-H$4)*10)),1))</f>
        <v>3.8</v>
      </c>
      <c r="I25" s="233">
        <f>IF('Indicator Data'!AN33="No data","x",ROUND(IF('Indicator Data'!AN33&gt;I$3,10,IF('Indicator Data'!AN33&lt;I$4,0,('Indicator Data'!AN33-I$4)/(I$3-I$4)*10)),1))</f>
        <v>0</v>
      </c>
      <c r="J25" s="233">
        <f>IF('Indicator Data'!AO33="No data","x",ROUND(IF('Indicator Data'!AO33&gt;J$3,10,IF('Indicator Data'!AO33&lt;J$4,0,('Indicator Data'!AO33-J$4)/(J$3-J$4)*10)),1))</f>
        <v>9.1</v>
      </c>
      <c r="K25" s="233">
        <f>IF('Indicator Data'!AP33="No data","x",ROUND(IF('Indicator Data'!AP33&gt;K$3,10,IF('Indicator Data'!AP33&lt;K$4,0,('Indicator Data'!AP33-K$4)/(K$3-K$4)*10)),1))</f>
        <v>4.7</v>
      </c>
      <c r="L25" s="233">
        <f>IF('Indicator Data'!AQ33="No data","x",ROUND(IF('Indicator Data'!AQ33&gt;L$3,10,IF('Indicator Data'!AQ33&lt;L$4,0,('Indicator Data'!AQ33-L$4)/(L$3-L$4)*10)),1))</f>
        <v>5.0999999999999996</v>
      </c>
      <c r="M25" s="233">
        <f>ROUND(IF('Indicator Data'!AR33=0,0,IF(LOG('Indicator Data'!AR33)&gt;M$3,10,IF(LOG('Indicator Data'!AR33)&lt;M$4,0,((LOG('Indicator Data'!AR33)-M$4))/(M$3-M$4)*10))),1)</f>
        <v>9.1</v>
      </c>
      <c r="N25" s="233">
        <f>ROUND(IF('Indicator Data'!AS33=0,0,IF(LOG('Indicator Data'!AS33)&gt;N$3,10,IF(LOG('Indicator Data'!AK33)&lt;N$4,0,((LOG('Indicator Data'!AS33)-N$4))/(N$3-N$4)*10))),1)</f>
        <v>4.5999999999999996</v>
      </c>
      <c r="O25" s="233">
        <v>0.8</v>
      </c>
      <c r="P25" s="233">
        <v>0.9</v>
      </c>
      <c r="Q25" s="233">
        <v>2.2000000000000002</v>
      </c>
      <c r="R25" s="233">
        <f>ROUND(IF('Indicator Data'!AW33=0,0,IF(LOG('Indicator Data'!AW33)&gt;R$3,10,IF(LOG('Indicator Data'!AW33)&lt;R$4,0,((LOG('Indicator Data'!AW33)-R$4))/(R$3-R$4)*10))),1)</f>
        <v>6.6</v>
      </c>
      <c r="S25" s="233">
        <f>ROUND(IF('Indicator Data'!AX33=0,0,IF(LOG('Indicator Data'!AX33)&gt;S$3,10,IF(LOG('Indicator Data'!AX33)&lt;S$4,0,((LOG('Indicator Data'!AX33)-S$4))/(S$3-S$4)*10))),1)</f>
        <v>2.7</v>
      </c>
      <c r="T25" s="233">
        <f>IF('Indicator Data'!AY33="No data","x",ROUND(IF('Indicator Data'!AY33&gt;T$3,10,IF('Indicator Data'!AY33&lt;T$4,0,('Indicator Data'!AY33-T$4)/(T$3-T$4)*10)),1))</f>
        <v>0</v>
      </c>
      <c r="U25" s="233">
        <f>ROUND(IF('Indicator Data'!AZ33=0,0,IF(LOG('Indicator Data'!AZ33)&gt;U$3,10,IF(LOG('Indicator Data'!AZ33)&lt;U$4,0,((LOG('Indicator Data'!AZ33)-U$4))/(U$3-U$4)*10))),1)</f>
        <v>6</v>
      </c>
      <c r="V25" s="233">
        <f>ROUND(IF('Indicator Data'!BA33=0,0,IF(LOG('Indicator Data'!BA33)&gt;V$3,10,IF(LOG('Indicator Data'!BA33)&lt;V$4,0,((LOG('Indicator Data'!BA33)-V$4))/(V$3-V$4)*10))),1)</f>
        <v>2.5</v>
      </c>
      <c r="W25" s="233">
        <f>ROUND(IF('Indicator Data'!BB33=0,0,IF(LOG('Indicator Data'!BB33)&gt;W$3,10,IF(LOG('Indicator Data'!BB33)&lt;W$4,0,((LOG('Indicator Data'!BB33)-W$4))/(W$3-W$4)*10))),1)</f>
        <v>5</v>
      </c>
      <c r="X25" s="233">
        <f>IF('Indicator Data'!BC33="No data","x",ROUND(IF('Indicator Data'!BC33&gt;X$3,10,IF('Indicator Data'!BC33&lt;X$4,0,('Indicator Data'!BC33-X$4)/(X$3-X$4)*10)),1))</f>
        <v>2.5</v>
      </c>
      <c r="Y25" s="233">
        <f>ROUND(IF('Indicator Data'!BD33=0,0,IF(LOG('Indicator Data'!BD33)&gt;Y$3,10,IF(LOG('Indicator Data'!BD33)&lt;Y$4,0,((LOG('Indicator Data'!BD33)-Y$4))/(Y$3-Y$4)*10))),1)</f>
        <v>4.7</v>
      </c>
      <c r="Z25" s="233">
        <f>ROUND(IF('Indicator Data'!BE33=0,0,IF(LOG('Indicator Data'!BE33)&gt;Z$3,10,IF(LOG('Indicator Data'!BE33)&lt;Z$4,0,((LOG('Indicator Data'!BE33)-Z$4))/(Z$3-Z$4)*10))),1)</f>
        <v>0</v>
      </c>
      <c r="AA25" s="233">
        <f>ROUND(IF('Indicator Data'!BF33=0,0,IF(LOG('Indicator Data'!BF33)&gt;AA$3,10,IF(LOG('Indicator Data'!BF33)&lt;AA$4,0,((LOG('Indicator Data'!BF33)-AA$4))/(AA$3-AA$4)*10))),1)</f>
        <v>5</v>
      </c>
      <c r="AB25" s="233">
        <f>ROUND(IF('Indicator Data'!BG33=0,0,IF(LOG('Indicator Data'!BG33)&gt;AB$3,10,IF(LOG('Indicator Data'!BG33)&lt;AB$4,0,((LOG('Indicator Data'!BG33)-AB$4))/(AB$3-AB$4)*10))),1)</f>
        <v>7.5</v>
      </c>
      <c r="AC25" s="233">
        <f>ROUND(IF('Indicator Data'!BH33=0,0,IF(LOG('Indicator Data'!BH33)&gt;AC$3,10,IF(LOG('Indicator Data'!BH33)&lt;AC$4,0,((LOG('Indicator Data'!BH33)-AC$4))/(AC$3-AC$4)*10))),1)</f>
        <v>5.4</v>
      </c>
      <c r="AD25" s="233">
        <f>IF('Indicator Data'!BI33="No data","x",ROUND(IF('Indicator Data'!BI33&gt;AD$3,10,IF('Indicator Data'!BI33&lt;AD$4,0,('Indicator Data'!BI33-AD$4)/(AD$3-AD$4)*10)),1))</f>
        <v>4.7</v>
      </c>
      <c r="AE25" s="233">
        <f>IF('Indicator Data'!BJ33="No data","x",ROUND(IF('Indicator Data'!BJ33&gt;AE$3,10,IF('Indicator Data'!BJ33&lt;AE$4,0,('Indicator Data'!BJ33-AE$4)/(AE$3-AE$4)*10)),1))</f>
        <v>4.3</v>
      </c>
      <c r="AF25" s="233">
        <f>IF('Indicator Data'!BK33="No data","x",ROUND(IF('Indicator Data'!BK33&gt;AF$3,10,IF('Indicator Data'!BK33&lt;AF$4,0,('Indicator Data'!BK33-AF$4)/(AF$3-AF$4)*10)),1))</f>
        <v>1.6</v>
      </c>
      <c r="AG25" s="233">
        <f>IF('Indicator Data'!BL33="No data","x",ROUND(IF('Indicator Data'!BL33&gt;AG$3,10,IF('Indicator Data'!BL33&lt;AG$4,0,('Indicator Data'!BL33-AG$4)/(AG$3-AG$4)*10)),1))</f>
        <v>4.4000000000000004</v>
      </c>
      <c r="AH25" s="233">
        <f>IF('Indicator Data'!BM33="No data","x",ROUND(IF('Indicator Data'!BM33&gt;AH$3,10,IF('Indicator Data'!BM33&lt;AH$4,0,('Indicator Data'!BM33-AH$4)/(AH$3-AH$4)*10)),1))</f>
        <v>1.5</v>
      </c>
      <c r="AI25" s="233">
        <f>ROUND(IF('Indicator Data'!BN33=0,0,IF(LOG('Indicator Data'!BN33)&gt;AI$3,10,IF(LOG('Indicator Data'!BN33)&lt;AI$4,0,((LOG('Indicator Data'!BN33)-AI$4))/(AI$3-AI$4)*10))),1)</f>
        <v>4.4000000000000004</v>
      </c>
      <c r="AJ25" s="233">
        <f>IF('Indicator Data'!BO33="No data","x",ROUND(IF('Indicator Data'!BO33&gt;AJ$3,10,IF('Indicator Data'!BO33&lt;AJ$4,0,('Indicator Data'!BO33-AJ$4)/(AJ$3-AJ$4)*10)),1))</f>
        <v>8.6999999999999993</v>
      </c>
      <c r="AK25" s="234">
        <f t="shared" si="0"/>
        <v>4.0999999999999996</v>
      </c>
      <c r="AL25" s="234">
        <f t="shared" si="1"/>
        <v>4.7</v>
      </c>
      <c r="AM25" s="234">
        <f t="shared" si="2"/>
        <v>3.5</v>
      </c>
      <c r="AN25" s="235">
        <f t="shared" si="12"/>
        <v>4.0999999999999996</v>
      </c>
      <c r="AO25" s="234">
        <f t="shared" si="4"/>
        <v>4.7</v>
      </c>
      <c r="AP25" s="234">
        <f t="shared" si="5"/>
        <v>4</v>
      </c>
      <c r="AQ25" s="234">
        <f t="shared" si="6"/>
        <v>2.4</v>
      </c>
      <c r="AR25" s="234">
        <f t="shared" si="7"/>
        <v>6.5</v>
      </c>
      <c r="AS25" s="234">
        <f t="shared" si="8"/>
        <v>3.5</v>
      </c>
      <c r="AT25" s="236">
        <f t="shared" si="9"/>
        <v>4.3</v>
      </c>
      <c r="AU25" s="235">
        <f t="shared" si="10"/>
        <v>4.5</v>
      </c>
      <c r="AV25" s="235">
        <f t="shared" si="11"/>
        <v>4.3</v>
      </c>
      <c r="AW25" s="2"/>
    </row>
    <row r="26" spans="1:49" ht="15.75" customHeight="1" x14ac:dyDescent="0.3">
      <c r="A26" t="str">
        <f>'Indicator Data'!A34</f>
        <v>Coastal Zone</v>
      </c>
      <c r="B26" t="str">
        <f>'Indicator Data'!B34</f>
        <v>Dhaka</v>
      </c>
      <c r="C26" t="str">
        <f>'Indicator Data'!C34</f>
        <v>Gopalganj</v>
      </c>
      <c r="D26">
        <f>'Indicator Data'!D34</f>
        <v>3035</v>
      </c>
      <c r="E26" s="233">
        <f>IF(OR('Indicator Data'!AJ34=0,'Indicator Data'!AJ34="No data"),"0",ROUND(IF('Indicator Data'!AJ34&gt;E$3,0,IF('Indicator Data'!AJ34&lt;E$4,10,(E$3-'Indicator Data'!AJ34)/(E$3-E$4)*10)),1))</f>
        <v>4.5</v>
      </c>
      <c r="F26" s="233">
        <f>ROUND(IF('Indicator Data'!AK34=0,0,IF(LOG('Indicator Data'!AK34)&gt;F$3,10,IF(LOG('Indicator Data'!AK34)&lt;F$4,0,((LOG('Indicator Data'!AK34)-F$4))/(F$3-F$4)*10))),1)</f>
        <v>8.3000000000000007</v>
      </c>
      <c r="G26" s="233">
        <f>ROUND(IF('Indicator Data'!AL34=0,0,IF(LOG('Indicator Data'!AL34)&gt;G$3,10,IF(LOG('Indicator Data'!AL34)&lt;G$4,0,((LOG('Indicator Data'!AL34)-G$4))/(G$3-G$4)*10))),1)</f>
        <v>7.4</v>
      </c>
      <c r="H26" s="233">
        <f>IF('Indicator Data'!AM34="No data","x",ROUND(IF('Indicator Data'!AM34&gt;H$3,10,IF('Indicator Data'!AM34&lt;H$4,0,('Indicator Data'!AM34-H$4)/(H$3-H$4)*10)),1))</f>
        <v>4.9000000000000004</v>
      </c>
      <c r="I26" s="233">
        <f>IF('Indicator Data'!AN34="No data","x",ROUND(IF('Indicator Data'!AN34&gt;I$3,10,IF('Indicator Data'!AN34&lt;I$4,0,('Indicator Data'!AN34-I$4)/(I$3-I$4)*10)),1))</f>
        <v>2.6</v>
      </c>
      <c r="J26" s="233">
        <f>IF('Indicator Data'!AO34="No data","x",ROUND(IF('Indicator Data'!AO34&gt;J$3,10,IF('Indicator Data'!AO34&lt;J$4,0,('Indicator Data'!AO34-J$4)/(J$3-J$4)*10)),1))</f>
        <v>8.3000000000000007</v>
      </c>
      <c r="K26" s="233">
        <f>IF('Indicator Data'!AP34="No data","x",ROUND(IF('Indicator Data'!AP34&gt;K$3,10,IF('Indicator Data'!AP34&lt;K$4,0,('Indicator Data'!AP34-K$4)/(K$3-K$4)*10)),1))</f>
        <v>6.3</v>
      </c>
      <c r="L26" s="233">
        <f>IF('Indicator Data'!AQ34="No data","x",ROUND(IF('Indicator Data'!AQ34&gt;L$3,10,IF('Indicator Data'!AQ34&lt;L$4,0,('Indicator Data'!AQ34-L$4)/(L$3-L$4)*10)),1))</f>
        <v>5</v>
      </c>
      <c r="M26" s="233">
        <f>ROUND(IF('Indicator Data'!AR34=0,0,IF(LOG('Indicator Data'!AR34)&gt;M$3,10,IF(LOG('Indicator Data'!AR34)&lt;M$4,0,((LOG('Indicator Data'!AR34)-M$4))/(M$3-M$4)*10))),1)</f>
        <v>10</v>
      </c>
      <c r="N26" s="233">
        <f>ROUND(IF('Indicator Data'!AS34=0,0,IF(LOG('Indicator Data'!AS34)&gt;N$3,10,IF(LOG('Indicator Data'!AK34)&lt;N$4,0,((LOG('Indicator Data'!AS34)-N$4))/(N$3-N$4)*10))),1)</f>
        <v>5.6</v>
      </c>
      <c r="O26" s="233">
        <v>0.8</v>
      </c>
      <c r="P26" s="233">
        <v>0.9</v>
      </c>
      <c r="Q26" s="233">
        <v>2.2000000000000002</v>
      </c>
      <c r="R26" s="233">
        <f>ROUND(IF('Indicator Data'!AW34=0,0,IF(LOG('Indicator Data'!AW34)&gt;R$3,10,IF(LOG('Indicator Data'!AW34)&lt;R$4,0,((LOG('Indicator Data'!AW34)-R$4))/(R$3-R$4)*10))),1)</f>
        <v>2.6</v>
      </c>
      <c r="S26" s="233">
        <f>ROUND(IF('Indicator Data'!AX34=0,0,IF(LOG('Indicator Data'!AX34)&gt;S$3,10,IF(LOG('Indicator Data'!AX34)&lt;S$4,0,((LOG('Indicator Data'!AX34)-S$4))/(S$3-S$4)*10))),1)</f>
        <v>6.1</v>
      </c>
      <c r="T26" s="233">
        <f>IF('Indicator Data'!AY34="No data","x",ROUND(IF('Indicator Data'!AY34&gt;T$3,10,IF('Indicator Data'!AY34&lt;T$4,0,('Indicator Data'!AY34-T$4)/(T$3-T$4)*10)),1))</f>
        <v>0</v>
      </c>
      <c r="U26" s="233">
        <f>ROUND(IF('Indicator Data'!AZ34=0,0,IF(LOG('Indicator Data'!AZ34)&gt;U$3,10,IF(LOG('Indicator Data'!AZ34)&lt;U$4,0,((LOG('Indicator Data'!AZ34)-U$4))/(U$3-U$4)*10))),1)</f>
        <v>7.1</v>
      </c>
      <c r="V26" s="233">
        <f>ROUND(IF('Indicator Data'!BA34=0,0,IF(LOG('Indicator Data'!BA34)&gt;V$3,10,IF(LOG('Indicator Data'!BA34)&lt;V$4,0,((LOG('Indicator Data'!BA34)-V$4))/(V$3-V$4)*10))),1)</f>
        <v>3.1</v>
      </c>
      <c r="W26" s="233">
        <f>ROUND(IF('Indicator Data'!BB34=0,0,IF(LOG('Indicator Data'!BB34)&gt;W$3,10,IF(LOG('Indicator Data'!BB34)&lt;W$4,0,((LOG('Indicator Data'!BB34)-W$4))/(W$3-W$4)*10))),1)</f>
        <v>4.4000000000000004</v>
      </c>
      <c r="X26" s="233">
        <f>IF('Indicator Data'!BC34="No data","x",ROUND(IF('Indicator Data'!BC34&gt;X$3,10,IF('Indicator Data'!BC34&lt;X$4,0,('Indicator Data'!BC34-X$4)/(X$3-X$4)*10)),1))</f>
        <v>3.3</v>
      </c>
      <c r="Y26" s="233">
        <f>ROUND(IF('Indicator Data'!BD34=0,0,IF(LOG('Indicator Data'!BD34)&gt;Y$3,10,IF(LOG('Indicator Data'!BD34)&lt;Y$4,0,((LOG('Indicator Data'!BD34)-Y$4))/(Y$3-Y$4)*10))),1)</f>
        <v>4.4000000000000004</v>
      </c>
      <c r="Z26" s="233">
        <f>ROUND(IF('Indicator Data'!BE34=0,0,IF(LOG('Indicator Data'!BE34)&gt;Z$3,10,IF(LOG('Indicator Data'!BE34)&lt;Z$4,0,((LOG('Indicator Data'!BE34)-Z$4))/(Z$3-Z$4)*10))),1)</f>
        <v>0</v>
      </c>
      <c r="AA26" s="233">
        <f>ROUND(IF('Indicator Data'!BF34=0,0,IF(LOG('Indicator Data'!BF34)&gt;AA$3,10,IF(LOG('Indicator Data'!BF34)&lt;AA$4,0,((LOG('Indicator Data'!BF34)-AA$4))/(AA$3-AA$4)*10))),1)</f>
        <v>6.7</v>
      </c>
      <c r="AB26" s="233">
        <f>ROUND(IF('Indicator Data'!BG34=0,0,IF(LOG('Indicator Data'!BG34)&gt;AB$3,10,IF(LOG('Indicator Data'!BG34)&lt;AB$4,0,((LOG('Indicator Data'!BG34)-AB$4))/(AB$3-AB$4)*10))),1)</f>
        <v>4.2</v>
      </c>
      <c r="AC26" s="233">
        <f>ROUND(IF('Indicator Data'!BH34=0,0,IF(LOG('Indicator Data'!BH34)&gt;AC$3,10,IF(LOG('Indicator Data'!BH34)&lt;AC$4,0,((LOG('Indicator Data'!BH34)-AC$4))/(AC$3-AC$4)*10))),1)</f>
        <v>7.7</v>
      </c>
      <c r="AD26" s="233">
        <f>IF('Indicator Data'!BI34="No data","x",ROUND(IF('Indicator Data'!BI34&gt;AD$3,10,IF('Indicator Data'!BI34&lt;AD$4,0,('Indicator Data'!BI34-AD$4)/(AD$3-AD$4)*10)),1))</f>
        <v>0</v>
      </c>
      <c r="AE26" s="233">
        <f>IF('Indicator Data'!BJ34="No data","x",ROUND(IF('Indicator Data'!BJ34&gt;AE$3,10,IF('Indicator Data'!BJ34&lt;AE$4,0,('Indicator Data'!BJ34-AE$4)/(AE$3-AE$4)*10)),1))</f>
        <v>1.5</v>
      </c>
      <c r="AF26" s="233">
        <f>IF('Indicator Data'!BK34="No data","x",ROUND(IF('Indicator Data'!BK34&gt;AF$3,10,IF('Indicator Data'!BK34&lt;AF$4,0,('Indicator Data'!BK34-AF$4)/(AF$3-AF$4)*10)),1))</f>
        <v>1.8</v>
      </c>
      <c r="AG26" s="233">
        <f>IF('Indicator Data'!BL34="No data","x",ROUND(IF('Indicator Data'!BL34&gt;AG$3,10,IF('Indicator Data'!BL34&lt;AG$4,0,('Indicator Data'!BL34-AG$4)/(AG$3-AG$4)*10)),1))</f>
        <v>6.4</v>
      </c>
      <c r="AH26" s="233">
        <f>IF('Indicator Data'!BM34="No data","x",ROUND(IF('Indicator Data'!BM34&gt;AH$3,10,IF('Indicator Data'!BM34&lt;AH$4,0,('Indicator Data'!BM34-AH$4)/(AH$3-AH$4)*10)),1))</f>
        <v>7.2</v>
      </c>
      <c r="AI26" s="233">
        <f>ROUND(IF('Indicator Data'!BN34=0,0,IF(LOG('Indicator Data'!BN34)&gt;AI$3,10,IF(LOG('Indicator Data'!BN34)&lt;AI$4,0,((LOG('Indicator Data'!BN34)-AI$4))/(AI$3-AI$4)*10))),1)</f>
        <v>3.3</v>
      </c>
      <c r="AJ26" s="233">
        <f>IF('Indicator Data'!BO34="No data","x",ROUND(IF('Indicator Data'!BO34&gt;AJ$3,10,IF('Indicator Data'!BO34&lt;AJ$4,0,('Indicator Data'!BO34-AJ$4)/(AJ$3-AJ$4)*10)),1))</f>
        <v>7.8</v>
      </c>
      <c r="AK26" s="234">
        <f t="shared" si="0"/>
        <v>6.3</v>
      </c>
      <c r="AL26" s="234">
        <f t="shared" si="1"/>
        <v>5.6</v>
      </c>
      <c r="AM26" s="234">
        <f t="shared" si="2"/>
        <v>3.9</v>
      </c>
      <c r="AN26" s="235">
        <f t="shared" si="12"/>
        <v>5.5</v>
      </c>
      <c r="AO26" s="234">
        <f t="shared" si="4"/>
        <v>4.4000000000000004</v>
      </c>
      <c r="AP26" s="234">
        <f t="shared" si="5"/>
        <v>4.5</v>
      </c>
      <c r="AQ26" s="234">
        <f t="shared" si="6"/>
        <v>2.8</v>
      </c>
      <c r="AR26" s="234">
        <f t="shared" si="7"/>
        <v>6</v>
      </c>
      <c r="AS26" s="234">
        <f t="shared" si="8"/>
        <v>3.4</v>
      </c>
      <c r="AT26" s="236">
        <f t="shared" si="9"/>
        <v>4.3</v>
      </c>
      <c r="AU26" s="235">
        <f t="shared" si="10"/>
        <v>4.4000000000000004</v>
      </c>
      <c r="AV26" s="235">
        <f t="shared" si="11"/>
        <v>5</v>
      </c>
      <c r="AW26" s="2"/>
    </row>
    <row r="27" spans="1:49" ht="15.75" customHeight="1" x14ac:dyDescent="0.3">
      <c r="A27" t="str">
        <f>'Indicator Data'!A35</f>
        <v>Haor and Flash Flood Area</v>
      </c>
      <c r="B27" t="str">
        <f>'Indicator Data'!B35</f>
        <v>Dhaka</v>
      </c>
      <c r="C27" t="str">
        <f>'Indicator Data'!C35</f>
        <v>Kishoreganj</v>
      </c>
      <c r="D27">
        <f>'Indicator Data'!D35</f>
        <v>3048</v>
      </c>
      <c r="E27" s="233">
        <f>IF(OR('Indicator Data'!AJ35=0,'Indicator Data'!AJ35="No data"),"0",ROUND(IF('Indicator Data'!AJ35&gt;E$3,0,IF('Indicator Data'!AJ35&lt;E$4,10,(E$3-'Indicator Data'!AJ35)/(E$3-E$4)*10)),1))</f>
        <v>6.6</v>
      </c>
      <c r="F27" s="233">
        <f>ROUND(IF('Indicator Data'!AK35=0,0,IF(LOG('Indicator Data'!AK35)&gt;F$3,10,IF(LOG('Indicator Data'!AK35)&lt;F$4,0,((LOG('Indicator Data'!AK35)-F$4))/(F$3-F$4)*10))),1)</f>
        <v>9.4</v>
      </c>
      <c r="G27" s="233">
        <f>ROUND(IF('Indicator Data'!AL35=0,0,IF(LOG('Indicator Data'!AL35)&gt;G$3,10,IF(LOG('Indicator Data'!AL35)&lt;G$4,0,((LOG('Indicator Data'!AL35)-G$4))/(G$3-G$4)*10))),1)</f>
        <v>9.1999999999999993</v>
      </c>
      <c r="H27" s="233">
        <f>IF('Indicator Data'!AM35="No data","x",ROUND(IF('Indicator Data'!AM35&gt;H$3,10,IF('Indicator Data'!AM35&lt;H$4,0,('Indicator Data'!AM35-H$4)/(H$3-H$4)*10)),1))</f>
        <v>7.2</v>
      </c>
      <c r="I27" s="233">
        <f>IF('Indicator Data'!AN35="No data","x",ROUND(IF('Indicator Data'!AN35&gt;I$3,10,IF('Indicator Data'!AN35&lt;I$4,0,('Indicator Data'!AN35-I$4)/(I$3-I$4)*10)),1))</f>
        <v>1.6</v>
      </c>
      <c r="J27" s="233">
        <f>IF('Indicator Data'!AO35="No data","x",ROUND(IF('Indicator Data'!AO35&gt;J$3,10,IF('Indicator Data'!AO35&lt;J$4,0,('Indicator Data'!AO35-J$4)/(J$3-J$4)*10)),1))</f>
        <v>8.3000000000000007</v>
      </c>
      <c r="K27" s="233">
        <f>IF('Indicator Data'!AP35="No data","x",ROUND(IF('Indicator Data'!AP35&gt;K$3,10,IF('Indicator Data'!AP35&lt;K$4,0,('Indicator Data'!AP35-K$4)/(K$3-K$4)*10)),1))</f>
        <v>7.7</v>
      </c>
      <c r="L27" s="233">
        <f>IF('Indicator Data'!AQ35="No data","x",ROUND(IF('Indicator Data'!AQ35&gt;L$3,10,IF('Indicator Data'!AQ35&lt;L$4,0,('Indicator Data'!AQ35-L$4)/(L$3-L$4)*10)),1))</f>
        <v>8.3000000000000007</v>
      </c>
      <c r="M27" s="233">
        <f>ROUND(IF('Indicator Data'!AR35=0,0,IF(LOG('Indicator Data'!AR35)&gt;M$3,10,IF(LOG('Indicator Data'!AR35)&lt;M$4,0,((LOG('Indicator Data'!AR35)-M$4))/(M$3-M$4)*10))),1)</f>
        <v>6.2</v>
      </c>
      <c r="N27" s="233">
        <f>ROUND(IF('Indicator Data'!AS35=0,0,IF(LOG('Indicator Data'!AS35)&gt;N$3,10,IF(LOG('Indicator Data'!AK35)&lt;N$4,0,((LOG('Indicator Data'!AS35)-N$4))/(N$3-N$4)*10))),1)</f>
        <v>1.2</v>
      </c>
      <c r="O27" s="233">
        <v>0.8</v>
      </c>
      <c r="P27" s="233">
        <v>0.9</v>
      </c>
      <c r="Q27" s="233">
        <v>2.2000000000000002</v>
      </c>
      <c r="R27" s="233">
        <f>ROUND(IF('Indicator Data'!AW35=0,0,IF(LOG('Indicator Data'!AW35)&gt;R$3,10,IF(LOG('Indicator Data'!AW35)&lt;R$4,0,((LOG('Indicator Data'!AW35)-R$4))/(R$3-R$4)*10))),1)</f>
        <v>3.9</v>
      </c>
      <c r="S27" s="233">
        <f>ROUND(IF('Indicator Data'!AX35=0,0,IF(LOG('Indicator Data'!AX35)&gt;S$3,10,IF(LOG('Indicator Data'!AX35)&lt;S$4,0,((LOG('Indicator Data'!AX35)-S$4))/(S$3-S$4)*10))),1)</f>
        <v>4.4000000000000004</v>
      </c>
      <c r="T27" s="233">
        <f>IF('Indicator Data'!AY35="No data","x",ROUND(IF('Indicator Data'!AY35&gt;T$3,10,IF('Indicator Data'!AY35&lt;T$4,0,('Indicator Data'!AY35-T$4)/(T$3-T$4)*10)),1))</f>
        <v>0</v>
      </c>
      <c r="U27" s="233">
        <f>ROUND(IF('Indicator Data'!AZ35=0,0,IF(LOG('Indicator Data'!AZ35)&gt;U$3,10,IF(LOG('Indicator Data'!AZ35)&lt;U$4,0,((LOG('Indicator Data'!AZ35)-U$4))/(U$3-U$4)*10))),1)</f>
        <v>4.4000000000000004</v>
      </c>
      <c r="V27" s="233">
        <f>ROUND(IF('Indicator Data'!BA35=0,0,IF(LOG('Indicator Data'!BA35)&gt;V$3,10,IF(LOG('Indicator Data'!BA35)&lt;V$4,0,((LOG('Indicator Data'!BA35)-V$4))/(V$3-V$4)*10))),1)</f>
        <v>5.2</v>
      </c>
      <c r="W27" s="233">
        <f>ROUND(IF('Indicator Data'!BB35=0,0,IF(LOG('Indicator Data'!BB35)&gt;W$3,10,IF(LOG('Indicator Data'!BB35)&lt;W$4,0,((LOG('Indicator Data'!BB35)-W$4))/(W$3-W$4)*10))),1)</f>
        <v>5.4</v>
      </c>
      <c r="X27" s="233">
        <f>IF('Indicator Data'!BC35="No data","x",ROUND(IF('Indicator Data'!BC35&gt;X$3,10,IF('Indicator Data'!BC35&lt;X$4,0,('Indicator Data'!BC35-X$4)/(X$3-X$4)*10)),1))</f>
        <v>4.3</v>
      </c>
      <c r="Y27" s="233">
        <f>ROUND(IF('Indicator Data'!BD35=0,0,IF(LOG('Indicator Data'!BD35)&gt;Y$3,10,IF(LOG('Indicator Data'!BD35)&lt;Y$4,0,((LOG('Indicator Data'!BD35)-Y$4))/(Y$3-Y$4)*10))),1)</f>
        <v>7.5</v>
      </c>
      <c r="Z27" s="233">
        <f>ROUND(IF('Indicator Data'!BE35=0,0,IF(LOG('Indicator Data'!BE35)&gt;Z$3,10,IF(LOG('Indicator Data'!BE35)&lt;Z$4,0,((LOG('Indicator Data'!BE35)-Z$4))/(Z$3-Z$4)*10))),1)</f>
        <v>4.9000000000000004</v>
      </c>
      <c r="AA27" s="233">
        <f>ROUND(IF('Indicator Data'!BF35=0,0,IF(LOG('Indicator Data'!BF35)&gt;AA$3,10,IF(LOG('Indicator Data'!BF35)&lt;AA$4,0,((LOG('Indicator Data'!BF35)-AA$4))/(AA$3-AA$4)*10))),1)</f>
        <v>5.0999999999999996</v>
      </c>
      <c r="AB27" s="233">
        <f>ROUND(IF('Indicator Data'!BG35=0,0,IF(LOG('Indicator Data'!BG35)&gt;AB$3,10,IF(LOG('Indicator Data'!BG35)&lt;AB$4,0,((LOG('Indicator Data'!BG35)-AB$4))/(AB$3-AB$4)*10))),1)</f>
        <v>6.6</v>
      </c>
      <c r="AC27" s="233">
        <f>ROUND(IF('Indicator Data'!BH35=0,0,IF(LOG('Indicator Data'!BH35)&gt;AC$3,10,IF(LOG('Indicator Data'!BH35)&lt;AC$4,0,((LOG('Indicator Data'!BH35)-AC$4))/(AC$3-AC$4)*10))),1)</f>
        <v>7.7</v>
      </c>
      <c r="AD27" s="233">
        <f>IF('Indicator Data'!BI35="No data","x",ROUND(IF('Indicator Data'!BI35&gt;AD$3,10,IF('Indicator Data'!BI35&lt;AD$4,0,('Indicator Data'!BI35-AD$4)/(AD$3-AD$4)*10)),1))</f>
        <v>2.2999999999999998</v>
      </c>
      <c r="AE27" s="233">
        <f>IF('Indicator Data'!BJ35="No data","x",ROUND(IF('Indicator Data'!BJ35&gt;AE$3,10,IF('Indicator Data'!BJ35&lt;AE$4,0,('Indicator Data'!BJ35-AE$4)/(AE$3-AE$4)*10)),1))</f>
        <v>4.3</v>
      </c>
      <c r="AF27" s="233">
        <f>IF('Indicator Data'!BK35="No data","x",ROUND(IF('Indicator Data'!BK35&gt;AF$3,10,IF('Indicator Data'!BK35&lt;AF$4,0,('Indicator Data'!BK35-AF$4)/(AF$3-AF$4)*10)),1))</f>
        <v>3.5</v>
      </c>
      <c r="AG27" s="233">
        <f>IF('Indicator Data'!BL35="No data","x",ROUND(IF('Indicator Data'!BL35&gt;AG$3,10,IF('Indicator Data'!BL35&lt;AG$4,0,('Indicator Data'!BL35-AG$4)/(AG$3-AG$4)*10)),1))</f>
        <v>7.3</v>
      </c>
      <c r="AH27" s="233">
        <f>IF('Indicator Data'!BM35="No data","x",ROUND(IF('Indicator Data'!BM35&gt;AH$3,10,IF('Indicator Data'!BM35&lt;AH$4,0,('Indicator Data'!BM35-AH$4)/(AH$3-AH$4)*10)),1))</f>
        <v>6.4</v>
      </c>
      <c r="AI27" s="233">
        <f>ROUND(IF('Indicator Data'!BN35=0,0,IF(LOG('Indicator Data'!BN35)&gt;AI$3,10,IF(LOG('Indicator Data'!BN35)&lt;AI$4,0,((LOG('Indicator Data'!BN35)-AI$4))/(AI$3-AI$4)*10))),1)</f>
        <v>0</v>
      </c>
      <c r="AJ27" s="233">
        <f>IF('Indicator Data'!BO35="No data","x",ROUND(IF('Indicator Data'!BO35&gt;AJ$3,10,IF('Indicator Data'!BO35&lt;AJ$4,0,('Indicator Data'!BO35-AJ$4)/(AJ$3-AJ$4)*10)),1))</f>
        <v>9.8000000000000007</v>
      </c>
      <c r="AK27" s="234">
        <f t="shared" si="0"/>
        <v>8.1</v>
      </c>
      <c r="AL27" s="234">
        <f t="shared" si="1"/>
        <v>6.5</v>
      </c>
      <c r="AM27" s="234">
        <f t="shared" si="2"/>
        <v>2.2999999999999998</v>
      </c>
      <c r="AN27" s="235">
        <f>ROUND(AVERAGE(AK27,AK27,AL27,AM27),1)</f>
        <v>6.3</v>
      </c>
      <c r="AO27" s="234">
        <f t="shared" si="4"/>
        <v>4.2</v>
      </c>
      <c r="AP27" s="234">
        <f t="shared" si="5"/>
        <v>4.8</v>
      </c>
      <c r="AQ27" s="234">
        <f t="shared" si="6"/>
        <v>4.4000000000000004</v>
      </c>
      <c r="AR27" s="234">
        <f t="shared" si="7"/>
        <v>7.2</v>
      </c>
      <c r="AS27" s="234">
        <f t="shared" si="8"/>
        <v>4</v>
      </c>
      <c r="AT27" s="236">
        <f t="shared" si="9"/>
        <v>5.3</v>
      </c>
      <c r="AU27" s="235">
        <f t="shared" si="10"/>
        <v>4.8</v>
      </c>
      <c r="AV27" s="235">
        <f t="shared" si="11"/>
        <v>5.6</v>
      </c>
      <c r="AW27" s="2"/>
    </row>
    <row r="28" spans="1:49" ht="15.75" customHeight="1" x14ac:dyDescent="0.3">
      <c r="A28" t="str">
        <f>'Indicator Data'!A36</f>
        <v>Cross Cutting Area</v>
      </c>
      <c r="B28" t="str">
        <f>'Indicator Data'!B36</f>
        <v>Dhaka</v>
      </c>
      <c r="C28" t="str">
        <f>'Indicator Data'!C36</f>
        <v>Madaripur</v>
      </c>
      <c r="D28">
        <f>'Indicator Data'!D36</f>
        <v>3054</v>
      </c>
      <c r="E28" s="233">
        <f>IF(OR('Indicator Data'!AJ36=0,'Indicator Data'!AJ36="No data"),"0",ROUND(IF('Indicator Data'!AJ36&gt;E$3,0,IF('Indicator Data'!AJ36&lt;E$4,10,(E$3-'Indicator Data'!AJ36)/(E$3-E$4)*10)),1))</f>
        <v>4.5</v>
      </c>
      <c r="F28" s="233">
        <f>ROUND(IF('Indicator Data'!AK36=0,0,IF(LOG('Indicator Data'!AK36)&gt;F$3,10,IF(LOG('Indicator Data'!AK36)&lt;F$4,0,((LOG('Indicator Data'!AK36)-F$4))/(F$3-F$4)*10))),1)</f>
        <v>4.5999999999999996</v>
      </c>
      <c r="G28" s="233">
        <f>ROUND(IF('Indicator Data'!AL36=0,0,IF(LOG('Indicator Data'!AL36)&gt;G$3,10,IF(LOG('Indicator Data'!AL36)&lt;G$4,0,((LOG('Indicator Data'!AL36)-G$4))/(G$3-G$4)*10))),1)</f>
        <v>1.1000000000000001</v>
      </c>
      <c r="H28" s="233">
        <f>IF('Indicator Data'!AM36="No data","x",ROUND(IF('Indicator Data'!AM36&gt;H$3,10,IF('Indicator Data'!AM36&lt;H$4,0,('Indicator Data'!AM36-H$4)/(H$3-H$4)*10)),1))</f>
        <v>3.5</v>
      </c>
      <c r="I28" s="233">
        <f>IF('Indicator Data'!AN36="No data","x",ROUND(IF('Indicator Data'!AN36&gt;I$3,10,IF('Indicator Data'!AN36&lt;I$4,0,('Indicator Data'!AN36-I$4)/(I$3-I$4)*10)),1))</f>
        <v>1.7</v>
      </c>
      <c r="J28" s="233">
        <f>IF('Indicator Data'!AO36="No data","x",ROUND(IF('Indicator Data'!AO36&gt;J$3,10,IF('Indicator Data'!AO36&lt;J$4,0,('Indicator Data'!AO36-J$4)/(J$3-J$4)*10)),1))</f>
        <v>9</v>
      </c>
      <c r="K28" s="233">
        <f>IF('Indicator Data'!AP36="No data","x",ROUND(IF('Indicator Data'!AP36&gt;K$3,10,IF('Indicator Data'!AP36&lt;K$4,0,('Indicator Data'!AP36-K$4)/(K$3-K$4)*10)),1))</f>
        <v>6</v>
      </c>
      <c r="L28" s="233">
        <f>IF('Indicator Data'!AQ36="No data","x",ROUND(IF('Indicator Data'!AQ36&gt;L$3,10,IF('Indicator Data'!AQ36&lt;L$4,0,('Indicator Data'!AQ36-L$4)/(L$3-L$4)*10)),1))</f>
        <v>8</v>
      </c>
      <c r="M28" s="233">
        <f>ROUND(IF('Indicator Data'!AR36=0,0,IF(LOG('Indicator Data'!AR36)&gt;M$3,10,IF(LOG('Indicator Data'!AR36)&lt;M$4,0,((LOG('Indicator Data'!AR36)-M$4))/(M$3-M$4)*10))),1)</f>
        <v>8.6</v>
      </c>
      <c r="N28" s="233">
        <f>ROUND(IF('Indicator Data'!AS36=0,0,IF(LOG('Indicator Data'!AS36)&gt;N$3,10,IF(LOG('Indicator Data'!AK36)&lt;N$4,0,((LOG('Indicator Data'!AS36)-N$4))/(N$3-N$4)*10))),1)</f>
        <v>0</v>
      </c>
      <c r="O28" s="233">
        <v>0.8</v>
      </c>
      <c r="P28" s="233">
        <v>0.9</v>
      </c>
      <c r="Q28" s="233">
        <v>2.2000000000000002</v>
      </c>
      <c r="R28" s="233">
        <f>ROUND(IF('Indicator Data'!AW36=0,0,IF(LOG('Indicator Data'!AW36)&gt;R$3,10,IF(LOG('Indicator Data'!AW36)&lt;R$4,0,((LOG('Indicator Data'!AW36)-R$4))/(R$3-R$4)*10))),1)</f>
        <v>3.9</v>
      </c>
      <c r="S28" s="233">
        <f>ROUND(IF('Indicator Data'!AX36=0,0,IF(LOG('Indicator Data'!AX36)&gt;S$3,10,IF(LOG('Indicator Data'!AX36)&lt;S$4,0,((LOG('Indicator Data'!AX36)-S$4))/(S$3-S$4)*10))),1)</f>
        <v>8.9</v>
      </c>
      <c r="T28" s="233">
        <f>IF('Indicator Data'!AY36="No data","x",ROUND(IF('Indicator Data'!AY36&gt;T$3,10,IF('Indicator Data'!AY36&lt;T$4,0,('Indicator Data'!AY36-T$4)/(T$3-T$4)*10)),1))</f>
        <v>0</v>
      </c>
      <c r="U28" s="233">
        <f>ROUND(IF('Indicator Data'!AZ36=0,0,IF(LOG('Indicator Data'!AZ36)&gt;U$3,10,IF(LOG('Indicator Data'!AZ36)&lt;U$4,0,((LOG('Indicator Data'!AZ36)-U$4))/(U$3-U$4)*10))),1)</f>
        <v>2.5</v>
      </c>
      <c r="V28" s="233">
        <f>ROUND(IF('Indicator Data'!BA36=0,0,IF(LOG('Indicator Data'!BA36)&gt;V$3,10,IF(LOG('Indicator Data'!BA36)&lt;V$4,0,((LOG('Indicator Data'!BA36)-V$4))/(V$3-V$4)*10))),1)</f>
        <v>1.7</v>
      </c>
      <c r="W28" s="233">
        <f>ROUND(IF('Indicator Data'!BB36=0,0,IF(LOG('Indicator Data'!BB36)&gt;W$3,10,IF(LOG('Indicator Data'!BB36)&lt;W$4,0,((LOG('Indicator Data'!BB36)-W$4))/(W$3-W$4)*10))),1)</f>
        <v>5.3</v>
      </c>
      <c r="X28" s="233">
        <f>IF('Indicator Data'!BC36="No data","x",ROUND(IF('Indicator Data'!BC36&gt;X$3,10,IF('Indicator Data'!BC36&lt;X$4,0,('Indicator Data'!BC36-X$4)/(X$3-X$4)*10)),1))</f>
        <v>4.3</v>
      </c>
      <c r="Y28" s="233">
        <f>ROUND(IF('Indicator Data'!BD36=0,0,IF(LOG('Indicator Data'!BD36)&gt;Y$3,10,IF(LOG('Indicator Data'!BD36)&lt;Y$4,0,((LOG('Indicator Data'!BD36)-Y$4))/(Y$3-Y$4)*10))),1)</f>
        <v>7.6</v>
      </c>
      <c r="Z28" s="233">
        <f>ROUND(IF('Indicator Data'!BE36=0,0,IF(LOG('Indicator Data'!BE36)&gt;Z$3,10,IF(LOG('Indicator Data'!BE36)&lt;Z$4,0,((LOG('Indicator Data'!BE36)-Z$4))/(Z$3-Z$4)*10))),1)</f>
        <v>8.1999999999999993</v>
      </c>
      <c r="AA28" s="233">
        <f>ROUND(IF('Indicator Data'!BF36=0,0,IF(LOG('Indicator Data'!BF36)&gt;AA$3,10,IF(LOG('Indicator Data'!BF36)&lt;AA$4,0,((LOG('Indicator Data'!BF36)-AA$4))/(AA$3-AA$4)*10))),1)</f>
        <v>7.9</v>
      </c>
      <c r="AB28" s="233">
        <f>ROUND(IF('Indicator Data'!BG36=0,0,IF(LOG('Indicator Data'!BG36)&gt;AB$3,10,IF(LOG('Indicator Data'!BG36)&lt;AB$4,0,((LOG('Indicator Data'!BG36)-AB$4))/(AB$3-AB$4)*10))),1)</f>
        <v>2.9</v>
      </c>
      <c r="AC28" s="233">
        <f>ROUND(IF('Indicator Data'!BH36=0,0,IF(LOG('Indicator Data'!BH36)&gt;AC$3,10,IF(LOG('Indicator Data'!BH36)&lt;AC$4,0,((LOG('Indicator Data'!BH36)-AC$4))/(AC$3-AC$4)*10))),1)</f>
        <v>5.4</v>
      </c>
      <c r="AD28" s="233">
        <f>IF('Indicator Data'!BI36="No data","x",ROUND(IF('Indicator Data'!BI36&gt;AD$3,10,IF('Indicator Data'!BI36&lt;AD$4,0,('Indicator Data'!BI36-AD$4)/(AD$3-AD$4)*10)),1))</f>
        <v>0.1</v>
      </c>
      <c r="AE28" s="233">
        <f>IF('Indicator Data'!BJ36="No data","x",ROUND(IF('Indicator Data'!BJ36&gt;AE$3,10,IF('Indicator Data'!BJ36&lt;AE$4,0,('Indicator Data'!BJ36-AE$4)/(AE$3-AE$4)*10)),1))</f>
        <v>4.7</v>
      </c>
      <c r="AF28" s="233">
        <f>IF('Indicator Data'!BK36="No data","x",ROUND(IF('Indicator Data'!BK36&gt;AF$3,10,IF('Indicator Data'!BK36&lt;AF$4,0,('Indicator Data'!BK36-AF$4)/(AF$3-AF$4)*10)),1))</f>
        <v>1.8</v>
      </c>
      <c r="AG28" s="233">
        <f>IF('Indicator Data'!BL36="No data","x",ROUND(IF('Indicator Data'!BL36&gt;AG$3,10,IF('Indicator Data'!BL36&lt;AG$4,0,('Indicator Data'!BL36-AG$4)/(AG$3-AG$4)*10)),1))</f>
        <v>5.9</v>
      </c>
      <c r="AH28" s="233">
        <f>IF('Indicator Data'!BM36="No data","x",ROUND(IF('Indicator Data'!BM36&gt;AH$3,10,IF('Indicator Data'!BM36&lt;AH$4,0,('Indicator Data'!BM36-AH$4)/(AH$3-AH$4)*10)),1))</f>
        <v>6.9</v>
      </c>
      <c r="AI28" s="233">
        <f>ROUND(IF('Indicator Data'!BN36=0,0,IF(LOG('Indicator Data'!BN36)&gt;AI$3,10,IF(LOG('Indicator Data'!BN36)&lt;AI$4,0,((LOG('Indicator Data'!BN36)-AI$4))/(AI$3-AI$4)*10))),1)</f>
        <v>0</v>
      </c>
      <c r="AJ28" s="233">
        <f>IF('Indicator Data'!BO36="No data","x",ROUND(IF('Indicator Data'!BO36&gt;AJ$3,10,IF('Indicator Data'!BO36&lt;AJ$4,0,('Indicator Data'!BO36-AJ$4)/(AJ$3-AJ$4)*10)),1))</f>
        <v>6.7</v>
      </c>
      <c r="AK28" s="234">
        <f t="shared" si="0"/>
        <v>3.4</v>
      </c>
      <c r="AL28" s="234">
        <f t="shared" si="1"/>
        <v>6.2</v>
      </c>
      <c r="AM28" s="234">
        <f t="shared" si="2"/>
        <v>2.5</v>
      </c>
      <c r="AN28" s="235">
        <f t="shared" ref="AN28:AN69" si="13">ROUND(AVERAGE(AK28,AK28,AL28,AM28),1)</f>
        <v>3.9</v>
      </c>
      <c r="AO28" s="234">
        <f t="shared" si="4"/>
        <v>6.4</v>
      </c>
      <c r="AP28" s="234">
        <f t="shared" si="5"/>
        <v>3.5</v>
      </c>
      <c r="AQ28" s="234">
        <f t="shared" si="6"/>
        <v>5.9</v>
      </c>
      <c r="AR28" s="234">
        <f t="shared" si="7"/>
        <v>4.2</v>
      </c>
      <c r="AS28" s="234">
        <f t="shared" si="8"/>
        <v>3.2</v>
      </c>
      <c r="AT28" s="236">
        <f t="shared" si="9"/>
        <v>4.3</v>
      </c>
      <c r="AU28" s="235">
        <f t="shared" si="10"/>
        <v>5.4</v>
      </c>
      <c r="AV28" s="235">
        <f t="shared" si="11"/>
        <v>4.7</v>
      </c>
      <c r="AW28" s="2"/>
    </row>
    <row r="29" spans="1:49" ht="15.75" customHeight="1" x14ac:dyDescent="0.3">
      <c r="A29" t="str">
        <f>'Indicator Data'!A37</f>
        <v>Cross Cutting Area</v>
      </c>
      <c r="B29" t="str">
        <f>'Indicator Data'!B37</f>
        <v>Dhaka</v>
      </c>
      <c r="C29" t="str">
        <f>'Indicator Data'!C37</f>
        <v>Manikganj</v>
      </c>
      <c r="D29">
        <f>'Indicator Data'!D37</f>
        <v>3056</v>
      </c>
      <c r="E29" s="233">
        <f>IF(OR('Indicator Data'!AJ37=0,'Indicator Data'!AJ37="No data"),"0",ROUND(IF('Indicator Data'!AJ37&gt;E$3,0,IF('Indicator Data'!AJ37&lt;E$4,10,(E$3-'Indicator Data'!AJ37)/(E$3-E$4)*10)),1))</f>
        <v>4.8</v>
      </c>
      <c r="F29" s="233">
        <f>ROUND(IF('Indicator Data'!AK37=0,0,IF(LOG('Indicator Data'!AK37)&gt;F$3,10,IF(LOG('Indicator Data'!AK37)&lt;F$4,0,((LOG('Indicator Data'!AK37)-F$4))/(F$3-F$4)*10))),1)</f>
        <v>8.4</v>
      </c>
      <c r="G29" s="233">
        <f>ROUND(IF('Indicator Data'!AL37=0,0,IF(LOG('Indicator Data'!AL37)&gt;G$3,10,IF(LOG('Indicator Data'!AL37)&lt;G$4,0,((LOG('Indicator Data'!AL37)-G$4))/(G$3-G$4)*10))),1)</f>
        <v>7.5</v>
      </c>
      <c r="H29" s="233">
        <f>IF('Indicator Data'!AM37="No data","x",ROUND(IF('Indicator Data'!AM37&gt;H$3,10,IF('Indicator Data'!AM37&lt;H$4,0,('Indicator Data'!AM37-H$4)/(H$3-H$4)*10)),1))</f>
        <v>6.4</v>
      </c>
      <c r="I29" s="233">
        <f>IF('Indicator Data'!AN37="No data","x",ROUND(IF('Indicator Data'!AN37&gt;I$3,10,IF('Indicator Data'!AN37&lt;I$4,0,('Indicator Data'!AN37-I$4)/(I$3-I$4)*10)),1))</f>
        <v>0.6</v>
      </c>
      <c r="J29" s="233">
        <f>IF('Indicator Data'!AO37="No data","x",ROUND(IF('Indicator Data'!AO37&gt;J$3,10,IF('Indicator Data'!AO37&lt;J$4,0,('Indicator Data'!AO37-J$4)/(J$3-J$4)*10)),1))</f>
        <v>10</v>
      </c>
      <c r="K29" s="233">
        <f>IF('Indicator Data'!AP37="No data","x",ROUND(IF('Indicator Data'!AP37&gt;K$3,10,IF('Indicator Data'!AP37&lt;K$4,0,('Indicator Data'!AP37-K$4)/(K$3-K$4)*10)),1))</f>
        <v>5.2</v>
      </c>
      <c r="L29" s="233">
        <f>IF('Indicator Data'!AQ37="No data","x",ROUND(IF('Indicator Data'!AQ37&gt;L$3,10,IF('Indicator Data'!AQ37&lt;L$4,0,('Indicator Data'!AQ37-L$4)/(L$3-L$4)*10)),1))</f>
        <v>5.5</v>
      </c>
      <c r="M29" s="233">
        <f>ROUND(IF('Indicator Data'!AR37=0,0,IF(LOG('Indicator Data'!AR37)&gt;M$3,10,IF(LOG('Indicator Data'!AR37)&lt;M$4,0,((LOG('Indicator Data'!AR37)-M$4))/(M$3-M$4)*10))),1)</f>
        <v>7.4</v>
      </c>
      <c r="N29" s="233">
        <f>ROUND(IF('Indicator Data'!AS37=0,0,IF(LOG('Indicator Data'!AS37)&gt;N$3,10,IF(LOG('Indicator Data'!AK37)&lt;N$4,0,((LOG('Indicator Data'!AS37)-N$4))/(N$3-N$4)*10))),1)</f>
        <v>3.2</v>
      </c>
      <c r="O29" s="233">
        <v>0.8</v>
      </c>
      <c r="P29" s="233">
        <v>0.9</v>
      </c>
      <c r="Q29" s="233">
        <v>2.2000000000000002</v>
      </c>
      <c r="R29" s="233">
        <f>ROUND(IF('Indicator Data'!AW37=0,0,IF(LOG('Indicator Data'!AW37)&gt;R$3,10,IF(LOG('Indicator Data'!AW37)&lt;R$4,0,((LOG('Indicator Data'!AW37)-R$4))/(R$3-R$4)*10))),1)</f>
        <v>4.7</v>
      </c>
      <c r="S29" s="233">
        <f>ROUND(IF('Indicator Data'!AX37=0,0,IF(LOG('Indicator Data'!AX37)&gt;S$3,10,IF(LOG('Indicator Data'!AX37)&lt;S$4,0,((LOG('Indicator Data'!AX37)-S$4))/(S$3-S$4)*10))),1)</f>
        <v>5</v>
      </c>
      <c r="T29" s="233">
        <f>IF('Indicator Data'!AY37="No data","x",ROUND(IF('Indicator Data'!AY37&gt;T$3,10,IF('Indicator Data'!AY37&lt;T$4,0,('Indicator Data'!AY37-T$4)/(T$3-T$4)*10)),1))</f>
        <v>0</v>
      </c>
      <c r="U29" s="233">
        <f>ROUND(IF('Indicator Data'!AZ37=0,0,IF(LOG('Indicator Data'!AZ37)&gt;U$3,10,IF(LOG('Indicator Data'!AZ37)&lt;U$4,0,((LOG('Indicator Data'!AZ37)-U$4))/(U$3-U$4)*10))),1)</f>
        <v>2</v>
      </c>
      <c r="V29" s="233">
        <f>ROUND(IF('Indicator Data'!BA37=0,0,IF(LOG('Indicator Data'!BA37)&gt;V$3,10,IF(LOG('Indicator Data'!BA37)&lt;V$4,0,((LOG('Indicator Data'!BA37)-V$4))/(V$3-V$4)*10))),1)</f>
        <v>1.7</v>
      </c>
      <c r="W29" s="233">
        <f>ROUND(IF('Indicator Data'!BB37=0,0,IF(LOG('Indicator Data'!BB37)&gt;W$3,10,IF(LOG('Indicator Data'!BB37)&lt;W$4,0,((LOG('Indicator Data'!BB37)-W$4))/(W$3-W$4)*10))),1)</f>
        <v>3.7</v>
      </c>
      <c r="X29" s="233">
        <f>IF('Indicator Data'!BC37="No data","x",ROUND(IF('Indicator Data'!BC37&gt;X$3,10,IF('Indicator Data'!BC37&lt;X$4,0,('Indicator Data'!BC37-X$4)/(X$3-X$4)*10)),1))</f>
        <v>6</v>
      </c>
      <c r="Y29" s="233">
        <f>ROUND(IF('Indicator Data'!BD37=0,0,IF(LOG('Indicator Data'!BD37)&gt;Y$3,10,IF(LOG('Indicator Data'!BD37)&lt;Y$4,0,((LOG('Indicator Data'!BD37)-Y$4))/(Y$3-Y$4)*10))),1)</f>
        <v>8.6</v>
      </c>
      <c r="Z29" s="233">
        <f>ROUND(IF('Indicator Data'!BE37=0,0,IF(LOG('Indicator Data'!BE37)&gt;Z$3,10,IF(LOG('Indicator Data'!BE37)&lt;Z$4,0,((LOG('Indicator Data'!BE37)-Z$4))/(Z$3-Z$4)*10))),1)</f>
        <v>8.1999999999999993</v>
      </c>
      <c r="AA29" s="233">
        <f>ROUND(IF('Indicator Data'!BF37=0,0,IF(LOG('Indicator Data'!BF37)&gt;AA$3,10,IF(LOG('Indicator Data'!BF37)&lt;AA$4,0,((LOG('Indicator Data'!BF37)-AA$4))/(AA$3-AA$4)*10))),1)</f>
        <v>8.4</v>
      </c>
      <c r="AB29" s="233">
        <f>ROUND(IF('Indicator Data'!BG37=0,0,IF(LOG('Indicator Data'!BG37)&gt;AB$3,10,IF(LOG('Indicator Data'!BG37)&lt;AB$4,0,((LOG('Indicator Data'!BG37)-AB$4))/(AB$3-AB$4)*10))),1)</f>
        <v>7.3</v>
      </c>
      <c r="AC29" s="233">
        <f>ROUND(IF('Indicator Data'!BH37=0,0,IF(LOG('Indicator Data'!BH37)&gt;AC$3,10,IF(LOG('Indicator Data'!BH37)&lt;AC$4,0,((LOG('Indicator Data'!BH37)-AC$4))/(AC$3-AC$4)*10))),1)</f>
        <v>5.4</v>
      </c>
      <c r="AD29" s="233">
        <f>IF('Indicator Data'!BI37="No data","x",ROUND(IF('Indicator Data'!BI37&gt;AD$3,10,IF('Indicator Data'!BI37&lt;AD$4,0,('Indicator Data'!BI37-AD$4)/(AD$3-AD$4)*10)),1))</f>
        <v>2.4</v>
      </c>
      <c r="AE29" s="233">
        <f>IF('Indicator Data'!BJ37="No data","x",ROUND(IF('Indicator Data'!BJ37&gt;AE$3,10,IF('Indicator Data'!BJ37&lt;AE$4,0,('Indicator Data'!BJ37-AE$4)/(AE$3-AE$4)*10)),1))</f>
        <v>6.2</v>
      </c>
      <c r="AF29" s="233">
        <f>IF('Indicator Data'!BK37="No data","x",ROUND(IF('Indicator Data'!BK37&gt;AF$3,10,IF('Indicator Data'!BK37&lt;AF$4,0,('Indicator Data'!BK37-AF$4)/(AF$3-AF$4)*10)),1))</f>
        <v>3.7</v>
      </c>
      <c r="AG29" s="233">
        <f>IF('Indicator Data'!BL37="No data","x",ROUND(IF('Indicator Data'!BL37&gt;AG$3,10,IF('Indicator Data'!BL37&lt;AG$4,0,('Indicator Data'!BL37-AG$4)/(AG$3-AG$4)*10)),1))</f>
        <v>7.2</v>
      </c>
      <c r="AH29" s="233">
        <f>IF('Indicator Data'!BM37="No data","x",ROUND(IF('Indicator Data'!BM37&gt;AH$3,10,IF('Indicator Data'!BM37&lt;AH$4,0,('Indicator Data'!BM37-AH$4)/(AH$3-AH$4)*10)),1))</f>
        <v>9.1999999999999993</v>
      </c>
      <c r="AI29" s="233">
        <f>ROUND(IF('Indicator Data'!BN37=0,0,IF(LOG('Indicator Data'!BN37)&gt;AI$3,10,IF(LOG('Indicator Data'!BN37)&lt;AI$4,0,((LOG('Indicator Data'!BN37)-AI$4))/(AI$3-AI$4)*10))),1)</f>
        <v>1.6</v>
      </c>
      <c r="AJ29" s="233">
        <f>IF('Indicator Data'!BO37="No data","x",ROUND(IF('Indicator Data'!BO37&gt;AJ$3,10,IF('Indicator Data'!BO37&lt;AJ$4,0,('Indicator Data'!BO37-AJ$4)/(AJ$3-AJ$4)*10)),1))</f>
        <v>3.8</v>
      </c>
      <c r="AK29" s="234">
        <f t="shared" si="0"/>
        <v>6.8</v>
      </c>
      <c r="AL29" s="234">
        <f t="shared" si="1"/>
        <v>5.3</v>
      </c>
      <c r="AM29" s="234">
        <f t="shared" si="2"/>
        <v>2.9</v>
      </c>
      <c r="AN29" s="235">
        <f t="shared" si="13"/>
        <v>5.5</v>
      </c>
      <c r="AO29" s="234">
        <f t="shared" si="4"/>
        <v>4.9000000000000004</v>
      </c>
      <c r="AP29" s="234">
        <f t="shared" si="5"/>
        <v>3.4</v>
      </c>
      <c r="AQ29" s="234">
        <f t="shared" si="6"/>
        <v>6.3</v>
      </c>
      <c r="AR29" s="234">
        <f t="shared" si="7"/>
        <v>6.4</v>
      </c>
      <c r="AS29" s="234">
        <f t="shared" si="8"/>
        <v>5.0999999999999996</v>
      </c>
      <c r="AT29" s="236">
        <f t="shared" si="9"/>
        <v>5.4</v>
      </c>
      <c r="AU29" s="235">
        <f t="shared" si="10"/>
        <v>5.2</v>
      </c>
      <c r="AV29" s="235">
        <f t="shared" si="11"/>
        <v>5.4</v>
      </c>
      <c r="AW29" s="2"/>
    </row>
    <row r="30" spans="1:49" ht="15.75" customHeight="1" x14ac:dyDescent="0.3">
      <c r="A30" t="str">
        <f>'Indicator Data'!A38</f>
        <v>Cross Cutting Area</v>
      </c>
      <c r="B30" t="str">
        <f>'Indicator Data'!B38</f>
        <v>Dhaka</v>
      </c>
      <c r="C30" t="str">
        <f>'Indicator Data'!C38</f>
        <v>Munshiganj</v>
      </c>
      <c r="D30">
        <f>'Indicator Data'!D38</f>
        <v>3059</v>
      </c>
      <c r="E30" s="233">
        <f>IF(OR('Indicator Data'!AJ38=0,'Indicator Data'!AJ38="No data"),"0",ROUND(IF('Indicator Data'!AJ38&gt;E$3,0,IF('Indicator Data'!AJ38&lt;E$4,10,(E$3-'Indicator Data'!AJ38)/(E$3-E$4)*10)),1))</f>
        <v>4.5</v>
      </c>
      <c r="F30" s="233">
        <f>ROUND(IF('Indicator Data'!AK38=0,0,IF(LOG('Indicator Data'!AK38)&gt;F$3,10,IF(LOG('Indicator Data'!AK38)&lt;F$4,0,((LOG('Indicator Data'!AK38)-F$4))/(F$3-F$4)*10))),1)</f>
        <v>4.9000000000000004</v>
      </c>
      <c r="G30" s="233">
        <f>ROUND(IF('Indicator Data'!AL38=0,0,IF(LOG('Indicator Data'!AL38)&gt;G$3,10,IF(LOG('Indicator Data'!AL38)&lt;G$4,0,((LOG('Indicator Data'!AL38)-G$4))/(G$3-G$4)*10))),1)</f>
        <v>0.5</v>
      </c>
      <c r="H30" s="233">
        <f>IF('Indicator Data'!AM38="No data","x",ROUND(IF('Indicator Data'!AM38&gt;H$3,10,IF('Indicator Data'!AM38&lt;H$4,0,('Indicator Data'!AM38-H$4)/(H$3-H$4)*10)),1))</f>
        <v>3.7</v>
      </c>
      <c r="I30" s="233">
        <f>IF('Indicator Data'!AN38="No data","x",ROUND(IF('Indicator Data'!AN38&gt;I$3,10,IF('Indicator Data'!AN38&lt;I$4,0,('Indicator Data'!AN38-I$4)/(I$3-I$4)*10)),1))</f>
        <v>1.7</v>
      </c>
      <c r="J30" s="233">
        <f>IF('Indicator Data'!AO38="No data","x",ROUND(IF('Indicator Data'!AO38&gt;J$3,10,IF('Indicator Data'!AO38&lt;J$4,0,('Indicator Data'!AO38-J$4)/(J$3-J$4)*10)),1))</f>
        <v>8.1</v>
      </c>
      <c r="K30" s="233">
        <f>IF('Indicator Data'!AP38="No data","x",ROUND(IF('Indicator Data'!AP38&gt;K$3,10,IF('Indicator Data'!AP38&lt;K$4,0,('Indicator Data'!AP38-K$4)/(K$3-K$4)*10)),1))</f>
        <v>6</v>
      </c>
      <c r="L30" s="233">
        <f>IF('Indicator Data'!AQ38="No data","x",ROUND(IF('Indicator Data'!AQ38&gt;L$3,10,IF('Indicator Data'!AQ38&lt;L$4,0,('Indicator Data'!AQ38-L$4)/(L$3-L$4)*10)),1))</f>
        <v>6.5</v>
      </c>
      <c r="M30" s="233">
        <f>ROUND(IF('Indicator Data'!AR38=0,0,IF(LOG('Indicator Data'!AR38)&gt;M$3,10,IF(LOG('Indicator Data'!AR38)&lt;M$4,0,((LOG('Indicator Data'!AR38)-M$4))/(M$3-M$4)*10))),1)</f>
        <v>7.8</v>
      </c>
      <c r="N30" s="233">
        <f>ROUND(IF('Indicator Data'!AS38=0,0,IF(LOG('Indicator Data'!AS38)&gt;N$3,10,IF(LOG('Indicator Data'!AK38)&lt;N$4,0,((LOG('Indicator Data'!AS38)-N$4))/(N$3-N$4)*10))),1)</f>
        <v>10</v>
      </c>
      <c r="O30" s="233">
        <v>0.8</v>
      </c>
      <c r="P30" s="233">
        <v>0.9</v>
      </c>
      <c r="Q30" s="233">
        <v>2.2000000000000002</v>
      </c>
      <c r="R30" s="233">
        <f>ROUND(IF('Indicator Data'!AW38=0,0,IF(LOG('Indicator Data'!AW38)&gt;R$3,10,IF(LOG('Indicator Data'!AW38)&lt;R$4,0,((LOG('Indicator Data'!AW38)-R$4))/(R$3-R$4)*10))),1)</f>
        <v>8.8000000000000007</v>
      </c>
      <c r="S30" s="233">
        <f>ROUND(IF('Indicator Data'!AX38=0,0,IF(LOG('Indicator Data'!AX38)&gt;S$3,10,IF(LOG('Indicator Data'!AX38)&lt;S$4,0,((LOG('Indicator Data'!AX38)-S$4))/(S$3-S$4)*10))),1)</f>
        <v>4.2</v>
      </c>
      <c r="T30" s="233">
        <f>IF('Indicator Data'!AY38="No data","x",ROUND(IF('Indicator Data'!AY38&gt;T$3,10,IF('Indicator Data'!AY38&lt;T$4,0,('Indicator Data'!AY38-T$4)/(T$3-T$4)*10)),1))</f>
        <v>0</v>
      </c>
      <c r="U30" s="233">
        <f>ROUND(IF('Indicator Data'!AZ38=0,0,IF(LOG('Indicator Data'!AZ38)&gt;U$3,10,IF(LOG('Indicator Data'!AZ38)&lt;U$4,0,((LOG('Indicator Data'!AZ38)-U$4))/(U$3-U$4)*10))),1)</f>
        <v>7.1</v>
      </c>
      <c r="V30" s="233">
        <f>ROUND(IF('Indicator Data'!BA38=0,0,IF(LOG('Indicator Data'!BA38)&gt;V$3,10,IF(LOG('Indicator Data'!BA38)&lt;V$4,0,((LOG('Indicator Data'!BA38)-V$4))/(V$3-V$4)*10))),1)</f>
        <v>5.4</v>
      </c>
      <c r="W30" s="233">
        <f>ROUND(IF('Indicator Data'!BB38=0,0,IF(LOG('Indicator Data'!BB38)&gt;W$3,10,IF(LOG('Indicator Data'!BB38)&lt;W$4,0,((LOG('Indicator Data'!BB38)-W$4))/(W$3-W$4)*10))),1)</f>
        <v>6.6</v>
      </c>
      <c r="X30" s="233">
        <f>IF('Indicator Data'!BC38="No data","x",ROUND(IF('Indicator Data'!BC38&gt;X$3,10,IF('Indicator Data'!BC38&lt;X$4,0,('Indicator Data'!BC38-X$4)/(X$3-X$4)*10)),1))</f>
        <v>1.3</v>
      </c>
      <c r="Y30" s="233">
        <f>ROUND(IF('Indicator Data'!BD38=0,0,IF(LOG('Indicator Data'!BD38)&gt;Y$3,10,IF(LOG('Indicator Data'!BD38)&lt;Y$4,0,((LOG('Indicator Data'!BD38)-Y$4))/(Y$3-Y$4)*10))),1)</f>
        <v>7.1</v>
      </c>
      <c r="Z30" s="233">
        <f>ROUND(IF('Indicator Data'!BE38=0,0,IF(LOG('Indicator Data'!BE38)&gt;Z$3,10,IF(LOG('Indicator Data'!BE38)&lt;Z$4,0,((LOG('Indicator Data'!BE38)-Z$4))/(Z$3-Z$4)*10))),1)</f>
        <v>6.8</v>
      </c>
      <c r="AA30" s="233">
        <f>ROUND(IF('Indicator Data'!BF38=0,0,IF(LOG('Indicator Data'!BF38)&gt;AA$3,10,IF(LOG('Indicator Data'!BF38)&lt;AA$4,0,((LOG('Indicator Data'!BF38)-AA$4))/(AA$3-AA$4)*10))),1)</f>
        <v>7.5</v>
      </c>
      <c r="AB30" s="233">
        <f>ROUND(IF('Indicator Data'!BG38=0,0,IF(LOG('Indicator Data'!BG38)&gt;AB$3,10,IF(LOG('Indicator Data'!BG38)&lt;AB$4,0,((LOG('Indicator Data'!BG38)-AB$4))/(AB$3-AB$4)*10))),1)</f>
        <v>2.6</v>
      </c>
      <c r="AC30" s="233">
        <f>ROUND(IF('Indicator Data'!BH38=0,0,IF(LOG('Indicator Data'!BH38)&gt;AC$3,10,IF(LOG('Indicator Data'!BH38)&lt;AC$4,0,((LOG('Indicator Data'!BH38)-AC$4))/(AC$3-AC$4)*10))),1)</f>
        <v>5.4</v>
      </c>
      <c r="AD30" s="233">
        <f>IF('Indicator Data'!BI38="No data","x",ROUND(IF('Indicator Data'!BI38&gt;AD$3,10,IF('Indicator Data'!BI38&lt;AD$4,0,('Indicator Data'!BI38-AD$4)/(AD$3-AD$4)*10)),1))</f>
        <v>1.2</v>
      </c>
      <c r="AE30" s="233">
        <f>IF('Indicator Data'!BJ38="No data","x",ROUND(IF('Indicator Data'!BJ38&gt;AE$3,10,IF('Indicator Data'!BJ38&lt;AE$4,0,('Indicator Data'!BJ38-AE$4)/(AE$3-AE$4)*10)),1))</f>
        <v>3</v>
      </c>
      <c r="AF30" s="233">
        <f>IF('Indicator Data'!BK38="No data","x",ROUND(IF('Indicator Data'!BK38&gt;AF$3,10,IF('Indicator Data'!BK38&lt;AF$4,0,('Indicator Data'!BK38-AF$4)/(AF$3-AF$4)*10)),1))</f>
        <v>6.9</v>
      </c>
      <c r="AG30" s="233">
        <f>IF('Indicator Data'!BL38="No data","x",ROUND(IF('Indicator Data'!BL38&gt;AG$3,10,IF('Indicator Data'!BL38&lt;AG$4,0,('Indicator Data'!BL38-AG$4)/(AG$3-AG$4)*10)),1))</f>
        <v>6.8</v>
      </c>
      <c r="AH30" s="233">
        <f>IF('Indicator Data'!BM38="No data","x",ROUND(IF('Indicator Data'!BM38&gt;AH$3,10,IF('Indicator Data'!BM38&lt;AH$4,0,('Indicator Data'!BM38-AH$4)/(AH$3-AH$4)*10)),1))</f>
        <v>6.9</v>
      </c>
      <c r="AI30" s="233">
        <f>ROUND(IF('Indicator Data'!BN38=0,0,IF(LOG('Indicator Data'!BN38)&gt;AI$3,10,IF(LOG('Indicator Data'!BN38)&lt;AI$4,0,((LOG('Indicator Data'!BN38)-AI$4))/(AI$3-AI$4)*10))),1)</f>
        <v>0</v>
      </c>
      <c r="AJ30" s="233">
        <f>IF('Indicator Data'!BO38="No data","x",ROUND(IF('Indicator Data'!BO38&gt;AJ$3,10,IF('Indicator Data'!BO38&lt;AJ$4,0,('Indicator Data'!BO38-AJ$4)/(AJ$3-AJ$4)*10)),1))</f>
        <v>8.8000000000000007</v>
      </c>
      <c r="AK30" s="234">
        <f t="shared" si="0"/>
        <v>3.4</v>
      </c>
      <c r="AL30" s="234">
        <f t="shared" si="1"/>
        <v>5.6</v>
      </c>
      <c r="AM30" s="234">
        <f t="shared" si="2"/>
        <v>4.3</v>
      </c>
      <c r="AN30" s="235">
        <f t="shared" si="13"/>
        <v>4.2</v>
      </c>
      <c r="AO30" s="234">
        <f t="shared" si="4"/>
        <v>6.5</v>
      </c>
      <c r="AP30" s="234">
        <f t="shared" si="5"/>
        <v>5.0999999999999996</v>
      </c>
      <c r="AQ30" s="234">
        <f t="shared" si="6"/>
        <v>5.4</v>
      </c>
      <c r="AR30" s="234">
        <f t="shared" si="7"/>
        <v>4</v>
      </c>
      <c r="AS30" s="234">
        <f t="shared" si="8"/>
        <v>4.0999999999999996</v>
      </c>
      <c r="AT30" s="236">
        <f t="shared" si="9"/>
        <v>4.7</v>
      </c>
      <c r="AU30" s="235">
        <f t="shared" si="10"/>
        <v>5.7</v>
      </c>
      <c r="AV30" s="235">
        <f t="shared" si="11"/>
        <v>5</v>
      </c>
      <c r="AW30" s="2"/>
    </row>
    <row r="31" spans="1:49" ht="15.75" customHeight="1" x14ac:dyDescent="0.3">
      <c r="A31" t="str">
        <f>'Indicator Data'!A39</f>
        <v>Cross Cutting Area</v>
      </c>
      <c r="B31" t="str">
        <f>'Indicator Data'!B39</f>
        <v>Dhaka</v>
      </c>
      <c r="C31" t="str">
        <f>'Indicator Data'!C39</f>
        <v>Narayanganj</v>
      </c>
      <c r="D31">
        <f>'Indicator Data'!D39</f>
        <v>3067</v>
      </c>
      <c r="E31" s="233">
        <f>IF(OR('Indicator Data'!AJ39=0,'Indicator Data'!AJ39="No data"),"0",ROUND(IF('Indicator Data'!AJ39&gt;E$3,0,IF('Indicator Data'!AJ39&lt;E$4,10,(E$3-'Indicator Data'!AJ39)/(E$3-E$4)*10)),1))</f>
        <v>4.0999999999999996</v>
      </c>
      <c r="F31" s="233">
        <f>ROUND(IF('Indicator Data'!AK39=0,0,IF(LOG('Indicator Data'!AK39)&gt;F$3,10,IF(LOG('Indicator Data'!AK39)&lt;F$4,0,((LOG('Indicator Data'!AK39)-F$4))/(F$3-F$4)*10))),1)</f>
        <v>0</v>
      </c>
      <c r="G31" s="233">
        <f>ROUND(IF('Indicator Data'!AL39=0,0,IF(LOG('Indicator Data'!AL39)&gt;G$3,10,IF(LOG('Indicator Data'!AL39)&lt;G$4,0,((LOG('Indicator Data'!AL39)-G$4))/(G$3-G$4)*10))),1)</f>
        <v>0</v>
      </c>
      <c r="H31" s="233">
        <f>IF('Indicator Data'!AM39="No data","x",ROUND(IF('Indicator Data'!AM39&gt;H$3,10,IF('Indicator Data'!AM39&lt;H$4,0,('Indicator Data'!AM39-H$4)/(H$3-H$4)*10)),1))</f>
        <v>7.5</v>
      </c>
      <c r="I31" s="233">
        <f>IF('Indicator Data'!AN39="No data","x",ROUND(IF('Indicator Data'!AN39&gt;I$3,10,IF('Indicator Data'!AN39&lt;I$4,0,('Indicator Data'!AN39-I$4)/(I$3-I$4)*10)),1))</f>
        <v>1</v>
      </c>
      <c r="J31" s="233">
        <f>IF('Indicator Data'!AO39="No data","x",ROUND(IF('Indicator Data'!AO39&gt;J$3,10,IF('Indicator Data'!AO39&lt;J$4,0,('Indicator Data'!AO39-J$4)/(J$3-J$4)*10)),1))</f>
        <v>8.1999999999999993</v>
      </c>
      <c r="K31" s="233">
        <f>IF('Indicator Data'!AP39="No data","x",ROUND(IF('Indicator Data'!AP39&gt;K$3,10,IF('Indicator Data'!AP39&lt;K$4,0,('Indicator Data'!AP39-K$4)/(K$3-K$4)*10)),1))</f>
        <v>6.9</v>
      </c>
      <c r="L31" s="233">
        <f>IF('Indicator Data'!AQ39="No data","x",ROUND(IF('Indicator Data'!AQ39&gt;L$3,10,IF('Indicator Data'!AQ39&lt;L$4,0,('Indicator Data'!AQ39-L$4)/(L$3-L$4)*10)),1))</f>
        <v>6.7</v>
      </c>
      <c r="M31" s="233">
        <f>ROUND(IF('Indicator Data'!AR39=0,0,IF(LOG('Indicator Data'!AR39)&gt;M$3,10,IF(LOG('Indicator Data'!AR39)&lt;M$4,0,((LOG('Indicator Data'!AR39)-M$4))/(M$3-M$4)*10))),1)</f>
        <v>6.3</v>
      </c>
      <c r="N31" s="233">
        <f>ROUND(IF('Indicator Data'!AS39=0,0,IF(LOG('Indicator Data'!AS39)&gt;N$3,10,IF(LOG('Indicator Data'!AK39)&lt;N$4,0,((LOG('Indicator Data'!AS39)-N$4))/(N$3-N$4)*10))),1)</f>
        <v>0</v>
      </c>
      <c r="O31" s="233">
        <v>0.8</v>
      </c>
      <c r="P31" s="233">
        <v>0.9</v>
      </c>
      <c r="Q31" s="233">
        <v>2.2000000000000002</v>
      </c>
      <c r="R31" s="233">
        <f>ROUND(IF('Indicator Data'!AW39=0,0,IF(LOG('Indicator Data'!AW39)&gt;R$3,10,IF(LOG('Indicator Data'!AW39)&lt;R$4,0,((LOG('Indicator Data'!AW39)-R$4))/(R$3-R$4)*10))),1)</f>
        <v>4.3</v>
      </c>
      <c r="S31" s="233">
        <f>ROUND(IF('Indicator Data'!AX39=0,0,IF(LOG('Indicator Data'!AX39)&gt;S$3,10,IF(LOG('Indicator Data'!AX39)&lt;S$4,0,((LOG('Indicator Data'!AX39)-S$4))/(S$3-S$4)*10))),1)</f>
        <v>0</v>
      </c>
      <c r="T31" s="233">
        <f>IF('Indicator Data'!AY39="No data","x",ROUND(IF('Indicator Data'!AY39&gt;T$3,10,IF('Indicator Data'!AY39&lt;T$4,0,('Indicator Data'!AY39-T$4)/(T$3-T$4)*10)),1))</f>
        <v>0</v>
      </c>
      <c r="U31" s="233">
        <f>ROUND(IF('Indicator Data'!AZ39=0,0,IF(LOG('Indicator Data'!AZ39)&gt;U$3,10,IF(LOG('Indicator Data'!AZ39)&lt;U$4,0,((LOG('Indicator Data'!AZ39)-U$4))/(U$3-U$4)*10))),1)</f>
        <v>5.2</v>
      </c>
      <c r="V31" s="233">
        <f>ROUND(IF('Indicator Data'!BA39=0,0,IF(LOG('Indicator Data'!BA39)&gt;V$3,10,IF(LOG('Indicator Data'!BA39)&lt;V$4,0,((LOG('Indicator Data'!BA39)-V$4))/(V$3-V$4)*10))),1)</f>
        <v>1.7</v>
      </c>
      <c r="W31" s="233">
        <f>ROUND(IF('Indicator Data'!BB39=0,0,IF(LOG('Indicator Data'!BB39)&gt;W$3,10,IF(LOG('Indicator Data'!BB39)&lt;W$4,0,((LOG('Indicator Data'!BB39)-W$4))/(W$3-W$4)*10))),1)</f>
        <v>6</v>
      </c>
      <c r="X31" s="233">
        <f>IF('Indicator Data'!BC39="No data","x",ROUND(IF('Indicator Data'!BC39&gt;X$3,10,IF('Indicator Data'!BC39&lt;X$4,0,('Indicator Data'!BC39-X$4)/(X$3-X$4)*10)),1))</f>
        <v>2.5</v>
      </c>
      <c r="Y31" s="233">
        <f>ROUND(IF('Indicator Data'!BD39=0,0,IF(LOG('Indicator Data'!BD39)&gt;Y$3,10,IF(LOG('Indicator Data'!BD39)&lt;Y$4,0,((LOG('Indicator Data'!BD39)-Y$4))/(Y$3-Y$4)*10))),1)</f>
        <v>0</v>
      </c>
      <c r="Z31" s="233">
        <f>ROUND(IF('Indicator Data'!BE39=0,0,IF(LOG('Indicator Data'!BE39)&gt;Z$3,10,IF(LOG('Indicator Data'!BE39)&lt;Z$4,0,((LOG('Indicator Data'!BE39)-Z$4))/(Z$3-Z$4)*10))),1)</f>
        <v>0</v>
      </c>
      <c r="AA31" s="233">
        <f>ROUND(IF('Indicator Data'!BF39=0,0,IF(LOG('Indicator Data'!BF39)&gt;AA$3,10,IF(LOG('Indicator Data'!BF39)&lt;AA$4,0,((LOG('Indicator Data'!BF39)-AA$4))/(AA$3-AA$4)*10))),1)</f>
        <v>0</v>
      </c>
      <c r="AB31" s="233">
        <f>ROUND(IF('Indicator Data'!BG39=0,0,IF(LOG('Indicator Data'!BG39)&gt;AB$3,10,IF(LOG('Indicator Data'!BG39)&lt;AB$4,0,((LOG('Indicator Data'!BG39)-AB$4))/(AB$3-AB$4)*10))),1)</f>
        <v>1.9</v>
      </c>
      <c r="AC31" s="233">
        <f>ROUND(IF('Indicator Data'!BH39=0,0,IF(LOG('Indicator Data'!BH39)&gt;AC$3,10,IF(LOG('Indicator Data'!BH39)&lt;AC$4,0,((LOG('Indicator Data'!BH39)-AC$4))/(AC$3-AC$4)*10))),1)</f>
        <v>5.4</v>
      </c>
      <c r="AD31" s="233">
        <f>IF('Indicator Data'!BI39="No data","x",ROUND(IF('Indicator Data'!BI39&gt;AD$3,10,IF('Indicator Data'!BI39&lt;AD$4,0,('Indicator Data'!BI39-AD$4)/(AD$3-AD$4)*10)),1))</f>
        <v>2.6</v>
      </c>
      <c r="AE31" s="233">
        <f>IF('Indicator Data'!BJ39="No data","x",ROUND(IF('Indicator Data'!BJ39&gt;AE$3,10,IF('Indicator Data'!BJ39&lt;AE$4,0,('Indicator Data'!BJ39-AE$4)/(AE$3-AE$4)*10)),1))</f>
        <v>5</v>
      </c>
      <c r="AF31" s="233">
        <f>IF('Indicator Data'!BK39="No data","x",ROUND(IF('Indicator Data'!BK39&gt;AF$3,10,IF('Indicator Data'!BK39&lt;AF$4,0,('Indicator Data'!BK39-AF$4)/(AF$3-AF$4)*10)),1))</f>
        <v>2.9</v>
      </c>
      <c r="AG31" s="233">
        <f>IF('Indicator Data'!BL39="No data","x",ROUND(IF('Indicator Data'!BL39&gt;AG$3,10,IF('Indicator Data'!BL39&lt;AG$4,0,('Indicator Data'!BL39-AG$4)/(AG$3-AG$4)*10)),1))</f>
        <v>4.0999999999999996</v>
      </c>
      <c r="AH31" s="233">
        <f>IF('Indicator Data'!BM39="No data","x",ROUND(IF('Indicator Data'!BM39&gt;AH$3,10,IF('Indicator Data'!BM39&lt;AH$4,0,('Indicator Data'!BM39-AH$4)/(AH$3-AH$4)*10)),1))</f>
        <v>1.5</v>
      </c>
      <c r="AI31" s="233">
        <f>ROUND(IF('Indicator Data'!BN39=0,0,IF(LOG('Indicator Data'!BN39)&gt;AI$3,10,IF(LOG('Indicator Data'!BN39)&lt;AI$4,0,((LOG('Indicator Data'!BN39)-AI$4))/(AI$3-AI$4)*10))),1)</f>
        <v>1.3</v>
      </c>
      <c r="AJ31" s="233">
        <f>IF('Indicator Data'!BO39="No data","x",ROUND(IF('Indicator Data'!BO39&gt;AJ$3,10,IF('Indicator Data'!BO39&lt;AJ$4,0,('Indicator Data'!BO39-AJ$4)/(AJ$3-AJ$4)*10)),1))</f>
        <v>7</v>
      </c>
      <c r="AK31" s="234">
        <f t="shared" si="0"/>
        <v>2.9</v>
      </c>
      <c r="AL31" s="234">
        <f t="shared" si="1"/>
        <v>5.7</v>
      </c>
      <c r="AM31" s="234">
        <f t="shared" si="2"/>
        <v>2</v>
      </c>
      <c r="AN31" s="235">
        <f t="shared" si="13"/>
        <v>3.4</v>
      </c>
      <c r="AO31" s="234">
        <f t="shared" si="4"/>
        <v>2.2000000000000002</v>
      </c>
      <c r="AP31" s="234">
        <f t="shared" si="5"/>
        <v>3.9</v>
      </c>
      <c r="AQ31" s="234">
        <f t="shared" si="6"/>
        <v>0</v>
      </c>
      <c r="AR31" s="234">
        <f t="shared" si="7"/>
        <v>3.7</v>
      </c>
      <c r="AS31" s="234">
        <f t="shared" si="8"/>
        <v>2.9</v>
      </c>
      <c r="AT31" s="236">
        <f t="shared" si="9"/>
        <v>2.8</v>
      </c>
      <c r="AU31" s="235">
        <f t="shared" si="10"/>
        <v>2.5</v>
      </c>
      <c r="AV31" s="235">
        <f t="shared" si="11"/>
        <v>3</v>
      </c>
      <c r="AW31" s="2"/>
    </row>
    <row r="32" spans="1:49" ht="15.75" customHeight="1" x14ac:dyDescent="0.3">
      <c r="A32" t="str">
        <f>'Indicator Data'!A40</f>
        <v>Cross Cutting Area</v>
      </c>
      <c r="B32" t="str">
        <f>'Indicator Data'!B40</f>
        <v>Dhaka</v>
      </c>
      <c r="C32" t="str">
        <f>'Indicator Data'!C40</f>
        <v>Narsingdi</v>
      </c>
      <c r="D32">
        <f>'Indicator Data'!D40</f>
        <v>3068</v>
      </c>
      <c r="E32" s="233">
        <f>IF(OR('Indicator Data'!AJ40=0,'Indicator Data'!AJ40="No data"),"0",ROUND(IF('Indicator Data'!AJ40&gt;E$3,0,IF('Indicator Data'!AJ40&lt;E$4,10,(E$3-'Indicator Data'!AJ40)/(E$3-E$4)*10)),1))</f>
        <v>4.0999999999999996</v>
      </c>
      <c r="F32" s="233">
        <f>ROUND(IF('Indicator Data'!AK40=0,0,IF(LOG('Indicator Data'!AK40)&gt;F$3,10,IF(LOG('Indicator Data'!AK40)&lt;F$4,0,((LOG('Indicator Data'!AK40)-F$4))/(F$3-F$4)*10))),1)</f>
        <v>6.7</v>
      </c>
      <c r="G32" s="233">
        <f>ROUND(IF('Indicator Data'!AL40=0,0,IF(LOG('Indicator Data'!AL40)&gt;G$3,10,IF(LOG('Indicator Data'!AL40)&lt;G$4,0,((LOG('Indicator Data'!AL40)-G$4))/(G$3-G$4)*10))),1)</f>
        <v>4.2</v>
      </c>
      <c r="H32" s="233">
        <f>IF('Indicator Data'!AM40="No data","x",ROUND(IF('Indicator Data'!AM40&gt;H$3,10,IF('Indicator Data'!AM40&lt;H$4,0,('Indicator Data'!AM40-H$4)/(H$3-H$4)*10)),1))</f>
        <v>3.3</v>
      </c>
      <c r="I32" s="233">
        <f>IF('Indicator Data'!AN40="No data","x",ROUND(IF('Indicator Data'!AN40&gt;I$3,10,IF('Indicator Data'!AN40&lt;I$4,0,('Indicator Data'!AN40-I$4)/(I$3-I$4)*10)),1))</f>
        <v>1.5</v>
      </c>
      <c r="J32" s="233">
        <f>IF('Indicator Data'!AO40="No data","x",ROUND(IF('Indicator Data'!AO40&gt;J$3,10,IF('Indicator Data'!AO40&lt;J$4,0,('Indicator Data'!AO40-J$4)/(J$3-J$4)*10)),1))</f>
        <v>8.5</v>
      </c>
      <c r="K32" s="233">
        <f>IF('Indicator Data'!AP40="No data","x",ROUND(IF('Indicator Data'!AP40&gt;K$3,10,IF('Indicator Data'!AP40&lt;K$4,0,('Indicator Data'!AP40-K$4)/(K$3-K$4)*10)),1))</f>
        <v>7.1</v>
      </c>
      <c r="L32" s="233">
        <f>IF('Indicator Data'!AQ40="No data","x",ROUND(IF('Indicator Data'!AQ40&gt;L$3,10,IF('Indicator Data'!AQ40&lt;L$4,0,('Indicator Data'!AQ40-L$4)/(L$3-L$4)*10)),1))</f>
        <v>6.3</v>
      </c>
      <c r="M32" s="233">
        <f>ROUND(IF('Indicator Data'!AR40=0,0,IF(LOG('Indicator Data'!AR40)&gt;M$3,10,IF(LOG('Indicator Data'!AR40)&lt;M$4,0,((LOG('Indicator Data'!AR40)-M$4))/(M$3-M$4)*10))),1)</f>
        <v>8.6999999999999993</v>
      </c>
      <c r="N32" s="233">
        <f>ROUND(IF('Indicator Data'!AS40=0,0,IF(LOG('Indicator Data'!AS40)&gt;N$3,10,IF(LOG('Indicator Data'!AK40)&lt;N$4,0,((LOG('Indicator Data'!AS40)-N$4))/(N$3-N$4)*10))),1)</f>
        <v>5.0999999999999996</v>
      </c>
      <c r="O32" s="233">
        <v>0.8</v>
      </c>
      <c r="P32" s="233">
        <v>0.9</v>
      </c>
      <c r="Q32" s="233">
        <v>2.2000000000000002</v>
      </c>
      <c r="R32" s="233">
        <f>ROUND(IF('Indicator Data'!AW40=0,0,IF(LOG('Indicator Data'!AW40)&gt;R$3,10,IF(LOG('Indicator Data'!AW40)&lt;R$4,0,((LOG('Indicator Data'!AW40)-R$4))/(R$3-R$4)*10))),1)</f>
        <v>3.3</v>
      </c>
      <c r="S32" s="233">
        <f>ROUND(IF('Indicator Data'!AX40=0,0,IF(LOG('Indicator Data'!AX40)&gt;S$3,10,IF(LOG('Indicator Data'!AX40)&lt;S$4,0,((LOG('Indicator Data'!AX40)-S$4))/(S$3-S$4)*10))),1)</f>
        <v>0</v>
      </c>
      <c r="T32" s="233">
        <f>IF('Indicator Data'!AY40="No data","x",ROUND(IF('Indicator Data'!AY40&gt;T$3,10,IF('Indicator Data'!AY40&lt;T$4,0,('Indicator Data'!AY40-T$4)/(T$3-T$4)*10)),1))</f>
        <v>0</v>
      </c>
      <c r="U32" s="233">
        <f>ROUND(IF('Indicator Data'!AZ40=0,0,IF(LOG('Indicator Data'!AZ40)&gt;U$3,10,IF(LOG('Indicator Data'!AZ40)&lt;U$4,0,((LOG('Indicator Data'!AZ40)-U$4))/(U$3-U$4)*10))),1)</f>
        <v>5.2</v>
      </c>
      <c r="V32" s="233">
        <f>ROUND(IF('Indicator Data'!BA40=0,0,IF(LOG('Indicator Data'!BA40)&gt;V$3,10,IF(LOG('Indicator Data'!BA40)&lt;V$4,0,((LOG('Indicator Data'!BA40)-V$4))/(V$3-V$4)*10))),1)</f>
        <v>5.5</v>
      </c>
      <c r="W32" s="233">
        <f>ROUND(IF('Indicator Data'!BB40=0,0,IF(LOG('Indicator Data'!BB40)&gt;W$3,10,IF(LOG('Indicator Data'!BB40)&lt;W$4,0,((LOG('Indicator Data'!BB40)-W$4))/(W$3-W$4)*10))),1)</f>
        <v>5.4</v>
      </c>
      <c r="X32" s="233">
        <f>IF('Indicator Data'!BC40="No data","x",ROUND(IF('Indicator Data'!BC40&gt;X$3,10,IF('Indicator Data'!BC40&lt;X$4,0,('Indicator Data'!BC40-X$4)/(X$3-X$4)*10)),1))</f>
        <v>3.9</v>
      </c>
      <c r="Y32" s="233">
        <f>ROUND(IF('Indicator Data'!BD40=0,0,IF(LOG('Indicator Data'!BD40)&gt;Y$3,10,IF(LOG('Indicator Data'!BD40)&lt;Y$4,0,((LOG('Indicator Data'!BD40)-Y$4))/(Y$3-Y$4)*10))),1)</f>
        <v>0</v>
      </c>
      <c r="Z32" s="233">
        <f>ROUND(IF('Indicator Data'!BE40=0,0,IF(LOG('Indicator Data'!BE40)&gt;Z$3,10,IF(LOG('Indicator Data'!BE40)&lt;Z$4,0,((LOG('Indicator Data'!BE40)-Z$4))/(Z$3-Z$4)*10))),1)</f>
        <v>0</v>
      </c>
      <c r="AA32" s="233">
        <f>ROUND(IF('Indicator Data'!BF40=0,0,IF(LOG('Indicator Data'!BF40)&gt;AA$3,10,IF(LOG('Indicator Data'!BF40)&lt;AA$4,0,((LOG('Indicator Data'!BF40)-AA$4))/(AA$3-AA$4)*10))),1)</f>
        <v>0</v>
      </c>
      <c r="AB32" s="233">
        <f>ROUND(IF('Indicator Data'!BG40=0,0,IF(LOG('Indicator Data'!BG40)&gt;AB$3,10,IF(LOG('Indicator Data'!BG40)&lt;AB$4,0,((LOG('Indicator Data'!BG40)-AB$4))/(AB$3-AB$4)*10))),1)</f>
        <v>4.2</v>
      </c>
      <c r="AC32" s="233">
        <f>ROUND(IF('Indicator Data'!BH40=0,0,IF(LOG('Indicator Data'!BH40)&gt;AC$3,10,IF(LOG('Indicator Data'!BH40)&lt;AC$4,0,((LOG('Indicator Data'!BH40)-AC$4))/(AC$3-AC$4)*10))),1)</f>
        <v>5.4</v>
      </c>
      <c r="AD32" s="233">
        <f>IF('Indicator Data'!BI40="No data","x",ROUND(IF('Indicator Data'!BI40&gt;AD$3,10,IF('Indicator Data'!BI40&lt;AD$4,0,('Indicator Data'!BI40-AD$4)/(AD$3-AD$4)*10)),1))</f>
        <v>1.8</v>
      </c>
      <c r="AE32" s="233">
        <f>IF('Indicator Data'!BJ40="No data","x",ROUND(IF('Indicator Data'!BJ40&gt;AE$3,10,IF('Indicator Data'!BJ40&lt;AE$4,0,('Indicator Data'!BJ40-AE$4)/(AE$3-AE$4)*10)),1))</f>
        <v>4.3</v>
      </c>
      <c r="AF32" s="233">
        <f>IF('Indicator Data'!BK40="No data","x",ROUND(IF('Indicator Data'!BK40&gt;AF$3,10,IF('Indicator Data'!BK40&lt;AF$4,0,('Indicator Data'!BK40-AF$4)/(AF$3-AF$4)*10)),1))</f>
        <v>4.5999999999999996</v>
      </c>
      <c r="AG32" s="233">
        <f>IF('Indicator Data'!BL40="No data","x",ROUND(IF('Indicator Data'!BL40&gt;AG$3,10,IF('Indicator Data'!BL40&lt;AG$4,0,('Indicator Data'!BL40-AG$4)/(AG$3-AG$4)*10)),1))</f>
        <v>5.5</v>
      </c>
      <c r="AH32" s="233">
        <f>IF('Indicator Data'!BM40="No data","x",ROUND(IF('Indicator Data'!BM40&gt;AH$3,10,IF('Indicator Data'!BM40&lt;AH$4,0,('Indicator Data'!BM40-AH$4)/(AH$3-AH$4)*10)),1))</f>
        <v>4.5999999999999996</v>
      </c>
      <c r="AI32" s="233">
        <f>ROUND(IF('Indicator Data'!BN40=0,0,IF(LOG('Indicator Data'!BN40)&gt;AI$3,10,IF(LOG('Indicator Data'!BN40)&lt;AI$4,0,((LOG('Indicator Data'!BN40)-AI$4))/(AI$3-AI$4)*10))),1)</f>
        <v>0</v>
      </c>
      <c r="AJ32" s="233">
        <f>IF('Indicator Data'!BO40="No data","x",ROUND(IF('Indicator Data'!BO40&gt;AJ$3,10,IF('Indicator Data'!BO40&lt;AJ$4,0,('Indicator Data'!BO40-AJ$4)/(AJ$3-AJ$4)*10)),1))</f>
        <v>6.6</v>
      </c>
      <c r="AK32" s="234">
        <f t="shared" si="0"/>
        <v>4.5999999999999996</v>
      </c>
      <c r="AL32" s="234">
        <f t="shared" si="1"/>
        <v>5.9</v>
      </c>
      <c r="AM32" s="234">
        <f t="shared" si="2"/>
        <v>3.5</v>
      </c>
      <c r="AN32" s="235">
        <f t="shared" si="13"/>
        <v>4.7</v>
      </c>
      <c r="AO32" s="234">
        <f t="shared" si="4"/>
        <v>1.7</v>
      </c>
      <c r="AP32" s="234">
        <f t="shared" si="5"/>
        <v>5</v>
      </c>
      <c r="AQ32" s="234">
        <f t="shared" si="6"/>
        <v>0</v>
      </c>
      <c r="AR32" s="234">
        <f t="shared" si="7"/>
        <v>4.8</v>
      </c>
      <c r="AS32" s="234">
        <f t="shared" si="8"/>
        <v>3.5</v>
      </c>
      <c r="AT32" s="236">
        <f t="shared" si="9"/>
        <v>3.6</v>
      </c>
      <c r="AU32" s="235">
        <f t="shared" si="10"/>
        <v>2.7</v>
      </c>
      <c r="AV32" s="235">
        <f t="shared" si="11"/>
        <v>3.8</v>
      </c>
      <c r="AW32" s="2"/>
    </row>
    <row r="33" spans="1:49" ht="15.75" customHeight="1" x14ac:dyDescent="0.3">
      <c r="A33" t="str">
        <f>'Indicator Data'!A41</f>
        <v>Cross Cutting Area</v>
      </c>
      <c r="B33" t="str">
        <f>'Indicator Data'!B41</f>
        <v>Dhaka</v>
      </c>
      <c r="C33" t="str">
        <f>'Indicator Data'!C41</f>
        <v>Rajbari</v>
      </c>
      <c r="D33">
        <f>'Indicator Data'!D41</f>
        <v>3082</v>
      </c>
      <c r="E33" s="233">
        <f>IF(OR('Indicator Data'!AJ41=0,'Indicator Data'!AJ41="No data"),"0",ROUND(IF('Indicator Data'!AJ41&gt;E$3,0,IF('Indicator Data'!AJ41&lt;E$4,10,(E$3-'Indicator Data'!AJ41)/(E$3-E$4)*10)),1))</f>
        <v>4.8</v>
      </c>
      <c r="F33" s="233">
        <f>ROUND(IF('Indicator Data'!AK41=0,0,IF(LOG('Indicator Data'!AK41)&gt;F$3,10,IF(LOG('Indicator Data'!AK41)&lt;F$4,0,((LOG('Indicator Data'!AK41)-F$4))/(F$3-F$4)*10))),1)</f>
        <v>8.4</v>
      </c>
      <c r="G33" s="233">
        <f>ROUND(IF('Indicator Data'!AL41=0,0,IF(LOG('Indicator Data'!AL41)&gt;G$3,10,IF(LOG('Indicator Data'!AL41)&lt;G$4,0,((LOG('Indicator Data'!AL41)-G$4))/(G$3-G$4)*10))),1)</f>
        <v>7.8</v>
      </c>
      <c r="H33" s="233">
        <f>IF('Indicator Data'!AM41="No data","x",ROUND(IF('Indicator Data'!AM41&gt;H$3,10,IF('Indicator Data'!AM41&lt;H$4,0,('Indicator Data'!AM41-H$4)/(H$3-H$4)*10)),1))</f>
        <v>5.6</v>
      </c>
      <c r="I33" s="233">
        <f>IF('Indicator Data'!AN41="No data","x",ROUND(IF('Indicator Data'!AN41&gt;I$3,10,IF('Indicator Data'!AN41&lt;I$4,0,('Indicator Data'!AN41-I$4)/(I$3-I$4)*10)),1))</f>
        <v>1.9</v>
      </c>
      <c r="J33" s="233">
        <f>IF('Indicator Data'!AO41="No data","x",ROUND(IF('Indicator Data'!AO41&gt;J$3,10,IF('Indicator Data'!AO41&lt;J$4,0,('Indicator Data'!AO41-J$4)/(J$3-J$4)*10)),1))</f>
        <v>8.6999999999999993</v>
      </c>
      <c r="K33" s="233">
        <f>IF('Indicator Data'!AP41="No data","x",ROUND(IF('Indicator Data'!AP41&gt;K$3,10,IF('Indicator Data'!AP41&lt;K$4,0,('Indicator Data'!AP41-K$4)/(K$3-K$4)*10)),1))</f>
        <v>7.3</v>
      </c>
      <c r="L33" s="233">
        <f>IF('Indicator Data'!AQ41="No data","x",ROUND(IF('Indicator Data'!AQ41&gt;L$3,10,IF('Indicator Data'!AQ41&lt;L$4,0,('Indicator Data'!AQ41-L$4)/(L$3-L$4)*10)),1))</f>
        <v>5.6</v>
      </c>
      <c r="M33" s="233">
        <f>ROUND(IF('Indicator Data'!AR41=0,0,IF(LOG('Indicator Data'!AR41)&gt;M$3,10,IF(LOG('Indicator Data'!AR41)&lt;M$4,0,((LOG('Indicator Data'!AR41)-M$4))/(M$3-M$4)*10))),1)</f>
        <v>5.8</v>
      </c>
      <c r="N33" s="233">
        <f>ROUND(IF('Indicator Data'!AS41=0,0,IF(LOG('Indicator Data'!AS41)&gt;N$3,10,IF(LOG('Indicator Data'!AK41)&lt;N$4,0,((LOG('Indicator Data'!AS41)-N$4))/(N$3-N$4)*10))),1)</f>
        <v>4.2</v>
      </c>
      <c r="O33" s="233">
        <v>0.8</v>
      </c>
      <c r="P33" s="233">
        <v>0.9</v>
      </c>
      <c r="Q33" s="233">
        <v>2.2000000000000002</v>
      </c>
      <c r="R33" s="233">
        <f>ROUND(IF('Indicator Data'!AW41=0,0,IF(LOG('Indicator Data'!AW41)&gt;R$3,10,IF(LOG('Indicator Data'!AW41)&lt;R$4,0,((LOG('Indicator Data'!AW41)-R$4))/(R$3-R$4)*10))),1)</f>
        <v>2.6</v>
      </c>
      <c r="S33" s="233">
        <f>ROUND(IF('Indicator Data'!AX41=0,0,IF(LOG('Indicator Data'!AX41)&gt;S$3,10,IF(LOG('Indicator Data'!AX41)&lt;S$4,0,((LOG('Indicator Data'!AX41)-S$4))/(S$3-S$4)*10))),1)</f>
        <v>3.9</v>
      </c>
      <c r="T33" s="233">
        <f>IF('Indicator Data'!AY41="No data","x",ROUND(IF('Indicator Data'!AY41&gt;T$3,10,IF('Indicator Data'!AY41&lt;T$4,0,('Indicator Data'!AY41-T$4)/(T$3-T$4)*10)),1))</f>
        <v>0</v>
      </c>
      <c r="U33" s="233">
        <f>ROUND(IF('Indicator Data'!AZ41=0,0,IF(LOG('Indicator Data'!AZ41)&gt;U$3,10,IF(LOG('Indicator Data'!AZ41)&lt;U$4,0,((LOG('Indicator Data'!AZ41)-U$4))/(U$3-U$4)*10))),1)</f>
        <v>0.5</v>
      </c>
      <c r="V33" s="233">
        <f>ROUND(IF('Indicator Data'!BA41=0,0,IF(LOG('Indicator Data'!BA41)&gt;V$3,10,IF(LOG('Indicator Data'!BA41)&lt;V$4,0,((LOG('Indicator Data'!BA41)-V$4))/(V$3-V$4)*10))),1)</f>
        <v>1.4</v>
      </c>
      <c r="W33" s="233">
        <f>ROUND(IF('Indicator Data'!BB41=0,0,IF(LOG('Indicator Data'!BB41)&gt;W$3,10,IF(LOG('Indicator Data'!BB41)&lt;W$4,0,((LOG('Indicator Data'!BB41)-W$4))/(W$3-W$4)*10))),1)</f>
        <v>4.7</v>
      </c>
      <c r="X33" s="233">
        <f>IF('Indicator Data'!BC41="No data","x",ROUND(IF('Indicator Data'!BC41&gt;X$3,10,IF('Indicator Data'!BC41&lt;X$4,0,('Indicator Data'!BC41-X$4)/(X$3-X$4)*10)),1))</f>
        <v>2.4</v>
      </c>
      <c r="Y33" s="233">
        <f>ROUND(IF('Indicator Data'!BD41=0,0,IF(LOG('Indicator Data'!BD41)&gt;Y$3,10,IF(LOG('Indicator Data'!BD41)&lt;Y$4,0,((LOG('Indicator Data'!BD41)-Y$4))/(Y$3-Y$4)*10))),1)</f>
        <v>7.7</v>
      </c>
      <c r="Z33" s="233">
        <f>ROUND(IF('Indicator Data'!BE41=0,0,IF(LOG('Indicator Data'!BE41)&gt;Z$3,10,IF(LOG('Indicator Data'!BE41)&lt;Z$4,0,((LOG('Indicator Data'!BE41)-Z$4))/(Z$3-Z$4)*10))),1)</f>
        <v>1.3</v>
      </c>
      <c r="AA33" s="233">
        <f>ROUND(IF('Indicator Data'!BF41=0,0,IF(LOG('Indicator Data'!BF41)&gt;AA$3,10,IF(LOG('Indicator Data'!BF41)&lt;AA$4,0,((LOG('Indicator Data'!BF41)-AA$4))/(AA$3-AA$4)*10))),1)</f>
        <v>7.6</v>
      </c>
      <c r="AB33" s="233">
        <f>ROUND(IF('Indicator Data'!BG41=0,0,IF(LOG('Indicator Data'!BG41)&gt;AB$3,10,IF(LOG('Indicator Data'!BG41)&lt;AB$4,0,((LOG('Indicator Data'!BG41)-AB$4))/(AB$3-AB$4)*10))),1)</f>
        <v>6.8</v>
      </c>
      <c r="AC33" s="233">
        <f>ROUND(IF('Indicator Data'!BH41=0,0,IF(LOG('Indicator Data'!BH41)&gt;AC$3,10,IF(LOG('Indicator Data'!BH41)&lt;AC$4,0,((LOG('Indicator Data'!BH41)-AC$4))/(AC$3-AC$4)*10))),1)</f>
        <v>5.4</v>
      </c>
      <c r="AD33" s="233">
        <f>IF('Indicator Data'!BI41="No data","x",ROUND(IF('Indicator Data'!BI41&gt;AD$3,10,IF('Indicator Data'!BI41&lt;AD$4,0,('Indicator Data'!BI41-AD$4)/(AD$3-AD$4)*10)),1))</f>
        <v>1.5</v>
      </c>
      <c r="AE33" s="233">
        <f>IF('Indicator Data'!BJ41="No data","x",ROUND(IF('Indicator Data'!BJ41&gt;AE$3,10,IF('Indicator Data'!BJ41&lt;AE$4,0,('Indicator Data'!BJ41-AE$4)/(AE$3-AE$4)*10)),1))</f>
        <v>7.5</v>
      </c>
      <c r="AF33" s="233">
        <f>IF('Indicator Data'!BK41="No data","x",ROUND(IF('Indicator Data'!BK41&gt;AF$3,10,IF('Indicator Data'!BK41&lt;AF$4,0,('Indicator Data'!BK41-AF$4)/(AF$3-AF$4)*10)),1))</f>
        <v>0.7</v>
      </c>
      <c r="AG33" s="233">
        <f>IF('Indicator Data'!BL41="No data","x",ROUND(IF('Indicator Data'!BL41&gt;AG$3,10,IF('Indicator Data'!BL41&lt;AG$4,0,('Indicator Data'!BL41-AG$4)/(AG$3-AG$4)*10)),1))</f>
        <v>7.9</v>
      </c>
      <c r="AH33" s="233">
        <f>IF('Indicator Data'!BM41="No data","x",ROUND(IF('Indicator Data'!BM41&gt;AH$3,10,IF('Indicator Data'!BM41&lt;AH$4,0,('Indicator Data'!BM41-AH$4)/(AH$3-AH$4)*10)),1))</f>
        <v>7.9</v>
      </c>
      <c r="AI33" s="233">
        <f>ROUND(IF('Indicator Data'!BN41=0,0,IF(LOG('Indicator Data'!BN41)&gt;AI$3,10,IF(LOG('Indicator Data'!BN41)&lt;AI$4,0,((LOG('Indicator Data'!BN41)-AI$4))/(AI$3-AI$4)*10))),1)</f>
        <v>2.9</v>
      </c>
      <c r="AJ33" s="233">
        <f>IF('Indicator Data'!BO41="No data","x",ROUND(IF('Indicator Data'!BO41&gt;AJ$3,10,IF('Indicator Data'!BO41&lt;AJ$4,0,('Indicator Data'!BO41-AJ$4)/(AJ$3-AJ$4)*10)),1))</f>
        <v>5.5</v>
      </c>
      <c r="AK33" s="234">
        <f t="shared" si="0"/>
        <v>6.7</v>
      </c>
      <c r="AL33" s="234">
        <f t="shared" si="1"/>
        <v>5.9</v>
      </c>
      <c r="AM33" s="234">
        <f t="shared" si="2"/>
        <v>2.8</v>
      </c>
      <c r="AN33" s="235">
        <f t="shared" si="13"/>
        <v>5.5</v>
      </c>
      <c r="AO33" s="234">
        <f t="shared" si="4"/>
        <v>3.3</v>
      </c>
      <c r="AP33" s="234">
        <f t="shared" si="5"/>
        <v>2.2999999999999998</v>
      </c>
      <c r="AQ33" s="234">
        <f t="shared" si="6"/>
        <v>4.2</v>
      </c>
      <c r="AR33" s="234">
        <f t="shared" si="7"/>
        <v>6.1</v>
      </c>
      <c r="AS33" s="234">
        <f t="shared" si="8"/>
        <v>4.7</v>
      </c>
      <c r="AT33" s="236">
        <f t="shared" si="9"/>
        <v>4.5</v>
      </c>
      <c r="AU33" s="235">
        <f t="shared" si="10"/>
        <v>3.9</v>
      </c>
      <c r="AV33" s="235">
        <f t="shared" si="11"/>
        <v>4.8</v>
      </c>
      <c r="AW33" s="2"/>
    </row>
    <row r="34" spans="1:49" ht="15.75" customHeight="1" x14ac:dyDescent="0.3">
      <c r="A34" t="str">
        <f>'Indicator Data'!A42</f>
        <v>Coastal Zone</v>
      </c>
      <c r="B34" t="str">
        <f>'Indicator Data'!B42</f>
        <v>Dhaka</v>
      </c>
      <c r="C34" t="str">
        <f>'Indicator Data'!C42</f>
        <v>Shariatpur</v>
      </c>
      <c r="D34">
        <f>'Indicator Data'!D42</f>
        <v>3086</v>
      </c>
      <c r="E34" s="233">
        <f>IF(OR('Indicator Data'!AJ42=0,'Indicator Data'!AJ42="No data"),"0",ROUND(IF('Indicator Data'!AJ42&gt;E$3,0,IF('Indicator Data'!AJ42&lt;E$4,10,(E$3-'Indicator Data'!AJ42)/(E$3-E$4)*10)),1))</f>
        <v>4.5</v>
      </c>
      <c r="F34" s="233">
        <f>ROUND(IF('Indicator Data'!AK42=0,0,IF(LOG('Indicator Data'!AK42)&gt;F$3,10,IF(LOG('Indicator Data'!AK42)&lt;F$4,0,((LOG('Indicator Data'!AK42)-F$4))/(F$3-F$4)*10))),1)</f>
        <v>6.8</v>
      </c>
      <c r="G34" s="233">
        <f>ROUND(IF('Indicator Data'!AL42=0,0,IF(LOG('Indicator Data'!AL42)&gt;G$3,10,IF(LOG('Indicator Data'!AL42)&lt;G$4,0,((LOG('Indicator Data'!AL42)-G$4))/(G$3-G$4)*10))),1)</f>
        <v>5.5</v>
      </c>
      <c r="H34" s="233">
        <f>IF('Indicator Data'!AM42="No data","x",ROUND(IF('Indicator Data'!AM42&gt;H$3,10,IF('Indicator Data'!AM42&lt;H$4,0,('Indicator Data'!AM42-H$4)/(H$3-H$4)*10)),1))</f>
        <v>5.6</v>
      </c>
      <c r="I34" s="233">
        <f>IF('Indicator Data'!AN42="No data","x",ROUND(IF('Indicator Data'!AN42&gt;I$3,10,IF('Indicator Data'!AN42&lt;I$4,0,('Indicator Data'!AN42-I$4)/(I$3-I$4)*10)),1))</f>
        <v>2.1</v>
      </c>
      <c r="J34" s="233">
        <f>IF('Indicator Data'!AO42="No data","x",ROUND(IF('Indicator Data'!AO42&gt;J$3,10,IF('Indicator Data'!AO42&lt;J$4,0,('Indicator Data'!AO42-J$4)/(J$3-J$4)*10)),1))</f>
        <v>9.8000000000000007</v>
      </c>
      <c r="K34" s="233">
        <f>IF('Indicator Data'!AP42="No data","x",ROUND(IF('Indicator Data'!AP42&gt;K$3,10,IF('Indicator Data'!AP42&lt;K$4,0,('Indicator Data'!AP42-K$4)/(K$3-K$4)*10)),1))</f>
        <v>10</v>
      </c>
      <c r="L34" s="233">
        <f>IF('Indicator Data'!AQ42="No data","x",ROUND(IF('Indicator Data'!AQ42&gt;L$3,10,IF('Indicator Data'!AQ42&lt;L$4,0,('Indicator Data'!AQ42-L$4)/(L$3-L$4)*10)),1))</f>
        <v>8.6999999999999993</v>
      </c>
      <c r="M34" s="233">
        <f>ROUND(IF('Indicator Data'!AR42=0,0,IF(LOG('Indicator Data'!AR42)&gt;M$3,10,IF(LOG('Indicator Data'!AR42)&lt;M$4,0,((LOG('Indicator Data'!AR42)-M$4))/(M$3-M$4)*10))),1)</f>
        <v>6.7</v>
      </c>
      <c r="N34" s="233">
        <f>ROUND(IF('Indicator Data'!AS42=0,0,IF(LOG('Indicator Data'!AS42)&gt;N$3,10,IF(LOG('Indicator Data'!AK42)&lt;N$4,0,((LOG('Indicator Data'!AS42)-N$4))/(N$3-N$4)*10))),1)</f>
        <v>6.5</v>
      </c>
      <c r="O34" s="233">
        <v>0.8</v>
      </c>
      <c r="P34" s="233">
        <v>0.9</v>
      </c>
      <c r="Q34" s="233">
        <v>2.2000000000000002</v>
      </c>
      <c r="R34" s="233">
        <f>ROUND(IF('Indicator Data'!AW42=0,0,IF(LOG('Indicator Data'!AW42)&gt;R$3,10,IF(LOG('Indicator Data'!AW42)&lt;R$4,0,((LOG('Indicator Data'!AW42)-R$4))/(R$3-R$4)*10))),1)</f>
        <v>4.7</v>
      </c>
      <c r="S34" s="233">
        <f>ROUND(IF('Indicator Data'!AX42=0,0,IF(LOG('Indicator Data'!AX42)&gt;S$3,10,IF(LOG('Indicator Data'!AX42)&lt;S$4,0,((LOG('Indicator Data'!AX42)-S$4))/(S$3-S$4)*10))),1)</f>
        <v>7.5</v>
      </c>
      <c r="T34" s="233">
        <f>IF('Indicator Data'!AY42="No data","x",ROUND(IF('Indicator Data'!AY42&gt;T$3,10,IF('Indicator Data'!AY42&lt;T$4,0,('Indicator Data'!AY42-T$4)/(T$3-T$4)*10)),1))</f>
        <v>0</v>
      </c>
      <c r="U34" s="233">
        <f>ROUND(IF('Indicator Data'!AZ42=0,0,IF(LOG('Indicator Data'!AZ42)&gt;U$3,10,IF(LOG('Indicator Data'!AZ42)&lt;U$4,0,((LOG('Indicator Data'!AZ42)-U$4))/(U$3-U$4)*10))),1)</f>
        <v>9.3000000000000007</v>
      </c>
      <c r="V34" s="233">
        <f>ROUND(IF('Indicator Data'!BA42=0,0,IF(LOG('Indicator Data'!BA42)&gt;V$3,10,IF(LOG('Indicator Data'!BA42)&lt;V$4,0,((LOG('Indicator Data'!BA42)-V$4))/(V$3-V$4)*10))),1)</f>
        <v>3.8</v>
      </c>
      <c r="W34" s="233">
        <f>ROUND(IF('Indicator Data'!BB42=0,0,IF(LOG('Indicator Data'!BB42)&gt;W$3,10,IF(LOG('Indicator Data'!BB42)&lt;W$4,0,((LOG('Indicator Data'!BB42)-W$4))/(W$3-W$4)*10))),1)</f>
        <v>5</v>
      </c>
      <c r="X34" s="233">
        <f>IF('Indicator Data'!BC42="No data","x",ROUND(IF('Indicator Data'!BC42&gt;X$3,10,IF('Indicator Data'!BC42&lt;X$4,0,('Indicator Data'!BC42-X$4)/(X$3-X$4)*10)),1))</f>
        <v>3.2</v>
      </c>
      <c r="Y34" s="233">
        <f>ROUND(IF('Indicator Data'!BD42=0,0,IF(LOG('Indicator Data'!BD42)&gt;Y$3,10,IF(LOG('Indicator Data'!BD42)&lt;Y$4,0,((LOG('Indicator Data'!BD42)-Y$4))/(Y$3-Y$4)*10))),1)</f>
        <v>8.1</v>
      </c>
      <c r="Z34" s="233">
        <f>ROUND(IF('Indicator Data'!BE42=0,0,IF(LOG('Indicator Data'!BE42)&gt;Z$3,10,IF(LOG('Indicator Data'!BE42)&lt;Z$4,0,((LOG('Indicator Data'!BE42)-Z$4))/(Z$3-Z$4)*10))),1)</f>
        <v>5.8</v>
      </c>
      <c r="AA34" s="233">
        <f>ROUND(IF('Indicator Data'!BF42=0,0,IF(LOG('Indicator Data'!BF42)&gt;AA$3,10,IF(LOG('Indicator Data'!BF42)&lt;AA$4,0,((LOG('Indicator Data'!BF42)-AA$4))/(AA$3-AA$4)*10))),1)</f>
        <v>7.1</v>
      </c>
      <c r="AB34" s="233">
        <f>ROUND(IF('Indicator Data'!BG42=0,0,IF(LOG('Indicator Data'!BG42)&gt;AB$3,10,IF(LOG('Indicator Data'!BG42)&lt;AB$4,0,((LOG('Indicator Data'!BG42)-AB$4))/(AB$3-AB$4)*10))),1)</f>
        <v>2.7</v>
      </c>
      <c r="AC34" s="233">
        <f>ROUND(IF('Indicator Data'!BH42=0,0,IF(LOG('Indicator Data'!BH42)&gt;AC$3,10,IF(LOG('Indicator Data'!BH42)&lt;AC$4,0,((LOG('Indicator Data'!BH42)-AC$4))/(AC$3-AC$4)*10))),1)</f>
        <v>5.4</v>
      </c>
      <c r="AD34" s="233">
        <f>IF('Indicator Data'!BI42="No data","x",ROUND(IF('Indicator Data'!BI42&gt;AD$3,10,IF('Indicator Data'!BI42&lt;AD$4,0,('Indicator Data'!BI42-AD$4)/(AD$3-AD$4)*10)),1))</f>
        <v>3.4</v>
      </c>
      <c r="AE34" s="233">
        <f>IF('Indicator Data'!BJ42="No data","x",ROUND(IF('Indicator Data'!BJ42&gt;AE$3,10,IF('Indicator Data'!BJ42&lt;AE$4,0,('Indicator Data'!BJ42-AE$4)/(AE$3-AE$4)*10)),1))</f>
        <v>5.0999999999999996</v>
      </c>
      <c r="AF34" s="233">
        <f>IF('Indicator Data'!BK42="No data","x",ROUND(IF('Indicator Data'!BK42&gt;AF$3,10,IF('Indicator Data'!BK42&lt;AF$4,0,('Indicator Data'!BK42-AF$4)/(AF$3-AF$4)*10)),1))</f>
        <v>4.4000000000000004</v>
      </c>
      <c r="AG34" s="233">
        <f>IF('Indicator Data'!BL42="No data","x",ROUND(IF('Indicator Data'!BL42&gt;AG$3,10,IF('Indicator Data'!BL42&lt;AG$4,0,('Indicator Data'!BL42-AG$4)/(AG$3-AG$4)*10)),1))</f>
        <v>6.4</v>
      </c>
      <c r="AH34" s="233">
        <f>IF('Indicator Data'!BM42="No data","x",ROUND(IF('Indicator Data'!BM42&gt;AH$3,10,IF('Indicator Data'!BM42&lt;AH$4,0,('Indicator Data'!BM42-AH$4)/(AH$3-AH$4)*10)),1))</f>
        <v>8.1999999999999993</v>
      </c>
      <c r="AI34" s="233">
        <f>ROUND(IF('Indicator Data'!BN42=0,0,IF(LOG('Indicator Data'!BN42)&gt;AI$3,10,IF(LOG('Indicator Data'!BN42)&lt;AI$4,0,((LOG('Indicator Data'!BN42)-AI$4))/(AI$3-AI$4)*10))),1)</f>
        <v>0</v>
      </c>
      <c r="AJ34" s="233">
        <f>IF('Indicator Data'!BO42="No data","x",ROUND(IF('Indicator Data'!BO42&gt;AJ$3,10,IF('Indicator Data'!BO42&lt;AJ$4,0,('Indicator Data'!BO42-AJ$4)/(AJ$3-AJ$4)*10)),1))</f>
        <v>5.2</v>
      </c>
      <c r="AK34" s="234">
        <f t="shared" si="0"/>
        <v>5.6</v>
      </c>
      <c r="AL34" s="234">
        <f t="shared" si="1"/>
        <v>7.7</v>
      </c>
      <c r="AM34" s="234">
        <f t="shared" si="2"/>
        <v>3.4</v>
      </c>
      <c r="AN34" s="235">
        <f t="shared" si="13"/>
        <v>5.6</v>
      </c>
      <c r="AO34" s="234">
        <f t="shared" si="4"/>
        <v>6.1</v>
      </c>
      <c r="AP34" s="234">
        <f t="shared" si="5"/>
        <v>5.3</v>
      </c>
      <c r="AQ34" s="234">
        <f t="shared" si="6"/>
        <v>5.3</v>
      </c>
      <c r="AR34" s="234">
        <f t="shared" si="7"/>
        <v>4.0999999999999996</v>
      </c>
      <c r="AS34" s="234">
        <f t="shared" si="8"/>
        <v>4.5999999999999996</v>
      </c>
      <c r="AT34" s="236">
        <f t="shared" si="9"/>
        <v>4.8</v>
      </c>
      <c r="AU34" s="235">
        <f t="shared" si="10"/>
        <v>5.5</v>
      </c>
      <c r="AV34" s="235">
        <f t="shared" si="11"/>
        <v>5.6</v>
      </c>
      <c r="AW34" s="2"/>
    </row>
    <row r="35" spans="1:49" ht="15.75" customHeight="1" x14ac:dyDescent="0.3">
      <c r="A35" t="str">
        <f>'Indicator Data'!A43</f>
        <v>Cross Cutting Area</v>
      </c>
      <c r="B35" t="str">
        <f>'Indicator Data'!B43</f>
        <v>Dhaka</v>
      </c>
      <c r="C35" t="str">
        <f>'Indicator Data'!C43</f>
        <v>Tangail</v>
      </c>
      <c r="D35">
        <f>'Indicator Data'!D43</f>
        <v>3093</v>
      </c>
      <c r="E35" s="233">
        <f>IF(OR('Indicator Data'!AJ43=0,'Indicator Data'!AJ43="No data"),"0",ROUND(IF('Indicator Data'!AJ43&gt;E$3,0,IF('Indicator Data'!AJ43&lt;E$4,10,(E$3-'Indicator Data'!AJ43)/(E$3-E$4)*10)),1))</f>
        <v>5.6</v>
      </c>
      <c r="F35" s="233">
        <f>ROUND(IF('Indicator Data'!AK43=0,0,IF(LOG('Indicator Data'!AK43)&gt;F$3,10,IF(LOG('Indicator Data'!AK43)&lt;F$4,0,((LOG('Indicator Data'!AK43)-F$4))/(F$3-F$4)*10))),1)</f>
        <v>7.6</v>
      </c>
      <c r="G35" s="233">
        <f>ROUND(IF('Indicator Data'!AL43=0,0,IF(LOG('Indicator Data'!AL43)&gt;G$3,10,IF(LOG('Indicator Data'!AL43)&lt;G$4,0,((LOG('Indicator Data'!AL43)-G$4))/(G$3-G$4)*10))),1)</f>
        <v>6</v>
      </c>
      <c r="H35" s="233">
        <f>IF('Indicator Data'!AM43="No data","x",ROUND(IF('Indicator Data'!AM43&gt;H$3,10,IF('Indicator Data'!AM43&lt;H$4,0,('Indicator Data'!AM43-H$4)/(H$3-H$4)*10)),1))</f>
        <v>4.8</v>
      </c>
      <c r="I35" s="233">
        <f>IF('Indicator Data'!AN43="No data","x",ROUND(IF('Indicator Data'!AN43&gt;I$3,10,IF('Indicator Data'!AN43&lt;I$4,0,('Indicator Data'!AN43-I$4)/(I$3-I$4)*10)),1))</f>
        <v>2.2000000000000002</v>
      </c>
      <c r="J35" s="233">
        <f>IF('Indicator Data'!AO43="No data","x",ROUND(IF('Indicator Data'!AO43&gt;J$3,10,IF('Indicator Data'!AO43&lt;J$4,0,('Indicator Data'!AO43-J$4)/(J$3-J$4)*10)),1))</f>
        <v>8.3000000000000007</v>
      </c>
      <c r="K35" s="233">
        <f>IF('Indicator Data'!AP43="No data","x",ROUND(IF('Indicator Data'!AP43&gt;K$3,10,IF('Indicator Data'!AP43&lt;K$4,0,('Indicator Data'!AP43-K$4)/(K$3-K$4)*10)),1))</f>
        <v>6.1</v>
      </c>
      <c r="L35" s="233">
        <f>IF('Indicator Data'!AQ43="No data","x",ROUND(IF('Indicator Data'!AQ43&gt;L$3,10,IF('Indicator Data'!AQ43&lt;L$4,0,('Indicator Data'!AQ43-L$4)/(L$3-L$4)*10)),1))</f>
        <v>5</v>
      </c>
      <c r="M35" s="233">
        <f>ROUND(IF('Indicator Data'!AR43=0,0,IF(LOG('Indicator Data'!AR43)&gt;M$3,10,IF(LOG('Indicator Data'!AR43)&lt;M$4,0,((LOG('Indicator Data'!AR43)-M$4))/(M$3-M$4)*10))),1)</f>
        <v>6.4</v>
      </c>
      <c r="N35" s="233">
        <f>ROUND(IF('Indicator Data'!AS43=0,0,IF(LOG('Indicator Data'!AS43)&gt;N$3,10,IF(LOG('Indicator Data'!AK43)&lt;N$4,0,((LOG('Indicator Data'!AS43)-N$4))/(N$3-N$4)*10))),1)</f>
        <v>6</v>
      </c>
      <c r="O35" s="233">
        <v>0.8</v>
      </c>
      <c r="P35" s="233">
        <v>0.9</v>
      </c>
      <c r="Q35" s="233">
        <v>2.2000000000000002</v>
      </c>
      <c r="R35" s="233">
        <f>ROUND(IF('Indicator Data'!AW43=0,0,IF(LOG('Indicator Data'!AW43)&gt;R$3,10,IF(LOG('Indicator Data'!AW43)&lt;R$4,0,((LOG('Indicator Data'!AW43)-R$4))/(R$3-R$4)*10))),1)</f>
        <v>3.3</v>
      </c>
      <c r="S35" s="233">
        <f>ROUND(IF('Indicator Data'!AX43=0,0,IF(LOG('Indicator Data'!AX43)&gt;S$3,10,IF(LOG('Indicator Data'!AX43)&lt;S$4,0,((LOG('Indicator Data'!AX43)-S$4))/(S$3-S$4)*10))),1)</f>
        <v>5.0999999999999996</v>
      </c>
      <c r="T35" s="233">
        <f>IF('Indicator Data'!AY43="No data","x",ROUND(IF('Indicator Data'!AY43&gt;T$3,10,IF('Indicator Data'!AY43&lt;T$4,0,('Indicator Data'!AY43-T$4)/(T$3-T$4)*10)),1))</f>
        <v>0</v>
      </c>
      <c r="U35" s="233">
        <f>ROUND(IF('Indicator Data'!AZ43=0,0,IF(LOG('Indicator Data'!AZ43)&gt;U$3,10,IF(LOG('Indicator Data'!AZ43)&lt;U$4,0,((LOG('Indicator Data'!AZ43)-U$4))/(U$3-U$4)*10))),1)</f>
        <v>5.7</v>
      </c>
      <c r="V35" s="233">
        <f>ROUND(IF('Indicator Data'!BA43=0,0,IF(LOG('Indicator Data'!BA43)&gt;V$3,10,IF(LOG('Indicator Data'!BA43)&lt;V$4,0,((LOG('Indicator Data'!BA43)-V$4))/(V$3-V$4)*10))),1)</f>
        <v>5.5</v>
      </c>
      <c r="W35" s="233">
        <f>ROUND(IF('Indicator Data'!BB43=0,0,IF(LOG('Indicator Data'!BB43)&gt;W$3,10,IF(LOG('Indicator Data'!BB43)&lt;W$4,0,((LOG('Indicator Data'!BB43)-W$4))/(W$3-W$4)*10))),1)</f>
        <v>5.6</v>
      </c>
      <c r="X35" s="233">
        <f>IF('Indicator Data'!BC43="No data","x",ROUND(IF('Indicator Data'!BC43&gt;X$3,10,IF('Indicator Data'!BC43&lt;X$4,0,('Indicator Data'!BC43-X$4)/(X$3-X$4)*10)),1))</f>
        <v>3.5</v>
      </c>
      <c r="Y35" s="233">
        <f>ROUND(IF('Indicator Data'!BD43=0,0,IF(LOG('Indicator Data'!BD43)&gt;Y$3,10,IF(LOG('Indicator Data'!BD43)&lt;Y$4,0,((LOG('Indicator Data'!BD43)-Y$4))/(Y$3-Y$4)*10))),1)</f>
        <v>8.6999999999999993</v>
      </c>
      <c r="Z35" s="233">
        <f>ROUND(IF('Indicator Data'!BE43=0,0,IF(LOG('Indicator Data'!BE43)&gt;Z$3,10,IF(LOG('Indicator Data'!BE43)&lt;Z$4,0,((LOG('Indicator Data'!BE43)-Z$4))/(Z$3-Z$4)*10))),1)</f>
        <v>6.9</v>
      </c>
      <c r="AA35" s="233">
        <f>ROUND(IF('Indicator Data'!BF43=0,0,IF(LOG('Indicator Data'!BF43)&gt;AA$3,10,IF(LOG('Indicator Data'!BF43)&lt;AA$4,0,((LOG('Indicator Data'!BF43)-AA$4))/(AA$3-AA$4)*10))),1)</f>
        <v>8.1999999999999993</v>
      </c>
      <c r="AB35" s="233">
        <f>ROUND(IF('Indicator Data'!BG43=0,0,IF(LOG('Indicator Data'!BG43)&gt;AB$3,10,IF(LOG('Indicator Data'!BG43)&lt;AB$4,0,((LOG('Indicator Data'!BG43)-AB$4))/(AB$3-AB$4)*10))),1)</f>
        <v>6.5</v>
      </c>
      <c r="AC35" s="233">
        <f>ROUND(IF('Indicator Data'!BH43=0,0,IF(LOG('Indicator Data'!BH43)&gt;AC$3,10,IF(LOG('Indicator Data'!BH43)&lt;AC$4,0,((LOG('Indicator Data'!BH43)-AC$4))/(AC$3-AC$4)*10))),1)</f>
        <v>5.4</v>
      </c>
      <c r="AD35" s="233">
        <f>IF('Indicator Data'!BI43="No data","x",ROUND(IF('Indicator Data'!BI43&gt;AD$3,10,IF('Indicator Data'!BI43&lt;AD$4,0,('Indicator Data'!BI43-AD$4)/(AD$3-AD$4)*10)),1))</f>
        <v>1.3</v>
      </c>
      <c r="AE35" s="233">
        <f>IF('Indicator Data'!BJ43="No data","x",ROUND(IF('Indicator Data'!BJ43&gt;AE$3,10,IF('Indicator Data'!BJ43&lt;AE$4,0,('Indicator Data'!BJ43-AE$4)/(AE$3-AE$4)*10)),1))</f>
        <v>4.9000000000000004</v>
      </c>
      <c r="AF35" s="233">
        <f>IF('Indicator Data'!BK43="No data","x",ROUND(IF('Indicator Data'!BK43&gt;AF$3,10,IF('Indicator Data'!BK43&lt;AF$4,0,('Indicator Data'!BK43-AF$4)/(AF$3-AF$4)*10)),1))</f>
        <v>3.1</v>
      </c>
      <c r="AG35" s="233">
        <f>IF('Indicator Data'!BL43="No data","x",ROUND(IF('Indicator Data'!BL43&gt;AG$3,10,IF('Indicator Data'!BL43&lt;AG$4,0,('Indicator Data'!BL43-AG$4)/(AG$3-AG$4)*10)),1))</f>
        <v>6.5</v>
      </c>
      <c r="AH35" s="233">
        <f>IF('Indicator Data'!BM43="No data","x",ROUND(IF('Indicator Data'!BM43&gt;AH$3,10,IF('Indicator Data'!BM43&lt;AH$4,0,('Indicator Data'!BM43-AH$4)/(AH$3-AH$4)*10)),1))</f>
        <v>8.5</v>
      </c>
      <c r="AI35" s="233">
        <f>ROUND(IF('Indicator Data'!BN43=0,0,IF(LOG('Indicator Data'!BN43)&gt;AI$3,10,IF(LOG('Indicator Data'!BN43)&lt;AI$4,0,((LOG('Indicator Data'!BN43)-AI$4))/(AI$3-AI$4)*10))),1)</f>
        <v>4.9000000000000004</v>
      </c>
      <c r="AJ35" s="233">
        <f>IF('Indicator Data'!BO43="No data","x",ROUND(IF('Indicator Data'!BO43&gt;AJ$3,10,IF('Indicator Data'!BO43&lt;AJ$4,0,('Indicator Data'!BO43-AJ$4)/(AJ$3-AJ$4)*10)),1))</f>
        <v>9.6999999999999993</v>
      </c>
      <c r="AK35" s="234">
        <f t="shared" si="0"/>
        <v>6</v>
      </c>
      <c r="AL35" s="234">
        <f t="shared" si="1"/>
        <v>5.4</v>
      </c>
      <c r="AM35" s="234">
        <f t="shared" si="2"/>
        <v>3.3</v>
      </c>
      <c r="AN35" s="235">
        <f t="shared" si="13"/>
        <v>5.2</v>
      </c>
      <c r="AO35" s="234">
        <f t="shared" si="4"/>
        <v>4.2</v>
      </c>
      <c r="AP35" s="234">
        <f t="shared" si="5"/>
        <v>5.0999999999999996</v>
      </c>
      <c r="AQ35" s="234">
        <f t="shared" si="6"/>
        <v>6</v>
      </c>
      <c r="AR35" s="234">
        <f t="shared" si="7"/>
        <v>6</v>
      </c>
      <c r="AS35" s="234">
        <f t="shared" si="8"/>
        <v>4.9000000000000004</v>
      </c>
      <c r="AT35" s="236">
        <f t="shared" si="9"/>
        <v>5.5</v>
      </c>
      <c r="AU35" s="235">
        <f t="shared" si="10"/>
        <v>4.9000000000000004</v>
      </c>
      <c r="AV35" s="235">
        <f t="shared" si="11"/>
        <v>5.0999999999999996</v>
      </c>
      <c r="AW35" s="2"/>
    </row>
    <row r="36" spans="1:49" ht="15.75" customHeight="1" x14ac:dyDescent="0.3">
      <c r="A36" t="str">
        <f>'Indicator Data'!A44</f>
        <v>Coastal Zone</v>
      </c>
      <c r="B36" t="str">
        <f>'Indicator Data'!B44</f>
        <v>Khulna</v>
      </c>
      <c r="C36" t="str">
        <f>'Indicator Data'!C44</f>
        <v>Bagerhat</v>
      </c>
      <c r="D36">
        <f>'Indicator Data'!D44</f>
        <v>4001</v>
      </c>
      <c r="E36" s="233">
        <f>IF(OR('Indicator Data'!AJ44=0,'Indicator Data'!AJ44="No data"),"0",ROUND(IF('Indicator Data'!AJ44&gt;E$3,0,IF('Indicator Data'!AJ44&lt;E$4,10,(E$3-'Indicator Data'!AJ44)/(E$3-E$4)*10)),1))</f>
        <v>3.5</v>
      </c>
      <c r="F36" s="233">
        <f>ROUND(IF('Indicator Data'!AK44=0,0,IF(LOG('Indicator Data'!AK44)&gt;F$3,10,IF(LOG('Indicator Data'!AK44)&lt;F$4,0,((LOG('Indicator Data'!AK44)-F$4))/(F$3-F$4)*10))),1)</f>
        <v>8.1999999999999993</v>
      </c>
      <c r="G36" s="233">
        <f>ROUND(IF('Indicator Data'!AL44=0,0,IF(LOG('Indicator Data'!AL44)&gt;G$3,10,IF(LOG('Indicator Data'!AL44)&lt;G$4,0,((LOG('Indicator Data'!AL44)-G$4))/(G$3-G$4)*10))),1)</f>
        <v>7.5</v>
      </c>
      <c r="H36" s="233">
        <f>IF('Indicator Data'!AM44="No data","x",ROUND(IF('Indicator Data'!AM44&gt;H$3,10,IF('Indicator Data'!AM44&lt;H$4,0,('Indicator Data'!AM44-H$4)/(H$3-H$4)*10)),1))</f>
        <v>10</v>
      </c>
      <c r="I36" s="233">
        <f>IF('Indicator Data'!AN44="No data","x",ROUND(IF('Indicator Data'!AN44&gt;I$3,10,IF('Indicator Data'!AN44&lt;I$4,0,('Indicator Data'!AN44-I$4)/(I$3-I$4)*10)),1))</f>
        <v>0.5</v>
      </c>
      <c r="J36" s="233">
        <f>IF('Indicator Data'!AO44="No data","x",ROUND(IF('Indicator Data'!AO44&gt;J$3,10,IF('Indicator Data'!AO44&lt;J$4,0,('Indicator Data'!AO44-J$4)/(J$3-J$4)*10)),1))</f>
        <v>8.8000000000000007</v>
      </c>
      <c r="K36" s="233">
        <f>IF('Indicator Data'!AP44="No data","x",ROUND(IF('Indicator Data'!AP44&gt;K$3,10,IF('Indicator Data'!AP44&lt;K$4,0,('Indicator Data'!AP44-K$4)/(K$3-K$4)*10)),1))</f>
        <v>7.1</v>
      </c>
      <c r="L36" s="233">
        <f>IF('Indicator Data'!AQ44="No data","x",ROUND(IF('Indicator Data'!AQ44&gt;L$3,10,IF('Indicator Data'!AQ44&lt;L$4,0,('Indicator Data'!AQ44-L$4)/(L$3-L$4)*10)),1))</f>
        <v>5.0999999999999996</v>
      </c>
      <c r="M36" s="233">
        <f>ROUND(IF('Indicator Data'!AR44=0,0,IF(LOG('Indicator Data'!AR44)&gt;M$3,10,IF(LOG('Indicator Data'!AR44)&lt;M$4,0,((LOG('Indicator Data'!AR44)-M$4))/(M$3-M$4)*10))),1)</f>
        <v>7.6</v>
      </c>
      <c r="N36" s="233">
        <f>ROUND(IF('Indicator Data'!AS44=0,0,IF(LOG('Indicator Data'!AS44)&gt;N$3,10,IF(LOG('Indicator Data'!AK44)&lt;N$4,0,((LOG('Indicator Data'!AS44)-N$4))/(N$3-N$4)*10))),1)</f>
        <v>5.9</v>
      </c>
      <c r="O36" s="233">
        <v>0.8</v>
      </c>
      <c r="P36" s="233">
        <v>0.9</v>
      </c>
      <c r="Q36" s="233">
        <v>2.2000000000000002</v>
      </c>
      <c r="R36" s="233">
        <f>ROUND(IF('Indicator Data'!AW44=0,0,IF(LOG('Indicator Data'!AW44)&gt;R$3,10,IF(LOG('Indicator Data'!AW44)&lt;R$4,0,((LOG('Indicator Data'!AW44)-R$4))/(R$3-R$4)*10))),1)</f>
        <v>8.1</v>
      </c>
      <c r="S36" s="233">
        <f>ROUND(IF('Indicator Data'!AX44=0,0,IF(LOG('Indicator Data'!AX44)&gt;S$3,10,IF(LOG('Indicator Data'!AX44)&lt;S$4,0,((LOG('Indicator Data'!AX44)-S$4))/(S$3-S$4)*10))),1)</f>
        <v>8.9</v>
      </c>
      <c r="T36" s="233">
        <f>IF('Indicator Data'!AY44="No data","x",ROUND(IF('Indicator Data'!AY44&gt;T$3,10,IF('Indicator Data'!AY44&lt;T$4,0,('Indicator Data'!AY44-T$4)/(T$3-T$4)*10)),1))</f>
        <v>0</v>
      </c>
      <c r="U36" s="233">
        <f>ROUND(IF('Indicator Data'!AZ44=0,0,IF(LOG('Indicator Data'!AZ44)&gt;U$3,10,IF(LOG('Indicator Data'!AZ44)&lt;U$4,0,((LOG('Indicator Data'!AZ44)-U$4))/(U$3-U$4)*10))),1)</f>
        <v>2.6</v>
      </c>
      <c r="V36" s="233">
        <f>ROUND(IF('Indicator Data'!BA44=0,0,IF(LOG('Indicator Data'!BA44)&gt;V$3,10,IF(LOG('Indicator Data'!BA44)&lt;V$4,0,((LOG('Indicator Data'!BA44)-V$4))/(V$3-V$4)*10))),1)</f>
        <v>3.1</v>
      </c>
      <c r="W36" s="233">
        <f>ROUND(IF('Indicator Data'!BB44=0,0,IF(LOG('Indicator Data'!BB44)&gt;W$3,10,IF(LOG('Indicator Data'!BB44)&lt;W$4,0,((LOG('Indicator Data'!BB44)-W$4))/(W$3-W$4)*10))),1)</f>
        <v>3.4</v>
      </c>
      <c r="X36" s="233">
        <f>IF('Indicator Data'!BC44="No data","x",ROUND(IF('Indicator Data'!BC44&gt;X$3,10,IF('Indicator Data'!BC44&lt;X$4,0,('Indicator Data'!BC44-X$4)/(X$3-X$4)*10)),1))</f>
        <v>6.7</v>
      </c>
      <c r="Y36" s="233">
        <f>ROUND(IF('Indicator Data'!BD44=0,0,IF(LOG('Indicator Data'!BD44)&gt;Y$3,10,IF(LOG('Indicator Data'!BD44)&lt;Y$4,0,((LOG('Indicator Data'!BD44)-Y$4))/(Y$3-Y$4)*10))),1)</f>
        <v>6.8</v>
      </c>
      <c r="Z36" s="233">
        <f>ROUND(IF('Indicator Data'!BE44=0,0,IF(LOG('Indicator Data'!BE44)&gt;Z$3,10,IF(LOG('Indicator Data'!BE44)&lt;Z$4,0,((LOG('Indicator Data'!BE44)-Z$4))/(Z$3-Z$4)*10))),1)</f>
        <v>4.7</v>
      </c>
      <c r="AA36" s="233">
        <f>ROUND(IF('Indicator Data'!BF44=0,0,IF(LOG('Indicator Data'!BF44)&gt;AA$3,10,IF(LOG('Indicator Data'!BF44)&lt;AA$4,0,((LOG('Indicator Data'!BF44)-AA$4))/(AA$3-AA$4)*10))),1)</f>
        <v>4.9000000000000004</v>
      </c>
      <c r="AB36" s="233">
        <f>ROUND(IF('Indicator Data'!BG44=0,0,IF(LOG('Indicator Data'!BG44)&gt;AB$3,10,IF(LOG('Indicator Data'!BG44)&lt;AB$4,0,((LOG('Indicator Data'!BG44)-AB$4))/(AB$3-AB$4)*10))),1)</f>
        <v>4.4000000000000004</v>
      </c>
      <c r="AC36" s="233">
        <f>ROUND(IF('Indicator Data'!BH44=0,0,IF(LOG('Indicator Data'!BH44)&gt;AC$3,10,IF(LOG('Indicator Data'!BH44)&lt;AC$4,0,((LOG('Indicator Data'!BH44)-AC$4))/(AC$3-AC$4)*10))),1)</f>
        <v>5.4</v>
      </c>
      <c r="AD36" s="233">
        <f>IF('Indicator Data'!BI44="No data","x",ROUND(IF('Indicator Data'!BI44&gt;AD$3,10,IF('Indicator Data'!BI44&lt;AD$4,0,('Indicator Data'!BI44-AD$4)/(AD$3-AD$4)*10)),1))</f>
        <v>3.8</v>
      </c>
      <c r="AE36" s="233">
        <f>IF('Indicator Data'!BJ44="No data","x",ROUND(IF('Indicator Data'!BJ44&gt;AE$3,10,IF('Indicator Data'!BJ44&lt;AE$4,0,('Indicator Data'!BJ44-AE$4)/(AE$3-AE$4)*10)),1))</f>
        <v>8.6</v>
      </c>
      <c r="AF36" s="233">
        <f>IF('Indicator Data'!BK44="No data","x",ROUND(IF('Indicator Data'!BK44&gt;AF$3,10,IF('Indicator Data'!BK44&lt;AF$4,0,('Indicator Data'!BK44-AF$4)/(AF$3-AF$4)*10)),1))</f>
        <v>2</v>
      </c>
      <c r="AG36" s="233">
        <f>IF('Indicator Data'!BL44="No data","x",ROUND(IF('Indicator Data'!BL44&gt;AG$3,10,IF('Indicator Data'!BL44&lt;AG$4,0,('Indicator Data'!BL44-AG$4)/(AG$3-AG$4)*10)),1))</f>
        <v>8.5</v>
      </c>
      <c r="AH36" s="233">
        <f>IF('Indicator Data'!BM44="No data","x",ROUND(IF('Indicator Data'!BM44&gt;AH$3,10,IF('Indicator Data'!BM44&lt;AH$4,0,('Indicator Data'!BM44-AH$4)/(AH$3-AH$4)*10)),1))</f>
        <v>9.1999999999999993</v>
      </c>
      <c r="AI36" s="233">
        <f>ROUND(IF('Indicator Data'!BN44=0,0,IF(LOG('Indicator Data'!BN44)&gt;AI$3,10,IF(LOG('Indicator Data'!BN44)&lt;AI$4,0,((LOG('Indicator Data'!BN44)-AI$4))/(AI$3-AI$4)*10))),1)</f>
        <v>3.6</v>
      </c>
      <c r="AJ36" s="233">
        <f>IF('Indicator Data'!BO44="No data","x",ROUND(IF('Indicator Data'!BO44&gt;AJ$3,10,IF('Indicator Data'!BO44&lt;AJ$4,0,('Indicator Data'!BO44-AJ$4)/(AJ$3-AJ$4)*10)),1))</f>
        <v>8.6999999999999993</v>
      </c>
      <c r="AK36" s="234">
        <f t="shared" si="0"/>
        <v>7.3</v>
      </c>
      <c r="AL36" s="234">
        <f t="shared" si="1"/>
        <v>5.4</v>
      </c>
      <c r="AM36" s="234">
        <f t="shared" si="2"/>
        <v>3.5</v>
      </c>
      <c r="AN36" s="235">
        <f t="shared" si="13"/>
        <v>5.9</v>
      </c>
      <c r="AO36" s="234">
        <f t="shared" si="4"/>
        <v>8.5</v>
      </c>
      <c r="AP36" s="234">
        <f t="shared" si="5"/>
        <v>4</v>
      </c>
      <c r="AQ36" s="234">
        <f t="shared" si="6"/>
        <v>4.0999999999999996</v>
      </c>
      <c r="AR36" s="234">
        <f t="shared" si="7"/>
        <v>4.9000000000000004</v>
      </c>
      <c r="AS36" s="234">
        <f t="shared" si="8"/>
        <v>6</v>
      </c>
      <c r="AT36" s="236">
        <f t="shared" si="9"/>
        <v>4.8</v>
      </c>
      <c r="AU36" s="235">
        <f t="shared" si="10"/>
        <v>7.1</v>
      </c>
      <c r="AV36" s="235">
        <f t="shared" si="11"/>
        <v>6.5</v>
      </c>
      <c r="AW36" s="2"/>
    </row>
    <row r="37" spans="1:49" ht="15.75" customHeight="1" x14ac:dyDescent="0.3">
      <c r="A37" t="str">
        <f>'Indicator Data'!A45</f>
        <v>Cross Cutting Area</v>
      </c>
      <c r="B37" t="str">
        <f>'Indicator Data'!B45</f>
        <v>Khulna</v>
      </c>
      <c r="C37" t="str">
        <f>'Indicator Data'!C45</f>
        <v>Chuadanga</v>
      </c>
      <c r="D37">
        <f>'Indicator Data'!D45</f>
        <v>4018</v>
      </c>
      <c r="E37" s="233">
        <f>IF(OR('Indicator Data'!AJ45=0,'Indicator Data'!AJ45="No data"),"0",ROUND(IF('Indicator Data'!AJ45&gt;E$3,0,IF('Indicator Data'!AJ45&lt;E$4,10,(E$3-'Indicator Data'!AJ45)/(E$3-E$4)*10)),1))</f>
        <v>3.8</v>
      </c>
      <c r="F37" s="233">
        <f>ROUND(IF('Indicator Data'!AK45=0,0,IF(LOG('Indicator Data'!AK45)&gt;F$3,10,IF(LOG('Indicator Data'!AK45)&lt;F$4,0,((LOG('Indicator Data'!AK45)-F$4))/(F$3-F$4)*10))),1)</f>
        <v>8</v>
      </c>
      <c r="G37" s="233">
        <f>ROUND(IF('Indicator Data'!AL45=0,0,IF(LOG('Indicator Data'!AL45)&gt;G$3,10,IF(LOG('Indicator Data'!AL45)&lt;G$4,0,((LOG('Indicator Data'!AL45)-G$4))/(G$3-G$4)*10))),1)</f>
        <v>7.6</v>
      </c>
      <c r="H37" s="233">
        <f>IF('Indicator Data'!AM45="No data","x",ROUND(IF('Indicator Data'!AM45&gt;H$3,10,IF('Indicator Data'!AM45&lt;H$4,0,('Indicator Data'!AM45-H$4)/(H$3-H$4)*10)),1))</f>
        <v>6.5</v>
      </c>
      <c r="I37" s="233">
        <f>IF('Indicator Data'!AN45="No data","x",ROUND(IF('Indicator Data'!AN45&gt;I$3,10,IF('Indicator Data'!AN45&lt;I$4,0,('Indicator Data'!AN45-I$4)/(I$3-I$4)*10)),1))</f>
        <v>1.8</v>
      </c>
      <c r="J37" s="233">
        <f>IF('Indicator Data'!AO45="No data","x",ROUND(IF('Indicator Data'!AO45&gt;J$3,10,IF('Indicator Data'!AO45&lt;J$4,0,('Indicator Data'!AO45-J$4)/(J$3-J$4)*10)),1))</f>
        <v>8.3000000000000007</v>
      </c>
      <c r="K37" s="233">
        <f>IF('Indicator Data'!AP45="No data","x",ROUND(IF('Indicator Data'!AP45&gt;K$3,10,IF('Indicator Data'!AP45&lt;K$4,0,('Indicator Data'!AP45-K$4)/(K$3-K$4)*10)),1))</f>
        <v>6.6</v>
      </c>
      <c r="L37" s="233">
        <f>IF('Indicator Data'!AQ45="No data","x",ROUND(IF('Indicator Data'!AQ45&gt;L$3,10,IF('Indicator Data'!AQ45&lt;L$4,0,('Indicator Data'!AQ45-L$4)/(L$3-L$4)*10)),1))</f>
        <v>6.3</v>
      </c>
      <c r="M37" s="233">
        <f>ROUND(IF('Indicator Data'!AR45=0,0,IF(LOG('Indicator Data'!AR45)&gt;M$3,10,IF(LOG('Indicator Data'!AR45)&lt;M$4,0,((LOG('Indicator Data'!AR45)-M$4))/(M$3-M$4)*10))),1)</f>
        <v>4.4000000000000004</v>
      </c>
      <c r="N37" s="233">
        <f>ROUND(IF('Indicator Data'!AS45=0,0,IF(LOG('Indicator Data'!AS45)&gt;N$3,10,IF(LOG('Indicator Data'!AK45)&lt;N$4,0,((LOG('Indicator Data'!AS45)-N$4))/(N$3-N$4)*10))),1)</f>
        <v>2.5</v>
      </c>
      <c r="O37" s="233">
        <v>0.8</v>
      </c>
      <c r="P37" s="233">
        <v>0.9</v>
      </c>
      <c r="Q37" s="233">
        <v>2.2000000000000002</v>
      </c>
      <c r="R37" s="233">
        <f>ROUND(IF('Indicator Data'!AW45=0,0,IF(LOG('Indicator Data'!AW45)&gt;R$3,10,IF(LOG('Indicator Data'!AW45)&lt;R$4,0,((LOG('Indicator Data'!AW45)-R$4))/(R$3-R$4)*10))),1)</f>
        <v>1.7</v>
      </c>
      <c r="S37" s="233">
        <f>ROUND(IF('Indicator Data'!AX45=0,0,IF(LOG('Indicator Data'!AX45)&gt;S$3,10,IF(LOG('Indicator Data'!AX45)&lt;S$4,0,((LOG('Indicator Data'!AX45)-S$4))/(S$3-S$4)*10))),1)</f>
        <v>8.1</v>
      </c>
      <c r="T37" s="233">
        <f>IF('Indicator Data'!AY45="No data","x",ROUND(IF('Indicator Data'!AY45&gt;T$3,10,IF('Indicator Data'!AY45&lt;T$4,0,('Indicator Data'!AY45-T$4)/(T$3-T$4)*10)),1))</f>
        <v>0</v>
      </c>
      <c r="U37" s="233">
        <f>ROUND(IF('Indicator Data'!AZ45=0,0,IF(LOG('Indicator Data'!AZ45)&gt;U$3,10,IF(LOG('Indicator Data'!AZ45)&lt;U$4,0,((LOG('Indicator Data'!AZ45)-U$4))/(U$3-U$4)*10))),1)</f>
        <v>5.9</v>
      </c>
      <c r="V37" s="233">
        <f>ROUND(IF('Indicator Data'!BA45=0,0,IF(LOG('Indicator Data'!BA45)&gt;V$3,10,IF(LOG('Indicator Data'!BA45)&lt;V$4,0,((LOG('Indicator Data'!BA45)-V$4))/(V$3-V$4)*10))),1)</f>
        <v>5</v>
      </c>
      <c r="W37" s="233">
        <f>ROUND(IF('Indicator Data'!BB45=0,0,IF(LOG('Indicator Data'!BB45)&gt;W$3,10,IF(LOG('Indicator Data'!BB45)&lt;W$4,0,((LOG('Indicator Data'!BB45)-W$4))/(W$3-W$4)*10))),1)</f>
        <v>2</v>
      </c>
      <c r="X37" s="233">
        <f>IF('Indicator Data'!BC45="No data","x",ROUND(IF('Indicator Data'!BC45&gt;X$3,10,IF('Indicator Data'!BC45&lt;X$4,0,('Indicator Data'!BC45-X$4)/(X$3-X$4)*10)),1))</f>
        <v>6.1</v>
      </c>
      <c r="Y37" s="233">
        <f>ROUND(IF('Indicator Data'!BD45=0,0,IF(LOG('Indicator Data'!BD45)&gt;Y$3,10,IF(LOG('Indicator Data'!BD45)&lt;Y$4,0,((LOG('Indicator Data'!BD45)-Y$4))/(Y$3-Y$4)*10))),1)</f>
        <v>0</v>
      </c>
      <c r="Z37" s="233">
        <f>ROUND(IF('Indicator Data'!BE45=0,0,IF(LOG('Indicator Data'!BE45)&gt;Z$3,10,IF(LOG('Indicator Data'!BE45)&lt;Z$4,0,((LOG('Indicator Data'!BE45)-Z$4))/(Z$3-Z$4)*10))),1)</f>
        <v>0</v>
      </c>
      <c r="AA37" s="233">
        <f>ROUND(IF('Indicator Data'!BF45=0,0,IF(LOG('Indicator Data'!BF45)&gt;AA$3,10,IF(LOG('Indicator Data'!BF45)&lt;AA$4,0,((LOG('Indicator Data'!BF45)-AA$4))/(AA$3-AA$4)*10))),1)</f>
        <v>0</v>
      </c>
      <c r="AB37" s="233">
        <f>ROUND(IF('Indicator Data'!BG45=0,0,IF(LOG('Indicator Data'!BG45)&gt;AB$3,10,IF(LOG('Indicator Data'!BG45)&lt;AB$4,0,((LOG('Indicator Data'!BG45)-AB$4))/(AB$3-AB$4)*10))),1)</f>
        <v>6.6</v>
      </c>
      <c r="AC37" s="233">
        <f>ROUND(IF('Indicator Data'!BH45=0,0,IF(LOG('Indicator Data'!BH45)&gt;AC$3,10,IF(LOG('Indicator Data'!BH45)&lt;AC$4,0,((LOG('Indicator Data'!BH45)-AC$4))/(AC$3-AC$4)*10))),1)</f>
        <v>5.4</v>
      </c>
      <c r="AD37" s="233">
        <f>IF('Indicator Data'!BI45="No data","x",ROUND(IF('Indicator Data'!BI45&gt;AD$3,10,IF('Indicator Data'!BI45&lt;AD$4,0,('Indicator Data'!BI45-AD$4)/(AD$3-AD$4)*10)),1))</f>
        <v>4</v>
      </c>
      <c r="AE37" s="233">
        <f>IF('Indicator Data'!BJ45="No data","x",ROUND(IF('Indicator Data'!BJ45&gt;AE$3,10,IF('Indicator Data'!BJ45&lt;AE$4,0,('Indicator Data'!BJ45-AE$4)/(AE$3-AE$4)*10)),1))</f>
        <v>2.7</v>
      </c>
      <c r="AF37" s="233">
        <f>IF('Indicator Data'!BK45="No data","x",ROUND(IF('Indicator Data'!BK45&gt;AF$3,10,IF('Indicator Data'!BK45&lt;AF$4,0,('Indicator Data'!BK45-AF$4)/(AF$3-AF$4)*10)),1))</f>
        <v>0</v>
      </c>
      <c r="AG37" s="233">
        <f>IF('Indicator Data'!BL45="No data","x",ROUND(IF('Indicator Data'!BL45&gt;AG$3,10,IF('Indicator Data'!BL45&lt;AG$4,0,('Indicator Data'!BL45-AG$4)/(AG$3-AG$4)*10)),1))</f>
        <v>7.6</v>
      </c>
      <c r="AH37" s="233">
        <f>IF('Indicator Data'!BM45="No data","x",ROUND(IF('Indicator Data'!BM45&gt;AH$3,10,IF('Indicator Data'!BM45&lt;AH$4,0,('Indicator Data'!BM45-AH$4)/(AH$3-AH$4)*10)),1))</f>
        <v>5.9</v>
      </c>
      <c r="AI37" s="233">
        <f>ROUND(IF('Indicator Data'!BN45=0,0,IF(LOG('Indicator Data'!BN45)&gt;AI$3,10,IF(LOG('Indicator Data'!BN45)&lt;AI$4,0,((LOG('Indicator Data'!BN45)-AI$4))/(AI$3-AI$4)*10))),1)</f>
        <v>2.8</v>
      </c>
      <c r="AJ37" s="233">
        <f>IF('Indicator Data'!BO45="No data","x",ROUND(IF('Indicator Data'!BO45&gt;AJ$3,10,IF('Indicator Data'!BO45&lt;AJ$4,0,('Indicator Data'!BO45-AJ$4)/(AJ$3-AJ$4)*10)),1))</f>
        <v>7.5</v>
      </c>
      <c r="AK37" s="234">
        <f t="shared" si="0"/>
        <v>6.5</v>
      </c>
      <c r="AL37" s="234">
        <f t="shared" si="1"/>
        <v>5.8</v>
      </c>
      <c r="AM37" s="234">
        <f t="shared" si="2"/>
        <v>2.2000000000000002</v>
      </c>
      <c r="AN37" s="235">
        <f t="shared" si="13"/>
        <v>5.3</v>
      </c>
      <c r="AO37" s="234">
        <f t="shared" si="4"/>
        <v>4.9000000000000004</v>
      </c>
      <c r="AP37" s="234">
        <f t="shared" si="5"/>
        <v>4.8</v>
      </c>
      <c r="AQ37" s="234">
        <f t="shared" si="6"/>
        <v>0</v>
      </c>
      <c r="AR37" s="234">
        <f t="shared" si="7"/>
        <v>6</v>
      </c>
      <c r="AS37" s="234">
        <f t="shared" si="8"/>
        <v>3.8</v>
      </c>
      <c r="AT37" s="236">
        <f t="shared" si="9"/>
        <v>4</v>
      </c>
      <c r="AU37" s="235">
        <f t="shared" si="10"/>
        <v>4.5</v>
      </c>
      <c r="AV37" s="235">
        <f t="shared" si="11"/>
        <v>4.9000000000000004</v>
      </c>
      <c r="AW37" s="2"/>
    </row>
    <row r="38" spans="1:49" ht="15.75" customHeight="1" x14ac:dyDescent="0.3">
      <c r="A38" t="str">
        <f>'Indicator Data'!A46</f>
        <v>Coastal Zone</v>
      </c>
      <c r="B38" t="str">
        <f>'Indicator Data'!B46</f>
        <v>Khulna</v>
      </c>
      <c r="C38" t="str">
        <f>'Indicator Data'!C46</f>
        <v>Jashore</v>
      </c>
      <c r="D38">
        <f>'Indicator Data'!D46</f>
        <v>4041</v>
      </c>
      <c r="E38" s="233">
        <f>IF(OR('Indicator Data'!AJ46=0,'Indicator Data'!AJ46="No data"),"0",ROUND(IF('Indicator Data'!AJ46&gt;E$3,0,IF('Indicator Data'!AJ46&lt;E$4,10,(E$3-'Indicator Data'!AJ46)/(E$3-E$4)*10)),1))</f>
        <v>2.9</v>
      </c>
      <c r="F38" s="233">
        <f>ROUND(IF('Indicator Data'!AK46=0,0,IF(LOG('Indicator Data'!AK46)&gt;F$3,10,IF(LOG('Indicator Data'!AK46)&lt;F$4,0,((LOG('Indicator Data'!AK46)-F$4))/(F$3-F$4)*10))),1)</f>
        <v>7.6</v>
      </c>
      <c r="G38" s="233">
        <f>ROUND(IF('Indicator Data'!AL46=0,0,IF(LOG('Indicator Data'!AL46)&gt;G$3,10,IF(LOG('Indicator Data'!AL46)&lt;G$4,0,((LOG('Indicator Data'!AL46)-G$4))/(G$3-G$4)*10))),1)</f>
        <v>7.1</v>
      </c>
      <c r="H38" s="233">
        <f>IF('Indicator Data'!AM46="No data","x",ROUND(IF('Indicator Data'!AM46&gt;H$3,10,IF('Indicator Data'!AM46&lt;H$4,0,('Indicator Data'!AM46-H$4)/(H$3-H$4)*10)),1))</f>
        <v>5</v>
      </c>
      <c r="I38" s="233">
        <f>IF('Indicator Data'!AN46="No data","x",ROUND(IF('Indicator Data'!AN46&gt;I$3,10,IF('Indicator Data'!AN46&lt;I$4,0,('Indicator Data'!AN46-I$4)/(I$3-I$4)*10)),1))</f>
        <v>1.8</v>
      </c>
      <c r="J38" s="233">
        <f>IF('Indicator Data'!AO46="No data","x",ROUND(IF('Indicator Data'!AO46&gt;J$3,10,IF('Indicator Data'!AO46&lt;J$4,0,('Indicator Data'!AO46-J$4)/(J$3-J$4)*10)),1))</f>
        <v>8.3000000000000007</v>
      </c>
      <c r="K38" s="233">
        <f>IF('Indicator Data'!AP46="No data","x",ROUND(IF('Indicator Data'!AP46&gt;K$3,10,IF('Indicator Data'!AP46&lt;K$4,0,('Indicator Data'!AP46-K$4)/(K$3-K$4)*10)),1))</f>
        <v>5.9</v>
      </c>
      <c r="L38" s="233">
        <f>IF('Indicator Data'!AQ46="No data","x",ROUND(IF('Indicator Data'!AQ46&gt;L$3,10,IF('Indicator Data'!AQ46&lt;L$4,0,('Indicator Data'!AQ46-L$4)/(L$3-L$4)*10)),1))</f>
        <v>6</v>
      </c>
      <c r="M38" s="233">
        <f>ROUND(IF('Indicator Data'!AR46=0,0,IF(LOG('Indicator Data'!AR46)&gt;M$3,10,IF(LOG('Indicator Data'!AR46)&lt;M$4,0,((LOG('Indicator Data'!AR46)-M$4))/(M$3-M$4)*10))),1)</f>
        <v>3.1</v>
      </c>
      <c r="N38" s="233">
        <f>ROUND(IF('Indicator Data'!AS46=0,0,IF(LOG('Indicator Data'!AS46)&gt;N$3,10,IF(LOG('Indicator Data'!AK46)&lt;N$4,0,((LOG('Indicator Data'!AS46)-N$4))/(N$3-N$4)*10))),1)</f>
        <v>5.7</v>
      </c>
      <c r="O38" s="233">
        <v>0.8</v>
      </c>
      <c r="P38" s="233">
        <v>0.9</v>
      </c>
      <c r="Q38" s="233">
        <v>2.2000000000000002</v>
      </c>
      <c r="R38" s="233">
        <f>ROUND(IF('Indicator Data'!AW46=0,0,IF(LOG('Indicator Data'!AW46)&gt;R$3,10,IF(LOG('Indicator Data'!AW46)&lt;R$4,0,((LOG('Indicator Data'!AW46)-R$4))/(R$3-R$4)*10))),1)</f>
        <v>2.6</v>
      </c>
      <c r="S38" s="233">
        <f>ROUND(IF('Indicator Data'!AX46=0,0,IF(LOG('Indicator Data'!AX46)&gt;S$3,10,IF(LOG('Indicator Data'!AX46)&lt;S$4,0,((LOG('Indicator Data'!AX46)-S$4))/(S$3-S$4)*10))),1)</f>
        <v>6.5</v>
      </c>
      <c r="T38" s="233">
        <f>IF('Indicator Data'!AY46="No data","x",ROUND(IF('Indicator Data'!AY46&gt;T$3,10,IF('Indicator Data'!AY46&lt;T$4,0,('Indicator Data'!AY46-T$4)/(T$3-T$4)*10)),1))</f>
        <v>0</v>
      </c>
      <c r="U38" s="233">
        <f>ROUND(IF('Indicator Data'!AZ46=0,0,IF(LOG('Indicator Data'!AZ46)&gt;U$3,10,IF(LOG('Indicator Data'!AZ46)&lt;U$4,0,((LOG('Indicator Data'!AZ46)-U$4))/(U$3-U$4)*10))),1)</f>
        <v>1.8</v>
      </c>
      <c r="V38" s="233">
        <f>ROUND(IF('Indicator Data'!BA46=0,0,IF(LOG('Indicator Data'!BA46)&gt;V$3,10,IF(LOG('Indicator Data'!BA46)&lt;V$4,0,((LOG('Indicator Data'!BA46)-V$4))/(V$3-V$4)*10))),1)</f>
        <v>2.7</v>
      </c>
      <c r="W38" s="233">
        <f>ROUND(IF('Indicator Data'!BB46=0,0,IF(LOG('Indicator Data'!BB46)&gt;W$3,10,IF(LOG('Indicator Data'!BB46)&lt;W$4,0,((LOG('Indicator Data'!BB46)-W$4))/(W$3-W$4)*10))),1)</f>
        <v>5</v>
      </c>
      <c r="X38" s="233">
        <f>IF('Indicator Data'!BC46="No data","x",ROUND(IF('Indicator Data'!BC46&gt;X$3,10,IF('Indicator Data'!BC46&lt;X$4,0,('Indicator Data'!BC46-X$4)/(X$3-X$4)*10)),1))</f>
        <v>4.3</v>
      </c>
      <c r="Y38" s="233">
        <f>ROUND(IF('Indicator Data'!BD46=0,0,IF(LOG('Indicator Data'!BD46)&gt;Y$3,10,IF(LOG('Indicator Data'!BD46)&lt;Y$4,0,((LOG('Indicator Data'!BD46)-Y$4))/(Y$3-Y$4)*10))),1)</f>
        <v>6.8</v>
      </c>
      <c r="Z38" s="233">
        <f>ROUND(IF('Indicator Data'!BE46=0,0,IF(LOG('Indicator Data'!BE46)&gt;Z$3,10,IF(LOG('Indicator Data'!BE46)&lt;Z$4,0,((LOG('Indicator Data'!BE46)-Z$4))/(Z$3-Z$4)*10))),1)</f>
        <v>0</v>
      </c>
      <c r="AA38" s="233">
        <f>ROUND(IF('Indicator Data'!BF46=0,0,IF(LOG('Indicator Data'!BF46)&gt;AA$3,10,IF(LOG('Indicator Data'!BF46)&lt;AA$4,0,((LOG('Indicator Data'!BF46)-AA$4))/(AA$3-AA$4)*10))),1)</f>
        <v>6.6</v>
      </c>
      <c r="AB38" s="233">
        <f>ROUND(IF('Indicator Data'!BG46=0,0,IF(LOG('Indicator Data'!BG46)&gt;AB$3,10,IF(LOG('Indicator Data'!BG46)&lt;AB$4,0,((LOG('Indicator Data'!BG46)-AB$4))/(AB$3-AB$4)*10))),1)</f>
        <v>3.1</v>
      </c>
      <c r="AC38" s="233">
        <f>ROUND(IF('Indicator Data'!BH46=0,0,IF(LOG('Indicator Data'!BH46)&gt;AC$3,10,IF(LOG('Indicator Data'!BH46)&lt;AC$4,0,((LOG('Indicator Data'!BH46)-AC$4))/(AC$3-AC$4)*10))),1)</f>
        <v>7.7</v>
      </c>
      <c r="AD38" s="233">
        <f>IF('Indicator Data'!BI46="No data","x",ROUND(IF('Indicator Data'!BI46&gt;AD$3,10,IF('Indicator Data'!BI46&lt;AD$4,0,('Indicator Data'!BI46-AD$4)/(AD$3-AD$4)*10)),1))</f>
        <v>2.1</v>
      </c>
      <c r="AE38" s="233">
        <f>IF('Indicator Data'!BJ46="No data","x",ROUND(IF('Indicator Data'!BJ46&gt;AE$3,10,IF('Indicator Data'!BJ46&lt;AE$4,0,('Indicator Data'!BJ46-AE$4)/(AE$3-AE$4)*10)),1))</f>
        <v>4.2</v>
      </c>
      <c r="AF38" s="233">
        <f>IF('Indicator Data'!BK46="No data","x",ROUND(IF('Indicator Data'!BK46&gt;AF$3,10,IF('Indicator Data'!BK46&lt;AF$4,0,('Indicator Data'!BK46-AF$4)/(AF$3-AF$4)*10)),1))</f>
        <v>1.8</v>
      </c>
      <c r="AG38" s="233">
        <f>IF('Indicator Data'!BL46="No data","x",ROUND(IF('Indicator Data'!BL46&gt;AG$3,10,IF('Indicator Data'!BL46&lt;AG$4,0,('Indicator Data'!BL46-AG$4)/(AG$3-AG$4)*10)),1))</f>
        <v>6.4</v>
      </c>
      <c r="AH38" s="233">
        <f>IF('Indicator Data'!BM46="No data","x",ROUND(IF('Indicator Data'!BM46&gt;AH$3,10,IF('Indicator Data'!BM46&lt;AH$4,0,('Indicator Data'!BM46-AH$4)/(AH$3-AH$4)*10)),1))</f>
        <v>6.7</v>
      </c>
      <c r="AI38" s="233">
        <f>ROUND(IF('Indicator Data'!BN46=0,0,IF(LOG('Indicator Data'!BN46)&gt;AI$3,10,IF(LOG('Indicator Data'!BN46)&lt;AI$4,0,((LOG('Indicator Data'!BN46)-AI$4))/(AI$3-AI$4)*10))),1)</f>
        <v>4.8</v>
      </c>
      <c r="AJ38" s="233">
        <f>IF('Indicator Data'!BO46="No data","x",ROUND(IF('Indicator Data'!BO46&gt;AJ$3,10,IF('Indicator Data'!BO46&lt;AJ$4,0,('Indicator Data'!BO46-AJ$4)/(AJ$3-AJ$4)*10)),1))</f>
        <v>4.3</v>
      </c>
      <c r="AK38" s="234">
        <f t="shared" ref="AK38:AK69" si="14">IF(AND(E38="x",F38="x",G38="x",H38="x"),"x",ROUND(AVERAGE(E38,F38,G38,H38),1))</f>
        <v>5.7</v>
      </c>
      <c r="AL38" s="234">
        <f t="shared" ref="AL38:AL69" si="15">IF(AND(I38="x",J38="x",K38="x",L38="x"),"x",ROUND(AVERAGE(I38,J38,K38,L38),1))</f>
        <v>5.5</v>
      </c>
      <c r="AM38" s="234">
        <f t="shared" si="2"/>
        <v>2.5</v>
      </c>
      <c r="AN38" s="235">
        <f t="shared" si="13"/>
        <v>4.9000000000000004</v>
      </c>
      <c r="AO38" s="234">
        <f t="shared" ref="AO38:AO69" si="16">IF(AND(R38="x",S38="x"),"x",ROUND(AVERAGE(R38,S38),1))</f>
        <v>4.5999999999999996</v>
      </c>
      <c r="AP38" s="234">
        <f t="shared" ref="AP38:AP69" si="17">(IF(AND(U38="x",V38="x",W38="x",X38="x"),"x",ROUND(AVERAGE(U38,V38,W38,X38),1)))</f>
        <v>3.5</v>
      </c>
      <c r="AQ38" s="234">
        <f t="shared" si="6"/>
        <v>3.4</v>
      </c>
      <c r="AR38" s="234">
        <f t="shared" si="7"/>
        <v>5.4</v>
      </c>
      <c r="AS38" s="234">
        <f t="shared" ref="AS38:AS69" si="18">(IF(AND(AD38="x",AE38="x",AF38="x",AG38="x",AH38="x",AI38="x",AJ38="x"),"x",ROUND(AVERAGE(AD38,AE38,AF38,AG38,AH38,AI38),1)))</f>
        <v>4.3</v>
      </c>
      <c r="AT38" s="236">
        <f t="shared" ref="AT38:AT69" si="19">ROUND(IF(AND(AP38="x",AQ38="x",AS38="x"),AR38,IF(AND(AP38="x",AQ38="x"),(10-GEOMEAN(((10-AS38)/10*9+1),((10-AR38)/10*9+1)))/9*10,IF(AS38="x",(10-GEOMEAN(((10-AP38)/10*9+1),((10-AQ38)/10*9+1),((10-AR38)/10*9+1)))/9*10,IF(AP38="x",(10-GEOMEAN(((10-AS38)/10*9+1),((10-AQ38)/10*9+1),((10-AR38)/10*9+1)))/9*10,(10-GEOMEAN(((10-AP38)/10*9+1),((10-AQ38)/10*9+1),((10-AR38)/10*9+1),((10-AS38)/10*9+1)))/9*10)))),1)</f>
        <v>4.2</v>
      </c>
      <c r="AU38" s="235">
        <f t="shared" ref="AU38:AU69" si="20">ROUND((10-GEOMEAN(((10-AO38)/10*9+1),((10-AT38)/10*9+1)))/9*10,1)</f>
        <v>4.4000000000000004</v>
      </c>
      <c r="AV38" s="235">
        <f t="shared" si="11"/>
        <v>4.7</v>
      </c>
      <c r="AW38" s="2"/>
    </row>
    <row r="39" spans="1:49" ht="15.75" customHeight="1" x14ac:dyDescent="0.3">
      <c r="A39" t="str">
        <f>'Indicator Data'!A47</f>
        <v>Cross Cutting Area</v>
      </c>
      <c r="B39" t="str">
        <f>'Indicator Data'!B47</f>
        <v>Khulna</v>
      </c>
      <c r="C39" t="str">
        <f>'Indicator Data'!C47</f>
        <v>Jhenaidah</v>
      </c>
      <c r="D39">
        <f>'Indicator Data'!D47</f>
        <v>4044</v>
      </c>
      <c r="E39" s="233">
        <f>IF(OR('Indicator Data'!AJ47=0,'Indicator Data'!AJ47="No data"),"0",ROUND(IF('Indicator Data'!AJ47&gt;E$3,0,IF('Indicator Data'!AJ47&lt;E$4,10,(E$3-'Indicator Data'!AJ47)/(E$3-E$4)*10)),1))</f>
        <v>3.8</v>
      </c>
      <c r="F39" s="233">
        <f>ROUND(IF('Indicator Data'!AK47=0,0,IF(LOG('Indicator Data'!AK47)&gt;F$3,10,IF(LOG('Indicator Data'!AK47)&lt;F$4,0,((LOG('Indicator Data'!AK47)-F$4))/(F$3-F$4)*10))),1)</f>
        <v>8.1</v>
      </c>
      <c r="G39" s="233">
        <f>ROUND(IF('Indicator Data'!AL47=0,0,IF(LOG('Indicator Data'!AL47)&gt;G$3,10,IF(LOG('Indicator Data'!AL47)&lt;G$4,0,((LOG('Indicator Data'!AL47)-G$4))/(G$3-G$4)*10))),1)</f>
        <v>7</v>
      </c>
      <c r="H39" s="233">
        <f>IF('Indicator Data'!AM47="No data","x",ROUND(IF('Indicator Data'!AM47&gt;H$3,10,IF('Indicator Data'!AM47&lt;H$4,0,('Indicator Data'!AM47-H$4)/(H$3-H$4)*10)),1))</f>
        <v>4.5999999999999996</v>
      </c>
      <c r="I39" s="233">
        <f>IF('Indicator Data'!AN47="No data","x",ROUND(IF('Indicator Data'!AN47&gt;I$3,10,IF('Indicator Data'!AN47&lt;I$4,0,('Indicator Data'!AN47-I$4)/(I$3-I$4)*10)),1))</f>
        <v>1.5</v>
      </c>
      <c r="J39" s="233">
        <f>IF('Indicator Data'!AO47="No data","x",ROUND(IF('Indicator Data'!AO47&gt;J$3,10,IF('Indicator Data'!AO47&lt;J$4,0,('Indicator Data'!AO47-J$4)/(J$3-J$4)*10)),1))</f>
        <v>8.4</v>
      </c>
      <c r="K39" s="233">
        <f>IF('Indicator Data'!AP47="No data","x",ROUND(IF('Indicator Data'!AP47&gt;K$3,10,IF('Indicator Data'!AP47&lt;K$4,0,('Indicator Data'!AP47-K$4)/(K$3-K$4)*10)),1))</f>
        <v>6.9</v>
      </c>
      <c r="L39" s="233">
        <f>IF('Indicator Data'!AQ47="No data","x",ROUND(IF('Indicator Data'!AQ47&gt;L$3,10,IF('Indicator Data'!AQ47&lt;L$4,0,('Indicator Data'!AQ47-L$4)/(L$3-L$4)*10)),1))</f>
        <v>5.6</v>
      </c>
      <c r="M39" s="233">
        <f>ROUND(IF('Indicator Data'!AR47=0,0,IF(LOG('Indicator Data'!AR47)&gt;M$3,10,IF(LOG('Indicator Data'!AR47)&lt;M$4,0,((LOG('Indicator Data'!AR47)-M$4))/(M$3-M$4)*10))),1)</f>
        <v>7.4</v>
      </c>
      <c r="N39" s="233">
        <f>ROUND(IF('Indicator Data'!AS47=0,0,IF(LOG('Indicator Data'!AS47)&gt;N$3,10,IF(LOG('Indicator Data'!AK47)&lt;N$4,0,((LOG('Indicator Data'!AS47)-N$4))/(N$3-N$4)*10))),1)</f>
        <v>3.6</v>
      </c>
      <c r="O39" s="233">
        <v>0.8</v>
      </c>
      <c r="P39" s="233">
        <v>0.9</v>
      </c>
      <c r="Q39" s="233">
        <v>2.2000000000000002</v>
      </c>
      <c r="R39" s="233">
        <f>ROUND(IF('Indicator Data'!AW47=0,0,IF(LOG('Indicator Data'!AW47)&gt;R$3,10,IF(LOG('Indicator Data'!AW47)&lt;R$4,0,((LOG('Indicator Data'!AW47)-R$4))/(R$3-R$4)*10))),1)</f>
        <v>3.3</v>
      </c>
      <c r="S39" s="233">
        <f>ROUND(IF('Indicator Data'!AX47=0,0,IF(LOG('Indicator Data'!AX47)&gt;S$3,10,IF(LOG('Indicator Data'!AX47)&lt;S$4,0,((LOG('Indicator Data'!AX47)-S$4))/(S$3-S$4)*10))),1)</f>
        <v>0</v>
      </c>
      <c r="T39" s="233">
        <f>IF('Indicator Data'!AY47="No data","x",ROUND(IF('Indicator Data'!AY47&gt;T$3,10,IF('Indicator Data'!AY47&lt;T$4,0,('Indicator Data'!AY47-T$4)/(T$3-T$4)*10)),1))</f>
        <v>0</v>
      </c>
      <c r="U39" s="233">
        <f>ROUND(IF('Indicator Data'!AZ47=0,0,IF(LOG('Indicator Data'!AZ47)&gt;U$3,10,IF(LOG('Indicator Data'!AZ47)&lt;U$4,0,((LOG('Indicator Data'!AZ47)-U$4))/(U$3-U$4)*10))),1)</f>
        <v>2.5</v>
      </c>
      <c r="V39" s="233">
        <f>ROUND(IF('Indicator Data'!BA47=0,0,IF(LOG('Indicator Data'!BA47)&gt;V$3,10,IF(LOG('Indicator Data'!BA47)&lt;V$4,0,((LOG('Indicator Data'!BA47)-V$4))/(V$3-V$4)*10))),1)</f>
        <v>2.4</v>
      </c>
      <c r="W39" s="233">
        <f>ROUND(IF('Indicator Data'!BB47=0,0,IF(LOG('Indicator Data'!BB47)&gt;W$3,10,IF(LOG('Indicator Data'!BB47)&lt;W$4,0,((LOG('Indicator Data'!BB47)-W$4))/(W$3-W$4)*10))),1)</f>
        <v>2.9</v>
      </c>
      <c r="X39" s="233">
        <f>IF('Indicator Data'!BC47="No data","x",ROUND(IF('Indicator Data'!BC47&gt;X$3,10,IF('Indicator Data'!BC47&lt;X$4,0,('Indicator Data'!BC47-X$4)/(X$3-X$4)*10)),1))</f>
        <v>2.9</v>
      </c>
      <c r="Y39" s="233">
        <f>ROUND(IF('Indicator Data'!BD47=0,0,IF(LOG('Indicator Data'!BD47)&gt;Y$3,10,IF(LOG('Indicator Data'!BD47)&lt;Y$4,0,((LOG('Indicator Data'!BD47)-Y$4))/(Y$3-Y$4)*10))),1)</f>
        <v>0</v>
      </c>
      <c r="Z39" s="233">
        <f>ROUND(IF('Indicator Data'!BE47=0,0,IF(LOG('Indicator Data'!BE47)&gt;Z$3,10,IF(LOG('Indicator Data'!BE47)&lt;Z$4,0,((LOG('Indicator Data'!BE47)-Z$4))/(Z$3-Z$4)*10))),1)</f>
        <v>0</v>
      </c>
      <c r="AA39" s="233">
        <f>ROUND(IF('Indicator Data'!BF47=0,0,IF(LOG('Indicator Data'!BF47)&gt;AA$3,10,IF(LOG('Indicator Data'!BF47)&lt;AA$4,0,((LOG('Indicator Data'!BF47)-AA$4))/(AA$3-AA$4)*10))),1)</f>
        <v>0</v>
      </c>
      <c r="AB39" s="233">
        <f>ROUND(IF('Indicator Data'!BG47=0,0,IF(LOG('Indicator Data'!BG47)&gt;AB$3,10,IF(LOG('Indicator Data'!BG47)&lt;AB$4,0,((LOG('Indicator Data'!BG47)-AB$4))/(AB$3-AB$4)*10))),1)</f>
        <v>5.8</v>
      </c>
      <c r="AC39" s="233">
        <f>ROUND(IF('Indicator Data'!BH47=0,0,IF(LOG('Indicator Data'!BH47)&gt;AC$3,10,IF(LOG('Indicator Data'!BH47)&lt;AC$4,0,((LOG('Indicator Data'!BH47)-AC$4))/(AC$3-AC$4)*10))),1)</f>
        <v>5.4</v>
      </c>
      <c r="AD39" s="233">
        <f>IF('Indicator Data'!BI47="No data","x",ROUND(IF('Indicator Data'!BI47&gt;AD$3,10,IF('Indicator Data'!BI47&lt;AD$4,0,('Indicator Data'!BI47-AD$4)/(AD$3-AD$4)*10)),1))</f>
        <v>5.3</v>
      </c>
      <c r="AE39" s="233">
        <f>IF('Indicator Data'!BJ47="No data","x",ROUND(IF('Indicator Data'!BJ47&gt;AE$3,10,IF('Indicator Data'!BJ47&lt;AE$4,0,('Indicator Data'!BJ47-AE$4)/(AE$3-AE$4)*10)),1))</f>
        <v>2.5</v>
      </c>
      <c r="AF39" s="233">
        <f>IF('Indicator Data'!BK47="No data","x",ROUND(IF('Indicator Data'!BK47&gt;AF$3,10,IF('Indicator Data'!BK47&lt;AF$4,0,('Indicator Data'!BK47-AF$4)/(AF$3-AF$4)*10)),1))</f>
        <v>0.5</v>
      </c>
      <c r="AG39" s="233">
        <f>IF('Indicator Data'!BL47="No data","x",ROUND(IF('Indicator Data'!BL47&gt;AG$3,10,IF('Indicator Data'!BL47&lt;AG$4,0,('Indicator Data'!BL47-AG$4)/(AG$3-AG$4)*10)),1))</f>
        <v>7.5</v>
      </c>
      <c r="AH39" s="233">
        <f>IF('Indicator Data'!BM47="No data","x",ROUND(IF('Indicator Data'!BM47&gt;AH$3,10,IF('Indicator Data'!BM47&lt;AH$4,0,('Indicator Data'!BM47-AH$4)/(AH$3-AH$4)*10)),1))</f>
        <v>6.9</v>
      </c>
      <c r="AI39" s="233">
        <f>ROUND(IF('Indicator Data'!BN47=0,0,IF(LOG('Indicator Data'!BN47)&gt;AI$3,10,IF(LOG('Indicator Data'!BN47)&lt;AI$4,0,((LOG('Indicator Data'!BN47)-AI$4))/(AI$3-AI$4)*10))),1)</f>
        <v>3.3</v>
      </c>
      <c r="AJ39" s="233">
        <f>IF('Indicator Data'!BO47="No data","x",ROUND(IF('Indicator Data'!BO47&gt;AJ$3,10,IF('Indicator Data'!BO47&lt;AJ$4,0,('Indicator Data'!BO47-AJ$4)/(AJ$3-AJ$4)*10)),1))</f>
        <v>5</v>
      </c>
      <c r="AK39" s="234">
        <f t="shared" si="14"/>
        <v>5.9</v>
      </c>
      <c r="AL39" s="234">
        <f t="shared" si="15"/>
        <v>5.6</v>
      </c>
      <c r="AM39" s="234">
        <f t="shared" si="2"/>
        <v>3</v>
      </c>
      <c r="AN39" s="235">
        <f t="shared" si="13"/>
        <v>5.0999999999999996</v>
      </c>
      <c r="AO39" s="234">
        <f t="shared" si="16"/>
        <v>1.7</v>
      </c>
      <c r="AP39" s="234">
        <f t="shared" si="17"/>
        <v>2.7</v>
      </c>
      <c r="AQ39" s="234">
        <f t="shared" si="6"/>
        <v>0</v>
      </c>
      <c r="AR39" s="234">
        <f t="shared" si="7"/>
        <v>5.6</v>
      </c>
      <c r="AS39" s="234">
        <f t="shared" si="18"/>
        <v>4.3</v>
      </c>
      <c r="AT39" s="236">
        <f t="shared" si="19"/>
        <v>3.4</v>
      </c>
      <c r="AU39" s="235">
        <f t="shared" si="20"/>
        <v>2.6</v>
      </c>
      <c r="AV39" s="235">
        <f t="shared" si="11"/>
        <v>4</v>
      </c>
      <c r="AW39" s="2"/>
    </row>
    <row r="40" spans="1:49" ht="15.75" customHeight="1" x14ac:dyDescent="0.3">
      <c r="A40" t="str">
        <f>'Indicator Data'!A48</f>
        <v>Cross Cutting Area</v>
      </c>
      <c r="B40" t="str">
        <f>'Indicator Data'!B48</f>
        <v>Khulna</v>
      </c>
      <c r="C40" t="str">
        <f>'Indicator Data'!C48</f>
        <v>Khulna</v>
      </c>
      <c r="D40">
        <f>'Indicator Data'!D48</f>
        <v>4047</v>
      </c>
      <c r="E40" s="233">
        <f>IF(OR('Indicator Data'!AJ48=0,'Indicator Data'!AJ48="No data"),"0",ROUND(IF('Indicator Data'!AJ48&gt;E$3,0,IF('Indicator Data'!AJ48&lt;E$4,10,(E$3-'Indicator Data'!AJ48)/(E$3-E$4)*10)),1))</f>
        <v>3.5</v>
      </c>
      <c r="F40" s="233">
        <f>ROUND(IF('Indicator Data'!AK48=0,0,IF(LOG('Indicator Data'!AK48)&gt;F$3,10,IF(LOG('Indicator Data'!AK48)&lt;F$4,0,((LOG('Indicator Data'!AK48)-F$4))/(F$3-F$4)*10))),1)</f>
        <v>8.1999999999999993</v>
      </c>
      <c r="G40" s="233">
        <f>ROUND(IF('Indicator Data'!AL48=0,0,IF(LOG('Indicator Data'!AL48)&gt;G$3,10,IF(LOG('Indicator Data'!AL48)&lt;G$4,0,((LOG('Indicator Data'!AL48)-G$4))/(G$3-G$4)*10))),1)</f>
        <v>7.5</v>
      </c>
      <c r="H40" s="233">
        <f>IF('Indicator Data'!AM48="No data","x",ROUND(IF('Indicator Data'!AM48&gt;H$3,10,IF('Indicator Data'!AM48&lt;H$4,0,('Indicator Data'!AM48-H$4)/(H$3-H$4)*10)),1))</f>
        <v>6.7</v>
      </c>
      <c r="I40" s="233">
        <f>IF('Indicator Data'!AN48="No data","x",ROUND(IF('Indicator Data'!AN48&gt;I$3,10,IF('Indicator Data'!AN48&lt;I$4,0,('Indicator Data'!AN48-I$4)/(I$3-I$4)*10)),1))</f>
        <v>10</v>
      </c>
      <c r="J40" s="233">
        <f>IF('Indicator Data'!AO48="No data","x",ROUND(IF('Indicator Data'!AO48&gt;J$3,10,IF('Indicator Data'!AO48&lt;J$4,0,('Indicator Data'!AO48-J$4)/(J$3-J$4)*10)),1))</f>
        <v>8.5</v>
      </c>
      <c r="K40" s="233">
        <f>IF('Indicator Data'!AP48="No data","x",ROUND(IF('Indicator Data'!AP48&gt;K$3,10,IF('Indicator Data'!AP48&lt;K$4,0,('Indicator Data'!AP48-K$4)/(K$3-K$4)*10)),1))</f>
        <v>6.6</v>
      </c>
      <c r="L40" s="233">
        <f>IF('Indicator Data'!AQ48="No data","x",ROUND(IF('Indicator Data'!AQ48&gt;L$3,10,IF('Indicator Data'!AQ48&lt;L$4,0,('Indicator Data'!AQ48-L$4)/(L$3-L$4)*10)),1))</f>
        <v>5.4</v>
      </c>
      <c r="M40" s="233">
        <f>ROUND(IF('Indicator Data'!AR48=0,0,IF(LOG('Indicator Data'!AR48)&gt;M$3,10,IF(LOG('Indicator Data'!AR48)&lt;M$4,0,((LOG('Indicator Data'!AR48)-M$4))/(M$3-M$4)*10))),1)</f>
        <v>7.2</v>
      </c>
      <c r="N40" s="233">
        <f>ROUND(IF('Indicator Data'!AS48=0,0,IF(LOG('Indicator Data'!AS48)&gt;N$3,10,IF(LOG('Indicator Data'!AK48)&lt;N$4,0,((LOG('Indicator Data'!AS48)-N$4))/(N$3-N$4)*10))),1)</f>
        <v>4.3</v>
      </c>
      <c r="O40" s="233">
        <v>0.8</v>
      </c>
      <c r="P40" s="233">
        <v>0.9</v>
      </c>
      <c r="Q40" s="233">
        <v>2.2000000000000002</v>
      </c>
      <c r="R40" s="233">
        <f>ROUND(IF('Indicator Data'!AW48=0,0,IF(LOG('Indicator Data'!AW48)&gt;R$3,10,IF(LOG('Indicator Data'!AW48)&lt;R$4,0,((LOG('Indicator Data'!AW48)-R$4))/(R$3-R$4)*10))),1)</f>
        <v>4.7</v>
      </c>
      <c r="S40" s="233">
        <f>ROUND(IF('Indicator Data'!AX48=0,0,IF(LOG('Indicator Data'!AX48)&gt;S$3,10,IF(LOG('Indicator Data'!AX48)&lt;S$4,0,((LOG('Indicator Data'!AX48)-S$4))/(S$3-S$4)*10))),1)</f>
        <v>8.8000000000000007</v>
      </c>
      <c r="T40" s="233">
        <f>IF('Indicator Data'!AY48="No data","x",ROUND(IF('Indicator Data'!AY48&gt;T$3,10,IF('Indicator Data'!AY48&lt;T$4,0,('Indicator Data'!AY48-T$4)/(T$3-T$4)*10)),1))</f>
        <v>0</v>
      </c>
      <c r="U40" s="233">
        <f>ROUND(IF('Indicator Data'!AZ48=0,0,IF(LOG('Indicator Data'!AZ48)&gt;U$3,10,IF(LOG('Indicator Data'!AZ48)&lt;U$4,0,((LOG('Indicator Data'!AZ48)-U$4))/(U$3-U$4)*10))),1)</f>
        <v>3.6</v>
      </c>
      <c r="V40" s="233">
        <f>ROUND(IF('Indicator Data'!BA48=0,0,IF(LOG('Indicator Data'!BA48)&gt;V$3,10,IF(LOG('Indicator Data'!BA48)&lt;V$4,0,((LOG('Indicator Data'!BA48)-V$4))/(V$3-V$4)*10))),1)</f>
        <v>0</v>
      </c>
      <c r="W40" s="233">
        <f>ROUND(IF('Indicator Data'!BB48=0,0,IF(LOG('Indicator Data'!BB48)&gt;W$3,10,IF(LOG('Indicator Data'!BB48)&lt;W$4,0,((LOG('Indicator Data'!BB48)-W$4))/(W$3-W$4)*10))),1)</f>
        <v>0.4</v>
      </c>
      <c r="X40" s="233">
        <f>IF('Indicator Data'!BC48="No data","x",ROUND(IF('Indicator Data'!BC48&gt;X$3,10,IF('Indicator Data'!BC48&lt;X$4,0,('Indicator Data'!BC48-X$4)/(X$3-X$4)*10)),1))</f>
        <v>4.5999999999999996</v>
      </c>
      <c r="Y40" s="233">
        <f>ROUND(IF('Indicator Data'!BD48=0,0,IF(LOG('Indicator Data'!BD48)&gt;Y$3,10,IF(LOG('Indicator Data'!BD48)&lt;Y$4,0,((LOG('Indicator Data'!BD48)-Y$4))/(Y$3-Y$4)*10))),1)</f>
        <v>8</v>
      </c>
      <c r="Z40" s="233">
        <f>ROUND(IF('Indicator Data'!BE48=0,0,IF(LOG('Indicator Data'!BE48)&gt;Z$3,10,IF(LOG('Indicator Data'!BE48)&lt;Z$4,0,((LOG('Indicator Data'!BE48)-Z$4))/(Z$3-Z$4)*10))),1)</f>
        <v>8.5</v>
      </c>
      <c r="AA40" s="233">
        <f>ROUND(IF('Indicator Data'!BF48=0,0,IF(LOG('Indicator Data'!BF48)&gt;AA$3,10,IF(LOG('Indicator Data'!BF48)&lt;AA$4,0,((LOG('Indicator Data'!BF48)-AA$4))/(AA$3-AA$4)*10))),1)</f>
        <v>7.3</v>
      </c>
      <c r="AB40" s="233">
        <f>ROUND(IF('Indicator Data'!BG48=0,0,IF(LOG('Indicator Data'!BG48)&gt;AB$3,10,IF(LOG('Indicator Data'!BG48)&lt;AB$4,0,((LOG('Indicator Data'!BG48)-AB$4))/(AB$3-AB$4)*10))),1)</f>
        <v>5.9</v>
      </c>
      <c r="AC40" s="233">
        <f>ROUND(IF('Indicator Data'!BH48=0,0,IF(LOG('Indicator Data'!BH48)&gt;AC$3,10,IF(LOG('Indicator Data'!BH48)&lt;AC$4,0,((LOG('Indicator Data'!BH48)-AC$4))/(AC$3-AC$4)*10))),1)</f>
        <v>5.4</v>
      </c>
      <c r="AD40" s="233">
        <f>IF('Indicator Data'!BI48="No data","x",ROUND(IF('Indicator Data'!BI48&gt;AD$3,10,IF('Indicator Data'!BI48&lt;AD$4,0,('Indicator Data'!BI48-AD$4)/(AD$3-AD$4)*10)),1))</f>
        <v>1.6</v>
      </c>
      <c r="AE40" s="233">
        <f>IF('Indicator Data'!BJ48="No data","x",ROUND(IF('Indicator Data'!BJ48&gt;AE$3,10,IF('Indicator Data'!BJ48&lt;AE$4,0,('Indicator Data'!BJ48-AE$4)/(AE$3-AE$4)*10)),1))</f>
        <v>5.8</v>
      </c>
      <c r="AF40" s="233">
        <f>IF('Indicator Data'!BK48="No data","x",ROUND(IF('Indicator Data'!BK48&gt;AF$3,10,IF('Indicator Data'!BK48&lt;AF$4,0,('Indicator Data'!BK48-AF$4)/(AF$3-AF$4)*10)),1))</f>
        <v>1</v>
      </c>
      <c r="AG40" s="233">
        <f>IF('Indicator Data'!BL48="No data","x",ROUND(IF('Indicator Data'!BL48&gt;AG$3,10,IF('Indicator Data'!BL48&lt;AG$4,0,('Indicator Data'!BL48-AG$4)/(AG$3-AG$4)*10)),1))</f>
        <v>8.3000000000000007</v>
      </c>
      <c r="AH40" s="233">
        <f>IF('Indicator Data'!BM48="No data","x",ROUND(IF('Indicator Data'!BM48&gt;AH$3,10,IF('Indicator Data'!BM48&lt;AH$4,0,('Indicator Data'!BM48-AH$4)/(AH$3-AH$4)*10)),1))</f>
        <v>6.7</v>
      </c>
      <c r="AI40" s="233">
        <f>ROUND(IF('Indicator Data'!BN48=0,0,IF(LOG('Indicator Data'!BN48)&gt;AI$3,10,IF(LOG('Indicator Data'!BN48)&lt;AI$4,0,((LOG('Indicator Data'!BN48)-AI$4))/(AI$3-AI$4)*10))),1)</f>
        <v>2.5</v>
      </c>
      <c r="AJ40" s="233">
        <f>IF('Indicator Data'!BO48="No data","x",ROUND(IF('Indicator Data'!BO48&gt;AJ$3,10,IF('Indicator Data'!BO48&lt;AJ$4,0,('Indicator Data'!BO48-AJ$4)/(AJ$3-AJ$4)*10)),1))</f>
        <v>9</v>
      </c>
      <c r="AK40" s="234">
        <f t="shared" si="14"/>
        <v>6.5</v>
      </c>
      <c r="AL40" s="234">
        <f t="shared" si="15"/>
        <v>7.6</v>
      </c>
      <c r="AM40" s="234">
        <f t="shared" si="2"/>
        <v>3.1</v>
      </c>
      <c r="AN40" s="235">
        <f t="shared" si="13"/>
        <v>5.9</v>
      </c>
      <c r="AO40" s="234">
        <f t="shared" si="16"/>
        <v>6.8</v>
      </c>
      <c r="AP40" s="234">
        <f t="shared" si="17"/>
        <v>2.2000000000000002</v>
      </c>
      <c r="AQ40" s="234">
        <f t="shared" si="6"/>
        <v>6</v>
      </c>
      <c r="AR40" s="234">
        <f t="shared" si="7"/>
        <v>5.7</v>
      </c>
      <c r="AS40" s="234">
        <f t="shared" si="18"/>
        <v>4.3</v>
      </c>
      <c r="AT40" s="236">
        <f t="shared" si="19"/>
        <v>4.7</v>
      </c>
      <c r="AU40" s="235">
        <f t="shared" si="20"/>
        <v>5.9</v>
      </c>
      <c r="AV40" s="235">
        <f t="shared" si="11"/>
        <v>5.9</v>
      </c>
      <c r="AW40" s="2"/>
    </row>
    <row r="41" spans="1:49" ht="15.75" customHeight="1" x14ac:dyDescent="0.3">
      <c r="A41" t="str">
        <f>'Indicator Data'!A49</f>
        <v>Coastal Zone</v>
      </c>
      <c r="B41" t="str">
        <f>'Indicator Data'!B49</f>
        <v>Khulna</v>
      </c>
      <c r="C41" t="str">
        <f>'Indicator Data'!C49</f>
        <v>Kushtia</v>
      </c>
      <c r="D41">
        <f>'Indicator Data'!D49</f>
        <v>4050</v>
      </c>
      <c r="E41" s="233">
        <f>IF(OR('Indicator Data'!AJ49=0,'Indicator Data'!AJ49="No data"),"0",ROUND(IF('Indicator Data'!AJ49&gt;E$3,0,IF('Indicator Data'!AJ49&lt;E$4,10,(E$3-'Indicator Data'!AJ49)/(E$3-E$4)*10)),1))</f>
        <v>3.8</v>
      </c>
      <c r="F41" s="233">
        <f>ROUND(IF('Indicator Data'!AK49=0,0,IF(LOG('Indicator Data'!AK49)&gt;F$3,10,IF(LOG('Indicator Data'!AK49)&lt;F$4,0,((LOG('Indicator Data'!AK49)-F$4))/(F$3-F$4)*10))),1)</f>
        <v>7.3</v>
      </c>
      <c r="G41" s="233">
        <f>ROUND(IF('Indicator Data'!AL49=0,0,IF(LOG('Indicator Data'!AL49)&gt;G$3,10,IF(LOG('Indicator Data'!AL49)&lt;G$4,0,((LOG('Indicator Data'!AL49)-G$4))/(G$3-G$4)*10))),1)</f>
        <v>5.8</v>
      </c>
      <c r="H41" s="233">
        <f>IF('Indicator Data'!AM49="No data","x",ROUND(IF('Indicator Data'!AM49&gt;H$3,10,IF('Indicator Data'!AM49&lt;H$4,0,('Indicator Data'!AM49-H$4)/(H$3-H$4)*10)),1))</f>
        <v>6.4</v>
      </c>
      <c r="I41" s="233">
        <f>IF('Indicator Data'!AN49="No data","x",ROUND(IF('Indicator Data'!AN49&gt;I$3,10,IF('Indicator Data'!AN49&lt;I$4,0,('Indicator Data'!AN49-I$4)/(I$3-I$4)*10)),1))</f>
        <v>5.4</v>
      </c>
      <c r="J41" s="233">
        <f>IF('Indicator Data'!AO49="No data","x",ROUND(IF('Indicator Data'!AO49&gt;J$3,10,IF('Indicator Data'!AO49&lt;J$4,0,('Indicator Data'!AO49-J$4)/(J$3-J$4)*10)),1))</f>
        <v>8.3000000000000007</v>
      </c>
      <c r="K41" s="233">
        <f>IF('Indicator Data'!AP49="No data","x",ROUND(IF('Indicator Data'!AP49&gt;K$3,10,IF('Indicator Data'!AP49&lt;K$4,0,('Indicator Data'!AP49-K$4)/(K$3-K$4)*10)),1))</f>
        <v>6.4</v>
      </c>
      <c r="L41" s="233">
        <f>IF('Indicator Data'!AQ49="No data","x",ROUND(IF('Indicator Data'!AQ49&gt;L$3,10,IF('Indicator Data'!AQ49&lt;L$4,0,('Indicator Data'!AQ49-L$4)/(L$3-L$4)*10)),1))</f>
        <v>5.6</v>
      </c>
      <c r="M41" s="233">
        <f>ROUND(IF('Indicator Data'!AR49=0,0,IF(LOG('Indicator Data'!AR49)&gt;M$3,10,IF(LOG('Indicator Data'!AR49)&lt;M$4,0,((LOG('Indicator Data'!AR49)-M$4))/(M$3-M$4)*10))),1)</f>
        <v>5.0999999999999996</v>
      </c>
      <c r="N41" s="233">
        <f>ROUND(IF('Indicator Data'!AS49=0,0,IF(LOG('Indicator Data'!AS49)&gt;N$3,10,IF(LOG('Indicator Data'!AK49)&lt;N$4,0,((LOG('Indicator Data'!AS49)-N$4))/(N$3-N$4)*10))),1)</f>
        <v>1.4</v>
      </c>
      <c r="O41" s="233">
        <v>0.8</v>
      </c>
      <c r="P41" s="233">
        <v>0.9</v>
      </c>
      <c r="Q41" s="233">
        <v>2.2000000000000002</v>
      </c>
      <c r="R41" s="233">
        <f>ROUND(IF('Indicator Data'!AW49=0,0,IF(LOG('Indicator Data'!AW49)&gt;R$3,10,IF(LOG('Indicator Data'!AW49)&lt;R$4,0,((LOG('Indicator Data'!AW49)-R$4))/(R$3-R$4)*10))),1)</f>
        <v>1.7</v>
      </c>
      <c r="S41" s="233">
        <f>ROUND(IF('Indicator Data'!AX49=0,0,IF(LOG('Indicator Data'!AX49)&gt;S$3,10,IF(LOG('Indicator Data'!AX49)&lt;S$4,0,((LOG('Indicator Data'!AX49)-S$4))/(S$3-S$4)*10))),1)</f>
        <v>5.6</v>
      </c>
      <c r="T41" s="233">
        <f>IF('Indicator Data'!AY49="No data","x",ROUND(IF('Indicator Data'!AY49&gt;T$3,10,IF('Indicator Data'!AY49&lt;T$4,0,('Indicator Data'!AY49-T$4)/(T$3-T$4)*10)),1))</f>
        <v>0</v>
      </c>
      <c r="U41" s="233">
        <f>ROUND(IF('Indicator Data'!AZ49=0,0,IF(LOG('Indicator Data'!AZ49)&gt;U$3,10,IF(LOG('Indicator Data'!AZ49)&lt;U$4,0,((LOG('Indicator Data'!AZ49)-U$4))/(U$3-U$4)*10))),1)</f>
        <v>4.9000000000000004</v>
      </c>
      <c r="V41" s="233">
        <f>ROUND(IF('Indicator Data'!BA49=0,0,IF(LOG('Indicator Data'!BA49)&gt;V$3,10,IF(LOG('Indicator Data'!BA49)&lt;V$4,0,((LOG('Indicator Data'!BA49)-V$4))/(V$3-V$4)*10))),1)</f>
        <v>2.7</v>
      </c>
      <c r="W41" s="233">
        <f>ROUND(IF('Indicator Data'!BB49=0,0,IF(LOG('Indicator Data'!BB49)&gt;W$3,10,IF(LOG('Indicator Data'!BB49)&lt;W$4,0,((LOG('Indicator Data'!BB49)-W$4))/(W$3-W$4)*10))),1)</f>
        <v>0</v>
      </c>
      <c r="X41" s="233">
        <f>IF('Indicator Data'!BC49="No data","x",ROUND(IF('Indicator Data'!BC49&gt;X$3,10,IF('Indicator Data'!BC49&lt;X$4,0,('Indicator Data'!BC49-X$4)/(X$3-X$4)*10)),1))</f>
        <v>1.1000000000000001</v>
      </c>
      <c r="Y41" s="233">
        <f>ROUND(IF('Indicator Data'!BD49=0,0,IF(LOG('Indicator Data'!BD49)&gt;Y$3,10,IF(LOG('Indicator Data'!BD49)&lt;Y$4,0,((LOG('Indicator Data'!BD49)-Y$4))/(Y$3-Y$4)*10))),1)</f>
        <v>4.4000000000000004</v>
      </c>
      <c r="Z41" s="233">
        <f>ROUND(IF('Indicator Data'!BE49=0,0,IF(LOG('Indicator Data'!BE49)&gt;Z$3,10,IF(LOG('Indicator Data'!BE49)&lt;Z$4,0,((LOG('Indicator Data'!BE49)-Z$4))/(Z$3-Z$4)*10))),1)</f>
        <v>0</v>
      </c>
      <c r="AA41" s="233">
        <f>ROUND(IF('Indicator Data'!BF49=0,0,IF(LOG('Indicator Data'!BF49)&gt;AA$3,10,IF(LOG('Indicator Data'!BF49)&lt;AA$4,0,((LOG('Indicator Data'!BF49)-AA$4))/(AA$3-AA$4)*10))),1)</f>
        <v>4.3</v>
      </c>
      <c r="AB41" s="233">
        <f>ROUND(IF('Indicator Data'!BG49=0,0,IF(LOG('Indicator Data'!BG49)&gt;AB$3,10,IF(LOG('Indicator Data'!BG49)&lt;AB$4,0,((LOG('Indicator Data'!BG49)-AB$4))/(AB$3-AB$4)*10))),1)</f>
        <v>6.8</v>
      </c>
      <c r="AC41" s="233">
        <f>ROUND(IF('Indicator Data'!BH49=0,0,IF(LOG('Indicator Data'!BH49)&gt;AC$3,10,IF(LOG('Indicator Data'!BH49)&lt;AC$4,0,((LOG('Indicator Data'!BH49)-AC$4))/(AC$3-AC$4)*10))),1)</f>
        <v>5.4</v>
      </c>
      <c r="AD41" s="233">
        <f>IF('Indicator Data'!BI49="No data","x",ROUND(IF('Indicator Data'!BI49&gt;AD$3,10,IF('Indicator Data'!BI49&lt;AD$4,0,('Indicator Data'!BI49-AD$4)/(AD$3-AD$4)*10)),1))</f>
        <v>3.7</v>
      </c>
      <c r="AE41" s="233">
        <f>IF('Indicator Data'!BJ49="No data","x",ROUND(IF('Indicator Data'!BJ49&gt;AE$3,10,IF('Indicator Data'!BJ49&lt;AE$4,0,('Indicator Data'!BJ49-AE$4)/(AE$3-AE$4)*10)),1))</f>
        <v>1</v>
      </c>
      <c r="AF41" s="233">
        <f>IF('Indicator Data'!BK49="No data","x",ROUND(IF('Indicator Data'!BK49&gt;AF$3,10,IF('Indicator Data'!BK49&lt;AF$4,0,('Indicator Data'!BK49-AF$4)/(AF$3-AF$4)*10)),1))</f>
        <v>1</v>
      </c>
      <c r="AG41" s="233">
        <f>IF('Indicator Data'!BL49="No data","x",ROUND(IF('Indicator Data'!BL49&gt;AG$3,10,IF('Indicator Data'!BL49&lt;AG$4,0,('Indicator Data'!BL49-AG$4)/(AG$3-AG$4)*10)),1))</f>
        <v>6.3</v>
      </c>
      <c r="AH41" s="233">
        <f>IF('Indicator Data'!BM49="No data","x",ROUND(IF('Indicator Data'!BM49&gt;AH$3,10,IF('Indicator Data'!BM49&lt;AH$4,0,('Indicator Data'!BM49-AH$4)/(AH$3-AH$4)*10)),1))</f>
        <v>6.2</v>
      </c>
      <c r="AI41" s="233">
        <f>ROUND(IF('Indicator Data'!BN49=0,0,IF(LOG('Indicator Data'!BN49)&gt;AI$3,10,IF(LOG('Indicator Data'!BN49)&lt;AI$4,0,((LOG('Indicator Data'!BN49)-AI$4))/(AI$3-AI$4)*10))),1)</f>
        <v>2.5</v>
      </c>
      <c r="AJ41" s="233">
        <f>IF('Indicator Data'!BO49="No data","x",ROUND(IF('Indicator Data'!BO49&gt;AJ$3,10,IF('Indicator Data'!BO49&lt;AJ$4,0,('Indicator Data'!BO49-AJ$4)/(AJ$3-AJ$4)*10)),1))</f>
        <v>8.9</v>
      </c>
      <c r="AK41" s="234">
        <f t="shared" si="14"/>
        <v>5.8</v>
      </c>
      <c r="AL41" s="234">
        <f t="shared" si="15"/>
        <v>6.4</v>
      </c>
      <c r="AM41" s="234">
        <f t="shared" si="2"/>
        <v>2.1</v>
      </c>
      <c r="AN41" s="235">
        <f t="shared" si="13"/>
        <v>5</v>
      </c>
      <c r="AO41" s="234">
        <f t="shared" si="16"/>
        <v>3.7</v>
      </c>
      <c r="AP41" s="234">
        <f t="shared" si="17"/>
        <v>2.2000000000000002</v>
      </c>
      <c r="AQ41" s="234">
        <f t="shared" si="6"/>
        <v>2.2000000000000002</v>
      </c>
      <c r="AR41" s="234">
        <f t="shared" si="7"/>
        <v>6.1</v>
      </c>
      <c r="AS41" s="234">
        <f t="shared" si="18"/>
        <v>3.5</v>
      </c>
      <c r="AT41" s="236">
        <f t="shared" si="19"/>
        <v>3.7</v>
      </c>
      <c r="AU41" s="235">
        <f t="shared" si="20"/>
        <v>3.7</v>
      </c>
      <c r="AV41" s="235">
        <f t="shared" si="11"/>
        <v>4.4000000000000004</v>
      </c>
      <c r="AW41" s="2"/>
    </row>
    <row r="42" spans="1:49" ht="15.75" customHeight="1" x14ac:dyDescent="0.3">
      <c r="A42" t="str">
        <f>'Indicator Data'!A50</f>
        <v>Cross Cutting Area</v>
      </c>
      <c r="B42" t="str">
        <f>'Indicator Data'!B50</f>
        <v>Khulna</v>
      </c>
      <c r="C42" t="str">
        <f>'Indicator Data'!C50</f>
        <v>Magura</v>
      </c>
      <c r="D42">
        <f>'Indicator Data'!D50</f>
        <v>4055</v>
      </c>
      <c r="E42" s="233">
        <f>IF(OR('Indicator Data'!AJ50=0,'Indicator Data'!AJ50="No data"),"0",ROUND(IF('Indicator Data'!AJ50&gt;E$3,0,IF('Indicator Data'!AJ50&lt;E$4,10,(E$3-'Indicator Data'!AJ50)/(E$3-E$4)*10)),1))</f>
        <v>2.9</v>
      </c>
      <c r="F42" s="233">
        <f>ROUND(IF('Indicator Data'!AK50=0,0,IF(LOG('Indicator Data'!AK50)&gt;F$3,10,IF(LOG('Indicator Data'!AK50)&lt;F$4,0,((LOG('Indicator Data'!AK50)-F$4))/(F$3-F$4)*10))),1)</f>
        <v>9.5</v>
      </c>
      <c r="G42" s="233">
        <f>ROUND(IF('Indicator Data'!AL50=0,0,IF(LOG('Indicator Data'!AL50)&gt;G$3,10,IF(LOG('Indicator Data'!AL50)&lt;G$4,0,((LOG('Indicator Data'!AL50)-G$4))/(G$3-G$4)*10))),1)</f>
        <v>9.3000000000000007</v>
      </c>
      <c r="H42" s="233">
        <f>IF('Indicator Data'!AM50="No data","x",ROUND(IF('Indicator Data'!AM50&gt;H$3,10,IF('Indicator Data'!AM50&lt;H$4,0,('Indicator Data'!AM50-H$4)/(H$3-H$4)*10)),1))</f>
        <v>5.2</v>
      </c>
      <c r="I42" s="233">
        <f>IF('Indicator Data'!AN50="No data","x",ROUND(IF('Indicator Data'!AN50&gt;I$3,10,IF('Indicator Data'!AN50&lt;I$4,0,('Indicator Data'!AN50-I$4)/(I$3-I$4)*10)),1))</f>
        <v>2</v>
      </c>
      <c r="J42" s="233">
        <f>IF('Indicator Data'!AO50="No data","x",ROUND(IF('Indicator Data'!AO50&gt;J$3,10,IF('Indicator Data'!AO50&lt;J$4,0,('Indicator Data'!AO50-J$4)/(J$3-J$4)*10)),1))</f>
        <v>8.6</v>
      </c>
      <c r="K42" s="233">
        <f>IF('Indicator Data'!AP50="No data","x",ROUND(IF('Indicator Data'!AP50&gt;K$3,10,IF('Indicator Data'!AP50&lt;K$4,0,('Indicator Data'!AP50-K$4)/(K$3-K$4)*10)),1))</f>
        <v>5.7</v>
      </c>
      <c r="L42" s="233">
        <f>IF('Indicator Data'!AQ50="No data","x",ROUND(IF('Indicator Data'!AQ50&gt;L$3,10,IF('Indicator Data'!AQ50&lt;L$4,0,('Indicator Data'!AQ50-L$4)/(L$3-L$4)*10)),1))</f>
        <v>5.0999999999999996</v>
      </c>
      <c r="M42" s="233">
        <f>ROUND(IF('Indicator Data'!AR50=0,0,IF(LOG('Indicator Data'!AR50)&gt;M$3,10,IF(LOG('Indicator Data'!AR50)&lt;M$4,0,((LOG('Indicator Data'!AR50)-M$4))/(M$3-M$4)*10))),1)</f>
        <v>1.3</v>
      </c>
      <c r="N42" s="233">
        <f>ROUND(IF('Indicator Data'!AS50=0,0,IF(LOG('Indicator Data'!AS50)&gt;N$3,10,IF(LOG('Indicator Data'!AK50)&lt;N$4,0,((LOG('Indicator Data'!AS50)-N$4))/(N$3-N$4)*10))),1)</f>
        <v>2.9</v>
      </c>
      <c r="O42" s="233">
        <v>0.8</v>
      </c>
      <c r="P42" s="233">
        <v>0.9</v>
      </c>
      <c r="Q42" s="233">
        <v>2.2000000000000002</v>
      </c>
      <c r="R42" s="233">
        <f>ROUND(IF('Indicator Data'!AW50=0,0,IF(LOG('Indicator Data'!AW50)&gt;R$3,10,IF(LOG('Indicator Data'!AW50)&lt;R$4,0,((LOG('Indicator Data'!AW50)-R$4))/(R$3-R$4)*10))),1)</f>
        <v>2.6</v>
      </c>
      <c r="S42" s="233">
        <f>ROUND(IF('Indicator Data'!AX50=0,0,IF(LOG('Indicator Data'!AX50)&gt;S$3,10,IF(LOG('Indicator Data'!AX50)&lt;S$4,0,((LOG('Indicator Data'!AX50)-S$4))/(S$3-S$4)*10))),1)</f>
        <v>0</v>
      </c>
      <c r="T42" s="233">
        <f>IF('Indicator Data'!AY50="No data","x",ROUND(IF('Indicator Data'!AY50&gt;T$3,10,IF('Indicator Data'!AY50&lt;T$4,0,('Indicator Data'!AY50-T$4)/(T$3-T$4)*10)),1))</f>
        <v>0</v>
      </c>
      <c r="U42" s="233">
        <f>ROUND(IF('Indicator Data'!AZ50=0,0,IF(LOG('Indicator Data'!AZ50)&gt;U$3,10,IF(LOG('Indicator Data'!AZ50)&lt;U$4,0,((LOG('Indicator Data'!AZ50)-U$4))/(U$3-U$4)*10))),1)</f>
        <v>7.1</v>
      </c>
      <c r="V42" s="233">
        <f>ROUND(IF('Indicator Data'!BA50=0,0,IF(LOG('Indicator Data'!BA50)&gt;V$3,10,IF(LOG('Indicator Data'!BA50)&lt;V$4,0,((LOG('Indicator Data'!BA50)-V$4))/(V$3-V$4)*10))),1)</f>
        <v>3.8</v>
      </c>
      <c r="W42" s="233">
        <f>ROUND(IF('Indicator Data'!BB50=0,0,IF(LOG('Indicator Data'!BB50)&gt;W$3,10,IF(LOG('Indicator Data'!BB50)&lt;W$4,0,((LOG('Indicator Data'!BB50)-W$4))/(W$3-W$4)*10))),1)</f>
        <v>5.3</v>
      </c>
      <c r="X42" s="233">
        <f>IF('Indicator Data'!BC50="No data","x",ROUND(IF('Indicator Data'!BC50&gt;X$3,10,IF('Indicator Data'!BC50&lt;X$4,0,('Indicator Data'!BC50-X$4)/(X$3-X$4)*10)),1))</f>
        <v>9.3000000000000007</v>
      </c>
      <c r="Y42" s="233">
        <f>ROUND(IF('Indicator Data'!BD50=0,0,IF(LOG('Indicator Data'!BD50)&gt;Y$3,10,IF(LOG('Indicator Data'!BD50)&lt;Y$4,0,((LOG('Indicator Data'!BD50)-Y$4))/(Y$3-Y$4)*10))),1)</f>
        <v>0</v>
      </c>
      <c r="Z42" s="233">
        <f>ROUND(IF('Indicator Data'!BE50=0,0,IF(LOG('Indicator Data'!BE50)&gt;Z$3,10,IF(LOG('Indicator Data'!BE50)&lt;Z$4,0,((LOG('Indicator Data'!BE50)-Z$4))/(Z$3-Z$4)*10))),1)</f>
        <v>0</v>
      </c>
      <c r="AA42" s="233">
        <f>ROUND(IF('Indicator Data'!BF50=0,0,IF(LOG('Indicator Data'!BF50)&gt;AA$3,10,IF(LOG('Indicator Data'!BF50)&lt;AA$4,0,((LOG('Indicator Data'!BF50)-AA$4))/(AA$3-AA$4)*10))),1)</f>
        <v>0</v>
      </c>
      <c r="AB42" s="233">
        <f>ROUND(IF('Indicator Data'!BG50=0,0,IF(LOG('Indicator Data'!BG50)&gt;AB$3,10,IF(LOG('Indicator Data'!BG50)&lt;AB$4,0,((LOG('Indicator Data'!BG50)-AB$4))/(AB$3-AB$4)*10))),1)</f>
        <v>4.9000000000000004</v>
      </c>
      <c r="AC42" s="233">
        <f>ROUND(IF('Indicator Data'!BH50=0,0,IF(LOG('Indicator Data'!BH50)&gt;AC$3,10,IF(LOG('Indicator Data'!BH50)&lt;AC$4,0,((LOG('Indicator Data'!BH50)-AC$4))/(AC$3-AC$4)*10))),1)</f>
        <v>5.4</v>
      </c>
      <c r="AD42" s="233">
        <f>IF('Indicator Data'!BI50="No data","x",ROUND(IF('Indicator Data'!BI50&gt;AD$3,10,IF('Indicator Data'!BI50&lt;AD$4,0,('Indicator Data'!BI50-AD$4)/(AD$3-AD$4)*10)),1))</f>
        <v>4.4000000000000004</v>
      </c>
      <c r="AE42" s="233">
        <f>IF('Indicator Data'!BJ50="No data","x",ROUND(IF('Indicator Data'!BJ50&gt;AE$3,10,IF('Indicator Data'!BJ50&lt;AE$4,0,('Indicator Data'!BJ50-AE$4)/(AE$3-AE$4)*10)),1))</f>
        <v>4.7</v>
      </c>
      <c r="AF42" s="233">
        <f>IF('Indicator Data'!BK50="No data","x",ROUND(IF('Indicator Data'!BK50&gt;AF$3,10,IF('Indicator Data'!BK50&lt;AF$4,0,('Indicator Data'!BK50-AF$4)/(AF$3-AF$4)*10)),1))</f>
        <v>1.7</v>
      </c>
      <c r="AG42" s="233">
        <f>IF('Indicator Data'!BL50="No data","x",ROUND(IF('Indicator Data'!BL50&gt;AG$3,10,IF('Indicator Data'!BL50&lt;AG$4,0,('Indicator Data'!BL50-AG$4)/(AG$3-AG$4)*10)),1))</f>
        <v>5.4</v>
      </c>
      <c r="AH42" s="233">
        <f>IF('Indicator Data'!BM50="No data","x",ROUND(IF('Indicator Data'!BM50&gt;AH$3,10,IF('Indicator Data'!BM50&lt;AH$4,0,('Indicator Data'!BM50-AH$4)/(AH$3-AH$4)*10)),1))</f>
        <v>7.4</v>
      </c>
      <c r="AI42" s="233">
        <f>ROUND(IF('Indicator Data'!BN50=0,0,IF(LOG('Indicator Data'!BN50)&gt;AI$3,10,IF(LOG('Indicator Data'!BN50)&lt;AI$4,0,((LOG('Indicator Data'!BN50)-AI$4))/(AI$3-AI$4)*10))),1)</f>
        <v>5.0999999999999996</v>
      </c>
      <c r="AJ42" s="233">
        <f>IF('Indicator Data'!BO50="No data","x",ROUND(IF('Indicator Data'!BO50&gt;AJ$3,10,IF('Indicator Data'!BO50&lt;AJ$4,0,('Indicator Data'!BO50-AJ$4)/(AJ$3-AJ$4)*10)),1))</f>
        <v>9.1999999999999993</v>
      </c>
      <c r="AK42" s="234">
        <f t="shared" si="14"/>
        <v>6.7</v>
      </c>
      <c r="AL42" s="234">
        <f t="shared" si="15"/>
        <v>5.4</v>
      </c>
      <c r="AM42" s="234">
        <f t="shared" si="2"/>
        <v>1.6</v>
      </c>
      <c r="AN42" s="235">
        <f t="shared" si="13"/>
        <v>5.0999999999999996</v>
      </c>
      <c r="AO42" s="234">
        <f t="shared" si="16"/>
        <v>1.3</v>
      </c>
      <c r="AP42" s="234">
        <f t="shared" si="17"/>
        <v>6.4</v>
      </c>
      <c r="AQ42" s="234">
        <f t="shared" si="6"/>
        <v>0</v>
      </c>
      <c r="AR42" s="234">
        <f t="shared" si="7"/>
        <v>5.2</v>
      </c>
      <c r="AS42" s="234">
        <f t="shared" si="18"/>
        <v>4.8</v>
      </c>
      <c r="AT42" s="236">
        <f t="shared" si="19"/>
        <v>4.5</v>
      </c>
      <c r="AU42" s="235">
        <f t="shared" si="20"/>
        <v>3.1</v>
      </c>
      <c r="AV42" s="235">
        <f t="shared" si="11"/>
        <v>4.2</v>
      </c>
      <c r="AW42" s="2"/>
    </row>
    <row r="43" spans="1:49" ht="15.75" customHeight="1" x14ac:dyDescent="0.3">
      <c r="A43" t="str">
        <f>'Indicator Data'!A51</f>
        <v>Cross Cutting Area</v>
      </c>
      <c r="B43" t="str">
        <f>'Indicator Data'!B51</f>
        <v>Khulna</v>
      </c>
      <c r="C43" t="str">
        <f>'Indicator Data'!C51</f>
        <v>Meherpur</v>
      </c>
      <c r="D43">
        <f>'Indicator Data'!D51</f>
        <v>4057</v>
      </c>
      <c r="E43" s="233">
        <f>IF(OR('Indicator Data'!AJ51=0,'Indicator Data'!AJ51="No data"),"0",ROUND(IF('Indicator Data'!AJ51&gt;E$3,0,IF('Indicator Data'!AJ51&lt;E$4,10,(E$3-'Indicator Data'!AJ51)/(E$3-E$4)*10)),1))</f>
        <v>3.8</v>
      </c>
      <c r="F43" s="233">
        <f>ROUND(IF('Indicator Data'!AK51=0,0,IF(LOG('Indicator Data'!AK51)&gt;F$3,10,IF(LOG('Indicator Data'!AK51)&lt;F$4,0,((LOG('Indicator Data'!AK51)-F$4))/(F$3-F$4)*10))),1)</f>
        <v>8</v>
      </c>
      <c r="G43" s="233">
        <f>ROUND(IF('Indicator Data'!AL51=0,0,IF(LOG('Indicator Data'!AL51)&gt;G$3,10,IF(LOG('Indicator Data'!AL51)&lt;G$4,0,((LOG('Indicator Data'!AL51)-G$4))/(G$3-G$4)*10))),1)</f>
        <v>7.6</v>
      </c>
      <c r="H43" s="233">
        <f>IF('Indicator Data'!AM51="No data","x",ROUND(IF('Indicator Data'!AM51&gt;H$3,10,IF('Indicator Data'!AM51&lt;H$4,0,('Indicator Data'!AM51-H$4)/(H$3-H$4)*10)),1))</f>
        <v>8</v>
      </c>
      <c r="I43" s="233">
        <f>IF('Indicator Data'!AN51="No data","x",ROUND(IF('Indicator Data'!AN51&gt;I$3,10,IF('Indicator Data'!AN51&lt;I$4,0,('Indicator Data'!AN51-I$4)/(I$3-I$4)*10)),1))</f>
        <v>2.2000000000000002</v>
      </c>
      <c r="J43" s="233">
        <f>IF('Indicator Data'!AO51="No data","x",ROUND(IF('Indicator Data'!AO51&gt;J$3,10,IF('Indicator Data'!AO51&lt;J$4,0,('Indicator Data'!AO51-J$4)/(J$3-J$4)*10)),1))</f>
        <v>8.1</v>
      </c>
      <c r="K43" s="233">
        <f>IF('Indicator Data'!AP51="No data","x",ROUND(IF('Indicator Data'!AP51&gt;K$3,10,IF('Indicator Data'!AP51&lt;K$4,0,('Indicator Data'!AP51-K$4)/(K$3-K$4)*10)),1))</f>
        <v>6</v>
      </c>
      <c r="L43" s="233">
        <f>IF('Indicator Data'!AQ51="No data","x",ROUND(IF('Indicator Data'!AQ51&gt;L$3,10,IF('Indicator Data'!AQ51&lt;L$4,0,('Indicator Data'!AQ51-L$4)/(L$3-L$4)*10)),1))</f>
        <v>5.3</v>
      </c>
      <c r="M43" s="233">
        <f>ROUND(IF('Indicator Data'!AR51=0,0,IF(LOG('Indicator Data'!AR51)&gt;M$3,10,IF(LOG('Indicator Data'!AR51)&lt;M$4,0,((LOG('Indicator Data'!AR51)-M$4))/(M$3-M$4)*10))),1)</f>
        <v>3.1</v>
      </c>
      <c r="N43" s="233">
        <f>ROUND(IF('Indicator Data'!AS51=0,0,IF(LOG('Indicator Data'!AS51)&gt;N$3,10,IF(LOG('Indicator Data'!AK51)&lt;N$4,0,((LOG('Indicator Data'!AS51)-N$4))/(N$3-N$4)*10))),1)</f>
        <v>1</v>
      </c>
      <c r="O43" s="233">
        <v>0.8</v>
      </c>
      <c r="P43" s="233">
        <v>0.9</v>
      </c>
      <c r="Q43" s="233">
        <v>2.2000000000000002</v>
      </c>
      <c r="R43" s="233">
        <f>ROUND(IF('Indicator Data'!AW51=0,0,IF(LOG('Indicator Data'!AW51)&gt;R$3,10,IF(LOG('Indicator Data'!AW51)&lt;R$4,0,((LOG('Indicator Data'!AW51)-R$4))/(R$3-R$4)*10))),1)</f>
        <v>2.6</v>
      </c>
      <c r="S43" s="233">
        <f>ROUND(IF('Indicator Data'!AX51=0,0,IF(LOG('Indicator Data'!AX51)&gt;S$3,10,IF(LOG('Indicator Data'!AX51)&lt;S$4,0,((LOG('Indicator Data'!AX51)-S$4))/(S$3-S$4)*10))),1)</f>
        <v>3.7</v>
      </c>
      <c r="T43" s="233">
        <f>IF('Indicator Data'!AY51="No data","x",ROUND(IF('Indicator Data'!AY51&gt;T$3,10,IF('Indicator Data'!AY51&lt;T$4,0,('Indicator Data'!AY51-T$4)/(T$3-T$4)*10)),1))</f>
        <v>0</v>
      </c>
      <c r="U43" s="233">
        <f>ROUND(IF('Indicator Data'!AZ51=0,0,IF(LOG('Indicator Data'!AZ51)&gt;U$3,10,IF(LOG('Indicator Data'!AZ51)&lt;U$4,0,((LOG('Indicator Data'!AZ51)-U$4))/(U$3-U$4)*10))),1)</f>
        <v>4.5999999999999996</v>
      </c>
      <c r="V43" s="233">
        <f>ROUND(IF('Indicator Data'!BA51=0,0,IF(LOG('Indicator Data'!BA51)&gt;V$3,10,IF(LOG('Indicator Data'!BA51)&lt;V$4,0,((LOG('Indicator Data'!BA51)-V$4))/(V$3-V$4)*10))),1)</f>
        <v>0.9</v>
      </c>
      <c r="W43" s="233">
        <f>ROUND(IF('Indicator Data'!BB51=0,0,IF(LOG('Indicator Data'!BB51)&gt;W$3,10,IF(LOG('Indicator Data'!BB51)&lt;W$4,0,((LOG('Indicator Data'!BB51)-W$4))/(W$3-W$4)*10))),1)</f>
        <v>2.5</v>
      </c>
      <c r="X43" s="233">
        <f>IF('Indicator Data'!BC51="No data","x",ROUND(IF('Indicator Data'!BC51&gt;X$3,10,IF('Indicator Data'!BC51&lt;X$4,0,('Indicator Data'!BC51-X$4)/(X$3-X$4)*10)),1))</f>
        <v>6.7</v>
      </c>
      <c r="Y43" s="233">
        <f>ROUND(IF('Indicator Data'!BD51=0,0,IF(LOG('Indicator Data'!BD51)&gt;Y$3,10,IF(LOG('Indicator Data'!BD51)&lt;Y$4,0,((LOG('Indicator Data'!BD51)-Y$4))/(Y$3-Y$4)*10))),1)</f>
        <v>0</v>
      </c>
      <c r="Z43" s="233">
        <f>ROUND(IF('Indicator Data'!BE51=0,0,IF(LOG('Indicator Data'!BE51)&gt;Z$3,10,IF(LOG('Indicator Data'!BE51)&lt;Z$4,0,((LOG('Indicator Data'!BE51)-Z$4))/(Z$3-Z$4)*10))),1)</f>
        <v>0</v>
      </c>
      <c r="AA43" s="233">
        <f>ROUND(IF('Indicator Data'!BF51=0,0,IF(LOG('Indicator Data'!BF51)&gt;AA$3,10,IF(LOG('Indicator Data'!BF51)&lt;AA$4,0,((LOG('Indicator Data'!BF51)-AA$4))/(AA$3-AA$4)*10))),1)</f>
        <v>0</v>
      </c>
      <c r="AB43" s="233">
        <f>ROUND(IF('Indicator Data'!BG51=0,0,IF(LOG('Indicator Data'!BG51)&gt;AB$3,10,IF(LOG('Indicator Data'!BG51)&lt;AB$4,0,((LOG('Indicator Data'!BG51)-AB$4))/(AB$3-AB$4)*10))),1)</f>
        <v>10</v>
      </c>
      <c r="AC43" s="233">
        <f>ROUND(IF('Indicator Data'!BH51=0,0,IF(LOG('Indicator Data'!BH51)&gt;AC$3,10,IF(LOG('Indicator Data'!BH51)&lt;AC$4,0,((LOG('Indicator Data'!BH51)-AC$4))/(AC$3-AC$4)*10))),1)</f>
        <v>5.4</v>
      </c>
      <c r="AD43" s="233">
        <f>IF('Indicator Data'!BI51="No data","x",ROUND(IF('Indicator Data'!BI51&gt;AD$3,10,IF('Indicator Data'!BI51&lt;AD$4,0,('Indicator Data'!BI51-AD$4)/(AD$3-AD$4)*10)),1))</f>
        <v>3.1</v>
      </c>
      <c r="AE43" s="233">
        <f>IF('Indicator Data'!BJ51="No data","x",ROUND(IF('Indicator Data'!BJ51&gt;AE$3,10,IF('Indicator Data'!BJ51&lt;AE$4,0,('Indicator Data'!BJ51-AE$4)/(AE$3-AE$4)*10)),1))</f>
        <v>1.9</v>
      </c>
      <c r="AF43" s="233">
        <f>IF('Indicator Data'!BK51="No data","x",ROUND(IF('Indicator Data'!BK51&gt;AF$3,10,IF('Indicator Data'!BK51&lt;AF$4,0,('Indicator Data'!BK51-AF$4)/(AF$3-AF$4)*10)),1))</f>
        <v>1.5</v>
      </c>
      <c r="AG43" s="233">
        <f>IF('Indicator Data'!BL51="No data","x",ROUND(IF('Indicator Data'!BL51&gt;AG$3,10,IF('Indicator Data'!BL51&lt;AG$4,0,('Indicator Data'!BL51-AG$4)/(AG$3-AG$4)*10)),1))</f>
        <v>8.8000000000000007</v>
      </c>
      <c r="AH43" s="233">
        <f>IF('Indicator Data'!BM51="No data","x",ROUND(IF('Indicator Data'!BM51&gt;AH$3,10,IF('Indicator Data'!BM51&lt;AH$4,0,('Indicator Data'!BM51-AH$4)/(AH$3-AH$4)*10)),1))</f>
        <v>6.7</v>
      </c>
      <c r="AI43" s="233">
        <f>ROUND(IF('Indicator Data'!BN51=0,0,IF(LOG('Indicator Data'!BN51)&gt;AI$3,10,IF(LOG('Indicator Data'!BN51)&lt;AI$4,0,((LOG('Indicator Data'!BN51)-AI$4))/(AI$3-AI$4)*10))),1)</f>
        <v>6.7</v>
      </c>
      <c r="AJ43" s="233">
        <f>IF('Indicator Data'!BO51="No data","x",ROUND(IF('Indicator Data'!BO51&gt;AJ$3,10,IF('Indicator Data'!BO51&lt;AJ$4,0,('Indicator Data'!BO51-AJ$4)/(AJ$3-AJ$4)*10)),1))</f>
        <v>8.1999999999999993</v>
      </c>
      <c r="AK43" s="234">
        <f t="shared" si="14"/>
        <v>6.9</v>
      </c>
      <c r="AL43" s="234">
        <f t="shared" si="15"/>
        <v>5.4</v>
      </c>
      <c r="AM43" s="234">
        <f t="shared" si="2"/>
        <v>1.6</v>
      </c>
      <c r="AN43" s="235">
        <f t="shared" si="13"/>
        <v>5.2</v>
      </c>
      <c r="AO43" s="234">
        <f t="shared" si="16"/>
        <v>3.2</v>
      </c>
      <c r="AP43" s="234">
        <f t="shared" si="17"/>
        <v>3.7</v>
      </c>
      <c r="AQ43" s="234">
        <f t="shared" si="6"/>
        <v>0</v>
      </c>
      <c r="AR43" s="234">
        <f t="shared" si="7"/>
        <v>7.7</v>
      </c>
      <c r="AS43" s="234">
        <f t="shared" si="18"/>
        <v>4.8</v>
      </c>
      <c r="AT43" s="236">
        <f t="shared" si="19"/>
        <v>4.5999999999999996</v>
      </c>
      <c r="AU43" s="235">
        <f t="shared" si="20"/>
        <v>3.9</v>
      </c>
      <c r="AV43" s="235">
        <f t="shared" si="11"/>
        <v>4.5999999999999996</v>
      </c>
      <c r="AW43" s="2"/>
    </row>
    <row r="44" spans="1:49" ht="15.75" customHeight="1" x14ac:dyDescent="0.3">
      <c r="A44" t="str">
        <f>'Indicator Data'!A52</f>
        <v>Cross Cutting Area</v>
      </c>
      <c r="B44" t="str">
        <f>'Indicator Data'!B52</f>
        <v>Khulna</v>
      </c>
      <c r="C44" t="str">
        <f>'Indicator Data'!C52</f>
        <v>Narail</v>
      </c>
      <c r="D44">
        <f>'Indicator Data'!D52</f>
        <v>4065</v>
      </c>
      <c r="E44" s="233">
        <f>IF(OR('Indicator Data'!AJ52=0,'Indicator Data'!AJ52="No data"),"0",ROUND(IF('Indicator Data'!AJ52&gt;E$3,0,IF('Indicator Data'!AJ52&lt;E$4,10,(E$3-'Indicator Data'!AJ52)/(E$3-E$4)*10)),1))</f>
        <v>2.9</v>
      </c>
      <c r="F44" s="233">
        <f>ROUND(IF('Indicator Data'!AK52=0,0,IF(LOG('Indicator Data'!AK52)&gt;F$3,10,IF(LOG('Indicator Data'!AK52)&lt;F$4,0,((LOG('Indicator Data'!AK52)-F$4))/(F$3-F$4)*10))),1)</f>
        <v>7</v>
      </c>
      <c r="G44" s="233">
        <f>ROUND(IF('Indicator Data'!AL52=0,0,IF(LOG('Indicator Data'!AL52)&gt;G$3,10,IF(LOG('Indicator Data'!AL52)&lt;G$4,0,((LOG('Indicator Data'!AL52)-G$4))/(G$3-G$4)*10))),1)</f>
        <v>5.7</v>
      </c>
      <c r="H44" s="233">
        <f>IF('Indicator Data'!AM52="No data","x",ROUND(IF('Indicator Data'!AM52&gt;H$3,10,IF('Indicator Data'!AM52&lt;H$4,0,('Indicator Data'!AM52-H$4)/(H$3-H$4)*10)),1))</f>
        <v>4.8</v>
      </c>
      <c r="I44" s="233">
        <f>IF('Indicator Data'!AN52="No data","x",ROUND(IF('Indicator Data'!AN52&gt;I$3,10,IF('Indicator Data'!AN52&lt;I$4,0,('Indicator Data'!AN52-I$4)/(I$3-I$4)*10)),1))</f>
        <v>0</v>
      </c>
      <c r="J44" s="233">
        <f>IF('Indicator Data'!AO52="No data","x",ROUND(IF('Indicator Data'!AO52&gt;J$3,10,IF('Indicator Data'!AO52&lt;J$4,0,('Indicator Data'!AO52-J$4)/(J$3-J$4)*10)),1))</f>
        <v>8.3000000000000007</v>
      </c>
      <c r="K44" s="233">
        <f>IF('Indicator Data'!AP52="No data","x",ROUND(IF('Indicator Data'!AP52&gt;K$3,10,IF('Indicator Data'!AP52&lt;K$4,0,('Indicator Data'!AP52-K$4)/(K$3-K$4)*10)),1))</f>
        <v>8.3000000000000007</v>
      </c>
      <c r="L44" s="233">
        <f>IF('Indicator Data'!AQ52="No data","x",ROUND(IF('Indicator Data'!AQ52&gt;L$3,10,IF('Indicator Data'!AQ52&lt;L$4,0,('Indicator Data'!AQ52-L$4)/(L$3-L$4)*10)),1))</f>
        <v>5.9</v>
      </c>
      <c r="M44" s="233">
        <f>ROUND(IF('Indicator Data'!AR52=0,0,IF(LOG('Indicator Data'!AR52)&gt;M$3,10,IF(LOG('Indicator Data'!AR52)&lt;M$4,0,((LOG('Indicator Data'!AR52)-M$4))/(M$3-M$4)*10))),1)</f>
        <v>5.6</v>
      </c>
      <c r="N44" s="233">
        <f>ROUND(IF('Indicator Data'!AS52=0,0,IF(LOG('Indicator Data'!AS52)&gt;N$3,10,IF(LOG('Indicator Data'!AK52)&lt;N$4,0,((LOG('Indicator Data'!AS52)-N$4))/(N$3-N$4)*10))),1)</f>
        <v>6.2</v>
      </c>
      <c r="O44" s="233">
        <v>0.8</v>
      </c>
      <c r="P44" s="233">
        <v>0.9</v>
      </c>
      <c r="Q44" s="233">
        <v>2.2000000000000002</v>
      </c>
      <c r="R44" s="233">
        <f>ROUND(IF('Indicator Data'!AW52=0,0,IF(LOG('Indicator Data'!AW52)&gt;R$3,10,IF(LOG('Indicator Data'!AW52)&lt;R$4,0,((LOG('Indicator Data'!AW52)-R$4))/(R$3-R$4)*10))),1)</f>
        <v>1.7</v>
      </c>
      <c r="S44" s="233">
        <f>ROUND(IF('Indicator Data'!AX52=0,0,IF(LOG('Indicator Data'!AX52)&gt;S$3,10,IF(LOG('Indicator Data'!AX52)&lt;S$4,0,((LOG('Indicator Data'!AX52)-S$4))/(S$3-S$4)*10))),1)</f>
        <v>5.5</v>
      </c>
      <c r="T44" s="233">
        <f>IF('Indicator Data'!AY52="No data","x",ROUND(IF('Indicator Data'!AY52&gt;T$3,10,IF('Indicator Data'!AY52&lt;T$4,0,('Indicator Data'!AY52-T$4)/(T$3-T$4)*10)),1))</f>
        <v>0</v>
      </c>
      <c r="U44" s="233">
        <f>ROUND(IF('Indicator Data'!AZ52=0,0,IF(LOG('Indicator Data'!AZ52)&gt;U$3,10,IF(LOG('Indicator Data'!AZ52)&lt;U$4,0,((LOG('Indicator Data'!AZ52)-U$4))/(U$3-U$4)*10))),1)</f>
        <v>3.9</v>
      </c>
      <c r="V44" s="233">
        <f>ROUND(IF('Indicator Data'!BA52=0,0,IF(LOG('Indicator Data'!BA52)&gt;V$3,10,IF(LOG('Indicator Data'!BA52)&lt;V$4,0,((LOG('Indicator Data'!BA52)-V$4))/(V$3-V$4)*10))),1)</f>
        <v>4.4000000000000004</v>
      </c>
      <c r="W44" s="233">
        <f>ROUND(IF('Indicator Data'!BB52=0,0,IF(LOG('Indicator Data'!BB52)&gt;W$3,10,IF(LOG('Indicator Data'!BB52)&lt;W$4,0,((LOG('Indicator Data'!BB52)-W$4))/(W$3-W$4)*10))),1)</f>
        <v>4.5</v>
      </c>
      <c r="X44" s="233">
        <f>IF('Indicator Data'!BC52="No data","x",ROUND(IF('Indicator Data'!BC52&gt;X$3,10,IF('Indicator Data'!BC52&lt;X$4,0,('Indicator Data'!BC52-X$4)/(X$3-X$4)*10)),1))</f>
        <v>9.8000000000000007</v>
      </c>
      <c r="Y44" s="233">
        <f>ROUND(IF('Indicator Data'!BD52=0,0,IF(LOG('Indicator Data'!BD52)&gt;Y$3,10,IF(LOG('Indicator Data'!BD52)&lt;Y$4,0,((LOG('Indicator Data'!BD52)-Y$4))/(Y$3-Y$4)*10))),1)</f>
        <v>3</v>
      </c>
      <c r="Z44" s="233">
        <f>ROUND(IF('Indicator Data'!BE52=0,0,IF(LOG('Indicator Data'!BE52)&gt;Z$3,10,IF(LOG('Indicator Data'!BE52)&lt;Z$4,0,((LOG('Indicator Data'!BE52)-Z$4))/(Z$3-Z$4)*10))),1)</f>
        <v>3.4</v>
      </c>
      <c r="AA44" s="233">
        <f>ROUND(IF('Indicator Data'!BF52=0,0,IF(LOG('Indicator Data'!BF52)&gt;AA$3,10,IF(LOG('Indicator Data'!BF52)&lt;AA$4,0,((LOG('Indicator Data'!BF52)-AA$4))/(AA$3-AA$4)*10))),1)</f>
        <v>2.9</v>
      </c>
      <c r="AB44" s="233">
        <f>ROUND(IF('Indicator Data'!BG52=0,0,IF(LOG('Indicator Data'!BG52)&gt;AB$3,10,IF(LOG('Indicator Data'!BG52)&lt;AB$4,0,((LOG('Indicator Data'!BG52)-AB$4))/(AB$3-AB$4)*10))),1)</f>
        <v>3.5</v>
      </c>
      <c r="AC44" s="233">
        <f>ROUND(IF('Indicator Data'!BH52=0,0,IF(LOG('Indicator Data'!BH52)&gt;AC$3,10,IF(LOG('Indicator Data'!BH52)&lt;AC$4,0,((LOG('Indicator Data'!BH52)-AC$4))/(AC$3-AC$4)*10))),1)</f>
        <v>5.4</v>
      </c>
      <c r="AD44" s="233">
        <f>IF('Indicator Data'!BI52="No data","x",ROUND(IF('Indicator Data'!BI52&gt;AD$3,10,IF('Indicator Data'!BI52&lt;AD$4,0,('Indicator Data'!BI52-AD$4)/(AD$3-AD$4)*10)),1))</f>
        <v>1.8</v>
      </c>
      <c r="AE44" s="233">
        <f>IF('Indicator Data'!BJ52="No data","x",ROUND(IF('Indicator Data'!BJ52&gt;AE$3,10,IF('Indicator Data'!BJ52&lt;AE$4,0,('Indicator Data'!BJ52-AE$4)/(AE$3-AE$4)*10)),1))</f>
        <v>3.8</v>
      </c>
      <c r="AF44" s="233">
        <f>IF('Indicator Data'!BK52="No data","x",ROUND(IF('Indicator Data'!BK52&gt;AF$3,10,IF('Indicator Data'!BK52&lt;AF$4,0,('Indicator Data'!BK52-AF$4)/(AF$3-AF$4)*10)),1))</f>
        <v>3.5</v>
      </c>
      <c r="AG44" s="233">
        <f>IF('Indicator Data'!BL52="No data","x",ROUND(IF('Indicator Data'!BL52&gt;AG$3,10,IF('Indicator Data'!BL52&lt;AG$4,0,('Indicator Data'!BL52-AG$4)/(AG$3-AG$4)*10)),1))</f>
        <v>7.2</v>
      </c>
      <c r="AH44" s="233">
        <f>IF('Indicator Data'!BM52="No data","x",ROUND(IF('Indicator Data'!BM52&gt;AH$3,10,IF('Indicator Data'!BM52&lt;AH$4,0,('Indicator Data'!BM52-AH$4)/(AH$3-AH$4)*10)),1))</f>
        <v>8.1999999999999993</v>
      </c>
      <c r="AI44" s="233">
        <f>ROUND(IF('Indicator Data'!BN52=0,0,IF(LOG('Indicator Data'!BN52)&gt;AI$3,10,IF(LOG('Indicator Data'!BN52)&lt;AI$4,0,((LOG('Indicator Data'!BN52)-AI$4))/(AI$3-AI$4)*10))),1)</f>
        <v>2.9</v>
      </c>
      <c r="AJ44" s="233">
        <f>IF('Indicator Data'!BO52="No data","x",ROUND(IF('Indicator Data'!BO52&gt;AJ$3,10,IF('Indicator Data'!BO52&lt;AJ$4,0,('Indicator Data'!BO52-AJ$4)/(AJ$3-AJ$4)*10)),1))</f>
        <v>3.7</v>
      </c>
      <c r="AK44" s="234">
        <f t="shared" si="14"/>
        <v>5.0999999999999996</v>
      </c>
      <c r="AL44" s="234">
        <f t="shared" si="15"/>
        <v>5.6</v>
      </c>
      <c r="AM44" s="234">
        <f t="shared" si="2"/>
        <v>3.1</v>
      </c>
      <c r="AN44" s="235">
        <f t="shared" si="13"/>
        <v>4.7</v>
      </c>
      <c r="AO44" s="234">
        <f t="shared" si="16"/>
        <v>3.6</v>
      </c>
      <c r="AP44" s="234">
        <f t="shared" si="17"/>
        <v>5.7</v>
      </c>
      <c r="AQ44" s="234">
        <f t="shared" si="6"/>
        <v>2.2999999999999998</v>
      </c>
      <c r="AR44" s="234">
        <f t="shared" si="7"/>
        <v>4.5</v>
      </c>
      <c r="AS44" s="234">
        <f t="shared" si="18"/>
        <v>4.5999999999999996</v>
      </c>
      <c r="AT44" s="236">
        <f t="shared" si="19"/>
        <v>4.4000000000000004</v>
      </c>
      <c r="AU44" s="235">
        <f t="shared" si="20"/>
        <v>4</v>
      </c>
      <c r="AV44" s="235">
        <f t="shared" si="11"/>
        <v>4.4000000000000004</v>
      </c>
      <c r="AW44" s="2"/>
    </row>
    <row r="45" spans="1:49" ht="15.75" customHeight="1" x14ac:dyDescent="0.3">
      <c r="A45" t="str">
        <f>'Indicator Data'!A53</f>
        <v>Coastal Zone</v>
      </c>
      <c r="B45" t="str">
        <f>'Indicator Data'!B53</f>
        <v>Khulna</v>
      </c>
      <c r="C45" t="str">
        <f>'Indicator Data'!C53</f>
        <v>Satkhira</v>
      </c>
      <c r="D45">
        <f>'Indicator Data'!D53</f>
        <v>4087</v>
      </c>
      <c r="E45" s="233">
        <f>IF(OR('Indicator Data'!AJ53=0,'Indicator Data'!AJ53="No data"),"0",ROUND(IF('Indicator Data'!AJ53&gt;E$3,0,IF('Indicator Data'!AJ53&lt;E$4,10,(E$3-'Indicator Data'!AJ53)/(E$3-E$4)*10)),1))</f>
        <v>3.5</v>
      </c>
      <c r="F45" s="233">
        <f>ROUND(IF('Indicator Data'!AK53=0,0,IF(LOG('Indicator Data'!AK53)&gt;F$3,10,IF(LOG('Indicator Data'!AK53)&lt;F$4,0,((LOG('Indicator Data'!AK53)-F$4))/(F$3-F$4)*10))),1)</f>
        <v>7.7</v>
      </c>
      <c r="G45" s="233">
        <f>ROUND(IF('Indicator Data'!AL53=0,0,IF(LOG('Indicator Data'!AL53)&gt;G$3,10,IF(LOG('Indicator Data'!AL53)&lt;G$4,0,((LOG('Indicator Data'!AL53)-G$4))/(G$3-G$4)*10))),1)</f>
        <v>6</v>
      </c>
      <c r="H45" s="233">
        <f>IF('Indicator Data'!AM53="No data","x",ROUND(IF('Indicator Data'!AM53&gt;H$3,10,IF('Indicator Data'!AM53&lt;H$4,0,('Indicator Data'!AM53-H$4)/(H$3-H$4)*10)),1))</f>
        <v>9.4</v>
      </c>
      <c r="I45" s="233">
        <f>IF('Indicator Data'!AN53="No data","x",ROUND(IF('Indicator Data'!AN53&gt;I$3,10,IF('Indicator Data'!AN53&lt;I$4,0,('Indicator Data'!AN53-I$4)/(I$3-I$4)*10)),1))</f>
        <v>1.8</v>
      </c>
      <c r="J45" s="233">
        <f>IF('Indicator Data'!AO53="No data","x",ROUND(IF('Indicator Data'!AO53&gt;J$3,10,IF('Indicator Data'!AO53&lt;J$4,0,('Indicator Data'!AO53-J$4)/(J$3-J$4)*10)),1))</f>
        <v>9.1</v>
      </c>
      <c r="K45" s="233">
        <f>IF('Indicator Data'!AP53="No data","x",ROUND(IF('Indicator Data'!AP53&gt;K$3,10,IF('Indicator Data'!AP53&lt;K$4,0,('Indicator Data'!AP53-K$4)/(K$3-K$4)*10)),1))</f>
        <v>6.2</v>
      </c>
      <c r="L45" s="233">
        <f>IF('Indicator Data'!AQ53="No data","x",ROUND(IF('Indicator Data'!AQ53&gt;L$3,10,IF('Indicator Data'!AQ53&lt;L$4,0,('Indicator Data'!AQ53-L$4)/(L$3-L$4)*10)),1))</f>
        <v>4.5999999999999996</v>
      </c>
      <c r="M45" s="233">
        <f>ROUND(IF('Indicator Data'!AR53=0,0,IF(LOG('Indicator Data'!AR53)&gt;M$3,10,IF(LOG('Indicator Data'!AR53)&lt;M$4,0,((LOG('Indicator Data'!AR53)-M$4))/(M$3-M$4)*10))),1)</f>
        <v>4.5999999999999996</v>
      </c>
      <c r="N45" s="233">
        <f>ROUND(IF('Indicator Data'!AS53=0,0,IF(LOG('Indicator Data'!AS53)&gt;N$3,10,IF(LOG('Indicator Data'!AK53)&lt;N$4,0,((LOG('Indicator Data'!AS53)-N$4))/(N$3-N$4)*10))),1)</f>
        <v>8.1999999999999993</v>
      </c>
      <c r="O45" s="233">
        <v>0.8</v>
      </c>
      <c r="P45" s="233">
        <v>0.9</v>
      </c>
      <c r="Q45" s="233">
        <v>2.2000000000000002</v>
      </c>
      <c r="R45" s="233">
        <f>ROUND(IF('Indicator Data'!AW53=0,0,IF(LOG('Indicator Data'!AW53)&gt;R$3,10,IF(LOG('Indicator Data'!AW53)&lt;R$4,0,((LOG('Indicator Data'!AW53)-R$4))/(R$3-R$4)*10))),1)</f>
        <v>1.7</v>
      </c>
      <c r="S45" s="233">
        <f>ROUND(IF('Indicator Data'!AX53=0,0,IF(LOG('Indicator Data'!AX53)&gt;S$3,10,IF(LOG('Indicator Data'!AX53)&lt;S$4,0,((LOG('Indicator Data'!AX53)-S$4))/(S$3-S$4)*10))),1)</f>
        <v>9</v>
      </c>
      <c r="T45" s="233">
        <f>IF('Indicator Data'!AY53="No data","x",ROUND(IF('Indicator Data'!AY53&gt;T$3,10,IF('Indicator Data'!AY53&lt;T$4,0,('Indicator Data'!AY53-T$4)/(T$3-T$4)*10)),1))</f>
        <v>0</v>
      </c>
      <c r="U45" s="233">
        <f>ROUND(IF('Indicator Data'!AZ53=0,0,IF(LOG('Indicator Data'!AZ53)&gt;U$3,10,IF(LOG('Indicator Data'!AZ53)&lt;U$4,0,((LOG('Indicator Data'!AZ53)-U$4))/(U$3-U$4)*10))),1)</f>
        <v>3.8</v>
      </c>
      <c r="V45" s="233">
        <f>ROUND(IF('Indicator Data'!BA53=0,0,IF(LOG('Indicator Data'!BA53)&gt;V$3,10,IF(LOG('Indicator Data'!BA53)&lt;V$4,0,((LOG('Indicator Data'!BA53)-V$4))/(V$3-V$4)*10))),1)</f>
        <v>4.2</v>
      </c>
      <c r="W45" s="233">
        <f>ROUND(IF('Indicator Data'!BB53=0,0,IF(LOG('Indicator Data'!BB53)&gt;W$3,10,IF(LOG('Indicator Data'!BB53)&lt;W$4,0,((LOG('Indicator Data'!BB53)-W$4))/(W$3-W$4)*10))),1)</f>
        <v>3.9</v>
      </c>
      <c r="X45" s="233">
        <f>IF('Indicator Data'!BC53="No data","x",ROUND(IF('Indicator Data'!BC53&gt;X$3,10,IF('Indicator Data'!BC53&lt;X$4,0,('Indicator Data'!BC53-X$4)/(X$3-X$4)*10)),1))</f>
        <v>4</v>
      </c>
      <c r="Y45" s="233">
        <f>ROUND(IF('Indicator Data'!BD53=0,0,IF(LOG('Indicator Data'!BD53)&gt;Y$3,10,IF(LOG('Indicator Data'!BD53)&lt;Y$4,0,((LOG('Indicator Data'!BD53)-Y$4))/(Y$3-Y$4)*10))),1)</f>
        <v>8.1999999999999993</v>
      </c>
      <c r="Z45" s="233">
        <f>ROUND(IF('Indicator Data'!BE53=0,0,IF(LOG('Indicator Data'!BE53)&gt;Z$3,10,IF(LOG('Indicator Data'!BE53)&lt;Z$4,0,((LOG('Indicator Data'!BE53)-Z$4))/(Z$3-Z$4)*10))),1)</f>
        <v>8.6999999999999993</v>
      </c>
      <c r="AA45" s="233">
        <f>ROUND(IF('Indicator Data'!BF53=0,0,IF(LOG('Indicator Data'!BF53)&gt;AA$3,10,IF(LOG('Indicator Data'!BF53)&lt;AA$4,0,((LOG('Indicator Data'!BF53)-AA$4))/(AA$3-AA$4)*10))),1)</f>
        <v>7.9</v>
      </c>
      <c r="AB45" s="233">
        <f>ROUND(IF('Indicator Data'!BG53=0,0,IF(LOG('Indicator Data'!BG53)&gt;AB$3,10,IF(LOG('Indicator Data'!BG53)&lt;AB$4,0,((LOG('Indicator Data'!BG53)-AB$4))/(AB$3-AB$4)*10))),1)</f>
        <v>7</v>
      </c>
      <c r="AC45" s="233">
        <f>ROUND(IF('Indicator Data'!BH53=0,0,IF(LOG('Indicator Data'!BH53)&gt;AC$3,10,IF(LOG('Indicator Data'!BH53)&lt;AC$4,0,((LOG('Indicator Data'!BH53)-AC$4))/(AC$3-AC$4)*10))),1)</f>
        <v>7.7</v>
      </c>
      <c r="AD45" s="233">
        <f>IF('Indicator Data'!BI53="No data","x",ROUND(IF('Indicator Data'!BI53&gt;AD$3,10,IF('Indicator Data'!BI53&lt;AD$4,0,('Indicator Data'!BI53-AD$4)/(AD$3-AD$4)*10)),1))</f>
        <v>1.4</v>
      </c>
      <c r="AE45" s="233">
        <f>IF('Indicator Data'!BJ53="No data","x",ROUND(IF('Indicator Data'!BJ53&gt;AE$3,10,IF('Indicator Data'!BJ53&lt;AE$4,0,('Indicator Data'!BJ53-AE$4)/(AE$3-AE$4)*10)),1))</f>
        <v>2.6</v>
      </c>
      <c r="AF45" s="233">
        <f>IF('Indicator Data'!BK53="No data","x",ROUND(IF('Indicator Data'!BK53&gt;AF$3,10,IF('Indicator Data'!BK53&lt;AF$4,0,('Indicator Data'!BK53-AF$4)/(AF$3-AF$4)*10)),1))</f>
        <v>0.6</v>
      </c>
      <c r="AG45" s="233">
        <f>IF('Indicator Data'!BL53="No data","x",ROUND(IF('Indicator Data'!BL53&gt;AG$3,10,IF('Indicator Data'!BL53&lt;AG$4,0,('Indicator Data'!BL53-AG$4)/(AG$3-AG$4)*10)),1))</f>
        <v>7.9</v>
      </c>
      <c r="AH45" s="233">
        <f>IF('Indicator Data'!BM53="No data","x",ROUND(IF('Indicator Data'!BM53&gt;AH$3,10,IF('Indicator Data'!BM53&lt;AH$4,0,('Indicator Data'!BM53-AH$4)/(AH$3-AH$4)*10)),1))</f>
        <v>7.7</v>
      </c>
      <c r="AI45" s="233">
        <f>ROUND(IF('Indicator Data'!BN53=0,0,IF(LOG('Indicator Data'!BN53)&gt;AI$3,10,IF(LOG('Indicator Data'!BN53)&lt;AI$4,0,((LOG('Indicator Data'!BN53)-AI$4))/(AI$3-AI$4)*10))),1)</f>
        <v>2.9</v>
      </c>
      <c r="AJ45" s="233">
        <f>IF('Indicator Data'!BO53="No data","x",ROUND(IF('Indicator Data'!BO53&gt;AJ$3,10,IF('Indicator Data'!BO53&lt;AJ$4,0,('Indicator Data'!BO53-AJ$4)/(AJ$3-AJ$4)*10)),1))</f>
        <v>9.4</v>
      </c>
      <c r="AK45" s="234">
        <f t="shared" si="14"/>
        <v>6.7</v>
      </c>
      <c r="AL45" s="234">
        <f t="shared" si="15"/>
        <v>5.4</v>
      </c>
      <c r="AM45" s="234">
        <f t="shared" si="2"/>
        <v>3.3</v>
      </c>
      <c r="AN45" s="235">
        <f t="shared" si="13"/>
        <v>5.5</v>
      </c>
      <c r="AO45" s="234">
        <f t="shared" si="16"/>
        <v>5.4</v>
      </c>
      <c r="AP45" s="234">
        <f t="shared" si="17"/>
        <v>4</v>
      </c>
      <c r="AQ45" s="234">
        <f t="shared" si="6"/>
        <v>6.2</v>
      </c>
      <c r="AR45" s="234">
        <f t="shared" si="7"/>
        <v>7.4</v>
      </c>
      <c r="AS45" s="234">
        <f t="shared" si="18"/>
        <v>3.9</v>
      </c>
      <c r="AT45" s="236">
        <f t="shared" si="19"/>
        <v>5.6</v>
      </c>
      <c r="AU45" s="235">
        <f t="shared" si="20"/>
        <v>5.5</v>
      </c>
      <c r="AV45" s="235">
        <f t="shared" si="11"/>
        <v>5.5</v>
      </c>
      <c r="AW45" s="2"/>
    </row>
    <row r="46" spans="1:49" ht="15.75" customHeight="1" x14ac:dyDescent="0.3">
      <c r="A46" t="str">
        <f>'Indicator Data'!A54</f>
        <v>Coastal Zone</v>
      </c>
      <c r="B46" t="str">
        <f>'Indicator Data'!B54</f>
        <v>Mymensingh</v>
      </c>
      <c r="C46" t="str">
        <f>'Indicator Data'!C54</f>
        <v>Jamalpur</v>
      </c>
      <c r="D46">
        <f>'Indicator Data'!D54</f>
        <v>4539</v>
      </c>
      <c r="E46" s="233">
        <f>IF(OR('Indicator Data'!AJ54=0,'Indicator Data'!AJ54="No data"),"0",ROUND(IF('Indicator Data'!AJ54&gt;E$3,0,IF('Indicator Data'!AJ54&lt;E$4,10,(E$3-'Indicator Data'!AJ54)/(E$3-E$4)*10)),1))</f>
        <v>7.8</v>
      </c>
      <c r="F46" s="233">
        <f>ROUND(IF('Indicator Data'!AK54=0,0,IF(LOG('Indicator Data'!AK54)&gt;F$3,10,IF(LOG('Indicator Data'!AK54)&lt;F$4,0,((LOG('Indicator Data'!AK54)-F$4))/(F$3-F$4)*10))),1)</f>
        <v>9.4</v>
      </c>
      <c r="G46" s="233">
        <f>ROUND(IF('Indicator Data'!AL54=0,0,IF(LOG('Indicator Data'!AL54)&gt;G$3,10,IF(LOG('Indicator Data'!AL54)&lt;G$4,0,((LOG('Indicator Data'!AL54)-G$4))/(G$3-G$4)*10))),1)</f>
        <v>9.1</v>
      </c>
      <c r="H46" s="233">
        <f>IF('Indicator Data'!AM54="No data","x",ROUND(IF('Indicator Data'!AM54&gt;H$3,10,IF('Indicator Data'!AM54&lt;H$4,0,('Indicator Data'!AM54-H$4)/(H$3-H$4)*10)),1))</f>
        <v>4.4000000000000004</v>
      </c>
      <c r="I46" s="233">
        <f>IF('Indicator Data'!AN54="No data","x",ROUND(IF('Indicator Data'!AN54&gt;I$3,10,IF('Indicator Data'!AN54&lt;I$4,0,('Indicator Data'!AN54-I$4)/(I$3-I$4)*10)),1))</f>
        <v>3</v>
      </c>
      <c r="J46" s="233">
        <f>IF('Indicator Data'!AO54="No data","x",ROUND(IF('Indicator Data'!AO54&gt;J$3,10,IF('Indicator Data'!AO54&lt;J$4,0,('Indicator Data'!AO54-J$4)/(J$3-J$4)*10)),1))</f>
        <v>7.9</v>
      </c>
      <c r="K46" s="233">
        <f>IF('Indicator Data'!AP54="No data","x",ROUND(IF('Indicator Data'!AP54&gt;K$3,10,IF('Indicator Data'!AP54&lt;K$4,0,('Indicator Data'!AP54-K$4)/(K$3-K$4)*10)),1))</f>
        <v>4.9000000000000004</v>
      </c>
      <c r="L46" s="233">
        <f>IF('Indicator Data'!AQ54="No data","x",ROUND(IF('Indicator Data'!AQ54&gt;L$3,10,IF('Indicator Data'!AQ54&lt;L$4,0,('Indicator Data'!AQ54-L$4)/(L$3-L$4)*10)),1))</f>
        <v>5</v>
      </c>
      <c r="M46" s="233">
        <f>ROUND(IF('Indicator Data'!AR54=0,0,IF(LOG('Indicator Data'!AR54)&gt;M$3,10,IF(LOG('Indicator Data'!AR54)&lt;M$4,0,((LOG('Indicator Data'!AR54)-M$4))/(M$3-M$4)*10))),1)</f>
        <v>5.7</v>
      </c>
      <c r="N46" s="233">
        <f>ROUND(IF('Indicator Data'!AS54=0,0,IF(LOG('Indicator Data'!AS54)&gt;N$3,10,IF(LOG('Indicator Data'!AK54)&lt;N$4,0,((LOG('Indicator Data'!AS54)-N$4))/(N$3-N$4)*10))),1)</f>
        <v>4.4000000000000004</v>
      </c>
      <c r="O46" s="233">
        <v>0.8</v>
      </c>
      <c r="P46" s="233">
        <v>0.9</v>
      </c>
      <c r="Q46" s="233">
        <v>2.2000000000000002</v>
      </c>
      <c r="R46" s="233">
        <f>ROUND(IF('Indicator Data'!AW54=0,0,IF(LOG('Indicator Data'!AW54)&gt;R$3,10,IF(LOG('Indicator Data'!AW54)&lt;R$4,0,((LOG('Indicator Data'!AW54)-R$4))/(R$3-R$4)*10))),1)</f>
        <v>3.3</v>
      </c>
      <c r="S46" s="233">
        <f>ROUND(IF('Indicator Data'!AX54=0,0,IF(LOG('Indicator Data'!AX54)&gt;S$3,10,IF(LOG('Indicator Data'!AX54)&lt;S$4,0,((LOG('Indicator Data'!AX54)-S$4))/(S$3-S$4)*10))),1)</f>
        <v>6.9</v>
      </c>
      <c r="T46" s="233">
        <f>IF('Indicator Data'!AY54="No data","x",ROUND(IF('Indicator Data'!AY54&gt;T$3,10,IF('Indicator Data'!AY54&lt;T$4,0,('Indicator Data'!AY54-T$4)/(T$3-T$4)*10)),1))</f>
        <v>0</v>
      </c>
      <c r="U46" s="233">
        <f>ROUND(IF('Indicator Data'!AZ54=0,0,IF(LOG('Indicator Data'!AZ54)&gt;U$3,10,IF(LOG('Indicator Data'!AZ54)&lt;U$4,0,((LOG('Indicator Data'!AZ54)-U$4))/(U$3-U$4)*10))),1)</f>
        <v>5.0999999999999996</v>
      </c>
      <c r="V46" s="233">
        <f>ROUND(IF('Indicator Data'!BA54=0,0,IF(LOG('Indicator Data'!BA54)&gt;V$3,10,IF(LOG('Indicator Data'!BA54)&lt;V$4,0,((LOG('Indicator Data'!BA54)-V$4))/(V$3-V$4)*10))),1)</f>
        <v>6.9</v>
      </c>
      <c r="W46" s="233">
        <f>ROUND(IF('Indicator Data'!BB54=0,0,IF(LOG('Indicator Data'!BB54)&gt;W$3,10,IF(LOG('Indicator Data'!BB54)&lt;W$4,0,((LOG('Indicator Data'!BB54)-W$4))/(W$3-W$4)*10))),1)</f>
        <v>7</v>
      </c>
      <c r="X46" s="233">
        <f>IF('Indicator Data'!BC54="No data","x",ROUND(IF('Indicator Data'!BC54&gt;X$3,10,IF('Indicator Data'!BC54&lt;X$4,0,('Indicator Data'!BC54-X$4)/(X$3-X$4)*10)),1))</f>
        <v>2.8</v>
      </c>
      <c r="Y46" s="233">
        <f>ROUND(IF('Indicator Data'!BD54=0,0,IF(LOG('Indicator Data'!BD54)&gt;Y$3,10,IF(LOG('Indicator Data'!BD54)&lt;Y$4,0,((LOG('Indicator Data'!BD54)-Y$4))/(Y$3-Y$4)*10))),1)</f>
        <v>10</v>
      </c>
      <c r="Z46" s="233">
        <f>ROUND(IF('Indicator Data'!BE54=0,0,IF(LOG('Indicator Data'!BE54)&gt;Z$3,10,IF(LOG('Indicator Data'!BE54)&lt;Z$4,0,((LOG('Indicator Data'!BE54)-Z$4))/(Z$3-Z$4)*10))),1)</f>
        <v>9.4</v>
      </c>
      <c r="AA46" s="233">
        <f>ROUND(IF('Indicator Data'!BF54=0,0,IF(LOG('Indicator Data'!BF54)&gt;AA$3,10,IF(LOG('Indicator Data'!BF54)&lt;AA$4,0,((LOG('Indicator Data'!BF54)-AA$4))/(AA$3-AA$4)*10))),1)</f>
        <v>9.3000000000000007</v>
      </c>
      <c r="AB46" s="233">
        <f>ROUND(IF('Indicator Data'!BG54=0,0,IF(LOG('Indicator Data'!BG54)&gt;AB$3,10,IF(LOG('Indicator Data'!BG54)&lt;AB$4,0,((LOG('Indicator Data'!BG54)-AB$4))/(AB$3-AB$4)*10))),1)</f>
        <v>5.4</v>
      </c>
      <c r="AC46" s="233">
        <f>ROUND(IF('Indicator Data'!BH54=0,0,IF(LOG('Indicator Data'!BH54)&gt;AC$3,10,IF(LOG('Indicator Data'!BH54)&lt;AC$4,0,((LOG('Indicator Data'!BH54)-AC$4))/(AC$3-AC$4)*10))),1)</f>
        <v>9</v>
      </c>
      <c r="AD46" s="233">
        <f>IF('Indicator Data'!BI54="No data","x",ROUND(IF('Indicator Data'!BI54&gt;AD$3,10,IF('Indicator Data'!BI54&lt;AD$4,0,('Indicator Data'!BI54-AD$4)/(AD$3-AD$4)*10)),1))</f>
        <v>0.9</v>
      </c>
      <c r="AE46" s="233">
        <f>IF('Indicator Data'!BJ54="No data","x",ROUND(IF('Indicator Data'!BJ54&gt;AE$3,10,IF('Indicator Data'!BJ54&lt;AE$4,0,('Indicator Data'!BJ54-AE$4)/(AE$3-AE$4)*10)),1))</f>
        <v>4.5999999999999996</v>
      </c>
      <c r="AF46" s="233">
        <f>IF('Indicator Data'!BK54="No data","x",ROUND(IF('Indicator Data'!BK54&gt;AF$3,10,IF('Indicator Data'!BK54&lt;AF$4,0,('Indicator Data'!BK54-AF$4)/(AF$3-AF$4)*10)),1))</f>
        <v>2.8</v>
      </c>
      <c r="AG46" s="233">
        <f>IF('Indicator Data'!BL54="No data","x",ROUND(IF('Indicator Data'!BL54&gt;AG$3,10,IF('Indicator Data'!BL54&lt;AG$4,0,('Indicator Data'!BL54-AG$4)/(AG$3-AG$4)*10)),1))</f>
        <v>6.7</v>
      </c>
      <c r="AH46" s="233">
        <f>IF('Indicator Data'!BM54="No data","x",ROUND(IF('Indicator Data'!BM54&gt;AH$3,10,IF('Indicator Data'!BM54&lt;AH$4,0,('Indicator Data'!BM54-AH$4)/(AH$3-AH$4)*10)),1))</f>
        <v>6.2</v>
      </c>
      <c r="AI46" s="233">
        <f>ROUND(IF('Indicator Data'!BN54=0,0,IF(LOG('Indicator Data'!BN54)&gt;AI$3,10,IF(LOG('Indicator Data'!BN54)&lt;AI$4,0,((LOG('Indicator Data'!BN54)-AI$4))/(AI$3-AI$4)*10))),1)</f>
        <v>2.2000000000000002</v>
      </c>
      <c r="AJ46" s="233">
        <f>IF('Indicator Data'!BO54="No data","x",ROUND(IF('Indicator Data'!BO54&gt;AJ$3,10,IF('Indicator Data'!BO54&lt;AJ$4,0,('Indicator Data'!BO54-AJ$4)/(AJ$3-AJ$4)*10)),1))</f>
        <v>9.6999999999999993</v>
      </c>
      <c r="AK46" s="234">
        <f t="shared" si="14"/>
        <v>7.7</v>
      </c>
      <c r="AL46" s="234">
        <f t="shared" si="15"/>
        <v>5.2</v>
      </c>
      <c r="AM46" s="234">
        <f t="shared" si="2"/>
        <v>2.8</v>
      </c>
      <c r="AN46" s="235">
        <f t="shared" si="13"/>
        <v>5.9</v>
      </c>
      <c r="AO46" s="234">
        <f t="shared" si="16"/>
        <v>5.0999999999999996</v>
      </c>
      <c r="AP46" s="234">
        <f t="shared" si="17"/>
        <v>5.5</v>
      </c>
      <c r="AQ46" s="234">
        <f t="shared" si="6"/>
        <v>7.2</v>
      </c>
      <c r="AR46" s="234">
        <f t="shared" si="7"/>
        <v>7.2</v>
      </c>
      <c r="AS46" s="234">
        <f t="shared" si="18"/>
        <v>3.9</v>
      </c>
      <c r="AT46" s="236">
        <f t="shared" si="19"/>
        <v>6.1</v>
      </c>
      <c r="AU46" s="235">
        <f t="shared" si="20"/>
        <v>5.6</v>
      </c>
      <c r="AV46" s="235">
        <f t="shared" si="11"/>
        <v>5.8</v>
      </c>
      <c r="AW46" s="2"/>
    </row>
    <row r="47" spans="1:49" ht="15.75" customHeight="1" x14ac:dyDescent="0.3">
      <c r="A47" t="str">
        <f>'Indicator Data'!A55</f>
        <v>Cross Cutting Area</v>
      </c>
      <c r="B47" t="str">
        <f>'Indicator Data'!B55</f>
        <v>Mymensingh</v>
      </c>
      <c r="C47" t="str">
        <f>'Indicator Data'!C55</f>
        <v>Mymensingh</v>
      </c>
      <c r="D47">
        <f>'Indicator Data'!D55</f>
        <v>4561</v>
      </c>
      <c r="E47" s="233">
        <f>IF(OR('Indicator Data'!AJ55=0,'Indicator Data'!AJ55="No data"),"0",ROUND(IF('Indicator Data'!AJ55&gt;E$3,0,IF('Indicator Data'!AJ55&lt;E$4,10,(E$3-'Indicator Data'!AJ55)/(E$3-E$4)*10)),1))</f>
        <v>6.6</v>
      </c>
      <c r="F47" s="233">
        <f>ROUND(IF('Indicator Data'!AK55=0,0,IF(LOG('Indicator Data'!AK55)&gt;F$3,10,IF(LOG('Indicator Data'!AK55)&lt;F$4,0,((LOG('Indicator Data'!AK55)-F$4))/(F$3-F$4)*10))),1)</f>
        <v>7.7</v>
      </c>
      <c r="G47" s="233">
        <f>ROUND(IF('Indicator Data'!AL55=0,0,IF(LOG('Indicator Data'!AL55)&gt;G$3,10,IF(LOG('Indicator Data'!AL55)&lt;G$4,0,((LOG('Indicator Data'!AL55)-G$4))/(G$3-G$4)*10))),1)</f>
        <v>6.5</v>
      </c>
      <c r="H47" s="233">
        <f>IF('Indicator Data'!AM55="No data","x",ROUND(IF('Indicator Data'!AM55&gt;H$3,10,IF('Indicator Data'!AM55&lt;H$4,0,('Indicator Data'!AM55-H$4)/(H$3-H$4)*10)),1))</f>
        <v>4.5999999999999996</v>
      </c>
      <c r="I47" s="233">
        <f>IF('Indicator Data'!AN55="No data","x",ROUND(IF('Indicator Data'!AN55&gt;I$3,10,IF('Indicator Data'!AN55&lt;I$4,0,('Indicator Data'!AN55-I$4)/(I$3-I$4)*10)),1))</f>
        <v>1.1000000000000001</v>
      </c>
      <c r="J47" s="233">
        <f>IF('Indicator Data'!AO55="No data","x",ROUND(IF('Indicator Data'!AO55&gt;J$3,10,IF('Indicator Data'!AO55&lt;J$4,0,('Indicator Data'!AO55-J$4)/(J$3-J$4)*10)),1))</f>
        <v>9.1</v>
      </c>
      <c r="K47" s="233">
        <f>IF('Indicator Data'!AP55="No data","x",ROUND(IF('Indicator Data'!AP55&gt;K$3,10,IF('Indicator Data'!AP55&lt;K$4,0,('Indicator Data'!AP55-K$4)/(K$3-K$4)*10)),1))</f>
        <v>6.3</v>
      </c>
      <c r="L47" s="233">
        <f>IF('Indicator Data'!AQ55="No data","x",ROUND(IF('Indicator Data'!AQ55&gt;L$3,10,IF('Indicator Data'!AQ55&lt;L$4,0,('Indicator Data'!AQ55-L$4)/(L$3-L$4)*10)),1))</f>
        <v>7.4</v>
      </c>
      <c r="M47" s="233">
        <f>ROUND(IF('Indicator Data'!AR55=0,0,IF(LOG('Indicator Data'!AR55)&gt;M$3,10,IF(LOG('Indicator Data'!AR55)&lt;M$4,0,((LOG('Indicator Data'!AR55)-M$4))/(M$3-M$4)*10))),1)</f>
        <v>5.3</v>
      </c>
      <c r="N47" s="233">
        <f>ROUND(IF('Indicator Data'!AS55=0,0,IF(LOG('Indicator Data'!AS55)&gt;N$3,10,IF(LOG('Indicator Data'!AK55)&lt;N$4,0,((LOG('Indicator Data'!AS55)-N$4))/(N$3-N$4)*10))),1)</f>
        <v>6.8</v>
      </c>
      <c r="O47" s="233">
        <v>0.8</v>
      </c>
      <c r="P47" s="233">
        <v>0.9</v>
      </c>
      <c r="Q47" s="233">
        <v>2.2000000000000002</v>
      </c>
      <c r="R47" s="233">
        <f>ROUND(IF('Indicator Data'!AW55=0,0,IF(LOG('Indicator Data'!AW55)&gt;R$3,10,IF(LOG('Indicator Data'!AW55)&lt;R$4,0,((LOG('Indicator Data'!AW55)-R$4))/(R$3-R$4)*10))),1)</f>
        <v>3.3</v>
      </c>
      <c r="S47" s="233">
        <f>ROUND(IF('Indicator Data'!AX55=0,0,IF(LOG('Indicator Data'!AX55)&gt;S$3,10,IF(LOG('Indicator Data'!AX55)&lt;S$4,0,((LOG('Indicator Data'!AX55)-S$4))/(S$3-S$4)*10))),1)</f>
        <v>0.7</v>
      </c>
      <c r="T47" s="233">
        <f>IF('Indicator Data'!AY55="No data","x",ROUND(IF('Indicator Data'!AY55&gt;T$3,10,IF('Indicator Data'!AY55&lt;T$4,0,('Indicator Data'!AY55-T$4)/(T$3-T$4)*10)),1))</f>
        <v>0</v>
      </c>
      <c r="U47" s="233">
        <f>ROUND(IF('Indicator Data'!AZ55=0,0,IF(LOG('Indicator Data'!AZ55)&gt;U$3,10,IF(LOG('Indicator Data'!AZ55)&lt;U$4,0,((LOG('Indicator Data'!AZ55)-U$4))/(U$3-U$4)*10))),1)</f>
        <v>5.6</v>
      </c>
      <c r="V47" s="233">
        <f>ROUND(IF('Indicator Data'!BA55=0,0,IF(LOG('Indicator Data'!BA55)&gt;V$3,10,IF(LOG('Indicator Data'!BA55)&lt;V$4,0,((LOG('Indicator Data'!BA55)-V$4))/(V$3-V$4)*10))),1)</f>
        <v>3.5</v>
      </c>
      <c r="W47" s="233">
        <f>ROUND(IF('Indicator Data'!BB55=0,0,IF(LOG('Indicator Data'!BB55)&gt;W$3,10,IF(LOG('Indicator Data'!BB55)&lt;W$4,0,((LOG('Indicator Data'!BB55)-W$4))/(W$3-W$4)*10))),1)</f>
        <v>6.3</v>
      </c>
      <c r="X47" s="233">
        <f>IF('Indicator Data'!BC55="No data","x",ROUND(IF('Indicator Data'!BC55&gt;X$3,10,IF('Indicator Data'!BC55&lt;X$4,0,('Indicator Data'!BC55-X$4)/(X$3-X$4)*10)),1))</f>
        <v>8.4</v>
      </c>
      <c r="Y47" s="233">
        <f>ROUND(IF('Indicator Data'!BD55=0,0,IF(LOG('Indicator Data'!BD55)&gt;Y$3,10,IF(LOG('Indicator Data'!BD55)&lt;Y$4,0,((LOG('Indicator Data'!BD55)-Y$4))/(Y$3-Y$4)*10))),1)</f>
        <v>6.4</v>
      </c>
      <c r="Z47" s="233">
        <f>ROUND(IF('Indicator Data'!BE55=0,0,IF(LOG('Indicator Data'!BE55)&gt;Z$3,10,IF(LOG('Indicator Data'!BE55)&lt;Z$4,0,((LOG('Indicator Data'!BE55)-Z$4))/(Z$3-Z$4)*10))),1)</f>
        <v>5.7</v>
      </c>
      <c r="AA47" s="233">
        <f>ROUND(IF('Indicator Data'!BF55=0,0,IF(LOG('Indicator Data'!BF55)&gt;AA$3,10,IF(LOG('Indicator Data'!BF55)&lt;AA$4,0,((LOG('Indicator Data'!BF55)-AA$4))/(AA$3-AA$4)*10))),1)</f>
        <v>6</v>
      </c>
      <c r="AB47" s="233">
        <f>ROUND(IF('Indicator Data'!BG55=0,0,IF(LOG('Indicator Data'!BG55)&gt;AB$3,10,IF(LOG('Indicator Data'!BG55)&lt;AB$4,0,((LOG('Indicator Data'!BG55)-AB$4))/(AB$3-AB$4)*10))),1)</f>
        <v>4.9000000000000004</v>
      </c>
      <c r="AC47" s="233">
        <f>ROUND(IF('Indicator Data'!BH55=0,0,IF(LOG('Indicator Data'!BH55)&gt;AC$3,10,IF(LOG('Indicator Data'!BH55)&lt;AC$4,0,((LOG('Indicator Data'!BH55)-AC$4))/(AC$3-AC$4)*10))),1)</f>
        <v>5.4</v>
      </c>
      <c r="AD47" s="233">
        <f>IF('Indicator Data'!BI55="No data","x",ROUND(IF('Indicator Data'!BI55&gt;AD$3,10,IF('Indicator Data'!BI55&lt;AD$4,0,('Indicator Data'!BI55-AD$4)/(AD$3-AD$4)*10)),1))</f>
        <v>4</v>
      </c>
      <c r="AE47" s="233">
        <f>IF('Indicator Data'!BJ55="No data","x",ROUND(IF('Indicator Data'!BJ55&gt;AE$3,10,IF('Indicator Data'!BJ55&lt;AE$4,0,('Indicator Data'!BJ55-AE$4)/(AE$3-AE$4)*10)),1))</f>
        <v>3.3</v>
      </c>
      <c r="AF47" s="233">
        <f>IF('Indicator Data'!BK55="No data","x",ROUND(IF('Indicator Data'!BK55&gt;AF$3,10,IF('Indicator Data'!BK55&lt;AF$4,0,('Indicator Data'!BK55-AF$4)/(AF$3-AF$4)*10)),1))</f>
        <v>2.2000000000000002</v>
      </c>
      <c r="AG47" s="233">
        <f>IF('Indicator Data'!BL55="No data","x",ROUND(IF('Indicator Data'!BL55&gt;AG$3,10,IF('Indicator Data'!BL55&lt;AG$4,0,('Indicator Data'!BL55-AG$4)/(AG$3-AG$4)*10)),1))</f>
        <v>6.4</v>
      </c>
      <c r="AH47" s="233">
        <f>IF('Indicator Data'!BM55="No data","x",ROUND(IF('Indicator Data'!BM55&gt;AH$3,10,IF('Indicator Data'!BM55&lt;AH$4,0,('Indicator Data'!BM55-AH$4)/(AH$3-AH$4)*10)),1))</f>
        <v>7.2</v>
      </c>
      <c r="AI47" s="233">
        <f>ROUND(IF('Indicator Data'!BN55=0,0,IF(LOG('Indicator Data'!BN55)&gt;AI$3,10,IF(LOG('Indicator Data'!BN55)&lt;AI$4,0,((LOG('Indicator Data'!BN55)-AI$4))/(AI$3-AI$4)*10))),1)</f>
        <v>4.9000000000000004</v>
      </c>
      <c r="AJ47" s="233">
        <f>IF('Indicator Data'!BO55="No data","x",ROUND(IF('Indicator Data'!BO55&gt;AJ$3,10,IF('Indicator Data'!BO55&lt;AJ$4,0,('Indicator Data'!BO55-AJ$4)/(AJ$3-AJ$4)*10)),1))</f>
        <v>7.3</v>
      </c>
      <c r="AK47" s="234">
        <f t="shared" si="14"/>
        <v>6.4</v>
      </c>
      <c r="AL47" s="234">
        <f t="shared" si="15"/>
        <v>6</v>
      </c>
      <c r="AM47" s="234">
        <f t="shared" si="2"/>
        <v>3.2</v>
      </c>
      <c r="AN47" s="235">
        <f t="shared" si="13"/>
        <v>5.5</v>
      </c>
      <c r="AO47" s="234">
        <f t="shared" si="16"/>
        <v>2</v>
      </c>
      <c r="AP47" s="234">
        <f t="shared" si="17"/>
        <v>6</v>
      </c>
      <c r="AQ47" s="234">
        <f t="shared" si="6"/>
        <v>4.5</v>
      </c>
      <c r="AR47" s="234">
        <f t="shared" si="7"/>
        <v>5.2</v>
      </c>
      <c r="AS47" s="234">
        <f t="shared" si="18"/>
        <v>4.7</v>
      </c>
      <c r="AT47" s="236">
        <f t="shared" si="19"/>
        <v>5.0999999999999996</v>
      </c>
      <c r="AU47" s="235">
        <f t="shared" si="20"/>
        <v>3.7</v>
      </c>
      <c r="AV47" s="235">
        <f t="shared" si="11"/>
        <v>4.7</v>
      </c>
      <c r="AW47" s="2"/>
    </row>
    <row r="48" spans="1:49" ht="15.75" customHeight="1" x14ac:dyDescent="0.3">
      <c r="A48" t="str">
        <f>'Indicator Data'!A56</f>
        <v>Cross Cutting Area</v>
      </c>
      <c r="B48" t="str">
        <f>'Indicator Data'!B56</f>
        <v>Mymensingh</v>
      </c>
      <c r="C48" t="str">
        <f>'Indicator Data'!C56</f>
        <v>Netrakona</v>
      </c>
      <c r="D48">
        <f>'Indicator Data'!D56</f>
        <v>4572</v>
      </c>
      <c r="E48" s="233">
        <f>IF(OR('Indicator Data'!AJ56=0,'Indicator Data'!AJ56="No data"),"0",ROUND(IF('Indicator Data'!AJ56&gt;E$3,0,IF('Indicator Data'!AJ56&lt;E$4,10,(E$3-'Indicator Data'!AJ56)/(E$3-E$4)*10)),1))</f>
        <v>6.6</v>
      </c>
      <c r="F48" s="233">
        <f>ROUND(IF('Indicator Data'!AK56=0,0,IF(LOG('Indicator Data'!AK56)&gt;F$3,10,IF(LOG('Indicator Data'!AK56)&lt;F$4,0,((LOG('Indicator Data'!AK56)-F$4))/(F$3-F$4)*10))),1)</f>
        <v>8.3000000000000007</v>
      </c>
      <c r="G48" s="233">
        <f>ROUND(IF('Indicator Data'!AL56=0,0,IF(LOG('Indicator Data'!AL56)&gt;G$3,10,IF(LOG('Indicator Data'!AL56)&lt;G$4,0,((LOG('Indicator Data'!AL56)-G$4))/(G$3-G$4)*10))),1)</f>
        <v>7.8</v>
      </c>
      <c r="H48" s="233">
        <f>IF('Indicator Data'!AM56="No data","x",ROUND(IF('Indicator Data'!AM56&gt;H$3,10,IF('Indicator Data'!AM56&lt;H$4,0,('Indicator Data'!AM56-H$4)/(H$3-H$4)*10)),1))</f>
        <v>5.9</v>
      </c>
      <c r="I48" s="233">
        <f>IF('Indicator Data'!AN56="No data","x",ROUND(IF('Indicator Data'!AN56&gt;I$3,10,IF('Indicator Data'!AN56&lt;I$4,0,('Indicator Data'!AN56-I$4)/(I$3-I$4)*10)),1))</f>
        <v>1.6</v>
      </c>
      <c r="J48" s="233">
        <f>IF('Indicator Data'!AO56="No data","x",ROUND(IF('Indicator Data'!AO56&gt;J$3,10,IF('Indicator Data'!AO56&lt;J$4,0,('Indicator Data'!AO56-J$4)/(J$3-J$4)*10)),1))</f>
        <v>8.6999999999999993</v>
      </c>
      <c r="K48" s="233">
        <f>IF('Indicator Data'!AP56="No data","x",ROUND(IF('Indicator Data'!AP56&gt;K$3,10,IF('Indicator Data'!AP56&lt;K$4,0,('Indicator Data'!AP56-K$4)/(K$3-K$4)*10)),1))</f>
        <v>6.1</v>
      </c>
      <c r="L48" s="233">
        <f>IF('Indicator Data'!AQ56="No data","x",ROUND(IF('Indicator Data'!AQ56&gt;L$3,10,IF('Indicator Data'!AQ56&lt;L$4,0,('Indicator Data'!AQ56-L$4)/(L$3-L$4)*10)),1))</f>
        <v>4.4000000000000004</v>
      </c>
      <c r="M48" s="233">
        <f>ROUND(IF('Indicator Data'!AR56=0,0,IF(LOG('Indicator Data'!AR56)&gt;M$3,10,IF(LOG('Indicator Data'!AR56)&lt;M$4,0,((LOG('Indicator Data'!AR56)-M$4))/(M$3-M$4)*10))),1)</f>
        <v>5.9</v>
      </c>
      <c r="N48" s="233">
        <f>ROUND(IF('Indicator Data'!AS56=0,0,IF(LOG('Indicator Data'!AS56)&gt;N$3,10,IF(LOG('Indicator Data'!AK56)&lt;N$4,0,((LOG('Indicator Data'!AS56)-N$4))/(N$3-N$4)*10))),1)</f>
        <v>3.2</v>
      </c>
      <c r="O48" s="233">
        <v>0.8</v>
      </c>
      <c r="P48" s="233">
        <v>0.9</v>
      </c>
      <c r="Q48" s="233">
        <v>2.2000000000000002</v>
      </c>
      <c r="R48" s="233">
        <f>ROUND(IF('Indicator Data'!AW56=0,0,IF(LOG('Indicator Data'!AW56)&gt;R$3,10,IF(LOG('Indicator Data'!AW56)&lt;R$4,0,((LOG('Indicator Data'!AW56)-R$4))/(R$3-R$4)*10))),1)</f>
        <v>3.9</v>
      </c>
      <c r="S48" s="233">
        <f>ROUND(IF('Indicator Data'!AX56=0,0,IF(LOG('Indicator Data'!AX56)&gt;S$3,10,IF(LOG('Indicator Data'!AX56)&lt;S$4,0,((LOG('Indicator Data'!AX56)-S$4))/(S$3-S$4)*10))),1)</f>
        <v>2.7</v>
      </c>
      <c r="T48" s="233">
        <f>IF('Indicator Data'!AY56="No data","x",ROUND(IF('Indicator Data'!AY56&gt;T$3,10,IF('Indicator Data'!AY56&lt;T$4,0,('Indicator Data'!AY56-T$4)/(T$3-T$4)*10)),1))</f>
        <v>0</v>
      </c>
      <c r="U48" s="233">
        <f>ROUND(IF('Indicator Data'!AZ56=0,0,IF(LOG('Indicator Data'!AZ56)&gt;U$3,10,IF(LOG('Indicator Data'!AZ56)&lt;U$4,0,((LOG('Indicator Data'!AZ56)-U$4))/(U$3-U$4)*10))),1)</f>
        <v>2.8</v>
      </c>
      <c r="V48" s="233">
        <f>ROUND(IF('Indicator Data'!BA56=0,0,IF(LOG('Indicator Data'!BA56)&gt;V$3,10,IF(LOG('Indicator Data'!BA56)&lt;V$4,0,((LOG('Indicator Data'!BA56)-V$4))/(V$3-V$4)*10))),1)</f>
        <v>6.6</v>
      </c>
      <c r="W48" s="233">
        <f>ROUND(IF('Indicator Data'!BB56=0,0,IF(LOG('Indicator Data'!BB56)&gt;W$3,10,IF(LOG('Indicator Data'!BB56)&lt;W$4,0,((LOG('Indicator Data'!BB56)-W$4))/(W$3-W$4)*10))),1)</f>
        <v>7.1</v>
      </c>
      <c r="X48" s="233">
        <f>IF('Indicator Data'!BC56="No data","x",ROUND(IF('Indicator Data'!BC56&gt;X$3,10,IF('Indicator Data'!BC56&lt;X$4,0,('Indicator Data'!BC56-X$4)/(X$3-X$4)*10)),1))</f>
        <v>10</v>
      </c>
      <c r="Y48" s="233">
        <f>ROUND(IF('Indicator Data'!BD56=0,0,IF(LOG('Indicator Data'!BD56)&gt;Y$3,10,IF(LOG('Indicator Data'!BD56)&lt;Y$4,0,((LOG('Indicator Data'!BD56)-Y$4))/(Y$3-Y$4)*10))),1)</f>
        <v>8.1999999999999993</v>
      </c>
      <c r="Z48" s="233">
        <f>ROUND(IF('Indicator Data'!BE56=0,0,IF(LOG('Indicator Data'!BE56)&gt;Z$3,10,IF(LOG('Indicator Data'!BE56)&lt;Z$4,0,((LOG('Indicator Data'!BE56)-Z$4))/(Z$3-Z$4)*10))),1)</f>
        <v>4.2</v>
      </c>
      <c r="AA48" s="233">
        <f>ROUND(IF('Indicator Data'!BF56=0,0,IF(LOG('Indicator Data'!BF56)&gt;AA$3,10,IF(LOG('Indicator Data'!BF56)&lt;AA$4,0,((LOG('Indicator Data'!BF56)-AA$4))/(AA$3-AA$4)*10))),1)</f>
        <v>6.8</v>
      </c>
      <c r="AB48" s="233">
        <f>ROUND(IF('Indicator Data'!BG56=0,0,IF(LOG('Indicator Data'!BG56)&gt;AB$3,10,IF(LOG('Indicator Data'!BG56)&lt;AB$4,0,((LOG('Indicator Data'!BG56)-AB$4))/(AB$3-AB$4)*10))),1)</f>
        <v>5</v>
      </c>
      <c r="AC48" s="233">
        <f>ROUND(IF('Indicator Data'!BH56=0,0,IF(LOG('Indicator Data'!BH56)&gt;AC$3,10,IF(LOG('Indicator Data'!BH56)&lt;AC$4,0,((LOG('Indicator Data'!BH56)-AC$4))/(AC$3-AC$4)*10))),1)</f>
        <v>7.7</v>
      </c>
      <c r="AD48" s="233">
        <f>IF('Indicator Data'!BI56="No data","x",ROUND(IF('Indicator Data'!BI56&gt;AD$3,10,IF('Indicator Data'!BI56&lt;AD$4,0,('Indicator Data'!BI56-AD$4)/(AD$3-AD$4)*10)),1))</f>
        <v>4.7</v>
      </c>
      <c r="AE48" s="233">
        <f>IF('Indicator Data'!BJ56="No data","x",ROUND(IF('Indicator Data'!BJ56&gt;AE$3,10,IF('Indicator Data'!BJ56&lt;AE$4,0,('Indicator Data'!BJ56-AE$4)/(AE$3-AE$4)*10)),1))</f>
        <v>3.1</v>
      </c>
      <c r="AF48" s="233">
        <f>IF('Indicator Data'!BK56="No data","x",ROUND(IF('Indicator Data'!BK56&gt;AF$3,10,IF('Indicator Data'!BK56&lt;AF$4,0,('Indicator Data'!BK56-AF$4)/(AF$3-AF$4)*10)),1))</f>
        <v>2.4</v>
      </c>
      <c r="AG48" s="233">
        <f>IF('Indicator Data'!BL56="No data","x",ROUND(IF('Indicator Data'!BL56&gt;AG$3,10,IF('Indicator Data'!BL56&lt;AG$4,0,('Indicator Data'!BL56-AG$4)/(AG$3-AG$4)*10)),1))</f>
        <v>7.3</v>
      </c>
      <c r="AH48" s="233">
        <f>IF('Indicator Data'!BM56="No data","x",ROUND(IF('Indicator Data'!BM56&gt;AH$3,10,IF('Indicator Data'!BM56&lt;AH$4,0,('Indicator Data'!BM56-AH$4)/(AH$3-AH$4)*10)),1))</f>
        <v>7.4</v>
      </c>
      <c r="AI48" s="233">
        <f>ROUND(IF('Indicator Data'!BN56=0,0,IF(LOG('Indicator Data'!BN56)&gt;AI$3,10,IF(LOG('Indicator Data'!BN56)&lt;AI$4,0,((LOG('Indicator Data'!BN56)-AI$4))/(AI$3-AI$4)*10))),1)</f>
        <v>5.4</v>
      </c>
      <c r="AJ48" s="233">
        <f>IF('Indicator Data'!BO56="No data","x",ROUND(IF('Indicator Data'!BO56&gt;AJ$3,10,IF('Indicator Data'!BO56&lt;AJ$4,0,('Indicator Data'!BO56-AJ$4)/(AJ$3-AJ$4)*10)),1))</f>
        <v>9.4</v>
      </c>
      <c r="AK48" s="234">
        <f t="shared" si="14"/>
        <v>7.2</v>
      </c>
      <c r="AL48" s="234">
        <f t="shared" si="15"/>
        <v>5.2</v>
      </c>
      <c r="AM48" s="234">
        <f t="shared" si="2"/>
        <v>2.6</v>
      </c>
      <c r="AN48" s="235">
        <f t="shared" si="13"/>
        <v>5.6</v>
      </c>
      <c r="AO48" s="234">
        <f t="shared" si="16"/>
        <v>3.3</v>
      </c>
      <c r="AP48" s="234">
        <f t="shared" si="17"/>
        <v>6.6</v>
      </c>
      <c r="AQ48" s="234">
        <f t="shared" si="6"/>
        <v>4.8</v>
      </c>
      <c r="AR48" s="234">
        <f t="shared" si="7"/>
        <v>6.4</v>
      </c>
      <c r="AS48" s="234">
        <f t="shared" si="18"/>
        <v>5.0999999999999996</v>
      </c>
      <c r="AT48" s="236">
        <f t="shared" si="19"/>
        <v>5.8</v>
      </c>
      <c r="AU48" s="235">
        <f t="shared" si="20"/>
        <v>4.7</v>
      </c>
      <c r="AV48" s="235">
        <f t="shared" si="11"/>
        <v>5.2</v>
      </c>
      <c r="AW48" s="2"/>
    </row>
    <row r="49" spans="1:49" ht="15.75" customHeight="1" x14ac:dyDescent="0.3">
      <c r="A49" t="str">
        <f>'Indicator Data'!A57</f>
        <v>Cross Cutting Area</v>
      </c>
      <c r="B49" t="str">
        <f>'Indicator Data'!B57</f>
        <v>Mymensingh</v>
      </c>
      <c r="C49" t="str">
        <f>'Indicator Data'!C57</f>
        <v>Sherpur</v>
      </c>
      <c r="D49">
        <f>'Indicator Data'!D57</f>
        <v>4589</v>
      </c>
      <c r="E49" s="233">
        <f>IF(OR('Indicator Data'!AJ57=0,'Indicator Data'!AJ57="No data"),"0",ROUND(IF('Indicator Data'!AJ57&gt;E$3,0,IF('Indicator Data'!AJ57&lt;E$4,10,(E$3-'Indicator Data'!AJ57)/(E$3-E$4)*10)),1))</f>
        <v>5.6</v>
      </c>
      <c r="F49" s="233">
        <f>ROUND(IF('Indicator Data'!AK57=0,0,IF(LOG('Indicator Data'!AK57)&gt;F$3,10,IF(LOG('Indicator Data'!AK57)&lt;F$4,0,((LOG('Indicator Data'!AK57)-F$4))/(F$3-F$4)*10))),1)</f>
        <v>8.9</v>
      </c>
      <c r="G49" s="233">
        <f>ROUND(IF('Indicator Data'!AL57=0,0,IF(LOG('Indicator Data'!AL57)&gt;G$3,10,IF(LOG('Indicator Data'!AL57)&lt;G$4,0,((LOG('Indicator Data'!AL57)-G$4))/(G$3-G$4)*10))),1)</f>
        <v>8.4</v>
      </c>
      <c r="H49" s="233">
        <f>IF('Indicator Data'!AM57="No data","x",ROUND(IF('Indicator Data'!AM57&gt;H$3,10,IF('Indicator Data'!AM57&lt;H$4,0,('Indicator Data'!AM57-H$4)/(H$3-H$4)*10)),1))</f>
        <v>4.9000000000000004</v>
      </c>
      <c r="I49" s="233">
        <f>IF('Indicator Data'!AN57="No data","x",ROUND(IF('Indicator Data'!AN57&gt;I$3,10,IF('Indicator Data'!AN57&lt;I$4,0,('Indicator Data'!AN57-I$4)/(I$3-I$4)*10)),1))</f>
        <v>1.7</v>
      </c>
      <c r="J49" s="233">
        <f>IF('Indicator Data'!AO57="No data","x",ROUND(IF('Indicator Data'!AO57&gt;J$3,10,IF('Indicator Data'!AO57&lt;J$4,0,('Indicator Data'!AO57-J$4)/(J$3-J$4)*10)),1))</f>
        <v>8.5</v>
      </c>
      <c r="K49" s="233">
        <f>IF('Indicator Data'!AP57="No data","x",ROUND(IF('Indicator Data'!AP57&gt;K$3,10,IF('Indicator Data'!AP57&lt;K$4,0,('Indicator Data'!AP57-K$4)/(K$3-K$4)*10)),1))</f>
        <v>9.9</v>
      </c>
      <c r="L49" s="233">
        <f>IF('Indicator Data'!AQ57="No data","x",ROUND(IF('Indicator Data'!AQ57&gt;L$3,10,IF('Indicator Data'!AQ57&lt;L$4,0,('Indicator Data'!AQ57-L$4)/(L$3-L$4)*10)),1))</f>
        <v>6.5</v>
      </c>
      <c r="M49" s="233">
        <f>ROUND(IF('Indicator Data'!AR57=0,0,IF(LOG('Indicator Data'!AR57)&gt;M$3,10,IF(LOG('Indicator Data'!AR57)&lt;M$4,0,((LOG('Indicator Data'!AR57)-M$4))/(M$3-M$4)*10))),1)</f>
        <v>5.9</v>
      </c>
      <c r="N49" s="233">
        <f>ROUND(IF('Indicator Data'!AS57=0,0,IF(LOG('Indicator Data'!AS57)&gt;N$3,10,IF(LOG('Indicator Data'!AK57)&lt;N$4,0,((LOG('Indicator Data'!AS57)-N$4))/(N$3-N$4)*10))),1)</f>
        <v>4.5</v>
      </c>
      <c r="O49" s="233">
        <v>0.8</v>
      </c>
      <c r="P49" s="233">
        <v>0.9</v>
      </c>
      <c r="Q49" s="233">
        <v>2.2000000000000002</v>
      </c>
      <c r="R49" s="233">
        <f>ROUND(IF('Indicator Data'!AW57=0,0,IF(LOG('Indicator Data'!AW57)&gt;R$3,10,IF(LOG('Indicator Data'!AW57)&lt;R$4,0,((LOG('Indicator Data'!AW57)-R$4))/(R$3-R$4)*10))),1)</f>
        <v>1.7</v>
      </c>
      <c r="S49" s="233">
        <f>ROUND(IF('Indicator Data'!AX57=0,0,IF(LOG('Indicator Data'!AX57)&gt;S$3,10,IF(LOG('Indicator Data'!AX57)&lt;S$4,0,((LOG('Indicator Data'!AX57)-S$4))/(S$3-S$4)*10))),1)</f>
        <v>2.5</v>
      </c>
      <c r="T49" s="233">
        <f>IF('Indicator Data'!AY57="No data","x",ROUND(IF('Indicator Data'!AY57&gt;T$3,10,IF('Indicator Data'!AY57&lt;T$4,0,('Indicator Data'!AY57-T$4)/(T$3-T$4)*10)),1))</f>
        <v>0</v>
      </c>
      <c r="U49" s="233">
        <f>ROUND(IF('Indicator Data'!AZ57=0,0,IF(LOG('Indicator Data'!AZ57)&gt;U$3,10,IF(LOG('Indicator Data'!AZ57)&lt;U$4,0,((LOG('Indicator Data'!AZ57)-U$4))/(U$3-U$4)*10))),1)</f>
        <v>5.8</v>
      </c>
      <c r="V49" s="233">
        <f>ROUND(IF('Indicator Data'!BA57=0,0,IF(LOG('Indicator Data'!BA57)&gt;V$3,10,IF(LOG('Indicator Data'!BA57)&lt;V$4,0,((LOG('Indicator Data'!BA57)-V$4))/(V$3-V$4)*10))),1)</f>
        <v>4.7</v>
      </c>
      <c r="W49" s="233">
        <f>ROUND(IF('Indicator Data'!BB57=0,0,IF(LOG('Indicator Data'!BB57)&gt;W$3,10,IF(LOG('Indicator Data'!BB57)&lt;W$4,0,((LOG('Indicator Data'!BB57)-W$4))/(W$3-W$4)*10))),1)</f>
        <v>5.6</v>
      </c>
      <c r="X49" s="233">
        <f>IF('Indicator Data'!BC57="No data","x",ROUND(IF('Indicator Data'!BC57&gt;X$3,10,IF('Indicator Data'!BC57&lt;X$4,0,('Indicator Data'!BC57-X$4)/(X$3-X$4)*10)),1))</f>
        <v>5.5</v>
      </c>
      <c r="Y49" s="233">
        <f>ROUND(IF('Indicator Data'!BD57=0,0,IF(LOG('Indicator Data'!BD57)&gt;Y$3,10,IF(LOG('Indicator Data'!BD57)&lt;Y$4,0,((LOG('Indicator Data'!BD57)-Y$4))/(Y$3-Y$4)*10))),1)</f>
        <v>6.9</v>
      </c>
      <c r="Z49" s="233">
        <f>ROUND(IF('Indicator Data'!BE57=0,0,IF(LOG('Indicator Data'!BE57)&gt;Z$3,10,IF(LOG('Indicator Data'!BE57)&lt;Z$4,0,((LOG('Indicator Data'!BE57)-Z$4))/(Z$3-Z$4)*10))),1)</f>
        <v>3.2</v>
      </c>
      <c r="AA49" s="233">
        <f>ROUND(IF('Indicator Data'!BF57=0,0,IF(LOG('Indicator Data'!BF57)&gt;AA$3,10,IF(LOG('Indicator Data'!BF57)&lt;AA$4,0,((LOG('Indicator Data'!BF57)-AA$4))/(AA$3-AA$4)*10))),1)</f>
        <v>4.0999999999999996</v>
      </c>
      <c r="AB49" s="233">
        <f>ROUND(IF('Indicator Data'!BG57=0,0,IF(LOG('Indicator Data'!BG57)&gt;AB$3,10,IF(LOG('Indicator Data'!BG57)&lt;AB$4,0,((LOG('Indicator Data'!BG57)-AB$4))/(AB$3-AB$4)*10))),1)</f>
        <v>4.8</v>
      </c>
      <c r="AC49" s="233">
        <f>ROUND(IF('Indicator Data'!BH57=0,0,IF(LOG('Indicator Data'!BH57)&gt;AC$3,10,IF(LOG('Indicator Data'!BH57)&lt;AC$4,0,((LOG('Indicator Data'!BH57)-AC$4))/(AC$3-AC$4)*10))),1)</f>
        <v>7.7</v>
      </c>
      <c r="AD49" s="233">
        <f>IF('Indicator Data'!BI57="No data","x",ROUND(IF('Indicator Data'!BI57&gt;AD$3,10,IF('Indicator Data'!BI57&lt;AD$4,0,('Indicator Data'!BI57-AD$4)/(AD$3-AD$4)*10)),1))</f>
        <v>0.6</v>
      </c>
      <c r="AE49" s="233">
        <f>IF('Indicator Data'!BJ57="No data","x",ROUND(IF('Indicator Data'!BJ57&gt;AE$3,10,IF('Indicator Data'!BJ57&lt;AE$4,0,('Indicator Data'!BJ57-AE$4)/(AE$3-AE$4)*10)),1))</f>
        <v>6.9</v>
      </c>
      <c r="AF49" s="233">
        <f>IF('Indicator Data'!BK57="No data","x",ROUND(IF('Indicator Data'!BK57&gt;AF$3,10,IF('Indicator Data'!BK57&lt;AF$4,0,('Indicator Data'!BK57-AF$4)/(AF$3-AF$4)*10)),1))</f>
        <v>2</v>
      </c>
      <c r="AG49" s="233">
        <f>IF('Indicator Data'!BL57="No data","x",ROUND(IF('Indicator Data'!BL57&gt;AG$3,10,IF('Indicator Data'!BL57&lt;AG$4,0,('Indicator Data'!BL57-AG$4)/(AG$3-AG$4)*10)),1))</f>
        <v>7.3</v>
      </c>
      <c r="AH49" s="233">
        <f>IF('Indicator Data'!BM57="No data","x",ROUND(IF('Indicator Data'!BM57&gt;AH$3,10,IF('Indicator Data'!BM57&lt;AH$4,0,('Indicator Data'!BM57-AH$4)/(AH$3-AH$4)*10)),1))</f>
        <v>6.4</v>
      </c>
      <c r="AI49" s="233">
        <f>ROUND(IF('Indicator Data'!BN57=0,0,IF(LOG('Indicator Data'!BN57)&gt;AI$3,10,IF(LOG('Indicator Data'!BN57)&lt;AI$4,0,((LOG('Indicator Data'!BN57)-AI$4))/(AI$3-AI$4)*10))),1)</f>
        <v>5.5</v>
      </c>
      <c r="AJ49" s="233">
        <f>IF('Indicator Data'!BO57="No data","x",ROUND(IF('Indicator Data'!BO57&gt;AJ$3,10,IF('Indicator Data'!BO57&lt;AJ$4,0,('Indicator Data'!BO57-AJ$4)/(AJ$3-AJ$4)*10)),1))</f>
        <v>9.3000000000000007</v>
      </c>
      <c r="AK49" s="234">
        <f t="shared" si="14"/>
        <v>7</v>
      </c>
      <c r="AL49" s="234">
        <f t="shared" si="15"/>
        <v>6.7</v>
      </c>
      <c r="AM49" s="234">
        <f t="shared" si="2"/>
        <v>2.9</v>
      </c>
      <c r="AN49" s="235">
        <f t="shared" si="13"/>
        <v>5.9</v>
      </c>
      <c r="AO49" s="234">
        <f t="shared" si="16"/>
        <v>2.1</v>
      </c>
      <c r="AP49" s="234">
        <f t="shared" si="17"/>
        <v>5.4</v>
      </c>
      <c r="AQ49" s="234">
        <f t="shared" si="6"/>
        <v>3.6</v>
      </c>
      <c r="AR49" s="234">
        <f t="shared" si="7"/>
        <v>6.3</v>
      </c>
      <c r="AS49" s="234">
        <f t="shared" si="18"/>
        <v>4.8</v>
      </c>
      <c r="AT49" s="236">
        <f t="shared" si="19"/>
        <v>5.0999999999999996</v>
      </c>
      <c r="AU49" s="235">
        <f t="shared" si="20"/>
        <v>3.8</v>
      </c>
      <c r="AV49" s="235">
        <f t="shared" si="11"/>
        <v>4.9000000000000004</v>
      </c>
      <c r="AW49" s="2"/>
    </row>
    <row r="50" spans="1:49" ht="15.75" customHeight="1" x14ac:dyDescent="0.3">
      <c r="A50" t="str">
        <f>'Indicator Data'!A58</f>
        <v>Cross Cutting Area</v>
      </c>
      <c r="B50" t="str">
        <f>'Indicator Data'!B58</f>
        <v>Rajshahi</v>
      </c>
      <c r="C50" t="str">
        <f>'Indicator Data'!C58</f>
        <v>Bogura</v>
      </c>
      <c r="D50">
        <f>'Indicator Data'!D58</f>
        <v>5010</v>
      </c>
      <c r="E50" s="233">
        <f>IF(OR('Indicator Data'!AJ58=0,'Indicator Data'!AJ58="No data"),"0",ROUND(IF('Indicator Data'!AJ58&gt;E$3,0,IF('Indicator Data'!AJ58&lt;E$4,10,(E$3-'Indicator Data'!AJ58)/(E$3-E$4)*10)),1))</f>
        <v>4.7</v>
      </c>
      <c r="F50" s="233">
        <f>ROUND(IF('Indicator Data'!AK58=0,0,IF(LOG('Indicator Data'!AK58)&gt;F$3,10,IF(LOG('Indicator Data'!AK58)&lt;F$4,0,((LOG('Indicator Data'!AK58)-F$4))/(F$3-F$4)*10))),1)</f>
        <v>8.1999999999999993</v>
      </c>
      <c r="G50" s="233">
        <f>ROUND(IF('Indicator Data'!AL58=0,0,IF(LOG('Indicator Data'!AL58)&gt;G$3,10,IF(LOG('Indicator Data'!AL58)&lt;G$4,0,((LOG('Indicator Data'!AL58)-G$4))/(G$3-G$4)*10))),1)</f>
        <v>7.1</v>
      </c>
      <c r="H50" s="233">
        <f>IF('Indicator Data'!AM58="No data","x",ROUND(IF('Indicator Data'!AM58&gt;H$3,10,IF('Indicator Data'!AM58&lt;H$4,0,('Indicator Data'!AM58-H$4)/(H$3-H$4)*10)),1))</f>
        <v>6.4</v>
      </c>
      <c r="I50" s="233">
        <f>IF('Indicator Data'!AN58="No data","x",ROUND(IF('Indicator Data'!AN58&gt;I$3,10,IF('Indicator Data'!AN58&lt;I$4,0,('Indicator Data'!AN58-I$4)/(I$3-I$4)*10)),1))</f>
        <v>3.3</v>
      </c>
      <c r="J50" s="233">
        <f>IF('Indicator Data'!AO58="No data","x",ROUND(IF('Indicator Data'!AO58&gt;J$3,10,IF('Indicator Data'!AO58&lt;J$4,0,('Indicator Data'!AO58-J$4)/(J$3-J$4)*10)),1))</f>
        <v>8.3000000000000007</v>
      </c>
      <c r="K50" s="233">
        <f>IF('Indicator Data'!AP58="No data","x",ROUND(IF('Indicator Data'!AP58&gt;K$3,10,IF('Indicator Data'!AP58&lt;K$4,0,('Indicator Data'!AP58-K$4)/(K$3-K$4)*10)),1))</f>
        <v>5.7</v>
      </c>
      <c r="L50" s="233">
        <f>IF('Indicator Data'!AQ58="No data","x",ROUND(IF('Indicator Data'!AQ58&gt;L$3,10,IF('Indicator Data'!AQ58&lt;L$4,0,('Indicator Data'!AQ58-L$4)/(L$3-L$4)*10)),1))</f>
        <v>5.3</v>
      </c>
      <c r="M50" s="233">
        <f>ROUND(IF('Indicator Data'!AR58=0,0,IF(LOG('Indicator Data'!AR58)&gt;M$3,10,IF(LOG('Indicator Data'!AR58)&lt;M$4,0,((LOG('Indicator Data'!AR58)-M$4))/(M$3-M$4)*10))),1)</f>
        <v>5.0999999999999996</v>
      </c>
      <c r="N50" s="233">
        <f>ROUND(IF('Indicator Data'!AS58=0,0,IF(LOG('Indicator Data'!AS58)&gt;N$3,10,IF(LOG('Indicator Data'!AK58)&lt;N$4,0,((LOG('Indicator Data'!AS58)-N$4))/(N$3-N$4)*10))),1)</f>
        <v>3.3</v>
      </c>
      <c r="O50" s="233">
        <v>0.8</v>
      </c>
      <c r="P50" s="233">
        <v>0.9</v>
      </c>
      <c r="Q50" s="233">
        <v>2.2000000000000002</v>
      </c>
      <c r="R50" s="233">
        <f>ROUND(IF('Indicator Data'!AW58=0,0,IF(LOG('Indicator Data'!AW58)&gt;R$3,10,IF(LOG('Indicator Data'!AW58)&lt;R$4,0,((LOG('Indicator Data'!AW58)-R$4))/(R$3-R$4)*10))),1)</f>
        <v>5</v>
      </c>
      <c r="S50" s="233">
        <f>ROUND(IF('Indicator Data'!AX58=0,0,IF(LOG('Indicator Data'!AX58)&gt;S$3,10,IF(LOG('Indicator Data'!AX58)&lt;S$4,0,((LOG('Indicator Data'!AX58)-S$4))/(S$3-S$4)*10))),1)</f>
        <v>6.2</v>
      </c>
      <c r="T50" s="233">
        <f>IF('Indicator Data'!AY58="No data","x",ROUND(IF('Indicator Data'!AY58&gt;T$3,10,IF('Indicator Data'!AY58&lt;T$4,0,('Indicator Data'!AY58-T$4)/(T$3-T$4)*10)),1))</f>
        <v>0</v>
      </c>
      <c r="U50" s="233">
        <f>ROUND(IF('Indicator Data'!AZ58=0,0,IF(LOG('Indicator Data'!AZ58)&gt;U$3,10,IF(LOG('Indicator Data'!AZ58)&lt;U$4,0,((LOG('Indicator Data'!AZ58)-U$4))/(U$3-U$4)*10))),1)</f>
        <v>6.3</v>
      </c>
      <c r="V50" s="233">
        <f>ROUND(IF('Indicator Data'!BA58=0,0,IF(LOG('Indicator Data'!BA58)&gt;V$3,10,IF(LOG('Indicator Data'!BA58)&lt;V$4,0,((LOG('Indicator Data'!BA58)-V$4))/(V$3-V$4)*10))),1)</f>
        <v>6</v>
      </c>
      <c r="W50" s="233">
        <f>ROUND(IF('Indicator Data'!BB58=0,0,IF(LOG('Indicator Data'!BB58)&gt;W$3,10,IF(LOG('Indicator Data'!BB58)&lt;W$4,0,((LOG('Indicator Data'!BB58)-W$4))/(W$3-W$4)*10))),1)</f>
        <v>5.8</v>
      </c>
      <c r="X50" s="233">
        <f>IF('Indicator Data'!BC58="No data","x",ROUND(IF('Indicator Data'!BC58&gt;X$3,10,IF('Indicator Data'!BC58&lt;X$4,0,('Indicator Data'!BC58-X$4)/(X$3-X$4)*10)),1))</f>
        <v>4.8</v>
      </c>
      <c r="Y50" s="233">
        <f>ROUND(IF('Indicator Data'!BD58=0,0,IF(LOG('Indicator Data'!BD58)&gt;Y$3,10,IF(LOG('Indicator Data'!BD58)&lt;Y$4,0,((LOG('Indicator Data'!BD58)-Y$4))/(Y$3-Y$4)*10))),1)</f>
        <v>8</v>
      </c>
      <c r="Z50" s="233">
        <f>ROUND(IF('Indicator Data'!BE58=0,0,IF(LOG('Indicator Data'!BE58)&gt;Z$3,10,IF(LOG('Indicator Data'!BE58)&lt;Z$4,0,((LOG('Indicator Data'!BE58)-Z$4))/(Z$3-Z$4)*10))),1)</f>
        <v>6.8</v>
      </c>
      <c r="AA50" s="233">
        <f>ROUND(IF('Indicator Data'!BF58=0,0,IF(LOG('Indicator Data'!BF58)&gt;AA$3,10,IF(LOG('Indicator Data'!BF58)&lt;AA$4,0,((LOG('Indicator Data'!BF58)-AA$4))/(AA$3-AA$4)*10))),1)</f>
        <v>7.1</v>
      </c>
      <c r="AB50" s="233">
        <f>ROUND(IF('Indicator Data'!BG58=0,0,IF(LOG('Indicator Data'!BG58)&gt;AB$3,10,IF(LOG('Indicator Data'!BG58)&lt;AB$4,0,((LOG('Indicator Data'!BG58)-AB$4))/(AB$3-AB$4)*10))),1)</f>
        <v>7.2</v>
      </c>
      <c r="AC50" s="233">
        <f>ROUND(IF('Indicator Data'!BH58=0,0,IF(LOG('Indicator Data'!BH58)&gt;AC$3,10,IF(LOG('Indicator Data'!BH58)&lt;AC$4,0,((LOG('Indicator Data'!BH58)-AC$4))/(AC$3-AC$4)*10))),1)</f>
        <v>5.4</v>
      </c>
      <c r="AD50" s="233">
        <f>IF('Indicator Data'!BI58="No data","x",ROUND(IF('Indicator Data'!BI58&gt;AD$3,10,IF('Indicator Data'!BI58&lt;AD$4,0,('Indicator Data'!BI58-AD$4)/(AD$3-AD$4)*10)),1))</f>
        <v>3.9</v>
      </c>
      <c r="AE50" s="233">
        <f>IF('Indicator Data'!BJ58="No data","x",ROUND(IF('Indicator Data'!BJ58&gt;AE$3,10,IF('Indicator Data'!BJ58&lt;AE$4,0,('Indicator Data'!BJ58-AE$4)/(AE$3-AE$4)*10)),1))</f>
        <v>4.5999999999999996</v>
      </c>
      <c r="AF50" s="233">
        <f>IF('Indicator Data'!BK58="No data","x",ROUND(IF('Indicator Data'!BK58&gt;AF$3,10,IF('Indicator Data'!BK58&lt;AF$4,0,('Indicator Data'!BK58-AF$4)/(AF$3-AF$4)*10)),1))</f>
        <v>1.4</v>
      </c>
      <c r="AG50" s="233">
        <f>IF('Indicator Data'!BL58="No data","x",ROUND(IF('Indicator Data'!BL58&gt;AG$3,10,IF('Indicator Data'!BL58&lt;AG$4,0,('Indicator Data'!BL58-AG$4)/(AG$3-AG$4)*10)),1))</f>
        <v>7.3</v>
      </c>
      <c r="AH50" s="233">
        <f>IF('Indicator Data'!BM58="No data","x",ROUND(IF('Indicator Data'!BM58&gt;AH$3,10,IF('Indicator Data'!BM58&lt;AH$4,0,('Indicator Data'!BM58-AH$4)/(AH$3-AH$4)*10)),1))</f>
        <v>5.6</v>
      </c>
      <c r="AI50" s="233">
        <f>ROUND(IF('Indicator Data'!BN58=0,0,IF(LOG('Indicator Data'!BN58)&gt;AI$3,10,IF(LOG('Indicator Data'!BN58)&lt;AI$4,0,((LOG('Indicator Data'!BN58)-AI$4))/(AI$3-AI$4)*10))),1)</f>
        <v>3.6</v>
      </c>
      <c r="AJ50" s="233">
        <f>IF('Indicator Data'!BO58="No data","x",ROUND(IF('Indicator Data'!BO58&gt;AJ$3,10,IF('Indicator Data'!BO58&lt;AJ$4,0,('Indicator Data'!BO58-AJ$4)/(AJ$3-AJ$4)*10)),1))</f>
        <v>7.4</v>
      </c>
      <c r="AK50" s="234">
        <f t="shared" si="14"/>
        <v>6.6</v>
      </c>
      <c r="AL50" s="234">
        <f t="shared" si="15"/>
        <v>5.7</v>
      </c>
      <c r="AM50" s="234">
        <f t="shared" si="2"/>
        <v>2.5</v>
      </c>
      <c r="AN50" s="235">
        <f t="shared" si="13"/>
        <v>5.4</v>
      </c>
      <c r="AO50" s="234">
        <f t="shared" si="16"/>
        <v>5.6</v>
      </c>
      <c r="AP50" s="234">
        <f t="shared" si="17"/>
        <v>5.7</v>
      </c>
      <c r="AQ50" s="234">
        <f t="shared" si="6"/>
        <v>5.5</v>
      </c>
      <c r="AR50" s="234">
        <f t="shared" si="7"/>
        <v>6.3</v>
      </c>
      <c r="AS50" s="234">
        <f t="shared" si="18"/>
        <v>4.4000000000000004</v>
      </c>
      <c r="AT50" s="236">
        <f t="shared" si="19"/>
        <v>5.5</v>
      </c>
      <c r="AU50" s="235">
        <f t="shared" si="20"/>
        <v>5.6</v>
      </c>
      <c r="AV50" s="235">
        <f t="shared" si="11"/>
        <v>5.5</v>
      </c>
      <c r="AW50" s="2"/>
    </row>
    <row r="51" spans="1:49" ht="15.75" customHeight="1" x14ac:dyDescent="0.3">
      <c r="A51" t="str">
        <f>'Indicator Data'!A59</f>
        <v>Barind and Drought Prone Areas</v>
      </c>
      <c r="B51" t="str">
        <f>'Indicator Data'!B59</f>
        <v>Rajshahi</v>
      </c>
      <c r="C51" t="str">
        <f>'Indicator Data'!C59</f>
        <v>Joypurhat</v>
      </c>
      <c r="D51">
        <f>'Indicator Data'!D59</f>
        <v>5038</v>
      </c>
      <c r="E51" s="233">
        <f>IF(OR('Indicator Data'!AJ59=0,'Indicator Data'!AJ59="No data"),"0",ROUND(IF('Indicator Data'!AJ59&gt;E$3,0,IF('Indicator Data'!AJ59&lt;E$4,10,(E$3-'Indicator Data'!AJ59)/(E$3-E$4)*10)),1))</f>
        <v>4.7</v>
      </c>
      <c r="F51" s="233">
        <f>ROUND(IF('Indicator Data'!AK59=0,0,IF(LOG('Indicator Data'!AK59)&gt;F$3,10,IF(LOG('Indicator Data'!AK59)&lt;F$4,0,((LOG('Indicator Data'!AK59)-F$4))/(F$3-F$4)*10))),1)</f>
        <v>7.7</v>
      </c>
      <c r="G51" s="233">
        <f>ROUND(IF('Indicator Data'!AL59=0,0,IF(LOG('Indicator Data'!AL59)&gt;G$3,10,IF(LOG('Indicator Data'!AL59)&lt;G$4,0,((LOG('Indicator Data'!AL59)-G$4))/(G$3-G$4)*10))),1)</f>
        <v>6.4</v>
      </c>
      <c r="H51" s="233">
        <f>IF('Indicator Data'!AM59="No data","x",ROUND(IF('Indicator Data'!AM59&gt;H$3,10,IF('Indicator Data'!AM59&lt;H$4,0,('Indicator Data'!AM59-H$4)/(H$3-H$4)*10)),1))</f>
        <v>4.8</v>
      </c>
      <c r="I51" s="233">
        <f>IF('Indicator Data'!AN59="No data","x",ROUND(IF('Indicator Data'!AN59&gt;I$3,10,IF('Indicator Data'!AN59&lt;I$4,0,('Indicator Data'!AN59-I$4)/(I$3-I$4)*10)),1))</f>
        <v>2.2000000000000002</v>
      </c>
      <c r="J51" s="233">
        <f>IF('Indicator Data'!AO59="No data","x",ROUND(IF('Indicator Data'!AO59&gt;J$3,10,IF('Indicator Data'!AO59&lt;J$4,0,('Indicator Data'!AO59-J$4)/(J$3-J$4)*10)),1))</f>
        <v>8.4</v>
      </c>
      <c r="K51" s="233">
        <f>IF('Indicator Data'!AP59="No data","x",ROUND(IF('Indicator Data'!AP59&gt;K$3,10,IF('Indicator Data'!AP59&lt;K$4,0,('Indicator Data'!AP59-K$4)/(K$3-K$4)*10)),1))</f>
        <v>6.4</v>
      </c>
      <c r="L51" s="233">
        <f>IF('Indicator Data'!AQ59="No data","x",ROUND(IF('Indicator Data'!AQ59&gt;L$3,10,IF('Indicator Data'!AQ59&lt;L$4,0,('Indicator Data'!AQ59-L$4)/(L$3-L$4)*10)),1))</f>
        <v>5.7</v>
      </c>
      <c r="M51" s="233">
        <f>ROUND(IF('Indicator Data'!AR59=0,0,IF(LOG('Indicator Data'!AR59)&gt;M$3,10,IF(LOG('Indicator Data'!AR59)&lt;M$4,0,((LOG('Indicator Data'!AR59)-M$4))/(M$3-M$4)*10))),1)</f>
        <v>1.9</v>
      </c>
      <c r="N51" s="233">
        <f>ROUND(IF('Indicator Data'!AS59=0,0,IF(LOG('Indicator Data'!AS59)&gt;N$3,10,IF(LOG('Indicator Data'!AK59)&lt;N$4,0,((LOG('Indicator Data'!AS59)-N$4))/(N$3-N$4)*10))),1)</f>
        <v>5.0999999999999996</v>
      </c>
      <c r="O51" s="233">
        <v>0.8</v>
      </c>
      <c r="P51" s="233">
        <v>0.9</v>
      </c>
      <c r="Q51" s="233">
        <v>2.2000000000000002</v>
      </c>
      <c r="R51" s="233">
        <f>ROUND(IF('Indicator Data'!AW59=0,0,IF(LOG('Indicator Data'!AW59)&gt;R$3,10,IF(LOG('Indicator Data'!AW59)&lt;R$4,0,((LOG('Indicator Data'!AW59)-R$4))/(R$3-R$4)*10))),1)</f>
        <v>5.5</v>
      </c>
      <c r="S51" s="233">
        <f>ROUND(IF('Indicator Data'!AX59=0,0,IF(LOG('Indicator Data'!AX59)&gt;S$3,10,IF(LOG('Indicator Data'!AX59)&lt;S$4,0,((LOG('Indicator Data'!AX59)-S$4))/(S$3-S$4)*10))),1)</f>
        <v>0</v>
      </c>
      <c r="T51" s="233">
        <f>IF('Indicator Data'!AY59="No data","x",ROUND(IF('Indicator Data'!AY59&gt;T$3,10,IF('Indicator Data'!AY59&lt;T$4,0,('Indicator Data'!AY59-T$4)/(T$3-T$4)*10)),1))</f>
        <v>0</v>
      </c>
      <c r="U51" s="233">
        <f>ROUND(IF('Indicator Data'!AZ59=0,0,IF(LOG('Indicator Data'!AZ59)&gt;U$3,10,IF(LOG('Indicator Data'!AZ59)&lt;U$4,0,((LOG('Indicator Data'!AZ59)-U$4))/(U$3-U$4)*10))),1)</f>
        <v>7.4</v>
      </c>
      <c r="V51" s="233">
        <f>ROUND(IF('Indicator Data'!BA59=0,0,IF(LOG('Indicator Data'!BA59)&gt;V$3,10,IF(LOG('Indicator Data'!BA59)&lt;V$4,0,((LOG('Indicator Data'!BA59)-V$4))/(V$3-V$4)*10))),1)</f>
        <v>5.3</v>
      </c>
      <c r="W51" s="233">
        <f>ROUND(IF('Indicator Data'!BB59=0,0,IF(LOG('Indicator Data'!BB59)&gt;W$3,10,IF(LOG('Indicator Data'!BB59)&lt;W$4,0,((LOG('Indicator Data'!BB59)-W$4))/(W$3-W$4)*10))),1)</f>
        <v>6.5</v>
      </c>
      <c r="X51" s="233">
        <f>IF('Indicator Data'!BC59="No data","x",ROUND(IF('Indicator Data'!BC59&gt;X$3,10,IF('Indicator Data'!BC59&lt;X$4,0,('Indicator Data'!BC59-X$4)/(X$3-X$4)*10)),1))</f>
        <v>2.1</v>
      </c>
      <c r="Y51" s="233">
        <f>ROUND(IF('Indicator Data'!BD59=0,0,IF(LOG('Indicator Data'!BD59)&gt;Y$3,10,IF(LOG('Indicator Data'!BD59)&lt;Y$4,0,((LOG('Indicator Data'!BD59)-Y$4))/(Y$3-Y$4)*10))),1)</f>
        <v>0</v>
      </c>
      <c r="Z51" s="233">
        <f>ROUND(IF('Indicator Data'!BE59=0,0,IF(LOG('Indicator Data'!BE59)&gt;Z$3,10,IF(LOG('Indicator Data'!BE59)&lt;Z$4,0,((LOG('Indicator Data'!BE59)-Z$4))/(Z$3-Z$4)*10))),1)</f>
        <v>0</v>
      </c>
      <c r="AA51" s="233">
        <f>ROUND(IF('Indicator Data'!BF59=0,0,IF(LOG('Indicator Data'!BF59)&gt;AA$3,10,IF(LOG('Indicator Data'!BF59)&lt;AA$4,0,((LOG('Indicator Data'!BF59)-AA$4))/(AA$3-AA$4)*10))),1)</f>
        <v>4.7</v>
      </c>
      <c r="AB51" s="233">
        <f>ROUND(IF('Indicator Data'!BG59=0,0,IF(LOG('Indicator Data'!BG59)&gt;AB$3,10,IF(LOG('Indicator Data'!BG59)&lt;AB$4,0,((LOG('Indicator Data'!BG59)-AB$4))/(AB$3-AB$4)*10))),1)</f>
        <v>7.3</v>
      </c>
      <c r="AC51" s="233">
        <f>ROUND(IF('Indicator Data'!BH59=0,0,IF(LOG('Indicator Data'!BH59)&gt;AC$3,10,IF(LOG('Indicator Data'!BH59)&lt;AC$4,0,((LOG('Indicator Data'!BH59)-AC$4))/(AC$3-AC$4)*10))),1)</f>
        <v>7.7</v>
      </c>
      <c r="AD51" s="233">
        <f>IF('Indicator Data'!BI59="No data","x",ROUND(IF('Indicator Data'!BI59&gt;AD$3,10,IF('Indicator Data'!BI59&lt;AD$4,0,('Indicator Data'!BI59-AD$4)/(AD$3-AD$4)*10)),1))</f>
        <v>3.8</v>
      </c>
      <c r="AE51" s="233">
        <f>IF('Indicator Data'!BJ59="No data","x",ROUND(IF('Indicator Data'!BJ59&gt;AE$3,10,IF('Indicator Data'!BJ59&lt;AE$4,0,('Indicator Data'!BJ59-AE$4)/(AE$3-AE$4)*10)),1))</f>
        <v>4.0999999999999996</v>
      </c>
      <c r="AF51" s="233">
        <f>IF('Indicator Data'!BK59="No data","x",ROUND(IF('Indicator Data'!BK59&gt;AF$3,10,IF('Indicator Data'!BK59&lt;AF$4,0,('Indicator Data'!BK59-AF$4)/(AF$3-AF$4)*10)),1))</f>
        <v>1.2</v>
      </c>
      <c r="AG51" s="233">
        <f>IF('Indicator Data'!BL59="No data","x",ROUND(IF('Indicator Data'!BL59&gt;AG$3,10,IF('Indicator Data'!BL59&lt;AG$4,0,('Indicator Data'!BL59-AG$4)/(AG$3-AG$4)*10)),1))</f>
        <v>7.7</v>
      </c>
      <c r="AH51" s="233">
        <f>IF('Indicator Data'!BM59="No data","x",ROUND(IF('Indicator Data'!BM59&gt;AH$3,10,IF('Indicator Data'!BM59&lt;AH$4,0,('Indicator Data'!BM59-AH$4)/(AH$3-AH$4)*10)),1))</f>
        <v>6.4</v>
      </c>
      <c r="AI51" s="233">
        <f>ROUND(IF('Indicator Data'!BN59=0,0,IF(LOG('Indicator Data'!BN59)&gt;AI$3,10,IF(LOG('Indicator Data'!BN59)&lt;AI$4,0,((LOG('Indicator Data'!BN59)-AI$4))/(AI$3-AI$4)*10))),1)</f>
        <v>6.4</v>
      </c>
      <c r="AJ51" s="233">
        <f>IF('Indicator Data'!BO59="No data","x",ROUND(IF('Indicator Data'!BO59&gt;AJ$3,10,IF('Indicator Data'!BO59&lt;AJ$4,0,('Indicator Data'!BO59-AJ$4)/(AJ$3-AJ$4)*10)),1))</f>
        <v>9.6999999999999993</v>
      </c>
      <c r="AK51" s="234">
        <f t="shared" si="14"/>
        <v>5.9</v>
      </c>
      <c r="AL51" s="234">
        <f t="shared" si="15"/>
        <v>5.7</v>
      </c>
      <c r="AM51" s="234">
        <f t="shared" si="2"/>
        <v>2.2000000000000002</v>
      </c>
      <c r="AN51" s="235">
        <f t="shared" si="13"/>
        <v>4.9000000000000004</v>
      </c>
      <c r="AO51" s="234">
        <f t="shared" si="16"/>
        <v>2.8</v>
      </c>
      <c r="AP51" s="234">
        <f t="shared" si="17"/>
        <v>5.3</v>
      </c>
      <c r="AQ51" s="234">
        <f t="shared" si="6"/>
        <v>1.2</v>
      </c>
      <c r="AR51" s="234">
        <f t="shared" si="7"/>
        <v>7.5</v>
      </c>
      <c r="AS51" s="234">
        <f t="shared" si="18"/>
        <v>4.9000000000000004</v>
      </c>
      <c r="AT51" s="236">
        <f t="shared" si="19"/>
        <v>5.0999999999999996</v>
      </c>
      <c r="AU51" s="235">
        <f t="shared" si="20"/>
        <v>4</v>
      </c>
      <c r="AV51" s="235">
        <f t="shared" si="11"/>
        <v>4.5</v>
      </c>
      <c r="AW51" s="2"/>
    </row>
    <row r="52" spans="1:49" ht="15.75" customHeight="1" x14ac:dyDescent="0.3">
      <c r="A52" t="str">
        <f>'Indicator Data'!A60</f>
        <v>Barind and Drought Prone Areas</v>
      </c>
      <c r="B52" t="str">
        <f>'Indicator Data'!B60</f>
        <v>Rajshahi</v>
      </c>
      <c r="C52" t="str">
        <f>'Indicator Data'!C60</f>
        <v>Naogaon</v>
      </c>
      <c r="D52">
        <f>'Indicator Data'!D60</f>
        <v>5064</v>
      </c>
      <c r="E52" s="233">
        <f>IF(OR('Indicator Data'!AJ60=0,'Indicator Data'!AJ60="No data"),"0",ROUND(IF('Indicator Data'!AJ60&gt;E$3,0,IF('Indicator Data'!AJ60&lt;E$4,10,(E$3-'Indicator Data'!AJ60)/(E$3-E$4)*10)),1))</f>
        <v>3.9</v>
      </c>
      <c r="F52" s="233">
        <f>ROUND(IF('Indicator Data'!AK60=0,0,IF(LOG('Indicator Data'!AK60)&gt;F$3,10,IF(LOG('Indicator Data'!AK60)&lt;F$4,0,((LOG('Indicator Data'!AK60)-F$4))/(F$3-F$4)*10))),1)</f>
        <v>8.6</v>
      </c>
      <c r="G52" s="233">
        <f>ROUND(IF('Indicator Data'!AL60=0,0,IF(LOG('Indicator Data'!AL60)&gt;G$3,10,IF(LOG('Indicator Data'!AL60)&lt;G$4,0,((LOG('Indicator Data'!AL60)-G$4))/(G$3-G$4)*10))),1)</f>
        <v>7.6</v>
      </c>
      <c r="H52" s="233">
        <f>IF('Indicator Data'!AM60="No data","x",ROUND(IF('Indicator Data'!AM60&gt;H$3,10,IF('Indicator Data'!AM60&lt;H$4,0,('Indicator Data'!AM60-H$4)/(H$3-H$4)*10)),1))</f>
        <v>5.4</v>
      </c>
      <c r="I52" s="233">
        <f>IF('Indicator Data'!AN60="No data","x",ROUND(IF('Indicator Data'!AN60&gt;I$3,10,IF('Indicator Data'!AN60&lt;I$4,0,('Indicator Data'!AN60-I$4)/(I$3-I$4)*10)),1))</f>
        <v>4.5999999999999996</v>
      </c>
      <c r="J52" s="233">
        <f>IF('Indicator Data'!AO60="No data","x",ROUND(IF('Indicator Data'!AO60&gt;J$3,10,IF('Indicator Data'!AO60&lt;J$4,0,('Indicator Data'!AO60-J$4)/(J$3-J$4)*10)),1))</f>
        <v>8.1999999999999993</v>
      </c>
      <c r="K52" s="233">
        <f>IF('Indicator Data'!AP60="No data","x",ROUND(IF('Indicator Data'!AP60&gt;K$3,10,IF('Indicator Data'!AP60&lt;K$4,0,('Indicator Data'!AP60-K$4)/(K$3-K$4)*10)),1))</f>
        <v>6.3</v>
      </c>
      <c r="L52" s="233">
        <f>IF('Indicator Data'!AQ60="No data","x",ROUND(IF('Indicator Data'!AQ60&gt;L$3,10,IF('Indicator Data'!AQ60&lt;L$4,0,('Indicator Data'!AQ60-L$4)/(L$3-L$4)*10)),1))</f>
        <v>5.3</v>
      </c>
      <c r="M52" s="233">
        <f>ROUND(IF('Indicator Data'!AR60=0,0,IF(LOG('Indicator Data'!AR60)&gt;M$3,10,IF(LOG('Indicator Data'!AR60)&lt;M$4,0,((LOG('Indicator Data'!AR60)-M$4))/(M$3-M$4)*10))),1)</f>
        <v>3.9</v>
      </c>
      <c r="N52" s="233">
        <f>ROUND(IF('Indicator Data'!AS60=0,0,IF(LOG('Indicator Data'!AS60)&gt;N$3,10,IF(LOG('Indicator Data'!AK60)&lt;N$4,0,((LOG('Indicator Data'!AS60)-N$4))/(N$3-N$4)*10))),1)</f>
        <v>3.2</v>
      </c>
      <c r="O52" s="233">
        <v>0.8</v>
      </c>
      <c r="P52" s="233">
        <v>0.9</v>
      </c>
      <c r="Q52" s="233">
        <v>2.2000000000000002</v>
      </c>
      <c r="R52" s="233">
        <f>ROUND(IF('Indicator Data'!AW60=0,0,IF(LOG('Indicator Data'!AW60)&gt;R$3,10,IF(LOG('Indicator Data'!AW60)&lt;R$4,0,((LOG('Indicator Data'!AW60)-R$4))/(R$3-R$4)*10))),1)</f>
        <v>3.3</v>
      </c>
      <c r="S52" s="233">
        <f>ROUND(IF('Indicator Data'!AX60=0,0,IF(LOG('Indicator Data'!AX60)&gt;S$3,10,IF(LOG('Indicator Data'!AX60)&lt;S$4,0,((LOG('Indicator Data'!AX60)-S$4))/(S$3-S$4)*10))),1)</f>
        <v>6.5</v>
      </c>
      <c r="T52" s="233">
        <f>IF('Indicator Data'!AY60="No data","x",ROUND(IF('Indicator Data'!AY60&gt;T$3,10,IF('Indicator Data'!AY60&lt;T$4,0,('Indicator Data'!AY60-T$4)/(T$3-T$4)*10)),1))</f>
        <v>0</v>
      </c>
      <c r="U52" s="233">
        <f>ROUND(IF('Indicator Data'!AZ60=0,0,IF(LOG('Indicator Data'!AZ60)&gt;U$3,10,IF(LOG('Indicator Data'!AZ60)&lt;U$4,0,((LOG('Indicator Data'!AZ60)-U$4))/(U$3-U$4)*10))),1)</f>
        <v>8.3000000000000007</v>
      </c>
      <c r="V52" s="233">
        <f>ROUND(IF('Indicator Data'!BA60=0,0,IF(LOG('Indicator Data'!BA60)&gt;V$3,10,IF(LOG('Indicator Data'!BA60)&lt;V$4,0,((LOG('Indicator Data'!BA60)-V$4))/(V$3-V$4)*10))),1)</f>
        <v>3.6</v>
      </c>
      <c r="W52" s="233">
        <f>ROUND(IF('Indicator Data'!BB60=0,0,IF(LOG('Indicator Data'!BB60)&gt;W$3,10,IF(LOG('Indicator Data'!BB60)&lt;W$4,0,((LOG('Indicator Data'!BB60)-W$4))/(W$3-W$4)*10))),1)</f>
        <v>4.0999999999999996</v>
      </c>
      <c r="X52" s="233">
        <f>IF('Indicator Data'!BC60="No data","x",ROUND(IF('Indicator Data'!BC60&gt;X$3,10,IF('Indicator Data'!BC60&lt;X$4,0,('Indicator Data'!BC60-X$4)/(X$3-X$4)*10)),1))</f>
        <v>7.8</v>
      </c>
      <c r="Y52" s="233">
        <f>ROUND(IF('Indicator Data'!BD60=0,0,IF(LOG('Indicator Data'!BD60)&gt;Y$3,10,IF(LOG('Indicator Data'!BD60)&lt;Y$4,0,((LOG('Indicator Data'!BD60)-Y$4))/(Y$3-Y$4)*10))),1)</f>
        <v>7.6</v>
      </c>
      <c r="Z52" s="233">
        <f>ROUND(IF('Indicator Data'!BE60=0,0,IF(LOG('Indicator Data'!BE60)&gt;Z$3,10,IF(LOG('Indicator Data'!BE60)&lt;Z$4,0,((LOG('Indicator Data'!BE60)-Z$4))/(Z$3-Z$4)*10))),1)</f>
        <v>8.4</v>
      </c>
      <c r="AA52" s="233">
        <f>ROUND(IF('Indicator Data'!BF60=0,0,IF(LOG('Indicator Data'!BF60)&gt;AA$3,10,IF(LOG('Indicator Data'!BF60)&lt;AA$4,0,((LOG('Indicator Data'!BF60)-AA$4))/(AA$3-AA$4)*10))),1)</f>
        <v>7.3</v>
      </c>
      <c r="AB52" s="233">
        <f>ROUND(IF('Indicator Data'!BG60=0,0,IF(LOG('Indicator Data'!BG60)&gt;AB$3,10,IF(LOG('Indicator Data'!BG60)&lt;AB$4,0,((LOG('Indicator Data'!BG60)-AB$4))/(AB$3-AB$4)*10))),1)</f>
        <v>7.5</v>
      </c>
      <c r="AC52" s="233">
        <f>ROUND(IF('Indicator Data'!BH60=0,0,IF(LOG('Indicator Data'!BH60)&gt;AC$3,10,IF(LOG('Indicator Data'!BH60)&lt;AC$4,0,((LOG('Indicator Data'!BH60)-AC$4))/(AC$3-AC$4)*10))),1)</f>
        <v>5.4</v>
      </c>
      <c r="AD52" s="233">
        <f>IF('Indicator Data'!BI60="No data","x",ROUND(IF('Indicator Data'!BI60&gt;AD$3,10,IF('Indicator Data'!BI60&lt;AD$4,0,('Indicator Data'!BI60-AD$4)/(AD$3-AD$4)*10)),1))</f>
        <v>2.8</v>
      </c>
      <c r="AE52" s="233">
        <f>IF('Indicator Data'!BJ60="No data","x",ROUND(IF('Indicator Data'!BJ60&gt;AE$3,10,IF('Indicator Data'!BJ60&lt;AE$4,0,('Indicator Data'!BJ60-AE$4)/(AE$3-AE$4)*10)),1))</f>
        <v>8.6999999999999993</v>
      </c>
      <c r="AF52" s="233">
        <f>IF('Indicator Data'!BK60="No data","x",ROUND(IF('Indicator Data'!BK60&gt;AF$3,10,IF('Indicator Data'!BK60&lt;AF$4,0,('Indicator Data'!BK60-AF$4)/(AF$3-AF$4)*10)),1))</f>
        <v>1.7</v>
      </c>
      <c r="AG52" s="233">
        <f>IF('Indicator Data'!BL60="No data","x",ROUND(IF('Indicator Data'!BL60&gt;AG$3,10,IF('Indicator Data'!BL60&lt;AG$4,0,('Indicator Data'!BL60-AG$4)/(AG$3-AG$4)*10)),1))</f>
        <v>7.8</v>
      </c>
      <c r="AH52" s="233">
        <f>IF('Indicator Data'!BM60="No data","x",ROUND(IF('Indicator Data'!BM60&gt;AH$3,10,IF('Indicator Data'!BM60&lt;AH$4,0,('Indicator Data'!BM60-AH$4)/(AH$3-AH$4)*10)),1))</f>
        <v>6.2</v>
      </c>
      <c r="AI52" s="233">
        <f>ROUND(IF('Indicator Data'!BN60=0,0,IF(LOG('Indicator Data'!BN60)&gt;AI$3,10,IF(LOG('Indicator Data'!BN60)&lt;AI$4,0,((LOG('Indicator Data'!BN60)-AI$4))/(AI$3-AI$4)*10))),1)</f>
        <v>7</v>
      </c>
      <c r="AJ52" s="233">
        <f>IF('Indicator Data'!BO60="No data","x",ROUND(IF('Indicator Data'!BO60&gt;AJ$3,10,IF('Indicator Data'!BO60&lt;AJ$4,0,('Indicator Data'!BO60-AJ$4)/(AJ$3-AJ$4)*10)),1))</f>
        <v>6.8</v>
      </c>
      <c r="AK52" s="234">
        <f t="shared" si="14"/>
        <v>6.4</v>
      </c>
      <c r="AL52" s="234">
        <f t="shared" si="15"/>
        <v>6.1</v>
      </c>
      <c r="AM52" s="234">
        <f t="shared" si="2"/>
        <v>2.2000000000000002</v>
      </c>
      <c r="AN52" s="235">
        <f t="shared" si="13"/>
        <v>5.3</v>
      </c>
      <c r="AO52" s="234">
        <f t="shared" si="16"/>
        <v>4.9000000000000004</v>
      </c>
      <c r="AP52" s="234">
        <f t="shared" si="17"/>
        <v>6</v>
      </c>
      <c r="AQ52" s="234">
        <f t="shared" si="6"/>
        <v>5.8</v>
      </c>
      <c r="AR52" s="234">
        <f t="shared" si="7"/>
        <v>6.5</v>
      </c>
      <c r="AS52" s="234">
        <f t="shared" si="18"/>
        <v>5.7</v>
      </c>
      <c r="AT52" s="236">
        <f t="shared" si="19"/>
        <v>6</v>
      </c>
      <c r="AU52" s="235">
        <f t="shared" si="20"/>
        <v>5.5</v>
      </c>
      <c r="AV52" s="235">
        <f t="shared" si="11"/>
        <v>5.4</v>
      </c>
      <c r="AW52" s="2"/>
    </row>
    <row r="53" spans="1:49" ht="15.75" customHeight="1" x14ac:dyDescent="0.3">
      <c r="A53" t="str">
        <f>'Indicator Data'!A61</f>
        <v>Barind and Drought Prone Areas</v>
      </c>
      <c r="B53" t="str">
        <f>'Indicator Data'!B61</f>
        <v>Rajshahi</v>
      </c>
      <c r="C53" t="str">
        <f>'Indicator Data'!C61</f>
        <v>Natore</v>
      </c>
      <c r="D53">
        <f>'Indicator Data'!D61</f>
        <v>5069</v>
      </c>
      <c r="E53" s="233">
        <f>IF(OR('Indicator Data'!AJ61=0,'Indicator Data'!AJ61="No data"),"0",ROUND(IF('Indicator Data'!AJ61&gt;E$3,0,IF('Indicator Data'!AJ61&lt;E$4,10,(E$3-'Indicator Data'!AJ61)/(E$3-E$4)*10)),1))</f>
        <v>5.6</v>
      </c>
      <c r="F53" s="233">
        <f>ROUND(IF('Indicator Data'!AK61=0,0,IF(LOG('Indicator Data'!AK61)&gt;F$3,10,IF(LOG('Indicator Data'!AK61)&lt;F$4,0,((LOG('Indicator Data'!AK61)-F$4))/(F$3-F$4)*10))),1)</f>
        <v>8.1</v>
      </c>
      <c r="G53" s="233">
        <f>ROUND(IF('Indicator Data'!AL61=0,0,IF(LOG('Indicator Data'!AL61)&gt;G$3,10,IF(LOG('Indicator Data'!AL61)&lt;G$4,0,((LOG('Indicator Data'!AL61)-G$4))/(G$3-G$4)*10))),1)</f>
        <v>6.7</v>
      </c>
      <c r="H53" s="233">
        <f>IF('Indicator Data'!AM61="No data","x",ROUND(IF('Indicator Data'!AM61&gt;H$3,10,IF('Indicator Data'!AM61&lt;H$4,0,('Indicator Data'!AM61-H$4)/(H$3-H$4)*10)),1))</f>
        <v>7.1</v>
      </c>
      <c r="I53" s="233">
        <f>IF('Indicator Data'!AN61="No data","x",ROUND(IF('Indicator Data'!AN61&gt;I$3,10,IF('Indicator Data'!AN61&lt;I$4,0,('Indicator Data'!AN61-I$4)/(I$3-I$4)*10)),1))</f>
        <v>1.9</v>
      </c>
      <c r="J53" s="233">
        <f>IF('Indicator Data'!AO61="No data","x",ROUND(IF('Indicator Data'!AO61&gt;J$3,10,IF('Indicator Data'!AO61&lt;J$4,0,('Indicator Data'!AO61-J$4)/(J$3-J$4)*10)),1))</f>
        <v>7.5</v>
      </c>
      <c r="K53" s="233">
        <f>IF('Indicator Data'!AP61="No data","x",ROUND(IF('Indicator Data'!AP61&gt;K$3,10,IF('Indicator Data'!AP61&lt;K$4,0,('Indicator Data'!AP61-K$4)/(K$3-K$4)*10)),1))</f>
        <v>6.1</v>
      </c>
      <c r="L53" s="233">
        <f>IF('Indicator Data'!AQ61="No data","x",ROUND(IF('Indicator Data'!AQ61&gt;L$3,10,IF('Indicator Data'!AQ61&lt;L$4,0,('Indicator Data'!AQ61-L$4)/(L$3-L$4)*10)),1))</f>
        <v>5</v>
      </c>
      <c r="M53" s="233">
        <f>ROUND(IF('Indicator Data'!AR61=0,0,IF(LOG('Indicator Data'!AR61)&gt;M$3,10,IF(LOG('Indicator Data'!AR61)&lt;M$4,0,((LOG('Indicator Data'!AR61)-M$4))/(M$3-M$4)*10))),1)</f>
        <v>5.6</v>
      </c>
      <c r="N53" s="233">
        <f>ROUND(IF('Indicator Data'!AS61=0,0,IF(LOG('Indicator Data'!AS61)&gt;N$3,10,IF(LOG('Indicator Data'!AK61)&lt;N$4,0,((LOG('Indicator Data'!AS61)-N$4))/(N$3-N$4)*10))),1)</f>
        <v>4.5</v>
      </c>
      <c r="O53" s="233">
        <v>0.8</v>
      </c>
      <c r="P53" s="233">
        <v>0.9</v>
      </c>
      <c r="Q53" s="233">
        <v>2.2000000000000002</v>
      </c>
      <c r="R53" s="233">
        <f>ROUND(IF('Indicator Data'!AW61=0,0,IF(LOG('Indicator Data'!AW61)&gt;R$3,10,IF(LOG('Indicator Data'!AW61)&lt;R$4,0,((LOG('Indicator Data'!AW61)-R$4))/(R$3-R$4)*10))),1)</f>
        <v>3.3</v>
      </c>
      <c r="S53" s="233">
        <f>ROUND(IF('Indicator Data'!AX61=0,0,IF(LOG('Indicator Data'!AX61)&gt;S$3,10,IF(LOG('Indicator Data'!AX61)&lt;S$4,0,((LOG('Indicator Data'!AX61)-S$4))/(S$3-S$4)*10))),1)</f>
        <v>7.5</v>
      </c>
      <c r="T53" s="233">
        <f>IF('Indicator Data'!AY61="No data","x",ROUND(IF('Indicator Data'!AY61&gt;T$3,10,IF('Indicator Data'!AY61&lt;T$4,0,('Indicator Data'!AY61-T$4)/(T$3-T$4)*10)),1))</f>
        <v>0</v>
      </c>
      <c r="U53" s="233">
        <f>ROUND(IF('Indicator Data'!AZ61=0,0,IF(LOG('Indicator Data'!AZ61)&gt;U$3,10,IF(LOG('Indicator Data'!AZ61)&lt;U$4,0,((LOG('Indicator Data'!AZ61)-U$4))/(U$3-U$4)*10))),1)</f>
        <v>4.5999999999999996</v>
      </c>
      <c r="V53" s="233">
        <f>ROUND(IF('Indicator Data'!BA61=0,0,IF(LOG('Indicator Data'!BA61)&gt;V$3,10,IF(LOG('Indicator Data'!BA61)&lt;V$4,0,((LOG('Indicator Data'!BA61)-V$4))/(V$3-V$4)*10))),1)</f>
        <v>2.4</v>
      </c>
      <c r="W53" s="233">
        <f>ROUND(IF('Indicator Data'!BB61=0,0,IF(LOG('Indicator Data'!BB61)&gt;W$3,10,IF(LOG('Indicator Data'!BB61)&lt;W$4,0,((LOG('Indicator Data'!BB61)-W$4))/(W$3-W$4)*10))),1)</f>
        <v>3.2</v>
      </c>
      <c r="X53" s="233">
        <f>IF('Indicator Data'!BC61="No data","x",ROUND(IF('Indicator Data'!BC61&gt;X$3,10,IF('Indicator Data'!BC61&lt;X$4,0,('Indicator Data'!BC61-X$4)/(X$3-X$4)*10)),1))</f>
        <v>5</v>
      </c>
      <c r="Y53" s="233">
        <f>ROUND(IF('Indicator Data'!BD61=0,0,IF(LOG('Indicator Data'!BD61)&gt;Y$3,10,IF(LOG('Indicator Data'!BD61)&lt;Y$4,0,((LOG('Indicator Data'!BD61)-Y$4))/(Y$3-Y$4)*10))),1)</f>
        <v>6</v>
      </c>
      <c r="Z53" s="233">
        <f>ROUND(IF('Indicator Data'!BE61=0,0,IF(LOG('Indicator Data'!BE61)&gt;Z$3,10,IF(LOG('Indicator Data'!BE61)&lt;Z$4,0,((LOG('Indicator Data'!BE61)-Z$4))/(Z$3-Z$4)*10))),1)</f>
        <v>5.4</v>
      </c>
      <c r="AA53" s="233">
        <f>ROUND(IF('Indicator Data'!BF61=0,0,IF(LOG('Indicator Data'!BF61)&gt;AA$3,10,IF(LOG('Indicator Data'!BF61)&lt;AA$4,0,((LOG('Indicator Data'!BF61)-AA$4))/(AA$3-AA$4)*10))),1)</f>
        <v>5.7</v>
      </c>
      <c r="AB53" s="233">
        <f>ROUND(IF('Indicator Data'!BG61=0,0,IF(LOG('Indicator Data'!BG61)&gt;AB$3,10,IF(LOG('Indicator Data'!BG61)&lt;AB$4,0,((LOG('Indicator Data'!BG61)-AB$4))/(AB$3-AB$4)*10))),1)</f>
        <v>8</v>
      </c>
      <c r="AC53" s="233">
        <f>ROUND(IF('Indicator Data'!BH61=0,0,IF(LOG('Indicator Data'!BH61)&gt;AC$3,10,IF(LOG('Indicator Data'!BH61)&lt;AC$4,0,((LOG('Indicator Data'!BH61)-AC$4))/(AC$3-AC$4)*10))),1)</f>
        <v>7.7</v>
      </c>
      <c r="AD53" s="233">
        <f>IF('Indicator Data'!BI61="No data","x",ROUND(IF('Indicator Data'!BI61&gt;AD$3,10,IF('Indicator Data'!BI61&lt;AD$4,0,('Indicator Data'!BI61-AD$4)/(AD$3-AD$4)*10)),1))</f>
        <v>3.2</v>
      </c>
      <c r="AE53" s="233">
        <f>IF('Indicator Data'!BJ61="No data","x",ROUND(IF('Indicator Data'!BJ61&gt;AE$3,10,IF('Indicator Data'!BJ61&lt;AE$4,0,('Indicator Data'!BJ61-AE$4)/(AE$3-AE$4)*10)),1))</f>
        <v>7.4</v>
      </c>
      <c r="AF53" s="233">
        <f>IF('Indicator Data'!BK61="No data","x",ROUND(IF('Indicator Data'!BK61&gt;AF$3,10,IF('Indicator Data'!BK61&lt;AF$4,0,('Indicator Data'!BK61-AF$4)/(AF$3-AF$4)*10)),1))</f>
        <v>0.7</v>
      </c>
      <c r="AG53" s="233">
        <f>IF('Indicator Data'!BL61="No data","x",ROUND(IF('Indicator Data'!BL61&gt;AG$3,10,IF('Indicator Data'!BL61&lt;AG$4,0,('Indicator Data'!BL61-AG$4)/(AG$3-AG$4)*10)),1))</f>
        <v>7.8</v>
      </c>
      <c r="AH53" s="233">
        <f>IF('Indicator Data'!BM61="No data","x",ROUND(IF('Indicator Data'!BM61&gt;AH$3,10,IF('Indicator Data'!BM61&lt;AH$4,0,('Indicator Data'!BM61-AH$4)/(AH$3-AH$4)*10)),1))</f>
        <v>6.4</v>
      </c>
      <c r="AI53" s="233">
        <f>ROUND(IF('Indicator Data'!BN61=0,0,IF(LOG('Indicator Data'!BN61)&gt;AI$3,10,IF(LOG('Indicator Data'!BN61)&lt;AI$4,0,((LOG('Indicator Data'!BN61)-AI$4))/(AI$3-AI$4)*10))),1)</f>
        <v>4.9000000000000004</v>
      </c>
      <c r="AJ53" s="233">
        <f>IF('Indicator Data'!BO61="No data","x",ROUND(IF('Indicator Data'!BO61&gt;AJ$3,10,IF('Indicator Data'!BO61&lt;AJ$4,0,('Indicator Data'!BO61-AJ$4)/(AJ$3-AJ$4)*10)),1))</f>
        <v>4.2</v>
      </c>
      <c r="AK53" s="234">
        <f t="shared" si="14"/>
        <v>6.9</v>
      </c>
      <c r="AL53" s="234">
        <f t="shared" si="15"/>
        <v>5.0999999999999996</v>
      </c>
      <c r="AM53" s="234">
        <f t="shared" si="2"/>
        <v>2.8</v>
      </c>
      <c r="AN53" s="235">
        <f t="shared" si="13"/>
        <v>5.4</v>
      </c>
      <c r="AO53" s="234">
        <f t="shared" si="16"/>
        <v>5.4</v>
      </c>
      <c r="AP53" s="234">
        <f t="shared" si="17"/>
        <v>3.8</v>
      </c>
      <c r="AQ53" s="234">
        <f t="shared" si="6"/>
        <v>4.3</v>
      </c>
      <c r="AR53" s="234">
        <f t="shared" si="7"/>
        <v>7.9</v>
      </c>
      <c r="AS53" s="234">
        <f t="shared" si="18"/>
        <v>5.0999999999999996</v>
      </c>
      <c r="AT53" s="236">
        <f t="shared" si="19"/>
        <v>5.5</v>
      </c>
      <c r="AU53" s="235">
        <f t="shared" si="20"/>
        <v>5.5</v>
      </c>
      <c r="AV53" s="235">
        <f t="shared" si="11"/>
        <v>5.5</v>
      </c>
      <c r="AW53" s="2"/>
    </row>
    <row r="54" spans="1:49" ht="15.75" customHeight="1" x14ac:dyDescent="0.3">
      <c r="A54" t="str">
        <f>'Indicator Data'!A62</f>
        <v>Barind and Drought Prone Areas</v>
      </c>
      <c r="B54" t="str">
        <f>'Indicator Data'!B62</f>
        <v>Rajshahi</v>
      </c>
      <c r="C54" t="str">
        <f>'Indicator Data'!C62</f>
        <v>Nawabganj</v>
      </c>
      <c r="D54">
        <f>'Indicator Data'!D62</f>
        <v>5070</v>
      </c>
      <c r="E54" s="233">
        <f>IF(OR('Indicator Data'!AJ62=0,'Indicator Data'!AJ62="No data"),"0",ROUND(IF('Indicator Data'!AJ62&gt;E$3,0,IF('Indicator Data'!AJ62&lt;E$4,10,(E$3-'Indicator Data'!AJ62)/(E$3-E$4)*10)),1))</f>
        <v>3.9</v>
      </c>
      <c r="F54" s="233">
        <f>ROUND(IF('Indicator Data'!AK62=0,0,IF(LOG('Indicator Data'!AK62)&gt;F$3,10,IF(LOG('Indicator Data'!AK62)&lt;F$4,0,((LOG('Indicator Data'!AK62)-F$4))/(F$3-F$4)*10))),1)</f>
        <v>8.9</v>
      </c>
      <c r="G54" s="233">
        <f>ROUND(IF('Indicator Data'!AL62=0,0,IF(LOG('Indicator Data'!AL62)&gt;G$3,10,IF(LOG('Indicator Data'!AL62)&lt;G$4,0,((LOG('Indicator Data'!AL62)-G$4))/(G$3-G$4)*10))),1)</f>
        <v>8.1999999999999993</v>
      </c>
      <c r="H54" s="233">
        <f>IF('Indicator Data'!AM62="No data","x",ROUND(IF('Indicator Data'!AM62&gt;H$3,10,IF('Indicator Data'!AM62&lt;H$4,0,('Indicator Data'!AM62-H$4)/(H$3-H$4)*10)),1))</f>
        <v>7.6</v>
      </c>
      <c r="I54" s="233">
        <f>IF('Indicator Data'!AN62="No data","x",ROUND(IF('Indicator Data'!AN62&gt;I$3,10,IF('Indicator Data'!AN62&lt;I$4,0,('Indicator Data'!AN62-I$4)/(I$3-I$4)*10)),1))</f>
        <v>1</v>
      </c>
      <c r="J54" s="233">
        <f>IF('Indicator Data'!AO62="No data","x",ROUND(IF('Indicator Data'!AO62&gt;J$3,10,IF('Indicator Data'!AO62&lt;J$4,0,('Indicator Data'!AO62-J$4)/(J$3-J$4)*10)),1))</f>
        <v>8.9</v>
      </c>
      <c r="K54" s="233">
        <f>IF('Indicator Data'!AP62="No data","x",ROUND(IF('Indicator Data'!AP62&gt;K$3,10,IF('Indicator Data'!AP62&lt;K$4,0,('Indicator Data'!AP62-K$4)/(K$3-K$4)*10)),1))</f>
        <v>7</v>
      </c>
      <c r="L54" s="233">
        <f>IF('Indicator Data'!AQ62="No data","x",ROUND(IF('Indicator Data'!AQ62&gt;L$3,10,IF('Indicator Data'!AQ62&lt;L$4,0,('Indicator Data'!AQ62-L$4)/(L$3-L$4)*10)),1))</f>
        <v>5.8</v>
      </c>
      <c r="M54" s="233">
        <f>ROUND(IF('Indicator Data'!AR62=0,0,IF(LOG('Indicator Data'!AR62)&gt;M$3,10,IF(LOG('Indicator Data'!AR62)&lt;M$4,0,((LOG('Indicator Data'!AR62)-M$4))/(M$3-M$4)*10))),1)</f>
        <v>2.2999999999999998</v>
      </c>
      <c r="N54" s="233">
        <f>ROUND(IF('Indicator Data'!AS62=0,0,IF(LOG('Indicator Data'!AS62)&gt;N$3,10,IF(LOG('Indicator Data'!AK62)&lt;N$4,0,((LOG('Indicator Data'!AS62)-N$4))/(N$3-N$4)*10))),1)</f>
        <v>3.2</v>
      </c>
      <c r="O54" s="233">
        <v>0.8</v>
      </c>
      <c r="P54" s="233">
        <v>0.9</v>
      </c>
      <c r="Q54" s="233">
        <v>2.2000000000000002</v>
      </c>
      <c r="R54" s="233">
        <f>ROUND(IF('Indicator Data'!AW62=0,0,IF(LOG('Indicator Data'!AW62)&gt;R$3,10,IF(LOG('Indicator Data'!AW62)&lt;R$4,0,((LOG('Indicator Data'!AW62)-R$4))/(R$3-R$4)*10))),1)</f>
        <v>1.7</v>
      </c>
      <c r="S54" s="233">
        <f>ROUND(IF('Indicator Data'!AX62=0,0,IF(LOG('Indicator Data'!AX62)&gt;S$3,10,IF(LOG('Indicator Data'!AX62)&lt;S$4,0,((LOG('Indicator Data'!AX62)-S$4))/(S$3-S$4)*10))),1)</f>
        <v>0</v>
      </c>
      <c r="T54" s="233">
        <f>IF('Indicator Data'!AY62="No data","x",ROUND(IF('Indicator Data'!AY62&gt;T$3,10,IF('Indicator Data'!AY62&lt;T$4,0,('Indicator Data'!AY62-T$4)/(T$3-T$4)*10)),1))</f>
        <v>0</v>
      </c>
      <c r="U54" s="233">
        <f>ROUND(IF('Indicator Data'!AZ62=0,0,IF(LOG('Indicator Data'!AZ62)&gt;U$3,10,IF(LOG('Indicator Data'!AZ62)&lt;U$4,0,((LOG('Indicator Data'!AZ62)-U$4))/(U$3-U$4)*10))),1)</f>
        <v>6.9</v>
      </c>
      <c r="V54" s="233">
        <f>ROUND(IF('Indicator Data'!BA62=0,0,IF(LOG('Indicator Data'!BA62)&gt;V$3,10,IF(LOG('Indicator Data'!BA62)&lt;V$4,0,((LOG('Indicator Data'!BA62)-V$4))/(V$3-V$4)*10))),1)</f>
        <v>2.4</v>
      </c>
      <c r="W54" s="233">
        <f>ROUND(IF('Indicator Data'!BB62=0,0,IF(LOG('Indicator Data'!BB62)&gt;W$3,10,IF(LOG('Indicator Data'!BB62)&lt;W$4,0,((LOG('Indicator Data'!BB62)-W$4))/(W$3-W$4)*10))),1)</f>
        <v>5.3</v>
      </c>
      <c r="X54" s="233">
        <f>IF('Indicator Data'!BC62="No data","x",ROUND(IF('Indicator Data'!BC62&gt;X$3,10,IF('Indicator Data'!BC62&lt;X$4,0,('Indicator Data'!BC62-X$4)/(X$3-X$4)*10)),1))</f>
        <v>6.7</v>
      </c>
      <c r="Y54" s="233">
        <f>ROUND(IF('Indicator Data'!BD62=0,0,IF(LOG('Indicator Data'!BD62)&gt;Y$3,10,IF(LOG('Indicator Data'!BD62)&lt;Y$4,0,((LOG('Indicator Data'!BD62)-Y$4))/(Y$3-Y$4)*10))),1)</f>
        <v>0</v>
      </c>
      <c r="Z54" s="233">
        <f>ROUND(IF('Indicator Data'!BE62=0,0,IF(LOG('Indicator Data'!BE62)&gt;Z$3,10,IF(LOG('Indicator Data'!BE62)&lt;Z$4,0,((LOG('Indicator Data'!BE62)-Z$4))/(Z$3-Z$4)*10))),1)</f>
        <v>0</v>
      </c>
      <c r="AA54" s="233">
        <f>ROUND(IF('Indicator Data'!BF62=0,0,IF(LOG('Indicator Data'!BF62)&gt;AA$3,10,IF(LOG('Indicator Data'!BF62)&lt;AA$4,0,((LOG('Indicator Data'!BF62)-AA$4))/(AA$3-AA$4)*10))),1)</f>
        <v>0</v>
      </c>
      <c r="AB54" s="233">
        <f>ROUND(IF('Indicator Data'!BG62=0,0,IF(LOG('Indicator Data'!BG62)&gt;AB$3,10,IF(LOG('Indicator Data'!BG62)&lt;AB$4,0,((LOG('Indicator Data'!BG62)-AB$4))/(AB$3-AB$4)*10))),1)</f>
        <v>9.1</v>
      </c>
      <c r="AC54" s="233">
        <f>ROUND(IF('Indicator Data'!BH62=0,0,IF(LOG('Indicator Data'!BH62)&gt;AC$3,10,IF(LOG('Indicator Data'!BH62)&lt;AC$4,0,((LOG('Indicator Data'!BH62)-AC$4))/(AC$3-AC$4)*10))),1)</f>
        <v>7.7</v>
      </c>
      <c r="AD54" s="233">
        <f>IF('Indicator Data'!BI62="No data","x",ROUND(IF('Indicator Data'!BI62&gt;AD$3,10,IF('Indicator Data'!BI62&lt;AD$4,0,('Indicator Data'!BI62-AD$4)/(AD$3-AD$4)*10)),1))</f>
        <v>5.7</v>
      </c>
      <c r="AE54" s="233">
        <f>IF('Indicator Data'!BJ62="No data","x",ROUND(IF('Indicator Data'!BJ62&gt;AE$3,10,IF('Indicator Data'!BJ62&lt;AE$4,0,('Indicator Data'!BJ62-AE$4)/(AE$3-AE$4)*10)),1))</f>
        <v>3.4</v>
      </c>
      <c r="AF54" s="233">
        <f>IF('Indicator Data'!BK62="No data","x",ROUND(IF('Indicator Data'!BK62&gt;AF$3,10,IF('Indicator Data'!BK62&lt;AF$4,0,('Indicator Data'!BK62-AF$4)/(AF$3-AF$4)*10)),1))</f>
        <v>2.9</v>
      </c>
      <c r="AG54" s="233">
        <f>IF('Indicator Data'!BL62="No data","x",ROUND(IF('Indicator Data'!BL62&gt;AG$3,10,IF('Indicator Data'!BL62&lt;AG$4,0,('Indicator Data'!BL62-AG$4)/(AG$3-AG$4)*10)),1))</f>
        <v>7.8</v>
      </c>
      <c r="AH54" s="233">
        <f>IF('Indicator Data'!BM62="No data","x",ROUND(IF('Indicator Data'!BM62&gt;AH$3,10,IF('Indicator Data'!BM62&lt;AH$4,0,('Indicator Data'!BM62-AH$4)/(AH$3-AH$4)*10)),1))</f>
        <v>3.8</v>
      </c>
      <c r="AI54" s="233">
        <f>ROUND(IF('Indicator Data'!BN62=0,0,IF(LOG('Indicator Data'!BN62)&gt;AI$3,10,IF(LOG('Indicator Data'!BN62)&lt;AI$4,0,((LOG('Indicator Data'!BN62)-AI$4))/(AI$3-AI$4)*10))),1)</f>
        <v>5.0999999999999996</v>
      </c>
      <c r="AJ54" s="233">
        <f>IF('Indicator Data'!BO62="No data","x",ROUND(IF('Indicator Data'!BO62&gt;AJ$3,10,IF('Indicator Data'!BO62&lt;AJ$4,0,('Indicator Data'!BO62-AJ$4)/(AJ$3-AJ$4)*10)),1))</f>
        <v>4.9000000000000004</v>
      </c>
      <c r="AK54" s="234">
        <f t="shared" si="14"/>
        <v>7.2</v>
      </c>
      <c r="AL54" s="234">
        <f t="shared" si="15"/>
        <v>5.7</v>
      </c>
      <c r="AM54" s="234">
        <f t="shared" si="2"/>
        <v>1.9</v>
      </c>
      <c r="AN54" s="235">
        <f t="shared" si="13"/>
        <v>5.5</v>
      </c>
      <c r="AO54" s="234">
        <f t="shared" si="16"/>
        <v>0.9</v>
      </c>
      <c r="AP54" s="234">
        <f t="shared" si="17"/>
        <v>5.3</v>
      </c>
      <c r="AQ54" s="234">
        <f t="shared" si="6"/>
        <v>0</v>
      </c>
      <c r="AR54" s="234">
        <f t="shared" si="7"/>
        <v>8.4</v>
      </c>
      <c r="AS54" s="234">
        <f t="shared" si="18"/>
        <v>4.8</v>
      </c>
      <c r="AT54" s="236">
        <f t="shared" si="19"/>
        <v>5.3</v>
      </c>
      <c r="AU54" s="235">
        <f t="shared" si="20"/>
        <v>3.4</v>
      </c>
      <c r="AV54" s="235">
        <f t="shared" si="11"/>
        <v>4.5</v>
      </c>
      <c r="AW54" s="2"/>
    </row>
    <row r="55" spans="1:49" ht="15.75" customHeight="1" x14ac:dyDescent="0.3">
      <c r="A55" t="str">
        <f>'Indicator Data'!A63</f>
        <v>Barind and Drought Prone Areas</v>
      </c>
      <c r="B55" t="str">
        <f>'Indicator Data'!B63</f>
        <v>Rajshahi</v>
      </c>
      <c r="C55" t="str">
        <f>'Indicator Data'!C63</f>
        <v>Pabna</v>
      </c>
      <c r="D55">
        <f>'Indicator Data'!D63</f>
        <v>5076</v>
      </c>
      <c r="E55" s="233">
        <f>IF(OR('Indicator Data'!AJ63=0,'Indicator Data'!AJ63="No data"),"0",ROUND(IF('Indicator Data'!AJ63&gt;E$3,0,IF('Indicator Data'!AJ63&lt;E$4,10,(E$3-'Indicator Data'!AJ63)/(E$3-E$4)*10)),1))</f>
        <v>5.6</v>
      </c>
      <c r="F55" s="233">
        <f>ROUND(IF('Indicator Data'!AK63=0,0,IF(LOG('Indicator Data'!AK63)&gt;F$3,10,IF(LOG('Indicator Data'!AK63)&lt;F$4,0,((LOG('Indicator Data'!AK63)-F$4))/(F$3-F$4)*10))),1)</f>
        <v>8.4</v>
      </c>
      <c r="G55" s="233">
        <f>ROUND(IF('Indicator Data'!AL63=0,0,IF(LOG('Indicator Data'!AL63)&gt;G$3,10,IF(LOG('Indicator Data'!AL63)&lt;G$4,0,((LOG('Indicator Data'!AL63)-G$4))/(G$3-G$4)*10))),1)</f>
        <v>7.7</v>
      </c>
      <c r="H55" s="233">
        <f>IF('Indicator Data'!AM63="No data","x",ROUND(IF('Indicator Data'!AM63&gt;H$3,10,IF('Indicator Data'!AM63&lt;H$4,0,('Indicator Data'!AM63-H$4)/(H$3-H$4)*10)),1))</f>
        <v>5.9</v>
      </c>
      <c r="I55" s="233">
        <f>IF('Indicator Data'!AN63="No data","x",ROUND(IF('Indicator Data'!AN63&gt;I$3,10,IF('Indicator Data'!AN63&lt;I$4,0,('Indicator Data'!AN63-I$4)/(I$3-I$4)*10)),1))</f>
        <v>1</v>
      </c>
      <c r="J55" s="233">
        <f>IF('Indicator Data'!AO63="No data","x",ROUND(IF('Indicator Data'!AO63&gt;J$3,10,IF('Indicator Data'!AO63&lt;J$4,0,('Indicator Data'!AO63-J$4)/(J$3-J$4)*10)),1))</f>
        <v>7.9</v>
      </c>
      <c r="K55" s="233">
        <f>IF('Indicator Data'!AP63="No data","x",ROUND(IF('Indicator Data'!AP63&gt;K$3,10,IF('Indicator Data'!AP63&lt;K$4,0,('Indicator Data'!AP63-K$4)/(K$3-K$4)*10)),1))</f>
        <v>6.7</v>
      </c>
      <c r="L55" s="233">
        <f>IF('Indicator Data'!AQ63="No data","x",ROUND(IF('Indicator Data'!AQ63&gt;L$3,10,IF('Indicator Data'!AQ63&lt;L$4,0,('Indicator Data'!AQ63-L$4)/(L$3-L$4)*10)),1))</f>
        <v>6.2</v>
      </c>
      <c r="M55" s="233">
        <f>ROUND(IF('Indicator Data'!AR63=0,0,IF(LOG('Indicator Data'!AR63)&gt;M$3,10,IF(LOG('Indicator Data'!AR63)&lt;M$4,0,((LOG('Indicator Data'!AR63)-M$4))/(M$3-M$4)*10))),1)</f>
        <v>6.3</v>
      </c>
      <c r="N55" s="233">
        <f>ROUND(IF('Indicator Data'!AS63=0,0,IF(LOG('Indicator Data'!AS63)&gt;N$3,10,IF(LOG('Indicator Data'!AK63)&lt;N$4,0,((LOG('Indicator Data'!AS63)-N$4))/(N$3-N$4)*10))),1)</f>
        <v>3.4</v>
      </c>
      <c r="O55" s="233">
        <v>0.8</v>
      </c>
      <c r="P55" s="233">
        <v>0.9</v>
      </c>
      <c r="Q55" s="233">
        <v>2.2000000000000002</v>
      </c>
      <c r="R55" s="233">
        <f>ROUND(IF('Indicator Data'!AW63=0,0,IF(LOG('Indicator Data'!AW63)&gt;R$3,10,IF(LOG('Indicator Data'!AW63)&lt;R$4,0,((LOG('Indicator Data'!AW63)-R$4))/(R$3-R$4)*10))),1)</f>
        <v>1.7</v>
      </c>
      <c r="S55" s="233">
        <f>ROUND(IF('Indicator Data'!AX63=0,0,IF(LOG('Indicator Data'!AX63)&gt;S$3,10,IF(LOG('Indicator Data'!AX63)&lt;S$4,0,((LOG('Indicator Data'!AX63)-S$4))/(S$3-S$4)*10))),1)</f>
        <v>0</v>
      </c>
      <c r="T55" s="233">
        <f>IF('Indicator Data'!AY63="No data","x",ROUND(IF('Indicator Data'!AY63&gt;T$3,10,IF('Indicator Data'!AY63&lt;T$4,0,('Indicator Data'!AY63-T$4)/(T$3-T$4)*10)),1))</f>
        <v>0</v>
      </c>
      <c r="U55" s="233">
        <f>ROUND(IF('Indicator Data'!AZ63=0,0,IF(LOG('Indicator Data'!AZ63)&gt;U$3,10,IF(LOG('Indicator Data'!AZ63)&lt;U$4,0,((LOG('Indicator Data'!AZ63)-U$4))/(U$3-U$4)*10))),1)</f>
        <v>5.4</v>
      </c>
      <c r="V55" s="233">
        <f>ROUND(IF('Indicator Data'!BA63=0,0,IF(LOG('Indicator Data'!BA63)&gt;V$3,10,IF(LOG('Indicator Data'!BA63)&lt;V$4,0,((LOG('Indicator Data'!BA63)-V$4))/(V$3-V$4)*10))),1)</f>
        <v>3.2</v>
      </c>
      <c r="W55" s="233">
        <f>ROUND(IF('Indicator Data'!BB63=0,0,IF(LOG('Indicator Data'!BB63)&gt;W$3,10,IF(LOG('Indicator Data'!BB63)&lt;W$4,0,((LOG('Indicator Data'!BB63)-W$4))/(W$3-W$4)*10))),1)</f>
        <v>4.8</v>
      </c>
      <c r="X55" s="233">
        <f>IF('Indicator Data'!BC63="No data","x",ROUND(IF('Indicator Data'!BC63&gt;X$3,10,IF('Indicator Data'!BC63&lt;X$4,0,('Indicator Data'!BC63-X$4)/(X$3-X$4)*10)),1))</f>
        <v>3.1</v>
      </c>
      <c r="Y55" s="233">
        <f>ROUND(IF('Indicator Data'!BD63=0,0,IF(LOG('Indicator Data'!BD63)&gt;Y$3,10,IF(LOG('Indicator Data'!BD63)&lt;Y$4,0,((LOG('Indicator Data'!BD63)-Y$4))/(Y$3-Y$4)*10))),1)</f>
        <v>5.6</v>
      </c>
      <c r="Z55" s="233">
        <f>ROUND(IF('Indicator Data'!BE63=0,0,IF(LOG('Indicator Data'!BE63)&gt;Z$3,10,IF(LOG('Indicator Data'!BE63)&lt;Z$4,0,((LOG('Indicator Data'!BE63)-Z$4))/(Z$3-Z$4)*10))),1)</f>
        <v>0</v>
      </c>
      <c r="AA55" s="233">
        <f>ROUND(IF('Indicator Data'!BF63=0,0,IF(LOG('Indicator Data'!BF63)&gt;AA$3,10,IF(LOG('Indicator Data'!BF63)&lt;AA$4,0,((LOG('Indicator Data'!BF63)-AA$4))/(AA$3-AA$4)*10))),1)</f>
        <v>0</v>
      </c>
      <c r="AB55" s="233">
        <f>ROUND(IF('Indicator Data'!BG63=0,0,IF(LOG('Indicator Data'!BG63)&gt;AB$3,10,IF(LOG('Indicator Data'!BG63)&lt;AB$4,0,((LOG('Indicator Data'!BG63)-AB$4))/(AB$3-AB$4)*10))),1)</f>
        <v>6.6</v>
      </c>
      <c r="AC55" s="233">
        <f>ROUND(IF('Indicator Data'!BH63=0,0,IF(LOG('Indicator Data'!BH63)&gt;AC$3,10,IF(LOG('Indicator Data'!BH63)&lt;AC$4,0,((LOG('Indicator Data'!BH63)-AC$4))/(AC$3-AC$4)*10))),1)</f>
        <v>5.4</v>
      </c>
      <c r="AD55" s="233">
        <f>IF('Indicator Data'!BI63="No data","x",ROUND(IF('Indicator Data'!BI63&gt;AD$3,10,IF('Indicator Data'!BI63&lt;AD$4,0,('Indicator Data'!BI63-AD$4)/(AD$3-AD$4)*10)),1))</f>
        <v>5.6</v>
      </c>
      <c r="AE55" s="233">
        <f>IF('Indicator Data'!BJ63="No data","x",ROUND(IF('Indicator Data'!BJ63&gt;AE$3,10,IF('Indicator Data'!BJ63&lt;AE$4,0,('Indicator Data'!BJ63-AE$4)/(AE$3-AE$4)*10)),1))</f>
        <v>7.3</v>
      </c>
      <c r="AF55" s="233">
        <f>IF('Indicator Data'!BK63="No data","x",ROUND(IF('Indicator Data'!BK63&gt;AF$3,10,IF('Indicator Data'!BK63&lt;AF$4,0,('Indicator Data'!BK63-AF$4)/(AF$3-AF$4)*10)),1))</f>
        <v>1.2</v>
      </c>
      <c r="AG55" s="233">
        <f>IF('Indicator Data'!BL63="No data","x",ROUND(IF('Indicator Data'!BL63&gt;AG$3,10,IF('Indicator Data'!BL63&lt;AG$4,0,('Indicator Data'!BL63-AG$4)/(AG$3-AG$4)*10)),1))</f>
        <v>6.5</v>
      </c>
      <c r="AH55" s="233">
        <f>IF('Indicator Data'!BM63="No data","x",ROUND(IF('Indicator Data'!BM63&gt;AH$3,10,IF('Indicator Data'!BM63&lt;AH$4,0,('Indicator Data'!BM63-AH$4)/(AH$3-AH$4)*10)),1))</f>
        <v>5.9</v>
      </c>
      <c r="AI55" s="233">
        <f>ROUND(IF('Indicator Data'!BN63=0,0,IF(LOG('Indicator Data'!BN63)&gt;AI$3,10,IF(LOG('Indicator Data'!BN63)&lt;AI$4,0,((LOG('Indicator Data'!BN63)-AI$4))/(AI$3-AI$4)*10))),1)</f>
        <v>2.4</v>
      </c>
      <c r="AJ55" s="233">
        <f>IF('Indicator Data'!BO63="No data","x",ROUND(IF('Indicator Data'!BO63&gt;AJ$3,10,IF('Indicator Data'!BO63&lt;AJ$4,0,('Indicator Data'!BO63-AJ$4)/(AJ$3-AJ$4)*10)),1))</f>
        <v>8</v>
      </c>
      <c r="AK55" s="234">
        <f t="shared" si="14"/>
        <v>6.9</v>
      </c>
      <c r="AL55" s="234">
        <f t="shared" si="15"/>
        <v>5.5</v>
      </c>
      <c r="AM55" s="234">
        <f t="shared" si="2"/>
        <v>2.7</v>
      </c>
      <c r="AN55" s="235">
        <f t="shared" si="13"/>
        <v>5.5</v>
      </c>
      <c r="AO55" s="234">
        <f t="shared" si="16"/>
        <v>0.9</v>
      </c>
      <c r="AP55" s="234">
        <f t="shared" si="17"/>
        <v>4.0999999999999996</v>
      </c>
      <c r="AQ55" s="234">
        <f t="shared" si="6"/>
        <v>1.4</v>
      </c>
      <c r="AR55" s="234">
        <f t="shared" si="7"/>
        <v>6</v>
      </c>
      <c r="AS55" s="234">
        <f t="shared" si="18"/>
        <v>4.8</v>
      </c>
      <c r="AT55" s="236">
        <f t="shared" si="19"/>
        <v>4.3</v>
      </c>
      <c r="AU55" s="235">
        <f t="shared" si="20"/>
        <v>2.8</v>
      </c>
      <c r="AV55" s="235">
        <f t="shared" si="11"/>
        <v>4.3</v>
      </c>
      <c r="AW55" s="2"/>
    </row>
    <row r="56" spans="1:49" ht="15.75" customHeight="1" x14ac:dyDescent="0.3">
      <c r="A56" t="str">
        <f>'Indicator Data'!A64</f>
        <v>Barind and Drought Prone Areas</v>
      </c>
      <c r="B56" t="str">
        <f>'Indicator Data'!B64</f>
        <v>Rajshahi</v>
      </c>
      <c r="C56" t="str">
        <f>'Indicator Data'!C64</f>
        <v>Rajshahi</v>
      </c>
      <c r="D56">
        <f>'Indicator Data'!D64</f>
        <v>5081</v>
      </c>
      <c r="E56" s="233">
        <f>IF(OR('Indicator Data'!AJ64=0,'Indicator Data'!AJ64="No data"),"0",ROUND(IF('Indicator Data'!AJ64&gt;E$3,0,IF('Indicator Data'!AJ64&lt;E$4,10,(E$3-'Indicator Data'!AJ64)/(E$3-E$4)*10)),1))</f>
        <v>3.9</v>
      </c>
      <c r="F56" s="233">
        <f>ROUND(IF('Indicator Data'!AK64=0,0,IF(LOG('Indicator Data'!AK64)&gt;F$3,10,IF(LOG('Indicator Data'!AK64)&lt;F$4,0,((LOG('Indicator Data'!AK64)-F$4))/(F$3-F$4)*10))),1)</f>
        <v>7.3</v>
      </c>
      <c r="G56" s="233">
        <f>ROUND(IF('Indicator Data'!AL64=0,0,IF(LOG('Indicator Data'!AL64)&gt;G$3,10,IF(LOG('Indicator Data'!AL64)&lt;G$4,0,((LOG('Indicator Data'!AL64)-G$4))/(G$3-G$4)*10))),1)</f>
        <v>6.2</v>
      </c>
      <c r="H56" s="233">
        <f>IF('Indicator Data'!AM64="No data","x",ROUND(IF('Indicator Data'!AM64&gt;H$3,10,IF('Indicator Data'!AM64&lt;H$4,0,('Indicator Data'!AM64-H$4)/(H$3-H$4)*10)),1))</f>
        <v>6</v>
      </c>
      <c r="I56" s="233">
        <f>IF('Indicator Data'!AN64="No data","x",ROUND(IF('Indicator Data'!AN64&gt;I$3,10,IF('Indicator Data'!AN64&lt;I$4,0,('Indicator Data'!AN64-I$4)/(I$3-I$4)*10)),1))</f>
        <v>3.2</v>
      </c>
      <c r="J56" s="233">
        <f>IF('Indicator Data'!AO64="No data","x",ROUND(IF('Indicator Data'!AO64&gt;J$3,10,IF('Indicator Data'!AO64&lt;J$4,0,('Indicator Data'!AO64-J$4)/(J$3-J$4)*10)),1))</f>
        <v>7.9</v>
      </c>
      <c r="K56" s="233">
        <f>IF('Indicator Data'!AP64="No data","x",ROUND(IF('Indicator Data'!AP64&gt;K$3,10,IF('Indicator Data'!AP64&lt;K$4,0,('Indicator Data'!AP64-K$4)/(K$3-K$4)*10)),1))</f>
        <v>5.6</v>
      </c>
      <c r="L56" s="233">
        <f>IF('Indicator Data'!AQ64="No data","x",ROUND(IF('Indicator Data'!AQ64&gt;L$3,10,IF('Indicator Data'!AQ64&lt;L$4,0,('Indicator Data'!AQ64-L$4)/(L$3-L$4)*10)),1))</f>
        <v>4.7</v>
      </c>
      <c r="M56" s="233">
        <f>ROUND(IF('Indicator Data'!AR64=0,0,IF(LOG('Indicator Data'!AR64)&gt;M$3,10,IF(LOG('Indicator Data'!AR64)&lt;M$4,0,((LOG('Indicator Data'!AR64)-M$4))/(M$3-M$4)*10))),1)</f>
        <v>3.9</v>
      </c>
      <c r="N56" s="233">
        <f>ROUND(IF('Indicator Data'!AS64=0,0,IF(LOG('Indicator Data'!AS64)&gt;N$3,10,IF(LOG('Indicator Data'!AK64)&lt;N$4,0,((LOG('Indicator Data'!AS64)-N$4))/(N$3-N$4)*10))),1)</f>
        <v>4.4000000000000004</v>
      </c>
      <c r="O56" s="233">
        <v>0.8</v>
      </c>
      <c r="P56" s="233">
        <v>0.9</v>
      </c>
      <c r="Q56" s="233">
        <v>2.2000000000000002</v>
      </c>
      <c r="R56" s="233">
        <f>ROUND(IF('Indicator Data'!AW64=0,0,IF(LOG('Indicator Data'!AW64)&gt;R$3,10,IF(LOG('Indicator Data'!AW64)&lt;R$4,0,((LOG('Indicator Data'!AW64)-R$4))/(R$3-R$4)*10))),1)</f>
        <v>3.9</v>
      </c>
      <c r="S56" s="233">
        <f>ROUND(IF('Indicator Data'!AX64=0,0,IF(LOG('Indicator Data'!AX64)&gt;S$3,10,IF(LOG('Indicator Data'!AX64)&lt;S$4,0,((LOG('Indicator Data'!AX64)-S$4))/(S$3-S$4)*10))),1)</f>
        <v>0</v>
      </c>
      <c r="T56" s="233">
        <f>IF('Indicator Data'!AY64="No data","x",ROUND(IF('Indicator Data'!AY64&gt;T$3,10,IF('Indicator Data'!AY64&lt;T$4,0,('Indicator Data'!AY64-T$4)/(T$3-T$4)*10)),1))</f>
        <v>0</v>
      </c>
      <c r="U56" s="233">
        <f>ROUND(IF('Indicator Data'!AZ64=0,0,IF(LOG('Indicator Data'!AZ64)&gt;U$3,10,IF(LOG('Indicator Data'!AZ64)&lt;U$4,0,((LOG('Indicator Data'!AZ64)-U$4))/(U$3-U$4)*10))),1)</f>
        <v>6.9</v>
      </c>
      <c r="V56" s="233">
        <f>ROUND(IF('Indicator Data'!BA64=0,0,IF(LOG('Indicator Data'!BA64)&gt;V$3,10,IF(LOG('Indicator Data'!BA64)&lt;V$4,0,((LOG('Indicator Data'!BA64)-V$4))/(V$3-V$4)*10))),1)</f>
        <v>0.9</v>
      </c>
      <c r="W56" s="233">
        <f>ROUND(IF('Indicator Data'!BB64=0,0,IF(LOG('Indicator Data'!BB64)&gt;W$3,10,IF(LOG('Indicator Data'!BB64)&lt;W$4,0,((LOG('Indicator Data'!BB64)-W$4))/(W$3-W$4)*10))),1)</f>
        <v>4.3</v>
      </c>
      <c r="X56" s="233">
        <f>IF('Indicator Data'!BC64="No data","x",ROUND(IF('Indicator Data'!BC64&gt;X$3,10,IF('Indicator Data'!BC64&lt;X$4,0,('Indicator Data'!BC64-X$4)/(X$3-X$4)*10)),1))</f>
        <v>4.2</v>
      </c>
      <c r="Y56" s="233">
        <f>ROUND(IF('Indicator Data'!BD64=0,0,IF(LOG('Indicator Data'!BD64)&gt;Y$3,10,IF(LOG('Indicator Data'!BD64)&lt;Y$4,0,((LOG('Indicator Data'!BD64)-Y$4))/(Y$3-Y$4)*10))),1)</f>
        <v>5.9</v>
      </c>
      <c r="Z56" s="233">
        <f>ROUND(IF('Indicator Data'!BE64=0,0,IF(LOG('Indicator Data'!BE64)&gt;Z$3,10,IF(LOG('Indicator Data'!BE64)&lt;Z$4,0,((LOG('Indicator Data'!BE64)-Z$4))/(Z$3-Z$4)*10))),1)</f>
        <v>0</v>
      </c>
      <c r="AA56" s="233">
        <f>ROUND(IF('Indicator Data'!BF64=0,0,IF(LOG('Indicator Data'!BF64)&gt;AA$3,10,IF(LOG('Indicator Data'!BF64)&lt;AA$4,0,((LOG('Indicator Data'!BF64)-AA$4))/(AA$3-AA$4)*10))),1)</f>
        <v>3.2</v>
      </c>
      <c r="AB56" s="233">
        <f>ROUND(IF('Indicator Data'!BG64=0,0,IF(LOG('Indicator Data'!BG64)&gt;AB$3,10,IF(LOG('Indicator Data'!BG64)&lt;AB$4,0,((LOG('Indicator Data'!BG64)-AB$4))/(AB$3-AB$4)*10))),1)</f>
        <v>5.7</v>
      </c>
      <c r="AC56" s="233">
        <f>ROUND(IF('Indicator Data'!BH64=0,0,IF(LOG('Indicator Data'!BH64)&gt;AC$3,10,IF(LOG('Indicator Data'!BH64)&lt;AC$4,0,((LOG('Indicator Data'!BH64)-AC$4))/(AC$3-AC$4)*10))),1)</f>
        <v>5.4</v>
      </c>
      <c r="AD56" s="233">
        <f>IF('Indicator Data'!BI64="No data","x",ROUND(IF('Indicator Data'!BI64&gt;AD$3,10,IF('Indicator Data'!BI64&lt;AD$4,0,('Indicator Data'!BI64-AD$4)/(AD$3-AD$4)*10)),1))</f>
        <v>4.8</v>
      </c>
      <c r="AE56" s="233">
        <f>IF('Indicator Data'!BJ64="No data","x",ROUND(IF('Indicator Data'!BJ64&gt;AE$3,10,IF('Indicator Data'!BJ64&lt;AE$4,0,('Indicator Data'!BJ64-AE$4)/(AE$3-AE$4)*10)),1))</f>
        <v>3</v>
      </c>
      <c r="AF56" s="233">
        <f>IF('Indicator Data'!BK64="No data","x",ROUND(IF('Indicator Data'!BK64&gt;AF$3,10,IF('Indicator Data'!BK64&lt;AF$4,0,('Indicator Data'!BK64-AF$4)/(AF$3-AF$4)*10)),1))</f>
        <v>1.5</v>
      </c>
      <c r="AG56" s="233">
        <f>IF('Indicator Data'!BL64="No data","x",ROUND(IF('Indicator Data'!BL64&gt;AG$3,10,IF('Indicator Data'!BL64&lt;AG$4,0,('Indicator Data'!BL64-AG$4)/(AG$3-AG$4)*10)),1))</f>
        <v>7.4</v>
      </c>
      <c r="AH56" s="233">
        <f>IF('Indicator Data'!BM64="No data","x",ROUND(IF('Indicator Data'!BM64&gt;AH$3,10,IF('Indicator Data'!BM64&lt;AH$4,0,('Indicator Data'!BM64-AH$4)/(AH$3-AH$4)*10)),1))</f>
        <v>4.9000000000000004</v>
      </c>
      <c r="AI56" s="233">
        <f>ROUND(IF('Indicator Data'!BN64=0,0,IF(LOG('Indicator Data'!BN64)&gt;AI$3,10,IF(LOG('Indicator Data'!BN64)&lt;AI$4,0,((LOG('Indicator Data'!BN64)-AI$4))/(AI$3-AI$4)*10))),1)</f>
        <v>6</v>
      </c>
      <c r="AJ56" s="233">
        <f>IF('Indicator Data'!BO64="No data","x",ROUND(IF('Indicator Data'!BO64&gt;AJ$3,10,IF('Indicator Data'!BO64&lt;AJ$4,0,('Indicator Data'!BO64-AJ$4)/(AJ$3-AJ$4)*10)),1))</f>
        <v>8.1</v>
      </c>
      <c r="AK56" s="234">
        <f t="shared" si="14"/>
        <v>5.9</v>
      </c>
      <c r="AL56" s="234">
        <f t="shared" si="15"/>
        <v>5.4</v>
      </c>
      <c r="AM56" s="234">
        <f t="shared" si="2"/>
        <v>2.4</v>
      </c>
      <c r="AN56" s="235">
        <f t="shared" si="13"/>
        <v>4.9000000000000004</v>
      </c>
      <c r="AO56" s="234">
        <f t="shared" si="16"/>
        <v>2</v>
      </c>
      <c r="AP56" s="234">
        <f t="shared" si="17"/>
        <v>4.0999999999999996</v>
      </c>
      <c r="AQ56" s="234">
        <f t="shared" si="6"/>
        <v>2.2999999999999998</v>
      </c>
      <c r="AR56" s="234">
        <f t="shared" si="7"/>
        <v>5.6</v>
      </c>
      <c r="AS56" s="234">
        <f t="shared" si="18"/>
        <v>4.5999999999999996</v>
      </c>
      <c r="AT56" s="236">
        <f t="shared" si="19"/>
        <v>4.2</v>
      </c>
      <c r="AU56" s="235">
        <f t="shared" si="20"/>
        <v>3.2</v>
      </c>
      <c r="AV56" s="235">
        <f t="shared" si="11"/>
        <v>4.0999999999999996</v>
      </c>
      <c r="AW56" s="2"/>
    </row>
    <row r="57" spans="1:49" ht="15.75" customHeight="1" x14ac:dyDescent="0.3">
      <c r="A57" t="str">
        <f>'Indicator Data'!A65</f>
        <v>Barind and Drought Prone Areas</v>
      </c>
      <c r="B57" t="str">
        <f>'Indicator Data'!B65</f>
        <v>Rajshahi</v>
      </c>
      <c r="C57" t="str">
        <f>'Indicator Data'!C65</f>
        <v>Sirajganj</v>
      </c>
      <c r="D57">
        <f>'Indicator Data'!D65</f>
        <v>5088</v>
      </c>
      <c r="E57" s="233">
        <f>IF(OR('Indicator Data'!AJ65=0,'Indicator Data'!AJ65="No data"),"0",ROUND(IF('Indicator Data'!AJ65&gt;E$3,0,IF('Indicator Data'!AJ65&lt;E$4,10,(E$3-'Indicator Data'!AJ65)/(E$3-E$4)*10)),1))</f>
        <v>5.6</v>
      </c>
      <c r="F57" s="233">
        <f>ROUND(IF('Indicator Data'!AK65=0,0,IF(LOG('Indicator Data'!AK65)&gt;F$3,10,IF(LOG('Indicator Data'!AK65)&lt;F$4,0,((LOG('Indicator Data'!AK65)-F$4))/(F$3-F$4)*10))),1)</f>
        <v>8</v>
      </c>
      <c r="G57" s="233">
        <f>ROUND(IF('Indicator Data'!AL65=0,0,IF(LOG('Indicator Data'!AL65)&gt;G$3,10,IF(LOG('Indicator Data'!AL65)&lt;G$4,0,((LOG('Indicator Data'!AL65)-G$4))/(G$3-G$4)*10))),1)</f>
        <v>7.5</v>
      </c>
      <c r="H57" s="233">
        <f>IF('Indicator Data'!AM65="No data","x",ROUND(IF('Indicator Data'!AM65&gt;H$3,10,IF('Indicator Data'!AM65&lt;H$4,0,('Indicator Data'!AM65-H$4)/(H$3-H$4)*10)),1))</f>
        <v>7.4</v>
      </c>
      <c r="I57" s="233">
        <f>IF('Indicator Data'!AN65="No data","x",ROUND(IF('Indicator Data'!AN65&gt;I$3,10,IF('Indicator Data'!AN65&lt;I$4,0,('Indicator Data'!AN65-I$4)/(I$3-I$4)*10)),1))</f>
        <v>1.2</v>
      </c>
      <c r="J57" s="233">
        <f>IF('Indicator Data'!AO65="No data","x",ROUND(IF('Indicator Data'!AO65&gt;J$3,10,IF('Indicator Data'!AO65&lt;J$4,0,('Indicator Data'!AO65-J$4)/(J$3-J$4)*10)),1))</f>
        <v>8.6999999999999993</v>
      </c>
      <c r="K57" s="233">
        <f>IF('Indicator Data'!AP65="No data","x",ROUND(IF('Indicator Data'!AP65&gt;K$3,10,IF('Indicator Data'!AP65&lt;K$4,0,('Indicator Data'!AP65-K$4)/(K$3-K$4)*10)),1))</f>
        <v>6.7</v>
      </c>
      <c r="L57" s="233">
        <f>IF('Indicator Data'!AQ65="No data","x",ROUND(IF('Indicator Data'!AQ65&gt;L$3,10,IF('Indicator Data'!AQ65&lt;L$4,0,('Indicator Data'!AQ65-L$4)/(L$3-L$4)*10)),1))</f>
        <v>5.6</v>
      </c>
      <c r="M57" s="233">
        <f>ROUND(IF('Indicator Data'!AR65=0,0,IF(LOG('Indicator Data'!AR65)&gt;M$3,10,IF(LOG('Indicator Data'!AR65)&lt;M$4,0,((LOG('Indicator Data'!AR65)-M$4))/(M$3-M$4)*10))),1)</f>
        <v>4.3</v>
      </c>
      <c r="N57" s="233">
        <f>ROUND(IF('Indicator Data'!AS65=0,0,IF(LOG('Indicator Data'!AS65)&gt;N$3,10,IF(LOG('Indicator Data'!AK65)&lt;N$4,0,((LOG('Indicator Data'!AS65)-N$4))/(N$3-N$4)*10))),1)</f>
        <v>3.5</v>
      </c>
      <c r="O57" s="233">
        <v>0.8</v>
      </c>
      <c r="P57" s="233">
        <v>0.9</v>
      </c>
      <c r="Q57" s="233">
        <v>2.2000000000000002</v>
      </c>
      <c r="R57" s="233">
        <f>ROUND(IF('Indicator Data'!AW65=0,0,IF(LOG('Indicator Data'!AW65)&gt;R$3,10,IF(LOG('Indicator Data'!AW65)&lt;R$4,0,((LOG('Indicator Data'!AW65)-R$4))/(R$3-R$4)*10))),1)</f>
        <v>3.3</v>
      </c>
      <c r="S57" s="233">
        <f>ROUND(IF('Indicator Data'!AX65=0,0,IF(LOG('Indicator Data'!AX65)&gt;S$3,10,IF(LOG('Indicator Data'!AX65)&lt;S$4,0,((LOG('Indicator Data'!AX65)-S$4))/(S$3-S$4)*10))),1)</f>
        <v>8.4</v>
      </c>
      <c r="T57" s="233">
        <f>IF('Indicator Data'!AY65="No data","x",ROUND(IF('Indicator Data'!AY65&gt;T$3,10,IF('Indicator Data'!AY65&lt;T$4,0,('Indicator Data'!AY65-T$4)/(T$3-T$4)*10)),1))</f>
        <v>0</v>
      </c>
      <c r="U57" s="233">
        <f>ROUND(IF('Indicator Data'!AZ65=0,0,IF(LOG('Indicator Data'!AZ65)&gt;U$3,10,IF(LOG('Indicator Data'!AZ65)&lt;U$4,0,((LOG('Indicator Data'!AZ65)-U$4))/(U$3-U$4)*10))),1)</f>
        <v>6.2</v>
      </c>
      <c r="V57" s="233">
        <f>ROUND(IF('Indicator Data'!BA65=0,0,IF(LOG('Indicator Data'!BA65)&gt;V$3,10,IF(LOG('Indicator Data'!BA65)&lt;V$4,0,((LOG('Indicator Data'!BA65)-V$4))/(V$3-V$4)*10))),1)</f>
        <v>6.1</v>
      </c>
      <c r="W57" s="233">
        <f>ROUND(IF('Indicator Data'!BB65=0,0,IF(LOG('Indicator Data'!BB65)&gt;W$3,10,IF(LOG('Indicator Data'!BB65)&lt;W$4,0,((LOG('Indicator Data'!BB65)-W$4))/(W$3-W$4)*10))),1)</f>
        <v>6.3</v>
      </c>
      <c r="X57" s="233">
        <f>IF('Indicator Data'!BC65="No data","x",ROUND(IF('Indicator Data'!BC65&gt;X$3,10,IF('Indicator Data'!BC65&lt;X$4,0,('Indicator Data'!BC65-X$4)/(X$3-X$4)*10)),1))</f>
        <v>7.3</v>
      </c>
      <c r="Y57" s="233">
        <f>ROUND(IF('Indicator Data'!BD65=0,0,IF(LOG('Indicator Data'!BD65)&gt;Y$3,10,IF(LOG('Indicator Data'!BD65)&lt;Y$4,0,((LOG('Indicator Data'!BD65)-Y$4))/(Y$3-Y$4)*10))),1)</f>
        <v>8.6999999999999993</v>
      </c>
      <c r="Z57" s="233">
        <f>ROUND(IF('Indicator Data'!BE65=0,0,IF(LOG('Indicator Data'!BE65)&gt;Z$3,10,IF(LOG('Indicator Data'!BE65)&lt;Z$4,0,((LOG('Indicator Data'!BE65)-Z$4))/(Z$3-Z$4)*10))),1)</f>
        <v>8.1999999999999993</v>
      </c>
      <c r="AA57" s="233">
        <f>ROUND(IF('Indicator Data'!BF65=0,0,IF(LOG('Indicator Data'!BF65)&gt;AA$3,10,IF(LOG('Indicator Data'!BF65)&lt;AA$4,0,((LOG('Indicator Data'!BF65)-AA$4))/(AA$3-AA$4)*10))),1)</f>
        <v>8.6</v>
      </c>
      <c r="AB57" s="233">
        <f>ROUND(IF('Indicator Data'!BG65=0,0,IF(LOG('Indicator Data'!BG65)&gt;AB$3,10,IF(LOG('Indicator Data'!BG65)&lt;AB$4,0,((LOG('Indicator Data'!BG65)-AB$4))/(AB$3-AB$4)*10))),1)</f>
        <v>7.8</v>
      </c>
      <c r="AC57" s="233">
        <f>ROUND(IF('Indicator Data'!BH65=0,0,IF(LOG('Indicator Data'!BH65)&gt;AC$3,10,IF(LOG('Indicator Data'!BH65)&lt;AC$4,0,((LOG('Indicator Data'!BH65)-AC$4))/(AC$3-AC$4)*10))),1)</f>
        <v>7.7</v>
      </c>
      <c r="AD57" s="233">
        <f>IF('Indicator Data'!BI65="No data","x",ROUND(IF('Indicator Data'!BI65&gt;AD$3,10,IF('Indicator Data'!BI65&lt;AD$4,0,('Indicator Data'!BI65-AD$4)/(AD$3-AD$4)*10)),1))</f>
        <v>4.7</v>
      </c>
      <c r="AE57" s="233">
        <f>IF('Indicator Data'!BJ65="No data","x",ROUND(IF('Indicator Data'!BJ65&gt;AE$3,10,IF('Indicator Data'!BJ65&lt;AE$4,0,('Indicator Data'!BJ65-AE$4)/(AE$3-AE$4)*10)),1))</f>
        <v>5.9</v>
      </c>
      <c r="AF57" s="233">
        <f>IF('Indicator Data'!BK65="No data","x",ROUND(IF('Indicator Data'!BK65&gt;AF$3,10,IF('Indicator Data'!BK65&lt;AF$4,0,('Indicator Data'!BK65-AF$4)/(AF$3-AF$4)*10)),1))</f>
        <v>0.7</v>
      </c>
      <c r="AG57" s="233">
        <f>IF('Indicator Data'!BL65="No data","x",ROUND(IF('Indicator Data'!BL65&gt;AG$3,10,IF('Indicator Data'!BL65&lt;AG$4,0,('Indicator Data'!BL65-AG$4)/(AG$3-AG$4)*10)),1))</f>
        <v>7.5</v>
      </c>
      <c r="AH57" s="233">
        <f>IF('Indicator Data'!BM65="No data","x",ROUND(IF('Indicator Data'!BM65&gt;AH$3,10,IF('Indicator Data'!BM65&lt;AH$4,0,('Indicator Data'!BM65-AH$4)/(AH$3-AH$4)*10)),1))</f>
        <v>4.9000000000000004</v>
      </c>
      <c r="AI57" s="233">
        <f>ROUND(IF('Indicator Data'!BN65=0,0,IF(LOG('Indicator Data'!BN65)&gt;AI$3,10,IF(LOG('Indicator Data'!BN65)&lt;AI$4,0,((LOG('Indicator Data'!BN65)-AI$4))/(AI$3-AI$4)*10))),1)</f>
        <v>4.8</v>
      </c>
      <c r="AJ57" s="233">
        <f>IF('Indicator Data'!BO65="No data","x",ROUND(IF('Indicator Data'!BO65&gt;AJ$3,10,IF('Indicator Data'!BO65&lt;AJ$4,0,('Indicator Data'!BO65-AJ$4)/(AJ$3-AJ$4)*10)),1))</f>
        <v>9.6999999999999993</v>
      </c>
      <c r="AK57" s="234">
        <f t="shared" si="14"/>
        <v>7.1</v>
      </c>
      <c r="AL57" s="234">
        <f t="shared" si="15"/>
        <v>5.6</v>
      </c>
      <c r="AM57" s="234">
        <f t="shared" si="2"/>
        <v>2.2999999999999998</v>
      </c>
      <c r="AN57" s="235">
        <f t="shared" si="13"/>
        <v>5.5</v>
      </c>
      <c r="AO57" s="234">
        <f t="shared" si="16"/>
        <v>5.9</v>
      </c>
      <c r="AP57" s="234">
        <f t="shared" si="17"/>
        <v>6.5</v>
      </c>
      <c r="AQ57" s="234">
        <f t="shared" si="6"/>
        <v>6.4</v>
      </c>
      <c r="AR57" s="234">
        <f t="shared" si="7"/>
        <v>7.8</v>
      </c>
      <c r="AS57" s="234">
        <f t="shared" si="18"/>
        <v>4.8</v>
      </c>
      <c r="AT57" s="236">
        <f t="shared" si="19"/>
        <v>6.5</v>
      </c>
      <c r="AU57" s="235">
        <f t="shared" si="20"/>
        <v>6.2</v>
      </c>
      <c r="AV57" s="235">
        <f t="shared" si="11"/>
        <v>5.9</v>
      </c>
      <c r="AW57" s="2"/>
    </row>
    <row r="58" spans="1:49" ht="15.75" customHeight="1" x14ac:dyDescent="0.3">
      <c r="A58" t="str">
        <f>'Indicator Data'!A66</f>
        <v>Barind and Drought Prone Areas</v>
      </c>
      <c r="B58" t="str">
        <f>'Indicator Data'!B66</f>
        <v>Rangpur</v>
      </c>
      <c r="C58" t="str">
        <f>'Indicator Data'!C66</f>
        <v>Dinajpur</v>
      </c>
      <c r="D58">
        <f>'Indicator Data'!D66</f>
        <v>5527</v>
      </c>
      <c r="E58" s="233">
        <f>IF(OR('Indicator Data'!AJ66=0,'Indicator Data'!AJ66="No data"),"0",ROUND(IF('Indicator Data'!AJ66&gt;E$3,0,IF('Indicator Data'!AJ66&lt;E$4,10,(E$3-'Indicator Data'!AJ66)/(E$3-E$4)*10)),1))</f>
        <v>4.5</v>
      </c>
      <c r="F58" s="233">
        <f>ROUND(IF('Indicator Data'!AK66=0,0,IF(LOG('Indicator Data'!AK66)&gt;F$3,10,IF(LOG('Indicator Data'!AK66)&lt;F$4,0,((LOG('Indicator Data'!AK66)-F$4))/(F$3-F$4)*10))),1)</f>
        <v>9.8000000000000007</v>
      </c>
      <c r="G58" s="233">
        <f>ROUND(IF('Indicator Data'!AL66=0,0,IF(LOG('Indicator Data'!AL66)&gt;G$3,10,IF(LOG('Indicator Data'!AL66)&lt;G$4,0,((LOG('Indicator Data'!AL66)-G$4))/(G$3-G$4)*10))),1)</f>
        <v>9.6999999999999993</v>
      </c>
      <c r="H58" s="233">
        <f>IF('Indicator Data'!AM66="No data","x",ROUND(IF('Indicator Data'!AM66&gt;H$3,10,IF('Indicator Data'!AM66&lt;H$4,0,('Indicator Data'!AM66-H$4)/(H$3-H$4)*10)),1))</f>
        <v>7.3</v>
      </c>
      <c r="I58" s="233">
        <f>IF('Indicator Data'!AN66="No data","x",ROUND(IF('Indicator Data'!AN66&gt;I$3,10,IF('Indicator Data'!AN66&lt;I$4,0,('Indicator Data'!AN66-I$4)/(I$3-I$4)*10)),1))</f>
        <v>3.2</v>
      </c>
      <c r="J58" s="233">
        <f>IF('Indicator Data'!AO66="No data","x",ROUND(IF('Indicator Data'!AO66&gt;J$3,10,IF('Indicator Data'!AO66&lt;J$4,0,('Indicator Data'!AO66-J$4)/(J$3-J$4)*10)),1))</f>
        <v>8.1</v>
      </c>
      <c r="K58" s="233">
        <f>IF('Indicator Data'!AP66="No data","x",ROUND(IF('Indicator Data'!AP66&gt;K$3,10,IF('Indicator Data'!AP66&lt;K$4,0,('Indicator Data'!AP66-K$4)/(K$3-K$4)*10)),1))</f>
        <v>6.5</v>
      </c>
      <c r="L58" s="233">
        <f>IF('Indicator Data'!AQ66="No data","x",ROUND(IF('Indicator Data'!AQ66&gt;L$3,10,IF('Indicator Data'!AQ66&lt;L$4,0,('Indicator Data'!AQ66-L$4)/(L$3-L$4)*10)),1))</f>
        <v>4.5</v>
      </c>
      <c r="M58" s="233">
        <f>ROUND(IF('Indicator Data'!AR66=0,0,IF(LOG('Indicator Data'!AR66)&gt;M$3,10,IF(LOG('Indicator Data'!AR66)&lt;M$4,0,((LOG('Indicator Data'!AR66)-M$4))/(M$3-M$4)*10))),1)</f>
        <v>4.2</v>
      </c>
      <c r="N58" s="233">
        <f>ROUND(IF('Indicator Data'!AS66=0,0,IF(LOG('Indicator Data'!AS66)&gt;N$3,10,IF(LOG('Indicator Data'!AK66)&lt;N$4,0,((LOG('Indicator Data'!AS66)-N$4))/(N$3-N$4)*10))),1)</f>
        <v>2.5</v>
      </c>
      <c r="O58" s="233">
        <v>0.8</v>
      </c>
      <c r="P58" s="233">
        <v>0.9</v>
      </c>
      <c r="Q58" s="233">
        <v>2.2000000000000002</v>
      </c>
      <c r="R58" s="233">
        <f>ROUND(IF('Indicator Data'!AW66=0,0,IF(LOG('Indicator Data'!AW66)&gt;R$3,10,IF(LOG('Indicator Data'!AW66)&lt;R$4,0,((LOG('Indicator Data'!AW66)-R$4))/(R$3-R$4)*10))),1)</f>
        <v>5</v>
      </c>
      <c r="S58" s="233">
        <f>ROUND(IF('Indicator Data'!AX66=0,0,IF(LOG('Indicator Data'!AX66)&gt;S$3,10,IF(LOG('Indicator Data'!AX66)&lt;S$4,0,((LOG('Indicator Data'!AX66)-S$4))/(S$3-S$4)*10))),1)</f>
        <v>6</v>
      </c>
      <c r="T58" s="233">
        <f>IF('Indicator Data'!AY66="No data","x",ROUND(IF('Indicator Data'!AY66&gt;T$3,10,IF('Indicator Data'!AY66&lt;T$4,0,('Indicator Data'!AY66-T$4)/(T$3-T$4)*10)),1))</f>
        <v>0</v>
      </c>
      <c r="U58" s="233">
        <f>ROUND(IF('Indicator Data'!AZ66=0,0,IF(LOG('Indicator Data'!AZ66)&gt;U$3,10,IF(LOG('Indicator Data'!AZ66)&lt;U$4,0,((LOG('Indicator Data'!AZ66)-U$4))/(U$3-U$4)*10))),1)</f>
        <v>4.7</v>
      </c>
      <c r="V58" s="233">
        <f>ROUND(IF('Indicator Data'!BA66=0,0,IF(LOG('Indicator Data'!BA66)&gt;V$3,10,IF(LOG('Indicator Data'!BA66)&lt;V$4,0,((LOG('Indicator Data'!BA66)-V$4))/(V$3-V$4)*10))),1)</f>
        <v>4.5999999999999996</v>
      </c>
      <c r="W58" s="233">
        <f>ROUND(IF('Indicator Data'!BB66=0,0,IF(LOG('Indicator Data'!BB66)&gt;W$3,10,IF(LOG('Indicator Data'!BB66)&lt;W$4,0,((LOG('Indicator Data'!BB66)-W$4))/(W$3-W$4)*10))),1)</f>
        <v>6.6</v>
      </c>
      <c r="X58" s="233">
        <f>IF('Indicator Data'!BC66="No data","x",ROUND(IF('Indicator Data'!BC66&gt;X$3,10,IF('Indicator Data'!BC66&lt;X$4,0,('Indicator Data'!BC66-X$4)/(X$3-X$4)*10)),1))</f>
        <v>3</v>
      </c>
      <c r="Y58" s="233">
        <f>ROUND(IF('Indicator Data'!BD66=0,0,IF(LOG('Indicator Data'!BD66)&gt;Y$3,10,IF(LOG('Indicator Data'!BD66)&lt;Y$4,0,((LOG('Indicator Data'!BD66)-Y$4))/(Y$3-Y$4)*10))),1)</f>
        <v>7.4</v>
      </c>
      <c r="Z58" s="233">
        <f>ROUND(IF('Indicator Data'!BE66=0,0,IF(LOG('Indicator Data'!BE66)&gt;Z$3,10,IF(LOG('Indicator Data'!BE66)&lt;Z$4,0,((LOG('Indicator Data'!BE66)-Z$4))/(Z$3-Z$4)*10))),1)</f>
        <v>0</v>
      </c>
      <c r="AA58" s="233">
        <f>ROUND(IF('Indicator Data'!BF66=0,0,IF(LOG('Indicator Data'!BF66)&gt;AA$3,10,IF(LOG('Indicator Data'!BF66)&lt;AA$4,0,((LOG('Indicator Data'!BF66)-AA$4))/(AA$3-AA$4)*10))),1)</f>
        <v>6.7</v>
      </c>
      <c r="AB58" s="233">
        <f>ROUND(IF('Indicator Data'!BG66=0,0,IF(LOG('Indicator Data'!BG66)&gt;AB$3,10,IF(LOG('Indicator Data'!BG66)&lt;AB$4,0,((LOG('Indicator Data'!BG66)-AB$4))/(AB$3-AB$4)*10))),1)</f>
        <v>7.9</v>
      </c>
      <c r="AC58" s="233">
        <f>ROUND(IF('Indicator Data'!BH66=0,0,IF(LOG('Indicator Data'!BH66)&gt;AC$3,10,IF(LOG('Indicator Data'!BH66)&lt;AC$4,0,((LOG('Indicator Data'!BH66)-AC$4))/(AC$3-AC$4)*10))),1)</f>
        <v>7.7</v>
      </c>
      <c r="AD58" s="233">
        <f>IF('Indicator Data'!BI66="No data","x",ROUND(IF('Indicator Data'!BI66&gt;AD$3,10,IF('Indicator Data'!BI66&lt;AD$4,0,('Indicator Data'!BI66-AD$4)/(AD$3-AD$4)*10)),1))</f>
        <v>6.9</v>
      </c>
      <c r="AE58" s="233">
        <f>IF('Indicator Data'!BJ66="No data","x",ROUND(IF('Indicator Data'!BJ66&gt;AE$3,10,IF('Indicator Data'!BJ66&lt;AE$4,0,('Indicator Data'!BJ66-AE$4)/(AE$3-AE$4)*10)),1))</f>
        <v>7.8</v>
      </c>
      <c r="AF58" s="233">
        <f>IF('Indicator Data'!BK66="No data","x",ROUND(IF('Indicator Data'!BK66&gt;AF$3,10,IF('Indicator Data'!BK66&lt;AF$4,0,('Indicator Data'!BK66-AF$4)/(AF$3-AF$4)*10)),1))</f>
        <v>0.9</v>
      </c>
      <c r="AG58" s="233">
        <f>IF('Indicator Data'!BL66="No data","x",ROUND(IF('Indicator Data'!BL66&gt;AG$3,10,IF('Indicator Data'!BL66&lt;AG$4,0,('Indicator Data'!BL66-AG$4)/(AG$3-AG$4)*10)),1))</f>
        <v>7.2</v>
      </c>
      <c r="AH58" s="233">
        <f>IF('Indicator Data'!BM66="No data","x",ROUND(IF('Indicator Data'!BM66&gt;AH$3,10,IF('Indicator Data'!BM66&lt;AH$4,0,('Indicator Data'!BM66-AH$4)/(AH$3-AH$4)*10)),1))</f>
        <v>5.6</v>
      </c>
      <c r="AI58" s="233">
        <f>ROUND(IF('Indicator Data'!BN66=0,0,IF(LOG('Indicator Data'!BN66)&gt;AI$3,10,IF(LOG('Indicator Data'!BN66)&lt;AI$4,0,((LOG('Indicator Data'!BN66)-AI$4))/(AI$3-AI$4)*10))),1)</f>
        <v>6.2</v>
      </c>
      <c r="AJ58" s="233">
        <f>IF('Indicator Data'!BO66="No data","x",ROUND(IF('Indicator Data'!BO66&gt;AJ$3,10,IF('Indicator Data'!BO66&lt;AJ$4,0,('Indicator Data'!BO66-AJ$4)/(AJ$3-AJ$4)*10)),1))</f>
        <v>6.4</v>
      </c>
      <c r="AK58" s="234">
        <f t="shared" si="14"/>
        <v>7.8</v>
      </c>
      <c r="AL58" s="234">
        <f t="shared" si="15"/>
        <v>5.6</v>
      </c>
      <c r="AM58" s="234">
        <f t="shared" si="2"/>
        <v>2.1</v>
      </c>
      <c r="AN58" s="235">
        <f t="shared" si="13"/>
        <v>5.8</v>
      </c>
      <c r="AO58" s="234">
        <f t="shared" si="16"/>
        <v>5.5</v>
      </c>
      <c r="AP58" s="234">
        <f t="shared" si="17"/>
        <v>4.7</v>
      </c>
      <c r="AQ58" s="234">
        <f t="shared" si="6"/>
        <v>3.5</v>
      </c>
      <c r="AR58" s="234">
        <f t="shared" si="7"/>
        <v>7.8</v>
      </c>
      <c r="AS58" s="234">
        <f t="shared" si="18"/>
        <v>5.8</v>
      </c>
      <c r="AT58" s="236">
        <f t="shared" si="19"/>
        <v>5.7</v>
      </c>
      <c r="AU58" s="235">
        <f t="shared" si="20"/>
        <v>5.6</v>
      </c>
      <c r="AV58" s="235">
        <f t="shared" si="11"/>
        <v>5.7</v>
      </c>
      <c r="AW58" s="2"/>
    </row>
    <row r="59" spans="1:49" ht="15.75" customHeight="1" x14ac:dyDescent="0.3">
      <c r="A59" t="str">
        <f>'Indicator Data'!A67</f>
        <v>Barind and Drought Prone Areas</v>
      </c>
      <c r="B59" t="str">
        <f>'Indicator Data'!B67</f>
        <v>Rangpur</v>
      </c>
      <c r="C59" t="str">
        <f>'Indicator Data'!C67</f>
        <v>Gaibandha</v>
      </c>
      <c r="D59">
        <f>'Indicator Data'!D67</f>
        <v>5532</v>
      </c>
      <c r="E59" s="233">
        <f>IF(OR('Indicator Data'!AJ67=0,'Indicator Data'!AJ67="No data"),"0",ROUND(IF('Indicator Data'!AJ67&gt;E$3,0,IF('Indicator Data'!AJ67&lt;E$4,10,(E$3-'Indicator Data'!AJ67)/(E$3-E$4)*10)),1))</f>
        <v>4.7</v>
      </c>
      <c r="F59" s="233">
        <f>ROUND(IF('Indicator Data'!AK67=0,0,IF(LOG('Indicator Data'!AK67)&gt;F$3,10,IF(LOG('Indicator Data'!AK67)&lt;F$4,0,((LOG('Indicator Data'!AK67)-F$4))/(F$3-F$4)*10))),1)</f>
        <v>9.1999999999999993</v>
      </c>
      <c r="G59" s="233">
        <f>ROUND(IF('Indicator Data'!AL67=0,0,IF(LOG('Indicator Data'!AL67)&gt;G$3,10,IF(LOG('Indicator Data'!AL67)&lt;G$4,0,((LOG('Indicator Data'!AL67)-G$4))/(G$3-G$4)*10))),1)</f>
        <v>8.6999999999999993</v>
      </c>
      <c r="H59" s="233">
        <f>IF('Indicator Data'!AM67="No data","x",ROUND(IF('Indicator Data'!AM67&gt;H$3,10,IF('Indicator Data'!AM67&lt;H$4,0,('Indicator Data'!AM67-H$4)/(H$3-H$4)*10)),1))</f>
        <v>8.1999999999999993</v>
      </c>
      <c r="I59" s="233">
        <f>IF('Indicator Data'!AN67="No data","x",ROUND(IF('Indicator Data'!AN67&gt;I$3,10,IF('Indicator Data'!AN67&lt;I$4,0,('Indicator Data'!AN67-I$4)/(I$3-I$4)*10)),1))</f>
        <v>1.9</v>
      </c>
      <c r="J59" s="233">
        <f>IF('Indicator Data'!AO67="No data","x",ROUND(IF('Indicator Data'!AO67&gt;J$3,10,IF('Indicator Data'!AO67&lt;J$4,0,('Indicator Data'!AO67-J$4)/(J$3-J$4)*10)),1))</f>
        <v>9.1999999999999993</v>
      </c>
      <c r="K59" s="233">
        <f>IF('Indicator Data'!AP67="No data","x",ROUND(IF('Indicator Data'!AP67&gt;K$3,10,IF('Indicator Data'!AP67&lt;K$4,0,('Indicator Data'!AP67-K$4)/(K$3-K$4)*10)),1))</f>
        <v>5.3</v>
      </c>
      <c r="L59" s="233">
        <f>IF('Indicator Data'!AQ67="No data","x",ROUND(IF('Indicator Data'!AQ67&gt;L$3,10,IF('Indicator Data'!AQ67&lt;L$4,0,('Indicator Data'!AQ67-L$4)/(L$3-L$4)*10)),1))</f>
        <v>5.9</v>
      </c>
      <c r="M59" s="233">
        <f>ROUND(IF('Indicator Data'!AR67=0,0,IF(LOG('Indicator Data'!AR67)&gt;M$3,10,IF(LOG('Indicator Data'!AR67)&lt;M$4,0,((LOG('Indicator Data'!AR67)-M$4))/(M$3-M$4)*10))),1)</f>
        <v>4.2</v>
      </c>
      <c r="N59" s="233">
        <f>ROUND(IF('Indicator Data'!AS67=0,0,IF(LOG('Indicator Data'!AS67)&gt;N$3,10,IF(LOG('Indicator Data'!AK67)&lt;N$4,0,((LOG('Indicator Data'!AS67)-N$4))/(N$3-N$4)*10))),1)</f>
        <v>4.5</v>
      </c>
      <c r="O59" s="233">
        <v>0.8</v>
      </c>
      <c r="P59" s="233">
        <v>0.9</v>
      </c>
      <c r="Q59" s="233">
        <v>2.2000000000000002</v>
      </c>
      <c r="R59" s="233">
        <f>ROUND(IF('Indicator Data'!AW67=0,0,IF(LOG('Indicator Data'!AW67)&gt;R$3,10,IF(LOG('Indicator Data'!AW67)&lt;R$4,0,((LOG('Indicator Data'!AW67)-R$4))/(R$3-R$4)*10))),1)</f>
        <v>0</v>
      </c>
      <c r="S59" s="233">
        <f>ROUND(IF('Indicator Data'!AX67=0,0,IF(LOG('Indicator Data'!AX67)&gt;S$3,10,IF(LOG('Indicator Data'!AX67)&lt;S$4,0,((LOG('Indicator Data'!AX67)-S$4))/(S$3-S$4)*10))),1)</f>
        <v>8.4</v>
      </c>
      <c r="T59" s="233">
        <f>IF('Indicator Data'!AY67="No data","x",ROUND(IF('Indicator Data'!AY67&gt;T$3,10,IF('Indicator Data'!AY67&lt;T$4,0,('Indicator Data'!AY67-T$4)/(T$3-T$4)*10)),1))</f>
        <v>0</v>
      </c>
      <c r="U59" s="233">
        <f>ROUND(IF('Indicator Data'!AZ67=0,0,IF(LOG('Indicator Data'!AZ67)&gt;U$3,10,IF(LOG('Indicator Data'!AZ67)&lt;U$4,0,((LOG('Indicator Data'!AZ67)-U$4))/(U$3-U$4)*10))),1)</f>
        <v>7.3</v>
      </c>
      <c r="V59" s="233">
        <f>ROUND(IF('Indicator Data'!BA67=0,0,IF(LOG('Indicator Data'!BA67)&gt;V$3,10,IF(LOG('Indicator Data'!BA67)&lt;V$4,0,((LOG('Indicator Data'!BA67)-V$4))/(V$3-V$4)*10))),1)</f>
        <v>4.2</v>
      </c>
      <c r="W59" s="233">
        <f>ROUND(IF('Indicator Data'!BB67=0,0,IF(LOG('Indicator Data'!BB67)&gt;W$3,10,IF(LOG('Indicator Data'!BB67)&lt;W$4,0,((LOG('Indicator Data'!BB67)-W$4))/(W$3-W$4)*10))),1)</f>
        <v>3</v>
      </c>
      <c r="X59" s="233">
        <f>IF('Indicator Data'!BC67="No data","x",ROUND(IF('Indicator Data'!BC67&gt;X$3,10,IF('Indicator Data'!BC67&lt;X$4,0,('Indicator Data'!BC67-X$4)/(X$3-X$4)*10)),1))</f>
        <v>0.9</v>
      </c>
      <c r="Y59" s="233">
        <f>ROUND(IF('Indicator Data'!BD67=0,0,IF(LOG('Indicator Data'!BD67)&gt;Y$3,10,IF(LOG('Indicator Data'!BD67)&lt;Y$4,0,((LOG('Indicator Data'!BD67)-Y$4))/(Y$3-Y$4)*10))),1)</f>
        <v>8.9</v>
      </c>
      <c r="Z59" s="233">
        <f>ROUND(IF('Indicator Data'!BE67=0,0,IF(LOG('Indicator Data'!BE67)&gt;Z$3,10,IF(LOG('Indicator Data'!BE67)&lt;Z$4,0,((LOG('Indicator Data'!BE67)-Z$4))/(Z$3-Z$4)*10))),1)</f>
        <v>7.9</v>
      </c>
      <c r="AA59" s="233">
        <f>ROUND(IF('Indicator Data'!BF67=0,0,IF(LOG('Indicator Data'!BF67)&gt;AA$3,10,IF(LOG('Indicator Data'!BF67)&lt;AA$4,0,((LOG('Indicator Data'!BF67)-AA$4))/(AA$3-AA$4)*10))),1)</f>
        <v>8.8000000000000007</v>
      </c>
      <c r="AB59" s="233">
        <f>ROUND(IF('Indicator Data'!BG67=0,0,IF(LOG('Indicator Data'!BG67)&gt;AB$3,10,IF(LOG('Indicator Data'!BG67)&lt;AB$4,0,((LOG('Indicator Data'!BG67)-AB$4))/(AB$3-AB$4)*10))),1)</f>
        <v>8.5</v>
      </c>
      <c r="AC59" s="233">
        <f>ROUND(IF('Indicator Data'!BH67=0,0,IF(LOG('Indicator Data'!BH67)&gt;AC$3,10,IF(LOG('Indicator Data'!BH67)&lt;AC$4,0,((LOG('Indicator Data'!BH67)-AC$4))/(AC$3-AC$4)*10))),1)</f>
        <v>9</v>
      </c>
      <c r="AD59" s="233">
        <f>IF('Indicator Data'!BI67="No data","x",ROUND(IF('Indicator Data'!BI67&gt;AD$3,10,IF('Indicator Data'!BI67&lt;AD$4,0,('Indicator Data'!BI67-AD$4)/(AD$3-AD$4)*10)),1))</f>
        <v>2.6</v>
      </c>
      <c r="AE59" s="233">
        <f>IF('Indicator Data'!BJ67="No data","x",ROUND(IF('Indicator Data'!BJ67&gt;AE$3,10,IF('Indicator Data'!BJ67&lt;AE$4,0,('Indicator Data'!BJ67-AE$4)/(AE$3-AE$4)*10)),1))</f>
        <v>3.6</v>
      </c>
      <c r="AF59" s="233">
        <f>IF('Indicator Data'!BK67="No data","x",ROUND(IF('Indicator Data'!BK67&gt;AF$3,10,IF('Indicator Data'!BK67&lt;AF$4,0,('Indicator Data'!BK67-AF$4)/(AF$3-AF$4)*10)),1))</f>
        <v>3.4</v>
      </c>
      <c r="AG59" s="233">
        <f>IF('Indicator Data'!BL67="No data","x",ROUND(IF('Indicator Data'!BL67&gt;AG$3,10,IF('Indicator Data'!BL67&lt;AG$4,0,('Indicator Data'!BL67-AG$4)/(AG$3-AG$4)*10)),1))</f>
        <v>9.1</v>
      </c>
      <c r="AH59" s="233">
        <f>IF('Indicator Data'!BM67="No data","x",ROUND(IF('Indicator Data'!BM67&gt;AH$3,10,IF('Indicator Data'!BM67&lt;AH$4,0,('Indicator Data'!BM67-AH$4)/(AH$3-AH$4)*10)),1))</f>
        <v>5.6</v>
      </c>
      <c r="AI59" s="233">
        <f>ROUND(IF('Indicator Data'!BN67=0,0,IF(LOG('Indicator Data'!BN67)&gt;AI$3,10,IF(LOG('Indicator Data'!BN67)&lt;AI$4,0,((LOG('Indicator Data'!BN67)-AI$4))/(AI$3-AI$4)*10))),1)</f>
        <v>3.3</v>
      </c>
      <c r="AJ59" s="233">
        <f>IF('Indicator Data'!BO67="No data","x",ROUND(IF('Indicator Data'!BO67&gt;AJ$3,10,IF('Indicator Data'!BO67&lt;AJ$4,0,('Indicator Data'!BO67-AJ$4)/(AJ$3-AJ$4)*10)),1))</f>
        <v>3.6</v>
      </c>
      <c r="AK59" s="234">
        <f t="shared" si="14"/>
        <v>7.7</v>
      </c>
      <c r="AL59" s="234">
        <f t="shared" si="15"/>
        <v>5.6</v>
      </c>
      <c r="AM59" s="234">
        <f t="shared" si="2"/>
        <v>2.5</v>
      </c>
      <c r="AN59" s="235">
        <f t="shared" si="13"/>
        <v>5.9</v>
      </c>
      <c r="AO59" s="234">
        <f t="shared" si="16"/>
        <v>4.2</v>
      </c>
      <c r="AP59" s="234">
        <f t="shared" si="17"/>
        <v>3.9</v>
      </c>
      <c r="AQ59" s="234">
        <f t="shared" si="6"/>
        <v>6.4</v>
      </c>
      <c r="AR59" s="234">
        <f t="shared" si="7"/>
        <v>8.8000000000000007</v>
      </c>
      <c r="AS59" s="234">
        <f t="shared" si="18"/>
        <v>4.5999999999999996</v>
      </c>
      <c r="AT59" s="236">
        <f t="shared" si="19"/>
        <v>6.4</v>
      </c>
      <c r="AU59" s="235">
        <f t="shared" si="20"/>
        <v>5.4</v>
      </c>
      <c r="AV59" s="235">
        <f t="shared" si="11"/>
        <v>5.7</v>
      </c>
      <c r="AW59" s="2"/>
    </row>
    <row r="60" spans="1:49" ht="15.75" customHeight="1" x14ac:dyDescent="0.3">
      <c r="A60" t="str">
        <f>'Indicator Data'!A68</f>
        <v>Barind and Drought Prone Areas</v>
      </c>
      <c r="B60" t="str">
        <f>'Indicator Data'!B68</f>
        <v>Rangpur</v>
      </c>
      <c r="C60" t="str">
        <f>'Indicator Data'!C68</f>
        <v>Kurigram</v>
      </c>
      <c r="D60">
        <f>'Indicator Data'!D68</f>
        <v>5549</v>
      </c>
      <c r="E60" s="233">
        <f>IF(OR('Indicator Data'!AJ68=0,'Indicator Data'!AJ68="No data"),"0",ROUND(IF('Indicator Data'!AJ68&gt;E$3,0,IF('Indicator Data'!AJ68&lt;E$4,10,(E$3-'Indicator Data'!AJ68)/(E$3-E$4)*10)),1))</f>
        <v>6.8</v>
      </c>
      <c r="F60" s="233">
        <f>ROUND(IF('Indicator Data'!AK68=0,0,IF(LOG('Indicator Data'!AK68)&gt;F$3,10,IF(LOG('Indicator Data'!AK68)&lt;F$4,0,((LOG('Indicator Data'!AK68)-F$4))/(F$3-F$4)*10))),1)</f>
        <v>10</v>
      </c>
      <c r="G60" s="233">
        <f>ROUND(IF('Indicator Data'!AL68=0,0,IF(LOG('Indicator Data'!AL68)&gt;G$3,10,IF(LOG('Indicator Data'!AL68)&lt;G$4,0,((LOG('Indicator Data'!AL68)-G$4))/(G$3-G$4)*10))),1)</f>
        <v>10</v>
      </c>
      <c r="H60" s="233">
        <f>IF('Indicator Data'!AM68="No data","x",ROUND(IF('Indicator Data'!AM68&gt;H$3,10,IF('Indicator Data'!AM68&lt;H$4,0,('Indicator Data'!AM68-H$4)/(H$3-H$4)*10)),1))</f>
        <v>6.2</v>
      </c>
      <c r="I60" s="233">
        <f>IF('Indicator Data'!AN68="No data","x",ROUND(IF('Indicator Data'!AN68&gt;I$3,10,IF('Indicator Data'!AN68&lt;I$4,0,('Indicator Data'!AN68-I$4)/(I$3-I$4)*10)),1))</f>
        <v>2.1</v>
      </c>
      <c r="J60" s="233">
        <f>IF('Indicator Data'!AO68="No data","x",ROUND(IF('Indicator Data'!AO68&gt;J$3,10,IF('Indicator Data'!AO68&lt;J$4,0,('Indicator Data'!AO68-J$4)/(J$3-J$4)*10)),1))</f>
        <v>8.1</v>
      </c>
      <c r="K60" s="233">
        <f>IF('Indicator Data'!AP68="No data","x",ROUND(IF('Indicator Data'!AP68&gt;K$3,10,IF('Indicator Data'!AP68&lt;K$4,0,('Indicator Data'!AP68-K$4)/(K$3-K$4)*10)),1))</f>
        <v>6.5</v>
      </c>
      <c r="L60" s="233">
        <f>IF('Indicator Data'!AQ68="No data","x",ROUND(IF('Indicator Data'!AQ68&gt;L$3,10,IF('Indicator Data'!AQ68&lt;L$4,0,('Indicator Data'!AQ68-L$4)/(L$3-L$4)*10)),1))</f>
        <v>5.2</v>
      </c>
      <c r="M60" s="233">
        <f>ROUND(IF('Indicator Data'!AR68=0,0,IF(LOG('Indicator Data'!AR68)&gt;M$3,10,IF(LOG('Indicator Data'!AR68)&lt;M$4,0,((LOG('Indicator Data'!AR68)-M$4))/(M$3-M$4)*10))),1)</f>
        <v>3</v>
      </c>
      <c r="N60" s="233">
        <f>ROUND(IF('Indicator Data'!AS68=0,0,IF(LOG('Indicator Data'!AS68)&gt;N$3,10,IF(LOG('Indicator Data'!AK68)&lt;N$4,0,((LOG('Indicator Data'!AS68)-N$4))/(N$3-N$4)*10))),1)</f>
        <v>4</v>
      </c>
      <c r="O60" s="233">
        <v>0.8</v>
      </c>
      <c r="P60" s="233">
        <v>0.9</v>
      </c>
      <c r="Q60" s="233">
        <v>2.2000000000000002</v>
      </c>
      <c r="R60" s="233">
        <f>ROUND(IF('Indicator Data'!AW68=0,0,IF(LOG('Indicator Data'!AW68)&gt;R$3,10,IF(LOG('Indicator Data'!AW68)&lt;R$4,0,((LOG('Indicator Data'!AW68)-R$4))/(R$3-R$4)*10))),1)</f>
        <v>0</v>
      </c>
      <c r="S60" s="233">
        <f>ROUND(IF('Indicator Data'!AX68=0,0,IF(LOG('Indicator Data'!AX68)&gt;S$3,10,IF(LOG('Indicator Data'!AX68)&lt;S$4,0,((LOG('Indicator Data'!AX68)-S$4))/(S$3-S$4)*10))),1)</f>
        <v>8.1999999999999993</v>
      </c>
      <c r="T60" s="233">
        <f>IF('Indicator Data'!AY68="No data","x",ROUND(IF('Indicator Data'!AY68&gt;T$3,10,IF('Indicator Data'!AY68&lt;T$4,0,('Indicator Data'!AY68-T$4)/(T$3-T$4)*10)),1))</f>
        <v>0</v>
      </c>
      <c r="U60" s="233">
        <f>ROUND(IF('Indicator Data'!AZ68=0,0,IF(LOG('Indicator Data'!AZ68)&gt;U$3,10,IF(LOG('Indicator Data'!AZ68)&lt;U$4,0,((LOG('Indicator Data'!AZ68)-U$4))/(U$3-U$4)*10))),1)</f>
        <v>6.1</v>
      </c>
      <c r="V60" s="233">
        <f>ROUND(IF('Indicator Data'!BA68=0,0,IF(LOG('Indicator Data'!BA68)&gt;V$3,10,IF(LOG('Indicator Data'!BA68)&lt;V$4,0,((LOG('Indicator Data'!BA68)-V$4))/(V$3-V$4)*10))),1)</f>
        <v>5.3</v>
      </c>
      <c r="W60" s="233">
        <f>ROUND(IF('Indicator Data'!BB68=0,0,IF(LOG('Indicator Data'!BB68)&gt;W$3,10,IF(LOG('Indicator Data'!BB68)&lt;W$4,0,((LOG('Indicator Data'!BB68)-W$4))/(W$3-W$4)*10))),1)</f>
        <v>8.3000000000000007</v>
      </c>
      <c r="X60" s="233">
        <f>IF('Indicator Data'!BC68="No data","x",ROUND(IF('Indicator Data'!BC68&gt;X$3,10,IF('Indicator Data'!BC68&lt;X$4,0,('Indicator Data'!BC68-X$4)/(X$3-X$4)*10)),1))</f>
        <v>3.7</v>
      </c>
      <c r="Y60" s="233">
        <f>ROUND(IF('Indicator Data'!BD68=0,0,IF(LOG('Indicator Data'!BD68)&gt;Y$3,10,IF(LOG('Indicator Data'!BD68)&lt;Y$4,0,((LOG('Indicator Data'!BD68)-Y$4))/(Y$3-Y$4)*10))),1)</f>
        <v>9.5</v>
      </c>
      <c r="Z60" s="233">
        <f>ROUND(IF('Indicator Data'!BE68=0,0,IF(LOG('Indicator Data'!BE68)&gt;Z$3,10,IF(LOG('Indicator Data'!BE68)&lt;Z$4,0,((LOG('Indicator Data'!BE68)-Z$4))/(Z$3-Z$4)*10))),1)</f>
        <v>9.4</v>
      </c>
      <c r="AA60" s="233">
        <f>ROUND(IF('Indicator Data'!BF68=0,0,IF(LOG('Indicator Data'!BF68)&gt;AA$3,10,IF(LOG('Indicator Data'!BF68)&lt;AA$4,0,((LOG('Indicator Data'!BF68)-AA$4))/(AA$3-AA$4)*10))),1)</f>
        <v>10</v>
      </c>
      <c r="AB60" s="233">
        <f>ROUND(IF('Indicator Data'!BG68=0,0,IF(LOG('Indicator Data'!BG68)&gt;AB$3,10,IF(LOG('Indicator Data'!BG68)&lt;AB$4,0,((LOG('Indicator Data'!BG68)-AB$4))/(AB$3-AB$4)*10))),1)</f>
        <v>9.1</v>
      </c>
      <c r="AC60" s="233">
        <f>ROUND(IF('Indicator Data'!BH68=0,0,IF(LOG('Indicator Data'!BH68)&gt;AC$3,10,IF(LOG('Indicator Data'!BH68)&lt;AC$4,0,((LOG('Indicator Data'!BH68)-AC$4))/(AC$3-AC$4)*10))),1)</f>
        <v>10</v>
      </c>
      <c r="AD60" s="233">
        <f>IF('Indicator Data'!BI68="No data","x",ROUND(IF('Indicator Data'!BI68&gt;AD$3,10,IF('Indicator Data'!BI68&lt;AD$4,0,('Indicator Data'!BI68-AD$4)/(AD$3-AD$4)*10)),1))</f>
        <v>10</v>
      </c>
      <c r="AE60" s="233">
        <f>IF('Indicator Data'!BJ68="No data","x",ROUND(IF('Indicator Data'!BJ68&gt;AE$3,10,IF('Indicator Data'!BJ68&lt;AE$4,0,('Indicator Data'!BJ68-AE$4)/(AE$3-AE$4)*10)),1))</f>
        <v>10</v>
      </c>
      <c r="AF60" s="233">
        <f>IF('Indicator Data'!BK68="No data","x",ROUND(IF('Indicator Data'!BK68&gt;AF$3,10,IF('Indicator Data'!BK68&lt;AF$4,0,('Indicator Data'!BK68-AF$4)/(AF$3-AF$4)*10)),1))</f>
        <v>2.2999999999999998</v>
      </c>
      <c r="AG60" s="233">
        <f>IF('Indicator Data'!BL68="No data","x",ROUND(IF('Indicator Data'!BL68&gt;AG$3,10,IF('Indicator Data'!BL68&lt;AG$4,0,('Indicator Data'!BL68-AG$4)/(AG$3-AG$4)*10)),1))</f>
        <v>7.3</v>
      </c>
      <c r="AH60" s="233">
        <f>IF('Indicator Data'!BM68="No data","x",ROUND(IF('Indicator Data'!BM68&gt;AH$3,10,IF('Indicator Data'!BM68&lt;AH$4,0,('Indicator Data'!BM68-AH$4)/(AH$3-AH$4)*10)),1))</f>
        <v>6.4</v>
      </c>
      <c r="AI60" s="233">
        <f>ROUND(IF('Indicator Data'!BN68=0,0,IF(LOG('Indicator Data'!BN68)&gt;AI$3,10,IF(LOG('Indicator Data'!BN68)&lt;AI$4,0,((LOG('Indicator Data'!BN68)-AI$4))/(AI$3-AI$4)*10))),1)</f>
        <v>0.8</v>
      </c>
      <c r="AJ60" s="233">
        <f>IF('Indicator Data'!BO68="No data","x",ROUND(IF('Indicator Data'!BO68&gt;AJ$3,10,IF('Indicator Data'!BO68&lt;AJ$4,0,('Indicator Data'!BO68-AJ$4)/(AJ$3-AJ$4)*10)),1))</f>
        <v>5.6</v>
      </c>
      <c r="AK60" s="234">
        <f t="shared" si="14"/>
        <v>8.3000000000000007</v>
      </c>
      <c r="AL60" s="234">
        <f t="shared" si="15"/>
        <v>5.5</v>
      </c>
      <c r="AM60" s="234">
        <f t="shared" si="2"/>
        <v>2.2000000000000002</v>
      </c>
      <c r="AN60" s="235">
        <f t="shared" si="13"/>
        <v>6.1</v>
      </c>
      <c r="AO60" s="234">
        <f t="shared" si="16"/>
        <v>4.0999999999999996</v>
      </c>
      <c r="AP60" s="234">
        <f t="shared" si="17"/>
        <v>5.9</v>
      </c>
      <c r="AQ60" s="234">
        <f t="shared" si="6"/>
        <v>7.2</v>
      </c>
      <c r="AR60" s="234">
        <f t="shared" si="7"/>
        <v>9.6</v>
      </c>
      <c r="AS60" s="234">
        <f t="shared" si="18"/>
        <v>6.1</v>
      </c>
      <c r="AT60" s="236">
        <f t="shared" si="19"/>
        <v>7.6</v>
      </c>
      <c r="AU60" s="235">
        <f t="shared" si="20"/>
        <v>6.1</v>
      </c>
      <c r="AV60" s="235">
        <f t="shared" si="11"/>
        <v>6.1</v>
      </c>
      <c r="AW60" s="2"/>
    </row>
    <row r="61" spans="1:49" ht="15.75" customHeight="1" x14ac:dyDescent="0.3">
      <c r="A61" t="str">
        <f>'Indicator Data'!A69</f>
        <v>Barind and Drought Prone Areas</v>
      </c>
      <c r="B61" t="str">
        <f>'Indicator Data'!B69</f>
        <v>Rangpur</v>
      </c>
      <c r="C61" t="str">
        <f>'Indicator Data'!C69</f>
        <v>Lalmonirhat</v>
      </c>
      <c r="D61">
        <f>'Indicator Data'!D69</f>
        <v>5552</v>
      </c>
      <c r="E61" s="233">
        <f>IF(OR('Indicator Data'!AJ69=0,'Indicator Data'!AJ69="No data"),"0",ROUND(IF('Indicator Data'!AJ69&gt;E$3,0,IF('Indicator Data'!AJ69&lt;E$4,10,(E$3-'Indicator Data'!AJ69)/(E$3-E$4)*10)),1))</f>
        <v>6</v>
      </c>
      <c r="F61" s="233">
        <f>ROUND(IF('Indicator Data'!AK69=0,0,IF(LOG('Indicator Data'!AK69)&gt;F$3,10,IF(LOG('Indicator Data'!AK69)&lt;F$4,0,((LOG('Indicator Data'!AK69)-F$4))/(F$3-F$4)*10))),1)</f>
        <v>8.9</v>
      </c>
      <c r="G61" s="233">
        <f>ROUND(IF('Indicator Data'!AL69=0,0,IF(LOG('Indicator Data'!AL69)&gt;G$3,10,IF(LOG('Indicator Data'!AL69)&lt;G$4,0,((LOG('Indicator Data'!AL69)-G$4))/(G$3-G$4)*10))),1)</f>
        <v>8.4</v>
      </c>
      <c r="H61" s="233">
        <f>IF('Indicator Data'!AM69="No data","x",ROUND(IF('Indicator Data'!AM69&gt;H$3,10,IF('Indicator Data'!AM69&lt;H$4,0,('Indicator Data'!AM69-H$4)/(H$3-H$4)*10)),1))</f>
        <v>6.5</v>
      </c>
      <c r="I61" s="233">
        <f>IF('Indicator Data'!AN69="No data","x",ROUND(IF('Indicator Data'!AN69&gt;I$3,10,IF('Indicator Data'!AN69&lt;I$4,0,('Indicator Data'!AN69-I$4)/(I$3-I$4)*10)),1))</f>
        <v>1.8</v>
      </c>
      <c r="J61" s="233">
        <f>IF('Indicator Data'!AO69="No data","x",ROUND(IF('Indicator Data'!AO69&gt;J$3,10,IF('Indicator Data'!AO69&lt;J$4,0,('Indicator Data'!AO69-J$4)/(J$3-J$4)*10)),1))</f>
        <v>8.4</v>
      </c>
      <c r="K61" s="233">
        <f>IF('Indicator Data'!AP69="No data","x",ROUND(IF('Indicator Data'!AP69&gt;K$3,10,IF('Indicator Data'!AP69&lt;K$4,0,('Indicator Data'!AP69-K$4)/(K$3-K$4)*10)),1))</f>
        <v>5.6</v>
      </c>
      <c r="L61" s="233">
        <f>IF('Indicator Data'!AQ69="No data","x",ROUND(IF('Indicator Data'!AQ69&gt;L$3,10,IF('Indicator Data'!AQ69&lt;L$4,0,('Indicator Data'!AQ69-L$4)/(L$3-L$4)*10)),1))</f>
        <v>6.7</v>
      </c>
      <c r="M61" s="233">
        <f>ROUND(IF('Indicator Data'!AR69=0,0,IF(LOG('Indicator Data'!AR69)&gt;M$3,10,IF(LOG('Indicator Data'!AR69)&lt;M$4,0,((LOG('Indicator Data'!AR69)-M$4))/(M$3-M$4)*10))),1)</f>
        <v>6.2</v>
      </c>
      <c r="N61" s="233">
        <f>ROUND(IF('Indicator Data'!AS69=0,0,IF(LOG('Indicator Data'!AS69)&gt;N$3,10,IF(LOG('Indicator Data'!AK69)&lt;N$4,0,((LOG('Indicator Data'!AS69)-N$4))/(N$3-N$4)*10))),1)</f>
        <v>2.2000000000000002</v>
      </c>
      <c r="O61" s="233">
        <v>0.8</v>
      </c>
      <c r="P61" s="233">
        <v>0.9</v>
      </c>
      <c r="Q61" s="233">
        <v>2.2000000000000002</v>
      </c>
      <c r="R61" s="233">
        <f>ROUND(IF('Indicator Data'!AW69=0,0,IF(LOG('Indicator Data'!AW69)&gt;R$3,10,IF(LOG('Indicator Data'!AW69)&lt;R$4,0,((LOG('Indicator Data'!AW69)-R$4))/(R$3-R$4)*10))),1)</f>
        <v>3.3</v>
      </c>
      <c r="S61" s="233">
        <f>ROUND(IF('Indicator Data'!AX69=0,0,IF(LOG('Indicator Data'!AX69)&gt;S$3,10,IF(LOG('Indicator Data'!AX69)&lt;S$4,0,((LOG('Indicator Data'!AX69)-S$4))/(S$3-S$4)*10))),1)</f>
        <v>5.7</v>
      </c>
      <c r="T61" s="233">
        <f>IF('Indicator Data'!AY69="No data","x",ROUND(IF('Indicator Data'!AY69&gt;T$3,10,IF('Indicator Data'!AY69&lt;T$4,0,('Indicator Data'!AY69-T$4)/(T$3-T$4)*10)),1))</f>
        <v>0</v>
      </c>
      <c r="U61" s="233">
        <f>ROUND(IF('Indicator Data'!AZ69=0,0,IF(LOG('Indicator Data'!AZ69)&gt;U$3,10,IF(LOG('Indicator Data'!AZ69)&lt;U$4,0,((LOG('Indicator Data'!AZ69)-U$4))/(U$3-U$4)*10))),1)</f>
        <v>2.8</v>
      </c>
      <c r="V61" s="233">
        <f>ROUND(IF('Indicator Data'!BA69=0,0,IF(LOG('Indicator Data'!BA69)&gt;V$3,10,IF(LOG('Indicator Data'!BA69)&lt;V$4,0,((LOG('Indicator Data'!BA69)-V$4))/(V$3-V$4)*10))),1)</f>
        <v>5.3</v>
      </c>
      <c r="W61" s="233">
        <f>ROUND(IF('Indicator Data'!BB69=0,0,IF(LOG('Indicator Data'!BB69)&gt;W$3,10,IF(LOG('Indicator Data'!BB69)&lt;W$4,0,((LOG('Indicator Data'!BB69)-W$4))/(W$3-W$4)*10))),1)</f>
        <v>6.8</v>
      </c>
      <c r="X61" s="233">
        <f>IF('Indicator Data'!BC69="No data","x",ROUND(IF('Indicator Data'!BC69&gt;X$3,10,IF('Indicator Data'!BC69&lt;X$4,0,('Indicator Data'!BC69-X$4)/(X$3-X$4)*10)),1))</f>
        <v>3.9</v>
      </c>
      <c r="Y61" s="233">
        <f>ROUND(IF('Indicator Data'!BD69=0,0,IF(LOG('Indicator Data'!BD69)&gt;Y$3,10,IF(LOG('Indicator Data'!BD69)&lt;Y$4,0,((LOG('Indicator Data'!BD69)-Y$4))/(Y$3-Y$4)*10))),1)</f>
        <v>8.8000000000000007</v>
      </c>
      <c r="Z61" s="233">
        <f>ROUND(IF('Indicator Data'!BE69=0,0,IF(LOG('Indicator Data'!BE69)&gt;Z$3,10,IF(LOG('Indicator Data'!BE69)&lt;Z$4,0,((LOG('Indicator Data'!BE69)-Z$4))/(Z$3-Z$4)*10))),1)</f>
        <v>7.3</v>
      </c>
      <c r="AA61" s="233">
        <f>ROUND(IF('Indicator Data'!BF69=0,0,IF(LOG('Indicator Data'!BF69)&gt;AA$3,10,IF(LOG('Indicator Data'!BF69)&lt;AA$4,0,((LOG('Indicator Data'!BF69)-AA$4))/(AA$3-AA$4)*10))),1)</f>
        <v>8.1</v>
      </c>
      <c r="AB61" s="233">
        <f>ROUND(IF('Indicator Data'!BG69=0,0,IF(LOG('Indicator Data'!BG69)&gt;AB$3,10,IF(LOG('Indicator Data'!BG69)&lt;AB$4,0,((LOG('Indicator Data'!BG69)-AB$4))/(AB$3-AB$4)*10))),1)</f>
        <v>6.2</v>
      </c>
      <c r="AC61" s="233">
        <f>ROUND(IF('Indicator Data'!BH69=0,0,IF(LOG('Indicator Data'!BH69)&gt;AC$3,10,IF(LOG('Indicator Data'!BH69)&lt;AC$4,0,((LOG('Indicator Data'!BH69)-AC$4))/(AC$3-AC$4)*10))),1)</f>
        <v>5.4</v>
      </c>
      <c r="AD61" s="233">
        <f>IF('Indicator Data'!BI69="No data","x",ROUND(IF('Indicator Data'!BI69&gt;AD$3,10,IF('Indicator Data'!BI69&lt;AD$4,0,('Indicator Data'!BI69-AD$4)/(AD$3-AD$4)*10)),1))</f>
        <v>5.2</v>
      </c>
      <c r="AE61" s="233">
        <f>IF('Indicator Data'!BJ69="No data","x",ROUND(IF('Indicator Data'!BJ69&gt;AE$3,10,IF('Indicator Data'!BJ69&lt;AE$4,0,('Indicator Data'!BJ69-AE$4)/(AE$3-AE$4)*10)),1))</f>
        <v>4</v>
      </c>
      <c r="AF61" s="233">
        <f>IF('Indicator Data'!BK69="No data","x",ROUND(IF('Indicator Data'!BK69&gt;AF$3,10,IF('Indicator Data'!BK69&lt;AF$4,0,('Indicator Data'!BK69-AF$4)/(AF$3-AF$4)*10)),1))</f>
        <v>1.3</v>
      </c>
      <c r="AG61" s="233">
        <f>IF('Indicator Data'!BL69="No data","x",ROUND(IF('Indicator Data'!BL69&gt;AG$3,10,IF('Indicator Data'!BL69&lt;AG$4,0,('Indicator Data'!BL69-AG$4)/(AG$3-AG$4)*10)),1))</f>
        <v>8.1</v>
      </c>
      <c r="AH61" s="233">
        <f>IF('Indicator Data'!BM69="No data","x",ROUND(IF('Indicator Data'!BM69&gt;AH$3,10,IF('Indicator Data'!BM69&lt;AH$4,0,('Indicator Data'!BM69-AH$4)/(AH$3-AH$4)*10)),1))</f>
        <v>5.0999999999999996</v>
      </c>
      <c r="AI61" s="233">
        <f>ROUND(IF('Indicator Data'!BN69=0,0,IF(LOG('Indicator Data'!BN69)&gt;AI$3,10,IF(LOG('Indicator Data'!BN69)&lt;AI$4,0,((LOG('Indicator Data'!BN69)-AI$4))/(AI$3-AI$4)*10))),1)</f>
        <v>0</v>
      </c>
      <c r="AJ61" s="233">
        <f>IF('Indicator Data'!BO69="No data","x",ROUND(IF('Indicator Data'!BO69&gt;AJ$3,10,IF('Indicator Data'!BO69&lt;AJ$4,0,('Indicator Data'!BO69-AJ$4)/(AJ$3-AJ$4)*10)),1))</f>
        <v>8.1999999999999993</v>
      </c>
      <c r="AK61" s="234">
        <f t="shared" si="14"/>
        <v>7.5</v>
      </c>
      <c r="AL61" s="234">
        <f t="shared" si="15"/>
        <v>5.6</v>
      </c>
      <c r="AM61" s="234">
        <f t="shared" si="2"/>
        <v>2.5</v>
      </c>
      <c r="AN61" s="235">
        <f t="shared" si="13"/>
        <v>5.8</v>
      </c>
      <c r="AO61" s="234">
        <f t="shared" si="16"/>
        <v>4.5</v>
      </c>
      <c r="AP61" s="234">
        <f t="shared" si="17"/>
        <v>4.7</v>
      </c>
      <c r="AQ61" s="234">
        <f t="shared" si="6"/>
        <v>6.1</v>
      </c>
      <c r="AR61" s="234">
        <f t="shared" si="7"/>
        <v>5.8</v>
      </c>
      <c r="AS61" s="234">
        <f t="shared" si="18"/>
        <v>4</v>
      </c>
      <c r="AT61" s="236">
        <f t="shared" si="19"/>
        <v>5.2</v>
      </c>
      <c r="AU61" s="235">
        <f t="shared" si="20"/>
        <v>4.9000000000000004</v>
      </c>
      <c r="AV61" s="235">
        <f t="shared" si="11"/>
        <v>5.4</v>
      </c>
      <c r="AW61" s="2"/>
    </row>
    <row r="62" spans="1:49" ht="15.75" customHeight="1" x14ac:dyDescent="0.3">
      <c r="A62" t="str">
        <f>'Indicator Data'!A70</f>
        <v>Barind and Drought Prone Areas</v>
      </c>
      <c r="B62" t="str">
        <f>'Indicator Data'!B70</f>
        <v>Rangpur</v>
      </c>
      <c r="C62" t="str">
        <f>'Indicator Data'!C70</f>
        <v>Nilphamari</v>
      </c>
      <c r="D62">
        <f>'Indicator Data'!D70</f>
        <v>5573</v>
      </c>
      <c r="E62" s="233">
        <f>IF(OR('Indicator Data'!AJ70=0,'Indicator Data'!AJ70="No data"),"0",ROUND(IF('Indicator Data'!AJ70&gt;E$3,0,IF('Indicator Data'!AJ70&lt;E$4,10,(E$3-'Indicator Data'!AJ70)/(E$3-E$4)*10)),1))</f>
        <v>4.5</v>
      </c>
      <c r="F62" s="233">
        <f>ROUND(IF('Indicator Data'!AK70=0,0,IF(LOG('Indicator Data'!AK70)&gt;F$3,10,IF(LOG('Indicator Data'!AK70)&lt;F$4,0,((LOG('Indicator Data'!AK70)-F$4))/(F$3-F$4)*10))),1)</f>
        <v>8.1999999999999993</v>
      </c>
      <c r="G62" s="233">
        <f>ROUND(IF('Indicator Data'!AL70=0,0,IF(LOG('Indicator Data'!AL70)&gt;G$3,10,IF(LOG('Indicator Data'!AL70)&lt;G$4,0,((LOG('Indicator Data'!AL70)-G$4))/(G$3-G$4)*10))),1)</f>
        <v>7.6</v>
      </c>
      <c r="H62" s="233">
        <f>IF('Indicator Data'!AM70="No data","x",ROUND(IF('Indicator Data'!AM70&gt;H$3,10,IF('Indicator Data'!AM70&lt;H$4,0,('Indicator Data'!AM70-H$4)/(H$3-H$4)*10)),1))</f>
        <v>8.6</v>
      </c>
      <c r="I62" s="233">
        <f>IF('Indicator Data'!AN70="No data","x",ROUND(IF('Indicator Data'!AN70&gt;I$3,10,IF('Indicator Data'!AN70&lt;I$4,0,('Indicator Data'!AN70-I$4)/(I$3-I$4)*10)),1))</f>
        <v>0.9</v>
      </c>
      <c r="J62" s="233">
        <f>IF('Indicator Data'!AO70="No data","x",ROUND(IF('Indicator Data'!AO70&gt;J$3,10,IF('Indicator Data'!AO70&lt;J$4,0,('Indicator Data'!AO70-J$4)/(J$3-J$4)*10)),1))</f>
        <v>8.3000000000000007</v>
      </c>
      <c r="K62" s="233">
        <f>IF('Indicator Data'!AP70="No data","x",ROUND(IF('Indicator Data'!AP70&gt;K$3,10,IF('Indicator Data'!AP70&lt;K$4,0,('Indicator Data'!AP70-K$4)/(K$3-K$4)*10)),1))</f>
        <v>5.6</v>
      </c>
      <c r="L62" s="233">
        <f>IF('Indicator Data'!AQ70="No data","x",ROUND(IF('Indicator Data'!AQ70&gt;L$3,10,IF('Indicator Data'!AQ70&lt;L$4,0,('Indicator Data'!AQ70-L$4)/(L$3-L$4)*10)),1))</f>
        <v>5.8</v>
      </c>
      <c r="M62" s="233">
        <f>ROUND(IF('Indicator Data'!AR70=0,0,IF(LOG('Indicator Data'!AR70)&gt;M$3,10,IF(LOG('Indicator Data'!AR70)&lt;M$4,0,((LOG('Indicator Data'!AR70)-M$4))/(M$3-M$4)*10))),1)</f>
        <v>3.5</v>
      </c>
      <c r="N62" s="233">
        <f>ROUND(IF('Indicator Data'!AS70=0,0,IF(LOG('Indicator Data'!AS70)&gt;N$3,10,IF(LOG('Indicator Data'!AK70)&lt;N$4,0,((LOG('Indicator Data'!AS70)-N$4))/(N$3-N$4)*10))),1)</f>
        <v>6</v>
      </c>
      <c r="O62" s="233">
        <v>0.8</v>
      </c>
      <c r="P62" s="233">
        <v>0.9</v>
      </c>
      <c r="Q62" s="233">
        <v>2.2000000000000002</v>
      </c>
      <c r="R62" s="233">
        <f>ROUND(IF('Indicator Data'!AW70=0,0,IF(LOG('Indicator Data'!AW70)&gt;R$3,10,IF(LOG('Indicator Data'!AW70)&lt;R$4,0,((LOG('Indicator Data'!AW70)-R$4))/(R$3-R$4)*10))),1)</f>
        <v>2.6</v>
      </c>
      <c r="S62" s="233">
        <f>ROUND(IF('Indicator Data'!AX70=0,0,IF(LOG('Indicator Data'!AX70)&gt;S$3,10,IF(LOG('Indicator Data'!AX70)&lt;S$4,0,((LOG('Indicator Data'!AX70)-S$4))/(S$3-S$4)*10))),1)</f>
        <v>3.5</v>
      </c>
      <c r="T62" s="233">
        <f>IF('Indicator Data'!AY70="No data","x",ROUND(IF('Indicator Data'!AY70&gt;T$3,10,IF('Indicator Data'!AY70&lt;T$4,0,('Indicator Data'!AY70-T$4)/(T$3-T$4)*10)),1))</f>
        <v>0</v>
      </c>
      <c r="U62" s="233">
        <f>ROUND(IF('Indicator Data'!AZ70=0,0,IF(LOG('Indicator Data'!AZ70)&gt;U$3,10,IF(LOG('Indicator Data'!AZ70)&lt;U$4,0,((LOG('Indicator Data'!AZ70)-U$4))/(U$3-U$4)*10))),1)</f>
        <v>7.1</v>
      </c>
      <c r="V62" s="233">
        <f>ROUND(IF('Indicator Data'!BA70=0,0,IF(LOG('Indicator Data'!BA70)&gt;V$3,10,IF(LOG('Indicator Data'!BA70)&lt;V$4,0,((LOG('Indicator Data'!BA70)-V$4))/(V$3-V$4)*10))),1)</f>
        <v>3.6</v>
      </c>
      <c r="W62" s="233">
        <f>ROUND(IF('Indicator Data'!BB70=0,0,IF(LOG('Indicator Data'!BB70)&gt;W$3,10,IF(LOG('Indicator Data'!BB70)&lt;W$4,0,((LOG('Indicator Data'!BB70)-W$4))/(W$3-W$4)*10))),1)</f>
        <v>7.1</v>
      </c>
      <c r="X62" s="233">
        <f>IF('Indicator Data'!BC70="No data","x",ROUND(IF('Indicator Data'!BC70&gt;X$3,10,IF('Indicator Data'!BC70&lt;X$4,0,('Indicator Data'!BC70-X$4)/(X$3-X$4)*10)),1))</f>
        <v>4.2</v>
      </c>
      <c r="Y62" s="233">
        <f>ROUND(IF('Indicator Data'!BD70=0,0,IF(LOG('Indicator Data'!BD70)&gt;Y$3,10,IF(LOG('Indicator Data'!BD70)&lt;Y$4,0,((LOG('Indicator Data'!BD70)-Y$4))/(Y$3-Y$4)*10))),1)</f>
        <v>7</v>
      </c>
      <c r="Z62" s="233">
        <f>ROUND(IF('Indicator Data'!BE70=0,0,IF(LOG('Indicator Data'!BE70)&gt;Z$3,10,IF(LOG('Indicator Data'!BE70)&lt;Z$4,0,((LOG('Indicator Data'!BE70)-Z$4))/(Z$3-Z$4)*10))),1)</f>
        <v>6.3</v>
      </c>
      <c r="AA62" s="233">
        <f>ROUND(IF('Indicator Data'!BF70=0,0,IF(LOG('Indicator Data'!BF70)&gt;AA$3,10,IF(LOG('Indicator Data'!BF70)&lt;AA$4,0,((LOG('Indicator Data'!BF70)-AA$4))/(AA$3-AA$4)*10))),1)</f>
        <v>5.9</v>
      </c>
      <c r="AB62" s="233">
        <f>ROUND(IF('Indicator Data'!BG70=0,0,IF(LOG('Indicator Data'!BG70)&gt;AB$3,10,IF(LOG('Indicator Data'!BG70)&lt;AB$4,0,((LOG('Indicator Data'!BG70)-AB$4))/(AB$3-AB$4)*10))),1)</f>
        <v>7</v>
      </c>
      <c r="AC62" s="233">
        <f>ROUND(IF('Indicator Data'!BH70=0,0,IF(LOG('Indicator Data'!BH70)&gt;AC$3,10,IF(LOG('Indicator Data'!BH70)&lt;AC$4,0,((LOG('Indicator Data'!BH70)-AC$4))/(AC$3-AC$4)*10))),1)</f>
        <v>7.7</v>
      </c>
      <c r="AD62" s="233">
        <f>IF('Indicator Data'!BI70="No data","x",ROUND(IF('Indicator Data'!BI70&gt;AD$3,10,IF('Indicator Data'!BI70&lt;AD$4,0,('Indicator Data'!BI70-AD$4)/(AD$3-AD$4)*10)),1))</f>
        <v>4.2</v>
      </c>
      <c r="AE62" s="233">
        <f>IF('Indicator Data'!BJ70="No data","x",ROUND(IF('Indicator Data'!BJ70&gt;AE$3,10,IF('Indicator Data'!BJ70&lt;AE$4,0,('Indicator Data'!BJ70-AE$4)/(AE$3-AE$4)*10)),1))</f>
        <v>7.8</v>
      </c>
      <c r="AF62" s="233">
        <f>IF('Indicator Data'!BK70="No data","x",ROUND(IF('Indicator Data'!BK70&gt;AF$3,10,IF('Indicator Data'!BK70&lt;AF$4,0,('Indicator Data'!BK70-AF$4)/(AF$3-AF$4)*10)),1))</f>
        <v>0.6</v>
      </c>
      <c r="AG62" s="233">
        <f>IF('Indicator Data'!BL70="No data","x",ROUND(IF('Indicator Data'!BL70&gt;AG$3,10,IF('Indicator Data'!BL70&lt;AG$4,0,('Indicator Data'!BL70-AG$4)/(AG$3-AG$4)*10)),1))</f>
        <v>6.9</v>
      </c>
      <c r="AH62" s="233">
        <f>IF('Indicator Data'!BM70="No data","x",ROUND(IF('Indicator Data'!BM70&gt;AH$3,10,IF('Indicator Data'!BM70&lt;AH$4,0,('Indicator Data'!BM70-AH$4)/(AH$3-AH$4)*10)),1))</f>
        <v>3.6</v>
      </c>
      <c r="AI62" s="233">
        <f>ROUND(IF('Indicator Data'!BN70=0,0,IF(LOG('Indicator Data'!BN70)&gt;AI$3,10,IF(LOG('Indicator Data'!BN70)&lt;AI$4,0,((LOG('Indicator Data'!BN70)-AI$4))/(AI$3-AI$4)*10))),1)</f>
        <v>1.3</v>
      </c>
      <c r="AJ62" s="233">
        <f>IF('Indicator Data'!BO70="No data","x",ROUND(IF('Indicator Data'!BO70&gt;AJ$3,10,IF('Indicator Data'!BO70&lt;AJ$4,0,('Indicator Data'!BO70-AJ$4)/(AJ$3-AJ$4)*10)),1))</f>
        <v>8.9</v>
      </c>
      <c r="AK62" s="234">
        <f t="shared" si="14"/>
        <v>7.2</v>
      </c>
      <c r="AL62" s="234">
        <f t="shared" si="15"/>
        <v>5.2</v>
      </c>
      <c r="AM62" s="234">
        <f t="shared" si="2"/>
        <v>2.7</v>
      </c>
      <c r="AN62" s="235">
        <f t="shared" si="13"/>
        <v>5.6</v>
      </c>
      <c r="AO62" s="234">
        <f t="shared" si="16"/>
        <v>3.1</v>
      </c>
      <c r="AP62" s="234">
        <f t="shared" si="17"/>
        <v>5.5</v>
      </c>
      <c r="AQ62" s="234">
        <f t="shared" si="6"/>
        <v>4.8</v>
      </c>
      <c r="AR62" s="234">
        <f t="shared" si="7"/>
        <v>7.4</v>
      </c>
      <c r="AS62" s="234">
        <f t="shared" si="18"/>
        <v>4.0999999999999996</v>
      </c>
      <c r="AT62" s="236">
        <f t="shared" si="19"/>
        <v>5.6</v>
      </c>
      <c r="AU62" s="235">
        <f t="shared" si="20"/>
        <v>4.5</v>
      </c>
      <c r="AV62" s="235">
        <f t="shared" si="11"/>
        <v>5.0999999999999996</v>
      </c>
      <c r="AW62" s="2"/>
    </row>
    <row r="63" spans="1:49" ht="15.75" customHeight="1" x14ac:dyDescent="0.3">
      <c r="A63" t="str">
        <f>'Indicator Data'!A71</f>
        <v>Barind and Drought Prone Areas</v>
      </c>
      <c r="B63" t="str">
        <f>'Indicator Data'!B71</f>
        <v>Rangpur</v>
      </c>
      <c r="C63" t="str">
        <f>'Indicator Data'!C71</f>
        <v>Panchagarh</v>
      </c>
      <c r="D63">
        <f>'Indicator Data'!D71</f>
        <v>5577</v>
      </c>
      <c r="E63" s="233">
        <f>IF(OR('Indicator Data'!AJ71=0,'Indicator Data'!AJ71="No data"),"0",ROUND(IF('Indicator Data'!AJ71&gt;E$3,0,IF('Indicator Data'!AJ71&lt;E$4,10,(E$3-'Indicator Data'!AJ71)/(E$3-E$4)*10)),1))</f>
        <v>4.5</v>
      </c>
      <c r="F63" s="233">
        <f>ROUND(IF('Indicator Data'!AK71=0,0,IF(LOG('Indicator Data'!AK71)&gt;F$3,10,IF(LOG('Indicator Data'!AK71)&lt;F$4,0,((LOG('Indicator Data'!AK71)-F$4))/(F$3-F$4)*10))),1)</f>
        <v>8.1999999999999993</v>
      </c>
      <c r="G63" s="233">
        <f>ROUND(IF('Indicator Data'!AL71=0,0,IF(LOG('Indicator Data'!AL71)&gt;G$3,10,IF(LOG('Indicator Data'!AL71)&lt;G$4,0,((LOG('Indicator Data'!AL71)-G$4))/(G$3-G$4)*10))),1)</f>
        <v>7</v>
      </c>
      <c r="H63" s="233">
        <f>IF('Indicator Data'!AM71="No data","x",ROUND(IF('Indicator Data'!AM71&gt;H$3,10,IF('Indicator Data'!AM71&lt;H$4,0,('Indicator Data'!AM71-H$4)/(H$3-H$4)*10)),1))</f>
        <v>7.1</v>
      </c>
      <c r="I63" s="233">
        <f>IF('Indicator Data'!AN71="No data","x",ROUND(IF('Indicator Data'!AN71&gt;I$3,10,IF('Indicator Data'!AN71&lt;I$4,0,('Indicator Data'!AN71-I$4)/(I$3-I$4)*10)),1))</f>
        <v>0.7</v>
      </c>
      <c r="J63" s="233">
        <f>IF('Indicator Data'!AO71="No data","x",ROUND(IF('Indicator Data'!AO71&gt;J$3,10,IF('Indicator Data'!AO71&lt;J$4,0,('Indicator Data'!AO71-J$4)/(J$3-J$4)*10)),1))</f>
        <v>9.1999999999999993</v>
      </c>
      <c r="K63" s="233">
        <f>IF('Indicator Data'!AP71="No data","x",ROUND(IF('Indicator Data'!AP71&gt;K$3,10,IF('Indicator Data'!AP71&lt;K$4,0,('Indicator Data'!AP71-K$4)/(K$3-K$4)*10)),1))</f>
        <v>6.1</v>
      </c>
      <c r="L63" s="233">
        <f>IF('Indicator Data'!AQ71="No data","x",ROUND(IF('Indicator Data'!AQ71&gt;L$3,10,IF('Indicator Data'!AQ71&lt;L$4,0,('Indicator Data'!AQ71-L$4)/(L$3-L$4)*10)),1))</f>
        <v>4.8</v>
      </c>
      <c r="M63" s="233">
        <f>ROUND(IF('Indicator Data'!AR71=0,0,IF(LOG('Indicator Data'!AR71)&gt;M$3,10,IF(LOG('Indicator Data'!AR71)&lt;M$4,0,((LOG('Indicator Data'!AR71)-M$4))/(M$3-M$4)*10))),1)</f>
        <v>3.5</v>
      </c>
      <c r="N63" s="233">
        <f>ROUND(IF('Indicator Data'!AS71=0,0,IF(LOG('Indicator Data'!AS71)&gt;N$3,10,IF(LOG('Indicator Data'!AK71)&lt;N$4,0,((LOG('Indicator Data'!AS71)-N$4))/(N$3-N$4)*10))),1)</f>
        <v>3.4</v>
      </c>
      <c r="O63" s="233">
        <v>0.8</v>
      </c>
      <c r="P63" s="233">
        <v>0.9</v>
      </c>
      <c r="Q63" s="233">
        <v>2.2000000000000002</v>
      </c>
      <c r="R63" s="233">
        <f>ROUND(IF('Indicator Data'!AW71=0,0,IF(LOG('Indicator Data'!AW71)&gt;R$3,10,IF(LOG('Indicator Data'!AW71)&lt;R$4,0,((LOG('Indicator Data'!AW71)-R$4))/(R$3-R$4)*10))),1)</f>
        <v>3.9</v>
      </c>
      <c r="S63" s="233">
        <f>ROUND(IF('Indicator Data'!AX71=0,0,IF(LOG('Indicator Data'!AX71)&gt;S$3,10,IF(LOG('Indicator Data'!AX71)&lt;S$4,0,((LOG('Indicator Data'!AX71)-S$4))/(S$3-S$4)*10))),1)</f>
        <v>0</v>
      </c>
      <c r="T63" s="233">
        <f>IF('Indicator Data'!AY71="No data","x",ROUND(IF('Indicator Data'!AY71&gt;T$3,10,IF('Indicator Data'!AY71&lt;T$4,0,('Indicator Data'!AY71-T$4)/(T$3-T$4)*10)),1))</f>
        <v>0</v>
      </c>
      <c r="U63" s="233">
        <f>ROUND(IF('Indicator Data'!AZ71=0,0,IF(LOG('Indicator Data'!AZ71)&gt;U$3,10,IF(LOG('Indicator Data'!AZ71)&lt;U$4,0,((LOG('Indicator Data'!AZ71)-U$4))/(U$3-U$4)*10))),1)</f>
        <v>9.6</v>
      </c>
      <c r="V63" s="233">
        <f>ROUND(IF('Indicator Data'!BA71=0,0,IF(LOG('Indicator Data'!BA71)&gt;V$3,10,IF(LOG('Indicator Data'!BA71)&lt;V$4,0,((LOG('Indicator Data'!BA71)-V$4))/(V$3-V$4)*10))),1)</f>
        <v>10</v>
      </c>
      <c r="W63" s="233">
        <f>ROUND(IF('Indicator Data'!BB71=0,0,IF(LOG('Indicator Data'!BB71)&gt;W$3,10,IF(LOG('Indicator Data'!BB71)&lt;W$4,0,((LOG('Indicator Data'!BB71)-W$4))/(W$3-W$4)*10))),1)</f>
        <v>10</v>
      </c>
      <c r="X63" s="233">
        <f>IF('Indicator Data'!BC71="No data","x",ROUND(IF('Indicator Data'!BC71&gt;X$3,10,IF('Indicator Data'!BC71&lt;X$4,0,('Indicator Data'!BC71-X$4)/(X$3-X$4)*10)),1))</f>
        <v>5.9</v>
      </c>
      <c r="Y63" s="233">
        <f>ROUND(IF('Indicator Data'!BD71=0,0,IF(LOG('Indicator Data'!BD71)&gt;Y$3,10,IF(LOG('Indicator Data'!BD71)&lt;Y$4,0,((LOG('Indicator Data'!BD71)-Y$4))/(Y$3-Y$4)*10))),1)</f>
        <v>7.3</v>
      </c>
      <c r="Z63" s="233">
        <f>ROUND(IF('Indicator Data'!BE71=0,0,IF(LOG('Indicator Data'!BE71)&gt;Z$3,10,IF(LOG('Indicator Data'!BE71)&lt;Z$4,0,((LOG('Indicator Data'!BE71)-Z$4))/(Z$3-Z$4)*10))),1)</f>
        <v>6.9</v>
      </c>
      <c r="AA63" s="233">
        <f>ROUND(IF('Indicator Data'!BF71=0,0,IF(LOG('Indicator Data'!BF71)&gt;AA$3,10,IF(LOG('Indicator Data'!BF71)&lt;AA$4,0,((LOG('Indicator Data'!BF71)-AA$4))/(AA$3-AA$4)*10))),1)</f>
        <v>5.8</v>
      </c>
      <c r="AB63" s="233">
        <f>ROUND(IF('Indicator Data'!BG71=0,0,IF(LOG('Indicator Data'!BG71)&gt;AB$3,10,IF(LOG('Indicator Data'!BG71)&lt;AB$4,0,((LOG('Indicator Data'!BG71)-AB$4))/(AB$3-AB$4)*10))),1)</f>
        <v>4</v>
      </c>
      <c r="AC63" s="233">
        <f>ROUND(IF('Indicator Data'!BH71=0,0,IF(LOG('Indicator Data'!BH71)&gt;AC$3,10,IF(LOG('Indicator Data'!BH71)&lt;AC$4,0,((LOG('Indicator Data'!BH71)-AC$4))/(AC$3-AC$4)*10))),1)</f>
        <v>7.7</v>
      </c>
      <c r="AD63" s="233">
        <f>IF('Indicator Data'!BI71="No data","x",ROUND(IF('Indicator Data'!BI71&gt;AD$3,10,IF('Indicator Data'!BI71&lt;AD$4,0,('Indicator Data'!BI71-AD$4)/(AD$3-AD$4)*10)),1))</f>
        <v>3.2</v>
      </c>
      <c r="AE63" s="233">
        <f>IF('Indicator Data'!BJ71="No data","x",ROUND(IF('Indicator Data'!BJ71&gt;AE$3,10,IF('Indicator Data'!BJ71&lt;AE$4,0,('Indicator Data'!BJ71-AE$4)/(AE$3-AE$4)*10)),1))</f>
        <v>6.6</v>
      </c>
      <c r="AF63" s="233">
        <f>IF('Indicator Data'!BK71="No data","x",ROUND(IF('Indicator Data'!BK71&gt;AF$3,10,IF('Indicator Data'!BK71&lt;AF$4,0,('Indicator Data'!BK71-AF$4)/(AF$3-AF$4)*10)),1))</f>
        <v>0.1</v>
      </c>
      <c r="AG63" s="233">
        <f>IF('Indicator Data'!BL71="No data","x",ROUND(IF('Indicator Data'!BL71&gt;AG$3,10,IF('Indicator Data'!BL71&lt;AG$4,0,('Indicator Data'!BL71-AG$4)/(AG$3-AG$4)*10)),1))</f>
        <v>7.5</v>
      </c>
      <c r="AH63" s="233">
        <f>IF('Indicator Data'!BM71="No data","x",ROUND(IF('Indicator Data'!BM71&gt;AH$3,10,IF('Indicator Data'!BM71&lt;AH$4,0,('Indicator Data'!BM71-AH$4)/(AH$3-AH$4)*10)),1))</f>
        <v>3.6</v>
      </c>
      <c r="AI63" s="233">
        <f>ROUND(IF('Indicator Data'!BN71=0,0,IF(LOG('Indicator Data'!BN71)&gt;AI$3,10,IF(LOG('Indicator Data'!BN71)&lt;AI$4,0,((LOG('Indicator Data'!BN71)-AI$4))/(AI$3-AI$4)*10))),1)</f>
        <v>3.1</v>
      </c>
      <c r="AJ63" s="233">
        <f>IF('Indicator Data'!BO71="No data","x",ROUND(IF('Indicator Data'!BO71&gt;AJ$3,10,IF('Indicator Data'!BO71&lt;AJ$4,0,('Indicator Data'!BO71-AJ$4)/(AJ$3-AJ$4)*10)),1))</f>
        <v>9.1999999999999993</v>
      </c>
      <c r="AK63" s="234">
        <f t="shared" si="14"/>
        <v>6.7</v>
      </c>
      <c r="AL63" s="234">
        <f t="shared" si="15"/>
        <v>5.2</v>
      </c>
      <c r="AM63" s="234">
        <f t="shared" si="2"/>
        <v>2.2000000000000002</v>
      </c>
      <c r="AN63" s="235">
        <f t="shared" si="13"/>
        <v>5.2</v>
      </c>
      <c r="AO63" s="234">
        <f t="shared" si="16"/>
        <v>2</v>
      </c>
      <c r="AP63" s="234">
        <f t="shared" si="17"/>
        <v>8.9</v>
      </c>
      <c r="AQ63" s="234">
        <f t="shared" si="6"/>
        <v>5</v>
      </c>
      <c r="AR63" s="234">
        <f t="shared" si="7"/>
        <v>5.9</v>
      </c>
      <c r="AS63" s="234">
        <f t="shared" si="18"/>
        <v>4</v>
      </c>
      <c r="AT63" s="236">
        <f t="shared" si="19"/>
        <v>6.4</v>
      </c>
      <c r="AU63" s="235">
        <f t="shared" si="20"/>
        <v>4.5999999999999996</v>
      </c>
      <c r="AV63" s="235">
        <f t="shared" si="11"/>
        <v>4.9000000000000004</v>
      </c>
      <c r="AW63" s="2"/>
    </row>
    <row r="64" spans="1:49" ht="15.75" customHeight="1" x14ac:dyDescent="0.3">
      <c r="A64" t="str">
        <f>'Indicator Data'!A72</f>
        <v>Barind and Drought Prone Areas</v>
      </c>
      <c r="B64" t="str">
        <f>'Indicator Data'!B72</f>
        <v>Rangpur</v>
      </c>
      <c r="C64" t="str">
        <f>'Indicator Data'!C72</f>
        <v>Rangpur</v>
      </c>
      <c r="D64">
        <f>'Indicator Data'!D72</f>
        <v>5585</v>
      </c>
      <c r="E64" s="233">
        <f>IF(OR('Indicator Data'!AJ72=0,'Indicator Data'!AJ72="No data"),"0",ROUND(IF('Indicator Data'!AJ72&gt;E$3,0,IF('Indicator Data'!AJ72&lt;E$4,10,(E$3-'Indicator Data'!AJ72)/(E$3-E$4)*10)),1))</f>
        <v>6</v>
      </c>
      <c r="F64" s="233">
        <f>ROUND(IF('Indicator Data'!AK72=0,0,IF(LOG('Indicator Data'!AK72)&gt;F$3,10,IF(LOG('Indicator Data'!AK72)&lt;F$4,0,((LOG('Indicator Data'!AK72)-F$4))/(F$3-F$4)*10))),1)</f>
        <v>9.1</v>
      </c>
      <c r="G64" s="233">
        <f>ROUND(IF('Indicator Data'!AL72=0,0,IF(LOG('Indicator Data'!AL72)&gt;G$3,10,IF(LOG('Indicator Data'!AL72)&lt;G$4,0,((LOG('Indicator Data'!AL72)-G$4))/(G$3-G$4)*10))),1)</f>
        <v>8.5</v>
      </c>
      <c r="H64" s="233">
        <f>IF('Indicator Data'!AM72="No data","x",ROUND(IF('Indicator Data'!AM72&gt;H$3,10,IF('Indicator Data'!AM72&lt;H$4,0,('Indicator Data'!AM72-H$4)/(H$3-H$4)*10)),1))</f>
        <v>9.1</v>
      </c>
      <c r="I64" s="233">
        <f>IF('Indicator Data'!AN72="No data","x",ROUND(IF('Indicator Data'!AN72&gt;I$3,10,IF('Indicator Data'!AN72&lt;I$4,0,('Indicator Data'!AN72-I$4)/(I$3-I$4)*10)),1))</f>
        <v>3.1</v>
      </c>
      <c r="J64" s="233">
        <f>IF('Indicator Data'!AO72="No data","x",ROUND(IF('Indicator Data'!AO72&gt;J$3,10,IF('Indicator Data'!AO72&lt;J$4,0,('Indicator Data'!AO72-J$4)/(J$3-J$4)*10)),1))</f>
        <v>8.3000000000000007</v>
      </c>
      <c r="K64" s="233">
        <f>IF('Indicator Data'!AP72="No data","x",ROUND(IF('Indicator Data'!AP72&gt;K$3,10,IF('Indicator Data'!AP72&lt;K$4,0,('Indicator Data'!AP72-K$4)/(K$3-K$4)*10)),1))</f>
        <v>6.5</v>
      </c>
      <c r="L64" s="233">
        <f>IF('Indicator Data'!AQ72="No data","x",ROUND(IF('Indicator Data'!AQ72&gt;L$3,10,IF('Indicator Data'!AQ72&lt;L$4,0,('Indicator Data'!AQ72-L$4)/(L$3-L$4)*10)),1))</f>
        <v>5</v>
      </c>
      <c r="M64" s="233">
        <f>ROUND(IF('Indicator Data'!AR72=0,0,IF(LOG('Indicator Data'!AR72)&gt;M$3,10,IF(LOG('Indicator Data'!AR72)&lt;M$4,0,((LOG('Indicator Data'!AR72)-M$4))/(M$3-M$4)*10))),1)</f>
        <v>5.0999999999999996</v>
      </c>
      <c r="N64" s="233">
        <f>ROUND(IF('Indicator Data'!AS72=0,0,IF(LOG('Indicator Data'!AS72)&gt;N$3,10,IF(LOG('Indicator Data'!AK72)&lt;N$4,0,((LOG('Indicator Data'!AS72)-N$4))/(N$3-N$4)*10))),1)</f>
        <v>4.0999999999999996</v>
      </c>
      <c r="O64" s="233">
        <v>0.8</v>
      </c>
      <c r="P64" s="233">
        <v>0.9</v>
      </c>
      <c r="Q64" s="233">
        <v>2.2000000000000002</v>
      </c>
      <c r="R64" s="233">
        <f>ROUND(IF('Indicator Data'!AW72=0,0,IF(LOG('Indicator Data'!AW72)&gt;R$3,10,IF(LOG('Indicator Data'!AW72)&lt;R$4,0,((LOG('Indicator Data'!AW72)-R$4))/(R$3-R$4)*10))),1)</f>
        <v>3.3</v>
      </c>
      <c r="S64" s="233">
        <f>ROUND(IF('Indicator Data'!AX72=0,0,IF(LOG('Indicator Data'!AX72)&gt;S$3,10,IF(LOG('Indicator Data'!AX72)&lt;S$4,0,((LOG('Indicator Data'!AX72)-S$4))/(S$3-S$4)*10))),1)</f>
        <v>5.8</v>
      </c>
      <c r="T64" s="233">
        <f>IF('Indicator Data'!AY72="No data","x",ROUND(IF('Indicator Data'!AY72&gt;T$3,10,IF('Indicator Data'!AY72&lt;T$4,0,('Indicator Data'!AY72-T$4)/(T$3-T$4)*10)),1))</f>
        <v>0</v>
      </c>
      <c r="U64" s="233">
        <f>ROUND(IF('Indicator Data'!AZ72=0,0,IF(LOG('Indicator Data'!AZ72)&gt;U$3,10,IF(LOG('Indicator Data'!AZ72)&lt;U$4,0,((LOG('Indicator Data'!AZ72)-U$4))/(U$3-U$4)*10))),1)</f>
        <v>6.9</v>
      </c>
      <c r="V64" s="233">
        <f>ROUND(IF('Indicator Data'!BA72=0,0,IF(LOG('Indicator Data'!BA72)&gt;V$3,10,IF(LOG('Indicator Data'!BA72)&lt;V$4,0,((LOG('Indicator Data'!BA72)-V$4))/(V$3-V$4)*10))),1)</f>
        <v>2.8</v>
      </c>
      <c r="W64" s="233">
        <f>ROUND(IF('Indicator Data'!BB72=0,0,IF(LOG('Indicator Data'!BB72)&gt;W$3,10,IF(LOG('Indicator Data'!BB72)&lt;W$4,0,((LOG('Indicator Data'!BB72)-W$4))/(W$3-W$4)*10))),1)</f>
        <v>3.2</v>
      </c>
      <c r="X64" s="233">
        <f>IF('Indicator Data'!BC72="No data","x",ROUND(IF('Indicator Data'!BC72&gt;X$3,10,IF('Indicator Data'!BC72&lt;X$4,0,('Indicator Data'!BC72-X$4)/(X$3-X$4)*10)),1))</f>
        <v>0</v>
      </c>
      <c r="Y64" s="233">
        <f>ROUND(IF('Indicator Data'!BD72=0,0,IF(LOG('Indicator Data'!BD72)&gt;Y$3,10,IF(LOG('Indicator Data'!BD72)&lt;Y$4,0,((LOG('Indicator Data'!BD72)-Y$4))/(Y$3-Y$4)*10))),1)</f>
        <v>7.8</v>
      </c>
      <c r="Z64" s="233">
        <f>ROUND(IF('Indicator Data'!BE72=0,0,IF(LOG('Indicator Data'!BE72)&gt;Z$3,10,IF(LOG('Indicator Data'!BE72)&lt;Z$4,0,((LOG('Indicator Data'!BE72)-Z$4))/(Z$3-Z$4)*10))),1)</f>
        <v>4.2</v>
      </c>
      <c r="AA64" s="233">
        <f>ROUND(IF('Indicator Data'!BF72=0,0,IF(LOG('Indicator Data'!BF72)&gt;AA$3,10,IF(LOG('Indicator Data'!BF72)&lt;AA$4,0,((LOG('Indicator Data'!BF72)-AA$4))/(AA$3-AA$4)*10))),1)</f>
        <v>5.7</v>
      </c>
      <c r="AB64" s="233">
        <f>ROUND(IF('Indicator Data'!BG72=0,0,IF(LOG('Indicator Data'!BG72)&gt;AB$3,10,IF(LOG('Indicator Data'!BG72)&lt;AB$4,0,((LOG('Indicator Data'!BG72)-AB$4))/(AB$3-AB$4)*10))),1)</f>
        <v>7.4</v>
      </c>
      <c r="AC64" s="233">
        <f>ROUND(IF('Indicator Data'!BH72=0,0,IF(LOG('Indicator Data'!BH72)&gt;AC$3,10,IF(LOG('Indicator Data'!BH72)&lt;AC$4,0,((LOG('Indicator Data'!BH72)-AC$4))/(AC$3-AC$4)*10))),1)</f>
        <v>5.4</v>
      </c>
      <c r="AD64" s="233">
        <f>IF('Indicator Data'!BI72="No data","x",ROUND(IF('Indicator Data'!BI72&gt;AD$3,10,IF('Indicator Data'!BI72&lt;AD$4,0,('Indicator Data'!BI72-AD$4)/(AD$3-AD$4)*10)),1))</f>
        <v>2.5</v>
      </c>
      <c r="AE64" s="233">
        <f>IF('Indicator Data'!BJ72="No data","x",ROUND(IF('Indicator Data'!BJ72&gt;AE$3,10,IF('Indicator Data'!BJ72&lt;AE$4,0,('Indicator Data'!BJ72-AE$4)/(AE$3-AE$4)*10)),1))</f>
        <v>2.8</v>
      </c>
      <c r="AF64" s="233">
        <f>IF('Indicator Data'!BK72="No data","x",ROUND(IF('Indicator Data'!BK72&gt;AF$3,10,IF('Indicator Data'!BK72&lt;AF$4,0,('Indicator Data'!BK72-AF$4)/(AF$3-AF$4)*10)),1))</f>
        <v>1.8</v>
      </c>
      <c r="AG64" s="233">
        <f>IF('Indicator Data'!BL72="No data","x",ROUND(IF('Indicator Data'!BL72&gt;AG$3,10,IF('Indicator Data'!BL72&lt;AG$4,0,('Indicator Data'!BL72-AG$4)/(AG$3-AG$4)*10)),1))</f>
        <v>7.7</v>
      </c>
      <c r="AH64" s="233">
        <f>IF('Indicator Data'!BM72="No data","x",ROUND(IF('Indicator Data'!BM72&gt;AH$3,10,IF('Indicator Data'!BM72&lt;AH$4,0,('Indicator Data'!BM72-AH$4)/(AH$3-AH$4)*10)),1))</f>
        <v>5.6</v>
      </c>
      <c r="AI64" s="233">
        <f>ROUND(IF('Indicator Data'!BN72=0,0,IF(LOG('Indicator Data'!BN72)&gt;AI$3,10,IF(LOG('Indicator Data'!BN72)&lt;AI$4,0,((LOG('Indicator Data'!BN72)-AI$4))/(AI$3-AI$4)*10))),1)</f>
        <v>4.8</v>
      </c>
      <c r="AJ64" s="233">
        <f>IF('Indicator Data'!BO72="No data","x",ROUND(IF('Indicator Data'!BO72&gt;AJ$3,10,IF('Indicator Data'!BO72&lt;AJ$4,0,('Indicator Data'!BO72-AJ$4)/(AJ$3-AJ$4)*10)),1))</f>
        <v>8.3000000000000007</v>
      </c>
      <c r="AK64" s="234">
        <f t="shared" si="14"/>
        <v>8.1999999999999993</v>
      </c>
      <c r="AL64" s="234">
        <f t="shared" si="15"/>
        <v>5.7</v>
      </c>
      <c r="AM64" s="234">
        <f t="shared" si="2"/>
        <v>2.6</v>
      </c>
      <c r="AN64" s="235">
        <f t="shared" si="13"/>
        <v>6.2</v>
      </c>
      <c r="AO64" s="234">
        <f t="shared" si="16"/>
        <v>4.5999999999999996</v>
      </c>
      <c r="AP64" s="234">
        <f t="shared" si="17"/>
        <v>3.2</v>
      </c>
      <c r="AQ64" s="234">
        <f t="shared" si="6"/>
        <v>4.4000000000000004</v>
      </c>
      <c r="AR64" s="234">
        <f t="shared" si="7"/>
        <v>6.4</v>
      </c>
      <c r="AS64" s="234">
        <f t="shared" si="18"/>
        <v>4.2</v>
      </c>
      <c r="AT64" s="236">
        <f t="shared" si="19"/>
        <v>4.7</v>
      </c>
      <c r="AU64" s="235">
        <f t="shared" si="20"/>
        <v>4.7</v>
      </c>
      <c r="AV64" s="235">
        <f t="shared" si="11"/>
        <v>5.5</v>
      </c>
      <c r="AW64" s="2"/>
    </row>
    <row r="65" spans="1:49" ht="15.75" customHeight="1" x14ac:dyDescent="0.3">
      <c r="A65" t="str">
        <f>'Indicator Data'!A73</f>
        <v>Barind and Drought Prone Areas</v>
      </c>
      <c r="B65" t="str">
        <f>'Indicator Data'!B73</f>
        <v>Rangpur</v>
      </c>
      <c r="C65" t="str">
        <f>'Indicator Data'!C73</f>
        <v>Thakurgaon</v>
      </c>
      <c r="D65">
        <f>'Indicator Data'!D73</f>
        <v>5594</v>
      </c>
      <c r="E65" s="233">
        <f>IF(OR('Indicator Data'!AJ73=0,'Indicator Data'!AJ73="No data"),"0",ROUND(IF('Indicator Data'!AJ73&gt;E$3,0,IF('Indicator Data'!AJ73&lt;E$4,10,(E$3-'Indicator Data'!AJ73)/(E$3-E$4)*10)),1))</f>
        <v>4.5</v>
      </c>
      <c r="F65" s="233">
        <f>ROUND(IF('Indicator Data'!AK73=0,0,IF(LOG('Indicator Data'!AK73)&gt;F$3,10,IF(LOG('Indicator Data'!AK73)&lt;F$4,0,((LOG('Indicator Data'!AK73)-F$4))/(F$3-F$4)*10))),1)</f>
        <v>8.3000000000000007</v>
      </c>
      <c r="G65" s="233">
        <f>ROUND(IF('Indicator Data'!AL73=0,0,IF(LOG('Indicator Data'!AL73)&gt;G$3,10,IF(LOG('Indicator Data'!AL73)&lt;G$4,0,((LOG('Indicator Data'!AL73)-G$4))/(G$3-G$4)*10))),1)</f>
        <v>6.7</v>
      </c>
      <c r="H65" s="233">
        <f>IF('Indicator Data'!AM73="No data","x",ROUND(IF('Indicator Data'!AM73&gt;H$3,10,IF('Indicator Data'!AM73&lt;H$4,0,('Indicator Data'!AM73-H$4)/(H$3-H$4)*10)),1))</f>
        <v>7.4</v>
      </c>
      <c r="I65" s="233">
        <f>IF('Indicator Data'!AN73="No data","x",ROUND(IF('Indicator Data'!AN73&gt;I$3,10,IF('Indicator Data'!AN73&lt;I$4,0,('Indicator Data'!AN73-I$4)/(I$3-I$4)*10)),1))</f>
        <v>1.9</v>
      </c>
      <c r="J65" s="233">
        <f>IF('Indicator Data'!AO73="No data","x",ROUND(IF('Indicator Data'!AO73&gt;J$3,10,IF('Indicator Data'!AO73&lt;J$4,0,('Indicator Data'!AO73-J$4)/(J$3-J$4)*10)),1))</f>
        <v>7.9</v>
      </c>
      <c r="K65" s="233">
        <f>IF('Indicator Data'!AP73="No data","x",ROUND(IF('Indicator Data'!AP73&gt;K$3,10,IF('Indicator Data'!AP73&lt;K$4,0,('Indicator Data'!AP73-K$4)/(K$3-K$4)*10)),1))</f>
        <v>5.7</v>
      </c>
      <c r="L65" s="233">
        <f>IF('Indicator Data'!AQ73="No data","x",ROUND(IF('Indicator Data'!AQ73&gt;L$3,10,IF('Indicator Data'!AQ73&lt;L$4,0,('Indicator Data'!AQ73-L$4)/(L$3-L$4)*10)),1))</f>
        <v>5.6</v>
      </c>
      <c r="M65" s="233">
        <f>ROUND(IF('Indicator Data'!AR73=0,0,IF(LOG('Indicator Data'!AR73)&gt;M$3,10,IF(LOG('Indicator Data'!AR73)&lt;M$4,0,((LOG('Indicator Data'!AR73)-M$4))/(M$3-M$4)*10))),1)</f>
        <v>0</v>
      </c>
      <c r="N65" s="233">
        <f>ROUND(IF('Indicator Data'!AS73=0,0,IF(LOG('Indicator Data'!AS73)&gt;N$3,10,IF(LOG('Indicator Data'!AK73)&lt;N$4,0,((LOG('Indicator Data'!AS73)-N$4))/(N$3-N$4)*10))),1)</f>
        <v>4</v>
      </c>
      <c r="O65" s="233">
        <v>0.8</v>
      </c>
      <c r="P65" s="233">
        <v>0.9</v>
      </c>
      <c r="Q65" s="233">
        <v>2.2000000000000002</v>
      </c>
      <c r="R65" s="233">
        <f>ROUND(IF('Indicator Data'!AW73=0,0,IF(LOG('Indicator Data'!AW73)&gt;R$3,10,IF(LOG('Indicator Data'!AW73)&lt;R$4,0,((LOG('Indicator Data'!AW73)-R$4))/(R$3-R$4)*10))),1)</f>
        <v>1.7</v>
      </c>
      <c r="S65" s="233">
        <f>ROUND(IF('Indicator Data'!AX73=0,0,IF(LOG('Indicator Data'!AX73)&gt;S$3,10,IF(LOG('Indicator Data'!AX73)&lt;S$4,0,((LOG('Indicator Data'!AX73)-S$4))/(S$3-S$4)*10))),1)</f>
        <v>3.8</v>
      </c>
      <c r="T65" s="233">
        <f>IF('Indicator Data'!AY73="No data","x",ROUND(IF('Indicator Data'!AY73&gt;T$3,10,IF('Indicator Data'!AY73&lt;T$4,0,('Indicator Data'!AY73-T$4)/(T$3-T$4)*10)),1))</f>
        <v>0</v>
      </c>
      <c r="U65" s="233">
        <f>ROUND(IF('Indicator Data'!AZ73=0,0,IF(LOG('Indicator Data'!AZ73)&gt;U$3,10,IF(LOG('Indicator Data'!AZ73)&lt;U$4,0,((LOG('Indicator Data'!AZ73)-U$4))/(U$3-U$4)*10))),1)</f>
        <v>9.6</v>
      </c>
      <c r="V65" s="233">
        <f>ROUND(IF('Indicator Data'!BA73=0,0,IF(LOG('Indicator Data'!BA73)&gt;V$3,10,IF(LOG('Indicator Data'!BA73)&lt;V$4,0,((LOG('Indicator Data'!BA73)-V$4))/(V$3-V$4)*10))),1)</f>
        <v>2.7</v>
      </c>
      <c r="W65" s="233">
        <f>ROUND(IF('Indicator Data'!BB73=0,0,IF(LOG('Indicator Data'!BB73)&gt;W$3,10,IF(LOG('Indicator Data'!BB73)&lt;W$4,0,((LOG('Indicator Data'!BB73)-W$4))/(W$3-W$4)*10))),1)</f>
        <v>3.4</v>
      </c>
      <c r="X65" s="233">
        <f>IF('Indicator Data'!BC73="No data","x",ROUND(IF('Indicator Data'!BC73&gt;X$3,10,IF('Indicator Data'!BC73&lt;X$4,0,('Indicator Data'!BC73-X$4)/(X$3-X$4)*10)),1))</f>
        <v>3.7</v>
      </c>
      <c r="Y65" s="233">
        <f>ROUND(IF('Indicator Data'!BD73=0,0,IF(LOG('Indicator Data'!BD73)&gt;Y$3,10,IF(LOG('Indicator Data'!BD73)&lt;Y$4,0,((LOG('Indicator Data'!BD73)-Y$4))/(Y$3-Y$4)*10))),1)</f>
        <v>8</v>
      </c>
      <c r="Z65" s="233">
        <f>ROUND(IF('Indicator Data'!BE73=0,0,IF(LOG('Indicator Data'!BE73)&gt;Z$3,10,IF(LOG('Indicator Data'!BE73)&lt;Z$4,0,((LOG('Indicator Data'!BE73)-Z$4))/(Z$3-Z$4)*10))),1)</f>
        <v>5</v>
      </c>
      <c r="AA65" s="233">
        <f>ROUND(IF('Indicator Data'!BF73=0,0,IF(LOG('Indicator Data'!BF73)&gt;AA$3,10,IF(LOG('Indicator Data'!BF73)&lt;AA$4,0,((LOG('Indicator Data'!BF73)-AA$4))/(AA$3-AA$4)*10))),1)</f>
        <v>4.2</v>
      </c>
      <c r="AB65" s="233">
        <f>ROUND(IF('Indicator Data'!BG73=0,0,IF(LOG('Indicator Data'!BG73)&gt;AB$3,10,IF(LOG('Indicator Data'!BG73)&lt;AB$4,0,((LOG('Indicator Data'!BG73)-AB$4))/(AB$3-AB$4)*10))),1)</f>
        <v>6.9</v>
      </c>
      <c r="AC65" s="233">
        <f>ROUND(IF('Indicator Data'!BH73=0,0,IF(LOG('Indicator Data'!BH73)&gt;AC$3,10,IF(LOG('Indicator Data'!BH73)&lt;AC$4,0,((LOG('Indicator Data'!BH73)-AC$4))/(AC$3-AC$4)*10))),1)</f>
        <v>7.7</v>
      </c>
      <c r="AD65" s="233">
        <f>IF('Indicator Data'!BI73="No data","x",ROUND(IF('Indicator Data'!BI73&gt;AD$3,10,IF('Indicator Data'!BI73&lt;AD$4,0,('Indicator Data'!BI73-AD$4)/(AD$3-AD$4)*10)),1))</f>
        <v>3.2</v>
      </c>
      <c r="AE65" s="233">
        <f>IF('Indicator Data'!BJ73="No data","x",ROUND(IF('Indicator Data'!BJ73&gt;AE$3,10,IF('Indicator Data'!BJ73&lt;AE$4,0,('Indicator Data'!BJ73-AE$4)/(AE$3-AE$4)*10)),1))</f>
        <v>6.8</v>
      </c>
      <c r="AF65" s="233">
        <f>IF('Indicator Data'!BK73="No data","x",ROUND(IF('Indicator Data'!BK73&gt;AF$3,10,IF('Indicator Data'!BK73&lt;AF$4,0,('Indicator Data'!BK73-AF$4)/(AF$3-AF$4)*10)),1))</f>
        <v>0.3</v>
      </c>
      <c r="AG65" s="233">
        <f>IF('Indicator Data'!BL73="No data","x",ROUND(IF('Indicator Data'!BL73&gt;AG$3,10,IF('Indicator Data'!BL73&lt;AG$4,0,('Indicator Data'!BL73-AG$4)/(AG$3-AG$4)*10)),1))</f>
        <v>7</v>
      </c>
      <c r="AH65" s="233">
        <f>IF('Indicator Data'!BM73="No data","x",ROUND(IF('Indicator Data'!BM73&gt;AH$3,10,IF('Indicator Data'!BM73&lt;AH$4,0,('Indicator Data'!BM73-AH$4)/(AH$3-AH$4)*10)),1))</f>
        <v>4.0999999999999996</v>
      </c>
      <c r="AI65" s="233">
        <f>ROUND(IF('Indicator Data'!BN73=0,0,IF(LOG('Indicator Data'!BN73)&gt;AI$3,10,IF(LOG('Indicator Data'!BN73)&lt;AI$4,0,((LOG('Indicator Data'!BN73)-AI$4))/(AI$3-AI$4)*10))),1)</f>
        <v>4.9000000000000004</v>
      </c>
      <c r="AJ65" s="233">
        <f>IF('Indicator Data'!BO73="No data","x",ROUND(IF('Indicator Data'!BO73&gt;AJ$3,10,IF('Indicator Data'!BO73&lt;AJ$4,0,('Indicator Data'!BO73-AJ$4)/(AJ$3-AJ$4)*10)),1))</f>
        <v>7.9</v>
      </c>
      <c r="AK65" s="234">
        <f t="shared" si="14"/>
        <v>6.7</v>
      </c>
      <c r="AL65" s="234">
        <f t="shared" si="15"/>
        <v>5.3</v>
      </c>
      <c r="AM65" s="234">
        <f t="shared" si="2"/>
        <v>1.6</v>
      </c>
      <c r="AN65" s="235">
        <f t="shared" si="13"/>
        <v>5.0999999999999996</v>
      </c>
      <c r="AO65" s="234">
        <f t="shared" si="16"/>
        <v>2.8</v>
      </c>
      <c r="AP65" s="234">
        <f t="shared" si="17"/>
        <v>4.9000000000000004</v>
      </c>
      <c r="AQ65" s="234">
        <f t="shared" si="6"/>
        <v>4.3</v>
      </c>
      <c r="AR65" s="234">
        <f t="shared" si="7"/>
        <v>7.3</v>
      </c>
      <c r="AS65" s="234">
        <f t="shared" si="18"/>
        <v>4.4000000000000004</v>
      </c>
      <c r="AT65" s="236">
        <f t="shared" si="19"/>
        <v>5.4</v>
      </c>
      <c r="AU65" s="235">
        <f t="shared" si="20"/>
        <v>4.2</v>
      </c>
      <c r="AV65" s="235">
        <f t="shared" si="11"/>
        <v>4.7</v>
      </c>
      <c r="AW65" s="2"/>
    </row>
    <row r="66" spans="1:49" ht="15.75" customHeight="1" x14ac:dyDescent="0.3">
      <c r="A66" t="str">
        <f>'Indicator Data'!A74</f>
        <v>Barind and Drought Prone Areas</v>
      </c>
      <c r="B66" t="str">
        <f>'Indicator Data'!B74</f>
        <v>Sylhet</v>
      </c>
      <c r="C66" t="str">
        <f>'Indicator Data'!C74</f>
        <v>Habiganj</v>
      </c>
      <c r="D66">
        <f>'Indicator Data'!D74</f>
        <v>6036</v>
      </c>
      <c r="E66" s="233">
        <f>IF(OR('Indicator Data'!AJ74=0,'Indicator Data'!AJ74="No data"),"0",ROUND(IF('Indicator Data'!AJ74&gt;E$3,0,IF('Indicator Data'!AJ74&lt;E$4,10,(E$3-'Indicator Data'!AJ74)/(E$3-E$4)*10)),1))</f>
        <v>7.8</v>
      </c>
      <c r="F66" s="233">
        <f>ROUND(IF('Indicator Data'!AK74=0,0,IF(LOG('Indicator Data'!AK74)&gt;F$3,10,IF(LOG('Indicator Data'!AK74)&lt;F$4,0,((LOG('Indicator Data'!AK74)-F$4))/(F$3-F$4)*10))),1)</f>
        <v>7.7</v>
      </c>
      <c r="G66" s="233">
        <f>ROUND(IF('Indicator Data'!AL74=0,0,IF(LOG('Indicator Data'!AL74)&gt;G$3,10,IF(LOG('Indicator Data'!AL74)&lt;G$4,0,((LOG('Indicator Data'!AL74)-G$4))/(G$3-G$4)*10))),1)</f>
        <v>5</v>
      </c>
      <c r="H66" s="233">
        <f>IF('Indicator Data'!AM74="No data","x",ROUND(IF('Indicator Data'!AM74&gt;H$3,10,IF('Indicator Data'!AM74&lt;H$4,0,('Indicator Data'!AM74-H$4)/(H$3-H$4)*10)),1))</f>
        <v>6.2</v>
      </c>
      <c r="I66" s="233">
        <f>IF('Indicator Data'!AN74="No data","x",ROUND(IF('Indicator Data'!AN74&gt;I$3,10,IF('Indicator Data'!AN74&lt;I$4,0,('Indicator Data'!AN74-I$4)/(I$3-I$4)*10)),1))</f>
        <v>1.5</v>
      </c>
      <c r="J66" s="233">
        <f>IF('Indicator Data'!AO74="No data","x",ROUND(IF('Indicator Data'!AO74&gt;J$3,10,IF('Indicator Data'!AO74&lt;J$4,0,('Indicator Data'!AO74-J$4)/(J$3-J$4)*10)),1))</f>
        <v>8.9</v>
      </c>
      <c r="K66" s="233">
        <f>IF('Indicator Data'!AP74="No data","x",ROUND(IF('Indicator Data'!AP74&gt;K$3,10,IF('Indicator Data'!AP74&lt;K$4,0,('Indicator Data'!AP74-K$4)/(K$3-K$4)*10)),1))</f>
        <v>6.2</v>
      </c>
      <c r="L66" s="233">
        <f>IF('Indicator Data'!AQ74="No data","x",ROUND(IF('Indicator Data'!AQ74&gt;L$3,10,IF('Indicator Data'!AQ74&lt;L$4,0,('Indicator Data'!AQ74-L$4)/(L$3-L$4)*10)),1))</f>
        <v>5.9</v>
      </c>
      <c r="M66" s="233">
        <f>ROUND(IF('Indicator Data'!AR74=0,0,IF(LOG('Indicator Data'!AR74)&gt;M$3,10,IF(LOG('Indicator Data'!AR74)&lt;M$4,0,((LOG('Indicator Data'!AR74)-M$4))/(M$3-M$4)*10))),1)</f>
        <v>5.0999999999999996</v>
      </c>
      <c r="N66" s="233">
        <f>ROUND(IF('Indicator Data'!AS74=0,0,IF(LOG('Indicator Data'!AS74)&gt;N$3,10,IF(LOG('Indicator Data'!AK74)&lt;N$4,0,((LOG('Indicator Data'!AS74)-N$4))/(N$3-N$4)*10))),1)</f>
        <v>6.8</v>
      </c>
      <c r="O66" s="233">
        <v>0.8</v>
      </c>
      <c r="P66" s="233">
        <v>0.9</v>
      </c>
      <c r="Q66" s="233">
        <v>2.2000000000000002</v>
      </c>
      <c r="R66" s="233">
        <f>ROUND(IF('Indicator Data'!AW74=0,0,IF(LOG('Indicator Data'!AW74)&gt;R$3,10,IF(LOG('Indicator Data'!AW74)&lt;R$4,0,((LOG('Indicator Data'!AW74)-R$4))/(R$3-R$4)*10))),1)</f>
        <v>2.6</v>
      </c>
      <c r="S66" s="233">
        <f>ROUND(IF('Indicator Data'!AX74=0,0,IF(LOG('Indicator Data'!AX74)&gt;S$3,10,IF(LOG('Indicator Data'!AX74)&lt;S$4,0,((LOG('Indicator Data'!AX74)-S$4))/(S$3-S$4)*10))),1)</f>
        <v>2.9</v>
      </c>
      <c r="T66" s="233">
        <f>IF('Indicator Data'!AY74="No data","x",ROUND(IF('Indicator Data'!AY74&gt;T$3,10,IF('Indicator Data'!AY74&lt;T$4,0,('Indicator Data'!AY74-T$4)/(T$3-T$4)*10)),1))</f>
        <v>0</v>
      </c>
      <c r="U66" s="233">
        <f>ROUND(IF('Indicator Data'!AZ74=0,0,IF(LOG('Indicator Data'!AZ74)&gt;U$3,10,IF(LOG('Indicator Data'!AZ74)&lt;U$4,0,((LOG('Indicator Data'!AZ74)-U$4))/(U$3-U$4)*10))),1)</f>
        <v>0</v>
      </c>
      <c r="V66" s="233">
        <f>ROUND(IF('Indicator Data'!BA74=0,0,IF(LOG('Indicator Data'!BA74)&gt;V$3,10,IF(LOG('Indicator Data'!BA74)&lt;V$4,0,((LOG('Indicator Data'!BA74)-V$4))/(V$3-V$4)*10))),1)</f>
        <v>7.8</v>
      </c>
      <c r="W66" s="233">
        <f>ROUND(IF('Indicator Data'!BB74=0,0,IF(LOG('Indicator Data'!BB74)&gt;W$3,10,IF(LOG('Indicator Data'!BB74)&lt;W$4,0,((LOG('Indicator Data'!BB74)-W$4))/(W$3-W$4)*10))),1)</f>
        <v>7.4</v>
      </c>
      <c r="X66" s="233">
        <f>IF('Indicator Data'!BC74="No data","x",ROUND(IF('Indicator Data'!BC74&gt;X$3,10,IF('Indicator Data'!BC74&lt;X$4,0,('Indicator Data'!BC74-X$4)/(X$3-X$4)*10)),1))</f>
        <v>6.3</v>
      </c>
      <c r="Y66" s="233">
        <f>ROUND(IF('Indicator Data'!BD74=0,0,IF(LOG('Indicator Data'!BD74)&gt;Y$3,10,IF(LOG('Indicator Data'!BD74)&lt;Y$4,0,((LOG('Indicator Data'!BD74)-Y$4))/(Y$3-Y$4)*10))),1)</f>
        <v>7.5</v>
      </c>
      <c r="Z66" s="233">
        <f>ROUND(IF('Indicator Data'!BE74=0,0,IF(LOG('Indicator Data'!BE74)&gt;Z$3,10,IF(LOG('Indicator Data'!BE74)&lt;Z$4,0,((LOG('Indicator Data'!BE74)-Z$4))/(Z$3-Z$4)*10))),1)</f>
        <v>5.2</v>
      </c>
      <c r="AA66" s="233">
        <f>ROUND(IF('Indicator Data'!BF74=0,0,IF(LOG('Indicator Data'!BF74)&gt;AA$3,10,IF(LOG('Indicator Data'!BF74)&lt;AA$4,0,((LOG('Indicator Data'!BF74)-AA$4))/(AA$3-AA$4)*10))),1)</f>
        <v>5.8</v>
      </c>
      <c r="AB66" s="233">
        <f>ROUND(IF('Indicator Data'!BG74=0,0,IF(LOG('Indicator Data'!BG74)&gt;AB$3,10,IF(LOG('Indicator Data'!BG74)&lt;AB$4,0,((LOG('Indicator Data'!BG74)-AB$4))/(AB$3-AB$4)*10))),1)</f>
        <v>4.5999999999999996</v>
      </c>
      <c r="AC66" s="233">
        <f>ROUND(IF('Indicator Data'!BH74=0,0,IF(LOG('Indicator Data'!BH74)&gt;AC$3,10,IF(LOG('Indicator Data'!BH74)&lt;AC$4,0,((LOG('Indicator Data'!BH74)-AC$4))/(AC$3-AC$4)*10))),1)</f>
        <v>7.7</v>
      </c>
      <c r="AD66" s="233">
        <f>IF('Indicator Data'!BI74="No data","x",ROUND(IF('Indicator Data'!BI74&gt;AD$3,10,IF('Indicator Data'!BI74&lt;AD$4,0,('Indicator Data'!BI74-AD$4)/(AD$3-AD$4)*10)),1))</f>
        <v>3.6</v>
      </c>
      <c r="AE66" s="233">
        <f>IF('Indicator Data'!BJ74="No data","x",ROUND(IF('Indicator Data'!BJ74&gt;AE$3,10,IF('Indicator Data'!BJ74&lt;AE$4,0,('Indicator Data'!BJ74-AE$4)/(AE$3-AE$4)*10)),1))</f>
        <v>0.8</v>
      </c>
      <c r="AF66" s="233">
        <f>IF('Indicator Data'!BK74="No data","x",ROUND(IF('Indicator Data'!BK74&gt;AF$3,10,IF('Indicator Data'!BK74&lt;AF$4,0,('Indicator Data'!BK74-AF$4)/(AF$3-AF$4)*10)),1))</f>
        <v>3.5</v>
      </c>
      <c r="AG66" s="233">
        <f>IF('Indicator Data'!BL74="No data","x",ROUND(IF('Indicator Data'!BL74&gt;AG$3,10,IF('Indicator Data'!BL74&lt;AG$4,0,('Indicator Data'!BL74-AG$4)/(AG$3-AG$4)*10)),1))</f>
        <v>7.3</v>
      </c>
      <c r="AH66" s="233">
        <f>IF('Indicator Data'!BM74="No data","x",ROUND(IF('Indicator Data'!BM74&gt;AH$3,10,IF('Indicator Data'!BM74&lt;AH$4,0,('Indicator Data'!BM74-AH$4)/(AH$3-AH$4)*10)),1))</f>
        <v>5.4</v>
      </c>
      <c r="AI66" s="233">
        <f>ROUND(IF('Indicator Data'!BN74=0,0,IF(LOG('Indicator Data'!BN74)&gt;AI$3,10,IF(LOG('Indicator Data'!BN74)&lt;AI$4,0,((LOG('Indicator Data'!BN74)-AI$4))/(AI$3-AI$4)*10))),1)</f>
        <v>6.6</v>
      </c>
      <c r="AJ66" s="233">
        <f>IF('Indicator Data'!BO74="No data","x",ROUND(IF('Indicator Data'!BO74&gt;AJ$3,10,IF('Indicator Data'!BO74&lt;AJ$4,0,('Indicator Data'!BO74-AJ$4)/(AJ$3-AJ$4)*10)),1))</f>
        <v>6.8</v>
      </c>
      <c r="AK66" s="234">
        <f t="shared" si="14"/>
        <v>6.7</v>
      </c>
      <c r="AL66" s="234">
        <f t="shared" si="15"/>
        <v>5.6</v>
      </c>
      <c r="AM66" s="234">
        <f t="shared" si="2"/>
        <v>3.2</v>
      </c>
      <c r="AN66" s="235">
        <f t="shared" si="13"/>
        <v>5.6</v>
      </c>
      <c r="AO66" s="234">
        <f t="shared" si="16"/>
        <v>2.8</v>
      </c>
      <c r="AP66" s="234">
        <f t="shared" si="17"/>
        <v>5.4</v>
      </c>
      <c r="AQ66" s="234">
        <f t="shared" si="6"/>
        <v>4.5999999999999996</v>
      </c>
      <c r="AR66" s="234">
        <f t="shared" si="7"/>
        <v>6.2</v>
      </c>
      <c r="AS66" s="234">
        <f t="shared" si="18"/>
        <v>4.5</v>
      </c>
      <c r="AT66" s="236">
        <f t="shared" si="19"/>
        <v>5.2</v>
      </c>
      <c r="AU66" s="235">
        <f t="shared" si="20"/>
        <v>4.0999999999999996</v>
      </c>
      <c r="AV66" s="235">
        <f t="shared" si="11"/>
        <v>4.9000000000000004</v>
      </c>
      <c r="AW66" s="2"/>
    </row>
    <row r="67" spans="1:49" ht="15.75" customHeight="1" x14ac:dyDescent="0.3">
      <c r="A67" t="str">
        <f>'Indicator Data'!A75</f>
        <v>Haor and Flash Flood Area</v>
      </c>
      <c r="B67" t="str">
        <f>'Indicator Data'!B75</f>
        <v>Sylhet</v>
      </c>
      <c r="C67" t="str">
        <f>'Indicator Data'!C75</f>
        <v>Maulvibazar</v>
      </c>
      <c r="D67">
        <f>'Indicator Data'!D75</f>
        <v>6058</v>
      </c>
      <c r="E67" s="233">
        <f>IF(OR('Indicator Data'!AJ75=0,'Indicator Data'!AJ75="No data"),"0",ROUND(IF('Indicator Data'!AJ75&gt;E$3,0,IF('Indicator Data'!AJ75&lt;E$4,10,(E$3-'Indicator Data'!AJ75)/(E$3-E$4)*10)),1))</f>
        <v>4.5</v>
      </c>
      <c r="F67" s="233">
        <f>ROUND(IF('Indicator Data'!AK75=0,0,IF(LOG('Indicator Data'!AK75)&gt;F$3,10,IF(LOG('Indicator Data'!AK75)&lt;F$4,0,((LOG('Indicator Data'!AK75)-F$4))/(F$3-F$4)*10))),1)</f>
        <v>7.3</v>
      </c>
      <c r="G67" s="233">
        <f>ROUND(IF('Indicator Data'!AL75=0,0,IF(LOG('Indicator Data'!AL75)&gt;G$3,10,IF(LOG('Indicator Data'!AL75)&lt;G$4,0,((LOG('Indicator Data'!AL75)-G$4))/(G$3-G$4)*10))),1)</f>
        <v>4.4000000000000004</v>
      </c>
      <c r="H67" s="233">
        <f>IF('Indicator Data'!AM75="No data","x",ROUND(IF('Indicator Data'!AM75&gt;H$3,10,IF('Indicator Data'!AM75&lt;H$4,0,('Indicator Data'!AM75-H$4)/(H$3-H$4)*10)),1))</f>
        <v>5.7</v>
      </c>
      <c r="I67" s="233">
        <f>IF('Indicator Data'!AN75="No data","x",ROUND(IF('Indicator Data'!AN75&gt;I$3,10,IF('Indicator Data'!AN75&lt;I$4,0,('Indicator Data'!AN75-I$4)/(I$3-I$4)*10)),1))</f>
        <v>1.7</v>
      </c>
      <c r="J67" s="233">
        <f>IF('Indicator Data'!AO75="No data","x",ROUND(IF('Indicator Data'!AO75&gt;J$3,10,IF('Indicator Data'!AO75&lt;J$4,0,('Indicator Data'!AO75-J$4)/(J$3-J$4)*10)),1))</f>
        <v>8.6</v>
      </c>
      <c r="K67" s="233">
        <f>IF('Indicator Data'!AP75="No data","x",ROUND(IF('Indicator Data'!AP75&gt;K$3,10,IF('Indicator Data'!AP75&lt;K$4,0,('Indicator Data'!AP75-K$4)/(K$3-K$4)*10)),1))</f>
        <v>7.2</v>
      </c>
      <c r="L67" s="233">
        <f>IF('Indicator Data'!AQ75="No data","x",ROUND(IF('Indicator Data'!AQ75&gt;L$3,10,IF('Indicator Data'!AQ75&lt;L$4,0,('Indicator Data'!AQ75-L$4)/(L$3-L$4)*10)),1))</f>
        <v>6.7</v>
      </c>
      <c r="M67" s="233">
        <f>ROUND(IF('Indicator Data'!AR75=0,0,IF(LOG('Indicator Data'!AR75)&gt;M$3,10,IF(LOG('Indicator Data'!AR75)&lt;M$4,0,((LOG('Indicator Data'!AR75)-M$4))/(M$3-M$4)*10))),1)</f>
        <v>8.6999999999999993</v>
      </c>
      <c r="N67" s="233">
        <f>ROUND(IF('Indicator Data'!AS75=0,0,IF(LOG('Indicator Data'!AS75)&gt;N$3,10,IF(LOG('Indicator Data'!AK75)&lt;N$4,0,((LOG('Indicator Data'!AS75)-N$4))/(N$3-N$4)*10))),1)</f>
        <v>6.1</v>
      </c>
      <c r="O67" s="233">
        <v>0.8</v>
      </c>
      <c r="P67" s="233">
        <v>0.9</v>
      </c>
      <c r="Q67" s="233">
        <v>2.2000000000000002</v>
      </c>
      <c r="R67" s="233">
        <f>ROUND(IF('Indicator Data'!AW75=0,0,IF(LOG('Indicator Data'!AW75)&gt;R$3,10,IF(LOG('Indicator Data'!AW75)&lt;R$4,0,((LOG('Indicator Data'!AW75)-R$4))/(R$3-R$4)*10))),1)</f>
        <v>2.6</v>
      </c>
      <c r="S67" s="233">
        <f>ROUND(IF('Indicator Data'!AX75=0,0,IF(LOG('Indicator Data'!AX75)&gt;S$3,10,IF(LOG('Indicator Data'!AX75)&lt;S$4,0,((LOG('Indicator Data'!AX75)-S$4))/(S$3-S$4)*10))),1)</f>
        <v>2.4</v>
      </c>
      <c r="T67" s="233">
        <f>IF('Indicator Data'!AY75="No data","x",ROUND(IF('Indicator Data'!AY75&gt;T$3,10,IF('Indicator Data'!AY75&lt;T$4,0,('Indicator Data'!AY75-T$4)/(T$3-T$4)*10)),1))</f>
        <v>0</v>
      </c>
      <c r="U67" s="233">
        <f>ROUND(IF('Indicator Data'!AZ75=0,0,IF(LOG('Indicator Data'!AZ75)&gt;U$3,10,IF(LOG('Indicator Data'!AZ75)&lt;U$4,0,((LOG('Indicator Data'!AZ75)-U$4))/(U$3-U$4)*10))),1)</f>
        <v>3.8</v>
      </c>
      <c r="V67" s="233">
        <f>ROUND(IF('Indicator Data'!BA75=0,0,IF(LOG('Indicator Data'!BA75)&gt;V$3,10,IF(LOG('Indicator Data'!BA75)&lt;V$4,0,((LOG('Indicator Data'!BA75)-V$4))/(V$3-V$4)*10))),1)</f>
        <v>7</v>
      </c>
      <c r="W67" s="233">
        <f>ROUND(IF('Indicator Data'!BB75=0,0,IF(LOG('Indicator Data'!BB75)&gt;W$3,10,IF(LOG('Indicator Data'!BB75)&lt;W$4,0,((LOG('Indicator Data'!BB75)-W$4))/(W$3-W$4)*10))),1)</f>
        <v>7.3</v>
      </c>
      <c r="X67" s="233">
        <f>IF('Indicator Data'!BC75="No data","x",ROUND(IF('Indicator Data'!BC75&gt;X$3,10,IF('Indicator Data'!BC75&lt;X$4,0,('Indicator Data'!BC75-X$4)/(X$3-X$4)*10)),1))</f>
        <v>4.0999999999999996</v>
      </c>
      <c r="Y67" s="233">
        <f>ROUND(IF('Indicator Data'!BD75=0,0,IF(LOG('Indicator Data'!BD75)&gt;Y$3,10,IF(LOG('Indicator Data'!BD75)&lt;Y$4,0,((LOG('Indicator Data'!BD75)-Y$4))/(Y$3-Y$4)*10))),1)</f>
        <v>7.6</v>
      </c>
      <c r="Z67" s="233">
        <f>ROUND(IF('Indicator Data'!BE75=0,0,IF(LOG('Indicator Data'!BE75)&gt;Z$3,10,IF(LOG('Indicator Data'!BE75)&lt;Z$4,0,((LOG('Indicator Data'!BE75)-Z$4))/(Z$3-Z$4)*10))),1)</f>
        <v>0</v>
      </c>
      <c r="AA67" s="233">
        <f>ROUND(IF('Indicator Data'!BF75=0,0,IF(LOG('Indicator Data'!BF75)&gt;AA$3,10,IF(LOG('Indicator Data'!BF75)&lt;AA$4,0,((LOG('Indicator Data'!BF75)-AA$4))/(AA$3-AA$4)*10))),1)</f>
        <v>5.2</v>
      </c>
      <c r="AB67" s="233">
        <f>ROUND(IF('Indicator Data'!BG75=0,0,IF(LOG('Indicator Data'!BG75)&gt;AB$3,10,IF(LOG('Indicator Data'!BG75)&lt;AB$4,0,((LOG('Indicator Data'!BG75)-AB$4))/(AB$3-AB$4)*10))),1)</f>
        <v>4.7</v>
      </c>
      <c r="AC67" s="233">
        <f>ROUND(IF('Indicator Data'!BH75=0,0,IF(LOG('Indicator Data'!BH75)&gt;AC$3,10,IF(LOG('Indicator Data'!BH75)&lt;AC$4,0,((LOG('Indicator Data'!BH75)-AC$4))/(AC$3-AC$4)*10))),1)</f>
        <v>7.7</v>
      </c>
      <c r="AD67" s="233">
        <f>IF('Indicator Data'!BI75="No data","x",ROUND(IF('Indicator Data'!BI75&gt;AD$3,10,IF('Indicator Data'!BI75&lt;AD$4,0,('Indicator Data'!BI75-AD$4)/(AD$3-AD$4)*10)),1))</f>
        <v>2</v>
      </c>
      <c r="AE67" s="233">
        <f>IF('Indicator Data'!BJ75="No data","x",ROUND(IF('Indicator Data'!BJ75&gt;AE$3,10,IF('Indicator Data'!BJ75&lt;AE$4,0,('Indicator Data'!BJ75-AE$4)/(AE$3-AE$4)*10)),1))</f>
        <v>0.5</v>
      </c>
      <c r="AF67" s="233">
        <f>IF('Indicator Data'!BK75="No data","x",ROUND(IF('Indicator Data'!BK75&gt;AF$3,10,IF('Indicator Data'!BK75&lt;AF$4,0,('Indicator Data'!BK75-AF$4)/(AF$3-AF$4)*10)),1))</f>
        <v>4.7</v>
      </c>
      <c r="AG67" s="233">
        <f>IF('Indicator Data'!BL75="No data","x",ROUND(IF('Indicator Data'!BL75&gt;AG$3,10,IF('Indicator Data'!BL75&lt;AG$4,0,('Indicator Data'!BL75-AG$4)/(AG$3-AG$4)*10)),1))</f>
        <v>7.2</v>
      </c>
      <c r="AH67" s="233">
        <f>IF('Indicator Data'!BM75="No data","x",ROUND(IF('Indicator Data'!BM75&gt;AH$3,10,IF('Indicator Data'!BM75&lt;AH$4,0,('Indicator Data'!BM75-AH$4)/(AH$3-AH$4)*10)),1))</f>
        <v>4.9000000000000004</v>
      </c>
      <c r="AI67" s="233">
        <f>ROUND(IF('Indicator Data'!BN75=0,0,IF(LOG('Indicator Data'!BN75)&gt;AI$3,10,IF(LOG('Indicator Data'!BN75)&lt;AI$4,0,((LOG('Indicator Data'!BN75)-AI$4))/(AI$3-AI$4)*10))),1)</f>
        <v>0</v>
      </c>
      <c r="AJ67" s="233">
        <f>IF('Indicator Data'!BO75="No data","x",ROUND(IF('Indicator Data'!BO75&gt;AJ$3,10,IF('Indicator Data'!BO75&lt;AJ$4,0,('Indicator Data'!BO75-AJ$4)/(AJ$3-AJ$4)*10)),1))</f>
        <v>5.4</v>
      </c>
      <c r="AK67" s="234">
        <f t="shared" si="14"/>
        <v>5.5</v>
      </c>
      <c r="AL67" s="234">
        <f t="shared" si="15"/>
        <v>6.1</v>
      </c>
      <c r="AM67" s="234">
        <f t="shared" si="2"/>
        <v>3.7</v>
      </c>
      <c r="AN67" s="235">
        <f t="shared" si="13"/>
        <v>5.2</v>
      </c>
      <c r="AO67" s="234">
        <f t="shared" si="16"/>
        <v>2.5</v>
      </c>
      <c r="AP67" s="234">
        <f t="shared" si="17"/>
        <v>5.6</v>
      </c>
      <c r="AQ67" s="234">
        <f t="shared" si="6"/>
        <v>3.2</v>
      </c>
      <c r="AR67" s="234">
        <f t="shared" si="7"/>
        <v>6.2</v>
      </c>
      <c r="AS67" s="234">
        <f t="shared" si="18"/>
        <v>3.2</v>
      </c>
      <c r="AT67" s="236">
        <f t="shared" si="19"/>
        <v>4.7</v>
      </c>
      <c r="AU67" s="235">
        <f t="shared" si="20"/>
        <v>3.7</v>
      </c>
      <c r="AV67" s="235">
        <f t="shared" si="11"/>
        <v>4.5</v>
      </c>
      <c r="AW67" s="2"/>
    </row>
    <row r="68" spans="1:49" ht="15.75" customHeight="1" x14ac:dyDescent="0.3">
      <c r="A68" t="str">
        <f>'Indicator Data'!A76</f>
        <v>Haor and Flash Flood Area</v>
      </c>
      <c r="B68" t="str">
        <f>'Indicator Data'!B76</f>
        <v>Sylhet</v>
      </c>
      <c r="C68" t="str">
        <f>'Indicator Data'!C76</f>
        <v>Sunamganj</v>
      </c>
      <c r="D68">
        <f>'Indicator Data'!D76</f>
        <v>6090</v>
      </c>
      <c r="E68" s="233">
        <f>IF(OR('Indicator Data'!AJ76=0,'Indicator Data'!AJ76="No data"),"0",ROUND(IF('Indicator Data'!AJ76&gt;E$3,0,IF('Indicator Data'!AJ76&lt;E$4,10,(E$3-'Indicator Data'!AJ76)/(E$3-E$4)*10)),1))</f>
        <v>10</v>
      </c>
      <c r="F68" s="233">
        <f>ROUND(IF('Indicator Data'!AK76=0,0,IF(LOG('Indicator Data'!AK76)&gt;F$3,10,IF(LOG('Indicator Data'!AK76)&lt;F$4,0,((LOG('Indicator Data'!AK76)-F$4))/(F$3-F$4)*10))),1)</f>
        <v>8.6</v>
      </c>
      <c r="G68" s="233">
        <f>ROUND(IF('Indicator Data'!AL76=0,0,IF(LOG('Indicator Data'!AL76)&gt;G$3,10,IF(LOG('Indicator Data'!AL76)&lt;G$4,0,((LOG('Indicator Data'!AL76)-G$4))/(G$3-G$4)*10))),1)</f>
        <v>7</v>
      </c>
      <c r="H68" s="233">
        <f>IF('Indicator Data'!AM76="No data","x",ROUND(IF('Indicator Data'!AM76&gt;H$3,10,IF('Indicator Data'!AM76&lt;H$4,0,('Indicator Data'!AM76-H$4)/(H$3-H$4)*10)),1))</f>
        <v>8.1</v>
      </c>
      <c r="I68" s="233">
        <f>IF('Indicator Data'!AN76="No data","x",ROUND(IF('Indicator Data'!AN76&gt;I$3,10,IF('Indicator Data'!AN76&lt;I$4,0,('Indicator Data'!AN76-I$4)/(I$3-I$4)*10)),1))</f>
        <v>1.6</v>
      </c>
      <c r="J68" s="233">
        <f>IF('Indicator Data'!AO76="No data","x",ROUND(IF('Indicator Data'!AO76&gt;J$3,10,IF('Indicator Data'!AO76&lt;J$4,0,('Indicator Data'!AO76-J$4)/(J$3-J$4)*10)),1))</f>
        <v>8.1</v>
      </c>
      <c r="K68" s="233">
        <f>IF('Indicator Data'!AP76="No data","x",ROUND(IF('Indicator Data'!AP76&gt;K$3,10,IF('Indicator Data'!AP76&lt;K$4,0,('Indicator Data'!AP76-K$4)/(K$3-K$4)*10)),1))</f>
        <v>5.8</v>
      </c>
      <c r="L68" s="233">
        <f>IF('Indicator Data'!AQ76="No data","x",ROUND(IF('Indicator Data'!AQ76&gt;L$3,10,IF('Indicator Data'!AQ76&lt;L$4,0,('Indicator Data'!AQ76-L$4)/(L$3-L$4)*10)),1))</f>
        <v>7.5</v>
      </c>
      <c r="M68" s="233">
        <f>ROUND(IF('Indicator Data'!AR76=0,0,IF(LOG('Indicator Data'!AR76)&gt;M$3,10,IF(LOG('Indicator Data'!AR76)&lt;M$4,0,((LOG('Indicator Data'!AR76)-M$4))/(M$3-M$4)*10))),1)</f>
        <v>6.8</v>
      </c>
      <c r="N68" s="233">
        <f>ROUND(IF('Indicator Data'!AS76=0,0,IF(LOG('Indicator Data'!AS76)&gt;N$3,10,IF(LOG('Indicator Data'!AK76)&lt;N$4,0,((LOG('Indicator Data'!AS76)-N$4))/(N$3-N$4)*10))),1)</f>
        <v>4.5</v>
      </c>
      <c r="O68" s="233">
        <v>0.8</v>
      </c>
      <c r="P68" s="233">
        <v>0.9</v>
      </c>
      <c r="Q68" s="233">
        <v>2.2000000000000002</v>
      </c>
      <c r="R68" s="233">
        <f>ROUND(IF('Indicator Data'!AW76=0,0,IF(LOG('Indicator Data'!AW76)&gt;R$3,10,IF(LOG('Indicator Data'!AW76)&lt;R$4,0,((LOG('Indicator Data'!AW76)-R$4))/(R$3-R$4)*10))),1)</f>
        <v>7.3</v>
      </c>
      <c r="S68" s="233">
        <f>ROUND(IF('Indicator Data'!AX76=0,0,IF(LOG('Indicator Data'!AX76)&gt;S$3,10,IF(LOG('Indicator Data'!AX76)&lt;S$4,0,((LOG('Indicator Data'!AX76)-S$4))/(S$3-S$4)*10))),1)</f>
        <v>3.7</v>
      </c>
      <c r="T68" s="233">
        <f>IF('Indicator Data'!AY76="No data","x",ROUND(IF('Indicator Data'!AY76&gt;T$3,10,IF('Indicator Data'!AY76&lt;T$4,0,('Indicator Data'!AY76-T$4)/(T$3-T$4)*10)),1))</f>
        <v>0</v>
      </c>
      <c r="U68" s="233">
        <f>ROUND(IF('Indicator Data'!AZ76=0,0,IF(LOG('Indicator Data'!AZ76)&gt;U$3,10,IF(LOG('Indicator Data'!AZ76)&lt;U$4,0,((LOG('Indicator Data'!AZ76)-U$4))/(U$3-U$4)*10))),1)</f>
        <v>3.4</v>
      </c>
      <c r="V68" s="233">
        <f>ROUND(IF('Indicator Data'!BA76=0,0,IF(LOG('Indicator Data'!BA76)&gt;V$3,10,IF(LOG('Indicator Data'!BA76)&lt;V$4,0,((LOG('Indicator Data'!BA76)-V$4))/(V$3-V$4)*10))),1)</f>
        <v>7.3</v>
      </c>
      <c r="W68" s="233">
        <f>ROUND(IF('Indicator Data'!BB76=0,0,IF(LOG('Indicator Data'!BB76)&gt;W$3,10,IF(LOG('Indicator Data'!BB76)&lt;W$4,0,((LOG('Indicator Data'!BB76)-W$4))/(W$3-W$4)*10))),1)</f>
        <v>7.8</v>
      </c>
      <c r="X68" s="233">
        <f>IF('Indicator Data'!BC76="No data","x",ROUND(IF('Indicator Data'!BC76&gt;X$3,10,IF('Indicator Data'!BC76&lt;X$4,0,('Indicator Data'!BC76-X$4)/(X$3-X$4)*10)),1))</f>
        <v>6.3</v>
      </c>
      <c r="Y68" s="233">
        <f>ROUND(IF('Indicator Data'!BD76=0,0,IF(LOG('Indicator Data'!BD76)&gt;Y$3,10,IF(LOG('Indicator Data'!BD76)&lt;Y$4,0,((LOG('Indicator Data'!BD76)-Y$4))/(Y$3-Y$4)*10))),1)</f>
        <v>9</v>
      </c>
      <c r="Z68" s="233">
        <f>ROUND(IF('Indicator Data'!BE76=0,0,IF(LOG('Indicator Data'!BE76)&gt;Z$3,10,IF(LOG('Indicator Data'!BE76)&lt;Z$4,0,((LOG('Indicator Data'!BE76)-Z$4))/(Z$3-Z$4)*10))),1)</f>
        <v>7.5</v>
      </c>
      <c r="AA68" s="233">
        <f>ROUND(IF('Indicator Data'!BF76=0,0,IF(LOG('Indicator Data'!BF76)&gt;AA$3,10,IF(LOG('Indicator Data'!BF76)&lt;AA$4,0,((LOG('Indicator Data'!BF76)-AA$4))/(AA$3-AA$4)*10))),1)</f>
        <v>8</v>
      </c>
      <c r="AB68" s="233">
        <f>ROUND(IF('Indicator Data'!BG76=0,0,IF(LOG('Indicator Data'!BG76)&gt;AB$3,10,IF(LOG('Indicator Data'!BG76)&lt;AB$4,0,((LOG('Indicator Data'!BG76)-AB$4))/(AB$3-AB$4)*10))),1)</f>
        <v>4.9000000000000004</v>
      </c>
      <c r="AC68" s="233">
        <f>ROUND(IF('Indicator Data'!BH76=0,0,IF(LOG('Indicator Data'!BH76)&gt;AC$3,10,IF(LOG('Indicator Data'!BH76)&lt;AC$4,0,((LOG('Indicator Data'!BH76)-AC$4))/(AC$3-AC$4)*10))),1)</f>
        <v>10</v>
      </c>
      <c r="AD68" s="233">
        <f>IF('Indicator Data'!BI76="No data","x",ROUND(IF('Indicator Data'!BI76&gt;AD$3,10,IF('Indicator Data'!BI76&lt;AD$4,0,('Indicator Data'!BI76-AD$4)/(AD$3-AD$4)*10)),1))</f>
        <v>3.9</v>
      </c>
      <c r="AE68" s="233">
        <f>IF('Indicator Data'!BJ76="No data","x",ROUND(IF('Indicator Data'!BJ76&gt;AE$3,10,IF('Indicator Data'!BJ76&lt;AE$4,0,('Indicator Data'!BJ76-AE$4)/(AE$3-AE$4)*10)),1))</f>
        <v>4.2</v>
      </c>
      <c r="AF68" s="233">
        <f>IF('Indicator Data'!BK76="No data","x",ROUND(IF('Indicator Data'!BK76&gt;AF$3,10,IF('Indicator Data'!BK76&lt;AF$4,0,('Indicator Data'!BK76-AF$4)/(AF$3-AF$4)*10)),1))</f>
        <v>1.8</v>
      </c>
      <c r="AG68" s="233">
        <f>IF('Indicator Data'!BL76="No data","x",ROUND(IF('Indicator Data'!BL76&gt;AG$3,10,IF('Indicator Data'!BL76&lt;AG$4,0,('Indicator Data'!BL76-AG$4)/(AG$3-AG$4)*10)),1))</f>
        <v>7.1</v>
      </c>
      <c r="AH68" s="233">
        <f>IF('Indicator Data'!BM76="No data","x",ROUND(IF('Indicator Data'!BM76&gt;AH$3,10,IF('Indicator Data'!BM76&lt;AH$4,0,('Indicator Data'!BM76-AH$4)/(AH$3-AH$4)*10)),1))</f>
        <v>5.0999999999999996</v>
      </c>
      <c r="AI68" s="233">
        <f>ROUND(IF('Indicator Data'!BN76=0,0,IF(LOG('Indicator Data'!BN76)&gt;AI$3,10,IF(LOG('Indicator Data'!BN76)&lt;AI$4,0,((LOG('Indicator Data'!BN76)-AI$4))/(AI$3-AI$4)*10))),1)</f>
        <v>3.8</v>
      </c>
      <c r="AJ68" s="233">
        <f>IF('Indicator Data'!BO76="No data","x",ROUND(IF('Indicator Data'!BO76&gt;AJ$3,10,IF('Indicator Data'!BO76&lt;AJ$4,0,('Indicator Data'!BO76-AJ$4)/(AJ$3-AJ$4)*10)),1))</f>
        <v>8.5</v>
      </c>
      <c r="AK68" s="234">
        <f t="shared" si="14"/>
        <v>8.4</v>
      </c>
      <c r="AL68" s="234">
        <f t="shared" si="15"/>
        <v>5.8</v>
      </c>
      <c r="AM68" s="234">
        <f t="shared" si="2"/>
        <v>3</v>
      </c>
      <c r="AN68" s="235">
        <f t="shared" si="13"/>
        <v>6.4</v>
      </c>
      <c r="AO68" s="234">
        <f t="shared" si="16"/>
        <v>5.5</v>
      </c>
      <c r="AP68" s="234">
        <f t="shared" si="17"/>
        <v>6.2</v>
      </c>
      <c r="AQ68" s="234">
        <f t="shared" si="6"/>
        <v>6.1</v>
      </c>
      <c r="AR68" s="234">
        <f t="shared" si="7"/>
        <v>7.5</v>
      </c>
      <c r="AS68" s="234">
        <f t="shared" si="18"/>
        <v>4.3</v>
      </c>
      <c r="AT68" s="236">
        <f t="shared" si="19"/>
        <v>6.2</v>
      </c>
      <c r="AU68" s="235">
        <f t="shared" si="20"/>
        <v>5.9</v>
      </c>
      <c r="AV68" s="235">
        <f t="shared" si="11"/>
        <v>6.2</v>
      </c>
      <c r="AW68" s="2"/>
    </row>
    <row r="69" spans="1:49" ht="15.75" customHeight="1" x14ac:dyDescent="0.3">
      <c r="A69" t="str">
        <f>'Indicator Data'!A77</f>
        <v>Haor and Flash Flood Area</v>
      </c>
      <c r="B69" t="str">
        <f>'Indicator Data'!B77</f>
        <v>Sylhet</v>
      </c>
      <c r="C69" t="str">
        <f>'Indicator Data'!C77</f>
        <v>Sylhet</v>
      </c>
      <c r="D69">
        <f>'Indicator Data'!D77</f>
        <v>6091</v>
      </c>
      <c r="E69" s="233">
        <f>IF(OR('Indicator Data'!AJ77=0,'Indicator Data'!AJ77="No data"),"0",ROUND(IF('Indicator Data'!AJ77&gt;E$3,0,IF('Indicator Data'!AJ77&lt;E$4,10,(E$3-'Indicator Data'!AJ77)/(E$3-E$4)*10)),1))</f>
        <v>4.5</v>
      </c>
      <c r="F69" s="233">
        <f>ROUND(IF('Indicator Data'!AK77=0,0,IF(LOG('Indicator Data'!AK77)&gt;F$3,10,IF(LOG('Indicator Data'!AK77)&lt;F$4,0,((LOG('Indicator Data'!AK77)-F$4))/(F$3-F$4)*10))),1)</f>
        <v>7.6</v>
      </c>
      <c r="G69" s="233">
        <f>ROUND(IF('Indicator Data'!AL77=0,0,IF(LOG('Indicator Data'!AL77)&gt;G$3,10,IF(LOG('Indicator Data'!AL77)&lt;G$4,0,((LOG('Indicator Data'!AL77)-G$4))/(G$3-G$4)*10))),1)</f>
        <v>4.9000000000000004</v>
      </c>
      <c r="H69" s="233">
        <f>IF('Indicator Data'!AM77="No data","x",ROUND(IF('Indicator Data'!AM77&gt;H$3,10,IF('Indicator Data'!AM77&lt;H$4,0,('Indicator Data'!AM77-H$4)/(H$3-H$4)*10)),1))</f>
        <v>6.5</v>
      </c>
      <c r="I69" s="233">
        <f>IF('Indicator Data'!AN77="No data","x",ROUND(IF('Indicator Data'!AN77&gt;I$3,10,IF('Indicator Data'!AN77&lt;I$4,0,('Indicator Data'!AN77-I$4)/(I$3-I$4)*10)),1))</f>
        <v>1.4</v>
      </c>
      <c r="J69" s="233">
        <f>IF('Indicator Data'!AO77="No data","x",ROUND(IF('Indicator Data'!AO77&gt;J$3,10,IF('Indicator Data'!AO77&lt;J$4,0,('Indicator Data'!AO77-J$4)/(J$3-J$4)*10)),1))</f>
        <v>7.8</v>
      </c>
      <c r="K69" s="233">
        <f>IF('Indicator Data'!AP77="No data","x",ROUND(IF('Indicator Data'!AP77&gt;K$3,10,IF('Indicator Data'!AP77&lt;K$4,0,('Indicator Data'!AP77-K$4)/(K$3-K$4)*10)),1))</f>
        <v>5.5</v>
      </c>
      <c r="L69" s="233">
        <f>IF('Indicator Data'!AQ77="No data","x",ROUND(IF('Indicator Data'!AQ77&gt;L$3,10,IF('Indicator Data'!AQ77&lt;L$4,0,('Indicator Data'!AQ77-L$4)/(L$3-L$4)*10)),1))</f>
        <v>6.5</v>
      </c>
      <c r="M69" s="233">
        <f>ROUND(IF('Indicator Data'!AR77=0,0,IF(LOG('Indicator Data'!AR77)&gt;M$3,10,IF(LOG('Indicator Data'!AR77)&lt;M$4,0,((LOG('Indicator Data'!AR77)-M$4))/(M$3-M$4)*10))),1)</f>
        <v>9.1</v>
      </c>
      <c r="N69" s="233">
        <f>ROUND(IF('Indicator Data'!AS77=0,0,IF(LOG('Indicator Data'!AS77)&gt;N$3,10,IF(LOG('Indicator Data'!AK77)&lt;N$4,0,((LOG('Indicator Data'!AS77)-N$4))/(N$3-N$4)*10))),1)</f>
        <v>4.5999999999999996</v>
      </c>
      <c r="O69" s="233">
        <v>0.8</v>
      </c>
      <c r="P69" s="233">
        <v>0.9</v>
      </c>
      <c r="Q69" s="233">
        <v>2.2000000000000002</v>
      </c>
      <c r="R69" s="233">
        <f>ROUND(IF('Indicator Data'!AW77=0,0,IF(LOG('Indicator Data'!AW77)&gt;R$3,10,IF(LOG('Indicator Data'!AW77)&lt;R$4,0,((LOG('Indicator Data'!AW77)-R$4))/(R$3-R$4)*10))),1)</f>
        <v>3.9</v>
      </c>
      <c r="S69" s="233">
        <f>ROUND(IF('Indicator Data'!AX77=0,0,IF(LOG('Indicator Data'!AX77)&gt;S$3,10,IF(LOG('Indicator Data'!AX77)&lt;S$4,0,((LOG('Indicator Data'!AX77)-S$4))/(S$3-S$4)*10))),1)</f>
        <v>9.3000000000000007</v>
      </c>
      <c r="T69" s="233">
        <f>IF('Indicator Data'!AY77="No data","x",ROUND(IF('Indicator Data'!AY77&gt;T$3,10,IF('Indicator Data'!AY77&lt;T$4,0,('Indicator Data'!AY77-T$4)/(T$3-T$4)*10)),1))</f>
        <v>0</v>
      </c>
      <c r="U69" s="233">
        <f>ROUND(IF('Indicator Data'!AZ77=0,0,IF(LOG('Indicator Data'!AZ77)&gt;U$3,10,IF(LOG('Indicator Data'!AZ77)&lt;U$4,0,((LOG('Indicator Data'!AZ77)-U$4))/(U$3-U$4)*10))),1)</f>
        <v>6.9</v>
      </c>
      <c r="V69" s="233">
        <f>ROUND(IF('Indicator Data'!BA77=0,0,IF(LOG('Indicator Data'!BA77)&gt;V$3,10,IF(LOG('Indicator Data'!BA77)&lt;V$4,0,((LOG('Indicator Data'!BA77)-V$4))/(V$3-V$4)*10))),1)</f>
        <v>6.8</v>
      </c>
      <c r="W69" s="233">
        <f>ROUND(IF('Indicator Data'!BB77=0,0,IF(LOG('Indicator Data'!BB77)&gt;W$3,10,IF(LOG('Indicator Data'!BB77)&lt;W$4,0,((LOG('Indicator Data'!BB77)-W$4))/(W$3-W$4)*10))),1)</f>
        <v>6.9</v>
      </c>
      <c r="X69" s="233">
        <f>IF('Indicator Data'!BC77="No data","x",ROUND(IF('Indicator Data'!BC77&gt;X$3,10,IF('Indicator Data'!BC77&lt;X$4,0,('Indicator Data'!BC77-X$4)/(X$3-X$4)*10)),1))</f>
        <v>9.6</v>
      </c>
      <c r="Y69" s="233">
        <f>ROUND(IF('Indicator Data'!BD77=0,0,IF(LOG('Indicator Data'!BD77)&gt;Y$3,10,IF(LOG('Indicator Data'!BD77)&lt;Y$4,0,((LOG('Indicator Data'!BD77)-Y$4))/(Y$3-Y$4)*10))),1)</f>
        <v>8.1999999999999993</v>
      </c>
      <c r="Z69" s="233">
        <f>ROUND(IF('Indicator Data'!BE77=0,0,IF(LOG('Indicator Data'!BE77)&gt;Z$3,10,IF(LOG('Indicator Data'!BE77)&lt;Z$4,0,((LOG('Indicator Data'!BE77)-Z$4))/(Z$3-Z$4)*10))),1)</f>
        <v>6.8</v>
      </c>
      <c r="AA69" s="233">
        <f>ROUND(IF('Indicator Data'!BF77=0,0,IF(LOG('Indicator Data'!BF77)&gt;AA$3,10,IF(LOG('Indicator Data'!BF77)&lt;AA$4,0,((LOG('Indicator Data'!BF77)-AA$4))/(AA$3-AA$4)*10))),1)</f>
        <v>6.4</v>
      </c>
      <c r="AB69" s="233">
        <f>ROUND(IF('Indicator Data'!BG77=0,0,IF(LOG('Indicator Data'!BG77)&gt;AB$3,10,IF(LOG('Indicator Data'!BG77)&lt;AB$4,0,((LOG('Indicator Data'!BG77)-AB$4))/(AB$3-AB$4)*10))),1)</f>
        <v>3.9</v>
      </c>
      <c r="AC69" s="233">
        <f>ROUND(IF('Indicator Data'!BH77=0,0,IF(LOG('Indicator Data'!BH77)&gt;AC$3,10,IF(LOG('Indicator Data'!BH77)&lt;AC$4,0,((LOG('Indicator Data'!BH77)-AC$4))/(AC$3-AC$4)*10))),1)</f>
        <v>5.4</v>
      </c>
      <c r="AD69" s="233">
        <f>IF('Indicator Data'!BI77="No data","x",ROUND(IF('Indicator Data'!BI77&gt;AD$3,10,IF('Indicator Data'!BI77&lt;AD$4,0,('Indicator Data'!BI77-AD$4)/(AD$3-AD$4)*10)),1))</f>
        <v>1.3</v>
      </c>
      <c r="AE69" s="233">
        <f>IF('Indicator Data'!BJ77="No data","x",ROUND(IF('Indicator Data'!BJ77&gt;AE$3,10,IF('Indicator Data'!BJ77&lt;AE$4,0,('Indicator Data'!BJ77-AE$4)/(AE$3-AE$4)*10)),1))</f>
        <v>5.5</v>
      </c>
      <c r="AF69" s="233">
        <f>IF('Indicator Data'!BK77="No data","x",ROUND(IF('Indicator Data'!BK77&gt;AF$3,10,IF('Indicator Data'!BK77&lt;AF$4,0,('Indicator Data'!BK77-AF$4)/(AF$3-AF$4)*10)),1))</f>
        <v>4.3</v>
      </c>
      <c r="AG69" s="233">
        <f>IF('Indicator Data'!BL77="No data","x",ROUND(IF('Indicator Data'!BL77&gt;AG$3,10,IF('Indicator Data'!BL77&lt;AG$4,0,('Indicator Data'!BL77-AG$4)/(AG$3-AG$4)*10)),1))</f>
        <v>6.8</v>
      </c>
      <c r="AH69" s="233">
        <f>IF('Indicator Data'!BM77="No data","x",ROUND(IF('Indicator Data'!BM77&gt;AH$3,10,IF('Indicator Data'!BM77&lt;AH$4,0,('Indicator Data'!BM77-AH$4)/(AH$3-AH$4)*10)),1))</f>
        <v>3.6</v>
      </c>
      <c r="AI69" s="233">
        <f>ROUND(IF('Indicator Data'!BN77=0,0,IF(LOG('Indicator Data'!BN77)&gt;AI$3,10,IF(LOG('Indicator Data'!BN77)&lt;AI$4,0,((LOG('Indicator Data'!BN77)-AI$4))/(AI$3-AI$4)*10))),1)</f>
        <v>4.2</v>
      </c>
      <c r="AJ69" s="233">
        <f>IF('Indicator Data'!BO77="No data","x",ROUND(IF('Indicator Data'!BO77&gt;AJ$3,10,IF('Indicator Data'!BO77&lt;AJ$4,0,('Indicator Data'!BO77-AJ$4)/(AJ$3-AJ$4)*10)),1))</f>
        <v>3.9</v>
      </c>
      <c r="AK69" s="234">
        <f t="shared" si="14"/>
        <v>5.9</v>
      </c>
      <c r="AL69" s="234">
        <f t="shared" si="15"/>
        <v>5.3</v>
      </c>
      <c r="AM69" s="234">
        <f t="shared" si="2"/>
        <v>3.5</v>
      </c>
      <c r="AN69" s="235">
        <f t="shared" si="13"/>
        <v>5.2</v>
      </c>
      <c r="AO69" s="234">
        <f t="shared" si="16"/>
        <v>6.6</v>
      </c>
      <c r="AP69" s="234">
        <f t="shared" si="17"/>
        <v>7.6</v>
      </c>
      <c r="AQ69" s="234">
        <f t="shared" si="6"/>
        <v>5.4</v>
      </c>
      <c r="AR69" s="234">
        <f t="shared" si="7"/>
        <v>4.7</v>
      </c>
      <c r="AS69" s="234">
        <f t="shared" si="18"/>
        <v>4.3</v>
      </c>
      <c r="AT69" s="236">
        <f t="shared" si="19"/>
        <v>5.7</v>
      </c>
      <c r="AU69" s="235">
        <f t="shared" si="20"/>
        <v>6.2</v>
      </c>
      <c r="AV69" s="235">
        <f t="shared" si="11"/>
        <v>5.7</v>
      </c>
      <c r="AW69" s="2"/>
    </row>
    <row r="70" spans="1:49" ht="15.75" customHeight="1" x14ac:dyDescent="0.3">
      <c r="D70" s="2"/>
      <c r="E70" s="2"/>
      <c r="F70" s="99"/>
      <c r="G70" s="99"/>
      <c r="H70" s="99"/>
      <c r="I70" s="99"/>
      <c r="J70" s="99"/>
      <c r="K70" s="99"/>
      <c r="L70" s="99"/>
      <c r="M70" s="99"/>
      <c r="N70" s="2"/>
      <c r="O70" s="99"/>
      <c r="P70" s="99"/>
      <c r="Q70" s="99"/>
      <c r="R70" s="99"/>
      <c r="S70" s="99"/>
      <c r="T70" s="99"/>
      <c r="U70" s="99"/>
      <c r="V70" s="99"/>
      <c r="W70" s="99"/>
      <c r="X70" s="99"/>
      <c r="Y70" s="99"/>
      <c r="Z70" s="99"/>
      <c r="AA70" s="99"/>
      <c r="AB70" s="99"/>
      <c r="AC70" s="99"/>
      <c r="AD70" s="99"/>
      <c r="AE70" s="99"/>
      <c r="AF70" s="99"/>
      <c r="AG70" s="99"/>
      <c r="AH70" s="99"/>
      <c r="AI70" s="99"/>
      <c r="AJ70" s="99"/>
      <c r="AK70" s="2"/>
      <c r="AL70" s="99"/>
      <c r="AM70" s="99"/>
      <c r="AN70" s="99"/>
      <c r="AO70" s="99"/>
      <c r="AP70" s="99"/>
      <c r="AQ70" s="99"/>
      <c r="AR70" s="99"/>
      <c r="AS70" s="99"/>
      <c r="AT70" s="99"/>
      <c r="AU70" s="99"/>
      <c r="AV70" s="43"/>
      <c r="AW70" s="2"/>
    </row>
    <row r="71" spans="1:49" ht="15.75" customHeight="1" x14ac:dyDescent="0.3">
      <c r="D71" s="2"/>
      <c r="E71" s="2"/>
      <c r="F71" s="99"/>
      <c r="G71" s="99"/>
      <c r="H71" s="99"/>
      <c r="I71" s="99"/>
      <c r="J71" s="99"/>
      <c r="K71" s="99"/>
      <c r="L71" s="99"/>
      <c r="M71" s="99"/>
      <c r="N71" s="2"/>
      <c r="O71" s="99"/>
      <c r="P71" s="99"/>
      <c r="Q71" s="99"/>
      <c r="R71" s="99"/>
      <c r="S71" s="99"/>
      <c r="T71" s="99"/>
      <c r="U71" s="99"/>
      <c r="V71" s="99"/>
      <c r="W71" s="99"/>
      <c r="X71" s="99"/>
      <c r="Y71" s="99"/>
      <c r="Z71" s="99"/>
      <c r="AA71" s="99"/>
      <c r="AB71" s="99"/>
      <c r="AC71" s="99"/>
      <c r="AD71" s="99"/>
      <c r="AE71" s="99"/>
      <c r="AF71" s="99"/>
      <c r="AG71" s="99"/>
      <c r="AH71" s="99"/>
      <c r="AI71" s="99"/>
      <c r="AJ71" s="99"/>
      <c r="AK71" s="2"/>
      <c r="AL71" s="99"/>
      <c r="AM71" s="99"/>
      <c r="AN71" s="99"/>
      <c r="AO71" s="99"/>
      <c r="AP71" s="99"/>
      <c r="AQ71" s="99"/>
      <c r="AR71" s="99"/>
      <c r="AS71" s="99"/>
      <c r="AT71" s="99"/>
      <c r="AU71" s="99"/>
      <c r="AV71" s="43"/>
      <c r="AW71" s="2"/>
    </row>
    <row r="72" spans="1:49" ht="15.75" customHeight="1" x14ac:dyDescent="0.3">
      <c r="D72" s="2"/>
      <c r="E72" s="2"/>
      <c r="F72" s="99"/>
      <c r="G72" s="99"/>
      <c r="H72" s="99"/>
      <c r="I72" s="99"/>
      <c r="J72" s="99"/>
      <c r="K72" s="99"/>
      <c r="L72" s="99"/>
      <c r="M72" s="99"/>
      <c r="N72" s="2"/>
      <c r="O72" s="99"/>
      <c r="P72" s="99"/>
      <c r="Q72" s="99"/>
      <c r="R72" s="99"/>
      <c r="S72" s="99"/>
      <c r="T72" s="99"/>
      <c r="U72" s="99"/>
      <c r="V72" s="99"/>
      <c r="W72" s="99"/>
      <c r="X72" s="99"/>
      <c r="Y72" s="99"/>
      <c r="Z72" s="99"/>
      <c r="AA72" s="99"/>
      <c r="AB72" s="99"/>
      <c r="AC72" s="99"/>
      <c r="AD72" s="99"/>
      <c r="AE72" s="99"/>
      <c r="AF72" s="99"/>
      <c r="AG72" s="99"/>
      <c r="AH72" s="99"/>
      <c r="AI72" s="99"/>
      <c r="AJ72" s="99"/>
      <c r="AK72" s="2"/>
      <c r="AL72" s="99"/>
      <c r="AM72" s="99"/>
      <c r="AN72" s="99"/>
      <c r="AO72" s="99"/>
      <c r="AP72" s="99"/>
      <c r="AQ72" s="99"/>
      <c r="AR72" s="99"/>
      <c r="AS72" s="99"/>
      <c r="AT72" s="99"/>
      <c r="AU72" s="99"/>
      <c r="AV72" s="43"/>
      <c r="AW72" s="2"/>
    </row>
    <row r="73" spans="1:49" ht="15.75" customHeight="1" x14ac:dyDescent="0.3">
      <c r="D73" s="2"/>
      <c r="E73" s="2"/>
      <c r="F73" s="99"/>
      <c r="G73" s="99"/>
      <c r="H73" s="99"/>
      <c r="I73" s="99"/>
      <c r="J73" s="99"/>
      <c r="K73" s="99"/>
      <c r="L73" s="99"/>
      <c r="M73" s="99"/>
      <c r="N73" s="2"/>
      <c r="O73" s="99"/>
      <c r="P73" s="99"/>
      <c r="Q73" s="99"/>
      <c r="R73" s="99"/>
      <c r="S73" s="99"/>
      <c r="T73" s="99"/>
      <c r="U73" s="99"/>
      <c r="V73" s="99"/>
      <c r="W73" s="99"/>
      <c r="X73" s="99"/>
      <c r="Y73" s="99"/>
      <c r="Z73" s="99"/>
      <c r="AA73" s="99"/>
      <c r="AB73" s="99"/>
      <c r="AC73" s="99"/>
      <c r="AD73" s="99"/>
      <c r="AE73" s="99"/>
      <c r="AF73" s="99"/>
      <c r="AG73" s="99"/>
      <c r="AH73" s="99"/>
      <c r="AI73" s="99"/>
      <c r="AJ73" s="99"/>
      <c r="AK73" s="2"/>
      <c r="AL73" s="99"/>
      <c r="AM73" s="99"/>
      <c r="AN73" s="99"/>
      <c r="AO73" s="99"/>
      <c r="AP73" s="99"/>
      <c r="AQ73" s="99"/>
      <c r="AR73" s="99"/>
      <c r="AS73" s="99"/>
      <c r="AT73" s="99"/>
      <c r="AU73" s="99"/>
      <c r="AV73" s="43"/>
      <c r="AW73" s="2"/>
    </row>
    <row r="74" spans="1:49" ht="15.75" customHeight="1" x14ac:dyDescent="0.3">
      <c r="D74" s="2"/>
      <c r="E74" s="2"/>
      <c r="F74" s="99"/>
      <c r="G74" s="99"/>
      <c r="H74" s="99"/>
      <c r="I74" s="99"/>
      <c r="J74" s="99"/>
      <c r="K74" s="99"/>
      <c r="L74" s="99"/>
      <c r="M74" s="99"/>
      <c r="N74" s="2"/>
      <c r="O74" s="99"/>
      <c r="P74" s="99"/>
      <c r="Q74" s="99"/>
      <c r="R74" s="99"/>
      <c r="S74" s="99"/>
      <c r="T74" s="99"/>
      <c r="U74" s="99"/>
      <c r="V74" s="99"/>
      <c r="W74" s="99"/>
      <c r="X74" s="99"/>
      <c r="Y74" s="99"/>
      <c r="Z74" s="99"/>
      <c r="AA74" s="99"/>
      <c r="AB74" s="99"/>
      <c r="AC74" s="99"/>
      <c r="AD74" s="99"/>
      <c r="AE74" s="99"/>
      <c r="AF74" s="99"/>
      <c r="AG74" s="99"/>
      <c r="AH74" s="99"/>
      <c r="AI74" s="99"/>
      <c r="AJ74" s="99"/>
      <c r="AK74" s="2"/>
      <c r="AL74" s="99"/>
      <c r="AM74" s="99"/>
      <c r="AN74" s="99"/>
      <c r="AO74" s="99"/>
      <c r="AP74" s="99"/>
      <c r="AQ74" s="99"/>
      <c r="AR74" s="99"/>
      <c r="AS74" s="99"/>
      <c r="AT74" s="99"/>
      <c r="AU74" s="99"/>
      <c r="AV74" s="43"/>
      <c r="AW74" s="2"/>
    </row>
    <row r="75" spans="1:49" ht="15.75" customHeight="1" x14ac:dyDescent="0.3">
      <c r="D75" s="2"/>
      <c r="E75" s="2"/>
      <c r="F75" s="99"/>
      <c r="G75" s="99"/>
      <c r="H75" s="99"/>
      <c r="I75" s="99"/>
      <c r="J75" s="99"/>
      <c r="K75" s="99"/>
      <c r="L75" s="99"/>
      <c r="M75" s="99"/>
      <c r="N75" s="2"/>
      <c r="O75" s="99"/>
      <c r="P75" s="99"/>
      <c r="Q75" s="99"/>
      <c r="R75" s="99"/>
      <c r="S75" s="99"/>
      <c r="T75" s="99"/>
      <c r="U75" s="99"/>
      <c r="V75" s="99"/>
      <c r="W75" s="99"/>
      <c r="X75" s="99"/>
      <c r="Y75" s="99"/>
      <c r="Z75" s="99"/>
      <c r="AA75" s="99"/>
      <c r="AB75" s="99"/>
      <c r="AC75" s="99"/>
      <c r="AD75" s="99"/>
      <c r="AE75" s="99"/>
      <c r="AF75" s="99"/>
      <c r="AG75" s="99"/>
      <c r="AH75" s="99"/>
      <c r="AI75" s="99"/>
      <c r="AJ75" s="99"/>
      <c r="AK75" s="2"/>
      <c r="AL75" s="99"/>
      <c r="AM75" s="99"/>
      <c r="AN75" s="99"/>
      <c r="AO75" s="99"/>
      <c r="AP75" s="99"/>
      <c r="AQ75" s="99"/>
      <c r="AR75" s="99"/>
      <c r="AS75" s="99"/>
      <c r="AT75" s="99"/>
      <c r="AU75" s="99"/>
      <c r="AV75" s="43"/>
      <c r="AW75" s="2"/>
    </row>
    <row r="76" spans="1:49" ht="15.75" customHeight="1" x14ac:dyDescent="0.3">
      <c r="D76" s="2"/>
      <c r="E76" s="2"/>
      <c r="F76" s="99"/>
      <c r="G76" s="99"/>
      <c r="H76" s="99"/>
      <c r="I76" s="99"/>
      <c r="J76" s="99"/>
      <c r="K76" s="99"/>
      <c r="L76" s="99"/>
      <c r="M76" s="99"/>
      <c r="N76" s="2"/>
      <c r="O76" s="99"/>
      <c r="P76" s="99"/>
      <c r="Q76" s="99"/>
      <c r="R76" s="99"/>
      <c r="S76" s="99"/>
      <c r="T76" s="99"/>
      <c r="U76" s="99"/>
      <c r="V76" s="99"/>
      <c r="W76" s="99"/>
      <c r="X76" s="99"/>
      <c r="Y76" s="99"/>
      <c r="Z76" s="99"/>
      <c r="AA76" s="99"/>
      <c r="AB76" s="99"/>
      <c r="AC76" s="99"/>
      <c r="AD76" s="99"/>
      <c r="AE76" s="99"/>
      <c r="AF76" s="99"/>
      <c r="AG76" s="99"/>
      <c r="AH76" s="99"/>
      <c r="AI76" s="99"/>
      <c r="AJ76" s="99"/>
      <c r="AK76" s="2"/>
      <c r="AL76" s="99"/>
      <c r="AM76" s="99"/>
      <c r="AN76" s="99"/>
      <c r="AO76" s="99"/>
      <c r="AP76" s="99"/>
      <c r="AQ76" s="99"/>
      <c r="AR76" s="99"/>
      <c r="AS76" s="99"/>
      <c r="AT76" s="99"/>
      <c r="AU76" s="99"/>
      <c r="AV76" s="43"/>
      <c r="AW76" s="2"/>
    </row>
    <row r="77" spans="1:49" ht="15.75" customHeight="1" x14ac:dyDescent="0.3">
      <c r="D77" s="2"/>
      <c r="E77" s="2"/>
      <c r="F77" s="99"/>
      <c r="G77" s="99"/>
      <c r="H77" s="99"/>
      <c r="I77" s="99"/>
      <c r="J77" s="99"/>
      <c r="K77" s="99"/>
      <c r="L77" s="99"/>
      <c r="M77" s="99"/>
      <c r="N77" s="2"/>
      <c r="O77" s="99"/>
      <c r="P77" s="99"/>
      <c r="Q77" s="99"/>
      <c r="R77" s="99"/>
      <c r="S77" s="99"/>
      <c r="T77" s="99"/>
      <c r="U77" s="99"/>
      <c r="V77" s="99"/>
      <c r="W77" s="99"/>
      <c r="X77" s="99"/>
      <c r="Y77" s="99"/>
      <c r="Z77" s="99"/>
      <c r="AA77" s="99"/>
      <c r="AB77" s="99"/>
      <c r="AC77" s="99"/>
      <c r="AD77" s="99"/>
      <c r="AE77" s="99"/>
      <c r="AF77" s="99"/>
      <c r="AG77" s="99"/>
      <c r="AH77" s="99"/>
      <c r="AI77" s="99"/>
      <c r="AJ77" s="99"/>
      <c r="AK77" s="2"/>
      <c r="AL77" s="99"/>
      <c r="AM77" s="99"/>
      <c r="AN77" s="99"/>
      <c r="AO77" s="99"/>
      <c r="AP77" s="99"/>
      <c r="AQ77" s="99"/>
      <c r="AR77" s="99"/>
      <c r="AS77" s="99"/>
      <c r="AT77" s="99"/>
      <c r="AU77" s="99"/>
      <c r="AV77" s="43"/>
      <c r="AW77" s="2"/>
    </row>
    <row r="78" spans="1:49" ht="15.75" customHeight="1" x14ac:dyDescent="0.3">
      <c r="D78" s="2"/>
      <c r="E78" s="2"/>
      <c r="F78" s="99"/>
      <c r="G78" s="99"/>
      <c r="H78" s="99"/>
      <c r="I78" s="99"/>
      <c r="J78" s="99"/>
      <c r="K78" s="99"/>
      <c r="L78" s="99"/>
      <c r="M78" s="99"/>
      <c r="N78" s="2"/>
      <c r="O78" s="99"/>
      <c r="P78" s="99"/>
      <c r="Q78" s="99"/>
      <c r="R78" s="99"/>
      <c r="S78" s="99"/>
      <c r="T78" s="99"/>
      <c r="U78" s="99"/>
      <c r="V78" s="99"/>
      <c r="W78" s="99"/>
      <c r="X78" s="99"/>
      <c r="Y78" s="99"/>
      <c r="Z78" s="99"/>
      <c r="AA78" s="99"/>
      <c r="AB78" s="99"/>
      <c r="AC78" s="99"/>
      <c r="AD78" s="99"/>
      <c r="AE78" s="99"/>
      <c r="AF78" s="99"/>
      <c r="AG78" s="99"/>
      <c r="AH78" s="99"/>
      <c r="AI78" s="99"/>
      <c r="AJ78" s="99"/>
      <c r="AK78" s="2"/>
      <c r="AL78" s="99"/>
      <c r="AM78" s="99"/>
      <c r="AN78" s="99"/>
      <c r="AO78" s="99"/>
      <c r="AP78" s="99"/>
      <c r="AQ78" s="99"/>
      <c r="AR78" s="99"/>
      <c r="AS78" s="99"/>
      <c r="AT78" s="99"/>
      <c r="AU78" s="99"/>
      <c r="AV78" s="43"/>
      <c r="AW78" s="2"/>
    </row>
    <row r="79" spans="1:49" ht="15.75" customHeight="1" x14ac:dyDescent="0.3">
      <c r="D79" s="2"/>
      <c r="E79" s="2"/>
      <c r="F79" s="99"/>
      <c r="G79" s="99"/>
      <c r="H79" s="99"/>
      <c r="I79" s="99"/>
      <c r="J79" s="99"/>
      <c r="K79" s="99"/>
      <c r="L79" s="99"/>
      <c r="M79" s="99"/>
      <c r="N79" s="2"/>
      <c r="O79" s="99"/>
      <c r="P79" s="99"/>
      <c r="Q79" s="99"/>
      <c r="R79" s="99"/>
      <c r="S79" s="99"/>
      <c r="T79" s="99"/>
      <c r="U79" s="99"/>
      <c r="V79" s="99"/>
      <c r="W79" s="99"/>
      <c r="X79" s="99"/>
      <c r="Y79" s="99"/>
      <c r="Z79" s="99"/>
      <c r="AA79" s="99"/>
      <c r="AB79" s="99"/>
      <c r="AC79" s="99"/>
      <c r="AD79" s="99"/>
      <c r="AE79" s="99"/>
      <c r="AF79" s="99"/>
      <c r="AG79" s="99"/>
      <c r="AH79" s="99"/>
      <c r="AI79" s="99"/>
      <c r="AJ79" s="99"/>
      <c r="AK79" s="2"/>
      <c r="AL79" s="99"/>
      <c r="AM79" s="99"/>
      <c r="AN79" s="99"/>
      <c r="AO79" s="99"/>
      <c r="AP79" s="99"/>
      <c r="AQ79" s="99"/>
      <c r="AR79" s="99"/>
      <c r="AS79" s="99"/>
      <c r="AT79" s="99"/>
      <c r="AU79" s="99"/>
      <c r="AV79" s="43"/>
      <c r="AW79" s="2"/>
    </row>
    <row r="80" spans="1:49" ht="15.75" customHeight="1" x14ac:dyDescent="0.3">
      <c r="D80" s="2"/>
      <c r="E80" s="2"/>
      <c r="F80" s="99"/>
      <c r="G80" s="99"/>
      <c r="H80" s="99"/>
      <c r="I80" s="99"/>
      <c r="J80" s="99"/>
      <c r="K80" s="99"/>
      <c r="L80" s="99"/>
      <c r="M80" s="99"/>
      <c r="N80" s="2"/>
      <c r="O80" s="99"/>
      <c r="P80" s="99"/>
      <c r="Q80" s="99"/>
      <c r="R80" s="99"/>
      <c r="S80" s="99"/>
      <c r="T80" s="99"/>
      <c r="U80" s="99"/>
      <c r="V80" s="99"/>
      <c r="W80" s="99"/>
      <c r="X80" s="99"/>
      <c r="Y80" s="99"/>
      <c r="Z80" s="99"/>
      <c r="AA80" s="99"/>
      <c r="AB80" s="99"/>
      <c r="AC80" s="99"/>
      <c r="AD80" s="99"/>
      <c r="AE80" s="99"/>
      <c r="AF80" s="99"/>
      <c r="AG80" s="99"/>
      <c r="AH80" s="99"/>
      <c r="AI80" s="99"/>
      <c r="AJ80" s="99"/>
      <c r="AK80" s="2"/>
      <c r="AL80" s="99"/>
      <c r="AM80" s="99"/>
      <c r="AN80" s="99"/>
      <c r="AO80" s="99"/>
      <c r="AP80" s="99"/>
      <c r="AQ80" s="99"/>
      <c r="AR80" s="99"/>
      <c r="AS80" s="99"/>
      <c r="AT80" s="99"/>
      <c r="AU80" s="99"/>
      <c r="AV80" s="43"/>
      <c r="AW80" s="2"/>
    </row>
    <row r="81" spans="4:49" ht="15.75" customHeight="1" x14ac:dyDescent="0.3">
      <c r="D81" s="2"/>
      <c r="E81" s="2"/>
      <c r="F81" s="99"/>
      <c r="G81" s="99"/>
      <c r="H81" s="99"/>
      <c r="I81" s="99"/>
      <c r="J81" s="99"/>
      <c r="K81" s="99"/>
      <c r="L81" s="99"/>
      <c r="M81" s="99"/>
      <c r="N81" s="2"/>
      <c r="O81" s="99"/>
      <c r="P81" s="99"/>
      <c r="Q81" s="99"/>
      <c r="R81" s="99"/>
      <c r="S81" s="99"/>
      <c r="T81" s="99"/>
      <c r="U81" s="99"/>
      <c r="V81" s="99"/>
      <c r="W81" s="99"/>
      <c r="X81" s="99"/>
      <c r="Y81" s="99"/>
      <c r="Z81" s="99"/>
      <c r="AA81" s="99"/>
      <c r="AB81" s="99"/>
      <c r="AC81" s="99"/>
      <c r="AD81" s="99"/>
      <c r="AE81" s="99"/>
      <c r="AF81" s="99"/>
      <c r="AG81" s="99"/>
      <c r="AH81" s="99"/>
      <c r="AI81" s="99"/>
      <c r="AJ81" s="99"/>
      <c r="AK81" s="2"/>
      <c r="AL81" s="99"/>
      <c r="AM81" s="99"/>
      <c r="AN81" s="99"/>
      <c r="AO81" s="99"/>
      <c r="AP81" s="99"/>
      <c r="AQ81" s="99"/>
      <c r="AR81" s="99"/>
      <c r="AS81" s="99"/>
      <c r="AT81" s="99"/>
      <c r="AU81" s="99"/>
      <c r="AV81" s="43"/>
      <c r="AW81" s="2"/>
    </row>
    <row r="82" spans="4:49" ht="15.75" customHeight="1" x14ac:dyDescent="0.3">
      <c r="D82" s="2"/>
      <c r="E82" s="2"/>
      <c r="F82" s="99"/>
      <c r="G82" s="99"/>
      <c r="H82" s="99"/>
      <c r="I82" s="99"/>
      <c r="J82" s="99"/>
      <c r="K82" s="99"/>
      <c r="L82" s="99"/>
      <c r="M82" s="99"/>
      <c r="N82" s="2"/>
      <c r="O82" s="99"/>
      <c r="P82" s="99"/>
      <c r="Q82" s="99"/>
      <c r="R82" s="99"/>
      <c r="S82" s="99"/>
      <c r="T82" s="99"/>
      <c r="U82" s="99"/>
      <c r="V82" s="99"/>
      <c r="W82" s="99"/>
      <c r="X82" s="99"/>
      <c r="Y82" s="99"/>
      <c r="Z82" s="99"/>
      <c r="AA82" s="99"/>
      <c r="AB82" s="99"/>
      <c r="AC82" s="99"/>
      <c r="AD82" s="99"/>
      <c r="AE82" s="99"/>
      <c r="AF82" s="99"/>
      <c r="AG82" s="99"/>
      <c r="AH82" s="99"/>
      <c r="AI82" s="99"/>
      <c r="AJ82" s="99"/>
      <c r="AK82" s="2"/>
      <c r="AL82" s="99"/>
      <c r="AM82" s="99"/>
      <c r="AN82" s="99"/>
      <c r="AO82" s="99"/>
      <c r="AP82" s="99"/>
      <c r="AQ82" s="99"/>
      <c r="AR82" s="99"/>
      <c r="AS82" s="99"/>
      <c r="AT82" s="99"/>
      <c r="AU82" s="99"/>
      <c r="AV82" s="43"/>
      <c r="AW82" s="2"/>
    </row>
    <row r="83" spans="4:49" ht="15.75" customHeight="1" x14ac:dyDescent="0.3">
      <c r="D83" s="2"/>
      <c r="E83" s="2"/>
      <c r="F83" s="99"/>
      <c r="G83" s="99"/>
      <c r="H83" s="99"/>
      <c r="I83" s="99"/>
      <c r="J83" s="99"/>
      <c r="K83" s="99"/>
      <c r="L83" s="99"/>
      <c r="M83" s="99"/>
      <c r="N83" s="2"/>
      <c r="O83" s="99"/>
      <c r="P83" s="99"/>
      <c r="Q83" s="99"/>
      <c r="R83" s="99"/>
      <c r="S83" s="99"/>
      <c r="T83" s="99"/>
      <c r="U83" s="99"/>
      <c r="V83" s="99"/>
      <c r="W83" s="99"/>
      <c r="X83" s="99"/>
      <c r="Y83" s="99"/>
      <c r="Z83" s="99"/>
      <c r="AA83" s="99"/>
      <c r="AB83" s="99"/>
      <c r="AC83" s="99"/>
      <c r="AD83" s="99"/>
      <c r="AE83" s="99"/>
      <c r="AF83" s="99"/>
      <c r="AG83" s="99"/>
      <c r="AH83" s="99"/>
      <c r="AI83" s="99"/>
      <c r="AJ83" s="99"/>
      <c r="AK83" s="2"/>
      <c r="AL83" s="99"/>
      <c r="AM83" s="99"/>
      <c r="AN83" s="99"/>
      <c r="AO83" s="99"/>
      <c r="AP83" s="99"/>
      <c r="AQ83" s="99"/>
      <c r="AR83" s="99"/>
      <c r="AS83" s="99"/>
      <c r="AT83" s="99"/>
      <c r="AU83" s="99"/>
      <c r="AV83" s="43"/>
      <c r="AW83" s="2"/>
    </row>
    <row r="84" spans="4:49" ht="15.75" customHeight="1" x14ac:dyDescent="0.3">
      <c r="D84" s="2"/>
      <c r="E84" s="2"/>
      <c r="F84" s="99"/>
      <c r="G84" s="99"/>
      <c r="H84" s="99"/>
      <c r="I84" s="99"/>
      <c r="J84" s="99"/>
      <c r="K84" s="99"/>
      <c r="L84" s="99"/>
      <c r="M84" s="99"/>
      <c r="N84" s="2"/>
      <c r="O84" s="99"/>
      <c r="P84" s="99"/>
      <c r="Q84" s="99"/>
      <c r="R84" s="99"/>
      <c r="S84" s="99"/>
      <c r="T84" s="99"/>
      <c r="U84" s="99"/>
      <c r="V84" s="99"/>
      <c r="W84" s="99"/>
      <c r="X84" s="99"/>
      <c r="Y84" s="99"/>
      <c r="Z84" s="99"/>
      <c r="AA84" s="99"/>
      <c r="AB84" s="99"/>
      <c r="AC84" s="99"/>
      <c r="AD84" s="99"/>
      <c r="AE84" s="99"/>
      <c r="AF84" s="99"/>
      <c r="AG84" s="99"/>
      <c r="AH84" s="99"/>
      <c r="AI84" s="99"/>
      <c r="AJ84" s="99"/>
      <c r="AK84" s="2"/>
      <c r="AL84" s="99"/>
      <c r="AM84" s="99"/>
      <c r="AN84" s="99"/>
      <c r="AO84" s="99"/>
      <c r="AP84" s="99"/>
      <c r="AQ84" s="99"/>
      <c r="AR84" s="99"/>
      <c r="AS84" s="99"/>
      <c r="AT84" s="99"/>
      <c r="AU84" s="99"/>
      <c r="AV84" s="43"/>
      <c r="AW84" s="2"/>
    </row>
    <row r="85" spans="4:49" ht="15.75" customHeight="1" x14ac:dyDescent="0.3">
      <c r="D85" s="2"/>
      <c r="E85" s="2"/>
      <c r="F85" s="99"/>
      <c r="G85" s="99"/>
      <c r="H85" s="99"/>
      <c r="I85" s="99"/>
      <c r="J85" s="99"/>
      <c r="K85" s="99"/>
      <c r="L85" s="99"/>
      <c r="M85" s="99"/>
      <c r="N85" s="2"/>
      <c r="O85" s="99"/>
      <c r="P85" s="99"/>
      <c r="Q85" s="99"/>
      <c r="R85" s="99"/>
      <c r="S85" s="99"/>
      <c r="T85" s="99"/>
      <c r="U85" s="99"/>
      <c r="V85" s="99"/>
      <c r="W85" s="99"/>
      <c r="X85" s="99"/>
      <c r="Y85" s="99"/>
      <c r="Z85" s="99"/>
      <c r="AA85" s="99"/>
      <c r="AB85" s="99"/>
      <c r="AC85" s="99"/>
      <c r="AD85" s="99"/>
      <c r="AE85" s="99"/>
      <c r="AF85" s="99"/>
      <c r="AG85" s="99"/>
      <c r="AH85" s="99"/>
      <c r="AI85" s="99"/>
      <c r="AJ85" s="99"/>
      <c r="AK85" s="2"/>
      <c r="AL85" s="99"/>
      <c r="AM85" s="99"/>
      <c r="AN85" s="99"/>
      <c r="AO85" s="99"/>
      <c r="AP85" s="99"/>
      <c r="AQ85" s="99"/>
      <c r="AR85" s="99"/>
      <c r="AS85" s="99"/>
      <c r="AT85" s="99"/>
      <c r="AU85" s="99"/>
      <c r="AV85" s="43"/>
      <c r="AW85" s="2"/>
    </row>
    <row r="86" spans="4:49" ht="15.75" customHeight="1" x14ac:dyDescent="0.3">
      <c r="D86" s="2"/>
      <c r="E86" s="2"/>
      <c r="F86" s="99"/>
      <c r="G86" s="99"/>
      <c r="H86" s="99"/>
      <c r="I86" s="99"/>
      <c r="J86" s="99"/>
      <c r="K86" s="99"/>
      <c r="L86" s="99"/>
      <c r="M86" s="99"/>
      <c r="N86" s="2"/>
      <c r="O86" s="99"/>
      <c r="P86" s="99"/>
      <c r="Q86" s="99"/>
      <c r="R86" s="99"/>
      <c r="S86" s="99"/>
      <c r="T86" s="99"/>
      <c r="U86" s="99"/>
      <c r="V86" s="99"/>
      <c r="W86" s="99"/>
      <c r="X86" s="99"/>
      <c r="Y86" s="99"/>
      <c r="Z86" s="99"/>
      <c r="AA86" s="99"/>
      <c r="AB86" s="99"/>
      <c r="AC86" s="99"/>
      <c r="AD86" s="99"/>
      <c r="AE86" s="99"/>
      <c r="AF86" s="99"/>
      <c r="AG86" s="99"/>
      <c r="AH86" s="99"/>
      <c r="AI86" s="99"/>
      <c r="AJ86" s="99"/>
      <c r="AK86" s="2"/>
      <c r="AL86" s="99"/>
      <c r="AM86" s="99"/>
      <c r="AN86" s="99"/>
      <c r="AO86" s="99"/>
      <c r="AP86" s="99"/>
      <c r="AQ86" s="99"/>
      <c r="AR86" s="99"/>
      <c r="AS86" s="99"/>
      <c r="AT86" s="99"/>
      <c r="AU86" s="99"/>
      <c r="AV86" s="43"/>
      <c r="AW86" s="2"/>
    </row>
    <row r="87" spans="4:49" ht="15.75" customHeight="1" x14ac:dyDescent="0.3">
      <c r="D87" s="2"/>
      <c r="E87" s="2"/>
      <c r="F87" s="99"/>
      <c r="G87" s="99"/>
      <c r="H87" s="99"/>
      <c r="I87" s="99"/>
      <c r="J87" s="99"/>
      <c r="K87" s="99"/>
      <c r="L87" s="99"/>
      <c r="M87" s="99"/>
      <c r="N87" s="2"/>
      <c r="O87" s="99"/>
      <c r="P87" s="99"/>
      <c r="Q87" s="99"/>
      <c r="R87" s="99"/>
      <c r="S87" s="99"/>
      <c r="T87" s="99"/>
      <c r="U87" s="99"/>
      <c r="V87" s="99"/>
      <c r="W87" s="99"/>
      <c r="X87" s="99"/>
      <c r="Y87" s="99"/>
      <c r="Z87" s="99"/>
      <c r="AA87" s="99"/>
      <c r="AB87" s="99"/>
      <c r="AC87" s="99"/>
      <c r="AD87" s="99"/>
      <c r="AE87" s="99"/>
      <c r="AF87" s="99"/>
      <c r="AG87" s="99"/>
      <c r="AH87" s="99"/>
      <c r="AI87" s="99"/>
      <c r="AJ87" s="99"/>
      <c r="AK87" s="2"/>
      <c r="AL87" s="99"/>
      <c r="AM87" s="99"/>
      <c r="AN87" s="99"/>
      <c r="AO87" s="99"/>
      <c r="AP87" s="99"/>
      <c r="AQ87" s="99"/>
      <c r="AR87" s="99"/>
      <c r="AS87" s="99"/>
      <c r="AT87" s="99"/>
      <c r="AU87" s="99"/>
      <c r="AV87" s="43"/>
      <c r="AW87" s="2"/>
    </row>
    <row r="88" spans="4:49" ht="15.75" customHeight="1" x14ac:dyDescent="0.3">
      <c r="D88" s="2"/>
      <c r="E88" s="2"/>
      <c r="F88" s="99"/>
      <c r="G88" s="99"/>
      <c r="H88" s="99"/>
      <c r="I88" s="99"/>
      <c r="J88" s="99"/>
      <c r="K88" s="99"/>
      <c r="L88" s="99"/>
      <c r="M88" s="99"/>
      <c r="N88" s="2"/>
      <c r="O88" s="99"/>
      <c r="P88" s="99"/>
      <c r="Q88" s="99"/>
      <c r="R88" s="99"/>
      <c r="S88" s="99"/>
      <c r="T88" s="99"/>
      <c r="U88" s="99"/>
      <c r="V88" s="99"/>
      <c r="W88" s="99"/>
      <c r="X88" s="99"/>
      <c r="Y88" s="99"/>
      <c r="Z88" s="99"/>
      <c r="AA88" s="99"/>
      <c r="AB88" s="99"/>
      <c r="AC88" s="99"/>
      <c r="AD88" s="99"/>
      <c r="AE88" s="99"/>
      <c r="AF88" s="99"/>
      <c r="AG88" s="99"/>
      <c r="AH88" s="99"/>
      <c r="AI88" s="99"/>
      <c r="AJ88" s="99"/>
      <c r="AK88" s="2"/>
      <c r="AL88" s="99"/>
      <c r="AM88" s="99"/>
      <c r="AN88" s="99"/>
      <c r="AO88" s="99"/>
      <c r="AP88" s="99"/>
      <c r="AQ88" s="99"/>
      <c r="AR88" s="99"/>
      <c r="AS88" s="99"/>
      <c r="AT88" s="99"/>
      <c r="AU88" s="99"/>
      <c r="AV88" s="43"/>
      <c r="AW88" s="2"/>
    </row>
    <row r="89" spans="4:49" ht="15.75" customHeight="1" x14ac:dyDescent="0.3">
      <c r="D89" s="2"/>
      <c r="E89" s="2"/>
      <c r="F89" s="99"/>
      <c r="G89" s="99"/>
      <c r="H89" s="99"/>
      <c r="I89" s="99"/>
      <c r="J89" s="99"/>
      <c r="K89" s="99"/>
      <c r="L89" s="99"/>
      <c r="M89" s="99"/>
      <c r="N89" s="2"/>
      <c r="O89" s="99"/>
      <c r="P89" s="99"/>
      <c r="Q89" s="99"/>
      <c r="R89" s="99"/>
      <c r="S89" s="99"/>
      <c r="T89" s="99"/>
      <c r="U89" s="99"/>
      <c r="V89" s="99"/>
      <c r="W89" s="99"/>
      <c r="X89" s="99"/>
      <c r="Y89" s="99"/>
      <c r="Z89" s="99"/>
      <c r="AA89" s="99"/>
      <c r="AB89" s="99"/>
      <c r="AC89" s="99"/>
      <c r="AD89" s="99"/>
      <c r="AE89" s="99"/>
      <c r="AF89" s="99"/>
      <c r="AG89" s="99"/>
      <c r="AH89" s="99"/>
      <c r="AI89" s="99"/>
      <c r="AJ89" s="99"/>
      <c r="AK89" s="2"/>
      <c r="AL89" s="99"/>
      <c r="AM89" s="99"/>
      <c r="AN89" s="99"/>
      <c r="AO89" s="99"/>
      <c r="AP89" s="99"/>
      <c r="AQ89" s="99"/>
      <c r="AR89" s="99"/>
      <c r="AS89" s="99"/>
      <c r="AT89" s="99"/>
      <c r="AU89" s="99"/>
      <c r="AV89" s="43"/>
      <c r="AW89" s="2"/>
    </row>
    <row r="90" spans="4:49" ht="15.75" customHeight="1" x14ac:dyDescent="0.3">
      <c r="D90" s="2"/>
      <c r="E90" s="2"/>
      <c r="F90" s="99"/>
      <c r="G90" s="99"/>
      <c r="H90" s="99"/>
      <c r="I90" s="99"/>
      <c r="J90" s="99"/>
      <c r="K90" s="99"/>
      <c r="L90" s="99"/>
      <c r="M90" s="99"/>
      <c r="N90" s="2"/>
      <c r="O90" s="99"/>
      <c r="P90" s="99"/>
      <c r="Q90" s="99"/>
      <c r="R90" s="99"/>
      <c r="S90" s="99"/>
      <c r="T90" s="99"/>
      <c r="U90" s="99"/>
      <c r="V90" s="99"/>
      <c r="W90" s="99"/>
      <c r="X90" s="99"/>
      <c r="Y90" s="99"/>
      <c r="Z90" s="99"/>
      <c r="AA90" s="99"/>
      <c r="AB90" s="99"/>
      <c r="AC90" s="99"/>
      <c r="AD90" s="99"/>
      <c r="AE90" s="99"/>
      <c r="AF90" s="99"/>
      <c r="AG90" s="99"/>
      <c r="AH90" s="99"/>
      <c r="AI90" s="99"/>
      <c r="AJ90" s="99"/>
      <c r="AK90" s="2"/>
      <c r="AL90" s="99"/>
      <c r="AM90" s="99"/>
      <c r="AN90" s="99"/>
      <c r="AO90" s="99"/>
      <c r="AP90" s="99"/>
      <c r="AQ90" s="99"/>
      <c r="AR90" s="99"/>
      <c r="AS90" s="99"/>
      <c r="AT90" s="99"/>
      <c r="AU90" s="99"/>
      <c r="AV90" s="43"/>
      <c r="AW90" s="2"/>
    </row>
    <row r="91" spans="4:49" ht="15.75" customHeight="1" x14ac:dyDescent="0.3">
      <c r="D91" s="2"/>
      <c r="E91" s="2"/>
      <c r="F91" s="99"/>
      <c r="G91" s="99"/>
      <c r="H91" s="99"/>
      <c r="I91" s="99"/>
      <c r="J91" s="99"/>
      <c r="K91" s="99"/>
      <c r="L91" s="99"/>
      <c r="M91" s="99"/>
      <c r="N91" s="2"/>
      <c r="O91" s="99"/>
      <c r="P91" s="99"/>
      <c r="Q91" s="99"/>
      <c r="R91" s="99"/>
      <c r="S91" s="99"/>
      <c r="T91" s="99"/>
      <c r="U91" s="99"/>
      <c r="V91" s="99"/>
      <c r="W91" s="99"/>
      <c r="X91" s="99"/>
      <c r="Y91" s="99"/>
      <c r="Z91" s="99"/>
      <c r="AA91" s="99"/>
      <c r="AB91" s="99"/>
      <c r="AC91" s="99"/>
      <c r="AD91" s="99"/>
      <c r="AE91" s="99"/>
      <c r="AF91" s="99"/>
      <c r="AG91" s="99"/>
      <c r="AH91" s="99"/>
      <c r="AI91" s="99"/>
      <c r="AJ91" s="99"/>
      <c r="AK91" s="2"/>
      <c r="AL91" s="99"/>
      <c r="AM91" s="99"/>
      <c r="AN91" s="99"/>
      <c r="AO91" s="99"/>
      <c r="AP91" s="99"/>
      <c r="AQ91" s="99"/>
      <c r="AR91" s="99"/>
      <c r="AS91" s="99"/>
      <c r="AT91" s="99"/>
      <c r="AU91" s="99"/>
      <c r="AV91" s="43"/>
      <c r="AW91" s="2"/>
    </row>
    <row r="92" spans="4:49" ht="15.75" customHeight="1" x14ac:dyDescent="0.3">
      <c r="D92" s="2"/>
      <c r="E92" s="2"/>
      <c r="F92" s="99"/>
      <c r="G92" s="99"/>
      <c r="H92" s="99"/>
      <c r="I92" s="99"/>
      <c r="J92" s="99"/>
      <c r="K92" s="99"/>
      <c r="L92" s="99"/>
      <c r="M92" s="99"/>
      <c r="N92" s="2"/>
      <c r="O92" s="99"/>
      <c r="P92" s="99"/>
      <c r="Q92" s="99"/>
      <c r="R92" s="99"/>
      <c r="S92" s="99"/>
      <c r="T92" s="99"/>
      <c r="U92" s="99"/>
      <c r="V92" s="99"/>
      <c r="W92" s="99"/>
      <c r="X92" s="99"/>
      <c r="Y92" s="99"/>
      <c r="Z92" s="99"/>
      <c r="AA92" s="99"/>
      <c r="AB92" s="99"/>
      <c r="AC92" s="99"/>
      <c r="AD92" s="99"/>
      <c r="AE92" s="99"/>
      <c r="AF92" s="99"/>
      <c r="AG92" s="99"/>
      <c r="AH92" s="99"/>
      <c r="AI92" s="99"/>
      <c r="AJ92" s="99"/>
      <c r="AK92" s="2"/>
      <c r="AL92" s="99"/>
      <c r="AM92" s="99"/>
      <c r="AN92" s="99"/>
      <c r="AO92" s="99"/>
      <c r="AP92" s="99"/>
      <c r="AQ92" s="99"/>
      <c r="AR92" s="99"/>
      <c r="AS92" s="99"/>
      <c r="AT92" s="99"/>
      <c r="AU92" s="99"/>
      <c r="AV92" s="43"/>
      <c r="AW92" s="2"/>
    </row>
    <row r="93" spans="4:49" ht="15.75" customHeight="1" x14ac:dyDescent="0.3">
      <c r="D93" s="2"/>
      <c r="E93" s="2"/>
      <c r="F93" s="99"/>
      <c r="G93" s="99"/>
      <c r="H93" s="99"/>
      <c r="I93" s="99"/>
      <c r="J93" s="99"/>
      <c r="K93" s="99"/>
      <c r="L93" s="99"/>
      <c r="M93" s="99"/>
      <c r="N93" s="2"/>
      <c r="O93" s="99"/>
      <c r="P93" s="99"/>
      <c r="Q93" s="99"/>
      <c r="R93" s="99"/>
      <c r="S93" s="99"/>
      <c r="T93" s="99"/>
      <c r="U93" s="99"/>
      <c r="V93" s="99"/>
      <c r="W93" s="99"/>
      <c r="X93" s="99"/>
      <c r="Y93" s="99"/>
      <c r="Z93" s="99"/>
      <c r="AA93" s="99"/>
      <c r="AB93" s="99"/>
      <c r="AC93" s="99"/>
      <c r="AD93" s="99"/>
      <c r="AE93" s="99"/>
      <c r="AF93" s="99"/>
      <c r="AG93" s="99"/>
      <c r="AH93" s="99"/>
      <c r="AI93" s="99"/>
      <c r="AJ93" s="99"/>
      <c r="AK93" s="2"/>
      <c r="AL93" s="99"/>
      <c r="AM93" s="99"/>
      <c r="AN93" s="99"/>
      <c r="AO93" s="99"/>
      <c r="AP93" s="99"/>
      <c r="AQ93" s="99"/>
      <c r="AR93" s="99"/>
      <c r="AS93" s="99"/>
      <c r="AT93" s="99"/>
      <c r="AU93" s="99"/>
      <c r="AV93" s="43"/>
      <c r="AW93" s="2"/>
    </row>
    <row r="94" spans="4:49" ht="15.75" customHeight="1" x14ac:dyDescent="0.3">
      <c r="D94" s="2"/>
      <c r="E94" s="2"/>
      <c r="F94" s="99"/>
      <c r="G94" s="99"/>
      <c r="H94" s="99"/>
      <c r="I94" s="99"/>
      <c r="J94" s="99"/>
      <c r="K94" s="99"/>
      <c r="L94" s="99"/>
      <c r="M94" s="99"/>
      <c r="N94" s="2"/>
      <c r="O94" s="99"/>
      <c r="P94" s="99"/>
      <c r="Q94" s="99"/>
      <c r="R94" s="99"/>
      <c r="S94" s="99"/>
      <c r="T94" s="99"/>
      <c r="U94" s="99"/>
      <c r="V94" s="99"/>
      <c r="W94" s="99"/>
      <c r="X94" s="99"/>
      <c r="Y94" s="99"/>
      <c r="Z94" s="99"/>
      <c r="AA94" s="99"/>
      <c r="AB94" s="99"/>
      <c r="AC94" s="99"/>
      <c r="AD94" s="99"/>
      <c r="AE94" s="99"/>
      <c r="AF94" s="99"/>
      <c r="AG94" s="99"/>
      <c r="AH94" s="99"/>
      <c r="AI94" s="99"/>
      <c r="AJ94" s="99"/>
      <c r="AK94" s="2"/>
      <c r="AL94" s="99"/>
      <c r="AM94" s="99"/>
      <c r="AN94" s="99"/>
      <c r="AO94" s="99"/>
      <c r="AP94" s="99"/>
      <c r="AQ94" s="99"/>
      <c r="AR94" s="99"/>
      <c r="AS94" s="99"/>
      <c r="AT94" s="99"/>
      <c r="AU94" s="99"/>
      <c r="AV94" s="43"/>
      <c r="AW94" s="2"/>
    </row>
    <row r="95" spans="4:49" ht="15.75" customHeight="1" x14ac:dyDescent="0.3">
      <c r="D95" s="2"/>
      <c r="E95" s="2"/>
      <c r="F95" s="99"/>
      <c r="G95" s="99"/>
      <c r="H95" s="99"/>
      <c r="I95" s="99"/>
      <c r="J95" s="99"/>
      <c r="K95" s="99"/>
      <c r="L95" s="99"/>
      <c r="M95" s="99"/>
      <c r="N95" s="2"/>
      <c r="O95" s="99"/>
      <c r="P95" s="99"/>
      <c r="Q95" s="99"/>
      <c r="R95" s="99"/>
      <c r="S95" s="99"/>
      <c r="T95" s="99"/>
      <c r="U95" s="99"/>
      <c r="V95" s="99"/>
      <c r="W95" s="99"/>
      <c r="X95" s="99"/>
      <c r="Y95" s="99"/>
      <c r="Z95" s="99"/>
      <c r="AA95" s="99"/>
      <c r="AB95" s="99"/>
      <c r="AC95" s="99"/>
      <c r="AD95" s="99"/>
      <c r="AE95" s="99"/>
      <c r="AF95" s="99"/>
      <c r="AG95" s="99"/>
      <c r="AH95" s="99"/>
      <c r="AI95" s="99"/>
      <c r="AJ95" s="99"/>
      <c r="AK95" s="2"/>
      <c r="AL95" s="99"/>
      <c r="AM95" s="99"/>
      <c r="AN95" s="99"/>
      <c r="AO95" s="99"/>
      <c r="AP95" s="99"/>
      <c r="AQ95" s="99"/>
      <c r="AR95" s="99"/>
      <c r="AS95" s="99"/>
      <c r="AT95" s="99"/>
      <c r="AU95" s="99"/>
      <c r="AV95" s="43"/>
      <c r="AW95" s="2"/>
    </row>
    <row r="96" spans="4:49" ht="15.75" customHeight="1" x14ac:dyDescent="0.3">
      <c r="D96" s="2"/>
      <c r="E96" s="2"/>
      <c r="F96" s="99"/>
      <c r="G96" s="99"/>
      <c r="H96" s="99"/>
      <c r="I96" s="99"/>
      <c r="J96" s="99"/>
      <c r="K96" s="99"/>
      <c r="L96" s="99"/>
      <c r="M96" s="99"/>
      <c r="N96" s="2"/>
      <c r="O96" s="99"/>
      <c r="P96" s="99"/>
      <c r="Q96" s="99"/>
      <c r="R96" s="99"/>
      <c r="S96" s="99"/>
      <c r="T96" s="99"/>
      <c r="U96" s="99"/>
      <c r="V96" s="99"/>
      <c r="W96" s="99"/>
      <c r="X96" s="99"/>
      <c r="Y96" s="99"/>
      <c r="Z96" s="99"/>
      <c r="AA96" s="99"/>
      <c r="AB96" s="99"/>
      <c r="AC96" s="99"/>
      <c r="AD96" s="99"/>
      <c r="AE96" s="99"/>
      <c r="AF96" s="99"/>
      <c r="AG96" s="99"/>
      <c r="AH96" s="99"/>
      <c r="AI96" s="99"/>
      <c r="AJ96" s="99"/>
      <c r="AK96" s="2"/>
      <c r="AL96" s="99"/>
      <c r="AM96" s="99"/>
      <c r="AN96" s="99"/>
      <c r="AO96" s="99"/>
      <c r="AP96" s="99"/>
      <c r="AQ96" s="99"/>
      <c r="AR96" s="99"/>
      <c r="AS96" s="99"/>
      <c r="AT96" s="99"/>
      <c r="AU96" s="99"/>
      <c r="AV96" s="43"/>
      <c r="AW96" s="2"/>
    </row>
    <row r="97" spans="4:49" ht="15.75" customHeight="1" x14ac:dyDescent="0.3">
      <c r="D97" s="2"/>
      <c r="E97" s="2"/>
      <c r="F97" s="99"/>
      <c r="G97" s="99"/>
      <c r="H97" s="99"/>
      <c r="I97" s="99"/>
      <c r="J97" s="99"/>
      <c r="K97" s="99"/>
      <c r="L97" s="99"/>
      <c r="M97" s="99"/>
      <c r="N97" s="2"/>
      <c r="O97" s="99"/>
      <c r="P97" s="99"/>
      <c r="Q97" s="99"/>
      <c r="R97" s="99"/>
      <c r="S97" s="99"/>
      <c r="T97" s="99"/>
      <c r="U97" s="99"/>
      <c r="V97" s="99"/>
      <c r="W97" s="99"/>
      <c r="X97" s="99"/>
      <c r="Y97" s="99"/>
      <c r="Z97" s="99"/>
      <c r="AA97" s="99"/>
      <c r="AB97" s="99"/>
      <c r="AC97" s="99"/>
      <c r="AD97" s="99"/>
      <c r="AE97" s="99"/>
      <c r="AF97" s="99"/>
      <c r="AG97" s="99"/>
      <c r="AH97" s="99"/>
      <c r="AI97" s="99"/>
      <c r="AJ97" s="99"/>
      <c r="AK97" s="2"/>
      <c r="AL97" s="99"/>
      <c r="AM97" s="99"/>
      <c r="AN97" s="99"/>
      <c r="AO97" s="99"/>
      <c r="AP97" s="99"/>
      <c r="AQ97" s="99"/>
      <c r="AR97" s="99"/>
      <c r="AS97" s="99"/>
      <c r="AT97" s="99"/>
      <c r="AU97" s="99"/>
      <c r="AV97" s="43"/>
      <c r="AW97" s="2"/>
    </row>
    <row r="98" spans="4:49" ht="15.75" customHeight="1" x14ac:dyDescent="0.3">
      <c r="D98" s="2"/>
      <c r="E98" s="2"/>
      <c r="F98" s="99"/>
      <c r="G98" s="99"/>
      <c r="H98" s="99"/>
      <c r="I98" s="99"/>
      <c r="J98" s="99"/>
      <c r="K98" s="99"/>
      <c r="L98" s="99"/>
      <c r="M98" s="99"/>
      <c r="N98" s="2"/>
      <c r="O98" s="99"/>
      <c r="P98" s="99"/>
      <c r="Q98" s="99"/>
      <c r="R98" s="99"/>
      <c r="S98" s="99"/>
      <c r="T98" s="99"/>
      <c r="U98" s="99"/>
      <c r="V98" s="99"/>
      <c r="W98" s="99"/>
      <c r="X98" s="99"/>
      <c r="Y98" s="99"/>
      <c r="Z98" s="99"/>
      <c r="AA98" s="99"/>
      <c r="AB98" s="99"/>
      <c r="AC98" s="99"/>
      <c r="AD98" s="99"/>
      <c r="AE98" s="99"/>
      <c r="AF98" s="99"/>
      <c r="AG98" s="99"/>
      <c r="AH98" s="99"/>
      <c r="AI98" s="99"/>
      <c r="AJ98" s="99"/>
      <c r="AK98" s="2"/>
      <c r="AL98" s="99"/>
      <c r="AM98" s="99"/>
      <c r="AN98" s="99"/>
      <c r="AO98" s="99"/>
      <c r="AP98" s="99"/>
      <c r="AQ98" s="99"/>
      <c r="AR98" s="99"/>
      <c r="AS98" s="99"/>
      <c r="AT98" s="99"/>
      <c r="AU98" s="99"/>
      <c r="AV98" s="43"/>
      <c r="AW98" s="2"/>
    </row>
    <row r="99" spans="4:49" ht="15.75" customHeight="1" x14ac:dyDescent="0.3">
      <c r="D99" s="2"/>
      <c r="E99" s="2"/>
      <c r="F99" s="99"/>
      <c r="G99" s="99"/>
      <c r="H99" s="99"/>
      <c r="I99" s="99"/>
      <c r="J99" s="99"/>
      <c r="K99" s="99"/>
      <c r="L99" s="99"/>
      <c r="M99" s="99"/>
      <c r="N99" s="2"/>
      <c r="O99" s="99"/>
      <c r="P99" s="99"/>
      <c r="Q99" s="99"/>
      <c r="R99" s="99"/>
      <c r="S99" s="99"/>
      <c r="T99" s="99"/>
      <c r="U99" s="99"/>
      <c r="V99" s="99"/>
      <c r="W99" s="99"/>
      <c r="X99" s="99"/>
      <c r="Y99" s="99"/>
      <c r="Z99" s="99"/>
      <c r="AA99" s="99"/>
      <c r="AB99" s="99"/>
      <c r="AC99" s="99"/>
      <c r="AD99" s="99"/>
      <c r="AE99" s="99"/>
      <c r="AF99" s="99"/>
      <c r="AG99" s="99"/>
      <c r="AH99" s="99"/>
      <c r="AI99" s="99"/>
      <c r="AJ99" s="99"/>
      <c r="AK99" s="2"/>
      <c r="AL99" s="99"/>
      <c r="AM99" s="99"/>
      <c r="AN99" s="99"/>
      <c r="AO99" s="99"/>
      <c r="AP99" s="99"/>
      <c r="AQ99" s="99"/>
      <c r="AR99" s="99"/>
      <c r="AS99" s="99"/>
      <c r="AT99" s="99"/>
      <c r="AU99" s="99"/>
      <c r="AV99" s="43"/>
      <c r="AW99" s="2"/>
    </row>
    <row r="100" spans="4:49" ht="15.75" customHeight="1" x14ac:dyDescent="0.3">
      <c r="D100" s="2"/>
      <c r="E100" s="2"/>
      <c r="F100" s="99"/>
      <c r="G100" s="99"/>
      <c r="H100" s="99"/>
      <c r="I100" s="99"/>
      <c r="J100" s="99"/>
      <c r="K100" s="99"/>
      <c r="L100" s="99"/>
      <c r="M100" s="99"/>
      <c r="N100" s="2"/>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2"/>
      <c r="AL100" s="99"/>
      <c r="AM100" s="99"/>
      <c r="AN100" s="99"/>
      <c r="AO100" s="99"/>
      <c r="AP100" s="99"/>
      <c r="AQ100" s="99"/>
      <c r="AR100" s="99"/>
      <c r="AS100" s="99"/>
      <c r="AT100" s="99"/>
      <c r="AU100" s="99"/>
      <c r="AV100" s="43"/>
      <c r="AW100" s="2"/>
    </row>
    <row r="101" spans="4:49" ht="15.75" customHeight="1" x14ac:dyDescent="0.3">
      <c r="D101" s="2"/>
      <c r="E101" s="2"/>
      <c r="F101" s="99"/>
      <c r="G101" s="99"/>
      <c r="H101" s="99"/>
      <c r="I101" s="99"/>
      <c r="J101" s="99"/>
      <c r="K101" s="99"/>
      <c r="L101" s="99"/>
      <c r="M101" s="99"/>
      <c r="N101" s="2"/>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2"/>
      <c r="AL101" s="99"/>
      <c r="AM101" s="99"/>
      <c r="AN101" s="99"/>
      <c r="AO101" s="99"/>
      <c r="AP101" s="99"/>
      <c r="AQ101" s="99"/>
      <c r="AR101" s="99"/>
      <c r="AS101" s="99"/>
      <c r="AT101" s="99"/>
      <c r="AU101" s="99"/>
      <c r="AV101" s="43"/>
      <c r="AW101" s="2"/>
    </row>
    <row r="102" spans="4:49" ht="15.75" customHeight="1" x14ac:dyDescent="0.3">
      <c r="D102" s="2"/>
      <c r="E102" s="2"/>
      <c r="F102" s="99"/>
      <c r="G102" s="99"/>
      <c r="H102" s="99"/>
      <c r="I102" s="99"/>
      <c r="J102" s="99"/>
      <c r="K102" s="99"/>
      <c r="L102" s="99"/>
      <c r="M102" s="99"/>
      <c r="N102" s="2"/>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2"/>
      <c r="AL102" s="99"/>
      <c r="AM102" s="99"/>
      <c r="AN102" s="99"/>
      <c r="AO102" s="99"/>
      <c r="AP102" s="99"/>
      <c r="AQ102" s="99"/>
      <c r="AR102" s="99"/>
      <c r="AS102" s="99"/>
      <c r="AT102" s="99"/>
      <c r="AU102" s="99"/>
      <c r="AV102" s="43"/>
      <c r="AW102" s="2"/>
    </row>
    <row r="103" spans="4:49" ht="15.75" customHeight="1" x14ac:dyDescent="0.3">
      <c r="D103" s="2"/>
      <c r="E103" s="2"/>
      <c r="F103" s="99"/>
      <c r="G103" s="99"/>
      <c r="H103" s="99"/>
      <c r="I103" s="99"/>
      <c r="J103" s="99"/>
      <c r="K103" s="99"/>
      <c r="L103" s="99"/>
      <c r="M103" s="99"/>
      <c r="N103" s="2"/>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2"/>
      <c r="AL103" s="99"/>
      <c r="AM103" s="99"/>
      <c r="AN103" s="99"/>
      <c r="AO103" s="99"/>
      <c r="AP103" s="99"/>
      <c r="AQ103" s="99"/>
      <c r="AR103" s="99"/>
      <c r="AS103" s="99"/>
      <c r="AT103" s="99"/>
      <c r="AU103" s="99"/>
      <c r="AV103" s="43"/>
      <c r="AW103" s="2"/>
    </row>
    <row r="104" spans="4:49" ht="15.75" customHeight="1" x14ac:dyDescent="0.3">
      <c r="D104" s="2"/>
      <c r="E104" s="2"/>
      <c r="F104" s="99"/>
      <c r="G104" s="99"/>
      <c r="H104" s="99"/>
      <c r="I104" s="99"/>
      <c r="J104" s="99"/>
      <c r="K104" s="99"/>
      <c r="L104" s="99"/>
      <c r="M104" s="99"/>
      <c r="N104" s="2"/>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2"/>
      <c r="AL104" s="99"/>
      <c r="AM104" s="99"/>
      <c r="AN104" s="99"/>
      <c r="AO104" s="99"/>
      <c r="AP104" s="99"/>
      <c r="AQ104" s="99"/>
      <c r="AR104" s="99"/>
      <c r="AS104" s="99"/>
      <c r="AT104" s="99"/>
      <c r="AU104" s="99"/>
      <c r="AV104" s="43"/>
      <c r="AW104" s="2"/>
    </row>
    <row r="105" spans="4:49" ht="15.75" customHeight="1" x14ac:dyDescent="0.3">
      <c r="D105" s="2"/>
      <c r="E105" s="2"/>
      <c r="F105" s="99"/>
      <c r="G105" s="99"/>
      <c r="H105" s="99"/>
      <c r="I105" s="99"/>
      <c r="J105" s="99"/>
      <c r="K105" s="99"/>
      <c r="L105" s="99"/>
      <c r="M105" s="99"/>
      <c r="N105" s="2"/>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2"/>
      <c r="AL105" s="99"/>
      <c r="AM105" s="99"/>
      <c r="AN105" s="99"/>
      <c r="AO105" s="99"/>
      <c r="AP105" s="99"/>
      <c r="AQ105" s="99"/>
      <c r="AR105" s="99"/>
      <c r="AS105" s="99"/>
      <c r="AT105" s="99"/>
      <c r="AU105" s="99"/>
      <c r="AV105" s="43"/>
      <c r="AW105" s="2"/>
    </row>
    <row r="106" spans="4:49" ht="15.75" customHeight="1" x14ac:dyDescent="0.3">
      <c r="D106" s="2"/>
      <c r="E106" s="2"/>
      <c r="F106" s="99"/>
      <c r="G106" s="99"/>
      <c r="H106" s="99"/>
      <c r="I106" s="99"/>
      <c r="J106" s="99"/>
      <c r="K106" s="99"/>
      <c r="L106" s="99"/>
      <c r="M106" s="99"/>
      <c r="N106" s="2"/>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2"/>
      <c r="AL106" s="99"/>
      <c r="AM106" s="99"/>
      <c r="AN106" s="99"/>
      <c r="AO106" s="99"/>
      <c r="AP106" s="99"/>
      <c r="AQ106" s="99"/>
      <c r="AR106" s="99"/>
      <c r="AS106" s="99"/>
      <c r="AT106" s="99"/>
      <c r="AU106" s="99"/>
      <c r="AV106" s="43"/>
      <c r="AW106" s="2"/>
    </row>
    <row r="107" spans="4:49" ht="15.75" customHeight="1" x14ac:dyDescent="0.3">
      <c r="D107" s="2"/>
      <c r="E107" s="2"/>
      <c r="F107" s="99"/>
      <c r="G107" s="99"/>
      <c r="H107" s="99"/>
      <c r="I107" s="99"/>
      <c r="J107" s="99"/>
      <c r="K107" s="99"/>
      <c r="L107" s="99"/>
      <c r="M107" s="99"/>
      <c r="N107" s="2"/>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2"/>
      <c r="AL107" s="99"/>
      <c r="AM107" s="99"/>
      <c r="AN107" s="99"/>
      <c r="AO107" s="99"/>
      <c r="AP107" s="99"/>
      <c r="AQ107" s="99"/>
      <c r="AR107" s="99"/>
      <c r="AS107" s="99"/>
      <c r="AT107" s="99"/>
      <c r="AU107" s="99"/>
      <c r="AV107" s="43"/>
      <c r="AW107" s="2"/>
    </row>
    <row r="108" spans="4:49" ht="15.75" customHeight="1" x14ac:dyDescent="0.3">
      <c r="D108" s="2"/>
      <c r="E108" s="2"/>
      <c r="F108" s="99"/>
      <c r="G108" s="99"/>
      <c r="H108" s="99"/>
      <c r="I108" s="99"/>
      <c r="J108" s="99"/>
      <c r="K108" s="99"/>
      <c r="L108" s="99"/>
      <c r="M108" s="99"/>
      <c r="N108" s="2"/>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2"/>
      <c r="AL108" s="99"/>
      <c r="AM108" s="99"/>
      <c r="AN108" s="99"/>
      <c r="AO108" s="99"/>
      <c r="AP108" s="99"/>
      <c r="AQ108" s="99"/>
      <c r="AR108" s="99"/>
      <c r="AS108" s="99"/>
      <c r="AT108" s="99"/>
      <c r="AU108" s="99"/>
      <c r="AV108" s="43"/>
      <c r="AW108" s="2"/>
    </row>
    <row r="109" spans="4:49" ht="15.75" customHeight="1" x14ac:dyDescent="0.3">
      <c r="D109" s="2"/>
      <c r="E109" s="2"/>
      <c r="F109" s="99"/>
      <c r="G109" s="99"/>
      <c r="H109" s="99"/>
      <c r="I109" s="99"/>
      <c r="J109" s="99"/>
      <c r="K109" s="99"/>
      <c r="L109" s="99"/>
      <c r="M109" s="99"/>
      <c r="N109" s="2"/>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2"/>
      <c r="AL109" s="99"/>
      <c r="AM109" s="99"/>
      <c r="AN109" s="99"/>
      <c r="AO109" s="99"/>
      <c r="AP109" s="99"/>
      <c r="AQ109" s="99"/>
      <c r="AR109" s="99"/>
      <c r="AS109" s="99"/>
      <c r="AT109" s="99"/>
      <c r="AU109" s="99"/>
      <c r="AV109" s="43"/>
      <c r="AW109" s="2"/>
    </row>
    <row r="110" spans="4:49" ht="15.75" customHeight="1" x14ac:dyDescent="0.3">
      <c r="D110" s="2"/>
      <c r="E110" s="2"/>
      <c r="F110" s="99"/>
      <c r="G110" s="99"/>
      <c r="H110" s="99"/>
      <c r="I110" s="99"/>
      <c r="J110" s="99"/>
      <c r="K110" s="99"/>
      <c r="L110" s="99"/>
      <c r="M110" s="99"/>
      <c r="N110" s="2"/>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2"/>
      <c r="AL110" s="99"/>
      <c r="AM110" s="99"/>
      <c r="AN110" s="99"/>
      <c r="AO110" s="99"/>
      <c r="AP110" s="99"/>
      <c r="AQ110" s="99"/>
      <c r="AR110" s="99"/>
      <c r="AS110" s="99"/>
      <c r="AT110" s="99"/>
      <c r="AU110" s="99"/>
      <c r="AV110" s="43"/>
      <c r="AW110" s="2"/>
    </row>
    <row r="111" spans="4:49" ht="15.75" customHeight="1" x14ac:dyDescent="0.3">
      <c r="D111" s="2"/>
      <c r="E111" s="2"/>
      <c r="F111" s="99"/>
      <c r="G111" s="99"/>
      <c r="H111" s="99"/>
      <c r="I111" s="99"/>
      <c r="J111" s="99"/>
      <c r="K111" s="99"/>
      <c r="L111" s="99"/>
      <c r="M111" s="99"/>
      <c r="N111" s="2"/>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2"/>
      <c r="AL111" s="99"/>
      <c r="AM111" s="99"/>
      <c r="AN111" s="99"/>
      <c r="AO111" s="99"/>
      <c r="AP111" s="99"/>
      <c r="AQ111" s="99"/>
      <c r="AR111" s="99"/>
      <c r="AS111" s="99"/>
      <c r="AT111" s="99"/>
      <c r="AU111" s="99"/>
      <c r="AV111" s="43"/>
      <c r="AW111" s="2"/>
    </row>
    <row r="112" spans="4:49" ht="15.75" customHeight="1" x14ac:dyDescent="0.3">
      <c r="D112" s="2"/>
      <c r="E112" s="2"/>
      <c r="F112" s="99"/>
      <c r="G112" s="99"/>
      <c r="H112" s="99"/>
      <c r="I112" s="99"/>
      <c r="J112" s="99"/>
      <c r="K112" s="99"/>
      <c r="L112" s="99"/>
      <c r="M112" s="99"/>
      <c r="N112" s="2"/>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2"/>
      <c r="AL112" s="99"/>
      <c r="AM112" s="99"/>
      <c r="AN112" s="99"/>
      <c r="AO112" s="99"/>
      <c r="AP112" s="99"/>
      <c r="AQ112" s="99"/>
      <c r="AR112" s="99"/>
      <c r="AS112" s="99"/>
      <c r="AT112" s="99"/>
      <c r="AU112" s="99"/>
      <c r="AV112" s="43"/>
      <c r="AW112" s="2"/>
    </row>
    <row r="113" spans="4:49" ht="15.75" customHeight="1" x14ac:dyDescent="0.3">
      <c r="D113" s="2"/>
      <c r="E113" s="2"/>
      <c r="F113" s="99"/>
      <c r="G113" s="99"/>
      <c r="H113" s="99"/>
      <c r="I113" s="99"/>
      <c r="J113" s="99"/>
      <c r="K113" s="99"/>
      <c r="L113" s="99"/>
      <c r="M113" s="99"/>
      <c r="N113" s="2"/>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2"/>
      <c r="AL113" s="99"/>
      <c r="AM113" s="99"/>
      <c r="AN113" s="99"/>
      <c r="AO113" s="99"/>
      <c r="AP113" s="99"/>
      <c r="AQ113" s="99"/>
      <c r="AR113" s="99"/>
      <c r="AS113" s="99"/>
      <c r="AT113" s="99"/>
      <c r="AU113" s="99"/>
      <c r="AV113" s="43"/>
      <c r="AW113" s="2"/>
    </row>
    <row r="114" spans="4:49" ht="15.75" customHeight="1" x14ac:dyDescent="0.3">
      <c r="D114" s="2"/>
      <c r="E114" s="2"/>
      <c r="F114" s="99"/>
      <c r="G114" s="99"/>
      <c r="H114" s="99"/>
      <c r="I114" s="99"/>
      <c r="J114" s="99"/>
      <c r="K114" s="99"/>
      <c r="L114" s="99"/>
      <c r="M114" s="99"/>
      <c r="N114" s="2"/>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2"/>
      <c r="AL114" s="99"/>
      <c r="AM114" s="99"/>
      <c r="AN114" s="99"/>
      <c r="AO114" s="99"/>
      <c r="AP114" s="99"/>
      <c r="AQ114" s="99"/>
      <c r="AR114" s="99"/>
      <c r="AS114" s="99"/>
      <c r="AT114" s="99"/>
      <c r="AU114" s="99"/>
      <c r="AV114" s="43"/>
      <c r="AW114" s="2"/>
    </row>
    <row r="115" spans="4:49" ht="15.75" customHeight="1" x14ac:dyDescent="0.3">
      <c r="D115" s="2"/>
      <c r="E115" s="2"/>
      <c r="F115" s="99"/>
      <c r="G115" s="99"/>
      <c r="H115" s="99"/>
      <c r="I115" s="99"/>
      <c r="J115" s="99"/>
      <c r="K115" s="99"/>
      <c r="L115" s="99"/>
      <c r="M115" s="99"/>
      <c r="N115" s="2"/>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2"/>
      <c r="AL115" s="99"/>
      <c r="AM115" s="99"/>
      <c r="AN115" s="99"/>
      <c r="AO115" s="99"/>
      <c r="AP115" s="99"/>
      <c r="AQ115" s="99"/>
      <c r="AR115" s="99"/>
      <c r="AS115" s="99"/>
      <c r="AT115" s="99"/>
      <c r="AU115" s="99"/>
      <c r="AV115" s="43"/>
      <c r="AW115" s="2"/>
    </row>
    <row r="116" spans="4:49" ht="15.75" customHeight="1" x14ac:dyDescent="0.3">
      <c r="D116" s="2"/>
      <c r="E116" s="2"/>
      <c r="F116" s="99"/>
      <c r="G116" s="99"/>
      <c r="H116" s="99"/>
      <c r="I116" s="99"/>
      <c r="J116" s="99"/>
      <c r="K116" s="99"/>
      <c r="L116" s="99"/>
      <c r="M116" s="99"/>
      <c r="N116" s="2"/>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2"/>
      <c r="AL116" s="99"/>
      <c r="AM116" s="99"/>
      <c r="AN116" s="99"/>
      <c r="AO116" s="99"/>
      <c r="AP116" s="99"/>
      <c r="AQ116" s="99"/>
      <c r="AR116" s="99"/>
      <c r="AS116" s="99"/>
      <c r="AT116" s="99"/>
      <c r="AU116" s="99"/>
      <c r="AV116" s="43"/>
      <c r="AW116" s="2"/>
    </row>
    <row r="117" spans="4:49" ht="15.75" customHeight="1" x14ac:dyDescent="0.3">
      <c r="D117" s="2"/>
      <c r="E117" s="2"/>
      <c r="F117" s="99"/>
      <c r="G117" s="99"/>
      <c r="H117" s="99"/>
      <c r="I117" s="99"/>
      <c r="J117" s="99"/>
      <c r="K117" s="99"/>
      <c r="L117" s="99"/>
      <c r="M117" s="99"/>
      <c r="N117" s="2"/>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2"/>
      <c r="AL117" s="99"/>
      <c r="AM117" s="99"/>
      <c r="AN117" s="99"/>
      <c r="AO117" s="99"/>
      <c r="AP117" s="99"/>
      <c r="AQ117" s="99"/>
      <c r="AR117" s="99"/>
      <c r="AS117" s="99"/>
      <c r="AT117" s="99"/>
      <c r="AU117" s="99"/>
      <c r="AV117" s="43"/>
      <c r="AW117" s="2"/>
    </row>
    <row r="118" spans="4:49" ht="15.75" customHeight="1" x14ac:dyDescent="0.3">
      <c r="D118" s="2"/>
      <c r="E118" s="2"/>
      <c r="F118" s="99"/>
      <c r="G118" s="99"/>
      <c r="H118" s="99"/>
      <c r="I118" s="99"/>
      <c r="J118" s="99"/>
      <c r="K118" s="99"/>
      <c r="L118" s="99"/>
      <c r="M118" s="99"/>
      <c r="N118" s="2"/>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2"/>
      <c r="AL118" s="99"/>
      <c r="AM118" s="99"/>
      <c r="AN118" s="99"/>
      <c r="AO118" s="99"/>
      <c r="AP118" s="99"/>
      <c r="AQ118" s="99"/>
      <c r="AR118" s="99"/>
      <c r="AS118" s="99"/>
      <c r="AT118" s="99"/>
      <c r="AU118" s="99"/>
      <c r="AV118" s="43"/>
      <c r="AW118" s="2"/>
    </row>
    <row r="119" spans="4:49" ht="15.75" customHeight="1" x14ac:dyDescent="0.3">
      <c r="D119" s="2"/>
      <c r="E119" s="2"/>
      <c r="F119" s="99"/>
      <c r="G119" s="99"/>
      <c r="H119" s="99"/>
      <c r="I119" s="99"/>
      <c r="J119" s="99"/>
      <c r="K119" s="99"/>
      <c r="L119" s="99"/>
      <c r="M119" s="99"/>
      <c r="N119" s="2"/>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2"/>
      <c r="AL119" s="99"/>
      <c r="AM119" s="99"/>
      <c r="AN119" s="99"/>
      <c r="AO119" s="99"/>
      <c r="AP119" s="99"/>
      <c r="AQ119" s="99"/>
      <c r="AR119" s="99"/>
      <c r="AS119" s="99"/>
      <c r="AT119" s="99"/>
      <c r="AU119" s="99"/>
      <c r="AV119" s="43"/>
      <c r="AW119" s="2"/>
    </row>
    <row r="120" spans="4:49" ht="15.75" customHeight="1" x14ac:dyDescent="0.3">
      <c r="D120" s="2"/>
      <c r="E120" s="2"/>
      <c r="F120" s="99"/>
      <c r="G120" s="99"/>
      <c r="H120" s="99"/>
      <c r="I120" s="99"/>
      <c r="J120" s="99"/>
      <c r="K120" s="99"/>
      <c r="L120" s="99"/>
      <c r="M120" s="99"/>
      <c r="N120" s="2"/>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2"/>
      <c r="AL120" s="99"/>
      <c r="AM120" s="99"/>
      <c r="AN120" s="99"/>
      <c r="AO120" s="99"/>
      <c r="AP120" s="99"/>
      <c r="AQ120" s="99"/>
      <c r="AR120" s="99"/>
      <c r="AS120" s="99"/>
      <c r="AT120" s="99"/>
      <c r="AU120" s="99"/>
      <c r="AV120" s="43"/>
      <c r="AW120" s="2"/>
    </row>
    <row r="121" spans="4:49" ht="15.75" customHeight="1" x14ac:dyDescent="0.3">
      <c r="D121" s="2"/>
      <c r="E121" s="2"/>
      <c r="F121" s="99"/>
      <c r="G121" s="99"/>
      <c r="H121" s="99"/>
      <c r="I121" s="99"/>
      <c r="J121" s="99"/>
      <c r="K121" s="99"/>
      <c r="L121" s="99"/>
      <c r="M121" s="99"/>
      <c r="N121" s="2"/>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2"/>
      <c r="AL121" s="99"/>
      <c r="AM121" s="99"/>
      <c r="AN121" s="99"/>
      <c r="AO121" s="99"/>
      <c r="AP121" s="99"/>
      <c r="AQ121" s="99"/>
      <c r="AR121" s="99"/>
      <c r="AS121" s="99"/>
      <c r="AT121" s="99"/>
      <c r="AU121" s="99"/>
      <c r="AV121" s="43"/>
      <c r="AW121" s="2"/>
    </row>
    <row r="122" spans="4:49" ht="15.75" customHeight="1" x14ac:dyDescent="0.3">
      <c r="D122" s="2"/>
      <c r="E122" s="2"/>
      <c r="F122" s="99"/>
      <c r="G122" s="99"/>
      <c r="H122" s="99"/>
      <c r="I122" s="99"/>
      <c r="J122" s="99"/>
      <c r="K122" s="99"/>
      <c r="L122" s="99"/>
      <c r="M122" s="99"/>
      <c r="N122" s="2"/>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2"/>
      <c r="AL122" s="99"/>
      <c r="AM122" s="99"/>
      <c r="AN122" s="99"/>
      <c r="AO122" s="99"/>
      <c r="AP122" s="99"/>
      <c r="AQ122" s="99"/>
      <c r="AR122" s="99"/>
      <c r="AS122" s="99"/>
      <c r="AT122" s="99"/>
      <c r="AU122" s="99"/>
      <c r="AV122" s="43"/>
      <c r="AW122" s="2"/>
    </row>
    <row r="123" spans="4:49" ht="15.75" customHeight="1" x14ac:dyDescent="0.3">
      <c r="D123" s="2"/>
      <c r="E123" s="2"/>
      <c r="F123" s="99"/>
      <c r="G123" s="99"/>
      <c r="H123" s="99"/>
      <c r="I123" s="99"/>
      <c r="J123" s="99"/>
      <c r="K123" s="99"/>
      <c r="L123" s="99"/>
      <c r="M123" s="99"/>
      <c r="N123" s="2"/>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2"/>
      <c r="AL123" s="99"/>
      <c r="AM123" s="99"/>
      <c r="AN123" s="99"/>
      <c r="AO123" s="99"/>
      <c r="AP123" s="99"/>
      <c r="AQ123" s="99"/>
      <c r="AR123" s="99"/>
      <c r="AS123" s="99"/>
      <c r="AT123" s="99"/>
      <c r="AU123" s="99"/>
      <c r="AV123" s="43"/>
      <c r="AW123" s="2"/>
    </row>
    <row r="124" spans="4:49" ht="15.75" customHeight="1" x14ac:dyDescent="0.3">
      <c r="D124" s="2"/>
      <c r="E124" s="2"/>
      <c r="F124" s="99"/>
      <c r="G124" s="99"/>
      <c r="H124" s="99"/>
      <c r="I124" s="99"/>
      <c r="J124" s="99"/>
      <c r="K124" s="99"/>
      <c r="L124" s="99"/>
      <c r="M124" s="99"/>
      <c r="N124" s="2"/>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2"/>
      <c r="AL124" s="99"/>
      <c r="AM124" s="99"/>
      <c r="AN124" s="99"/>
      <c r="AO124" s="99"/>
      <c r="AP124" s="99"/>
      <c r="AQ124" s="99"/>
      <c r="AR124" s="99"/>
      <c r="AS124" s="99"/>
      <c r="AT124" s="99"/>
      <c r="AU124" s="99"/>
      <c r="AV124" s="43"/>
      <c r="AW124" s="2"/>
    </row>
    <row r="125" spans="4:49" ht="15.75" customHeight="1" x14ac:dyDescent="0.3">
      <c r="D125" s="2"/>
      <c r="E125" s="2"/>
      <c r="F125" s="99"/>
      <c r="G125" s="99"/>
      <c r="H125" s="99"/>
      <c r="I125" s="99"/>
      <c r="J125" s="99"/>
      <c r="K125" s="99"/>
      <c r="L125" s="99"/>
      <c r="M125" s="99"/>
      <c r="N125" s="2"/>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2"/>
      <c r="AL125" s="99"/>
      <c r="AM125" s="99"/>
      <c r="AN125" s="99"/>
      <c r="AO125" s="99"/>
      <c r="AP125" s="99"/>
      <c r="AQ125" s="99"/>
      <c r="AR125" s="99"/>
      <c r="AS125" s="99"/>
      <c r="AT125" s="99"/>
      <c r="AU125" s="99"/>
      <c r="AV125" s="43"/>
      <c r="AW125" s="2"/>
    </row>
    <row r="126" spans="4:49" ht="15.75" customHeight="1" x14ac:dyDescent="0.3">
      <c r="D126" s="2"/>
      <c r="E126" s="2"/>
      <c r="F126" s="99"/>
      <c r="G126" s="99"/>
      <c r="H126" s="99"/>
      <c r="I126" s="99"/>
      <c r="J126" s="99"/>
      <c r="K126" s="99"/>
      <c r="L126" s="99"/>
      <c r="M126" s="99"/>
      <c r="N126" s="2"/>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2"/>
      <c r="AL126" s="99"/>
      <c r="AM126" s="99"/>
      <c r="AN126" s="99"/>
      <c r="AO126" s="99"/>
      <c r="AP126" s="99"/>
      <c r="AQ126" s="99"/>
      <c r="AR126" s="99"/>
      <c r="AS126" s="99"/>
      <c r="AT126" s="99"/>
      <c r="AU126" s="99"/>
      <c r="AV126" s="43"/>
      <c r="AW126" s="2"/>
    </row>
    <row r="127" spans="4:49" ht="15.75" customHeight="1" x14ac:dyDescent="0.3">
      <c r="D127" s="2"/>
      <c r="E127" s="2"/>
      <c r="F127" s="99"/>
      <c r="G127" s="99"/>
      <c r="H127" s="99"/>
      <c r="I127" s="99"/>
      <c r="J127" s="99"/>
      <c r="K127" s="99"/>
      <c r="L127" s="99"/>
      <c r="M127" s="99"/>
      <c r="N127" s="2"/>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2"/>
      <c r="AL127" s="99"/>
      <c r="AM127" s="99"/>
      <c r="AN127" s="99"/>
      <c r="AO127" s="99"/>
      <c r="AP127" s="99"/>
      <c r="AQ127" s="99"/>
      <c r="AR127" s="99"/>
      <c r="AS127" s="99"/>
      <c r="AT127" s="99"/>
      <c r="AU127" s="99"/>
      <c r="AV127" s="43"/>
      <c r="AW127" s="2"/>
    </row>
    <row r="128" spans="4:49" ht="15.75" customHeight="1" x14ac:dyDescent="0.3">
      <c r="D128" s="2"/>
      <c r="E128" s="2"/>
      <c r="F128" s="99"/>
      <c r="G128" s="99"/>
      <c r="H128" s="99"/>
      <c r="I128" s="99"/>
      <c r="J128" s="99"/>
      <c r="K128" s="99"/>
      <c r="L128" s="99"/>
      <c r="M128" s="99"/>
      <c r="N128" s="2"/>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2"/>
      <c r="AL128" s="99"/>
      <c r="AM128" s="99"/>
      <c r="AN128" s="99"/>
      <c r="AO128" s="99"/>
      <c r="AP128" s="99"/>
      <c r="AQ128" s="99"/>
      <c r="AR128" s="99"/>
      <c r="AS128" s="99"/>
      <c r="AT128" s="99"/>
      <c r="AU128" s="99"/>
      <c r="AV128" s="43"/>
      <c r="AW128" s="2"/>
    </row>
    <row r="129" spans="4:49" ht="15.75" customHeight="1" x14ac:dyDescent="0.3">
      <c r="D129" s="2"/>
      <c r="E129" s="2"/>
      <c r="F129" s="99"/>
      <c r="G129" s="99"/>
      <c r="H129" s="99"/>
      <c r="I129" s="99"/>
      <c r="J129" s="99"/>
      <c r="K129" s="99"/>
      <c r="L129" s="99"/>
      <c r="M129" s="99"/>
      <c r="N129" s="2"/>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2"/>
      <c r="AL129" s="99"/>
      <c r="AM129" s="99"/>
      <c r="AN129" s="99"/>
      <c r="AO129" s="99"/>
      <c r="AP129" s="99"/>
      <c r="AQ129" s="99"/>
      <c r="AR129" s="99"/>
      <c r="AS129" s="99"/>
      <c r="AT129" s="99"/>
      <c r="AU129" s="99"/>
      <c r="AV129" s="43"/>
      <c r="AW129" s="2"/>
    </row>
    <row r="130" spans="4:49" ht="15.75" customHeight="1" x14ac:dyDescent="0.3">
      <c r="D130" s="2"/>
      <c r="E130" s="2"/>
      <c r="F130" s="99"/>
      <c r="G130" s="99"/>
      <c r="H130" s="99"/>
      <c r="I130" s="99"/>
      <c r="J130" s="99"/>
      <c r="K130" s="99"/>
      <c r="L130" s="99"/>
      <c r="M130" s="99"/>
      <c r="N130" s="2"/>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2"/>
      <c r="AL130" s="99"/>
      <c r="AM130" s="99"/>
      <c r="AN130" s="99"/>
      <c r="AO130" s="99"/>
      <c r="AP130" s="99"/>
      <c r="AQ130" s="99"/>
      <c r="AR130" s="99"/>
      <c r="AS130" s="99"/>
      <c r="AT130" s="99"/>
      <c r="AU130" s="99"/>
      <c r="AV130" s="43"/>
      <c r="AW130" s="2"/>
    </row>
    <row r="131" spans="4:49" ht="15.75" customHeight="1" x14ac:dyDescent="0.3">
      <c r="D131" s="2"/>
      <c r="E131" s="2"/>
      <c r="F131" s="99"/>
      <c r="G131" s="99"/>
      <c r="H131" s="99"/>
      <c r="I131" s="99"/>
      <c r="J131" s="99"/>
      <c r="K131" s="99"/>
      <c r="L131" s="99"/>
      <c r="M131" s="99"/>
      <c r="N131" s="2"/>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2"/>
      <c r="AL131" s="99"/>
      <c r="AM131" s="99"/>
      <c r="AN131" s="99"/>
      <c r="AO131" s="99"/>
      <c r="AP131" s="99"/>
      <c r="AQ131" s="99"/>
      <c r="AR131" s="99"/>
      <c r="AS131" s="99"/>
      <c r="AT131" s="99"/>
      <c r="AU131" s="99"/>
      <c r="AV131" s="43"/>
      <c r="AW131" s="2"/>
    </row>
    <row r="132" spans="4:49" ht="15.75" customHeight="1" x14ac:dyDescent="0.3">
      <c r="D132" s="2"/>
      <c r="E132" s="2"/>
      <c r="F132" s="99"/>
      <c r="G132" s="99"/>
      <c r="H132" s="99"/>
      <c r="I132" s="99"/>
      <c r="J132" s="99"/>
      <c r="K132" s="99"/>
      <c r="L132" s="99"/>
      <c r="M132" s="99"/>
      <c r="N132" s="2"/>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2"/>
      <c r="AL132" s="99"/>
      <c r="AM132" s="99"/>
      <c r="AN132" s="99"/>
      <c r="AO132" s="99"/>
      <c r="AP132" s="99"/>
      <c r="AQ132" s="99"/>
      <c r="AR132" s="99"/>
      <c r="AS132" s="99"/>
      <c r="AT132" s="99"/>
      <c r="AU132" s="99"/>
      <c r="AV132" s="43"/>
      <c r="AW132" s="2"/>
    </row>
    <row r="133" spans="4:49" ht="15.75" customHeight="1" x14ac:dyDescent="0.3">
      <c r="D133" s="2"/>
      <c r="E133" s="2"/>
      <c r="F133" s="99"/>
      <c r="G133" s="99"/>
      <c r="H133" s="99"/>
      <c r="I133" s="99"/>
      <c r="J133" s="99"/>
      <c r="K133" s="99"/>
      <c r="L133" s="99"/>
      <c r="M133" s="99"/>
      <c r="N133" s="2"/>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2"/>
      <c r="AL133" s="99"/>
      <c r="AM133" s="99"/>
      <c r="AN133" s="99"/>
      <c r="AO133" s="99"/>
      <c r="AP133" s="99"/>
      <c r="AQ133" s="99"/>
      <c r="AR133" s="99"/>
      <c r="AS133" s="99"/>
      <c r="AT133" s="99"/>
      <c r="AU133" s="99"/>
      <c r="AV133" s="43"/>
      <c r="AW133" s="2"/>
    </row>
    <row r="134" spans="4:49" ht="15.75" customHeight="1" x14ac:dyDescent="0.3">
      <c r="D134" s="2"/>
      <c r="E134" s="2"/>
      <c r="F134" s="99"/>
      <c r="G134" s="99"/>
      <c r="H134" s="99"/>
      <c r="I134" s="99"/>
      <c r="J134" s="99"/>
      <c r="K134" s="99"/>
      <c r="L134" s="99"/>
      <c r="M134" s="99"/>
      <c r="N134" s="2"/>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2"/>
      <c r="AL134" s="99"/>
      <c r="AM134" s="99"/>
      <c r="AN134" s="99"/>
      <c r="AO134" s="99"/>
      <c r="AP134" s="99"/>
      <c r="AQ134" s="99"/>
      <c r="AR134" s="99"/>
      <c r="AS134" s="99"/>
      <c r="AT134" s="99"/>
      <c r="AU134" s="99"/>
      <c r="AV134" s="43"/>
      <c r="AW134" s="2"/>
    </row>
    <row r="135" spans="4:49" ht="15.75" customHeight="1" x14ac:dyDescent="0.3">
      <c r="D135" s="2"/>
      <c r="E135" s="2"/>
      <c r="F135" s="99"/>
      <c r="G135" s="99"/>
      <c r="H135" s="99"/>
      <c r="I135" s="99"/>
      <c r="J135" s="99"/>
      <c r="K135" s="99"/>
      <c r="L135" s="99"/>
      <c r="M135" s="99"/>
      <c r="N135" s="2"/>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2"/>
      <c r="AL135" s="99"/>
      <c r="AM135" s="99"/>
      <c r="AN135" s="99"/>
      <c r="AO135" s="99"/>
      <c r="AP135" s="99"/>
      <c r="AQ135" s="99"/>
      <c r="AR135" s="99"/>
      <c r="AS135" s="99"/>
      <c r="AT135" s="99"/>
      <c r="AU135" s="99"/>
      <c r="AV135" s="43"/>
      <c r="AW135" s="2"/>
    </row>
    <row r="136" spans="4:49" ht="15.75" customHeight="1" x14ac:dyDescent="0.3">
      <c r="D136" s="2"/>
      <c r="E136" s="2"/>
      <c r="F136" s="99"/>
      <c r="G136" s="99"/>
      <c r="H136" s="99"/>
      <c r="I136" s="99"/>
      <c r="J136" s="99"/>
      <c r="K136" s="99"/>
      <c r="L136" s="99"/>
      <c r="M136" s="99"/>
      <c r="N136" s="2"/>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2"/>
      <c r="AL136" s="99"/>
      <c r="AM136" s="99"/>
      <c r="AN136" s="99"/>
      <c r="AO136" s="99"/>
      <c r="AP136" s="99"/>
      <c r="AQ136" s="99"/>
      <c r="AR136" s="99"/>
      <c r="AS136" s="99"/>
      <c r="AT136" s="99"/>
      <c r="AU136" s="99"/>
      <c r="AV136" s="43"/>
      <c r="AW136" s="2"/>
    </row>
    <row r="137" spans="4:49" ht="15.75" customHeight="1" x14ac:dyDescent="0.3">
      <c r="D137" s="2"/>
      <c r="E137" s="2"/>
      <c r="F137" s="99"/>
      <c r="G137" s="99"/>
      <c r="H137" s="99"/>
      <c r="I137" s="99"/>
      <c r="J137" s="99"/>
      <c r="K137" s="99"/>
      <c r="L137" s="99"/>
      <c r="M137" s="99"/>
      <c r="N137" s="2"/>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2"/>
      <c r="AL137" s="99"/>
      <c r="AM137" s="99"/>
      <c r="AN137" s="99"/>
      <c r="AO137" s="99"/>
      <c r="AP137" s="99"/>
      <c r="AQ137" s="99"/>
      <c r="AR137" s="99"/>
      <c r="AS137" s="99"/>
      <c r="AT137" s="99"/>
      <c r="AU137" s="99"/>
      <c r="AV137" s="43"/>
      <c r="AW137" s="2"/>
    </row>
    <row r="138" spans="4:49" ht="15.75" customHeight="1" x14ac:dyDescent="0.3">
      <c r="D138" s="2"/>
      <c r="E138" s="2"/>
      <c r="F138" s="99"/>
      <c r="G138" s="99"/>
      <c r="H138" s="99"/>
      <c r="I138" s="99"/>
      <c r="J138" s="99"/>
      <c r="K138" s="99"/>
      <c r="L138" s="99"/>
      <c r="M138" s="99"/>
      <c r="N138" s="2"/>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2"/>
      <c r="AL138" s="99"/>
      <c r="AM138" s="99"/>
      <c r="AN138" s="99"/>
      <c r="AO138" s="99"/>
      <c r="AP138" s="99"/>
      <c r="AQ138" s="99"/>
      <c r="AR138" s="99"/>
      <c r="AS138" s="99"/>
      <c r="AT138" s="99"/>
      <c r="AU138" s="99"/>
      <c r="AV138" s="43"/>
      <c r="AW138" s="2"/>
    </row>
    <row r="139" spans="4:49" ht="15.75" customHeight="1" x14ac:dyDescent="0.3">
      <c r="D139" s="2"/>
      <c r="E139" s="2"/>
      <c r="F139" s="99"/>
      <c r="G139" s="99"/>
      <c r="H139" s="99"/>
      <c r="I139" s="99"/>
      <c r="J139" s="99"/>
      <c r="K139" s="99"/>
      <c r="L139" s="99"/>
      <c r="M139" s="99"/>
      <c r="N139" s="2"/>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2"/>
      <c r="AL139" s="99"/>
      <c r="AM139" s="99"/>
      <c r="AN139" s="99"/>
      <c r="AO139" s="99"/>
      <c r="AP139" s="99"/>
      <c r="AQ139" s="99"/>
      <c r="AR139" s="99"/>
      <c r="AS139" s="99"/>
      <c r="AT139" s="99"/>
      <c r="AU139" s="99"/>
      <c r="AV139" s="43"/>
      <c r="AW139" s="2"/>
    </row>
  </sheetData>
  <mergeCells count="1">
    <mergeCell ref="D1:AV1"/>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C396"/>
  </sheetPr>
  <dimension ref="A1:AW340"/>
  <sheetViews>
    <sheetView showGridLines="0" zoomScale="85" zoomScaleNormal="85" workbookViewId="0">
      <pane xSplit="4" ySplit="4" topLeftCell="E5" activePane="bottomRight" state="frozen"/>
      <selection pane="topRight" activeCell="C1" sqref="C1"/>
      <selection pane="bottomLeft" activeCell="A5" sqref="A5"/>
      <selection pane="bottomRight" activeCell="B6" sqref="B6"/>
    </sheetView>
  </sheetViews>
  <sheetFormatPr defaultColWidth="14.44140625" defaultRowHeight="15" customHeight="1" x14ac:dyDescent="0.3"/>
  <cols>
    <col min="1" max="1" width="26.44140625" customWidth="1"/>
    <col min="2" max="2" width="16.5546875" customWidth="1"/>
    <col min="3" max="3" width="14.21875" customWidth="1"/>
    <col min="4" max="4" width="10.44140625" customWidth="1"/>
    <col min="5" max="7" width="7.88671875" customWidth="1"/>
    <col min="8" max="8" width="8.77734375" bestFit="1" customWidth="1"/>
    <col min="9" max="9" width="9.77734375" bestFit="1" customWidth="1"/>
    <col min="10" max="10" width="8.77734375" bestFit="1" customWidth="1"/>
    <col min="11" max="11" width="9.77734375" bestFit="1" customWidth="1"/>
    <col min="12" max="17" width="7.88671875" customWidth="1"/>
    <col min="18" max="28" width="8.77734375" customWidth="1"/>
    <col min="29" max="29" width="9.77734375" customWidth="1"/>
    <col min="30" max="35" width="8.77734375" customWidth="1"/>
    <col min="36" max="36" width="7.88671875" customWidth="1"/>
    <col min="37" max="37" width="8.109375" customWidth="1"/>
    <col min="38" max="39" width="7.88671875" customWidth="1"/>
    <col min="40" max="40" width="9.109375" customWidth="1"/>
    <col min="41" max="49" width="8.6640625" customWidth="1"/>
  </cols>
  <sheetData>
    <row r="1" spans="1:49" ht="14.4" x14ac:dyDescent="0.3">
      <c r="D1" s="352"/>
      <c r="E1" s="352"/>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4"/>
      <c r="AN1" s="2"/>
      <c r="AO1" s="2"/>
      <c r="AP1" s="2"/>
      <c r="AQ1" s="2"/>
      <c r="AR1" s="2"/>
      <c r="AS1" s="2"/>
      <c r="AT1" s="2"/>
      <c r="AU1" s="2"/>
      <c r="AV1" s="2"/>
      <c r="AW1" s="2"/>
    </row>
    <row r="2" spans="1:49" ht="109.2" customHeight="1" thickBot="1" x14ac:dyDescent="0.35">
      <c r="A2" s="347" t="s">
        <v>1085</v>
      </c>
      <c r="B2" s="347" t="s">
        <v>1087</v>
      </c>
      <c r="C2" s="347" t="s">
        <v>1086</v>
      </c>
      <c r="D2" s="341" t="s">
        <v>16</v>
      </c>
      <c r="E2" s="237" t="str">
        <f>'Indicator Data'!BP2</f>
        <v>Government Effectiveness</v>
      </c>
      <c r="F2" s="237" t="str">
        <f>'Indicator Data'!BQ2</f>
        <v>Corruption Perception Index</v>
      </c>
      <c r="G2" s="237" t="str">
        <f>'Indicator Data'!BR2</f>
        <v>HFA Scores Last Recent</v>
      </c>
      <c r="H2" s="237" t="str">
        <f>'Indicator Data'!BS2</f>
        <v xml:space="preserve">Cyclone Shelter </v>
      </c>
      <c r="I2" s="237" t="str">
        <f>'Indicator Data'!BT2</f>
        <v>Financial Support to Disaster Affected Population</v>
      </c>
      <c r="J2" s="237" t="str">
        <f>'Indicator Data'!BV2</f>
        <v>Percentages of Disaster Preparedness HH</v>
      </c>
      <c r="K2" s="237" t="str">
        <f>'Indicator Data'!BW2</f>
        <v>RCRC volunteer</v>
      </c>
      <c r="L2" s="237" t="str">
        <f>'Indicator Data'!BX2</f>
        <v>CPP volunteer</v>
      </c>
      <c r="M2" s="237" t="str">
        <f>'Indicator Data'!BY2</f>
        <v>Road density</v>
      </c>
      <c r="N2" s="237" t="str">
        <f>'Indicator Data'!BZ2</f>
        <v xml:space="preserve">Union with Effective Accessibility </v>
      </c>
      <c r="O2" s="237" t="str">
        <f>'Indicator Data'!CA2</f>
        <v>Basic Sanitation Services</v>
      </c>
      <c r="P2" s="237" t="str">
        <f>'Indicator Data'!CB2</f>
        <v>People Using at Least Basic Drinking Water Services</v>
      </c>
      <c r="Q2" s="237" t="str">
        <f>'Indicator Data'!CC2</f>
        <v>People with Basic Handwashing Facilities Including Soap and Water</v>
      </c>
      <c r="R2" s="237" t="str">
        <f>'Indicator Data'!CD2</f>
        <v xml:space="preserve"> Menstrual Hygiene
Management</v>
      </c>
      <c r="S2" s="237" t="str">
        <f>'Indicator Data'!CE2</f>
        <v>Skilled Attendant at Delivery</v>
      </c>
      <c r="T2" s="237" t="str">
        <f>'Indicator Data'!CF2</f>
        <v>Antenatal Care (anc-4)</v>
      </c>
      <c r="U2" s="237" t="str">
        <f>'Indicator Data'!CG2</f>
        <v>Post Natal Care (pnc)</v>
      </c>
      <c r="V2" s="237" t="str">
        <f>'Indicator Data'!CH2</f>
        <v xml:space="preserve">Measles-Rubella Vaccination Coverage </v>
      </c>
      <c r="W2" s="237" t="str">
        <f>'Indicator Data'!CI2</f>
        <v>Physicians Density</v>
      </c>
      <c r="X2" s="237" t="str">
        <f>'Indicator Data'!CJ2</f>
        <v>Community Clinic Density</v>
      </c>
      <c r="Y2" s="237" t="str">
        <f>'Indicator Data'!CK2</f>
        <v>Health Center Density</v>
      </c>
      <c r="Z2" s="237" t="str">
        <f>'Indicator Data'!CL2</f>
        <v xml:space="preserve">Adult Literacy Rate </v>
      </c>
      <c r="AA2" s="237" t="str">
        <f>'Indicator Data'!CM2</f>
        <v>Internet Users</v>
      </c>
      <c r="AB2" s="237" t="str">
        <f>'Indicator Data'!CN2</f>
        <v>Mobile Phone Users</v>
      </c>
      <c r="AC2" s="237" t="str">
        <f>'Indicator Data'!CO2</f>
        <v xml:space="preserve">Fiber Optic Network Connected Unions </v>
      </c>
      <c r="AD2" s="225" t="s">
        <v>834</v>
      </c>
      <c r="AE2" s="225" t="s">
        <v>464</v>
      </c>
      <c r="AF2" s="225" t="s">
        <v>835</v>
      </c>
      <c r="AG2" s="225" t="s">
        <v>254</v>
      </c>
      <c r="AH2" s="225" t="s">
        <v>836</v>
      </c>
      <c r="AI2" s="225" t="s">
        <v>372</v>
      </c>
      <c r="AJ2" s="226" t="s">
        <v>252</v>
      </c>
      <c r="AK2" s="227" t="s">
        <v>837</v>
      </c>
      <c r="AL2" s="228" t="s">
        <v>287</v>
      </c>
      <c r="AM2" s="228" t="s">
        <v>838</v>
      </c>
      <c r="AN2" s="2"/>
      <c r="AO2" s="2"/>
      <c r="AP2" s="2"/>
      <c r="AQ2" s="2"/>
      <c r="AR2" s="2"/>
      <c r="AS2" s="2"/>
      <c r="AT2" s="2"/>
      <c r="AU2" s="2"/>
      <c r="AV2" s="2"/>
      <c r="AW2" s="2"/>
    </row>
    <row r="3" spans="1:49" s="126" customFormat="1" ht="14.4" x14ac:dyDescent="0.3">
      <c r="D3" s="240" t="s">
        <v>28</v>
      </c>
      <c r="E3" s="241">
        <v>2.5</v>
      </c>
      <c r="F3" s="241">
        <v>100</v>
      </c>
      <c r="G3" s="241">
        <f>'Indicator Data'!BR9</f>
        <v>3.7833333015441895</v>
      </c>
      <c r="H3" s="242">
        <v>500</v>
      </c>
      <c r="I3" s="242">
        <v>100</v>
      </c>
      <c r="J3" s="242">
        <v>100</v>
      </c>
      <c r="K3" s="242">
        <f>'Indicator Data'!BW9</f>
        <v>79.663448086194705</v>
      </c>
      <c r="L3" s="242">
        <f>'Indicator Data'!BX9</f>
        <v>903.10571200248182</v>
      </c>
      <c r="M3" s="242">
        <f>'Indicator Data'!BY9</f>
        <v>85.376157852330664</v>
      </c>
      <c r="N3" s="242">
        <f>'Indicator Data'!BZ9</f>
        <v>100</v>
      </c>
      <c r="O3" s="242">
        <f>'Indicator Data'!CA9</f>
        <v>87.4</v>
      </c>
      <c r="P3" s="242">
        <f>'Indicator Data'!CB9</f>
        <v>97.602279999999993</v>
      </c>
      <c r="Q3" s="242">
        <f>'Indicator Data'!CC9</f>
        <v>98.4</v>
      </c>
      <c r="R3" s="242">
        <f>'Indicator Data'!CD9</f>
        <v>98.7</v>
      </c>
      <c r="S3" s="242">
        <f>'Indicator Data'!CE9</f>
        <v>93.1</v>
      </c>
      <c r="T3" s="242">
        <f>'Indicator Data'!CF9</f>
        <v>67.2</v>
      </c>
      <c r="U3" s="242">
        <f>'Indicator Data'!CG9</f>
        <v>95.6</v>
      </c>
      <c r="V3" s="242">
        <f>'Indicator Data'!CH9</f>
        <v>75.214401858734149</v>
      </c>
      <c r="W3" s="242">
        <f>'Indicator Data'!CI9</f>
        <v>17.880664442704287</v>
      </c>
      <c r="X3" s="242">
        <f>'Indicator Data'!CJ9</f>
        <v>18.674432751494471</v>
      </c>
      <c r="Y3" s="242">
        <f>'Indicator Data'!CK9</f>
        <v>64.780597454942324</v>
      </c>
      <c r="Z3" s="242">
        <f>'Indicator Data'!CL9</f>
        <v>88.7</v>
      </c>
      <c r="AA3" s="242">
        <f>'Indicator Data'!CM9</f>
        <v>603.78150000000005</v>
      </c>
      <c r="AB3" s="242">
        <f>'Indicator Data'!CN9</f>
        <v>86.44</v>
      </c>
      <c r="AC3" s="242">
        <f>'Indicator Data'!CO9</f>
        <v>46.666666666666664</v>
      </c>
      <c r="AD3" s="242"/>
      <c r="AE3" s="242"/>
      <c r="AF3" s="242"/>
      <c r="AG3" s="242"/>
      <c r="AH3" s="242"/>
      <c r="AI3" s="242"/>
      <c r="AJ3" s="242"/>
      <c r="AK3" s="242"/>
      <c r="AL3" s="242"/>
      <c r="AM3" s="243"/>
      <c r="AN3" s="244"/>
      <c r="AO3" s="245"/>
      <c r="AP3" s="245"/>
      <c r="AQ3" s="245"/>
      <c r="AR3" s="245"/>
      <c r="AS3" s="245"/>
      <c r="AT3" s="245"/>
      <c r="AU3" s="245"/>
      <c r="AV3" s="245"/>
      <c r="AW3" s="245"/>
    </row>
    <row r="4" spans="1:49" s="126" customFormat="1" ht="14.4" x14ac:dyDescent="0.3">
      <c r="D4" s="240" t="s">
        <v>29</v>
      </c>
      <c r="E4" s="241">
        <v>-2.5</v>
      </c>
      <c r="F4" s="241">
        <v>0</v>
      </c>
      <c r="G4" s="241">
        <f>'Indicator Data'!BR10</f>
        <v>3.7833333015441895</v>
      </c>
      <c r="H4" s="242">
        <v>0</v>
      </c>
      <c r="I4" s="242">
        <v>0</v>
      </c>
      <c r="J4" s="242">
        <f>'Indicator Data'!BV10</f>
        <v>0</v>
      </c>
      <c r="K4" s="242">
        <f>'Indicator Data'!BW10</f>
        <v>0.21400884648876345</v>
      </c>
      <c r="L4" s="242">
        <f>'Indicator Data'!BX10</f>
        <v>0</v>
      </c>
      <c r="M4" s="242">
        <f>'Indicator Data'!BY10</f>
        <v>17.220913280962922</v>
      </c>
      <c r="N4" s="242">
        <f>'Indicator Data'!BZ10</f>
        <v>18.681318681318686</v>
      </c>
      <c r="O4" s="242">
        <f>'Indicator Data'!CA10</f>
        <v>38.9</v>
      </c>
      <c r="P4" s="242">
        <f>'Indicator Data'!CB10</f>
        <v>31.925270000000001</v>
      </c>
      <c r="Q4" s="242">
        <f>'Indicator Data'!CC10</f>
        <v>62.2</v>
      </c>
      <c r="R4" s="242">
        <f>'Indicator Data'!CD10</f>
        <v>64.400000000000006</v>
      </c>
      <c r="S4" s="242">
        <f>'Indicator Data'!CE10</f>
        <v>18.7</v>
      </c>
      <c r="T4" s="242">
        <f>'Indicator Data'!CF10</f>
        <v>11.7</v>
      </c>
      <c r="U4" s="242">
        <f>'Indicator Data'!CG10</f>
        <v>21</v>
      </c>
      <c r="V4" s="242">
        <f>'Indicator Data'!CH10</f>
        <v>7.0094553515580245</v>
      </c>
      <c r="W4" s="242">
        <f>'Indicator Data'!CI10</f>
        <v>0.94159001465517556</v>
      </c>
      <c r="X4" s="242">
        <f>'Indicator Data'!CJ10</f>
        <v>1.1056089204338191</v>
      </c>
      <c r="Y4" s="242">
        <f>'Indicator Data'!CK10</f>
        <v>5.5121246709025487</v>
      </c>
      <c r="Z4" s="242">
        <f>'Indicator Data'!CL10</f>
        <v>53.6</v>
      </c>
      <c r="AA4" s="242">
        <f>'Indicator Data'!CM10</f>
        <v>14.388100000000001</v>
      </c>
      <c r="AB4" s="242">
        <f>'Indicator Data'!CN10</f>
        <v>60.84</v>
      </c>
      <c r="AC4" s="242">
        <f>'Indicator Data'!CO10</f>
        <v>3.8095238095238098</v>
      </c>
      <c r="AD4" s="242"/>
      <c r="AE4" s="242"/>
      <c r="AF4" s="242"/>
      <c r="AG4" s="242"/>
      <c r="AH4" s="242"/>
      <c r="AI4" s="242"/>
      <c r="AJ4" s="242"/>
      <c r="AK4" s="242"/>
      <c r="AL4" s="242"/>
      <c r="AM4" s="243"/>
      <c r="AN4" s="244"/>
      <c r="AO4" s="245"/>
      <c r="AP4" s="245"/>
      <c r="AQ4" s="245"/>
      <c r="AR4" s="245"/>
      <c r="AS4" s="245"/>
      <c r="AT4" s="245"/>
      <c r="AU4" s="245"/>
      <c r="AV4" s="245"/>
      <c r="AW4" s="245"/>
    </row>
    <row r="5" spans="1:49" s="126" customFormat="1" ht="14.4" x14ac:dyDescent="0.3">
      <c r="A5" s="246"/>
      <c r="B5" s="246"/>
      <c r="C5" s="247"/>
      <c r="D5" s="248"/>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50"/>
      <c r="AN5" s="251"/>
      <c r="AO5" s="252"/>
      <c r="AP5" s="252"/>
      <c r="AQ5" s="252"/>
      <c r="AR5" s="252"/>
      <c r="AS5" s="252"/>
      <c r="AT5" s="252"/>
      <c r="AU5" s="252"/>
      <c r="AV5" s="252"/>
      <c r="AW5" s="252"/>
    </row>
    <row r="6" spans="1:49" ht="14.4" x14ac:dyDescent="0.3">
      <c r="A6" t="str">
        <f>'Indicator Data'!A14</f>
        <v>Coastal Zone</v>
      </c>
      <c r="B6" t="str">
        <f>'Indicator Data'!B14</f>
        <v>Barishal</v>
      </c>
      <c r="C6" t="str">
        <f>'Indicator Data'!C14</f>
        <v>Barguna</v>
      </c>
      <c r="D6">
        <f>'Indicator Data'!D14</f>
        <v>1004</v>
      </c>
      <c r="E6" s="238">
        <v>6.6</v>
      </c>
      <c r="F6" s="238">
        <v>7.4</v>
      </c>
      <c r="G6" s="238">
        <v>3</v>
      </c>
      <c r="H6" s="238">
        <f>IF(OR('Indicator Data'!BS14=0,'Indicator Data'!BS14="No data"),"0",ROUND(IF('Indicator Data'!BS14&gt;H$3,0,IF('Indicator Data'!BS14&lt;H$4,10,(H$3-'Indicator Data'!BS14)/(H$3-H$4)*10)),1))</f>
        <v>5.5</v>
      </c>
      <c r="I6" s="238">
        <f>IF(OR('Indicator Data'!BT14=0,'Indicator Data'!BT14="No data"),"0",ROUND(IF('Indicator Data'!BT14&gt;I$3,0,IF('Indicator Data'!BT14&lt;I$4,10,(I$3-'Indicator Data'!BT14)/(I$3-I$4)*10)),1))</f>
        <v>7.1</v>
      </c>
      <c r="J6" s="238">
        <f>IF(OR('Indicator Data'!BV14=0,'Indicator Data'!BV14="No data"),"0",ROUND(IF('Indicator Data'!BV14&gt;J$3,0,IF('Indicator Data'!BV14&lt;J$4,10,(J$3-'Indicator Data'!BV14)/(J$3-J$4)*10)),1))</f>
        <v>5.8</v>
      </c>
      <c r="K6" s="238">
        <f>IF(OR('Indicator Data'!BW14=0,'Indicator Data'!BW14="No data"),"0",ROUND(IF('Indicator Data'!BW14&gt;K$3,0,IF('Indicator Data'!BW14&lt;K$4,10,(K$3-'Indicator Data'!BW14)/(K$3-K$4)*10)),1))</f>
        <v>5</v>
      </c>
      <c r="L6" s="238">
        <f>IF(OR('Indicator Data'!BX14=0,'Indicator Data'!BX14="No data"),"0",ROUND(IF('Indicator Data'!BX14&gt;L$3,0,IF('Indicator Data'!BX14&lt;L$4,10,(L$3-'Indicator Data'!BX14)/(L$3-L$4)*10)),1))</f>
        <v>0</v>
      </c>
      <c r="M6" s="238">
        <f>IF(OR('Indicator Data'!BY14=0,'Indicator Data'!BY14="No data"),"0",ROUND(IF('Indicator Data'!BY14&gt;M$3,0,IF('Indicator Data'!BY14&lt;M$4,10,(M$3-'Indicator Data'!BY14)/(M$3-M$4)*10)),1))</f>
        <v>5.4</v>
      </c>
      <c r="N6" s="238">
        <f>IF(OR('Indicator Data'!BZ14=0,'Indicator Data'!BZ14="No data"),"0",ROUND(IF('Indicator Data'!BZ14&gt;N$3,0,IF('Indicator Data'!BZ14&lt;N$4,10,(N$3-'Indicator Data'!BZ14)/(N$3-N$4)*10)),1))</f>
        <v>6.5</v>
      </c>
      <c r="O6" s="238">
        <f>IF(OR('Indicator Data'!CA14=0,'Indicator Data'!CA14="No data"),"0",ROUND(IF('Indicator Data'!CA14&gt;O$3,0,IF('Indicator Data'!CA14&lt;O$4,10,(O$3-'Indicator Data'!CA14)/(O$3-O$4)*10)),1))</f>
        <v>1.1000000000000001</v>
      </c>
      <c r="P6" s="238">
        <f>IF(OR('Indicator Data'!CB14=0,'Indicator Data'!CB14="No data"),"0",ROUND(IF('Indicator Data'!CB14&gt;P$3,0,IF('Indicator Data'!CB14&lt;P$4,10,(P$3-'Indicator Data'!CB14)/(P$3-P$4)*10)),1))</f>
        <v>1.7</v>
      </c>
      <c r="Q6" s="238">
        <f>IF(OR('Indicator Data'!CC14=0,'Indicator Data'!CC14="No data"),"0",ROUND(IF('Indicator Data'!CC14&gt;Q$3,0,IF('Indicator Data'!CC14&lt;Q$4,10,(Q$3-'Indicator Data'!CC14)/(Q$3-Q$4)*10)),1))</f>
        <v>2.7</v>
      </c>
      <c r="R6" s="238">
        <f>IF(OR('Indicator Data'!CD14=0,'Indicator Data'!CD14="No data"),"0",ROUND(IF('Indicator Data'!CD14&gt;R$3,0,IF('Indicator Data'!CD14&lt;R$4,10,(R$3-'Indicator Data'!CD14)/(R$3-R$4)*10)),1))</f>
        <v>1.3</v>
      </c>
      <c r="S6" s="238">
        <f>IF(OR('Indicator Data'!CE14=0,'Indicator Data'!CE14="No data"),"0",ROUND(IF('Indicator Data'!CE14&gt;S$3,0,IF('Indicator Data'!CE14&lt;S$4,10,(S$3-'Indicator Data'!CE14)/(S$3-S$4)*10)),1))</f>
        <v>7.6</v>
      </c>
      <c r="T6" s="238">
        <f>IF(OR('Indicator Data'!CF14=0,'Indicator Data'!CF14="No data"),"0",ROUND(IF('Indicator Data'!CF14&gt;T$3,0,IF('Indicator Data'!CF14&lt;T$4,10,(T$3-'Indicator Data'!CF14)/(T$3-T$4)*10)),1))</f>
        <v>7.9</v>
      </c>
      <c r="U6" s="238">
        <f>IF(OR('Indicator Data'!CG14=0,'Indicator Data'!CG14="No data"),"0",ROUND(IF('Indicator Data'!CG14&gt;U$3,0,IF('Indicator Data'!CG14&lt;U$4,10,(U$3-'Indicator Data'!CG14)/(U$3-U$4)*10)),1))</f>
        <v>6.2</v>
      </c>
      <c r="V6" s="238">
        <f>IF(OR('Indicator Data'!CH14=0,'Indicator Data'!CH14="No data"),"0",ROUND(IF('Indicator Data'!CH14&gt;V$3,0,IF('Indicator Data'!CH14&lt;V$4,10,(V$3-'Indicator Data'!CH14)/(V$3-V$4)*10)),1))</f>
        <v>5.3</v>
      </c>
      <c r="W6" s="238">
        <f>IF(OR('Indicator Data'!CI14=0,'Indicator Data'!CI14="No data"),"0",ROUND(IF('Indicator Data'!CI14&gt;W$3,0,IF('Indicator Data'!CI14&lt;W$4,10,(W$3-'Indicator Data'!CI14)/(W$3-W$4)*10)),1))</f>
        <v>3.6</v>
      </c>
      <c r="X6" s="238">
        <f>IF(OR('Indicator Data'!CJ14=0,'Indicator Data'!CJ14="No data"),"0",ROUND(IF('Indicator Data'!CJ14&gt;X$3,0,IF('Indicator Data'!CJ14&lt;X$4,10,(X$3-'Indicator Data'!CJ14)/(X$3-X$4)*10)),1))</f>
        <v>3.3</v>
      </c>
      <c r="Y6" s="238">
        <f>IF(OR('Indicator Data'!CK14=0,'Indicator Data'!CK14="No data"),"0",ROUND(IF('Indicator Data'!CK14&gt;Y$3,0,IF('Indicator Data'!CK14&lt;Y$4,10,(Y$3-'Indicator Data'!CK14)/(Y$3-Y$4)*10)),1))</f>
        <v>8.1</v>
      </c>
      <c r="Z6" s="238">
        <f>IF(OR('Indicator Data'!CL14=0,'Indicator Data'!CL14="No data"),"0",ROUND(IF('Indicator Data'!CL14&gt;Z$3,0,IF('Indicator Data'!CL14&lt;Z$4,10,(Z$3-'Indicator Data'!CL14)/(Z$3-Z$4)*10)),1))</f>
        <v>0.3</v>
      </c>
      <c r="AA6" s="238">
        <f>IF(OR('Indicator Data'!CM14=0,'Indicator Data'!CM14="No data"),"0",ROUND(IF('Indicator Data'!CM14&gt;AA$3,0,IF('Indicator Data'!CM14&lt;AA$4,10,(AA$3-'Indicator Data'!CM14)/(AA$3-AA$4)*10)),1))</f>
        <v>9.3000000000000007</v>
      </c>
      <c r="AB6" s="238">
        <f>IF(OR('Indicator Data'!CN14=0,'Indicator Data'!CN14="No data"),"0",ROUND(IF('Indicator Data'!CN14&gt;AB$3,0,IF('Indicator Data'!CN14&lt;AB$4,10,(AB$3-'Indicator Data'!CN14)/(AB$3-AB$4)*10)),1))</f>
        <v>2.8</v>
      </c>
      <c r="AC6" s="238">
        <f>IF(OR('Indicator Data'!CO14=0,'Indicator Data'!CO14="No data"),"0",ROUND(IF('Indicator Data'!CO14&gt;AC$3,0,IF('Indicator Data'!CO14&lt;AC$4,10,(AC$3-'Indicator Data'!CO14)/(AC$3-AC$4)*10)),1))</f>
        <v>6.1</v>
      </c>
      <c r="AD6" s="253">
        <f t="shared" ref="AD6:AD37" si="0">IF(AND(E6="x",F6="x"),"x",ROUND(AVERAGE(E6,F6),1))</f>
        <v>7</v>
      </c>
      <c r="AE6" s="253">
        <f t="shared" ref="AE6:AE37" si="1">IF(AND(G6="x",H6="x"),"x",ROUND(AVERAGE(G6,H6),1))</f>
        <v>4.3</v>
      </c>
      <c r="AF6" s="253">
        <f>IF(AND(I6="x",J6="x",K6="x",L6="x"),"x",ROUND(AVERAGE(I6,J6,K6,L6),1))</f>
        <v>4.5</v>
      </c>
      <c r="AG6" s="253">
        <f t="shared" ref="AG6:AG37" si="2">IF(AND(M6="x",N6="x"),"x",ROUND(AVERAGE(M6,N6),1))</f>
        <v>6</v>
      </c>
      <c r="AH6" s="253">
        <f t="shared" ref="AH6:AH37" si="3">IF(AND(O6="x",P6="x",Q6="x",R6="x"),"x",ROUND(AVERAGE(O6,P6,Q6,R6),1))</f>
        <v>1.7</v>
      </c>
      <c r="AI6" s="253">
        <f t="shared" ref="AI6:AI37" si="4">IF(AND(S6="x",T6="x",U6="x",V6="x",W6="x",X6="x",Y6="x"),"x",ROUND(AVERAGE(S6,T6,U6,V6,W6,X6,Y6),1))</f>
        <v>6</v>
      </c>
      <c r="AJ6" s="253">
        <f>IF(AND(Z6="x",AA6="x",AB6="x",AC6="x"),"x",ROUND(AVERAGE(Z6,AA6,AB6,AC6),1))</f>
        <v>4.5999999999999996</v>
      </c>
      <c r="AK6" s="254">
        <f>ROUND(AVERAGE(AD6,AE6,AF6),1)</f>
        <v>5.3</v>
      </c>
      <c r="AL6" s="254">
        <f>ROUND(AVERAGE(AG6,AH6,AI6,AJ6,),1)</f>
        <v>3.7</v>
      </c>
      <c r="AM6" s="254">
        <f>ROUND((10-GEOMEAN(((10-AK6)/10*9+1),((10-AL6)/10*9+1)))/9*10,1)</f>
        <v>4.5</v>
      </c>
      <c r="AN6" s="46"/>
      <c r="AO6" s="2"/>
      <c r="AP6" s="2"/>
      <c r="AQ6" s="2"/>
      <c r="AR6" s="2"/>
      <c r="AS6" s="2"/>
      <c r="AT6" s="2"/>
      <c r="AU6" s="2"/>
      <c r="AV6" s="2"/>
      <c r="AW6" s="2"/>
    </row>
    <row r="7" spans="1:49" ht="14.4" x14ac:dyDescent="0.3">
      <c r="A7" t="str">
        <f>'Indicator Data'!A15</f>
        <v>Coastal Zone</v>
      </c>
      <c r="B7" t="str">
        <f>'Indicator Data'!B15</f>
        <v>Barishal</v>
      </c>
      <c r="C7" t="str">
        <f>'Indicator Data'!C15</f>
        <v>Barishal</v>
      </c>
      <c r="D7">
        <f>'Indicator Data'!D15</f>
        <v>1006</v>
      </c>
      <c r="E7" s="238">
        <v>6.6</v>
      </c>
      <c r="F7" s="238">
        <v>7.4</v>
      </c>
      <c r="G7" s="238">
        <v>3</v>
      </c>
      <c r="H7" s="238">
        <f>IF(OR('Indicator Data'!BS15=0,'Indicator Data'!BS15="No data"),"0",ROUND(IF('Indicator Data'!BS15&gt;H$3,0,IF('Indicator Data'!BS15&lt;H$4,10,(H$3-'Indicator Data'!BS15)/(H$3-H$4)*10)),1))</f>
        <v>8.8000000000000007</v>
      </c>
      <c r="I7" s="238">
        <f>IF(OR('Indicator Data'!BT15=0,'Indicator Data'!BT15="No data"),"0",ROUND(IF('Indicator Data'!BT15&gt;I$3,0,IF('Indicator Data'!BT15&lt;I$4,10,(I$3-'Indicator Data'!BT15)/(I$3-I$4)*10)),1))</f>
        <v>8.6999999999999993</v>
      </c>
      <c r="J7" s="238">
        <f>IF(OR('Indicator Data'!BV15=0,'Indicator Data'!BV15="No data"),"0",ROUND(IF('Indicator Data'!BV15&gt;J$3,0,IF('Indicator Data'!BV15&lt;J$4,10,(J$3-'Indicator Data'!BV15)/(J$3-J$4)*10)),1))</f>
        <v>2.5</v>
      </c>
      <c r="K7" s="238">
        <f>IF(OR('Indicator Data'!BW15=0,'Indicator Data'!BW15="No data"),"0",ROUND(IF('Indicator Data'!BW15&gt;K$3,0,IF('Indicator Data'!BW15&lt;K$4,10,(K$3-'Indicator Data'!BW15)/(K$3-K$4)*10)),1))</f>
        <v>8.1</v>
      </c>
      <c r="L7" s="238">
        <f>IF(OR('Indicator Data'!BX15=0,'Indicator Data'!BX15="No data"),"0",ROUND(IF('Indicator Data'!BX15&gt;L$3,0,IF('Indicator Data'!BX15&lt;L$4,10,(L$3-'Indicator Data'!BX15)/(L$3-L$4)*10)),1))</f>
        <v>10</v>
      </c>
      <c r="M7" s="238">
        <f>IF(OR('Indicator Data'!BY15=0,'Indicator Data'!BY15="No data"),"0",ROUND(IF('Indicator Data'!BY15&gt;M$3,0,IF('Indicator Data'!BY15&lt;M$4,10,(M$3-'Indicator Data'!BY15)/(M$3-M$4)*10)),1))</f>
        <v>2.8</v>
      </c>
      <c r="N7" s="238">
        <f>IF(OR('Indicator Data'!BZ15=0,'Indicator Data'!BZ15="No data"),"0",ROUND(IF('Indicator Data'!BZ15&gt;N$3,0,IF('Indicator Data'!BZ15&lt;N$4,10,(N$3-'Indicator Data'!BZ15)/(N$3-N$4)*10)),1))</f>
        <v>0.7</v>
      </c>
      <c r="O7" s="238">
        <f>IF(OR('Indicator Data'!CA15=0,'Indicator Data'!CA15="No data"),"0",ROUND(IF('Indicator Data'!CA15&gt;O$3,0,IF('Indicator Data'!CA15&lt;O$4,10,(O$3-'Indicator Data'!CA15)/(O$3-O$4)*10)),1))</f>
        <v>3.6</v>
      </c>
      <c r="P7" s="238">
        <f>IF(OR('Indicator Data'!CB15=0,'Indicator Data'!CB15="No data"),"0",ROUND(IF('Indicator Data'!CB15&gt;P$3,0,IF('Indicator Data'!CB15&lt;P$4,10,(P$3-'Indicator Data'!CB15)/(P$3-P$4)*10)),1))</f>
        <v>0.6</v>
      </c>
      <c r="Q7" s="238">
        <f>IF(OR('Indicator Data'!CC15=0,'Indicator Data'!CC15="No data"),"0",ROUND(IF('Indicator Data'!CC15&gt;Q$3,0,IF('Indicator Data'!CC15&lt;Q$4,10,(Q$3-'Indicator Data'!CC15)/(Q$3-Q$4)*10)),1))</f>
        <v>2.1</v>
      </c>
      <c r="R7" s="238">
        <f>IF(OR('Indicator Data'!CD15=0,'Indicator Data'!CD15="No data"),"0",ROUND(IF('Indicator Data'!CD15&gt;R$3,0,IF('Indicator Data'!CD15&lt;R$4,10,(R$3-'Indicator Data'!CD15)/(R$3-R$4)*10)),1))</f>
        <v>4</v>
      </c>
      <c r="S7" s="238">
        <f>IF(OR('Indicator Data'!CE15=0,'Indicator Data'!CE15="No data"),"0",ROUND(IF('Indicator Data'!CE15&gt;S$3,0,IF('Indicator Data'!CE15&lt;S$4,10,(S$3-'Indicator Data'!CE15)/(S$3-S$4)*10)),1))</f>
        <v>5.8</v>
      </c>
      <c r="T7" s="238">
        <f>IF(OR('Indicator Data'!CF15=0,'Indicator Data'!CF15="No data"),"0",ROUND(IF('Indicator Data'!CF15&gt;T$3,0,IF('Indicator Data'!CF15&lt;T$4,10,(T$3-'Indicator Data'!CF15)/(T$3-T$4)*10)),1))</f>
        <v>6</v>
      </c>
      <c r="U7" s="238">
        <f>IF(OR('Indicator Data'!CG15=0,'Indicator Data'!CG15="No data"),"0",ROUND(IF('Indicator Data'!CG15&gt;U$3,0,IF('Indicator Data'!CG15&lt;U$4,10,(U$3-'Indicator Data'!CG15)/(U$3-U$4)*10)),1))</f>
        <v>5.6</v>
      </c>
      <c r="V7" s="238">
        <f>IF(OR('Indicator Data'!CH15=0,'Indicator Data'!CH15="No data"),"0",ROUND(IF('Indicator Data'!CH15&gt;V$3,0,IF('Indicator Data'!CH15&lt;V$4,10,(V$3-'Indicator Data'!CH15)/(V$3-V$4)*10)),1))</f>
        <v>3.9</v>
      </c>
      <c r="W7" s="238">
        <f>IF(OR('Indicator Data'!CI15=0,'Indicator Data'!CI15="No data"),"0",ROUND(IF('Indicator Data'!CI15&gt;W$3,0,IF('Indicator Data'!CI15&lt;W$4,10,(W$3-'Indicator Data'!CI15)/(W$3-W$4)*10)),1))</f>
        <v>5.3</v>
      </c>
      <c r="X7" s="238">
        <f>IF(OR('Indicator Data'!CJ15=0,'Indicator Data'!CJ15="No data"),"0",ROUND(IF('Indicator Data'!CJ15&gt;X$3,0,IF('Indicator Data'!CJ15&lt;X$4,10,(X$3-'Indicator Data'!CJ15)/(X$3-X$4)*10)),1))</f>
        <v>3.4</v>
      </c>
      <c r="Y7" s="238">
        <f>IF(OR('Indicator Data'!CK15=0,'Indicator Data'!CK15="No data"),"0",ROUND(IF('Indicator Data'!CK15&gt;Y$3,0,IF('Indicator Data'!CK15&lt;Y$4,10,(Y$3-'Indicator Data'!CK15)/(Y$3-Y$4)*10)),1))</f>
        <v>6.5</v>
      </c>
      <c r="Z7" s="238">
        <f>IF(OR('Indicator Data'!CL15=0,'Indicator Data'!CL15="No data"),"0",ROUND(IF('Indicator Data'!CL15&gt;Z$3,0,IF('Indicator Data'!CL15&lt;Z$4,10,(Z$3-'Indicator Data'!CL15)/(Z$3-Z$4)*10)),1))</f>
        <v>0.4</v>
      </c>
      <c r="AA7" s="238">
        <f>IF(OR('Indicator Data'!CM15=0,'Indicator Data'!CM15="No data"),"0",ROUND(IF('Indicator Data'!CM15&gt;AA$3,0,IF('Indicator Data'!CM15&lt;AA$4,10,(AA$3-'Indicator Data'!CM15)/(AA$3-AA$4)*10)),1))</f>
        <v>9.6</v>
      </c>
      <c r="AB7" s="238">
        <f>IF(OR('Indicator Data'!CN15=0,'Indicator Data'!CN15="No data"),"0",ROUND(IF('Indicator Data'!CN15&gt;AB$3,0,IF('Indicator Data'!CN15&lt;AB$4,10,(AB$3-'Indicator Data'!CN15)/(AB$3-AB$4)*10)),1))</f>
        <v>1.5</v>
      </c>
      <c r="AC7" s="238">
        <f>IF(OR('Indicator Data'!CO15=0,'Indicator Data'!CO15="No data"),"0",ROUND(IF('Indicator Data'!CO15&gt;AC$3,0,IF('Indicator Data'!CO15&lt;AC$4,10,(AC$3-'Indicator Data'!CO15)/(AC$3-AC$4)*10)),1))</f>
        <v>8.3000000000000007</v>
      </c>
      <c r="AD7" s="253">
        <f t="shared" si="0"/>
        <v>7</v>
      </c>
      <c r="AE7" s="253">
        <f t="shared" si="1"/>
        <v>5.9</v>
      </c>
      <c r="AF7" s="253">
        <f t="shared" ref="AF7:AF69" si="5">IF(AND(I7="x",J7="x",K7="x",L7="x"),"x",ROUND(AVERAGE(I7,J7,K7,L7),1))</f>
        <v>7.3</v>
      </c>
      <c r="AG7" s="253">
        <f t="shared" si="2"/>
        <v>1.8</v>
      </c>
      <c r="AH7" s="253">
        <f t="shared" si="3"/>
        <v>2.6</v>
      </c>
      <c r="AI7" s="253">
        <f t="shared" si="4"/>
        <v>5.2</v>
      </c>
      <c r="AJ7" s="253">
        <f t="shared" ref="AJ7:AJ69" si="6">IF(AND(Z7="x",AA7="x",AB7="x",AC7="x"),"x",ROUND(AVERAGE(Z7,AA7,AB7,AC7),1))</f>
        <v>5</v>
      </c>
      <c r="AK7" s="254">
        <f t="shared" ref="AK7:AK69" si="7">ROUND(AVERAGE(AD7,AE7,AF7),1)</f>
        <v>6.7</v>
      </c>
      <c r="AL7" s="254">
        <f>ROUND(AVERAGE(AG7,AH7,AI7,AJ7,),1)</f>
        <v>2.9</v>
      </c>
      <c r="AM7" s="254">
        <f>ROUND((10-GEOMEAN(((10-AK7)/10*9+1),((10-AL7)/10*9+1)))/9*10,1)</f>
        <v>5.0999999999999996</v>
      </c>
      <c r="AN7" s="46"/>
      <c r="AO7" s="2"/>
      <c r="AP7" s="2"/>
      <c r="AQ7" s="2"/>
      <c r="AR7" s="2"/>
      <c r="AS7" s="2"/>
      <c r="AT7" s="2"/>
      <c r="AU7" s="2"/>
      <c r="AV7" s="2"/>
      <c r="AW7" s="2"/>
    </row>
    <row r="8" spans="1:49" ht="14.4" x14ac:dyDescent="0.3">
      <c r="A8" t="str">
        <f>'Indicator Data'!A16</f>
        <v>Coastal Zone</v>
      </c>
      <c r="B8" t="str">
        <f>'Indicator Data'!B16</f>
        <v>Barishal</v>
      </c>
      <c r="C8" t="str">
        <f>'Indicator Data'!C16</f>
        <v>Bhola</v>
      </c>
      <c r="D8">
        <f>'Indicator Data'!D16</f>
        <v>1009</v>
      </c>
      <c r="E8" s="238">
        <v>6.6</v>
      </c>
      <c r="F8" s="238">
        <v>7.4</v>
      </c>
      <c r="G8" s="238">
        <v>3</v>
      </c>
      <c r="H8" s="238">
        <f>IF(OR('Indicator Data'!BS16=0,'Indicator Data'!BS16="No data"),"0",ROUND(IF('Indicator Data'!BS16&gt;H$3,0,IF('Indicator Data'!BS16&lt;H$4,10,(H$3-'Indicator Data'!BS16)/(H$3-H$4)*10)),1))</f>
        <v>6.4</v>
      </c>
      <c r="I8" s="238">
        <f>IF(OR('Indicator Data'!BT16=0,'Indicator Data'!BT16="No data"),"0",ROUND(IF('Indicator Data'!BT16&gt;I$3,0,IF('Indicator Data'!BT16&lt;I$4,10,(I$3-'Indicator Data'!BT16)/(I$3-I$4)*10)),1))</f>
        <v>8.1</v>
      </c>
      <c r="J8" s="238">
        <f>IF(OR('Indicator Data'!BV16=0,'Indicator Data'!BV16="No data"),"0",ROUND(IF('Indicator Data'!BV16&gt;J$3,0,IF('Indicator Data'!BV16&lt;J$4,10,(J$3-'Indicator Data'!BV16)/(J$3-J$4)*10)),1))</f>
        <v>1.7</v>
      </c>
      <c r="K8" s="238">
        <f>IF(OR('Indicator Data'!BW16=0,'Indicator Data'!BW16="No data"),"0",ROUND(IF('Indicator Data'!BW16&gt;K$3,0,IF('Indicator Data'!BW16&lt;K$4,10,(K$3-'Indicator Data'!BW16)/(K$3-K$4)*10)),1))</f>
        <v>9.4</v>
      </c>
      <c r="L8" s="238">
        <f>IF(OR('Indicator Data'!BX16=0,'Indicator Data'!BX16="No data"),"0",ROUND(IF('Indicator Data'!BX16&gt;L$3,0,IF('Indicator Data'!BX16&lt;L$4,10,(L$3-'Indicator Data'!BX16)/(L$3-L$4)*10)),1))</f>
        <v>1.8</v>
      </c>
      <c r="M8" s="238">
        <f>IF(OR('Indicator Data'!BY16=0,'Indicator Data'!BY16="No data"),"0",ROUND(IF('Indicator Data'!BY16&gt;M$3,0,IF('Indicator Data'!BY16&lt;M$4,10,(M$3-'Indicator Data'!BY16)/(M$3-M$4)*10)),1))</f>
        <v>7.4</v>
      </c>
      <c r="N8" s="238">
        <f>IF(OR('Indicator Data'!BZ16=0,'Indicator Data'!BZ16="No data"),"0",ROUND(IF('Indicator Data'!BZ16&gt;N$3,0,IF('Indicator Data'!BZ16&lt;N$4,10,(N$3-'Indicator Data'!BZ16)/(N$3-N$4)*10)),1))</f>
        <v>2.4</v>
      </c>
      <c r="O8" s="238">
        <f>IF(OR('Indicator Data'!CA16=0,'Indicator Data'!CA16="No data"),"0",ROUND(IF('Indicator Data'!CA16&gt;O$3,0,IF('Indicator Data'!CA16&lt;O$4,10,(O$3-'Indicator Data'!CA16)/(O$3-O$4)*10)),1))</f>
        <v>8.5</v>
      </c>
      <c r="P8" s="238">
        <f>IF(OR('Indicator Data'!CB16=0,'Indicator Data'!CB16="No data"),"0",ROUND(IF('Indicator Data'!CB16&gt;P$3,0,IF('Indicator Data'!CB16&lt;P$4,10,(P$3-'Indicator Data'!CB16)/(P$3-P$4)*10)),1))</f>
        <v>0.2</v>
      </c>
      <c r="Q8" s="238">
        <f>IF(OR('Indicator Data'!CC16=0,'Indicator Data'!CC16="No data"),"0",ROUND(IF('Indicator Data'!CC16&gt;Q$3,0,IF('Indicator Data'!CC16&lt;Q$4,10,(Q$3-'Indicator Data'!CC16)/(Q$3-Q$4)*10)),1))</f>
        <v>2.2000000000000002</v>
      </c>
      <c r="R8" s="238">
        <f>IF(OR('Indicator Data'!CD16=0,'Indicator Data'!CD16="No data"),"0",ROUND(IF('Indicator Data'!CD16&gt;R$3,0,IF('Indicator Data'!CD16&lt;R$4,10,(R$3-'Indicator Data'!CD16)/(R$3-R$4)*10)),1))</f>
        <v>0.9</v>
      </c>
      <c r="S8" s="238">
        <f>IF(OR('Indicator Data'!CE16=0,'Indicator Data'!CE16="No data"),"0",ROUND(IF('Indicator Data'!CE16&gt;S$3,0,IF('Indicator Data'!CE16&lt;S$4,10,(S$3-'Indicator Data'!CE16)/(S$3-S$4)*10)),1))</f>
        <v>7.8</v>
      </c>
      <c r="T8" s="238">
        <f>IF(OR('Indicator Data'!CF16=0,'Indicator Data'!CF16="No data"),"0",ROUND(IF('Indicator Data'!CF16&gt;T$3,0,IF('Indicator Data'!CF16&lt;T$4,10,(T$3-'Indicator Data'!CF16)/(T$3-T$4)*10)),1))</f>
        <v>8.1999999999999993</v>
      </c>
      <c r="U8" s="238">
        <f>IF(OR('Indicator Data'!CG16=0,'Indicator Data'!CG16="No data"),"0",ROUND(IF('Indicator Data'!CG16&gt;U$3,0,IF('Indicator Data'!CG16&lt;U$4,10,(U$3-'Indicator Data'!CG16)/(U$3-U$4)*10)),1))</f>
        <v>8</v>
      </c>
      <c r="V8" s="238">
        <f>IF(OR('Indicator Data'!CH16=0,'Indicator Data'!CH16="No data"),"0",ROUND(IF('Indicator Data'!CH16&gt;V$3,0,IF('Indicator Data'!CH16&lt;V$4,10,(V$3-'Indicator Data'!CH16)/(V$3-V$4)*10)),1))</f>
        <v>6.3</v>
      </c>
      <c r="W8" s="238">
        <f>IF(OR('Indicator Data'!CI16=0,'Indicator Data'!CI16="No data"),"0",ROUND(IF('Indicator Data'!CI16&gt;W$3,0,IF('Indicator Data'!CI16&lt;W$4,10,(W$3-'Indicator Data'!CI16)/(W$3-W$4)*10)),1))</f>
        <v>5.8</v>
      </c>
      <c r="X8" s="238">
        <f>IF(OR('Indicator Data'!CJ16=0,'Indicator Data'!CJ16="No data"),"0",ROUND(IF('Indicator Data'!CJ16&gt;X$3,0,IF('Indicator Data'!CJ16&lt;X$4,10,(X$3-'Indicator Data'!CJ16)/(X$3-X$4)*10)),1))</f>
        <v>3.9</v>
      </c>
      <c r="Y8" s="238">
        <f>IF(OR('Indicator Data'!CK16=0,'Indicator Data'!CK16="No data"),"0",ROUND(IF('Indicator Data'!CK16&gt;Y$3,0,IF('Indicator Data'!CK16&lt;Y$4,10,(Y$3-'Indicator Data'!CK16)/(Y$3-Y$4)*10)),1))</f>
        <v>8.9</v>
      </c>
      <c r="Z8" s="238">
        <f>IF(OR('Indicator Data'!CL16=0,'Indicator Data'!CL16="No data"),"0",ROUND(IF('Indicator Data'!CL16&gt;Z$3,0,IF('Indicator Data'!CL16&lt;Z$4,10,(Z$3-'Indicator Data'!CL16)/(Z$3-Z$4)*10)),1))</f>
        <v>4.9000000000000004</v>
      </c>
      <c r="AA8" s="238">
        <f>IF(OR('Indicator Data'!CM16=0,'Indicator Data'!CM16="No data"),"0",ROUND(IF('Indicator Data'!CM16&gt;AA$3,0,IF('Indicator Data'!CM16&lt;AA$4,10,(AA$3-'Indicator Data'!CM16)/(AA$3-AA$4)*10)),1))</f>
        <v>9.5</v>
      </c>
      <c r="AB8" s="238">
        <f>IF(OR('Indicator Data'!CN16=0,'Indicator Data'!CN16="No data"),"0",ROUND(IF('Indicator Data'!CN16&gt;AB$3,0,IF('Indicator Data'!CN16&lt;AB$4,10,(AB$3-'Indicator Data'!CN16)/(AB$3-AB$4)*10)),1))</f>
        <v>4.2</v>
      </c>
      <c r="AC8" s="238">
        <f>IF(OR('Indicator Data'!CO16=0,'Indicator Data'!CO16="No data"),"0",ROUND(IF('Indicator Data'!CO16&gt;AC$3,0,IF('Indicator Data'!CO16&lt;AC$4,10,(AC$3-'Indicator Data'!CO16)/(AC$3-AC$4)*10)),1))</f>
        <v>6.7</v>
      </c>
      <c r="AD8" s="253">
        <f t="shared" si="0"/>
        <v>7</v>
      </c>
      <c r="AE8" s="253">
        <f t="shared" si="1"/>
        <v>4.7</v>
      </c>
      <c r="AF8" s="253">
        <f t="shared" si="5"/>
        <v>5.3</v>
      </c>
      <c r="AG8" s="253">
        <f t="shared" si="2"/>
        <v>4.9000000000000004</v>
      </c>
      <c r="AH8" s="253">
        <f t="shared" si="3"/>
        <v>3</v>
      </c>
      <c r="AI8" s="253">
        <f t="shared" si="4"/>
        <v>7</v>
      </c>
      <c r="AJ8" s="253">
        <f t="shared" si="6"/>
        <v>6.3</v>
      </c>
      <c r="AK8" s="254">
        <f t="shared" si="7"/>
        <v>5.7</v>
      </c>
      <c r="AL8" s="254">
        <f t="shared" ref="AL8:AL69" si="8">ROUND(AVERAGE(AG8,AH8,AI8,AJ8,),1)</f>
        <v>4.2</v>
      </c>
      <c r="AM8" s="254">
        <f t="shared" ref="AM8:AM69" si="9">ROUND((10-GEOMEAN(((10-AK8)/10*9+1),((10-AL8)/10*9+1)))/9*10,1)</f>
        <v>5</v>
      </c>
      <c r="AN8" s="46"/>
      <c r="AO8" s="2"/>
      <c r="AP8" s="2"/>
      <c r="AQ8" s="2"/>
      <c r="AR8" s="2"/>
      <c r="AS8" s="2"/>
      <c r="AT8" s="2"/>
      <c r="AU8" s="2"/>
      <c r="AV8" s="2"/>
      <c r="AW8" s="2"/>
    </row>
    <row r="9" spans="1:49" ht="14.4" x14ac:dyDescent="0.3">
      <c r="A9" t="str">
        <f>'Indicator Data'!A17</f>
        <v>Coastal Zone</v>
      </c>
      <c r="B9" t="str">
        <f>'Indicator Data'!B17</f>
        <v>Barishal</v>
      </c>
      <c r="C9" t="str">
        <f>'Indicator Data'!C17</f>
        <v>Jhalokati</v>
      </c>
      <c r="D9">
        <f>'Indicator Data'!D17</f>
        <v>1042</v>
      </c>
      <c r="E9" s="238">
        <v>6.6</v>
      </c>
      <c r="F9" s="238">
        <v>7.4</v>
      </c>
      <c r="G9" s="238">
        <v>3</v>
      </c>
      <c r="H9" s="238">
        <f>IF(OR('Indicator Data'!BS17=0,'Indicator Data'!BS17="No data"),"0",ROUND(IF('Indicator Data'!BS17&gt;H$3,0,IF('Indicator Data'!BS17&lt;H$4,10,(H$3-'Indicator Data'!BS17)/(H$3-H$4)*10)),1))</f>
        <v>9.1999999999999993</v>
      </c>
      <c r="I9" s="238">
        <f>IF(OR('Indicator Data'!BT17=0,'Indicator Data'!BT17="No data"),"0",ROUND(IF('Indicator Data'!BT17&gt;I$3,0,IF('Indicator Data'!BT17&lt;I$4,10,(I$3-'Indicator Data'!BT17)/(I$3-I$4)*10)),1))</f>
        <v>6.6</v>
      </c>
      <c r="J9" s="238">
        <f>IF(OR('Indicator Data'!BV17=0,'Indicator Data'!BV17="No data"),"0",ROUND(IF('Indicator Data'!BV17&gt;J$3,0,IF('Indicator Data'!BV17&lt;J$4,10,(J$3-'Indicator Data'!BV17)/(J$3-J$4)*10)),1))</f>
        <v>1</v>
      </c>
      <c r="K9" s="238">
        <f>IF(OR('Indicator Data'!BW17=0,'Indicator Data'!BW17="No data"),"0",ROUND(IF('Indicator Data'!BW17&gt;K$3,0,IF('Indicator Data'!BW17&lt;K$4,10,(K$3-'Indicator Data'!BW17)/(K$3-K$4)*10)),1))</f>
        <v>7.6</v>
      </c>
      <c r="L9" s="238" t="str">
        <f>IF(OR('Indicator Data'!BX17=0,'Indicator Data'!BX17="No data"),"0",ROUND(IF('Indicator Data'!BX17&gt;L$3,0,IF('Indicator Data'!BX17&lt;L$4,10,(L$3-'Indicator Data'!BX17)/(L$3-L$4)*10)),1))</f>
        <v>0</v>
      </c>
      <c r="M9" s="238">
        <f>IF(OR('Indicator Data'!BY17=0,'Indicator Data'!BY17="No data"),"0",ROUND(IF('Indicator Data'!BY17&gt;M$3,0,IF('Indicator Data'!BY17&lt;M$4,10,(M$3-'Indicator Data'!BY17)/(M$3-M$4)*10)),1))</f>
        <v>1.7</v>
      </c>
      <c r="N9" s="238">
        <f>IF(OR('Indicator Data'!BZ17=0,'Indicator Data'!BZ17="No data"),"0",ROUND(IF('Indicator Data'!BZ17&gt;N$3,0,IF('Indicator Data'!BZ17&lt;N$4,10,(N$3-'Indicator Data'!BZ17)/(N$3-N$4)*10)),1))</f>
        <v>0</v>
      </c>
      <c r="O9" s="238">
        <f>IF(OR('Indicator Data'!CA17=0,'Indicator Data'!CA17="No data"),"0",ROUND(IF('Indicator Data'!CA17&gt;O$3,0,IF('Indicator Data'!CA17&lt;O$4,10,(O$3-'Indicator Data'!CA17)/(O$3-O$4)*10)),1))</f>
        <v>7.6</v>
      </c>
      <c r="P9" s="238">
        <f>IF(OR('Indicator Data'!CB17=0,'Indicator Data'!CB17="No data"),"0",ROUND(IF('Indicator Data'!CB17&gt;P$3,0,IF('Indicator Data'!CB17&lt;P$4,10,(P$3-'Indicator Data'!CB17)/(P$3-P$4)*10)),1))</f>
        <v>0.6</v>
      </c>
      <c r="Q9" s="238">
        <f>IF(OR('Indicator Data'!CC17=0,'Indicator Data'!CC17="No data"),"0",ROUND(IF('Indicator Data'!CC17&gt;Q$3,0,IF('Indicator Data'!CC17&lt;Q$4,10,(Q$3-'Indicator Data'!CC17)/(Q$3-Q$4)*10)),1))</f>
        <v>3.6</v>
      </c>
      <c r="R9" s="238">
        <f>IF(OR('Indicator Data'!CD17=0,'Indicator Data'!CD17="No data"),"0",ROUND(IF('Indicator Data'!CD17&gt;R$3,0,IF('Indicator Data'!CD17&lt;R$4,10,(R$3-'Indicator Data'!CD17)/(R$3-R$4)*10)),1))</f>
        <v>1</v>
      </c>
      <c r="S9" s="238">
        <f>IF(OR('Indicator Data'!CE17=0,'Indicator Data'!CE17="No data"),"0",ROUND(IF('Indicator Data'!CE17&gt;S$3,0,IF('Indicator Data'!CE17&lt;S$4,10,(S$3-'Indicator Data'!CE17)/(S$3-S$4)*10)),1))</f>
        <v>3.5</v>
      </c>
      <c r="T9" s="238">
        <f>IF(OR('Indicator Data'!CF17=0,'Indicator Data'!CF17="No data"),"0",ROUND(IF('Indicator Data'!CF17&gt;T$3,0,IF('Indicator Data'!CF17&lt;T$4,10,(T$3-'Indicator Data'!CF17)/(T$3-T$4)*10)),1))</f>
        <v>4.2</v>
      </c>
      <c r="U9" s="238">
        <f>IF(OR('Indicator Data'!CG17=0,'Indicator Data'!CG17="No data"),"0",ROUND(IF('Indicator Data'!CG17&gt;U$3,0,IF('Indicator Data'!CG17&lt;U$4,10,(U$3-'Indicator Data'!CG17)/(U$3-U$4)*10)),1))</f>
        <v>5.5</v>
      </c>
      <c r="V9" s="238">
        <f>IF(OR('Indicator Data'!CH17=0,'Indicator Data'!CH17="No data"),"0",ROUND(IF('Indicator Data'!CH17&gt;V$3,0,IF('Indicator Data'!CH17&lt;V$4,10,(V$3-'Indicator Data'!CH17)/(V$3-V$4)*10)),1))</f>
        <v>1.8</v>
      </c>
      <c r="W9" s="238">
        <f>IF(OR('Indicator Data'!CI17=0,'Indicator Data'!CI17="No data"),"0",ROUND(IF('Indicator Data'!CI17&gt;W$3,0,IF('Indicator Data'!CI17&lt;W$4,10,(W$3-'Indicator Data'!CI17)/(W$3-W$4)*10)),1))</f>
        <v>4.0999999999999996</v>
      </c>
      <c r="X9" s="238">
        <f>IF(OR('Indicator Data'!CJ17=0,'Indicator Data'!CJ17="No data"),"0",ROUND(IF('Indicator Data'!CJ17&gt;X$3,0,IF('Indicator Data'!CJ17&lt;X$4,10,(X$3-'Indicator Data'!CJ17)/(X$3-X$4)*10)),1))</f>
        <v>2.8</v>
      </c>
      <c r="Y9" s="238">
        <f>IF(OR('Indicator Data'!CK17=0,'Indicator Data'!CK17="No data"),"0",ROUND(IF('Indicator Data'!CK17&gt;Y$3,0,IF('Indicator Data'!CK17&lt;Y$4,10,(Y$3-'Indicator Data'!CK17)/(Y$3-Y$4)*10)),1))</f>
        <v>7.6</v>
      </c>
      <c r="Z9" s="238">
        <f>IF(OR('Indicator Data'!CL17=0,'Indicator Data'!CL17="No data"),"0",ROUND(IF('Indicator Data'!CL17&gt;Z$3,0,IF('Indicator Data'!CL17&lt;Z$4,10,(Z$3-'Indicator Data'!CL17)/(Z$3-Z$4)*10)),1))</f>
        <v>0.7</v>
      </c>
      <c r="AA9" s="238">
        <f>IF(OR('Indicator Data'!CM17=0,'Indicator Data'!CM17="No data"),"0",ROUND(IF('Indicator Data'!CM17&gt;AA$3,0,IF('Indicator Data'!CM17&lt;AA$4,10,(AA$3-'Indicator Data'!CM17)/(AA$3-AA$4)*10)),1))</f>
        <v>8.6999999999999993</v>
      </c>
      <c r="AB9" s="238">
        <f>IF(OR('Indicator Data'!CN17=0,'Indicator Data'!CN17="No data"),"0",ROUND(IF('Indicator Data'!CN17&gt;AB$3,0,IF('Indicator Data'!CN17&lt;AB$4,10,(AB$3-'Indicator Data'!CN17)/(AB$3-AB$4)*10)),1))</f>
        <v>2.1</v>
      </c>
      <c r="AC9" s="238">
        <f>IF(OR('Indicator Data'!CO17=0,'Indicator Data'!CO17="No data"),"0",ROUND(IF('Indicator Data'!CO17&gt;AC$3,0,IF('Indicator Data'!CO17&lt;AC$4,10,(AC$3-'Indicator Data'!CO17)/(AC$3-AC$4)*10)),1))</f>
        <v>4.7</v>
      </c>
      <c r="AD9" s="253">
        <f t="shared" si="0"/>
        <v>7</v>
      </c>
      <c r="AE9" s="253">
        <f t="shared" si="1"/>
        <v>6.1</v>
      </c>
      <c r="AF9" s="253">
        <f t="shared" si="5"/>
        <v>5.0999999999999996</v>
      </c>
      <c r="AG9" s="253">
        <f t="shared" si="2"/>
        <v>0.9</v>
      </c>
      <c r="AH9" s="253">
        <f t="shared" si="3"/>
        <v>3.2</v>
      </c>
      <c r="AI9" s="253">
        <f t="shared" si="4"/>
        <v>4.2</v>
      </c>
      <c r="AJ9" s="253">
        <f t="shared" si="6"/>
        <v>4.0999999999999996</v>
      </c>
      <c r="AK9" s="254">
        <f t="shared" si="7"/>
        <v>6.1</v>
      </c>
      <c r="AL9" s="254">
        <f t="shared" si="8"/>
        <v>2.5</v>
      </c>
      <c r="AM9" s="254">
        <f t="shared" si="9"/>
        <v>4.5</v>
      </c>
      <c r="AN9" s="46"/>
      <c r="AO9" s="2"/>
      <c r="AP9" s="2"/>
      <c r="AQ9" s="2"/>
      <c r="AR9" s="2"/>
      <c r="AS9" s="2"/>
      <c r="AT9" s="2"/>
      <c r="AU9" s="2"/>
      <c r="AV9" s="2"/>
      <c r="AW9" s="2"/>
    </row>
    <row r="10" spans="1:49" ht="14.4" x14ac:dyDescent="0.3">
      <c r="A10" t="str">
        <f>'Indicator Data'!A18</f>
        <v>Coastal Zone</v>
      </c>
      <c r="B10" t="str">
        <f>'Indicator Data'!B18</f>
        <v>Barishal</v>
      </c>
      <c r="C10" t="str">
        <f>'Indicator Data'!C18</f>
        <v>Patuakhali</v>
      </c>
      <c r="D10">
        <f>'Indicator Data'!D18</f>
        <v>1078</v>
      </c>
      <c r="E10" s="238">
        <v>6.6</v>
      </c>
      <c r="F10" s="238">
        <v>7.4</v>
      </c>
      <c r="G10" s="238">
        <v>3</v>
      </c>
      <c r="H10" s="238">
        <f>IF(OR('Indicator Data'!BS18=0,'Indicator Data'!BS18="No data"),"0",ROUND(IF('Indicator Data'!BS18&gt;H$3,0,IF('Indicator Data'!BS18&lt;H$4,10,(H$3-'Indicator Data'!BS18)/(H$3-H$4)*10)),1))</f>
        <v>6.1</v>
      </c>
      <c r="I10" s="238">
        <f>IF(OR('Indicator Data'!BT18=0,'Indicator Data'!BT18="No data"),"0",ROUND(IF('Indicator Data'!BT18&gt;I$3,0,IF('Indicator Data'!BT18&lt;I$4,10,(I$3-'Indicator Data'!BT18)/(I$3-I$4)*10)),1))</f>
        <v>7.3</v>
      </c>
      <c r="J10" s="238">
        <f>IF(OR('Indicator Data'!BV18=0,'Indicator Data'!BV18="No data"),"0",ROUND(IF('Indicator Data'!BV18&gt;J$3,0,IF('Indicator Data'!BV18&lt;J$4,10,(J$3-'Indicator Data'!BV18)/(J$3-J$4)*10)),1))</f>
        <v>2.2000000000000002</v>
      </c>
      <c r="K10" s="238">
        <f>IF(OR('Indicator Data'!BW18=0,'Indicator Data'!BW18="No data"),"0",ROUND(IF('Indicator Data'!BW18&gt;K$3,0,IF('Indicator Data'!BW18&lt;K$4,10,(K$3-'Indicator Data'!BW18)/(K$3-K$4)*10)),1))</f>
        <v>8.8000000000000007</v>
      </c>
      <c r="L10" s="238">
        <f>IF(OR('Indicator Data'!BX18=0,'Indicator Data'!BX18="No data"),"0",ROUND(IF('Indicator Data'!BX18&gt;L$3,0,IF('Indicator Data'!BX18&lt;L$4,10,(L$3-'Indicator Data'!BX18)/(L$3-L$4)*10)),1))</f>
        <v>4</v>
      </c>
      <c r="M10" s="238">
        <f>IF(OR('Indicator Data'!BY18=0,'Indicator Data'!BY18="No data"),"0",ROUND(IF('Indicator Data'!BY18&gt;M$3,0,IF('Indicator Data'!BY18&lt;M$4,10,(M$3-'Indicator Data'!BY18)/(M$3-M$4)*10)),1))</f>
        <v>4.4000000000000004</v>
      </c>
      <c r="N10" s="238">
        <f>IF(OR('Indicator Data'!BZ18=0,'Indicator Data'!BZ18="No data"),"0",ROUND(IF('Indicator Data'!BZ18&gt;N$3,0,IF('Indicator Data'!BZ18&lt;N$4,10,(N$3-'Indicator Data'!BZ18)/(N$3-N$4)*10)),1))</f>
        <v>3.6</v>
      </c>
      <c r="O10" s="238">
        <f>IF(OR('Indicator Data'!CA18=0,'Indicator Data'!CA18="No data"),"0",ROUND(IF('Indicator Data'!CA18&gt;O$3,0,IF('Indicator Data'!CA18&lt;O$4,10,(O$3-'Indicator Data'!CA18)/(O$3-O$4)*10)),1))</f>
        <v>1.2</v>
      </c>
      <c r="P10" s="238">
        <f>IF(OR('Indicator Data'!CB18=0,'Indicator Data'!CB18="No data"),"0",ROUND(IF('Indicator Data'!CB18&gt;P$3,0,IF('Indicator Data'!CB18&lt;P$4,10,(P$3-'Indicator Data'!CB18)/(P$3-P$4)*10)),1))</f>
        <v>0.1</v>
      </c>
      <c r="Q10" s="238">
        <f>IF(OR('Indicator Data'!CC18=0,'Indicator Data'!CC18="No data"),"0",ROUND(IF('Indicator Data'!CC18&gt;Q$3,0,IF('Indicator Data'!CC18&lt;Q$4,10,(Q$3-'Indicator Data'!CC18)/(Q$3-Q$4)*10)),1))</f>
        <v>4.5</v>
      </c>
      <c r="R10" s="238">
        <f>IF(OR('Indicator Data'!CD18=0,'Indicator Data'!CD18="No data"),"0",ROUND(IF('Indicator Data'!CD18&gt;R$3,0,IF('Indicator Data'!CD18&lt;R$4,10,(R$3-'Indicator Data'!CD18)/(R$3-R$4)*10)),1))</f>
        <v>1.8</v>
      </c>
      <c r="S10" s="238">
        <f>IF(OR('Indicator Data'!CE18=0,'Indicator Data'!CE18="No data"),"0",ROUND(IF('Indicator Data'!CE18&gt;S$3,0,IF('Indicator Data'!CE18&lt;S$4,10,(S$3-'Indicator Data'!CE18)/(S$3-S$4)*10)),1))</f>
        <v>7.4</v>
      </c>
      <c r="T10" s="238">
        <f>IF(OR('Indicator Data'!CF18=0,'Indicator Data'!CF18="No data"),"0",ROUND(IF('Indicator Data'!CF18&gt;T$3,0,IF('Indicator Data'!CF18&lt;T$4,10,(T$3-'Indicator Data'!CF18)/(T$3-T$4)*10)),1))</f>
        <v>8.3000000000000007</v>
      </c>
      <c r="U10" s="238">
        <f>IF(OR('Indicator Data'!CG18=0,'Indicator Data'!CG18="No data"),"0",ROUND(IF('Indicator Data'!CG18&gt;U$3,0,IF('Indicator Data'!CG18&lt;U$4,10,(U$3-'Indicator Data'!CG18)/(U$3-U$4)*10)),1))</f>
        <v>7.1</v>
      </c>
      <c r="V10" s="238">
        <f>IF(OR('Indicator Data'!CH18=0,'Indicator Data'!CH18="No data"),"0",ROUND(IF('Indicator Data'!CH18&gt;V$3,0,IF('Indicator Data'!CH18&lt;V$4,10,(V$3-'Indicator Data'!CH18)/(V$3-V$4)*10)),1))</f>
        <v>5</v>
      </c>
      <c r="W10" s="238">
        <f>IF(OR('Indicator Data'!CI18=0,'Indicator Data'!CI18="No data"),"0",ROUND(IF('Indicator Data'!CI18&gt;W$3,0,IF('Indicator Data'!CI18&lt;W$4,10,(W$3-'Indicator Data'!CI18)/(W$3-W$4)*10)),1))</f>
        <v>6.5</v>
      </c>
      <c r="X10" s="238">
        <f>IF(OR('Indicator Data'!CJ18=0,'Indicator Data'!CJ18="No data"),"0",ROUND(IF('Indicator Data'!CJ18&gt;X$3,0,IF('Indicator Data'!CJ18&lt;X$4,10,(X$3-'Indicator Data'!CJ18)/(X$3-X$4)*10)),1))</f>
        <v>2.7</v>
      </c>
      <c r="Y10" s="238">
        <f>IF(OR('Indicator Data'!CK18=0,'Indicator Data'!CK18="No data"),"0",ROUND(IF('Indicator Data'!CK18&gt;Y$3,0,IF('Indicator Data'!CK18&lt;Y$4,10,(Y$3-'Indicator Data'!CK18)/(Y$3-Y$4)*10)),1))</f>
        <v>6.5</v>
      </c>
      <c r="Z10" s="238">
        <f>IF(OR('Indicator Data'!CL18=0,'Indicator Data'!CL18="No data"),"0",ROUND(IF('Indicator Data'!CL18&gt;Z$3,0,IF('Indicator Data'!CL18&lt;Z$4,10,(Z$3-'Indicator Data'!CL18)/(Z$3-Z$4)*10)),1))</f>
        <v>1.9</v>
      </c>
      <c r="AA10" s="238">
        <f>IF(OR('Indicator Data'!CM18=0,'Indicator Data'!CM18="No data"),"0",ROUND(IF('Indicator Data'!CM18&gt;AA$3,0,IF('Indicator Data'!CM18&lt;AA$4,10,(AA$3-'Indicator Data'!CM18)/(AA$3-AA$4)*10)),1))</f>
        <v>9.3000000000000007</v>
      </c>
      <c r="AB10" s="238">
        <f>IF(OR('Indicator Data'!CN18=0,'Indicator Data'!CN18="No data"),"0",ROUND(IF('Indicator Data'!CN18&gt;AB$3,0,IF('Indicator Data'!CN18&lt;AB$4,10,(AB$3-'Indicator Data'!CN18)/(AB$3-AB$4)*10)),1))</f>
        <v>3</v>
      </c>
      <c r="AC10" s="238">
        <f>IF(OR('Indicator Data'!CO18=0,'Indicator Data'!CO18="No data"),"0",ROUND(IF('Indicator Data'!CO18&gt;AC$3,0,IF('Indicator Data'!CO18&lt;AC$4,10,(AC$3-'Indicator Data'!CO18)/(AC$3-AC$4)*10)),1))</f>
        <v>7.6</v>
      </c>
      <c r="AD10" s="253">
        <f t="shared" si="0"/>
        <v>7</v>
      </c>
      <c r="AE10" s="253">
        <f t="shared" si="1"/>
        <v>4.5999999999999996</v>
      </c>
      <c r="AF10" s="253">
        <f t="shared" si="5"/>
        <v>5.6</v>
      </c>
      <c r="AG10" s="253">
        <f t="shared" si="2"/>
        <v>4</v>
      </c>
      <c r="AH10" s="253">
        <f t="shared" si="3"/>
        <v>1.9</v>
      </c>
      <c r="AI10" s="253">
        <f t="shared" si="4"/>
        <v>6.2</v>
      </c>
      <c r="AJ10" s="253">
        <f t="shared" si="6"/>
        <v>5.5</v>
      </c>
      <c r="AK10" s="254">
        <f t="shared" si="7"/>
        <v>5.7</v>
      </c>
      <c r="AL10" s="254">
        <f t="shared" si="8"/>
        <v>3.5</v>
      </c>
      <c r="AM10" s="254">
        <f t="shared" si="9"/>
        <v>4.7</v>
      </c>
      <c r="AN10" s="46"/>
      <c r="AO10" s="2"/>
      <c r="AP10" s="2"/>
      <c r="AQ10" s="2"/>
      <c r="AR10" s="2"/>
      <c r="AS10" s="2"/>
      <c r="AT10" s="2"/>
      <c r="AU10" s="2"/>
      <c r="AV10" s="2"/>
      <c r="AW10" s="2"/>
    </row>
    <row r="11" spans="1:49" ht="14.4" x14ac:dyDescent="0.3">
      <c r="A11" t="str">
        <f>'Indicator Data'!A19</f>
        <v>Coastal Zone</v>
      </c>
      <c r="B11" t="str">
        <f>'Indicator Data'!B19</f>
        <v>Barishal</v>
      </c>
      <c r="C11" t="str">
        <f>'Indicator Data'!C19</f>
        <v>Pirojpur</v>
      </c>
      <c r="D11">
        <f>'Indicator Data'!D19</f>
        <v>1079</v>
      </c>
      <c r="E11" s="238">
        <v>6.6</v>
      </c>
      <c r="F11" s="238">
        <v>7.4</v>
      </c>
      <c r="G11" s="238">
        <v>3</v>
      </c>
      <c r="H11" s="238">
        <f>IF(OR('Indicator Data'!BS19=0,'Indicator Data'!BS19="No data"),"0",ROUND(IF('Indicator Data'!BS19&gt;H$3,0,IF('Indicator Data'!BS19&lt;H$4,10,(H$3-'Indicator Data'!BS19)/(H$3-H$4)*10)),1))</f>
        <v>8.1999999999999993</v>
      </c>
      <c r="I11" s="238">
        <f>IF(OR('Indicator Data'!BT19=0,'Indicator Data'!BT19="No data"),"0",ROUND(IF('Indicator Data'!BT19&gt;I$3,0,IF('Indicator Data'!BT19&lt;I$4,10,(I$3-'Indicator Data'!BT19)/(I$3-I$4)*10)),1))</f>
        <v>8.4</v>
      </c>
      <c r="J11" s="238">
        <f>IF(OR('Indicator Data'!BV19=0,'Indicator Data'!BV19="No data"),"0",ROUND(IF('Indicator Data'!BV19&gt;J$3,0,IF('Indicator Data'!BV19&lt;J$4,10,(J$3-'Indicator Data'!BV19)/(J$3-J$4)*10)),1))</f>
        <v>2</v>
      </c>
      <c r="K11" s="238">
        <f>IF(OR('Indicator Data'!BW19=0,'Indicator Data'!BW19="No data"),"0",ROUND(IF('Indicator Data'!BW19&gt;K$3,0,IF('Indicator Data'!BW19&lt;K$4,10,(K$3-'Indicator Data'!BW19)/(K$3-K$4)*10)),1))</f>
        <v>9.1</v>
      </c>
      <c r="L11" s="238">
        <f>IF(OR('Indicator Data'!BX19=0,'Indicator Data'!BX19="No data"),"0",ROUND(IF('Indicator Data'!BX19&gt;L$3,0,IF('Indicator Data'!BX19&lt;L$4,10,(L$3-'Indicator Data'!BX19)/(L$3-L$4)*10)),1))</f>
        <v>8.3000000000000007</v>
      </c>
      <c r="M11" s="238">
        <f>IF(OR('Indicator Data'!BY19=0,'Indicator Data'!BY19="No data"),"0",ROUND(IF('Indicator Data'!BY19&gt;M$3,0,IF('Indicator Data'!BY19&lt;M$4,10,(M$3-'Indicator Data'!BY19)/(M$3-M$4)*10)),1))</f>
        <v>0.8</v>
      </c>
      <c r="N11" s="238">
        <f>IF(OR('Indicator Data'!BZ19=0,'Indicator Data'!BZ19="No data"),"0",ROUND(IF('Indicator Data'!BZ19&gt;N$3,0,IF('Indicator Data'!BZ19&lt;N$4,10,(N$3-'Indicator Data'!BZ19)/(N$3-N$4)*10)),1))</f>
        <v>0</v>
      </c>
      <c r="O11" s="238">
        <f>IF(OR('Indicator Data'!CA19=0,'Indicator Data'!CA19="No data"),"0",ROUND(IF('Indicator Data'!CA19&gt;O$3,0,IF('Indicator Data'!CA19&lt;O$4,10,(O$3-'Indicator Data'!CA19)/(O$3-O$4)*10)),1))</f>
        <v>5.7</v>
      </c>
      <c r="P11" s="238">
        <f>IF(OR('Indicator Data'!CB19=0,'Indicator Data'!CB19="No data"),"0",ROUND(IF('Indicator Data'!CB19&gt;P$3,0,IF('Indicator Data'!CB19&lt;P$4,10,(P$3-'Indicator Data'!CB19)/(P$3-P$4)*10)),1))</f>
        <v>3.5</v>
      </c>
      <c r="Q11" s="238">
        <f>IF(OR('Indicator Data'!CC19=0,'Indicator Data'!CC19="No data"),"0",ROUND(IF('Indicator Data'!CC19&gt;Q$3,0,IF('Indicator Data'!CC19&lt;Q$4,10,(Q$3-'Indicator Data'!CC19)/(Q$3-Q$4)*10)),1))</f>
        <v>1</v>
      </c>
      <c r="R11" s="238">
        <f>IF(OR('Indicator Data'!CD19=0,'Indicator Data'!CD19="No data"),"0",ROUND(IF('Indicator Data'!CD19&gt;R$3,0,IF('Indicator Data'!CD19&lt;R$4,10,(R$3-'Indicator Data'!CD19)/(R$3-R$4)*10)),1))</f>
        <v>1.6</v>
      </c>
      <c r="S11" s="238">
        <f>IF(OR('Indicator Data'!CE19=0,'Indicator Data'!CE19="No data"),"0",ROUND(IF('Indicator Data'!CE19&gt;S$3,0,IF('Indicator Data'!CE19&lt;S$4,10,(S$3-'Indicator Data'!CE19)/(S$3-S$4)*10)),1))</f>
        <v>4.5999999999999996</v>
      </c>
      <c r="T11" s="238">
        <f>IF(OR('Indicator Data'!CF19=0,'Indicator Data'!CF19="No data"),"0",ROUND(IF('Indicator Data'!CF19&gt;T$3,0,IF('Indicator Data'!CF19&lt;T$4,10,(T$3-'Indicator Data'!CF19)/(T$3-T$4)*10)),1))</f>
        <v>5.3</v>
      </c>
      <c r="U11" s="238">
        <f>IF(OR('Indicator Data'!CG19=0,'Indicator Data'!CG19="No data"),"0",ROUND(IF('Indicator Data'!CG19&gt;U$3,0,IF('Indicator Data'!CG19&lt;U$4,10,(U$3-'Indicator Data'!CG19)/(U$3-U$4)*10)),1))</f>
        <v>4.2</v>
      </c>
      <c r="V11" s="238">
        <f>IF(OR('Indicator Data'!CH19=0,'Indicator Data'!CH19="No data"),"0",ROUND(IF('Indicator Data'!CH19&gt;V$3,0,IF('Indicator Data'!CH19&lt;V$4,10,(V$3-'Indicator Data'!CH19)/(V$3-V$4)*10)),1))</f>
        <v>1.6</v>
      </c>
      <c r="W11" s="238">
        <f>IF(OR('Indicator Data'!CI19=0,'Indicator Data'!CI19="No data"),"0",ROUND(IF('Indicator Data'!CI19&gt;W$3,0,IF('Indicator Data'!CI19&lt;W$4,10,(W$3-'Indicator Data'!CI19)/(W$3-W$4)*10)),1))</f>
        <v>4.5</v>
      </c>
      <c r="X11" s="238">
        <f>IF(OR('Indicator Data'!CJ19=0,'Indicator Data'!CJ19="No data"),"0",ROUND(IF('Indicator Data'!CJ19&gt;X$3,0,IF('Indicator Data'!CJ19&lt;X$4,10,(X$3-'Indicator Data'!CJ19)/(X$3-X$4)*10)),1))</f>
        <v>2.8</v>
      </c>
      <c r="Y11" s="238">
        <f>IF(OR('Indicator Data'!CK19=0,'Indicator Data'!CK19="No data"),"0",ROUND(IF('Indicator Data'!CK19&gt;Y$3,0,IF('Indicator Data'!CK19&lt;Y$4,10,(Y$3-'Indicator Data'!CK19)/(Y$3-Y$4)*10)),1))</f>
        <v>5.2</v>
      </c>
      <c r="Z11" s="238">
        <f>IF(OR('Indicator Data'!CL19=0,'Indicator Data'!CL19="No data"),"0",ROUND(IF('Indicator Data'!CL19&gt;Z$3,0,IF('Indicator Data'!CL19&lt;Z$4,10,(Z$3-'Indicator Data'!CL19)/(Z$3-Z$4)*10)),1))</f>
        <v>0</v>
      </c>
      <c r="AA11" s="238">
        <f>IF(OR('Indicator Data'!CM19=0,'Indicator Data'!CM19="No data"),"0",ROUND(IF('Indicator Data'!CM19&gt;AA$3,0,IF('Indicator Data'!CM19&lt;AA$4,10,(AA$3-'Indicator Data'!CM19)/(AA$3-AA$4)*10)),1))</f>
        <v>9.8000000000000007</v>
      </c>
      <c r="AB11" s="238">
        <f>IF(OR('Indicator Data'!CN19=0,'Indicator Data'!CN19="No data"),"0",ROUND(IF('Indicator Data'!CN19&gt;AB$3,0,IF('Indicator Data'!CN19&lt;AB$4,10,(AB$3-'Indicator Data'!CN19)/(AB$3-AB$4)*10)),1))</f>
        <v>2.7</v>
      </c>
      <c r="AC11" s="238">
        <f>IF(OR('Indicator Data'!CO19=0,'Indicator Data'!CO19="No data"),"0",ROUND(IF('Indicator Data'!CO19&gt;AC$3,0,IF('Indicator Data'!CO19&lt;AC$4,10,(AC$3-'Indicator Data'!CO19)/(AC$3-AC$4)*10)),1))</f>
        <v>7.9</v>
      </c>
      <c r="AD11" s="253">
        <f t="shared" si="0"/>
        <v>7</v>
      </c>
      <c r="AE11" s="253">
        <f t="shared" si="1"/>
        <v>5.6</v>
      </c>
      <c r="AF11" s="253">
        <f t="shared" si="5"/>
        <v>7</v>
      </c>
      <c r="AG11" s="253">
        <f t="shared" si="2"/>
        <v>0.4</v>
      </c>
      <c r="AH11" s="253">
        <f t="shared" si="3"/>
        <v>3</v>
      </c>
      <c r="AI11" s="253">
        <f t="shared" si="4"/>
        <v>4</v>
      </c>
      <c r="AJ11" s="253">
        <f t="shared" si="6"/>
        <v>5.0999999999999996</v>
      </c>
      <c r="AK11" s="254">
        <f t="shared" si="7"/>
        <v>6.5</v>
      </c>
      <c r="AL11" s="254">
        <f t="shared" si="8"/>
        <v>2.5</v>
      </c>
      <c r="AM11" s="254">
        <f t="shared" si="9"/>
        <v>4.8</v>
      </c>
      <c r="AN11" s="46"/>
      <c r="AO11" s="2"/>
      <c r="AP11" s="2"/>
      <c r="AQ11" s="2"/>
      <c r="AR11" s="2"/>
      <c r="AS11" s="2"/>
      <c r="AT11" s="2"/>
      <c r="AU11" s="2"/>
      <c r="AV11" s="2"/>
      <c r="AW11" s="2"/>
    </row>
    <row r="12" spans="1:49" ht="14.4" x14ac:dyDescent="0.3">
      <c r="A12" t="str">
        <f>'Indicator Data'!A20</f>
        <v>Chittagong Hill Tract and Coast</v>
      </c>
      <c r="B12" t="str">
        <f>'Indicator Data'!B20</f>
        <v>Chattogram</v>
      </c>
      <c r="C12" t="str">
        <f>'Indicator Data'!C20</f>
        <v>Bandarban</v>
      </c>
      <c r="D12">
        <f>'Indicator Data'!D20</f>
        <v>2003</v>
      </c>
      <c r="E12" s="238">
        <v>6.6</v>
      </c>
      <c r="F12" s="238">
        <v>7.4</v>
      </c>
      <c r="G12" s="238">
        <v>3</v>
      </c>
      <c r="H12" s="238" t="s">
        <v>468</v>
      </c>
      <c r="I12" s="238">
        <f>IF(OR('Indicator Data'!BT20=0,'Indicator Data'!BT20="No data"),"0",ROUND(IF('Indicator Data'!BT20&gt;I$3,0,IF('Indicator Data'!BT20&lt;I$4,10,(I$3-'Indicator Data'!BT20)/(I$3-I$4)*10)),1))</f>
        <v>6.7</v>
      </c>
      <c r="J12" s="238">
        <f>IF(OR('Indicator Data'!BV20=0,'Indicator Data'!BV20="No data"),"0",ROUND(IF('Indicator Data'!BV20&gt;J$3,0,IF('Indicator Data'!BV20&lt;J$4,10,(J$3-'Indicator Data'!BV20)/(J$3-J$4)*10)),1))</f>
        <v>6.4</v>
      </c>
      <c r="K12" s="238">
        <f>IF(OR('Indicator Data'!BW20=0,'Indicator Data'!BW20="No data"),"0",ROUND(IF('Indicator Data'!BW20&gt;K$3,0,IF('Indicator Data'!BW20&lt;K$4,10,(K$3-'Indicator Data'!BW20)/(K$3-K$4)*10)),1))</f>
        <v>3.6</v>
      </c>
      <c r="L12" s="238" t="str">
        <f>IF(OR('Indicator Data'!BX20=0,'Indicator Data'!BX20="No data"),"0",ROUND(IF('Indicator Data'!BX20&gt;L$3,0,IF('Indicator Data'!BX20&lt;L$4,10,(L$3-'Indicator Data'!BX20)/(L$3-L$4)*10)),1))</f>
        <v>0</v>
      </c>
      <c r="M12" s="238">
        <f>IF(OR('Indicator Data'!BY20=0,'Indicator Data'!BY20="No data"),"0",ROUND(IF('Indicator Data'!BY20&gt;M$3,0,IF('Indicator Data'!BY20&lt;M$4,10,(M$3-'Indicator Data'!BY20)/(M$3-M$4)*10)),1))</f>
        <v>9.6999999999999993</v>
      </c>
      <c r="N12" s="238">
        <f>IF(OR('Indicator Data'!BZ20=0,'Indicator Data'!BZ20="No data"),"0",ROUND(IF('Indicator Data'!BZ20&gt;N$3,0,IF('Indicator Data'!BZ20&lt;N$4,10,(N$3-'Indicator Data'!BZ20)/(N$3-N$4)*10)),1))</f>
        <v>2.8</v>
      </c>
      <c r="O12" s="238">
        <f>IF(OR('Indicator Data'!CA20=0,'Indicator Data'!CA20="No data"),"0",ROUND(IF('Indicator Data'!CA20&gt;O$3,0,IF('Indicator Data'!CA20&lt;O$4,10,(O$3-'Indicator Data'!CA20)/(O$3-O$4)*10)),1))</f>
        <v>10</v>
      </c>
      <c r="P12" s="238">
        <f>IF(OR('Indicator Data'!CB20=0,'Indicator Data'!CB20="No data"),"0",ROUND(IF('Indicator Data'!CB20&gt;P$3,0,IF('Indicator Data'!CB20&lt;P$4,10,(P$3-'Indicator Data'!CB20)/(P$3-P$4)*10)),1))</f>
        <v>8.6</v>
      </c>
      <c r="Q12" s="238">
        <f>IF(OR('Indicator Data'!CC20=0,'Indicator Data'!CC20="No data"),"0",ROUND(IF('Indicator Data'!CC20&gt;Q$3,0,IF('Indicator Data'!CC20&lt;Q$4,10,(Q$3-'Indicator Data'!CC20)/(Q$3-Q$4)*10)),1))</f>
        <v>1.1000000000000001</v>
      </c>
      <c r="R12" s="238">
        <f>IF(OR('Indicator Data'!CD20=0,'Indicator Data'!CD20="No data"),"0",ROUND(IF('Indicator Data'!CD20&gt;R$3,0,IF('Indicator Data'!CD20&lt;R$4,10,(R$3-'Indicator Data'!CD20)/(R$3-R$4)*10)),1))</f>
        <v>4.4000000000000004</v>
      </c>
      <c r="S12" s="238">
        <f>IF(OR('Indicator Data'!CE20=0,'Indicator Data'!CE20="No data"),"0",ROUND(IF('Indicator Data'!CE20&gt;S$3,0,IF('Indicator Data'!CE20&lt;S$4,10,(S$3-'Indicator Data'!CE20)/(S$3-S$4)*10)),1))</f>
        <v>10</v>
      </c>
      <c r="T12" s="238">
        <f>IF(OR('Indicator Data'!CF20=0,'Indicator Data'!CF20="No data"),"0",ROUND(IF('Indicator Data'!CF20&gt;T$3,0,IF('Indicator Data'!CF20&lt;T$4,10,(T$3-'Indicator Data'!CF20)/(T$3-T$4)*10)),1))</f>
        <v>9.8000000000000007</v>
      </c>
      <c r="U12" s="238">
        <f>IF(OR('Indicator Data'!CG20=0,'Indicator Data'!CG20="No data"),"0",ROUND(IF('Indicator Data'!CG20&gt;U$3,0,IF('Indicator Data'!CG20&lt;U$4,10,(U$3-'Indicator Data'!CG20)/(U$3-U$4)*10)),1))</f>
        <v>8.8000000000000007</v>
      </c>
      <c r="V12" s="238">
        <f>IF(OR('Indicator Data'!CH20=0,'Indicator Data'!CH20="No data"),"0",ROUND(IF('Indicator Data'!CH20&gt;V$3,0,IF('Indicator Data'!CH20&lt;V$4,10,(V$3-'Indicator Data'!CH20)/(V$3-V$4)*10)),1))</f>
        <v>9.4</v>
      </c>
      <c r="W12" s="238">
        <f>IF(OR('Indicator Data'!CI20=0,'Indicator Data'!CI20="No data"),"0",ROUND(IF('Indicator Data'!CI20&gt;W$3,0,IF('Indicator Data'!CI20&lt;W$4,10,(W$3-'Indicator Data'!CI20)/(W$3-W$4)*10)),1))</f>
        <v>1.6</v>
      </c>
      <c r="X12" s="238">
        <f>IF(OR('Indicator Data'!CJ20=0,'Indicator Data'!CJ20="No data"),"0",ROUND(IF('Indicator Data'!CJ20&gt;X$3,0,IF('Indicator Data'!CJ20&lt;X$4,10,(X$3-'Indicator Data'!CJ20)/(X$3-X$4)*10)),1))</f>
        <v>0</v>
      </c>
      <c r="Y12" s="238">
        <f>IF(OR('Indicator Data'!CK20=0,'Indicator Data'!CK20="No data"),"0",ROUND(IF('Indicator Data'!CK20&gt;Y$3,0,IF('Indicator Data'!CK20&lt;Y$4,10,(Y$3-'Indicator Data'!CK20)/(Y$3-Y$4)*10)),1))</f>
        <v>4.2</v>
      </c>
      <c r="Z12" s="238">
        <f>IF(OR('Indicator Data'!CL20=0,'Indicator Data'!CL20="No data"),"0",ROUND(IF('Indicator Data'!CL20&gt;Z$3,0,IF('Indicator Data'!CL20&lt;Z$4,10,(Z$3-'Indicator Data'!CL20)/(Z$3-Z$4)*10)),1))</f>
        <v>10</v>
      </c>
      <c r="AA12" s="238">
        <f>IF(OR('Indicator Data'!CM20=0,'Indicator Data'!CM20="No data"),"0",ROUND(IF('Indicator Data'!CM20&gt;AA$3,0,IF('Indicator Data'!CM20&lt;AA$4,10,(AA$3-'Indicator Data'!CM20)/(AA$3-AA$4)*10)),1))</f>
        <v>9.5</v>
      </c>
      <c r="AB12" s="238">
        <f>IF(OR('Indicator Data'!CN20=0,'Indicator Data'!CN20="No data"),"0",ROUND(IF('Indicator Data'!CN20&gt;AB$3,0,IF('Indicator Data'!CN20&lt;AB$4,10,(AB$3-'Indicator Data'!CN20)/(AB$3-AB$4)*10)),1))</f>
        <v>5.8</v>
      </c>
      <c r="AC12" s="238">
        <f>IF(OR('Indicator Data'!CO20=0,'Indicator Data'!CO20="No data"),"0",ROUND(IF('Indicator Data'!CO20&gt;AC$3,0,IF('Indicator Data'!CO20&lt;AC$4,10,(AC$3-'Indicator Data'!CO20)/(AC$3-AC$4)*10)),1))</f>
        <v>8.6</v>
      </c>
      <c r="AD12" s="253">
        <f t="shared" si="0"/>
        <v>7</v>
      </c>
      <c r="AE12" s="253">
        <f t="shared" si="1"/>
        <v>3</v>
      </c>
      <c r="AF12" s="253">
        <f t="shared" si="5"/>
        <v>5.6</v>
      </c>
      <c r="AG12" s="253">
        <f t="shared" si="2"/>
        <v>6.3</v>
      </c>
      <c r="AH12" s="253">
        <f t="shared" si="3"/>
        <v>6</v>
      </c>
      <c r="AI12" s="253">
        <f t="shared" si="4"/>
        <v>6.3</v>
      </c>
      <c r="AJ12" s="253">
        <f t="shared" si="6"/>
        <v>8.5</v>
      </c>
      <c r="AK12" s="254">
        <f t="shared" si="7"/>
        <v>5.2</v>
      </c>
      <c r="AL12" s="254">
        <f t="shared" si="8"/>
        <v>5.4</v>
      </c>
      <c r="AM12" s="254">
        <f t="shared" si="9"/>
        <v>5.3</v>
      </c>
      <c r="AN12" s="46"/>
      <c r="AO12" s="2"/>
      <c r="AP12" s="2"/>
      <c r="AQ12" s="2"/>
      <c r="AR12" s="2"/>
      <c r="AS12" s="2"/>
      <c r="AT12" s="2"/>
      <c r="AU12" s="2"/>
      <c r="AV12" s="2"/>
      <c r="AW12" s="2"/>
    </row>
    <row r="13" spans="1:49" ht="14.4" x14ac:dyDescent="0.3">
      <c r="A13" t="str">
        <f>'Indicator Data'!A21</f>
        <v>Chittagong Hill Tract and Coast</v>
      </c>
      <c r="B13" t="str">
        <f>'Indicator Data'!B21</f>
        <v>Chattogram</v>
      </c>
      <c r="C13" t="str">
        <f>'Indicator Data'!C21</f>
        <v>Brahmanbaria</v>
      </c>
      <c r="D13">
        <f>'Indicator Data'!D21</f>
        <v>2012</v>
      </c>
      <c r="E13" s="238">
        <v>6.6</v>
      </c>
      <c r="F13" s="238">
        <v>7.4</v>
      </c>
      <c r="G13" s="238">
        <v>3</v>
      </c>
      <c r="H13" s="238" t="s">
        <v>468</v>
      </c>
      <c r="I13" s="238">
        <f>IF(OR('Indicator Data'!BT21=0,'Indicator Data'!BT21="No data"),"0",ROUND(IF('Indicator Data'!BT21&gt;I$3,0,IF('Indicator Data'!BT21&lt;I$4,10,(I$3-'Indicator Data'!BT21)/(I$3-I$4)*10)),1))</f>
        <v>7.2</v>
      </c>
      <c r="J13" s="238" t="str">
        <f>IF(OR('Indicator Data'!BV21=0,'Indicator Data'!BV21="No data"),"0",ROUND(IF('Indicator Data'!BV21&gt;J$3,0,IF('Indicator Data'!BV21&lt;J$4,10,(J$3-'Indicator Data'!BV21)/(J$3-J$4)*10)),1))</f>
        <v>0</v>
      </c>
      <c r="K13" s="238">
        <f>IF(OR('Indicator Data'!BW21=0,'Indicator Data'!BW21="No data"),"0",ROUND(IF('Indicator Data'!BW21&gt;K$3,0,IF('Indicator Data'!BW21&lt;K$4,10,(K$3-'Indicator Data'!BW21)/(K$3-K$4)*10)),1))</f>
        <v>9.9</v>
      </c>
      <c r="L13" s="238" t="str">
        <f>IF(OR('Indicator Data'!BX21=0,'Indicator Data'!BX21="No data"),"0",ROUND(IF('Indicator Data'!BX21&gt;L$3,0,IF('Indicator Data'!BX21&lt;L$4,10,(L$3-'Indicator Data'!BX21)/(L$3-L$4)*10)),1))</f>
        <v>0</v>
      </c>
      <c r="M13" s="238">
        <f>IF(OR('Indicator Data'!BY21=0,'Indicator Data'!BY21="No data"),"0",ROUND(IF('Indicator Data'!BY21&gt;M$3,0,IF('Indicator Data'!BY21&lt;M$4,10,(M$3-'Indicator Data'!BY21)/(M$3-M$4)*10)),1))</f>
        <v>4.7</v>
      </c>
      <c r="N13" s="238">
        <f>IF(OR('Indicator Data'!BZ21=0,'Indicator Data'!BZ21="No data"),"0",ROUND(IF('Indicator Data'!BZ21&gt;N$3,0,IF('Indicator Data'!BZ21&lt;N$4,10,(N$3-'Indicator Data'!BZ21)/(N$3-N$4)*10)),1))</f>
        <v>1.3</v>
      </c>
      <c r="O13" s="238">
        <f>IF(OR('Indicator Data'!CA21=0,'Indicator Data'!CA21="No data"),"0",ROUND(IF('Indicator Data'!CA21&gt;O$3,0,IF('Indicator Data'!CA21&lt;O$4,10,(O$3-'Indicator Data'!CA21)/(O$3-O$4)*10)),1))</f>
        <v>6.9</v>
      </c>
      <c r="P13" s="238">
        <f>IF(OR('Indicator Data'!CB21=0,'Indicator Data'!CB21="No data"),"0",ROUND(IF('Indicator Data'!CB21&gt;P$3,0,IF('Indicator Data'!CB21&lt;P$4,10,(P$3-'Indicator Data'!CB21)/(P$3-P$4)*10)),1))</f>
        <v>0.6</v>
      </c>
      <c r="Q13" s="238">
        <f>IF(OR('Indicator Data'!CC21=0,'Indicator Data'!CC21="No data"),"0",ROUND(IF('Indicator Data'!CC21&gt;Q$3,0,IF('Indicator Data'!CC21&lt;Q$4,10,(Q$3-'Indicator Data'!CC21)/(Q$3-Q$4)*10)),1))</f>
        <v>2.2999999999999998</v>
      </c>
      <c r="R13" s="238">
        <f>IF(OR('Indicator Data'!CD21=0,'Indicator Data'!CD21="No data"),"0",ROUND(IF('Indicator Data'!CD21&gt;R$3,0,IF('Indicator Data'!CD21&lt;R$4,10,(R$3-'Indicator Data'!CD21)/(R$3-R$4)*10)),1))</f>
        <v>2.1</v>
      </c>
      <c r="S13" s="238">
        <f>IF(OR('Indicator Data'!CE21=0,'Indicator Data'!CE21="No data"),"0",ROUND(IF('Indicator Data'!CE21&gt;S$3,0,IF('Indicator Data'!CE21&lt;S$4,10,(S$3-'Indicator Data'!CE21)/(S$3-S$4)*10)),1))</f>
        <v>5.6</v>
      </c>
      <c r="T13" s="238">
        <f>IF(OR('Indicator Data'!CF21=0,'Indicator Data'!CF21="No data"),"0",ROUND(IF('Indicator Data'!CF21&gt;T$3,0,IF('Indicator Data'!CF21&lt;T$4,10,(T$3-'Indicator Data'!CF21)/(T$3-T$4)*10)),1))</f>
        <v>7.7</v>
      </c>
      <c r="U13" s="238">
        <f>IF(OR('Indicator Data'!CG21=0,'Indicator Data'!CG21="No data"),"0",ROUND(IF('Indicator Data'!CG21&gt;U$3,0,IF('Indicator Data'!CG21&lt;U$4,10,(U$3-'Indicator Data'!CG21)/(U$3-U$4)*10)),1))</f>
        <v>5.9</v>
      </c>
      <c r="V13" s="238">
        <f>IF(OR('Indicator Data'!CH21=0,'Indicator Data'!CH21="No data"),"0",ROUND(IF('Indicator Data'!CH21&gt;V$3,0,IF('Indicator Data'!CH21&lt;V$4,10,(V$3-'Indicator Data'!CH21)/(V$3-V$4)*10)),1))</f>
        <v>4.2</v>
      </c>
      <c r="W13" s="238">
        <f>IF(OR('Indicator Data'!CI21=0,'Indicator Data'!CI21="No data"),"0",ROUND(IF('Indicator Data'!CI21&gt;W$3,0,IF('Indicator Data'!CI21&lt;W$4,10,(W$3-'Indicator Data'!CI21)/(W$3-W$4)*10)),1))</f>
        <v>7.4</v>
      </c>
      <c r="X13" s="238">
        <f>IF(OR('Indicator Data'!CJ21=0,'Indicator Data'!CJ21="No data"),"0",ROUND(IF('Indicator Data'!CJ21&gt;X$3,0,IF('Indicator Data'!CJ21&lt;X$4,10,(X$3-'Indicator Data'!CJ21)/(X$3-X$4)*10)),1))</f>
        <v>6.2</v>
      </c>
      <c r="Y13" s="238">
        <f>IF(OR('Indicator Data'!CK21=0,'Indicator Data'!CK21="No data"),"0",ROUND(IF('Indicator Data'!CK21&gt;Y$3,0,IF('Indicator Data'!CK21&lt;Y$4,10,(Y$3-'Indicator Data'!CK21)/(Y$3-Y$4)*10)),1))</f>
        <v>8.5</v>
      </c>
      <c r="Z13" s="238">
        <f>IF(OR('Indicator Data'!CL21=0,'Indicator Data'!CL21="No data"),"0",ROUND(IF('Indicator Data'!CL21&gt;Z$3,0,IF('Indicator Data'!CL21&lt;Z$4,10,(Z$3-'Indicator Data'!CL21)/(Z$3-Z$4)*10)),1))</f>
        <v>6.2</v>
      </c>
      <c r="AA13" s="238">
        <f>IF(OR('Indicator Data'!CM21=0,'Indicator Data'!CM21="No data"),"0",ROUND(IF('Indicator Data'!CM21&gt;AA$3,0,IF('Indicator Data'!CM21&lt;AA$4,10,(AA$3-'Indicator Data'!CM21)/(AA$3-AA$4)*10)),1))</f>
        <v>9.8000000000000007</v>
      </c>
      <c r="AB13" s="238">
        <f>IF(OR('Indicator Data'!CN21=0,'Indicator Data'!CN21="No data"),"0",ROUND(IF('Indicator Data'!CN21&gt;AB$3,0,IF('Indicator Data'!CN21&lt;AB$4,10,(AB$3-'Indicator Data'!CN21)/(AB$3-AB$4)*10)),1))</f>
        <v>4.5999999999999996</v>
      </c>
      <c r="AC13" s="238">
        <f>IF(OR('Indicator Data'!CO21=0,'Indicator Data'!CO21="No data"),"0",ROUND(IF('Indicator Data'!CO21&gt;AC$3,0,IF('Indicator Data'!CO21&lt;AC$4,10,(AC$3-'Indicator Data'!CO21)/(AC$3-AC$4)*10)),1))</f>
        <v>7.2</v>
      </c>
      <c r="AD13" s="253">
        <f t="shared" si="0"/>
        <v>7</v>
      </c>
      <c r="AE13" s="253">
        <f t="shared" si="1"/>
        <v>3</v>
      </c>
      <c r="AF13" s="253">
        <f t="shared" si="5"/>
        <v>8.6</v>
      </c>
      <c r="AG13" s="253">
        <f t="shared" si="2"/>
        <v>3</v>
      </c>
      <c r="AH13" s="253">
        <f t="shared" si="3"/>
        <v>3</v>
      </c>
      <c r="AI13" s="253">
        <f t="shared" si="4"/>
        <v>6.5</v>
      </c>
      <c r="AJ13" s="253">
        <f t="shared" si="6"/>
        <v>7</v>
      </c>
      <c r="AK13" s="254">
        <f t="shared" si="7"/>
        <v>6.2</v>
      </c>
      <c r="AL13" s="254">
        <f t="shared" si="8"/>
        <v>3.9</v>
      </c>
      <c r="AM13" s="254">
        <f t="shared" si="9"/>
        <v>5.2</v>
      </c>
      <c r="AN13" s="46"/>
      <c r="AO13" s="2"/>
      <c r="AP13" s="2"/>
      <c r="AQ13" s="2"/>
      <c r="AR13" s="2"/>
      <c r="AS13" s="2"/>
      <c r="AT13" s="2"/>
      <c r="AU13" s="2"/>
      <c r="AV13" s="2"/>
      <c r="AW13" s="2"/>
    </row>
    <row r="14" spans="1:49" ht="14.4" x14ac:dyDescent="0.3">
      <c r="A14" t="str">
        <f>'Indicator Data'!A22</f>
        <v>Chittagong Hill Tract and Coast</v>
      </c>
      <c r="B14" t="str">
        <f>'Indicator Data'!B22</f>
        <v>Chattogram</v>
      </c>
      <c r="C14" t="str">
        <f>'Indicator Data'!C22</f>
        <v>Chandpur</v>
      </c>
      <c r="D14">
        <f>'Indicator Data'!D22</f>
        <v>2013</v>
      </c>
      <c r="E14" s="238">
        <v>6.6</v>
      </c>
      <c r="F14" s="238">
        <v>7.4</v>
      </c>
      <c r="G14" s="238">
        <v>3</v>
      </c>
      <c r="H14" s="238">
        <f>IF(OR('Indicator Data'!BS22=0,'Indicator Data'!BS22="No data"),"0",ROUND(IF('Indicator Data'!BS22&gt;H$3,0,IF('Indicator Data'!BS22&lt;H$4,10,(H$3-'Indicator Data'!BS22)/(H$3-H$4)*10)),1))</f>
        <v>8.8000000000000007</v>
      </c>
      <c r="I14" s="238">
        <f>IF(OR('Indicator Data'!BT22=0,'Indicator Data'!BT22="No data"),"0",ROUND(IF('Indicator Data'!BT22&gt;I$3,0,IF('Indicator Data'!BT22&lt;I$4,10,(I$3-'Indicator Data'!BT22)/(I$3-I$4)*10)),1))</f>
        <v>7.3</v>
      </c>
      <c r="J14" s="238">
        <f>IF(OR('Indicator Data'!BV22=0,'Indicator Data'!BV22="No data"),"0",ROUND(IF('Indicator Data'!BV22&gt;J$3,0,IF('Indicator Data'!BV22&lt;J$4,10,(J$3-'Indicator Data'!BV22)/(J$3-J$4)*10)),1))</f>
        <v>2.8</v>
      </c>
      <c r="K14" s="238">
        <f>IF(OR('Indicator Data'!BW22=0,'Indicator Data'!BW22="No data"),"0",ROUND(IF('Indicator Data'!BW22&gt;K$3,0,IF('Indicator Data'!BW22&lt;K$4,10,(K$3-'Indicator Data'!BW22)/(K$3-K$4)*10)),1))</f>
        <v>9.8000000000000007</v>
      </c>
      <c r="L14" s="238" t="str">
        <f>IF(OR('Indicator Data'!BX22=0,'Indicator Data'!BX22="No data"),"0",ROUND(IF('Indicator Data'!BX22&gt;L$3,0,IF('Indicator Data'!BX22&lt;L$4,10,(L$3-'Indicator Data'!BX22)/(L$3-L$4)*10)),1))</f>
        <v>0</v>
      </c>
      <c r="M14" s="238">
        <f>IF(OR('Indicator Data'!BY22=0,'Indicator Data'!BY22="No data"),"0",ROUND(IF('Indicator Data'!BY22&gt;M$3,0,IF('Indicator Data'!BY22&lt;M$4,10,(M$3-'Indicator Data'!BY22)/(M$3-M$4)*10)),1))</f>
        <v>0</v>
      </c>
      <c r="N14" s="238">
        <f>IF(OR('Indicator Data'!BZ22=0,'Indicator Data'!BZ22="No data"),"0",ROUND(IF('Indicator Data'!BZ22&gt;N$3,0,IF('Indicator Data'!BZ22&lt;N$4,10,(N$3-'Indicator Data'!BZ22)/(N$3-N$4)*10)),1))</f>
        <v>2.8</v>
      </c>
      <c r="O14" s="238">
        <f>IF(OR('Indicator Data'!CA22=0,'Indicator Data'!CA22="No data"),"0",ROUND(IF('Indicator Data'!CA22&gt;O$3,0,IF('Indicator Data'!CA22&lt;O$4,10,(O$3-'Indicator Data'!CA22)/(O$3-O$4)*10)),1))</f>
        <v>2.1</v>
      </c>
      <c r="P14" s="238">
        <f>IF(OR('Indicator Data'!CB22=0,'Indicator Data'!CB22="No data"),"0",ROUND(IF('Indicator Data'!CB22&gt;P$3,0,IF('Indicator Data'!CB22&lt;P$4,10,(P$3-'Indicator Data'!CB22)/(P$3-P$4)*10)),1))</f>
        <v>1.4</v>
      </c>
      <c r="Q14" s="238">
        <f>IF(OR('Indicator Data'!CC22=0,'Indicator Data'!CC22="No data"),"0",ROUND(IF('Indicator Data'!CC22&gt;Q$3,0,IF('Indicator Data'!CC22&lt;Q$4,10,(Q$3-'Indicator Data'!CC22)/(Q$3-Q$4)*10)),1))</f>
        <v>1</v>
      </c>
      <c r="R14" s="238">
        <f>IF(OR('Indicator Data'!CD22=0,'Indicator Data'!CD22="No data"),"0",ROUND(IF('Indicator Data'!CD22&gt;R$3,0,IF('Indicator Data'!CD22&lt;R$4,10,(R$3-'Indicator Data'!CD22)/(R$3-R$4)*10)),1))</f>
        <v>2.6</v>
      </c>
      <c r="S14" s="238">
        <f>IF(OR('Indicator Data'!CE22=0,'Indicator Data'!CE22="No data"),"0",ROUND(IF('Indicator Data'!CE22&gt;S$3,0,IF('Indicator Data'!CE22&lt;S$4,10,(S$3-'Indicator Data'!CE22)/(S$3-S$4)*10)),1))</f>
        <v>4.5999999999999996</v>
      </c>
      <c r="T14" s="238">
        <f>IF(OR('Indicator Data'!CF22=0,'Indicator Data'!CF22="No data"),"0",ROUND(IF('Indicator Data'!CF22&gt;T$3,0,IF('Indicator Data'!CF22&lt;T$4,10,(T$3-'Indicator Data'!CF22)/(T$3-T$4)*10)),1))</f>
        <v>7</v>
      </c>
      <c r="U14" s="238">
        <f>IF(OR('Indicator Data'!CG22=0,'Indicator Data'!CG22="No data"),"0",ROUND(IF('Indicator Data'!CG22&gt;U$3,0,IF('Indicator Data'!CG22&lt;U$4,10,(U$3-'Indicator Data'!CG22)/(U$3-U$4)*10)),1))</f>
        <v>3.4</v>
      </c>
      <c r="V14" s="238">
        <f>IF(OR('Indicator Data'!CH22=0,'Indicator Data'!CH22="No data"),"0",ROUND(IF('Indicator Data'!CH22&gt;V$3,0,IF('Indicator Data'!CH22&lt;V$4,10,(V$3-'Indicator Data'!CH22)/(V$3-V$4)*10)),1))</f>
        <v>0.2</v>
      </c>
      <c r="W14" s="238">
        <f>IF(OR('Indicator Data'!CI22=0,'Indicator Data'!CI22="No data"),"0",ROUND(IF('Indicator Data'!CI22&gt;W$3,0,IF('Indicator Data'!CI22&lt;W$4,10,(W$3-'Indicator Data'!CI22)/(W$3-W$4)*10)),1))</f>
        <v>6.2</v>
      </c>
      <c r="X14" s="238">
        <f>IF(OR('Indicator Data'!CJ22=0,'Indicator Data'!CJ22="No data"),"0",ROUND(IF('Indicator Data'!CJ22&gt;X$3,0,IF('Indicator Data'!CJ22&lt;X$4,10,(X$3-'Indicator Data'!CJ22)/(X$3-X$4)*10)),1))</f>
        <v>7</v>
      </c>
      <c r="Y14" s="238">
        <f>IF(OR('Indicator Data'!CK22=0,'Indicator Data'!CK22="No data"),"0",ROUND(IF('Indicator Data'!CK22&gt;Y$3,0,IF('Indicator Data'!CK22&lt;Y$4,10,(Y$3-'Indicator Data'!CK22)/(Y$3-Y$4)*10)),1))</f>
        <v>7.7</v>
      </c>
      <c r="Z14" s="238">
        <f>IF(OR('Indicator Data'!CL22=0,'Indicator Data'!CL22="No data"),"0",ROUND(IF('Indicator Data'!CL22&gt;Z$3,0,IF('Indicator Data'!CL22&lt;Z$4,10,(Z$3-'Indicator Data'!CL22)/(Z$3-Z$4)*10)),1))</f>
        <v>3.1</v>
      </c>
      <c r="AA14" s="238">
        <f>IF(OR('Indicator Data'!CM22=0,'Indicator Data'!CM22="No data"),"0",ROUND(IF('Indicator Data'!CM22&gt;AA$3,0,IF('Indicator Data'!CM22&lt;AA$4,10,(AA$3-'Indicator Data'!CM22)/(AA$3-AA$4)*10)),1))</f>
        <v>9.9</v>
      </c>
      <c r="AB14" s="238">
        <f>IF(OR('Indicator Data'!CN22=0,'Indicator Data'!CN22="No data"),"0",ROUND(IF('Indicator Data'!CN22&gt;AB$3,0,IF('Indicator Data'!CN22&lt;AB$4,10,(AB$3-'Indicator Data'!CN22)/(AB$3-AB$4)*10)),1))</f>
        <v>2.6</v>
      </c>
      <c r="AC14" s="238">
        <f>IF(OR('Indicator Data'!CO22=0,'Indicator Data'!CO22="No data"),"0",ROUND(IF('Indicator Data'!CO22&gt;AC$3,0,IF('Indicator Data'!CO22&lt;AC$4,10,(AC$3-'Indicator Data'!CO22)/(AC$3-AC$4)*10)),1))</f>
        <v>4.9000000000000004</v>
      </c>
      <c r="AD14" s="253">
        <f t="shared" si="0"/>
        <v>7</v>
      </c>
      <c r="AE14" s="253">
        <f t="shared" si="1"/>
        <v>5.9</v>
      </c>
      <c r="AF14" s="253">
        <f t="shared" si="5"/>
        <v>6.6</v>
      </c>
      <c r="AG14" s="253">
        <f t="shared" si="2"/>
        <v>1.4</v>
      </c>
      <c r="AH14" s="253">
        <f t="shared" si="3"/>
        <v>1.8</v>
      </c>
      <c r="AI14" s="253">
        <f t="shared" si="4"/>
        <v>5.2</v>
      </c>
      <c r="AJ14" s="253">
        <f t="shared" si="6"/>
        <v>5.0999999999999996</v>
      </c>
      <c r="AK14" s="254">
        <f t="shared" si="7"/>
        <v>6.5</v>
      </c>
      <c r="AL14" s="254">
        <f t="shared" si="8"/>
        <v>2.7</v>
      </c>
      <c r="AM14" s="254">
        <f t="shared" si="9"/>
        <v>4.9000000000000004</v>
      </c>
      <c r="AN14" s="46"/>
      <c r="AO14" s="2"/>
      <c r="AP14" s="2"/>
      <c r="AQ14" s="2"/>
      <c r="AR14" s="2"/>
      <c r="AS14" s="2"/>
      <c r="AT14" s="2"/>
      <c r="AU14" s="2"/>
      <c r="AV14" s="2"/>
      <c r="AW14" s="2"/>
    </row>
    <row r="15" spans="1:49" ht="14.4" x14ac:dyDescent="0.3">
      <c r="A15" t="str">
        <f>'Indicator Data'!A23</f>
        <v>Chittagong Hill Tract and Coast</v>
      </c>
      <c r="B15" t="str">
        <f>'Indicator Data'!B23</f>
        <v>Chattogram</v>
      </c>
      <c r="C15" t="str">
        <f>'Indicator Data'!C23</f>
        <v>Chattogram</v>
      </c>
      <c r="D15">
        <f>'Indicator Data'!D23</f>
        <v>2015</v>
      </c>
      <c r="E15" s="238">
        <v>6.6</v>
      </c>
      <c r="F15" s="238">
        <v>7.4</v>
      </c>
      <c r="G15" s="238">
        <v>3</v>
      </c>
      <c r="H15" s="238">
        <f>IF(OR('Indicator Data'!BS23=0,'Indicator Data'!BS23="No data"),"0",ROUND(IF('Indicator Data'!BS23&gt;H$3,0,IF('Indicator Data'!BS23&lt;H$4,10,(H$3-'Indicator Data'!BS23)/(H$3-H$4)*10)),1))</f>
        <v>9.4</v>
      </c>
      <c r="I15" s="238">
        <f>IF(OR('Indicator Data'!BT23=0,'Indicator Data'!BT23="No data"),"0",ROUND(IF('Indicator Data'!BT23&gt;I$3,0,IF('Indicator Data'!BT23&lt;I$4,10,(I$3-'Indicator Data'!BT23)/(I$3-I$4)*10)),1))</f>
        <v>8.9</v>
      </c>
      <c r="J15" s="238">
        <f>IF(OR('Indicator Data'!BV23=0,'Indicator Data'!BV23="No data"),"0",ROUND(IF('Indicator Data'!BV23&gt;J$3,0,IF('Indicator Data'!BV23&lt;J$4,10,(J$3-'Indicator Data'!BV23)/(J$3-J$4)*10)),1))</f>
        <v>2.9</v>
      </c>
      <c r="K15" s="238">
        <f>IF(OR('Indicator Data'!BW23=0,'Indicator Data'!BW23="No data"),"0",ROUND(IF('Indicator Data'!BW23&gt;K$3,0,IF('Indicator Data'!BW23&lt;K$4,10,(K$3-'Indicator Data'!BW23)/(K$3-K$4)*10)),1))</f>
        <v>9.3000000000000007</v>
      </c>
      <c r="L15" s="238">
        <f>IF(OR('Indicator Data'!BX23=0,'Indicator Data'!BX23="No data"),"0",ROUND(IF('Indicator Data'!BX23&gt;L$3,0,IF('Indicator Data'!BX23&lt;L$4,10,(L$3-'Indicator Data'!BX23)/(L$3-L$4)*10)),1))</f>
        <v>8.9</v>
      </c>
      <c r="M15" s="238">
        <f>IF(OR('Indicator Data'!BY23=0,'Indicator Data'!BY23="No data"),"0",ROUND(IF('Indicator Data'!BY23&gt;M$3,0,IF('Indicator Data'!BY23&lt;M$4,10,(M$3-'Indicator Data'!BY23)/(M$3-M$4)*10)),1))</f>
        <v>6.4</v>
      </c>
      <c r="N15" s="238">
        <f>IF(OR('Indicator Data'!BZ23=0,'Indicator Data'!BZ23="No data"),"0",ROUND(IF('Indicator Data'!BZ23&gt;N$3,0,IF('Indicator Data'!BZ23&lt;N$4,10,(N$3-'Indicator Data'!BZ23)/(N$3-N$4)*10)),1))</f>
        <v>1.5</v>
      </c>
      <c r="O15" s="238">
        <f>IF(OR('Indicator Data'!CA23=0,'Indicator Data'!CA23="No data"),"0",ROUND(IF('Indicator Data'!CA23&gt;O$3,0,IF('Indicator Data'!CA23&lt;O$4,10,(O$3-'Indicator Data'!CA23)/(O$3-O$4)*10)),1))</f>
        <v>3.6</v>
      </c>
      <c r="P15" s="238">
        <f>IF(OR('Indicator Data'!CB23=0,'Indicator Data'!CB23="No data"),"0",ROUND(IF('Indicator Data'!CB23&gt;P$3,0,IF('Indicator Data'!CB23&lt;P$4,10,(P$3-'Indicator Data'!CB23)/(P$3-P$4)*10)),1))</f>
        <v>4</v>
      </c>
      <c r="Q15" s="238">
        <f>IF(OR('Indicator Data'!CC23=0,'Indicator Data'!CC23="No data"),"0",ROUND(IF('Indicator Data'!CC23&gt;Q$3,0,IF('Indicator Data'!CC23&lt;Q$4,10,(Q$3-'Indicator Data'!CC23)/(Q$3-Q$4)*10)),1))</f>
        <v>2.6</v>
      </c>
      <c r="R15" s="238">
        <f>IF(OR('Indicator Data'!CD23=0,'Indicator Data'!CD23="No data"),"0",ROUND(IF('Indicator Data'!CD23&gt;R$3,0,IF('Indicator Data'!CD23&lt;R$4,10,(R$3-'Indicator Data'!CD23)/(R$3-R$4)*10)),1))</f>
        <v>0.4</v>
      </c>
      <c r="S15" s="238">
        <f>IF(OR('Indicator Data'!CE23=0,'Indicator Data'!CE23="No data"),"0",ROUND(IF('Indicator Data'!CE23&gt;S$3,0,IF('Indicator Data'!CE23&lt;S$4,10,(S$3-'Indicator Data'!CE23)/(S$3-S$4)*10)),1))</f>
        <v>1.9</v>
      </c>
      <c r="T15" s="238">
        <f>IF(OR('Indicator Data'!CF23=0,'Indicator Data'!CF23="No data"),"0",ROUND(IF('Indicator Data'!CF23&gt;T$3,0,IF('Indicator Data'!CF23&lt;T$4,10,(T$3-'Indicator Data'!CF23)/(T$3-T$4)*10)),1))</f>
        <v>1.5</v>
      </c>
      <c r="U15" s="238">
        <f>IF(OR('Indicator Data'!CG23=0,'Indicator Data'!CG23="No data"),"0",ROUND(IF('Indicator Data'!CG23&gt;U$3,0,IF('Indicator Data'!CG23&lt;U$4,10,(U$3-'Indicator Data'!CG23)/(U$3-U$4)*10)),1))</f>
        <v>1.9</v>
      </c>
      <c r="V15" s="238">
        <f>IF(OR('Indicator Data'!CH23=0,'Indicator Data'!CH23="No data"),"0",ROUND(IF('Indicator Data'!CH23&gt;V$3,0,IF('Indicator Data'!CH23&lt;V$4,10,(V$3-'Indicator Data'!CH23)/(V$3-V$4)*10)),1))</f>
        <v>5.7</v>
      </c>
      <c r="W15" s="238">
        <f>IF(OR('Indicator Data'!CI23=0,'Indicator Data'!CI23="No data"),"0",ROUND(IF('Indicator Data'!CI23&gt;W$3,0,IF('Indicator Data'!CI23&lt;W$4,10,(W$3-'Indicator Data'!CI23)/(W$3-W$4)*10)),1))</f>
        <v>7.8</v>
      </c>
      <c r="X15" s="238">
        <f>IF(OR('Indicator Data'!CJ23=0,'Indicator Data'!CJ23="No data"),"0",ROUND(IF('Indicator Data'!CJ23&gt;X$3,0,IF('Indicator Data'!CJ23&lt;X$4,10,(X$3-'Indicator Data'!CJ23)/(X$3-X$4)*10)),1))</f>
        <v>6.9</v>
      </c>
      <c r="Y15" s="238">
        <f>IF(OR('Indicator Data'!CK23=0,'Indicator Data'!CK23="No data"),"0",ROUND(IF('Indicator Data'!CK23&gt;Y$3,0,IF('Indicator Data'!CK23&lt;Y$4,10,(Y$3-'Indicator Data'!CK23)/(Y$3-Y$4)*10)),1))</f>
        <v>7.1</v>
      </c>
      <c r="Z15" s="238">
        <f>IF(OR('Indicator Data'!CL23=0,'Indicator Data'!CL23="No data"),"0",ROUND(IF('Indicator Data'!CL23&gt;Z$3,0,IF('Indicator Data'!CL23&lt;Z$4,10,(Z$3-'Indicator Data'!CL23)/(Z$3-Z$4)*10)),1))</f>
        <v>1.8</v>
      </c>
      <c r="AA15" s="238">
        <f>IF(OR('Indicator Data'!CM23=0,'Indicator Data'!CM23="No data"),"0",ROUND(IF('Indicator Data'!CM23&gt;AA$3,0,IF('Indicator Data'!CM23&lt;AA$4,10,(AA$3-'Indicator Data'!CM23)/(AA$3-AA$4)*10)),1))</f>
        <v>7</v>
      </c>
      <c r="AB15" s="238">
        <f>IF(OR('Indicator Data'!CN23=0,'Indicator Data'!CN23="No data"),"0",ROUND(IF('Indicator Data'!CN23&gt;AB$3,0,IF('Indicator Data'!CN23&lt;AB$4,10,(AB$3-'Indicator Data'!CN23)/(AB$3-AB$4)*10)),1))</f>
        <v>1.4</v>
      </c>
      <c r="AC15" s="238">
        <f>IF(OR('Indicator Data'!CO23=0,'Indicator Data'!CO23="No data"),"0",ROUND(IF('Indicator Data'!CO23&gt;AC$3,0,IF('Indicator Data'!CO23&lt;AC$4,10,(AC$3-'Indicator Data'!CO23)/(AC$3-AC$4)*10)),1))</f>
        <v>8</v>
      </c>
      <c r="AD15" s="253">
        <f t="shared" si="0"/>
        <v>7</v>
      </c>
      <c r="AE15" s="253">
        <f t="shared" si="1"/>
        <v>6.2</v>
      </c>
      <c r="AF15" s="253">
        <f t="shared" si="5"/>
        <v>7.5</v>
      </c>
      <c r="AG15" s="253">
        <f t="shared" si="2"/>
        <v>4</v>
      </c>
      <c r="AH15" s="253">
        <f t="shared" si="3"/>
        <v>2.7</v>
      </c>
      <c r="AI15" s="253">
        <f t="shared" si="4"/>
        <v>4.7</v>
      </c>
      <c r="AJ15" s="253">
        <f t="shared" si="6"/>
        <v>4.5999999999999996</v>
      </c>
      <c r="AK15" s="254">
        <f t="shared" si="7"/>
        <v>6.9</v>
      </c>
      <c r="AL15" s="254">
        <f t="shared" si="8"/>
        <v>3.2</v>
      </c>
      <c r="AM15" s="254">
        <f t="shared" si="9"/>
        <v>5.3</v>
      </c>
      <c r="AN15" s="46"/>
      <c r="AO15" s="2"/>
      <c r="AP15" s="2"/>
      <c r="AQ15" s="2"/>
      <c r="AR15" s="2"/>
      <c r="AS15" s="2"/>
      <c r="AT15" s="2"/>
      <c r="AU15" s="2"/>
      <c r="AV15" s="2"/>
      <c r="AW15" s="2"/>
    </row>
    <row r="16" spans="1:49" ht="14.4" x14ac:dyDescent="0.3">
      <c r="A16" t="str">
        <f>'Indicator Data'!A24</f>
        <v>Cross Cutting Area</v>
      </c>
      <c r="B16" t="str">
        <f>'Indicator Data'!B24</f>
        <v>Chattogram</v>
      </c>
      <c r="C16" t="str">
        <f>'Indicator Data'!C24</f>
        <v>Cumilla</v>
      </c>
      <c r="D16">
        <f>'Indicator Data'!D24</f>
        <v>2019</v>
      </c>
      <c r="E16" s="238">
        <v>6.6</v>
      </c>
      <c r="F16" s="238">
        <v>7.4</v>
      </c>
      <c r="G16" s="238">
        <v>3</v>
      </c>
      <c r="H16" s="238" t="s">
        <v>468</v>
      </c>
      <c r="I16" s="238">
        <f>IF(OR('Indicator Data'!BT24=0,'Indicator Data'!BT24="No data"),"0",ROUND(IF('Indicator Data'!BT24&gt;I$3,0,IF('Indicator Data'!BT24&lt;I$4,10,(I$3-'Indicator Data'!BT24)/(I$3-I$4)*10)),1))</f>
        <v>8.1</v>
      </c>
      <c r="J16" s="238">
        <f>IF(OR('Indicator Data'!BV24=0,'Indicator Data'!BV24="No data"),"0",ROUND(IF('Indicator Data'!BV24&gt;J$3,0,IF('Indicator Data'!BV24&lt;J$4,10,(J$3-'Indicator Data'!BV24)/(J$3-J$4)*10)),1))</f>
        <v>4.5</v>
      </c>
      <c r="K16" s="238">
        <f>IF(OR('Indicator Data'!BW24=0,'Indicator Data'!BW24="No data"),"0",ROUND(IF('Indicator Data'!BW24&gt;K$3,0,IF('Indicator Data'!BW24&lt;K$4,10,(K$3-'Indicator Data'!BW24)/(K$3-K$4)*10)),1))</f>
        <v>9.8000000000000007</v>
      </c>
      <c r="L16" s="238" t="str">
        <f>IF(OR('Indicator Data'!BX24=0,'Indicator Data'!BX24="No data"),"0",ROUND(IF('Indicator Data'!BX24&gt;L$3,0,IF('Indicator Data'!BX24&lt;L$4,10,(L$3-'Indicator Data'!BX24)/(L$3-L$4)*10)),1))</f>
        <v>0</v>
      </c>
      <c r="M16" s="238">
        <f>IF(OR('Indicator Data'!BY24=0,'Indicator Data'!BY24="No data"),"0",ROUND(IF('Indicator Data'!BY24&gt;M$3,0,IF('Indicator Data'!BY24&lt;M$4,10,(M$3-'Indicator Data'!BY24)/(M$3-M$4)*10)),1))</f>
        <v>1.1000000000000001</v>
      </c>
      <c r="N16" s="238">
        <f>IF(OR('Indicator Data'!BZ24=0,'Indicator Data'!BZ24="No data"),"0",ROUND(IF('Indicator Data'!BZ24&gt;N$3,0,IF('Indicator Data'!BZ24&lt;N$4,10,(N$3-'Indicator Data'!BZ24)/(N$3-N$4)*10)),1))</f>
        <v>0.7</v>
      </c>
      <c r="O16" s="238">
        <f>IF(OR('Indicator Data'!CA24=0,'Indicator Data'!CA24="No data"),"0",ROUND(IF('Indicator Data'!CA24&gt;O$3,0,IF('Indicator Data'!CA24&lt;O$4,10,(O$3-'Indicator Data'!CA24)/(O$3-O$4)*10)),1))</f>
        <v>2.7</v>
      </c>
      <c r="P16" s="238">
        <f>IF(OR('Indicator Data'!CB24=0,'Indicator Data'!CB24="No data"),"0",ROUND(IF('Indicator Data'!CB24&gt;P$3,0,IF('Indicator Data'!CB24&lt;P$4,10,(P$3-'Indicator Data'!CB24)/(P$3-P$4)*10)),1))</f>
        <v>1.3</v>
      </c>
      <c r="Q16" s="238">
        <f>IF(OR('Indicator Data'!CC24=0,'Indicator Data'!CC24="No data"),"0",ROUND(IF('Indicator Data'!CC24&gt;Q$3,0,IF('Indicator Data'!CC24&lt;Q$4,10,(Q$3-'Indicator Data'!CC24)/(Q$3-Q$4)*10)),1))</f>
        <v>1.4</v>
      </c>
      <c r="R16" s="238">
        <f>IF(OR('Indicator Data'!CD24=0,'Indicator Data'!CD24="No data"),"0",ROUND(IF('Indicator Data'!CD24&gt;R$3,0,IF('Indicator Data'!CD24&lt;R$4,10,(R$3-'Indicator Data'!CD24)/(R$3-R$4)*10)),1))</f>
        <v>1.2</v>
      </c>
      <c r="S16" s="238">
        <f>IF(OR('Indicator Data'!CE24=0,'Indicator Data'!CE24="No data"),"0",ROUND(IF('Indicator Data'!CE24&gt;S$3,0,IF('Indicator Data'!CE24&lt;S$4,10,(S$3-'Indicator Data'!CE24)/(S$3-S$4)*10)),1))</f>
        <v>4.0999999999999996</v>
      </c>
      <c r="T16" s="238">
        <f>IF(OR('Indicator Data'!CF24=0,'Indicator Data'!CF24="No data"),"0",ROUND(IF('Indicator Data'!CF24&gt;T$3,0,IF('Indicator Data'!CF24&lt;T$4,10,(T$3-'Indicator Data'!CF24)/(T$3-T$4)*10)),1))</f>
        <v>6.5</v>
      </c>
      <c r="U16" s="238">
        <f>IF(OR('Indicator Data'!CG24=0,'Indicator Data'!CG24="No data"),"0",ROUND(IF('Indicator Data'!CG24&gt;U$3,0,IF('Indicator Data'!CG24&lt;U$4,10,(U$3-'Indicator Data'!CG24)/(U$3-U$4)*10)),1))</f>
        <v>4.2</v>
      </c>
      <c r="V16" s="238">
        <f>IF(OR('Indicator Data'!CH24=0,'Indicator Data'!CH24="No data"),"0",ROUND(IF('Indicator Data'!CH24&gt;V$3,0,IF('Indicator Data'!CH24&lt;V$4,10,(V$3-'Indicator Data'!CH24)/(V$3-V$4)*10)),1))</f>
        <v>1.2</v>
      </c>
      <c r="W16" s="238">
        <f>IF(OR('Indicator Data'!CI24=0,'Indicator Data'!CI24="No data"),"0",ROUND(IF('Indicator Data'!CI24&gt;W$3,0,IF('Indicator Data'!CI24&lt;W$4,10,(W$3-'Indicator Data'!CI24)/(W$3-W$4)*10)),1))</f>
        <v>7</v>
      </c>
      <c r="X16" s="238">
        <f>IF(OR('Indicator Data'!CJ24=0,'Indicator Data'!CJ24="No data"),"0",ROUND(IF('Indicator Data'!CJ24&gt;X$3,0,IF('Indicator Data'!CJ24&lt;X$4,10,(X$3-'Indicator Data'!CJ24)/(X$3-X$4)*10)),1))</f>
        <v>6.2</v>
      </c>
      <c r="Y16" s="238">
        <f>IF(OR('Indicator Data'!CK24=0,'Indicator Data'!CK24="No data"),"0",ROUND(IF('Indicator Data'!CK24&gt;Y$3,0,IF('Indicator Data'!CK24&lt;Y$4,10,(Y$3-'Indicator Data'!CK24)/(Y$3-Y$4)*10)),1))</f>
        <v>5.7</v>
      </c>
      <c r="Z16" s="238">
        <f>IF(OR('Indicator Data'!CL24=0,'Indicator Data'!CL24="No data"),"0",ROUND(IF('Indicator Data'!CL24&gt;Z$3,0,IF('Indicator Data'!CL24&lt;Z$4,10,(Z$3-'Indicator Data'!CL24)/(Z$3-Z$4)*10)),1))</f>
        <v>2.9</v>
      </c>
      <c r="AA16" s="238">
        <f>IF(OR('Indicator Data'!CM24=0,'Indicator Data'!CM24="No data"),"0",ROUND(IF('Indicator Data'!CM24&gt;AA$3,0,IF('Indicator Data'!CM24&lt;AA$4,10,(AA$3-'Indicator Data'!CM24)/(AA$3-AA$4)*10)),1))</f>
        <v>9.3000000000000007</v>
      </c>
      <c r="AB16" s="238">
        <f>IF(OR('Indicator Data'!CN24=0,'Indicator Data'!CN24="No data"),"0",ROUND(IF('Indicator Data'!CN24&gt;AB$3,0,IF('Indicator Data'!CN24&lt;AB$4,10,(AB$3-'Indicator Data'!CN24)/(AB$3-AB$4)*10)),1))</f>
        <v>4.0999999999999996</v>
      </c>
      <c r="AC16" s="238">
        <f>IF(OR('Indicator Data'!CO24=0,'Indicator Data'!CO24="No data"),"0",ROUND(IF('Indicator Data'!CO24&gt;AC$3,0,IF('Indicator Data'!CO24&lt;AC$4,10,(AC$3-'Indicator Data'!CO24)/(AC$3-AC$4)*10)),1))</f>
        <v>8.6999999999999993</v>
      </c>
      <c r="AD16" s="253">
        <f t="shared" si="0"/>
        <v>7</v>
      </c>
      <c r="AE16" s="253">
        <f t="shared" si="1"/>
        <v>3</v>
      </c>
      <c r="AF16" s="253">
        <f t="shared" si="5"/>
        <v>7.5</v>
      </c>
      <c r="AG16" s="253">
        <f t="shared" si="2"/>
        <v>0.9</v>
      </c>
      <c r="AH16" s="253">
        <f t="shared" si="3"/>
        <v>1.7</v>
      </c>
      <c r="AI16" s="253">
        <f t="shared" si="4"/>
        <v>5</v>
      </c>
      <c r="AJ16" s="253">
        <f t="shared" si="6"/>
        <v>6.3</v>
      </c>
      <c r="AK16" s="254">
        <f t="shared" si="7"/>
        <v>5.8</v>
      </c>
      <c r="AL16" s="254">
        <f t="shared" si="8"/>
        <v>2.8</v>
      </c>
      <c r="AM16" s="254">
        <f t="shared" si="9"/>
        <v>4.5</v>
      </c>
      <c r="AN16" s="46"/>
      <c r="AO16" s="2"/>
      <c r="AP16" s="2"/>
      <c r="AQ16" s="2"/>
      <c r="AR16" s="2"/>
      <c r="AS16" s="2"/>
      <c r="AT16" s="2"/>
      <c r="AU16" s="2"/>
      <c r="AV16" s="2"/>
      <c r="AW16" s="2"/>
    </row>
    <row r="17" spans="1:49" ht="14.4" x14ac:dyDescent="0.3">
      <c r="A17" t="str">
        <f>'Indicator Data'!A25</f>
        <v>Chittagong Hill Tract and Coast</v>
      </c>
      <c r="B17" t="str">
        <f>'Indicator Data'!B25</f>
        <v>Chattogram</v>
      </c>
      <c r="C17" t="str">
        <f>'Indicator Data'!C25</f>
        <v>Cox's Bazar</v>
      </c>
      <c r="D17">
        <f>'Indicator Data'!D25</f>
        <v>2022</v>
      </c>
      <c r="E17" s="238">
        <v>6.6</v>
      </c>
      <c r="F17" s="238">
        <v>7.4</v>
      </c>
      <c r="G17" s="238">
        <v>3</v>
      </c>
      <c r="H17" s="238">
        <f>IF(OR('Indicator Data'!BS25=0,'Indicator Data'!BS25="No data"),"0",ROUND(IF('Indicator Data'!BS25&gt;H$3,0,IF('Indicator Data'!BS25&lt;H$4,10,(H$3-'Indicator Data'!BS25)/(H$3-H$4)*10)),1))</f>
        <v>7.8</v>
      </c>
      <c r="I17" s="238">
        <f>IF(OR('Indicator Data'!BT25=0,'Indicator Data'!BT25="No data"),"0",ROUND(IF('Indicator Data'!BT25&gt;I$3,0,IF('Indicator Data'!BT25&lt;I$4,10,(I$3-'Indicator Data'!BT25)/(I$3-I$4)*10)),1))</f>
        <v>6.9</v>
      </c>
      <c r="J17" s="238">
        <f>IF(OR('Indicator Data'!BV25=0,'Indicator Data'!BV25="No data"),"0",ROUND(IF('Indicator Data'!BV25&gt;J$3,0,IF('Indicator Data'!BV25&lt;J$4,10,(J$3-'Indicator Data'!BV25)/(J$3-J$4)*10)),1))</f>
        <v>4.3</v>
      </c>
      <c r="K17" s="238">
        <f>IF(OR('Indicator Data'!BW25=0,'Indicator Data'!BW25="No data"),"0",ROUND(IF('Indicator Data'!BW25&gt;K$3,0,IF('Indicator Data'!BW25&lt;K$4,10,(K$3-'Indicator Data'!BW25)/(K$3-K$4)*10)),1))</f>
        <v>6.9</v>
      </c>
      <c r="L17" s="238">
        <f>IF(OR('Indicator Data'!BX25=0,'Indicator Data'!BX25="No data"),"0",ROUND(IF('Indicator Data'!BX25&gt;L$3,0,IF('Indicator Data'!BX25&lt;L$4,10,(L$3-'Indicator Data'!BX25)/(L$3-L$4)*10)),1))</f>
        <v>6.7</v>
      </c>
      <c r="M17" s="238">
        <f>IF(OR('Indicator Data'!BY25=0,'Indicator Data'!BY25="No data"),"0",ROUND(IF('Indicator Data'!BY25&gt;M$3,0,IF('Indicator Data'!BY25&lt;M$4,10,(M$3-'Indicator Data'!BY25)/(M$3-M$4)*10)),1))</f>
        <v>7.5</v>
      </c>
      <c r="N17" s="238">
        <f>IF(OR('Indicator Data'!BZ25=0,'Indicator Data'!BZ25="No data"),"0",ROUND(IF('Indicator Data'!BZ25&gt;N$3,0,IF('Indicator Data'!BZ25&lt;N$4,10,(N$3-'Indicator Data'!BZ25)/(N$3-N$4)*10)),1))</f>
        <v>5.6</v>
      </c>
      <c r="O17" s="238">
        <f>IF(OR('Indicator Data'!CA25=0,'Indicator Data'!CA25="No data"),"0",ROUND(IF('Indicator Data'!CA25&gt;O$3,0,IF('Indicator Data'!CA25&lt;O$4,10,(O$3-'Indicator Data'!CA25)/(O$3-O$4)*10)),1))</f>
        <v>9.1999999999999993</v>
      </c>
      <c r="P17" s="238">
        <f>IF(OR('Indicator Data'!CB25=0,'Indicator Data'!CB25="No data"),"0",ROUND(IF('Indicator Data'!CB25&gt;P$3,0,IF('Indicator Data'!CB25&lt;P$4,10,(P$3-'Indicator Data'!CB25)/(P$3-P$4)*10)),1))</f>
        <v>1.4</v>
      </c>
      <c r="Q17" s="238">
        <f>IF(OR('Indicator Data'!CC25=0,'Indicator Data'!CC25="No data"),"0",ROUND(IF('Indicator Data'!CC25&gt;Q$3,0,IF('Indicator Data'!CC25&lt;Q$4,10,(Q$3-'Indicator Data'!CC25)/(Q$3-Q$4)*10)),1))</f>
        <v>5.2</v>
      </c>
      <c r="R17" s="238">
        <f>IF(OR('Indicator Data'!CD25=0,'Indicator Data'!CD25="No data"),"0",ROUND(IF('Indicator Data'!CD25&gt;R$3,0,IF('Indicator Data'!CD25&lt;R$4,10,(R$3-'Indicator Data'!CD25)/(R$3-R$4)*10)),1))</f>
        <v>3.3</v>
      </c>
      <c r="S17" s="238">
        <f>IF(OR('Indicator Data'!CE25=0,'Indicator Data'!CE25="No data"),"0",ROUND(IF('Indicator Data'!CE25&gt;S$3,0,IF('Indicator Data'!CE25&lt;S$4,10,(S$3-'Indicator Data'!CE25)/(S$3-S$4)*10)),1))</f>
        <v>8</v>
      </c>
      <c r="T17" s="238">
        <f>IF(OR('Indicator Data'!CF25=0,'Indicator Data'!CF25="No data"),"0",ROUND(IF('Indicator Data'!CF25&gt;T$3,0,IF('Indicator Data'!CF25&lt;T$4,10,(T$3-'Indicator Data'!CF25)/(T$3-T$4)*10)),1))</f>
        <v>6.1</v>
      </c>
      <c r="U17" s="238">
        <f>IF(OR('Indicator Data'!CG25=0,'Indicator Data'!CG25="No data"),"0",ROUND(IF('Indicator Data'!CG25&gt;U$3,0,IF('Indicator Data'!CG25&lt;U$4,10,(U$3-'Indicator Data'!CG25)/(U$3-U$4)*10)),1))</f>
        <v>7.9</v>
      </c>
      <c r="V17" s="238">
        <f>IF(OR('Indicator Data'!CH25=0,'Indicator Data'!CH25="No data"),"0",ROUND(IF('Indicator Data'!CH25&gt;V$3,0,IF('Indicator Data'!CH25&lt;V$4,10,(V$3-'Indicator Data'!CH25)/(V$3-V$4)*10)),1))</f>
        <v>7.3</v>
      </c>
      <c r="W17" s="238">
        <f>IF(OR('Indicator Data'!CI25=0,'Indicator Data'!CI25="No data"),"0",ROUND(IF('Indicator Data'!CI25&gt;W$3,0,IF('Indicator Data'!CI25&lt;W$4,10,(W$3-'Indicator Data'!CI25)/(W$3-W$4)*10)),1))</f>
        <v>8</v>
      </c>
      <c r="X17" s="238">
        <f>IF(OR('Indicator Data'!CJ25=0,'Indicator Data'!CJ25="No data"),"0",ROUND(IF('Indicator Data'!CJ25&gt;X$3,0,IF('Indicator Data'!CJ25&lt;X$4,10,(X$3-'Indicator Data'!CJ25)/(X$3-X$4)*10)),1))</f>
        <v>6.9</v>
      </c>
      <c r="Y17" s="238">
        <f>IF(OR('Indicator Data'!CK25=0,'Indicator Data'!CK25="No data"),"0",ROUND(IF('Indicator Data'!CK25&gt;Y$3,0,IF('Indicator Data'!CK25&lt;Y$4,10,(Y$3-'Indicator Data'!CK25)/(Y$3-Y$4)*10)),1))</f>
        <v>9.6999999999999993</v>
      </c>
      <c r="Z17" s="238">
        <f>IF(OR('Indicator Data'!CL25=0,'Indicator Data'!CL25="No data"),"0",ROUND(IF('Indicator Data'!CL25&gt;Z$3,0,IF('Indicator Data'!CL25&lt;Z$4,10,(Z$3-'Indicator Data'!CL25)/(Z$3-Z$4)*10)),1))</f>
        <v>6.4</v>
      </c>
      <c r="AA17" s="238">
        <f>IF(OR('Indicator Data'!CM25=0,'Indicator Data'!CM25="No data"),"0",ROUND(IF('Indicator Data'!CM25&gt;AA$3,0,IF('Indicator Data'!CM25&lt;AA$4,10,(AA$3-'Indicator Data'!CM25)/(AA$3-AA$4)*10)),1))</f>
        <v>9.6</v>
      </c>
      <c r="AB17" s="238">
        <f>IF(OR('Indicator Data'!CN25=0,'Indicator Data'!CN25="No data"),"0",ROUND(IF('Indicator Data'!CN25&gt;AB$3,0,IF('Indicator Data'!CN25&lt;AB$4,10,(AB$3-'Indicator Data'!CN25)/(AB$3-AB$4)*10)),1))</f>
        <v>3.9</v>
      </c>
      <c r="AC17" s="238">
        <f>IF(OR('Indicator Data'!CO25=0,'Indicator Data'!CO25="No data"),"0",ROUND(IF('Indicator Data'!CO25&gt;AC$3,0,IF('Indicator Data'!CO25&lt;AC$4,10,(AC$3-'Indicator Data'!CO25)/(AC$3-AC$4)*10)),1))</f>
        <v>0</v>
      </c>
      <c r="AD17" s="253">
        <f t="shared" si="0"/>
        <v>7</v>
      </c>
      <c r="AE17" s="253">
        <f t="shared" si="1"/>
        <v>5.4</v>
      </c>
      <c r="AF17" s="253">
        <f t="shared" si="5"/>
        <v>6.2</v>
      </c>
      <c r="AG17" s="253">
        <f t="shared" si="2"/>
        <v>6.6</v>
      </c>
      <c r="AH17" s="253">
        <f t="shared" si="3"/>
        <v>4.8</v>
      </c>
      <c r="AI17" s="253">
        <f t="shared" si="4"/>
        <v>7.7</v>
      </c>
      <c r="AJ17" s="253">
        <f t="shared" si="6"/>
        <v>5</v>
      </c>
      <c r="AK17" s="254">
        <f t="shared" si="7"/>
        <v>6.2</v>
      </c>
      <c r="AL17" s="254">
        <f t="shared" si="8"/>
        <v>4.8</v>
      </c>
      <c r="AM17" s="254">
        <f t="shared" si="9"/>
        <v>5.5</v>
      </c>
      <c r="AN17" s="46"/>
      <c r="AO17" s="2"/>
      <c r="AP17" s="2"/>
      <c r="AQ17" s="2"/>
      <c r="AR17" s="2"/>
      <c r="AS17" s="2"/>
      <c r="AT17" s="2"/>
      <c r="AU17" s="2"/>
      <c r="AV17" s="2"/>
      <c r="AW17" s="2"/>
    </row>
    <row r="18" spans="1:49" ht="14.4" x14ac:dyDescent="0.3">
      <c r="A18" t="str">
        <f>'Indicator Data'!A26</f>
        <v>Cross Cutting Area</v>
      </c>
      <c r="B18" t="str">
        <f>'Indicator Data'!B26</f>
        <v>Chattogram</v>
      </c>
      <c r="C18" t="str">
        <f>'Indicator Data'!C26</f>
        <v>Feni</v>
      </c>
      <c r="D18">
        <f>'Indicator Data'!D26</f>
        <v>2030</v>
      </c>
      <c r="E18" s="238">
        <v>6.6</v>
      </c>
      <c r="F18" s="238">
        <v>7.4</v>
      </c>
      <c r="G18" s="238">
        <v>3</v>
      </c>
      <c r="H18" s="238">
        <f>IF(OR('Indicator Data'!BS26=0,'Indicator Data'!BS26="No data"),"0",ROUND(IF('Indicator Data'!BS26&gt;H$3,0,IF('Indicator Data'!BS26&lt;H$4,10,(H$3-'Indicator Data'!BS26)/(H$3-H$4)*10)),1))</f>
        <v>9.4</v>
      </c>
      <c r="I18" s="238">
        <f>IF(OR('Indicator Data'!BT26=0,'Indicator Data'!BT26="No data"),"0",ROUND(IF('Indicator Data'!BT26&gt;I$3,0,IF('Indicator Data'!BT26&lt;I$4,10,(I$3-'Indicator Data'!BT26)/(I$3-I$4)*10)),1))</f>
        <v>9.3000000000000007</v>
      </c>
      <c r="J18" s="238">
        <f>IF(OR('Indicator Data'!BV26=0,'Indicator Data'!BV26="No data"),"0",ROUND(IF('Indicator Data'!BV26&gt;J$3,0,IF('Indicator Data'!BV26&lt;J$4,10,(J$3-'Indicator Data'!BV26)/(J$3-J$4)*10)),1))</f>
        <v>4.5</v>
      </c>
      <c r="K18" s="238">
        <f>IF(OR('Indicator Data'!BW26=0,'Indicator Data'!BW26="No data"),"0",ROUND(IF('Indicator Data'!BW26&gt;K$3,0,IF('Indicator Data'!BW26&lt;K$4,10,(K$3-'Indicator Data'!BW26)/(K$3-K$4)*10)),1))</f>
        <v>9.1999999999999993</v>
      </c>
      <c r="L18" s="238">
        <f>IF(OR('Indicator Data'!BX26=0,'Indicator Data'!BX26="No data"),"0",ROUND(IF('Indicator Data'!BX26&gt;L$3,0,IF('Indicator Data'!BX26&lt;L$4,10,(L$3-'Indicator Data'!BX26)/(L$3-L$4)*10)),1))</f>
        <v>8.6999999999999993</v>
      </c>
      <c r="M18" s="238">
        <f>IF(OR('Indicator Data'!BY26=0,'Indicator Data'!BY26="No data"),"0",ROUND(IF('Indicator Data'!BY26&gt;M$3,0,IF('Indicator Data'!BY26&lt;M$4,10,(M$3-'Indicator Data'!BY26)/(M$3-M$4)*10)),1))</f>
        <v>4</v>
      </c>
      <c r="N18" s="238">
        <f>IF(OR('Indicator Data'!BZ26=0,'Indicator Data'!BZ26="No data"),"0",ROUND(IF('Indicator Data'!BZ26&gt;N$3,0,IF('Indicator Data'!BZ26&lt;N$4,10,(N$3-'Indicator Data'!BZ26)/(N$3-N$4)*10)),1))</f>
        <v>0</v>
      </c>
      <c r="O18" s="238">
        <f>IF(OR('Indicator Data'!CA26=0,'Indicator Data'!CA26="No data"),"0",ROUND(IF('Indicator Data'!CA26&gt;O$3,0,IF('Indicator Data'!CA26&lt;O$4,10,(O$3-'Indicator Data'!CA26)/(O$3-O$4)*10)),1))</f>
        <v>2.1</v>
      </c>
      <c r="P18" s="238">
        <f>IF(OR('Indicator Data'!CB26=0,'Indicator Data'!CB26="No data"),"0",ROUND(IF('Indicator Data'!CB26&gt;P$3,0,IF('Indicator Data'!CB26&lt;P$4,10,(P$3-'Indicator Data'!CB26)/(P$3-P$4)*10)),1))</f>
        <v>1.1000000000000001</v>
      </c>
      <c r="Q18" s="238">
        <f>IF(OR('Indicator Data'!CC26=0,'Indicator Data'!CC26="No data"),"0",ROUND(IF('Indicator Data'!CC26&gt;Q$3,0,IF('Indicator Data'!CC26&lt;Q$4,10,(Q$3-'Indicator Data'!CC26)/(Q$3-Q$4)*10)),1))</f>
        <v>7.3</v>
      </c>
      <c r="R18" s="238">
        <f>IF(OR('Indicator Data'!CD26=0,'Indicator Data'!CD26="No data"),"0",ROUND(IF('Indicator Data'!CD26&gt;R$3,0,IF('Indicator Data'!CD26&lt;R$4,10,(R$3-'Indicator Data'!CD26)/(R$3-R$4)*10)),1))</f>
        <v>0.6</v>
      </c>
      <c r="S18" s="238">
        <f>IF(OR('Indicator Data'!CE26=0,'Indicator Data'!CE26="No data"),"0",ROUND(IF('Indicator Data'!CE26&gt;S$3,0,IF('Indicator Data'!CE26&lt;S$4,10,(S$3-'Indicator Data'!CE26)/(S$3-S$4)*10)),1))</f>
        <v>2.9</v>
      </c>
      <c r="T18" s="238">
        <f>IF(OR('Indicator Data'!CF26=0,'Indicator Data'!CF26="No data"),"0",ROUND(IF('Indicator Data'!CF26&gt;T$3,0,IF('Indicator Data'!CF26&lt;T$4,10,(T$3-'Indicator Data'!CF26)/(T$3-T$4)*10)),1))</f>
        <v>3.3</v>
      </c>
      <c r="U18" s="238">
        <f>IF(OR('Indicator Data'!CG26=0,'Indicator Data'!CG26="No data"),"0",ROUND(IF('Indicator Data'!CG26&gt;U$3,0,IF('Indicator Data'!CG26&lt;U$4,10,(U$3-'Indicator Data'!CG26)/(U$3-U$4)*10)),1))</f>
        <v>5.3</v>
      </c>
      <c r="V18" s="238">
        <f>IF(OR('Indicator Data'!CH26=0,'Indicator Data'!CH26="No data"),"0",ROUND(IF('Indicator Data'!CH26&gt;V$3,0,IF('Indicator Data'!CH26&lt;V$4,10,(V$3-'Indicator Data'!CH26)/(V$3-V$4)*10)),1))</f>
        <v>3.1</v>
      </c>
      <c r="W18" s="238">
        <f>IF(OR('Indicator Data'!CI26=0,'Indicator Data'!CI26="No data"),"0",ROUND(IF('Indicator Data'!CI26&gt;W$3,0,IF('Indicator Data'!CI26&lt;W$4,10,(W$3-'Indicator Data'!CI26)/(W$3-W$4)*10)),1))</f>
        <v>6.6</v>
      </c>
      <c r="X18" s="238">
        <f>IF(OR('Indicator Data'!CJ26=0,'Indicator Data'!CJ26="No data"),"0",ROUND(IF('Indicator Data'!CJ26&gt;X$3,0,IF('Indicator Data'!CJ26&lt;X$4,10,(X$3-'Indicator Data'!CJ26)/(X$3-X$4)*10)),1))</f>
        <v>5.5</v>
      </c>
      <c r="Y18" s="238">
        <f>IF(OR('Indicator Data'!CK26=0,'Indicator Data'!CK26="No data"),"0",ROUND(IF('Indicator Data'!CK26&gt;Y$3,0,IF('Indicator Data'!CK26&lt;Y$4,10,(Y$3-'Indicator Data'!CK26)/(Y$3-Y$4)*10)),1))</f>
        <v>8.9</v>
      </c>
      <c r="Z18" s="238">
        <f>IF(OR('Indicator Data'!CL26=0,'Indicator Data'!CL26="No data"),"0",ROUND(IF('Indicator Data'!CL26&gt;Z$3,0,IF('Indicator Data'!CL26&lt;Z$4,10,(Z$3-'Indicator Data'!CL26)/(Z$3-Z$4)*10)),1))</f>
        <v>1.8</v>
      </c>
      <c r="AA18" s="238">
        <f>IF(OR('Indicator Data'!CM26=0,'Indicator Data'!CM26="No data"),"0",ROUND(IF('Indicator Data'!CM26&gt;AA$3,0,IF('Indicator Data'!CM26&lt;AA$4,10,(AA$3-'Indicator Data'!CM26)/(AA$3-AA$4)*10)),1))</f>
        <v>8.5</v>
      </c>
      <c r="AB18" s="238">
        <f>IF(OR('Indicator Data'!CN26=0,'Indicator Data'!CN26="No data"),"0",ROUND(IF('Indicator Data'!CN26&gt;AB$3,0,IF('Indicator Data'!CN26&lt;AB$4,10,(AB$3-'Indicator Data'!CN26)/(AB$3-AB$4)*10)),1))</f>
        <v>1.7</v>
      </c>
      <c r="AC18" s="238">
        <f>IF(OR('Indicator Data'!CO26=0,'Indicator Data'!CO26="No data"),"0",ROUND(IF('Indicator Data'!CO26&gt;AC$3,0,IF('Indicator Data'!CO26&lt;AC$4,10,(AC$3-'Indicator Data'!CO26)/(AC$3-AC$4)*10)),1))</f>
        <v>5.5</v>
      </c>
      <c r="AD18" s="253">
        <f t="shared" si="0"/>
        <v>7</v>
      </c>
      <c r="AE18" s="253">
        <f t="shared" si="1"/>
        <v>6.2</v>
      </c>
      <c r="AF18" s="253">
        <f t="shared" si="5"/>
        <v>7.9</v>
      </c>
      <c r="AG18" s="253">
        <f t="shared" si="2"/>
        <v>2</v>
      </c>
      <c r="AH18" s="253">
        <f t="shared" si="3"/>
        <v>2.8</v>
      </c>
      <c r="AI18" s="253">
        <f t="shared" si="4"/>
        <v>5.0999999999999996</v>
      </c>
      <c r="AJ18" s="253">
        <f t="shared" si="6"/>
        <v>4.4000000000000004</v>
      </c>
      <c r="AK18" s="254">
        <f t="shared" si="7"/>
        <v>7</v>
      </c>
      <c r="AL18" s="254">
        <f t="shared" si="8"/>
        <v>2.9</v>
      </c>
      <c r="AM18" s="254">
        <f t="shared" si="9"/>
        <v>5.3</v>
      </c>
      <c r="AN18" s="46"/>
      <c r="AO18" s="2"/>
      <c r="AP18" s="2"/>
      <c r="AQ18" s="2"/>
      <c r="AR18" s="2"/>
      <c r="AS18" s="2"/>
      <c r="AT18" s="2"/>
      <c r="AU18" s="2"/>
      <c r="AV18" s="2"/>
      <c r="AW18" s="2"/>
    </row>
    <row r="19" spans="1:49" ht="14.4" x14ac:dyDescent="0.3">
      <c r="A19" t="str">
        <f>'Indicator Data'!A27</f>
        <v>Chittagong Hill Tract and Coast</v>
      </c>
      <c r="B19" t="str">
        <f>'Indicator Data'!B27</f>
        <v>Chattogram</v>
      </c>
      <c r="C19" t="str">
        <f>'Indicator Data'!C27</f>
        <v>Khagrachhari</v>
      </c>
      <c r="D19">
        <f>'Indicator Data'!D27</f>
        <v>2046</v>
      </c>
      <c r="E19" s="238">
        <v>6.6</v>
      </c>
      <c r="F19" s="238">
        <v>7.4</v>
      </c>
      <c r="G19" s="238">
        <v>3</v>
      </c>
      <c r="H19" s="238" t="s">
        <v>468</v>
      </c>
      <c r="I19" s="238">
        <f>IF(OR('Indicator Data'!BT27=0,'Indicator Data'!BT27="No data"),"0",ROUND(IF('Indicator Data'!BT27&gt;I$3,0,IF('Indicator Data'!BT27&lt;I$4,10,(I$3-'Indicator Data'!BT27)/(I$3-I$4)*10)),1))</f>
        <v>9.6</v>
      </c>
      <c r="J19" s="238">
        <f>IF(OR('Indicator Data'!BV27=0,'Indicator Data'!BV27="No data"),"0",ROUND(IF('Indicator Data'!BV27&gt;J$3,0,IF('Indicator Data'!BV27&lt;J$4,10,(J$3-'Indicator Data'!BV27)/(J$3-J$4)*10)),1))</f>
        <v>5.8</v>
      </c>
      <c r="K19" s="238">
        <f>IF(OR('Indicator Data'!BW27=0,'Indicator Data'!BW27="No data"),"0",ROUND(IF('Indicator Data'!BW27&gt;K$3,0,IF('Indicator Data'!BW27&lt;K$4,10,(K$3-'Indicator Data'!BW27)/(K$3-K$4)*10)),1))</f>
        <v>4.3</v>
      </c>
      <c r="L19" s="238" t="str">
        <f>IF(OR('Indicator Data'!BX27=0,'Indicator Data'!BX27="No data"),"0",ROUND(IF('Indicator Data'!BX27&gt;L$3,0,IF('Indicator Data'!BX27&lt;L$4,10,(L$3-'Indicator Data'!BX27)/(L$3-L$4)*10)),1))</f>
        <v>0</v>
      </c>
      <c r="M19" s="238">
        <f>IF(OR('Indicator Data'!BY27=0,'Indicator Data'!BY27="No data"),"0",ROUND(IF('Indicator Data'!BY27&gt;M$3,0,IF('Indicator Data'!BY27&lt;M$4,10,(M$3-'Indicator Data'!BY27)/(M$3-M$4)*10)),1))</f>
        <v>8.9</v>
      </c>
      <c r="N19" s="238">
        <f>IF(OR('Indicator Data'!BZ27=0,'Indicator Data'!BZ27="No data"),"0",ROUND(IF('Indicator Data'!BZ27&gt;N$3,0,IF('Indicator Data'!BZ27&lt;N$4,10,(N$3-'Indicator Data'!BZ27)/(N$3-N$4)*10)),1))</f>
        <v>10</v>
      </c>
      <c r="O19" s="238">
        <f>IF(OR('Indicator Data'!CA27=0,'Indicator Data'!CA27="No data"),"0",ROUND(IF('Indicator Data'!CA27&gt;O$3,0,IF('Indicator Data'!CA27&lt;O$4,10,(O$3-'Indicator Data'!CA27)/(O$3-O$4)*10)),1))</f>
        <v>6.6</v>
      </c>
      <c r="P19" s="238">
        <f>IF(OR('Indicator Data'!CB27=0,'Indicator Data'!CB27="No data"),"0",ROUND(IF('Indicator Data'!CB27&gt;P$3,0,IF('Indicator Data'!CB27&lt;P$4,10,(P$3-'Indicator Data'!CB27)/(P$3-P$4)*10)),1))</f>
        <v>4.7</v>
      </c>
      <c r="Q19" s="238">
        <f>IF(OR('Indicator Data'!CC27=0,'Indicator Data'!CC27="No data"),"0",ROUND(IF('Indicator Data'!CC27&gt;Q$3,0,IF('Indicator Data'!CC27&lt;Q$4,10,(Q$3-'Indicator Data'!CC27)/(Q$3-Q$4)*10)),1))</f>
        <v>6.5</v>
      </c>
      <c r="R19" s="238">
        <f>IF(OR('Indicator Data'!CD27=0,'Indicator Data'!CD27="No data"),"0",ROUND(IF('Indicator Data'!CD27&gt;R$3,0,IF('Indicator Data'!CD27&lt;R$4,10,(R$3-'Indicator Data'!CD27)/(R$3-R$4)*10)),1))</f>
        <v>7</v>
      </c>
      <c r="S19" s="238">
        <f>IF(OR('Indicator Data'!CE27=0,'Indicator Data'!CE27="No data"),"0",ROUND(IF('Indicator Data'!CE27&gt;S$3,0,IF('Indicator Data'!CE27&lt;S$4,10,(S$3-'Indicator Data'!CE27)/(S$3-S$4)*10)),1))</f>
        <v>8.9</v>
      </c>
      <c r="T19" s="238">
        <f>IF(OR('Indicator Data'!CF27=0,'Indicator Data'!CF27="No data"),"0",ROUND(IF('Indicator Data'!CF27&gt;T$3,0,IF('Indicator Data'!CF27&lt;T$4,10,(T$3-'Indicator Data'!CF27)/(T$3-T$4)*10)),1))</f>
        <v>9.4</v>
      </c>
      <c r="U19" s="238">
        <f>IF(OR('Indicator Data'!CG27=0,'Indicator Data'!CG27="No data"),"0",ROUND(IF('Indicator Data'!CG27&gt;U$3,0,IF('Indicator Data'!CG27&lt;U$4,10,(U$3-'Indicator Data'!CG27)/(U$3-U$4)*10)),1))</f>
        <v>7.7</v>
      </c>
      <c r="V19" s="238">
        <f>IF(OR('Indicator Data'!CH27=0,'Indicator Data'!CH27="No data"),"0",ROUND(IF('Indicator Data'!CH27&gt;V$3,0,IF('Indicator Data'!CH27&lt;V$4,10,(V$3-'Indicator Data'!CH27)/(V$3-V$4)*10)),1))</f>
        <v>8.8000000000000007</v>
      </c>
      <c r="W19" s="238">
        <f>IF(OR('Indicator Data'!CI27=0,'Indicator Data'!CI27="No data"),"0",ROUND(IF('Indicator Data'!CI27&gt;W$3,0,IF('Indicator Data'!CI27&lt;W$4,10,(W$3-'Indicator Data'!CI27)/(W$3-W$4)*10)),1))</f>
        <v>2.9</v>
      </c>
      <c r="X19" s="238">
        <f>IF(OR('Indicator Data'!CJ27=0,'Indicator Data'!CJ27="No data"),"0",ROUND(IF('Indicator Data'!CJ27&gt;X$3,0,IF('Indicator Data'!CJ27&lt;X$4,10,(X$3-'Indicator Data'!CJ27)/(X$3-X$4)*10)),1))</f>
        <v>1.8</v>
      </c>
      <c r="Y19" s="238">
        <f>IF(OR('Indicator Data'!CK27=0,'Indicator Data'!CK27="No data"),"0",ROUND(IF('Indicator Data'!CK27&gt;Y$3,0,IF('Indicator Data'!CK27&lt;Y$4,10,(Y$3-'Indicator Data'!CK27)/(Y$3-Y$4)*10)),1))</f>
        <v>7.7</v>
      </c>
      <c r="Z19" s="238">
        <f>IF(OR('Indicator Data'!CL27=0,'Indicator Data'!CL27="No data"),"0",ROUND(IF('Indicator Data'!CL27&gt;Z$3,0,IF('Indicator Data'!CL27&lt;Z$4,10,(Z$3-'Indicator Data'!CL27)/(Z$3-Z$4)*10)),1))</f>
        <v>6.1</v>
      </c>
      <c r="AA19" s="238">
        <f>IF(OR('Indicator Data'!CM27=0,'Indicator Data'!CM27="No data"),"0",ROUND(IF('Indicator Data'!CM27&gt;AA$3,0,IF('Indicator Data'!CM27&lt;AA$4,10,(AA$3-'Indicator Data'!CM27)/(AA$3-AA$4)*10)),1))</f>
        <v>9.4</v>
      </c>
      <c r="AB19" s="238">
        <f>IF(OR('Indicator Data'!CN27=0,'Indicator Data'!CN27="No data"),"0",ROUND(IF('Indicator Data'!CN27&gt;AB$3,0,IF('Indicator Data'!CN27&lt;AB$4,10,(AB$3-'Indicator Data'!CN27)/(AB$3-AB$4)*10)),1))</f>
        <v>5.5</v>
      </c>
      <c r="AC19" s="238">
        <f>IF(OR('Indicator Data'!CO27=0,'Indicator Data'!CO27="No data"),"0",ROUND(IF('Indicator Data'!CO27&gt;AC$3,0,IF('Indicator Data'!CO27&lt;AC$4,10,(AC$3-'Indicator Data'!CO27)/(AC$3-AC$4)*10)),1))</f>
        <v>8.1</v>
      </c>
      <c r="AD19" s="253">
        <f t="shared" si="0"/>
        <v>7</v>
      </c>
      <c r="AE19" s="253">
        <f t="shared" si="1"/>
        <v>3</v>
      </c>
      <c r="AF19" s="253">
        <f t="shared" si="5"/>
        <v>6.6</v>
      </c>
      <c r="AG19" s="253">
        <f t="shared" si="2"/>
        <v>9.5</v>
      </c>
      <c r="AH19" s="253">
        <f t="shared" si="3"/>
        <v>6.2</v>
      </c>
      <c r="AI19" s="253">
        <f t="shared" si="4"/>
        <v>6.7</v>
      </c>
      <c r="AJ19" s="253">
        <f t="shared" si="6"/>
        <v>7.3</v>
      </c>
      <c r="AK19" s="254">
        <f t="shared" si="7"/>
        <v>5.5</v>
      </c>
      <c r="AL19" s="254">
        <f t="shared" si="8"/>
        <v>5.9</v>
      </c>
      <c r="AM19" s="254">
        <f t="shared" si="9"/>
        <v>5.7</v>
      </c>
      <c r="AN19" s="46"/>
      <c r="AO19" s="2"/>
      <c r="AP19" s="2"/>
      <c r="AQ19" s="2"/>
      <c r="AR19" s="2"/>
      <c r="AS19" s="2"/>
      <c r="AT19" s="2"/>
      <c r="AU19" s="2"/>
      <c r="AV19" s="2"/>
      <c r="AW19" s="2"/>
    </row>
    <row r="20" spans="1:49" ht="14.4" x14ac:dyDescent="0.3">
      <c r="A20" t="str">
        <f>'Indicator Data'!A28</f>
        <v>Coastal Zone</v>
      </c>
      <c r="B20" t="str">
        <f>'Indicator Data'!B28</f>
        <v>Chattogram</v>
      </c>
      <c r="C20" t="str">
        <f>'Indicator Data'!C28</f>
        <v>Lakshmipur</v>
      </c>
      <c r="D20">
        <f>'Indicator Data'!D28</f>
        <v>2051</v>
      </c>
      <c r="E20" s="238">
        <v>6.6</v>
      </c>
      <c r="F20" s="238">
        <v>7.4</v>
      </c>
      <c r="G20" s="238">
        <v>3</v>
      </c>
      <c r="H20" s="238">
        <f>IF(OR('Indicator Data'!BS28=0,'Indicator Data'!BS28="No data"),"0",ROUND(IF('Indicator Data'!BS28&gt;H$3,0,IF('Indicator Data'!BS28&lt;H$4,10,(H$3-'Indicator Data'!BS28)/(H$3-H$4)*10)),1))</f>
        <v>9.5</v>
      </c>
      <c r="I20" s="238">
        <f>IF(OR('Indicator Data'!BT28=0,'Indicator Data'!BT28="No data"),"0",ROUND(IF('Indicator Data'!BT28&gt;I$3,0,IF('Indicator Data'!BT28&lt;I$4,10,(I$3-'Indicator Data'!BT28)/(I$3-I$4)*10)),1))</f>
        <v>8.5</v>
      </c>
      <c r="J20" s="238">
        <f>IF(OR('Indicator Data'!BV28=0,'Indicator Data'!BV28="No data"),"0",ROUND(IF('Indicator Data'!BV28&gt;J$3,0,IF('Indicator Data'!BV28&lt;J$4,10,(J$3-'Indicator Data'!BV28)/(J$3-J$4)*10)),1))</f>
        <v>3.2</v>
      </c>
      <c r="K20" s="238">
        <f>IF(OR('Indicator Data'!BW28=0,'Indicator Data'!BW28="No data"),"0",ROUND(IF('Indicator Data'!BW28&gt;K$3,0,IF('Indicator Data'!BW28&lt;K$4,10,(K$3-'Indicator Data'!BW28)/(K$3-K$4)*10)),1))</f>
        <v>7.4</v>
      </c>
      <c r="L20" s="238">
        <f>IF(OR('Indicator Data'!BX28=0,'Indicator Data'!BX28="No data"),"0",ROUND(IF('Indicator Data'!BX28&gt;L$3,0,IF('Indicator Data'!BX28&lt;L$4,10,(L$3-'Indicator Data'!BX28)/(L$3-L$4)*10)),1))</f>
        <v>8.1999999999999993</v>
      </c>
      <c r="M20" s="238">
        <f>IF(OR('Indicator Data'!BY28=0,'Indicator Data'!BY28="No data"),"0",ROUND(IF('Indicator Data'!BY28&gt;M$3,0,IF('Indicator Data'!BY28&lt;M$4,10,(M$3-'Indicator Data'!BY28)/(M$3-M$4)*10)),1))</f>
        <v>3.6</v>
      </c>
      <c r="N20" s="238">
        <f>IF(OR('Indicator Data'!BZ28=0,'Indicator Data'!BZ28="No data"),"0",ROUND(IF('Indicator Data'!BZ28&gt;N$3,0,IF('Indicator Data'!BZ28&lt;N$4,10,(N$3-'Indicator Data'!BZ28)/(N$3-N$4)*10)),1))</f>
        <v>0</v>
      </c>
      <c r="O20" s="238">
        <f>IF(OR('Indicator Data'!CA28=0,'Indicator Data'!CA28="No data"),"0",ROUND(IF('Indicator Data'!CA28&gt;O$3,0,IF('Indicator Data'!CA28&lt;O$4,10,(O$3-'Indicator Data'!CA28)/(O$3-O$4)*10)),1))</f>
        <v>1.9</v>
      </c>
      <c r="P20" s="238">
        <f>IF(OR('Indicator Data'!CB28=0,'Indicator Data'!CB28="No data"),"0",ROUND(IF('Indicator Data'!CB28&gt;P$3,0,IF('Indicator Data'!CB28&lt;P$4,10,(P$3-'Indicator Data'!CB28)/(P$3-P$4)*10)),1))</f>
        <v>1.4</v>
      </c>
      <c r="Q20" s="238">
        <f>IF(OR('Indicator Data'!CC28=0,'Indicator Data'!CC28="No data"),"0",ROUND(IF('Indicator Data'!CC28&gt;Q$3,0,IF('Indicator Data'!CC28&lt;Q$4,10,(Q$3-'Indicator Data'!CC28)/(Q$3-Q$4)*10)),1))</f>
        <v>4.0999999999999996</v>
      </c>
      <c r="R20" s="238">
        <f>IF(OR('Indicator Data'!CD28=0,'Indicator Data'!CD28="No data"),"0",ROUND(IF('Indicator Data'!CD28&gt;R$3,0,IF('Indicator Data'!CD28&lt;R$4,10,(R$3-'Indicator Data'!CD28)/(R$3-R$4)*10)),1))</f>
        <v>0.4</v>
      </c>
      <c r="S20" s="238">
        <f>IF(OR('Indicator Data'!CE28=0,'Indicator Data'!CE28="No data"),"0",ROUND(IF('Indicator Data'!CE28&gt;S$3,0,IF('Indicator Data'!CE28&lt;S$4,10,(S$3-'Indicator Data'!CE28)/(S$3-S$4)*10)),1))</f>
        <v>5.8</v>
      </c>
      <c r="T20" s="238">
        <f>IF(OR('Indicator Data'!CF28=0,'Indicator Data'!CF28="No data"),"0",ROUND(IF('Indicator Data'!CF28&gt;T$3,0,IF('Indicator Data'!CF28&lt;T$4,10,(T$3-'Indicator Data'!CF28)/(T$3-T$4)*10)),1))</f>
        <v>8.1999999999999993</v>
      </c>
      <c r="U20" s="238">
        <f>IF(OR('Indicator Data'!CG28=0,'Indicator Data'!CG28="No data"),"0",ROUND(IF('Indicator Data'!CG28&gt;U$3,0,IF('Indicator Data'!CG28&lt;U$4,10,(U$3-'Indicator Data'!CG28)/(U$3-U$4)*10)),1))</f>
        <v>5</v>
      </c>
      <c r="V20" s="238">
        <f>IF(OR('Indicator Data'!CH28=0,'Indicator Data'!CH28="No data"),"0",ROUND(IF('Indicator Data'!CH28&gt;V$3,0,IF('Indicator Data'!CH28&lt;V$4,10,(V$3-'Indicator Data'!CH28)/(V$3-V$4)*10)),1))</f>
        <v>3</v>
      </c>
      <c r="W20" s="238">
        <f>IF(OR('Indicator Data'!CI28=0,'Indicator Data'!CI28="No data"),"0",ROUND(IF('Indicator Data'!CI28&gt;W$3,0,IF('Indicator Data'!CI28&lt;W$4,10,(W$3-'Indicator Data'!CI28)/(W$3-W$4)*10)),1))</f>
        <v>7.6</v>
      </c>
      <c r="X20" s="238">
        <f>IF(OR('Indicator Data'!CJ28=0,'Indicator Data'!CJ28="No data"),"0",ROUND(IF('Indicator Data'!CJ28&gt;X$3,0,IF('Indicator Data'!CJ28&lt;X$4,10,(X$3-'Indicator Data'!CJ28)/(X$3-X$4)*10)),1))</f>
        <v>6.4</v>
      </c>
      <c r="Y20" s="238">
        <f>IF(OR('Indicator Data'!CK28=0,'Indicator Data'!CK28="No data"),"0",ROUND(IF('Indicator Data'!CK28&gt;Y$3,0,IF('Indicator Data'!CK28&lt;Y$4,10,(Y$3-'Indicator Data'!CK28)/(Y$3-Y$4)*10)),1))</f>
        <v>9.9</v>
      </c>
      <c r="Z20" s="238">
        <f>IF(OR('Indicator Data'!CL28=0,'Indicator Data'!CL28="No data"),"0",ROUND(IF('Indicator Data'!CL28&gt;Z$3,0,IF('Indicator Data'!CL28&lt;Z$4,10,(Z$3-'Indicator Data'!CL28)/(Z$3-Z$4)*10)),1))</f>
        <v>4.5</v>
      </c>
      <c r="AA20" s="238">
        <f>IF(OR('Indicator Data'!CM28=0,'Indicator Data'!CM28="No data"),"0",ROUND(IF('Indicator Data'!CM28&gt;AA$3,0,IF('Indicator Data'!CM28&lt;AA$4,10,(AA$3-'Indicator Data'!CM28)/(AA$3-AA$4)*10)),1))</f>
        <v>8.5</v>
      </c>
      <c r="AB20" s="238">
        <f>IF(OR('Indicator Data'!CN28=0,'Indicator Data'!CN28="No data"),"0",ROUND(IF('Indicator Data'!CN28&gt;AB$3,0,IF('Indicator Data'!CN28&lt;AB$4,10,(AB$3-'Indicator Data'!CN28)/(AB$3-AB$4)*10)),1))</f>
        <v>3.7</v>
      </c>
      <c r="AC20" s="238">
        <f>IF(OR('Indicator Data'!CO28=0,'Indicator Data'!CO28="No data"),"0",ROUND(IF('Indicator Data'!CO28&gt;AC$3,0,IF('Indicator Data'!CO28&lt;AC$4,10,(AC$3-'Indicator Data'!CO28)/(AC$3-AC$4)*10)),1))</f>
        <v>3.4</v>
      </c>
      <c r="AD20" s="253">
        <f t="shared" si="0"/>
        <v>7</v>
      </c>
      <c r="AE20" s="253">
        <f t="shared" si="1"/>
        <v>6.3</v>
      </c>
      <c r="AF20" s="253">
        <f t="shared" si="5"/>
        <v>6.8</v>
      </c>
      <c r="AG20" s="253">
        <f t="shared" si="2"/>
        <v>1.8</v>
      </c>
      <c r="AH20" s="253">
        <f t="shared" si="3"/>
        <v>2</v>
      </c>
      <c r="AI20" s="253">
        <f t="shared" si="4"/>
        <v>6.6</v>
      </c>
      <c r="AJ20" s="253">
        <f t="shared" si="6"/>
        <v>5</v>
      </c>
      <c r="AK20" s="254">
        <f t="shared" si="7"/>
        <v>6.7</v>
      </c>
      <c r="AL20" s="254">
        <f t="shared" si="8"/>
        <v>3.1</v>
      </c>
      <c r="AM20" s="254">
        <f t="shared" si="9"/>
        <v>5.2</v>
      </c>
      <c r="AN20" s="46"/>
      <c r="AO20" s="2"/>
      <c r="AP20" s="2"/>
      <c r="AQ20" s="2"/>
      <c r="AR20" s="2"/>
      <c r="AS20" s="2"/>
      <c r="AT20" s="2"/>
      <c r="AU20" s="2"/>
      <c r="AV20" s="2"/>
      <c r="AW20" s="2"/>
    </row>
    <row r="21" spans="1:49" ht="14.4" x14ac:dyDescent="0.3">
      <c r="A21" t="str">
        <f>'Indicator Data'!A29</f>
        <v>Coastal Zone</v>
      </c>
      <c r="B21" t="str">
        <f>'Indicator Data'!B29</f>
        <v>Chattogram</v>
      </c>
      <c r="C21" t="str">
        <f>'Indicator Data'!C29</f>
        <v>Noakhali</v>
      </c>
      <c r="D21">
        <f>'Indicator Data'!D29</f>
        <v>2075</v>
      </c>
      <c r="E21" s="238">
        <v>6.6</v>
      </c>
      <c r="F21" s="238">
        <v>7.4</v>
      </c>
      <c r="G21" s="238">
        <v>3</v>
      </c>
      <c r="H21" s="238">
        <f>IF(OR('Indicator Data'!BS29=0,'Indicator Data'!BS29="No data"),"0",ROUND(IF('Indicator Data'!BS29&gt;H$3,0,IF('Indicator Data'!BS29&lt;H$4,10,(H$3-'Indicator Data'!BS29)/(H$3-H$4)*10)),1))</f>
        <v>8.6999999999999993</v>
      </c>
      <c r="I21" s="238">
        <f>IF(OR('Indicator Data'!BT29=0,'Indicator Data'!BT29="No data"),"0",ROUND(IF('Indicator Data'!BT29&gt;I$3,0,IF('Indicator Data'!BT29&lt;I$4,10,(I$3-'Indicator Data'!BT29)/(I$3-I$4)*10)),1))</f>
        <v>9.1</v>
      </c>
      <c r="J21" s="238">
        <f>IF(OR('Indicator Data'!BV29=0,'Indicator Data'!BV29="No data"),"0",ROUND(IF('Indicator Data'!BV29&gt;J$3,0,IF('Indicator Data'!BV29&lt;J$4,10,(J$3-'Indicator Data'!BV29)/(J$3-J$4)*10)),1))</f>
        <v>2.5</v>
      </c>
      <c r="K21" s="238">
        <f>IF(OR('Indicator Data'!BW29=0,'Indicator Data'!BW29="No data"),"0",ROUND(IF('Indicator Data'!BW29&gt;K$3,0,IF('Indicator Data'!BW29&lt;K$4,10,(K$3-'Indicator Data'!BW29)/(K$3-K$4)*10)),1))</f>
        <v>9.5</v>
      </c>
      <c r="L21" s="238">
        <f>IF(OR('Indicator Data'!BX29=0,'Indicator Data'!BX29="No data"),"0",ROUND(IF('Indicator Data'!BX29&gt;L$3,0,IF('Indicator Data'!BX29&lt;L$4,10,(L$3-'Indicator Data'!BX29)/(L$3-L$4)*10)),1))</f>
        <v>7.5</v>
      </c>
      <c r="M21" s="238">
        <f>IF(OR('Indicator Data'!BY29=0,'Indicator Data'!BY29="No data"),"0",ROUND(IF('Indicator Data'!BY29&gt;M$3,0,IF('Indicator Data'!BY29&lt;M$4,10,(M$3-'Indicator Data'!BY29)/(M$3-M$4)*10)),1))</f>
        <v>7.3</v>
      </c>
      <c r="N21" s="238">
        <f>IF(OR('Indicator Data'!BZ29=0,'Indicator Data'!BZ29="No data"),"0",ROUND(IF('Indicator Data'!BZ29&gt;N$3,0,IF('Indicator Data'!BZ29&lt;N$4,10,(N$3-'Indicator Data'!BZ29)/(N$3-N$4)*10)),1))</f>
        <v>1.5</v>
      </c>
      <c r="O21" s="238">
        <f>IF(OR('Indicator Data'!CA29=0,'Indicator Data'!CA29="No data"),"0",ROUND(IF('Indicator Data'!CA29&gt;O$3,0,IF('Indicator Data'!CA29&lt;O$4,10,(O$3-'Indicator Data'!CA29)/(O$3-O$4)*10)),1))</f>
        <v>4.5999999999999996</v>
      </c>
      <c r="P21" s="238">
        <f>IF(OR('Indicator Data'!CB29=0,'Indicator Data'!CB29="No data"),"0",ROUND(IF('Indicator Data'!CB29&gt;P$3,0,IF('Indicator Data'!CB29&lt;P$4,10,(P$3-'Indicator Data'!CB29)/(P$3-P$4)*10)),1))</f>
        <v>1.3</v>
      </c>
      <c r="Q21" s="238">
        <f>IF(OR('Indicator Data'!CC29=0,'Indicator Data'!CC29="No data"),"0",ROUND(IF('Indicator Data'!CC29&gt;Q$3,0,IF('Indicator Data'!CC29&lt;Q$4,10,(Q$3-'Indicator Data'!CC29)/(Q$3-Q$4)*10)),1))</f>
        <v>5</v>
      </c>
      <c r="R21" s="238">
        <f>IF(OR('Indicator Data'!CD29=0,'Indicator Data'!CD29="No data"),"0",ROUND(IF('Indicator Data'!CD29&gt;R$3,0,IF('Indicator Data'!CD29&lt;R$4,10,(R$3-'Indicator Data'!CD29)/(R$3-R$4)*10)),1))</f>
        <v>0.9</v>
      </c>
      <c r="S21" s="238">
        <f>IF(OR('Indicator Data'!CE29=0,'Indicator Data'!CE29="No data"),"0",ROUND(IF('Indicator Data'!CE29&gt;S$3,0,IF('Indicator Data'!CE29&lt;S$4,10,(S$3-'Indicator Data'!CE29)/(S$3-S$4)*10)),1))</f>
        <v>6.2</v>
      </c>
      <c r="T21" s="238">
        <f>IF(OR('Indicator Data'!CF29=0,'Indicator Data'!CF29="No data"),"0",ROUND(IF('Indicator Data'!CF29&gt;T$3,0,IF('Indicator Data'!CF29&lt;T$4,10,(T$3-'Indicator Data'!CF29)/(T$3-T$4)*10)),1))</f>
        <v>7.4</v>
      </c>
      <c r="U21" s="238">
        <f>IF(OR('Indicator Data'!CG29=0,'Indicator Data'!CG29="No data"),"0",ROUND(IF('Indicator Data'!CG29&gt;U$3,0,IF('Indicator Data'!CG29&lt;U$4,10,(U$3-'Indicator Data'!CG29)/(U$3-U$4)*10)),1))</f>
        <v>5.9</v>
      </c>
      <c r="V21" s="238">
        <f>IF(OR('Indicator Data'!CH29=0,'Indicator Data'!CH29="No data"),"0",ROUND(IF('Indicator Data'!CH29&gt;V$3,0,IF('Indicator Data'!CH29&lt;V$4,10,(V$3-'Indicator Data'!CH29)/(V$3-V$4)*10)),1))</f>
        <v>6.5</v>
      </c>
      <c r="W21" s="238">
        <f>IF(OR('Indicator Data'!CI29=0,'Indicator Data'!CI29="No data"),"0",ROUND(IF('Indicator Data'!CI29&gt;W$3,0,IF('Indicator Data'!CI29&lt;W$4,10,(W$3-'Indicator Data'!CI29)/(W$3-W$4)*10)),1))</f>
        <v>7.8</v>
      </c>
      <c r="X21" s="238">
        <f>IF(OR('Indicator Data'!CJ29=0,'Indicator Data'!CJ29="No data"),"0",ROUND(IF('Indicator Data'!CJ29&gt;X$3,0,IF('Indicator Data'!CJ29&lt;X$4,10,(X$3-'Indicator Data'!CJ29)/(X$3-X$4)*10)),1))</f>
        <v>6</v>
      </c>
      <c r="Y21" s="238">
        <f>IF(OR('Indicator Data'!CK29=0,'Indicator Data'!CK29="No data"),"0",ROUND(IF('Indicator Data'!CK29&gt;Y$3,0,IF('Indicator Data'!CK29&lt;Y$4,10,(Y$3-'Indicator Data'!CK29)/(Y$3-Y$4)*10)),1))</f>
        <v>9.9</v>
      </c>
      <c r="Z21" s="238">
        <f>IF(OR('Indicator Data'!CL29=0,'Indicator Data'!CL29="No data"),"0",ROUND(IF('Indicator Data'!CL29&gt;Z$3,0,IF('Indicator Data'!CL29&lt;Z$4,10,(Z$3-'Indicator Data'!CL29)/(Z$3-Z$4)*10)),1))</f>
        <v>3.4</v>
      </c>
      <c r="AA21" s="238">
        <f>IF(OR('Indicator Data'!CM29=0,'Indicator Data'!CM29="No data"),"0",ROUND(IF('Indicator Data'!CM29&gt;AA$3,0,IF('Indicator Data'!CM29&lt;AA$4,10,(AA$3-'Indicator Data'!CM29)/(AA$3-AA$4)*10)),1))</f>
        <v>9.9</v>
      </c>
      <c r="AB21" s="238">
        <f>IF(OR('Indicator Data'!CN29=0,'Indicator Data'!CN29="No data"),"0",ROUND(IF('Indicator Data'!CN29&gt;AB$3,0,IF('Indicator Data'!CN29&lt;AB$4,10,(AB$3-'Indicator Data'!CN29)/(AB$3-AB$4)*10)),1))</f>
        <v>3.6</v>
      </c>
      <c r="AC21" s="238">
        <f>IF(OR('Indicator Data'!CO29=0,'Indicator Data'!CO29="No data"),"0",ROUND(IF('Indicator Data'!CO29&gt;AC$3,0,IF('Indicator Data'!CO29&lt;AC$4,10,(AC$3-'Indicator Data'!CO29)/(AC$3-AC$4)*10)),1))</f>
        <v>8.1999999999999993</v>
      </c>
      <c r="AD21" s="253">
        <f t="shared" si="0"/>
        <v>7</v>
      </c>
      <c r="AE21" s="253">
        <f t="shared" si="1"/>
        <v>5.9</v>
      </c>
      <c r="AF21" s="253">
        <f t="shared" si="5"/>
        <v>7.2</v>
      </c>
      <c r="AG21" s="253">
        <f t="shared" si="2"/>
        <v>4.4000000000000004</v>
      </c>
      <c r="AH21" s="253">
        <f t="shared" si="3"/>
        <v>3</v>
      </c>
      <c r="AI21" s="253">
        <f t="shared" si="4"/>
        <v>7.1</v>
      </c>
      <c r="AJ21" s="253">
        <f t="shared" si="6"/>
        <v>6.3</v>
      </c>
      <c r="AK21" s="254">
        <f t="shared" si="7"/>
        <v>6.7</v>
      </c>
      <c r="AL21" s="254">
        <f t="shared" si="8"/>
        <v>4.2</v>
      </c>
      <c r="AM21" s="254">
        <f t="shared" si="9"/>
        <v>5.6</v>
      </c>
      <c r="AN21" s="46"/>
      <c r="AO21" s="2"/>
      <c r="AP21" s="2"/>
      <c r="AQ21" s="2"/>
      <c r="AR21" s="2"/>
      <c r="AS21" s="2"/>
      <c r="AT21" s="2"/>
      <c r="AU21" s="2"/>
      <c r="AV21" s="2"/>
      <c r="AW21" s="2"/>
    </row>
    <row r="22" spans="1:49" ht="15.75" customHeight="1" x14ac:dyDescent="0.3">
      <c r="A22" t="str">
        <f>'Indicator Data'!A30</f>
        <v>Chittagong Hill Tract and Coast</v>
      </c>
      <c r="B22" t="str">
        <f>'Indicator Data'!B30</f>
        <v>Chattogram</v>
      </c>
      <c r="C22" t="str">
        <f>'Indicator Data'!C30</f>
        <v>Rangamati</v>
      </c>
      <c r="D22">
        <f>'Indicator Data'!D30</f>
        <v>2084</v>
      </c>
      <c r="E22" s="238">
        <v>6.6</v>
      </c>
      <c r="F22" s="238">
        <v>7.4</v>
      </c>
      <c r="G22" s="238">
        <v>3</v>
      </c>
      <c r="H22" s="238">
        <v>0</v>
      </c>
      <c r="I22" s="238">
        <f>IF(OR('Indicator Data'!BT30=0,'Indicator Data'!BT30="No data"),"0",ROUND(IF('Indicator Data'!BT30&gt;I$3,0,IF('Indicator Data'!BT30&lt;I$4,10,(I$3-'Indicator Data'!BT30)/(I$3-I$4)*10)),1))</f>
        <v>9.3000000000000007</v>
      </c>
      <c r="J22" s="238">
        <f>IF(OR('Indicator Data'!BV30=0,'Indicator Data'!BV30="No data"),"0",ROUND(IF('Indicator Data'!BV30&gt;J$3,0,IF('Indicator Data'!BV30&lt;J$4,10,(J$3-'Indicator Data'!BV30)/(J$3-J$4)*10)),1))</f>
        <v>8.3000000000000007</v>
      </c>
      <c r="K22" s="238">
        <f>IF(OR('Indicator Data'!BW30=0,'Indicator Data'!BW30="No data"),"0",ROUND(IF('Indicator Data'!BW30&gt;K$3,0,IF('Indicator Data'!BW30&lt;K$4,10,(K$3-'Indicator Data'!BW30)/(K$3-K$4)*10)),1))</f>
        <v>0</v>
      </c>
      <c r="L22" s="238" t="str">
        <f>IF(OR('Indicator Data'!BX30=0,'Indicator Data'!BX30="No data"),"0",ROUND(IF('Indicator Data'!BX30&gt;L$3,0,IF('Indicator Data'!BX30&lt;L$4,10,(L$3-'Indicator Data'!BX30)/(L$3-L$4)*10)),1))</f>
        <v>0</v>
      </c>
      <c r="M22" s="238">
        <f>IF(OR('Indicator Data'!BY30=0,'Indicator Data'!BY30="No data"),"0",ROUND(IF('Indicator Data'!BY30&gt;M$3,0,IF('Indicator Data'!BY30&lt;M$4,10,(M$3-'Indicator Data'!BY30)/(M$3-M$4)*10)),1))</f>
        <v>10</v>
      </c>
      <c r="N22" s="238">
        <f>IF(OR('Indicator Data'!BZ30=0,'Indicator Data'!BZ30="No data"),"0",ROUND(IF('Indicator Data'!BZ30&gt;N$3,0,IF('Indicator Data'!BZ30&lt;N$4,10,(N$3-'Indicator Data'!BZ30)/(N$3-N$4)*10)),1))</f>
        <v>9.9</v>
      </c>
      <c r="O22" s="238">
        <f>IF(OR('Indicator Data'!CA30=0,'Indicator Data'!CA30="No data"),"0",ROUND(IF('Indicator Data'!CA30&gt;O$3,0,IF('Indicator Data'!CA30&lt;O$4,10,(O$3-'Indicator Data'!CA30)/(O$3-O$4)*10)),1))</f>
        <v>7.4</v>
      </c>
      <c r="P22" s="238">
        <f>IF(OR('Indicator Data'!CB30=0,'Indicator Data'!CB30="No data"),"0",ROUND(IF('Indicator Data'!CB30&gt;P$3,0,IF('Indicator Data'!CB30&lt;P$4,10,(P$3-'Indicator Data'!CB30)/(P$3-P$4)*10)),1))</f>
        <v>8.9</v>
      </c>
      <c r="Q22" s="238">
        <f>IF(OR('Indicator Data'!CC30=0,'Indicator Data'!CC30="No data"),"0",ROUND(IF('Indicator Data'!CC30&gt;Q$3,0,IF('Indicator Data'!CC30&lt;Q$4,10,(Q$3-'Indicator Data'!CC30)/(Q$3-Q$4)*10)),1))</f>
        <v>2.7</v>
      </c>
      <c r="R22" s="238">
        <f>IF(OR('Indicator Data'!CD30=0,'Indicator Data'!CD30="No data"),"0",ROUND(IF('Indicator Data'!CD30&gt;R$3,0,IF('Indicator Data'!CD30&lt;R$4,10,(R$3-'Indicator Data'!CD30)/(R$3-R$4)*10)),1))</f>
        <v>6.1</v>
      </c>
      <c r="S22" s="238">
        <f>IF(OR('Indicator Data'!CE30=0,'Indicator Data'!CE30="No data"),"0",ROUND(IF('Indicator Data'!CE30&gt;S$3,0,IF('Indicator Data'!CE30&lt;S$4,10,(S$3-'Indicator Data'!CE30)/(S$3-S$4)*10)),1))</f>
        <v>8.6</v>
      </c>
      <c r="T22" s="238">
        <f>IF(OR('Indicator Data'!CF30=0,'Indicator Data'!CF30="No data"),"0",ROUND(IF('Indicator Data'!CF30&gt;T$3,0,IF('Indicator Data'!CF30&lt;T$4,10,(T$3-'Indicator Data'!CF30)/(T$3-T$4)*10)),1))</f>
        <v>9.9</v>
      </c>
      <c r="U22" s="238">
        <f>IF(OR('Indicator Data'!CG30=0,'Indicator Data'!CG30="No data"),"0",ROUND(IF('Indicator Data'!CG30&gt;U$3,0,IF('Indicator Data'!CG30&lt;U$4,10,(U$3-'Indicator Data'!CG30)/(U$3-U$4)*10)),1))</f>
        <v>5.6</v>
      </c>
      <c r="V22" s="238">
        <f>IF(OR('Indicator Data'!CH30=0,'Indicator Data'!CH30="No data"),"0",ROUND(IF('Indicator Data'!CH30&gt;V$3,0,IF('Indicator Data'!CH30&lt;V$4,10,(V$3-'Indicator Data'!CH30)/(V$3-V$4)*10)),1))</f>
        <v>10</v>
      </c>
      <c r="W22" s="238">
        <f>IF(OR('Indicator Data'!CI30=0,'Indicator Data'!CI30="No data"),"0",ROUND(IF('Indicator Data'!CI30&gt;W$3,0,IF('Indicator Data'!CI30&lt;W$4,10,(W$3-'Indicator Data'!CI30)/(W$3-W$4)*10)),1))</f>
        <v>0</v>
      </c>
      <c r="X22" s="238">
        <f>IF(OR('Indicator Data'!CJ30=0,'Indicator Data'!CJ30="No data"),"0",ROUND(IF('Indicator Data'!CJ30&gt;X$3,0,IF('Indicator Data'!CJ30&lt;X$4,10,(X$3-'Indicator Data'!CJ30)/(X$3-X$4)*10)),1))</f>
        <v>2</v>
      </c>
      <c r="Y22" s="238">
        <f>IF(OR('Indicator Data'!CK30=0,'Indicator Data'!CK30="No data"),"0",ROUND(IF('Indicator Data'!CK30&gt;Y$3,0,IF('Indicator Data'!CK30&lt;Y$4,10,(Y$3-'Indicator Data'!CK30)/(Y$3-Y$4)*10)),1))</f>
        <v>1.8</v>
      </c>
      <c r="Z22" s="238">
        <f>IF(OR('Indicator Data'!CL30=0,'Indicator Data'!CL30="No data"),"0",ROUND(IF('Indicator Data'!CL30&gt;Z$3,0,IF('Indicator Data'!CL30&lt;Z$4,10,(Z$3-'Indicator Data'!CL30)/(Z$3-Z$4)*10)),1))</f>
        <v>5.9</v>
      </c>
      <c r="AA22" s="238">
        <f>IF(OR('Indicator Data'!CM30=0,'Indicator Data'!CM30="No data"),"0",ROUND(IF('Indicator Data'!CM30&gt;AA$3,0,IF('Indicator Data'!CM30&lt;AA$4,10,(AA$3-'Indicator Data'!CM30)/(AA$3-AA$4)*10)),1))</f>
        <v>9.8000000000000007</v>
      </c>
      <c r="AB22" s="238">
        <f>IF(OR('Indicator Data'!CN30=0,'Indicator Data'!CN30="No data"),"0",ROUND(IF('Indicator Data'!CN30&gt;AB$3,0,IF('Indicator Data'!CN30&lt;AB$4,10,(AB$3-'Indicator Data'!CN30)/(AB$3-AB$4)*10)),1))</f>
        <v>3.4</v>
      </c>
      <c r="AC22" s="238">
        <f>IF(OR('Indicator Data'!CO30=0,'Indicator Data'!CO30="No data"),"0",ROUND(IF('Indicator Data'!CO30&gt;AC$3,0,IF('Indicator Data'!CO30&lt;AC$4,10,(AC$3-'Indicator Data'!CO30)/(AC$3-AC$4)*10)),1))</f>
        <v>9.5</v>
      </c>
      <c r="AD22" s="253">
        <f t="shared" si="0"/>
        <v>7</v>
      </c>
      <c r="AE22" s="253">
        <f t="shared" si="1"/>
        <v>1.5</v>
      </c>
      <c r="AF22" s="253">
        <f t="shared" si="5"/>
        <v>5.9</v>
      </c>
      <c r="AG22" s="253">
        <f t="shared" si="2"/>
        <v>10</v>
      </c>
      <c r="AH22" s="253">
        <f t="shared" si="3"/>
        <v>6.3</v>
      </c>
      <c r="AI22" s="253">
        <f t="shared" si="4"/>
        <v>5.4</v>
      </c>
      <c r="AJ22" s="253">
        <f t="shared" si="6"/>
        <v>7.2</v>
      </c>
      <c r="AK22" s="254">
        <f t="shared" si="7"/>
        <v>4.8</v>
      </c>
      <c r="AL22" s="254">
        <f t="shared" si="8"/>
        <v>5.8</v>
      </c>
      <c r="AM22" s="254">
        <f t="shared" si="9"/>
        <v>5.3</v>
      </c>
      <c r="AN22" s="46"/>
      <c r="AO22" s="2"/>
      <c r="AP22" s="2"/>
      <c r="AQ22" s="2"/>
      <c r="AR22" s="2"/>
      <c r="AS22" s="2"/>
      <c r="AT22" s="2"/>
      <c r="AU22" s="2"/>
      <c r="AV22" s="2"/>
      <c r="AW22" s="2"/>
    </row>
    <row r="23" spans="1:49" ht="15.75" customHeight="1" x14ac:dyDescent="0.3">
      <c r="A23" t="str">
        <f>'Indicator Data'!A31</f>
        <v>Cross Cutting Area</v>
      </c>
      <c r="B23" t="str">
        <f>'Indicator Data'!B31</f>
        <v>Dhaka</v>
      </c>
      <c r="C23" t="str">
        <f>'Indicator Data'!C31</f>
        <v>Dhaka</v>
      </c>
      <c r="D23">
        <f>'Indicator Data'!D31</f>
        <v>3026</v>
      </c>
      <c r="E23" s="238">
        <v>6.6</v>
      </c>
      <c r="F23" s="238">
        <v>7.4</v>
      </c>
      <c r="G23" s="238">
        <v>3</v>
      </c>
      <c r="H23" s="238" t="s">
        <v>468</v>
      </c>
      <c r="I23" s="238">
        <f>IF(OR('Indicator Data'!BT31=0,'Indicator Data'!BT31="No data"),"0",ROUND(IF('Indicator Data'!BT31&gt;I$3,0,IF('Indicator Data'!BT31&lt;I$4,10,(I$3-'Indicator Data'!BT31)/(I$3-I$4)*10)),1))</f>
        <v>9.1</v>
      </c>
      <c r="J23" s="238">
        <f>IF(OR('Indicator Data'!BV31=0,'Indicator Data'!BV31="No data"),"0",ROUND(IF('Indicator Data'!BV31&gt;J$3,0,IF('Indicator Data'!BV31&lt;J$4,10,(J$3-'Indicator Data'!BV31)/(J$3-J$4)*10)),1))</f>
        <v>9.6999999999999993</v>
      </c>
      <c r="K23" s="238">
        <f>IF(OR('Indicator Data'!BW31=0,'Indicator Data'!BW31="No data"),"0",ROUND(IF('Indicator Data'!BW31&gt;K$3,0,IF('Indicator Data'!BW31&lt;K$4,10,(K$3-'Indicator Data'!BW31)/(K$3-K$4)*10)),1))</f>
        <v>9.6</v>
      </c>
      <c r="L23" s="238" t="str">
        <f>IF(OR('Indicator Data'!BX31=0,'Indicator Data'!BX31="No data"),"0",ROUND(IF('Indicator Data'!BX31&gt;L$3,0,IF('Indicator Data'!BX31&lt;L$4,10,(L$3-'Indicator Data'!BX31)/(L$3-L$4)*10)),1))</f>
        <v>0</v>
      </c>
      <c r="M23" s="238">
        <f>IF(OR('Indicator Data'!BY31=0,'Indicator Data'!BY31="No data"),"0",ROUND(IF('Indicator Data'!BY31&gt;M$3,0,IF('Indicator Data'!BY31&lt;M$4,10,(M$3-'Indicator Data'!BY31)/(M$3-M$4)*10)),1))</f>
        <v>3.5</v>
      </c>
      <c r="N23" s="238">
        <f>IF(OR('Indicator Data'!BZ31=0,'Indicator Data'!BZ31="No data"),"0",ROUND(IF('Indicator Data'!BZ31&gt;N$3,0,IF('Indicator Data'!BZ31&lt;N$4,10,(N$3-'Indicator Data'!BZ31)/(N$3-N$4)*10)),1))</f>
        <v>0.3</v>
      </c>
      <c r="O23" s="238">
        <f>IF(OR('Indicator Data'!CA31=0,'Indicator Data'!CA31="No data"),"0",ROUND(IF('Indicator Data'!CA31&gt;O$3,0,IF('Indicator Data'!CA31&lt;O$4,10,(O$3-'Indicator Data'!CA31)/(O$3-O$4)*10)),1))</f>
        <v>6.1</v>
      </c>
      <c r="P23" s="238">
        <f>IF(OR('Indicator Data'!CB31=0,'Indicator Data'!CB31="No data"),"0",ROUND(IF('Indicator Data'!CB31&gt;P$3,0,IF('Indicator Data'!CB31&lt;P$4,10,(P$3-'Indicator Data'!CB31)/(P$3-P$4)*10)),1))</f>
        <v>10</v>
      </c>
      <c r="Q23" s="238">
        <f>IF(OR('Indicator Data'!CC31=0,'Indicator Data'!CC31="No data"),"0",ROUND(IF('Indicator Data'!CC31&gt;Q$3,0,IF('Indicator Data'!CC31&lt;Q$4,10,(Q$3-'Indicator Data'!CC31)/(Q$3-Q$4)*10)),1))</f>
        <v>1.8</v>
      </c>
      <c r="R23" s="238">
        <f>IF(OR('Indicator Data'!CD31=0,'Indicator Data'!CD31="No data"),"0",ROUND(IF('Indicator Data'!CD31&gt;R$3,0,IF('Indicator Data'!CD31&lt;R$4,10,(R$3-'Indicator Data'!CD31)/(R$3-R$4)*10)),1))</f>
        <v>0.4</v>
      </c>
      <c r="S23" s="238">
        <f>IF(OR('Indicator Data'!CE31=0,'Indicator Data'!CE31="No data"),"0",ROUND(IF('Indicator Data'!CE31&gt;S$3,0,IF('Indicator Data'!CE31&lt;S$4,10,(S$3-'Indicator Data'!CE31)/(S$3-S$4)*10)),1))</f>
        <v>1.8</v>
      </c>
      <c r="T23" s="238">
        <f>IF(OR('Indicator Data'!CF31=0,'Indicator Data'!CF31="No data"),"0",ROUND(IF('Indicator Data'!CF31&gt;T$3,0,IF('Indicator Data'!CF31&lt;T$4,10,(T$3-'Indicator Data'!CF31)/(T$3-T$4)*10)),1))</f>
        <v>1.1000000000000001</v>
      </c>
      <c r="U23" s="238">
        <f>IF(OR('Indicator Data'!CG31=0,'Indicator Data'!CG31="No data"),"0",ROUND(IF('Indicator Data'!CG31&gt;U$3,0,IF('Indicator Data'!CG31&lt;U$4,10,(U$3-'Indicator Data'!CG31)/(U$3-U$4)*10)),1))</f>
        <v>1.5</v>
      </c>
      <c r="V23" s="238">
        <f>IF(OR('Indicator Data'!CH31=0,'Indicator Data'!CH31="No data"),"0",ROUND(IF('Indicator Data'!CH31&gt;V$3,0,IF('Indicator Data'!CH31&lt;V$4,10,(V$3-'Indicator Data'!CH31)/(V$3-V$4)*10)),1))</f>
        <v>3.7</v>
      </c>
      <c r="W23" s="238">
        <f>IF(OR('Indicator Data'!CI31=0,'Indicator Data'!CI31="No data"),"0",ROUND(IF('Indicator Data'!CI31&gt;W$3,0,IF('Indicator Data'!CI31&lt;W$4,10,(W$3-'Indicator Data'!CI31)/(W$3-W$4)*10)),1))</f>
        <v>10</v>
      </c>
      <c r="X23" s="238">
        <f>IF(OR('Indicator Data'!CJ31=0,'Indicator Data'!CJ31="No data"),"0",ROUND(IF('Indicator Data'!CJ31&gt;X$3,0,IF('Indicator Data'!CJ31&lt;X$4,10,(X$3-'Indicator Data'!CJ31)/(X$3-X$4)*10)),1))</f>
        <v>10</v>
      </c>
      <c r="Y23" s="238">
        <f>IF(OR('Indicator Data'!CK31=0,'Indicator Data'!CK31="No data"),"0",ROUND(IF('Indicator Data'!CK31&gt;Y$3,0,IF('Indicator Data'!CK31&lt;Y$4,10,(Y$3-'Indicator Data'!CK31)/(Y$3-Y$4)*10)),1))</f>
        <v>9.9</v>
      </c>
      <c r="Z23" s="238">
        <f>IF(OR('Indicator Data'!CL31=0,'Indicator Data'!CL31="No data"),"0",ROUND(IF('Indicator Data'!CL31&gt;Z$3,0,IF('Indicator Data'!CL31&lt;Z$4,10,(Z$3-'Indicator Data'!CL31)/(Z$3-Z$4)*10)),1))</f>
        <v>1.6</v>
      </c>
      <c r="AA23" s="238">
        <f>IF(OR('Indicator Data'!CM31=0,'Indicator Data'!CM31="No data"),"0",ROUND(IF('Indicator Data'!CM31&gt;AA$3,0,IF('Indicator Data'!CM31&lt;AA$4,10,(AA$3-'Indicator Data'!CM31)/(AA$3-AA$4)*10)),1))</f>
        <v>0</v>
      </c>
      <c r="AB23" s="238">
        <f>IF(OR('Indicator Data'!CN31=0,'Indicator Data'!CN31="No data"),"0",ROUND(IF('Indicator Data'!CN31&gt;AB$3,0,IF('Indicator Data'!CN31&lt;AB$4,10,(AB$3-'Indicator Data'!CN31)/(AB$3-AB$4)*10)),1))</f>
        <v>0</v>
      </c>
      <c r="AC23" s="238">
        <f>IF(OR('Indicator Data'!CO31=0,'Indicator Data'!CO31="No data"),"0",ROUND(IF('Indicator Data'!CO31&gt;AC$3,0,IF('Indicator Data'!CO31&lt;AC$4,10,(AC$3-'Indicator Data'!CO31)/(AC$3-AC$4)*10)),1))</f>
        <v>8.1</v>
      </c>
      <c r="AD23" s="253">
        <f t="shared" si="0"/>
        <v>7</v>
      </c>
      <c r="AE23" s="253">
        <f t="shared" si="1"/>
        <v>3</v>
      </c>
      <c r="AF23" s="253">
        <f t="shared" si="5"/>
        <v>9.5</v>
      </c>
      <c r="AG23" s="253">
        <f t="shared" si="2"/>
        <v>1.9</v>
      </c>
      <c r="AH23" s="253">
        <f t="shared" si="3"/>
        <v>4.5999999999999996</v>
      </c>
      <c r="AI23" s="253">
        <f t="shared" si="4"/>
        <v>5.4</v>
      </c>
      <c r="AJ23" s="253">
        <f t="shared" si="6"/>
        <v>2.4</v>
      </c>
      <c r="AK23" s="254">
        <f t="shared" si="7"/>
        <v>6.5</v>
      </c>
      <c r="AL23" s="254">
        <f t="shared" si="8"/>
        <v>2.9</v>
      </c>
      <c r="AM23" s="254">
        <f t="shared" si="9"/>
        <v>5</v>
      </c>
      <c r="AN23" s="46"/>
      <c r="AO23" s="2"/>
      <c r="AP23" s="2"/>
      <c r="AQ23" s="2"/>
      <c r="AR23" s="2"/>
      <c r="AS23" s="2"/>
      <c r="AT23" s="2"/>
      <c r="AU23" s="2"/>
      <c r="AV23" s="2"/>
      <c r="AW23" s="2"/>
    </row>
    <row r="24" spans="1:49" ht="15.75" customHeight="1" x14ac:dyDescent="0.3">
      <c r="A24" t="str">
        <f>'Indicator Data'!A32</f>
        <v>Cross Cutting Area</v>
      </c>
      <c r="B24" t="str">
        <f>'Indicator Data'!B32</f>
        <v>Dhaka</v>
      </c>
      <c r="C24" t="str">
        <f>'Indicator Data'!C32</f>
        <v>Faridpur</v>
      </c>
      <c r="D24">
        <f>'Indicator Data'!D32</f>
        <v>3029</v>
      </c>
      <c r="E24" s="238">
        <v>6.6</v>
      </c>
      <c r="F24" s="238">
        <v>7.4</v>
      </c>
      <c r="G24" s="238">
        <v>3</v>
      </c>
      <c r="H24" s="238" t="s">
        <v>468</v>
      </c>
      <c r="I24" s="238">
        <f>IF(OR('Indicator Data'!BT32=0,'Indicator Data'!BT32="No data"),"0",ROUND(IF('Indicator Data'!BT32&gt;I$3,0,IF('Indicator Data'!BT32&lt;I$4,10,(I$3-'Indicator Data'!BT32)/(I$3-I$4)*10)),1))</f>
        <v>8.4</v>
      </c>
      <c r="J24" s="238">
        <f>IF(OR('Indicator Data'!BV32=0,'Indicator Data'!BV32="No data"),"0",ROUND(IF('Indicator Data'!BV32&gt;J$3,0,IF('Indicator Data'!BV32&lt;J$4,10,(J$3-'Indicator Data'!BV32)/(J$3-J$4)*10)),1))</f>
        <v>8.8000000000000007</v>
      </c>
      <c r="K24" s="238">
        <f>IF(OR('Indicator Data'!BW32=0,'Indicator Data'!BW32="No data"),"0",ROUND(IF('Indicator Data'!BW32&gt;K$3,0,IF('Indicator Data'!BW32&lt;K$4,10,(K$3-'Indicator Data'!BW32)/(K$3-K$4)*10)),1))</f>
        <v>9</v>
      </c>
      <c r="L24" s="238" t="str">
        <f>IF(OR('Indicator Data'!BX32=0,'Indicator Data'!BX32="No data"),"0",ROUND(IF('Indicator Data'!BX32&gt;L$3,0,IF('Indicator Data'!BX32&lt;L$4,10,(L$3-'Indicator Data'!BX32)/(L$3-L$4)*10)),1))</f>
        <v>0</v>
      </c>
      <c r="M24" s="238">
        <f>IF(OR('Indicator Data'!BY32=0,'Indicator Data'!BY32="No data"),"0",ROUND(IF('Indicator Data'!BY32&gt;M$3,0,IF('Indicator Data'!BY32&lt;M$4,10,(M$3-'Indicator Data'!BY32)/(M$3-M$4)*10)),1))</f>
        <v>5.8</v>
      </c>
      <c r="N24" s="238">
        <f>IF(OR('Indicator Data'!BZ32=0,'Indicator Data'!BZ32="No data"),"0",ROUND(IF('Indicator Data'!BZ32&gt;N$3,0,IF('Indicator Data'!BZ32&lt;N$4,10,(N$3-'Indicator Data'!BZ32)/(N$3-N$4)*10)),1))</f>
        <v>1.2</v>
      </c>
      <c r="O24" s="238">
        <f>IF(OR('Indicator Data'!CA32=0,'Indicator Data'!CA32="No data"),"0",ROUND(IF('Indicator Data'!CA32&gt;O$3,0,IF('Indicator Data'!CA32&lt;O$4,10,(O$3-'Indicator Data'!CA32)/(O$3-O$4)*10)),1))</f>
        <v>5.2</v>
      </c>
      <c r="P24" s="238">
        <f>IF(OR('Indicator Data'!CB32=0,'Indicator Data'!CB32="No data"),"0",ROUND(IF('Indicator Data'!CB32&gt;P$3,0,IF('Indicator Data'!CB32&lt;P$4,10,(P$3-'Indicator Data'!CB32)/(P$3-P$4)*10)),1))</f>
        <v>0.5</v>
      </c>
      <c r="Q24" s="238">
        <f>IF(OR('Indicator Data'!CC32=0,'Indicator Data'!CC32="No data"),"0",ROUND(IF('Indicator Data'!CC32&gt;Q$3,0,IF('Indicator Data'!CC32&lt;Q$4,10,(Q$3-'Indicator Data'!CC32)/(Q$3-Q$4)*10)),1))</f>
        <v>1.8</v>
      </c>
      <c r="R24" s="238">
        <f>IF(OR('Indicator Data'!CD32=0,'Indicator Data'!CD32="No data"),"0",ROUND(IF('Indicator Data'!CD32&gt;R$3,0,IF('Indicator Data'!CD32&lt;R$4,10,(R$3-'Indicator Data'!CD32)/(R$3-R$4)*10)),1))</f>
        <v>1.1000000000000001</v>
      </c>
      <c r="S24" s="238">
        <f>IF(OR('Indicator Data'!CE32=0,'Indicator Data'!CE32="No data"),"0",ROUND(IF('Indicator Data'!CE32&gt;S$3,0,IF('Indicator Data'!CE32&lt;S$4,10,(S$3-'Indicator Data'!CE32)/(S$3-S$4)*10)),1))</f>
        <v>3.7</v>
      </c>
      <c r="T24" s="238">
        <f>IF(OR('Indicator Data'!CF32=0,'Indicator Data'!CF32="No data"),"0",ROUND(IF('Indicator Data'!CF32&gt;T$3,0,IF('Indicator Data'!CF32&lt;T$4,10,(T$3-'Indicator Data'!CF32)/(T$3-T$4)*10)),1))</f>
        <v>5.8</v>
      </c>
      <c r="U24" s="238">
        <f>IF(OR('Indicator Data'!CG32=0,'Indicator Data'!CG32="No data"),"0",ROUND(IF('Indicator Data'!CG32&gt;U$3,0,IF('Indicator Data'!CG32&lt;U$4,10,(U$3-'Indicator Data'!CG32)/(U$3-U$4)*10)),1))</f>
        <v>0.6</v>
      </c>
      <c r="V24" s="238">
        <f>IF(OR('Indicator Data'!CH32=0,'Indicator Data'!CH32="No data"),"0",ROUND(IF('Indicator Data'!CH32&gt;V$3,0,IF('Indicator Data'!CH32&lt;V$4,10,(V$3-'Indicator Data'!CH32)/(V$3-V$4)*10)),1))</f>
        <v>4.5</v>
      </c>
      <c r="W24" s="238">
        <f>IF(OR('Indicator Data'!CI32=0,'Indicator Data'!CI32="No data"),"0",ROUND(IF('Indicator Data'!CI32&gt;W$3,0,IF('Indicator Data'!CI32&lt;W$4,10,(W$3-'Indicator Data'!CI32)/(W$3-W$4)*10)),1))</f>
        <v>5.6</v>
      </c>
      <c r="X24" s="238">
        <f>IF(OR('Indicator Data'!CJ32=0,'Indicator Data'!CJ32="No data"),"0",ROUND(IF('Indicator Data'!CJ32&gt;X$3,0,IF('Indicator Data'!CJ32&lt;X$4,10,(X$3-'Indicator Data'!CJ32)/(X$3-X$4)*10)),1))</f>
        <v>5.0999999999999996</v>
      </c>
      <c r="Y24" s="238">
        <f>IF(OR('Indicator Data'!CK32=0,'Indicator Data'!CK32="No data"),"0",ROUND(IF('Indicator Data'!CK32&gt;Y$3,0,IF('Indicator Data'!CK32&lt;Y$4,10,(Y$3-'Indicator Data'!CK32)/(Y$3-Y$4)*10)),1))</f>
        <v>7</v>
      </c>
      <c r="Z24" s="238">
        <f>IF(OR('Indicator Data'!CL32=0,'Indicator Data'!CL32="No data"),"0",ROUND(IF('Indicator Data'!CL32&gt;Z$3,0,IF('Indicator Data'!CL32&lt;Z$4,10,(Z$3-'Indicator Data'!CL32)/(Z$3-Z$4)*10)),1))</f>
        <v>4</v>
      </c>
      <c r="AA24" s="238">
        <f>IF(OR('Indicator Data'!CM32=0,'Indicator Data'!CM32="No data"),"0",ROUND(IF('Indicator Data'!CM32&gt;AA$3,0,IF('Indicator Data'!CM32&lt;AA$4,10,(AA$3-'Indicator Data'!CM32)/(AA$3-AA$4)*10)),1))</f>
        <v>9.5</v>
      </c>
      <c r="AB24" s="238">
        <f>IF(OR('Indicator Data'!CN32=0,'Indicator Data'!CN32="No data"),"0",ROUND(IF('Indicator Data'!CN32&gt;AB$3,0,IF('Indicator Data'!CN32&lt;AB$4,10,(AB$3-'Indicator Data'!CN32)/(AB$3-AB$4)*10)),1))</f>
        <v>4</v>
      </c>
      <c r="AC24" s="238">
        <f>IF(OR('Indicator Data'!CO32=0,'Indicator Data'!CO32="No data"),"0",ROUND(IF('Indicator Data'!CO32&gt;AC$3,0,IF('Indicator Data'!CO32&lt;AC$4,10,(AC$3-'Indicator Data'!CO32)/(AC$3-AC$4)*10)),1))</f>
        <v>6.5</v>
      </c>
      <c r="AD24" s="253">
        <f t="shared" si="0"/>
        <v>7</v>
      </c>
      <c r="AE24" s="253">
        <f t="shared" si="1"/>
        <v>3</v>
      </c>
      <c r="AF24" s="253">
        <f t="shared" si="5"/>
        <v>8.6999999999999993</v>
      </c>
      <c r="AG24" s="253">
        <f t="shared" si="2"/>
        <v>3.5</v>
      </c>
      <c r="AH24" s="253">
        <f t="shared" si="3"/>
        <v>2.2000000000000002</v>
      </c>
      <c r="AI24" s="253">
        <f t="shared" si="4"/>
        <v>4.5999999999999996</v>
      </c>
      <c r="AJ24" s="253">
        <f t="shared" si="6"/>
        <v>6</v>
      </c>
      <c r="AK24" s="254">
        <f t="shared" si="7"/>
        <v>6.2</v>
      </c>
      <c r="AL24" s="254">
        <f t="shared" si="8"/>
        <v>3.3</v>
      </c>
      <c r="AM24" s="254">
        <f t="shared" si="9"/>
        <v>4.9000000000000004</v>
      </c>
      <c r="AN24" s="46"/>
      <c r="AO24" s="2"/>
      <c r="AP24" s="2"/>
      <c r="AQ24" s="2"/>
      <c r="AR24" s="2"/>
      <c r="AS24" s="2"/>
      <c r="AT24" s="2"/>
      <c r="AU24" s="2"/>
      <c r="AV24" s="2"/>
      <c r="AW24" s="2"/>
    </row>
    <row r="25" spans="1:49" ht="15.75" customHeight="1" x14ac:dyDescent="0.3">
      <c r="A25" t="str">
        <f>'Indicator Data'!A33</f>
        <v>Cross Cutting Area</v>
      </c>
      <c r="B25" t="str">
        <f>'Indicator Data'!B33</f>
        <v>Dhaka</v>
      </c>
      <c r="C25" t="str">
        <f>'Indicator Data'!C33</f>
        <v>Gazipur</v>
      </c>
      <c r="D25">
        <f>'Indicator Data'!D33</f>
        <v>3033</v>
      </c>
      <c r="E25" s="238">
        <v>6.6</v>
      </c>
      <c r="F25" s="238">
        <v>7.4</v>
      </c>
      <c r="G25" s="238">
        <v>3</v>
      </c>
      <c r="H25" s="238" t="s">
        <v>468</v>
      </c>
      <c r="I25" s="238">
        <f>IF(OR('Indicator Data'!BT33=0,'Indicator Data'!BT33="No data"),"0",ROUND(IF('Indicator Data'!BT33&gt;I$3,0,IF('Indicator Data'!BT33&lt;I$4,10,(I$3-'Indicator Data'!BT33)/(I$3-I$4)*10)),1))</f>
        <v>9.6999999999999993</v>
      </c>
      <c r="J25" s="238" t="str">
        <f>IF(OR('Indicator Data'!BV33=0,'Indicator Data'!BV33="No data"),"0",ROUND(IF('Indicator Data'!BV33&gt;J$3,0,IF('Indicator Data'!BV33&lt;J$4,10,(J$3-'Indicator Data'!BV33)/(J$3-J$4)*10)),1))</f>
        <v>0</v>
      </c>
      <c r="K25" s="238">
        <f>IF(OR('Indicator Data'!BW33=0,'Indicator Data'!BW33="No data"),"0",ROUND(IF('Indicator Data'!BW33&gt;K$3,0,IF('Indicator Data'!BW33&lt;K$4,10,(K$3-'Indicator Data'!BW33)/(K$3-K$4)*10)),1))</f>
        <v>9.9</v>
      </c>
      <c r="L25" s="238" t="str">
        <f>IF(OR('Indicator Data'!BX33=0,'Indicator Data'!BX33="No data"),"0",ROUND(IF('Indicator Data'!BX33&gt;L$3,0,IF('Indicator Data'!BX33&lt;L$4,10,(L$3-'Indicator Data'!BX33)/(L$3-L$4)*10)),1))</f>
        <v>0</v>
      </c>
      <c r="M25" s="238">
        <f>IF(OR('Indicator Data'!BY33=0,'Indicator Data'!BY33="No data"),"0",ROUND(IF('Indicator Data'!BY33&gt;M$3,0,IF('Indicator Data'!BY33&lt;M$4,10,(M$3-'Indicator Data'!BY33)/(M$3-M$4)*10)),1))</f>
        <v>2.8</v>
      </c>
      <c r="N25" s="238">
        <f>IF(OR('Indicator Data'!BZ33=0,'Indicator Data'!BZ33="No data"),"0",ROUND(IF('Indicator Data'!BZ33&gt;N$3,0,IF('Indicator Data'!BZ33&lt;N$4,10,(N$3-'Indicator Data'!BZ33)/(N$3-N$4)*10)),1))</f>
        <v>0</v>
      </c>
      <c r="O25" s="238">
        <f>IF(OR('Indicator Data'!CA33=0,'Indicator Data'!CA33="No data"),"0",ROUND(IF('Indicator Data'!CA33&gt;O$3,0,IF('Indicator Data'!CA33&lt;O$4,10,(O$3-'Indicator Data'!CA33)/(O$3-O$4)*10)),1))</f>
        <v>7.7</v>
      </c>
      <c r="P25" s="238">
        <f>IF(OR('Indicator Data'!CB33=0,'Indicator Data'!CB33="No data"),"0",ROUND(IF('Indicator Data'!CB33&gt;P$3,0,IF('Indicator Data'!CB33&lt;P$4,10,(P$3-'Indicator Data'!CB33)/(P$3-P$4)*10)),1))</f>
        <v>5.6</v>
      </c>
      <c r="Q25" s="238">
        <f>IF(OR('Indicator Data'!CC33=0,'Indicator Data'!CC33="No data"),"0",ROUND(IF('Indicator Data'!CC33&gt;Q$3,0,IF('Indicator Data'!CC33&lt;Q$4,10,(Q$3-'Indicator Data'!CC33)/(Q$3-Q$4)*10)),1))</f>
        <v>1.4</v>
      </c>
      <c r="R25" s="238">
        <f>IF(OR('Indicator Data'!CD33=0,'Indicator Data'!CD33="No data"),"0",ROUND(IF('Indicator Data'!CD33&gt;R$3,0,IF('Indicator Data'!CD33&lt;R$4,10,(R$3-'Indicator Data'!CD33)/(R$3-R$4)*10)),1))</f>
        <v>1.1000000000000001</v>
      </c>
      <c r="S25" s="238">
        <f>IF(OR('Indicator Data'!CE33=0,'Indicator Data'!CE33="No data"),"0",ROUND(IF('Indicator Data'!CE33&gt;S$3,0,IF('Indicator Data'!CE33&lt;S$4,10,(S$3-'Indicator Data'!CE33)/(S$3-S$4)*10)),1))</f>
        <v>4</v>
      </c>
      <c r="T25" s="238">
        <f>IF(OR('Indicator Data'!CF33=0,'Indicator Data'!CF33="No data"),"0",ROUND(IF('Indicator Data'!CF33&gt;T$3,0,IF('Indicator Data'!CF33&lt;T$4,10,(T$3-'Indicator Data'!CF33)/(T$3-T$4)*10)),1))</f>
        <v>4.5</v>
      </c>
      <c r="U25" s="238">
        <f>IF(OR('Indicator Data'!CG33=0,'Indicator Data'!CG33="No data"),"0",ROUND(IF('Indicator Data'!CG33&gt;U$3,0,IF('Indicator Data'!CG33&lt;U$4,10,(U$3-'Indicator Data'!CG33)/(U$3-U$4)*10)),1))</f>
        <v>2.2999999999999998</v>
      </c>
      <c r="V25" s="238">
        <f>IF(OR('Indicator Data'!CH33=0,'Indicator Data'!CH33="No data"),"0",ROUND(IF('Indicator Data'!CH33&gt;V$3,0,IF('Indicator Data'!CH33&lt;V$4,10,(V$3-'Indicator Data'!CH33)/(V$3-V$4)*10)),1))</f>
        <v>2.6</v>
      </c>
      <c r="W25" s="238">
        <f>IF(OR('Indicator Data'!CI33=0,'Indicator Data'!CI33="No data"),"0",ROUND(IF('Indicator Data'!CI33&gt;W$3,0,IF('Indicator Data'!CI33&lt;W$4,10,(W$3-'Indicator Data'!CI33)/(W$3-W$4)*10)),1))</f>
        <v>9.4</v>
      </c>
      <c r="X25" s="238">
        <f>IF(OR('Indicator Data'!CJ33=0,'Indicator Data'!CJ33="No data"),"0",ROUND(IF('Indicator Data'!CJ33&gt;X$3,0,IF('Indicator Data'!CJ33&lt;X$4,10,(X$3-'Indicator Data'!CJ33)/(X$3-X$4)*10)),1))</f>
        <v>7.8</v>
      </c>
      <c r="Y25" s="238">
        <f>IF(OR('Indicator Data'!CK33=0,'Indicator Data'!CK33="No data"),"0",ROUND(IF('Indicator Data'!CK33&gt;Y$3,0,IF('Indicator Data'!CK33&lt;Y$4,10,(Y$3-'Indicator Data'!CK33)/(Y$3-Y$4)*10)),1))</f>
        <v>10</v>
      </c>
      <c r="Z25" s="238">
        <f>IF(OR('Indicator Data'!CL33=0,'Indicator Data'!CL33="No data"),"0",ROUND(IF('Indicator Data'!CL33&gt;Z$3,0,IF('Indicator Data'!CL33&lt;Z$4,10,(Z$3-'Indicator Data'!CL33)/(Z$3-Z$4)*10)),1))</f>
        <v>2.2999999999999998</v>
      </c>
      <c r="AA25" s="238">
        <f>IF(OR('Indicator Data'!CM33=0,'Indicator Data'!CM33="No data"),"0",ROUND(IF('Indicator Data'!CM33&gt;AA$3,0,IF('Indicator Data'!CM33&lt;AA$4,10,(AA$3-'Indicator Data'!CM33)/(AA$3-AA$4)*10)),1))</f>
        <v>7.7</v>
      </c>
      <c r="AB25" s="238">
        <f>IF(OR('Indicator Data'!CN33=0,'Indicator Data'!CN33="No data"),"0",ROUND(IF('Indicator Data'!CN33&gt;AB$3,0,IF('Indicator Data'!CN33&lt;AB$4,10,(AB$3-'Indicator Data'!CN33)/(AB$3-AB$4)*10)),1))</f>
        <v>1.4</v>
      </c>
      <c r="AC25" s="238">
        <f>IF(OR('Indicator Data'!CO33=0,'Indicator Data'!CO33="No data"),"0",ROUND(IF('Indicator Data'!CO33&gt;AC$3,0,IF('Indicator Data'!CO33&lt;AC$4,10,(AC$3-'Indicator Data'!CO33)/(AC$3-AC$4)*10)),1))</f>
        <v>7.8</v>
      </c>
      <c r="AD25" s="253">
        <f t="shared" si="0"/>
        <v>7</v>
      </c>
      <c r="AE25" s="253">
        <f t="shared" si="1"/>
        <v>3</v>
      </c>
      <c r="AF25" s="253">
        <f t="shared" si="5"/>
        <v>9.8000000000000007</v>
      </c>
      <c r="AG25" s="253">
        <f t="shared" si="2"/>
        <v>1.4</v>
      </c>
      <c r="AH25" s="253">
        <f t="shared" si="3"/>
        <v>4</v>
      </c>
      <c r="AI25" s="253">
        <f t="shared" si="4"/>
        <v>5.8</v>
      </c>
      <c r="AJ25" s="253">
        <f t="shared" si="6"/>
        <v>4.8</v>
      </c>
      <c r="AK25" s="254">
        <f t="shared" si="7"/>
        <v>6.6</v>
      </c>
      <c r="AL25" s="254">
        <f t="shared" si="8"/>
        <v>3.2</v>
      </c>
      <c r="AM25" s="254">
        <f t="shared" si="9"/>
        <v>5.0999999999999996</v>
      </c>
      <c r="AN25" s="46"/>
      <c r="AO25" s="2"/>
      <c r="AP25" s="2"/>
      <c r="AQ25" s="2"/>
      <c r="AR25" s="2"/>
      <c r="AS25" s="2"/>
      <c r="AT25" s="2"/>
      <c r="AU25" s="2"/>
      <c r="AV25" s="2"/>
      <c r="AW25" s="2"/>
    </row>
    <row r="26" spans="1:49" ht="15" customHeight="1" x14ac:dyDescent="0.3">
      <c r="A26" t="str">
        <f>'Indicator Data'!A34</f>
        <v>Coastal Zone</v>
      </c>
      <c r="B26" t="str">
        <f>'Indicator Data'!B34</f>
        <v>Dhaka</v>
      </c>
      <c r="C26" t="str">
        <f>'Indicator Data'!C34</f>
        <v>Gopalganj</v>
      </c>
      <c r="D26">
        <f>'Indicator Data'!D34</f>
        <v>3035</v>
      </c>
      <c r="E26" s="238">
        <v>6.6</v>
      </c>
      <c r="F26" s="238">
        <v>7.4</v>
      </c>
      <c r="G26" s="238">
        <v>3</v>
      </c>
      <c r="H26" s="238">
        <f>IF(OR('Indicator Data'!BS34=0,'Indicator Data'!BS34="No data"),"0",ROUND(IF('Indicator Data'!BS34&gt;H$3,0,IF('Indicator Data'!BS34&lt;H$4,10,(H$3-'Indicator Data'!BS34)/(H$3-H$4)*10)),1))</f>
        <v>10</v>
      </c>
      <c r="I26" s="238">
        <f>IF(OR('Indicator Data'!BT34=0,'Indicator Data'!BT34="No data"),"0",ROUND(IF('Indicator Data'!BT34&gt;I$3,0,IF('Indicator Data'!BT34&lt;I$4,10,(I$3-'Indicator Data'!BT34)/(I$3-I$4)*10)),1))</f>
        <v>8.3000000000000007</v>
      </c>
      <c r="J26" s="238" t="str">
        <f>IF(OR('Indicator Data'!BV34=0,'Indicator Data'!BV34="No data"),"0",ROUND(IF('Indicator Data'!BV34&gt;J$3,0,IF('Indicator Data'!BV34&lt;J$4,10,(J$3-'Indicator Data'!BV34)/(J$3-J$4)*10)),1))</f>
        <v>0</v>
      </c>
      <c r="K26" s="238">
        <f>IF(OR('Indicator Data'!BW34=0,'Indicator Data'!BW34="No data"),"0",ROUND(IF('Indicator Data'!BW34&gt;K$3,0,IF('Indicator Data'!BW34&lt;K$4,10,(K$3-'Indicator Data'!BW34)/(K$3-K$4)*10)),1))</f>
        <v>9.3000000000000007</v>
      </c>
      <c r="L26" s="238" t="str">
        <f>IF(OR('Indicator Data'!BX34=0,'Indicator Data'!BX34="No data"),"0",ROUND(IF('Indicator Data'!BX34&gt;L$3,0,IF('Indicator Data'!BX34&lt;L$4,10,(L$3-'Indicator Data'!BX34)/(L$3-L$4)*10)),1))</f>
        <v>0</v>
      </c>
      <c r="M26" s="238">
        <f>IF(OR('Indicator Data'!BY34=0,'Indicator Data'!BY34="No data"),"0",ROUND(IF('Indicator Data'!BY34&gt;M$3,0,IF('Indicator Data'!BY34&lt;M$4,10,(M$3-'Indicator Data'!BY34)/(M$3-M$4)*10)),1))</f>
        <v>1.4</v>
      </c>
      <c r="N26" s="238">
        <f>IF(OR('Indicator Data'!BZ34=0,'Indicator Data'!BZ34="No data"),"0",ROUND(IF('Indicator Data'!BZ34&gt;N$3,0,IF('Indicator Data'!BZ34&lt;N$4,10,(N$3-'Indicator Data'!BZ34)/(N$3-N$4)*10)),1))</f>
        <v>2.6</v>
      </c>
      <c r="O26" s="238">
        <f>IF(OR('Indicator Data'!CA34=0,'Indicator Data'!CA34="No data"),"0",ROUND(IF('Indicator Data'!CA34&gt;O$3,0,IF('Indicator Data'!CA34&lt;O$4,10,(O$3-'Indicator Data'!CA34)/(O$3-O$4)*10)),1))</f>
        <v>0</v>
      </c>
      <c r="P26" s="238">
        <f>IF(OR('Indicator Data'!CB34=0,'Indicator Data'!CB34="No data"),"0",ROUND(IF('Indicator Data'!CB34&gt;P$3,0,IF('Indicator Data'!CB34&lt;P$4,10,(P$3-'Indicator Data'!CB34)/(P$3-P$4)*10)),1))</f>
        <v>1.1000000000000001</v>
      </c>
      <c r="Q26" s="238">
        <f>IF(OR('Indicator Data'!CC34=0,'Indicator Data'!CC34="No data"),"0",ROUND(IF('Indicator Data'!CC34&gt;Q$3,0,IF('Indicator Data'!CC34&lt;Q$4,10,(Q$3-'Indicator Data'!CC34)/(Q$3-Q$4)*10)),1))</f>
        <v>2.5</v>
      </c>
      <c r="R26" s="238">
        <f>IF(OR('Indicator Data'!CD34=0,'Indicator Data'!CD34="No data"),"0",ROUND(IF('Indicator Data'!CD34&gt;R$3,0,IF('Indicator Data'!CD34&lt;R$4,10,(R$3-'Indicator Data'!CD34)/(R$3-R$4)*10)),1))</f>
        <v>0.2</v>
      </c>
      <c r="S26" s="238">
        <f>IF(OR('Indicator Data'!CE34=0,'Indicator Data'!CE34="No data"),"0",ROUND(IF('Indicator Data'!CE34&gt;S$3,0,IF('Indicator Data'!CE34&lt;S$4,10,(S$3-'Indicator Data'!CE34)/(S$3-S$4)*10)),1))</f>
        <v>3</v>
      </c>
      <c r="T26" s="238">
        <f>IF(OR('Indicator Data'!CF34=0,'Indicator Data'!CF34="No data"),"0",ROUND(IF('Indicator Data'!CF34&gt;T$3,0,IF('Indicator Data'!CF34&lt;T$4,10,(T$3-'Indicator Data'!CF34)/(T$3-T$4)*10)),1))</f>
        <v>8.3000000000000007</v>
      </c>
      <c r="U26" s="238">
        <f>IF(OR('Indicator Data'!CG34=0,'Indicator Data'!CG34="No data"),"0",ROUND(IF('Indicator Data'!CG34&gt;U$3,0,IF('Indicator Data'!CG34&lt;U$4,10,(U$3-'Indicator Data'!CG34)/(U$3-U$4)*10)),1))</f>
        <v>5.0999999999999996</v>
      </c>
      <c r="V26" s="238">
        <f>IF(OR('Indicator Data'!CH34=0,'Indicator Data'!CH34="No data"),"0",ROUND(IF('Indicator Data'!CH34&gt;V$3,0,IF('Indicator Data'!CH34&lt;V$4,10,(V$3-'Indicator Data'!CH34)/(V$3-V$4)*10)),1))</f>
        <v>0.4</v>
      </c>
      <c r="W26" s="238">
        <f>IF(OR('Indicator Data'!CI34=0,'Indicator Data'!CI34="No data"),"0",ROUND(IF('Indicator Data'!CI34&gt;W$3,0,IF('Indicator Data'!CI34&lt;W$4,10,(W$3-'Indicator Data'!CI34)/(W$3-W$4)*10)),1))</f>
        <v>4.2</v>
      </c>
      <c r="X26" s="238">
        <f>IF(OR('Indicator Data'!CJ34=0,'Indicator Data'!CJ34="No data"),"0",ROUND(IF('Indicator Data'!CJ34&gt;X$3,0,IF('Indicator Data'!CJ34&lt;X$4,10,(X$3-'Indicator Data'!CJ34)/(X$3-X$4)*10)),1))</f>
        <v>1.5</v>
      </c>
      <c r="Y26" s="238">
        <f>IF(OR('Indicator Data'!CK34=0,'Indicator Data'!CK34="No data"),"0",ROUND(IF('Indicator Data'!CK34&gt;Y$3,0,IF('Indicator Data'!CK34&lt;Y$4,10,(Y$3-'Indicator Data'!CK34)/(Y$3-Y$4)*10)),1))</f>
        <v>0</v>
      </c>
      <c r="Z26" s="238">
        <f>IF(OR('Indicator Data'!CL34=0,'Indicator Data'!CL34="No data"),"0",ROUND(IF('Indicator Data'!CL34&gt;Z$3,0,IF('Indicator Data'!CL34&lt;Z$4,10,(Z$3-'Indicator Data'!CL34)/(Z$3-Z$4)*10)),1))</f>
        <v>2.5</v>
      </c>
      <c r="AA26" s="238">
        <f>IF(OR('Indicator Data'!CM34=0,'Indicator Data'!CM34="No data"),"0",ROUND(IF('Indicator Data'!CM34&gt;AA$3,0,IF('Indicator Data'!CM34&lt;AA$4,10,(AA$3-'Indicator Data'!CM34)/(AA$3-AA$4)*10)),1))</f>
        <v>9.9</v>
      </c>
      <c r="AB26" s="238">
        <f>IF(OR('Indicator Data'!CN34=0,'Indicator Data'!CN34="No data"),"0",ROUND(IF('Indicator Data'!CN34&gt;AB$3,0,IF('Indicator Data'!CN34&lt;AB$4,10,(AB$3-'Indicator Data'!CN34)/(AB$3-AB$4)*10)),1))</f>
        <v>6.4</v>
      </c>
      <c r="AC26" s="238">
        <f>IF(OR('Indicator Data'!CO34=0,'Indicator Data'!CO34="No data"),"0",ROUND(IF('Indicator Data'!CO34&gt;AC$3,0,IF('Indicator Data'!CO34&lt;AC$4,10,(AC$3-'Indicator Data'!CO34)/(AC$3-AC$4)*10)),1))</f>
        <v>1.2</v>
      </c>
      <c r="AD26" s="253">
        <f t="shared" si="0"/>
        <v>7</v>
      </c>
      <c r="AE26" s="253">
        <f t="shared" si="1"/>
        <v>6.5</v>
      </c>
      <c r="AF26" s="253">
        <f t="shared" si="5"/>
        <v>8.8000000000000007</v>
      </c>
      <c r="AG26" s="253">
        <f t="shared" si="2"/>
        <v>2</v>
      </c>
      <c r="AH26" s="253">
        <f t="shared" si="3"/>
        <v>1</v>
      </c>
      <c r="AI26" s="253">
        <f t="shared" si="4"/>
        <v>3.2</v>
      </c>
      <c r="AJ26" s="253">
        <f t="shared" si="6"/>
        <v>5</v>
      </c>
      <c r="AK26" s="254">
        <f t="shared" si="7"/>
        <v>7.4</v>
      </c>
      <c r="AL26" s="254">
        <f t="shared" si="8"/>
        <v>2.2000000000000002</v>
      </c>
      <c r="AM26" s="254">
        <f t="shared" si="9"/>
        <v>5.4</v>
      </c>
      <c r="AN26" s="46"/>
      <c r="AO26" s="2"/>
      <c r="AP26" s="2"/>
      <c r="AQ26" s="2"/>
      <c r="AR26" s="2"/>
      <c r="AS26" s="2"/>
      <c r="AT26" s="2"/>
      <c r="AU26" s="2"/>
      <c r="AV26" s="2"/>
      <c r="AW26" s="2"/>
    </row>
    <row r="27" spans="1:49" ht="15.75" customHeight="1" x14ac:dyDescent="0.3">
      <c r="A27" t="str">
        <f>'Indicator Data'!A35</f>
        <v>Haor and Flash Flood Area</v>
      </c>
      <c r="B27" t="str">
        <f>'Indicator Data'!B35</f>
        <v>Dhaka</v>
      </c>
      <c r="C27" t="str">
        <f>'Indicator Data'!C35</f>
        <v>Kishoreganj</v>
      </c>
      <c r="D27">
        <f>'Indicator Data'!D35</f>
        <v>3048</v>
      </c>
      <c r="E27" s="238">
        <v>6.6</v>
      </c>
      <c r="F27" s="238">
        <v>7.4</v>
      </c>
      <c r="G27" s="238">
        <v>3</v>
      </c>
      <c r="H27" s="238" t="s">
        <v>468</v>
      </c>
      <c r="I27" s="238">
        <f>IF(OR('Indicator Data'!BT35=0,'Indicator Data'!BT35="No data"),"0",ROUND(IF('Indicator Data'!BT35&gt;I$3,0,IF('Indicator Data'!BT35&lt;I$4,10,(I$3-'Indicator Data'!BT35)/(I$3-I$4)*10)),1))</f>
        <v>9.3000000000000007</v>
      </c>
      <c r="J27" s="238">
        <f>IF(OR('Indicator Data'!BV35=0,'Indicator Data'!BV35="No data"),"0",ROUND(IF('Indicator Data'!BV35&gt;J$3,0,IF('Indicator Data'!BV35&lt;J$4,10,(J$3-'Indicator Data'!BV35)/(J$3-J$4)*10)),1))</f>
        <v>9.3000000000000007</v>
      </c>
      <c r="K27" s="238">
        <f>IF(OR('Indicator Data'!BW35=0,'Indicator Data'!BW35="No data"),"0",ROUND(IF('Indicator Data'!BW35&gt;K$3,0,IF('Indicator Data'!BW35&lt;K$4,10,(K$3-'Indicator Data'!BW35)/(K$3-K$4)*10)),1))</f>
        <v>8.8000000000000007</v>
      </c>
      <c r="L27" s="238" t="str">
        <f>IF(OR('Indicator Data'!BX35=0,'Indicator Data'!BX35="No data"),"0",ROUND(IF('Indicator Data'!BX35&gt;L$3,0,IF('Indicator Data'!BX35&lt;L$4,10,(L$3-'Indicator Data'!BX35)/(L$3-L$4)*10)),1))</f>
        <v>0</v>
      </c>
      <c r="M27" s="238">
        <f>IF(OR('Indicator Data'!BY35=0,'Indicator Data'!BY35="No data"),"0",ROUND(IF('Indicator Data'!BY35&gt;M$3,0,IF('Indicator Data'!BY35&lt;M$4,10,(M$3-'Indicator Data'!BY35)/(M$3-M$4)*10)),1))</f>
        <v>4.5999999999999996</v>
      </c>
      <c r="N27" s="238">
        <f>IF(OR('Indicator Data'!BZ35=0,'Indicator Data'!BZ35="No data"),"0",ROUND(IF('Indicator Data'!BZ35&gt;N$3,0,IF('Indicator Data'!BZ35&lt;N$4,10,(N$3-'Indicator Data'!BZ35)/(N$3-N$4)*10)),1))</f>
        <v>3.6</v>
      </c>
      <c r="O27" s="238">
        <f>IF(OR('Indicator Data'!CA35=0,'Indicator Data'!CA35="No data"),"0",ROUND(IF('Indicator Data'!CA35&gt;O$3,0,IF('Indicator Data'!CA35&lt;O$4,10,(O$3-'Indicator Data'!CA35)/(O$3-O$4)*10)),1))</f>
        <v>7.8</v>
      </c>
      <c r="P27" s="238">
        <f>IF(OR('Indicator Data'!CB35=0,'Indicator Data'!CB35="No data"),"0",ROUND(IF('Indicator Data'!CB35&gt;P$3,0,IF('Indicator Data'!CB35&lt;P$4,10,(P$3-'Indicator Data'!CB35)/(P$3-P$4)*10)),1))</f>
        <v>0.5</v>
      </c>
      <c r="Q27" s="238">
        <f>IF(OR('Indicator Data'!CC35=0,'Indicator Data'!CC35="No data"),"0",ROUND(IF('Indicator Data'!CC35&gt;Q$3,0,IF('Indicator Data'!CC35&lt;Q$4,10,(Q$3-'Indicator Data'!CC35)/(Q$3-Q$4)*10)),1))</f>
        <v>3.1</v>
      </c>
      <c r="R27" s="238">
        <f>IF(OR('Indicator Data'!CD35=0,'Indicator Data'!CD35="No data"),"0",ROUND(IF('Indicator Data'!CD35&gt;R$3,0,IF('Indicator Data'!CD35&lt;R$4,10,(R$3-'Indicator Data'!CD35)/(R$3-R$4)*10)),1))</f>
        <v>1.2</v>
      </c>
      <c r="S27" s="238">
        <f>IF(OR('Indicator Data'!CE35=0,'Indicator Data'!CE35="No data"),"0",ROUND(IF('Indicator Data'!CE35&gt;S$3,0,IF('Indicator Data'!CE35&lt;S$4,10,(S$3-'Indicator Data'!CE35)/(S$3-S$4)*10)),1))</f>
        <v>5.9</v>
      </c>
      <c r="T27" s="238">
        <f>IF(OR('Indicator Data'!CF35=0,'Indicator Data'!CF35="No data"),"0",ROUND(IF('Indicator Data'!CF35&gt;T$3,0,IF('Indicator Data'!CF35&lt;T$4,10,(T$3-'Indicator Data'!CF35)/(T$3-T$4)*10)),1))</f>
        <v>6.2</v>
      </c>
      <c r="U27" s="238">
        <f>IF(OR('Indicator Data'!CG35=0,'Indicator Data'!CG35="No data"),"0",ROUND(IF('Indicator Data'!CG35&gt;U$3,0,IF('Indicator Data'!CG35&lt;U$4,10,(U$3-'Indicator Data'!CG35)/(U$3-U$4)*10)),1))</f>
        <v>4.5</v>
      </c>
      <c r="V27" s="238">
        <f>IF(OR('Indicator Data'!CH35=0,'Indicator Data'!CH35="No data"),"0",ROUND(IF('Indicator Data'!CH35&gt;V$3,0,IF('Indicator Data'!CH35&lt;V$4,10,(V$3-'Indicator Data'!CH35)/(V$3-V$4)*10)),1))</f>
        <v>5</v>
      </c>
      <c r="W27" s="238">
        <f>IF(OR('Indicator Data'!CI35=0,'Indicator Data'!CI35="No data"),"0",ROUND(IF('Indicator Data'!CI35&gt;W$3,0,IF('Indicator Data'!CI35&lt;W$4,10,(W$3-'Indicator Data'!CI35)/(W$3-W$4)*10)),1))</f>
        <v>5.8</v>
      </c>
      <c r="X27" s="238">
        <f>IF(OR('Indicator Data'!CJ35=0,'Indicator Data'!CJ35="No data"),"0",ROUND(IF('Indicator Data'!CJ35&gt;X$3,0,IF('Indicator Data'!CJ35&lt;X$4,10,(X$3-'Indicator Data'!CJ35)/(X$3-X$4)*10)),1))</f>
        <v>5.0999999999999996</v>
      </c>
      <c r="Y27" s="238">
        <f>IF(OR('Indicator Data'!CK35=0,'Indicator Data'!CK35="No data"),"0",ROUND(IF('Indicator Data'!CK35&gt;Y$3,0,IF('Indicator Data'!CK35&lt;Y$4,10,(Y$3-'Indicator Data'!CK35)/(Y$3-Y$4)*10)),1))</f>
        <v>6.6</v>
      </c>
      <c r="Z27" s="238">
        <f>IF(OR('Indicator Data'!CL35=0,'Indicator Data'!CL35="No data"),"0",ROUND(IF('Indicator Data'!CL35&gt;Z$3,0,IF('Indicator Data'!CL35&lt;Z$4,10,(Z$3-'Indicator Data'!CL35)/(Z$3-Z$4)*10)),1))</f>
        <v>6.2</v>
      </c>
      <c r="AA27" s="238">
        <f>IF(OR('Indicator Data'!CM35=0,'Indicator Data'!CM35="No data"),"0",ROUND(IF('Indicator Data'!CM35&gt;AA$3,0,IF('Indicator Data'!CM35&lt;AA$4,10,(AA$3-'Indicator Data'!CM35)/(AA$3-AA$4)*10)),1))</f>
        <v>9.6999999999999993</v>
      </c>
      <c r="AB27" s="238">
        <f>IF(OR('Indicator Data'!CN35=0,'Indicator Data'!CN35="No data"),"0",ROUND(IF('Indicator Data'!CN35&gt;AB$3,0,IF('Indicator Data'!CN35&lt;AB$4,10,(AB$3-'Indicator Data'!CN35)/(AB$3-AB$4)*10)),1))</f>
        <v>7</v>
      </c>
      <c r="AC27" s="238">
        <f>IF(OR('Indicator Data'!CO35=0,'Indicator Data'!CO35="No data"),"0",ROUND(IF('Indicator Data'!CO35&gt;AC$3,0,IF('Indicator Data'!CO35&lt;AC$4,10,(AC$3-'Indicator Data'!CO35)/(AC$3-AC$4)*10)),1))</f>
        <v>5.5</v>
      </c>
      <c r="AD27" s="253">
        <f t="shared" si="0"/>
        <v>7</v>
      </c>
      <c r="AE27" s="253">
        <f t="shared" si="1"/>
        <v>3</v>
      </c>
      <c r="AF27" s="253">
        <f t="shared" si="5"/>
        <v>9.1</v>
      </c>
      <c r="AG27" s="253">
        <f t="shared" si="2"/>
        <v>4.0999999999999996</v>
      </c>
      <c r="AH27" s="253">
        <f t="shared" si="3"/>
        <v>3.2</v>
      </c>
      <c r="AI27" s="253">
        <f t="shared" si="4"/>
        <v>5.6</v>
      </c>
      <c r="AJ27" s="253">
        <f t="shared" si="6"/>
        <v>7.1</v>
      </c>
      <c r="AK27" s="254">
        <f t="shared" si="7"/>
        <v>6.4</v>
      </c>
      <c r="AL27" s="254">
        <f t="shared" si="8"/>
        <v>4</v>
      </c>
      <c r="AM27" s="254">
        <f t="shared" si="9"/>
        <v>5.3</v>
      </c>
      <c r="AN27" s="46"/>
      <c r="AO27" s="2"/>
      <c r="AP27" s="2"/>
      <c r="AQ27" s="2"/>
      <c r="AR27" s="2"/>
      <c r="AS27" s="2"/>
      <c r="AT27" s="2"/>
      <c r="AU27" s="2"/>
      <c r="AV27" s="2"/>
      <c r="AW27" s="2"/>
    </row>
    <row r="28" spans="1:49" ht="15.75" customHeight="1" x14ac:dyDescent="0.3">
      <c r="A28" t="str">
        <f>'Indicator Data'!A36</f>
        <v>Cross Cutting Area</v>
      </c>
      <c r="B28" t="str">
        <f>'Indicator Data'!B36</f>
        <v>Dhaka</v>
      </c>
      <c r="C28" t="str">
        <f>'Indicator Data'!C36</f>
        <v>Madaripur</v>
      </c>
      <c r="D28">
        <f>'Indicator Data'!D36</f>
        <v>3054</v>
      </c>
      <c r="E28" s="238">
        <v>6.6</v>
      </c>
      <c r="F28" s="238">
        <v>7.4</v>
      </c>
      <c r="G28" s="238">
        <v>3</v>
      </c>
      <c r="H28" s="238">
        <f>IF(OR('Indicator Data'!BS36=0,'Indicator Data'!BS36="No data"),"0",ROUND(IF('Indicator Data'!BS36&gt;H$3,0,IF('Indicator Data'!BS36&lt;H$4,10,(H$3-'Indicator Data'!BS36)/(H$3-H$4)*10)),1))</f>
        <v>9.3000000000000007</v>
      </c>
      <c r="I28" s="238">
        <f>IF(OR('Indicator Data'!BT36=0,'Indicator Data'!BT36="No data"),"0",ROUND(IF('Indicator Data'!BT36&gt;I$3,0,IF('Indicator Data'!BT36&lt;I$4,10,(I$3-'Indicator Data'!BT36)/(I$3-I$4)*10)),1))</f>
        <v>9.3000000000000007</v>
      </c>
      <c r="J28" s="238">
        <f>IF(OR('Indicator Data'!BV36=0,'Indicator Data'!BV36="No data"),"0",ROUND(IF('Indicator Data'!BV36&gt;J$3,0,IF('Indicator Data'!BV36&lt;J$4,10,(J$3-'Indicator Data'!BV36)/(J$3-J$4)*10)),1))</f>
        <v>9.8000000000000007</v>
      </c>
      <c r="K28" s="238">
        <f>IF(OR('Indicator Data'!BW36=0,'Indicator Data'!BW36="No data"),"0",ROUND(IF('Indicator Data'!BW36&gt;K$3,0,IF('Indicator Data'!BW36&lt;K$4,10,(K$3-'Indicator Data'!BW36)/(K$3-K$4)*10)),1))</f>
        <v>8.6</v>
      </c>
      <c r="L28" s="238" t="str">
        <f>IF(OR('Indicator Data'!BX36=0,'Indicator Data'!BX36="No data"),"0",ROUND(IF('Indicator Data'!BX36&gt;L$3,0,IF('Indicator Data'!BX36&lt;L$4,10,(L$3-'Indicator Data'!BX36)/(L$3-L$4)*10)),1))</f>
        <v>0</v>
      </c>
      <c r="M28" s="238">
        <f>IF(OR('Indicator Data'!BY36=0,'Indicator Data'!BY36="No data"),"0",ROUND(IF('Indicator Data'!BY36&gt;M$3,0,IF('Indicator Data'!BY36&lt;M$4,10,(M$3-'Indicator Data'!BY36)/(M$3-M$4)*10)),1))</f>
        <v>0.7</v>
      </c>
      <c r="N28" s="238">
        <f>IF(OR('Indicator Data'!BZ36=0,'Indicator Data'!BZ36="No data"),"0",ROUND(IF('Indicator Data'!BZ36&gt;N$3,0,IF('Indicator Data'!BZ36&lt;N$4,10,(N$3-'Indicator Data'!BZ36)/(N$3-N$4)*10)),1))</f>
        <v>3</v>
      </c>
      <c r="O28" s="238">
        <f>IF(OR('Indicator Data'!CA36=0,'Indicator Data'!CA36="No data"),"0",ROUND(IF('Indicator Data'!CA36&gt;O$3,0,IF('Indicator Data'!CA36&lt;O$4,10,(O$3-'Indicator Data'!CA36)/(O$3-O$4)*10)),1))</f>
        <v>0.2</v>
      </c>
      <c r="P28" s="238">
        <f>IF(OR('Indicator Data'!CB36=0,'Indicator Data'!CB36="No data"),"0",ROUND(IF('Indicator Data'!CB36&gt;P$3,0,IF('Indicator Data'!CB36&lt;P$4,10,(P$3-'Indicator Data'!CB36)/(P$3-P$4)*10)),1))</f>
        <v>0.3</v>
      </c>
      <c r="Q28" s="238">
        <f>IF(OR('Indicator Data'!CC36=0,'Indicator Data'!CC36="No data"),"0",ROUND(IF('Indicator Data'!CC36&gt;Q$3,0,IF('Indicator Data'!CC36&lt;Q$4,10,(Q$3-'Indicator Data'!CC36)/(Q$3-Q$4)*10)),1))</f>
        <v>2.6</v>
      </c>
      <c r="R28" s="238">
        <f>IF(OR('Indicator Data'!CD36=0,'Indicator Data'!CD36="No data"),"0",ROUND(IF('Indicator Data'!CD36&gt;R$3,0,IF('Indicator Data'!CD36&lt;R$4,10,(R$3-'Indicator Data'!CD36)/(R$3-R$4)*10)),1))</f>
        <v>0.1</v>
      </c>
      <c r="S28" s="238">
        <f>IF(OR('Indicator Data'!CE36=0,'Indicator Data'!CE36="No data"),"0",ROUND(IF('Indicator Data'!CE36&gt;S$3,0,IF('Indicator Data'!CE36&lt;S$4,10,(S$3-'Indicator Data'!CE36)/(S$3-S$4)*10)),1))</f>
        <v>5.5</v>
      </c>
      <c r="T28" s="238">
        <f>IF(OR('Indicator Data'!CF36=0,'Indicator Data'!CF36="No data"),"0",ROUND(IF('Indicator Data'!CF36&gt;T$3,0,IF('Indicator Data'!CF36&lt;T$4,10,(T$3-'Indicator Data'!CF36)/(T$3-T$4)*10)),1))</f>
        <v>9.4</v>
      </c>
      <c r="U28" s="238">
        <f>IF(OR('Indicator Data'!CG36=0,'Indicator Data'!CG36="No data"),"0",ROUND(IF('Indicator Data'!CG36&gt;U$3,0,IF('Indicator Data'!CG36&lt;U$4,10,(U$3-'Indicator Data'!CG36)/(U$3-U$4)*10)),1))</f>
        <v>4.5</v>
      </c>
      <c r="V28" s="238">
        <f>IF(OR('Indicator Data'!CH36=0,'Indicator Data'!CH36="No data"),"0",ROUND(IF('Indicator Data'!CH36&gt;V$3,0,IF('Indicator Data'!CH36&lt;V$4,10,(V$3-'Indicator Data'!CH36)/(V$3-V$4)*10)),1))</f>
        <v>0</v>
      </c>
      <c r="W28" s="238">
        <f>IF(OR('Indicator Data'!CI36=0,'Indicator Data'!CI36="No data"),"0",ROUND(IF('Indicator Data'!CI36&gt;W$3,0,IF('Indicator Data'!CI36&lt;W$4,10,(W$3-'Indicator Data'!CI36)/(W$3-W$4)*10)),1))</f>
        <v>5.8</v>
      </c>
      <c r="X28" s="238">
        <f>IF(OR('Indicator Data'!CJ36=0,'Indicator Data'!CJ36="No data"),"0",ROUND(IF('Indicator Data'!CJ36&gt;X$3,0,IF('Indicator Data'!CJ36&lt;X$4,10,(X$3-'Indicator Data'!CJ36)/(X$3-X$4)*10)),1))</f>
        <v>4</v>
      </c>
      <c r="Y28" s="238">
        <f>IF(OR('Indicator Data'!CK36=0,'Indicator Data'!CK36="No data"),"0",ROUND(IF('Indicator Data'!CK36&gt;Y$3,0,IF('Indicator Data'!CK36&lt;Y$4,10,(Y$3-'Indicator Data'!CK36)/(Y$3-Y$4)*10)),1))</f>
        <v>9.4</v>
      </c>
      <c r="Z28" s="238">
        <f>IF(OR('Indicator Data'!CL36=0,'Indicator Data'!CL36="No data"),"0",ROUND(IF('Indicator Data'!CL36&gt;Z$3,0,IF('Indicator Data'!CL36&lt;Z$4,10,(Z$3-'Indicator Data'!CL36)/(Z$3-Z$4)*10)),1))</f>
        <v>6</v>
      </c>
      <c r="AA28" s="238">
        <f>IF(OR('Indicator Data'!CM36=0,'Indicator Data'!CM36="No data"),"0",ROUND(IF('Indicator Data'!CM36&gt;AA$3,0,IF('Indicator Data'!CM36&lt;AA$4,10,(AA$3-'Indicator Data'!CM36)/(AA$3-AA$4)*10)),1))</f>
        <v>9.6</v>
      </c>
      <c r="AB28" s="238">
        <f>IF(OR('Indicator Data'!CN36=0,'Indicator Data'!CN36="No data"),"0",ROUND(IF('Indicator Data'!CN36&gt;AB$3,0,IF('Indicator Data'!CN36&lt;AB$4,10,(AB$3-'Indicator Data'!CN36)/(AB$3-AB$4)*10)),1))</f>
        <v>5.2</v>
      </c>
      <c r="AC28" s="238">
        <f>IF(OR('Indicator Data'!CO36=0,'Indicator Data'!CO36="No data"),"0",ROUND(IF('Indicator Data'!CO36&gt;AC$3,0,IF('Indicator Data'!CO36&lt;AC$4,10,(AC$3-'Indicator Data'!CO36)/(AC$3-AC$4)*10)),1))</f>
        <v>5.2</v>
      </c>
      <c r="AD28" s="253">
        <f t="shared" si="0"/>
        <v>7</v>
      </c>
      <c r="AE28" s="253">
        <f t="shared" si="1"/>
        <v>6.2</v>
      </c>
      <c r="AF28" s="253">
        <f t="shared" si="5"/>
        <v>9.1999999999999993</v>
      </c>
      <c r="AG28" s="253">
        <f t="shared" si="2"/>
        <v>1.9</v>
      </c>
      <c r="AH28" s="253">
        <f t="shared" si="3"/>
        <v>0.8</v>
      </c>
      <c r="AI28" s="253">
        <f t="shared" si="4"/>
        <v>5.5</v>
      </c>
      <c r="AJ28" s="253">
        <f t="shared" si="6"/>
        <v>6.5</v>
      </c>
      <c r="AK28" s="254">
        <f t="shared" si="7"/>
        <v>7.5</v>
      </c>
      <c r="AL28" s="254">
        <f t="shared" si="8"/>
        <v>2.9</v>
      </c>
      <c r="AM28" s="254">
        <f t="shared" si="9"/>
        <v>5.7</v>
      </c>
      <c r="AN28" s="46"/>
      <c r="AO28" s="2"/>
      <c r="AP28" s="2"/>
      <c r="AQ28" s="2"/>
      <c r="AR28" s="2"/>
      <c r="AS28" s="2"/>
      <c r="AT28" s="2"/>
      <c r="AU28" s="2"/>
      <c r="AV28" s="2"/>
      <c r="AW28" s="2"/>
    </row>
    <row r="29" spans="1:49" ht="15.75" customHeight="1" x14ac:dyDescent="0.3">
      <c r="A29" t="str">
        <f>'Indicator Data'!A37</f>
        <v>Cross Cutting Area</v>
      </c>
      <c r="B29" t="str">
        <f>'Indicator Data'!B37</f>
        <v>Dhaka</v>
      </c>
      <c r="C29" t="str">
        <f>'Indicator Data'!C37</f>
        <v>Manikganj</v>
      </c>
      <c r="D29">
        <f>'Indicator Data'!D37</f>
        <v>3056</v>
      </c>
      <c r="E29" s="238">
        <v>6.6</v>
      </c>
      <c r="F29" s="238">
        <v>7.4</v>
      </c>
      <c r="G29" s="238">
        <v>3</v>
      </c>
      <c r="H29" s="238" t="s">
        <v>468</v>
      </c>
      <c r="I29" s="238">
        <f>IF(OR('Indicator Data'!BT37=0,'Indicator Data'!BT37="No data"),"0",ROUND(IF('Indicator Data'!BT37&gt;I$3,0,IF('Indicator Data'!BT37&lt;I$4,10,(I$3-'Indicator Data'!BT37)/(I$3-I$4)*10)),1))</f>
        <v>9.5</v>
      </c>
      <c r="J29" s="238">
        <f>IF(OR('Indicator Data'!BV37=0,'Indicator Data'!BV37="No data"),"0",ROUND(IF('Indicator Data'!BV37&gt;J$3,0,IF('Indicator Data'!BV37&lt;J$4,10,(J$3-'Indicator Data'!BV37)/(J$3-J$4)*10)),1))</f>
        <v>8.6999999999999993</v>
      </c>
      <c r="K29" s="238">
        <f>IF(OR('Indicator Data'!BW37=0,'Indicator Data'!BW37="No data"),"0",ROUND(IF('Indicator Data'!BW37&gt;K$3,0,IF('Indicator Data'!BW37&lt;K$4,10,(K$3-'Indicator Data'!BW37)/(K$3-K$4)*10)),1))</f>
        <v>8.4</v>
      </c>
      <c r="L29" s="238" t="str">
        <f>IF(OR('Indicator Data'!BX37=0,'Indicator Data'!BX37="No data"),"0",ROUND(IF('Indicator Data'!BX37&gt;L$3,0,IF('Indicator Data'!BX37&lt;L$4,10,(L$3-'Indicator Data'!BX37)/(L$3-L$4)*10)),1))</f>
        <v>0</v>
      </c>
      <c r="M29" s="238">
        <f>IF(OR('Indicator Data'!BY37=0,'Indicator Data'!BY37="No data"),"0",ROUND(IF('Indicator Data'!BY37&gt;M$3,0,IF('Indicator Data'!BY37&lt;M$4,10,(M$3-'Indicator Data'!BY37)/(M$3-M$4)*10)),1))</f>
        <v>4.8</v>
      </c>
      <c r="N29" s="238">
        <f>IF(OR('Indicator Data'!BZ37=0,'Indicator Data'!BZ37="No data"),"0",ROUND(IF('Indicator Data'!BZ37&gt;N$3,0,IF('Indicator Data'!BZ37&lt;N$4,10,(N$3-'Indicator Data'!BZ37)/(N$3-N$4)*10)),1))</f>
        <v>1.8</v>
      </c>
      <c r="O29" s="238">
        <f>IF(OR('Indicator Data'!CA37=0,'Indicator Data'!CA37="No data"),"0",ROUND(IF('Indicator Data'!CA37&gt;O$3,0,IF('Indicator Data'!CA37&lt;O$4,10,(O$3-'Indicator Data'!CA37)/(O$3-O$4)*10)),1))</f>
        <v>2.2000000000000002</v>
      </c>
      <c r="P29" s="238">
        <f>IF(OR('Indicator Data'!CB37=0,'Indicator Data'!CB37="No data"),"0",ROUND(IF('Indicator Data'!CB37&gt;P$3,0,IF('Indicator Data'!CB37&lt;P$4,10,(P$3-'Indicator Data'!CB37)/(P$3-P$4)*10)),1))</f>
        <v>0.5</v>
      </c>
      <c r="Q29" s="238">
        <f>IF(OR('Indicator Data'!CC37=0,'Indicator Data'!CC37="No data"),"0",ROUND(IF('Indicator Data'!CC37&gt;Q$3,0,IF('Indicator Data'!CC37&lt;Q$4,10,(Q$3-'Indicator Data'!CC37)/(Q$3-Q$4)*10)),1))</f>
        <v>1</v>
      </c>
      <c r="R29" s="238">
        <f>IF(OR('Indicator Data'!CD37=0,'Indicator Data'!CD37="No data"),"0",ROUND(IF('Indicator Data'!CD37&gt;R$3,0,IF('Indicator Data'!CD37&lt;R$4,10,(R$3-'Indicator Data'!CD37)/(R$3-R$4)*10)),1))</f>
        <v>1.6</v>
      </c>
      <c r="S29" s="238">
        <f>IF(OR('Indicator Data'!CE37=0,'Indicator Data'!CE37="No data"),"0",ROUND(IF('Indicator Data'!CE37&gt;S$3,0,IF('Indicator Data'!CE37&lt;S$4,10,(S$3-'Indicator Data'!CE37)/(S$3-S$4)*10)),1))</f>
        <v>2.9</v>
      </c>
      <c r="T29" s="238">
        <f>IF(OR('Indicator Data'!CF37=0,'Indicator Data'!CF37="No data"),"0",ROUND(IF('Indicator Data'!CF37&gt;T$3,0,IF('Indicator Data'!CF37&lt;T$4,10,(T$3-'Indicator Data'!CF37)/(T$3-T$4)*10)),1))</f>
        <v>6</v>
      </c>
      <c r="U29" s="238">
        <f>IF(OR('Indicator Data'!CG37=0,'Indicator Data'!CG37="No data"),"0",ROUND(IF('Indicator Data'!CG37&gt;U$3,0,IF('Indicator Data'!CG37&lt;U$4,10,(U$3-'Indicator Data'!CG37)/(U$3-U$4)*10)),1))</f>
        <v>7</v>
      </c>
      <c r="V29" s="238">
        <f>IF(OR('Indicator Data'!CH37=0,'Indicator Data'!CH37="No data"),"0",ROUND(IF('Indicator Data'!CH37&gt;V$3,0,IF('Indicator Data'!CH37&lt;V$4,10,(V$3-'Indicator Data'!CH37)/(V$3-V$4)*10)),1))</f>
        <v>5.3</v>
      </c>
      <c r="W29" s="238">
        <f>IF(OR('Indicator Data'!CI37=0,'Indicator Data'!CI37="No data"),"0",ROUND(IF('Indicator Data'!CI37&gt;W$3,0,IF('Indicator Data'!CI37&lt;W$4,10,(W$3-'Indicator Data'!CI37)/(W$3-W$4)*10)),1))</f>
        <v>5</v>
      </c>
      <c r="X29" s="238">
        <f>IF(OR('Indicator Data'!CJ37=0,'Indicator Data'!CJ37="No data"),"0",ROUND(IF('Indicator Data'!CJ37&gt;X$3,0,IF('Indicator Data'!CJ37&lt;X$4,10,(X$3-'Indicator Data'!CJ37)/(X$3-X$4)*10)),1))</f>
        <v>4.9000000000000004</v>
      </c>
      <c r="Y29" s="238">
        <f>IF(OR('Indicator Data'!CK37=0,'Indicator Data'!CK37="No data"),"0",ROUND(IF('Indicator Data'!CK37&gt;Y$3,0,IF('Indicator Data'!CK37&lt;Y$4,10,(Y$3-'Indicator Data'!CK37)/(Y$3-Y$4)*10)),1))</f>
        <v>8.6999999999999993</v>
      </c>
      <c r="Z29" s="238">
        <f>IF(OR('Indicator Data'!CL37=0,'Indicator Data'!CL37="No data"),"0",ROUND(IF('Indicator Data'!CL37&gt;Z$3,0,IF('Indicator Data'!CL37&lt;Z$4,10,(Z$3-'Indicator Data'!CL37)/(Z$3-Z$4)*10)),1))</f>
        <v>6.5</v>
      </c>
      <c r="AA29" s="238">
        <f>IF(OR('Indicator Data'!CM37=0,'Indicator Data'!CM37="No data"),"0",ROUND(IF('Indicator Data'!CM37&gt;AA$3,0,IF('Indicator Data'!CM37&lt;AA$4,10,(AA$3-'Indicator Data'!CM37)/(AA$3-AA$4)*10)),1))</f>
        <v>9.8000000000000007</v>
      </c>
      <c r="AB29" s="238">
        <f>IF(OR('Indicator Data'!CN37=0,'Indicator Data'!CN37="No data"),"0",ROUND(IF('Indicator Data'!CN37&gt;AB$3,0,IF('Indicator Data'!CN37&lt;AB$4,10,(AB$3-'Indicator Data'!CN37)/(AB$3-AB$4)*10)),1))</f>
        <v>5.3</v>
      </c>
      <c r="AC29" s="238">
        <f>IF(OR('Indicator Data'!CO37=0,'Indicator Data'!CO37="No data"),"0",ROUND(IF('Indicator Data'!CO37&gt;AC$3,0,IF('Indicator Data'!CO37&lt;AC$4,10,(AC$3-'Indicator Data'!CO37)/(AC$3-AC$4)*10)),1))</f>
        <v>7.4</v>
      </c>
      <c r="AD29" s="253">
        <f t="shared" si="0"/>
        <v>7</v>
      </c>
      <c r="AE29" s="253">
        <f t="shared" si="1"/>
        <v>3</v>
      </c>
      <c r="AF29" s="253">
        <f t="shared" si="5"/>
        <v>8.9</v>
      </c>
      <c r="AG29" s="253">
        <f t="shared" si="2"/>
        <v>3.3</v>
      </c>
      <c r="AH29" s="253">
        <f t="shared" si="3"/>
        <v>1.3</v>
      </c>
      <c r="AI29" s="253">
        <f t="shared" si="4"/>
        <v>5.7</v>
      </c>
      <c r="AJ29" s="253">
        <f t="shared" si="6"/>
        <v>7.3</v>
      </c>
      <c r="AK29" s="254">
        <f t="shared" si="7"/>
        <v>6.3</v>
      </c>
      <c r="AL29" s="254">
        <f t="shared" si="8"/>
        <v>3.5</v>
      </c>
      <c r="AM29" s="254">
        <f t="shared" si="9"/>
        <v>5.0999999999999996</v>
      </c>
      <c r="AN29" s="46"/>
      <c r="AO29" s="2"/>
      <c r="AP29" s="2"/>
      <c r="AQ29" s="2"/>
      <c r="AR29" s="2"/>
      <c r="AS29" s="2"/>
      <c r="AT29" s="2"/>
      <c r="AU29" s="2"/>
      <c r="AV29" s="2"/>
      <c r="AW29" s="2"/>
    </row>
    <row r="30" spans="1:49" ht="15.75" customHeight="1" x14ac:dyDescent="0.3">
      <c r="A30" t="str">
        <f>'Indicator Data'!A38</f>
        <v>Cross Cutting Area</v>
      </c>
      <c r="B30" t="str">
        <f>'Indicator Data'!B38</f>
        <v>Dhaka</v>
      </c>
      <c r="C30" t="str">
        <f>'Indicator Data'!C38</f>
        <v>Munshiganj</v>
      </c>
      <c r="D30">
        <f>'Indicator Data'!D38</f>
        <v>3059</v>
      </c>
      <c r="E30" s="238">
        <v>6.6</v>
      </c>
      <c r="F30" s="238">
        <v>7.4</v>
      </c>
      <c r="G30" s="238">
        <v>3</v>
      </c>
      <c r="H30" s="238" t="s">
        <v>468</v>
      </c>
      <c r="I30" s="238">
        <f>IF(OR('Indicator Data'!BT38=0,'Indicator Data'!BT38="No data"),"0",ROUND(IF('Indicator Data'!BT38&gt;I$3,0,IF('Indicator Data'!BT38&lt;I$4,10,(I$3-'Indicator Data'!BT38)/(I$3-I$4)*10)),1))</f>
        <v>9.5</v>
      </c>
      <c r="J30" s="238">
        <f>IF(OR('Indicator Data'!BV38=0,'Indicator Data'!BV38="No data"),"0",ROUND(IF('Indicator Data'!BV38&gt;J$3,0,IF('Indicator Data'!BV38&lt;J$4,10,(J$3-'Indicator Data'!BV38)/(J$3-J$4)*10)),1))</f>
        <v>8</v>
      </c>
      <c r="K30" s="238">
        <f>IF(OR('Indicator Data'!BW38=0,'Indicator Data'!BW38="No data"),"0",ROUND(IF('Indicator Data'!BW38&gt;K$3,0,IF('Indicator Data'!BW38&lt;K$4,10,(K$3-'Indicator Data'!BW38)/(K$3-K$4)*10)),1))</f>
        <v>8.6</v>
      </c>
      <c r="L30" s="238" t="str">
        <f>IF(OR('Indicator Data'!BX38=0,'Indicator Data'!BX38="No data"),"0",ROUND(IF('Indicator Data'!BX38&gt;L$3,0,IF('Indicator Data'!BX38&lt;L$4,10,(L$3-'Indicator Data'!BX38)/(L$3-L$4)*10)),1))</f>
        <v>0</v>
      </c>
      <c r="M30" s="238">
        <f>IF(OR('Indicator Data'!BY38=0,'Indicator Data'!BY38="No data"),"0",ROUND(IF('Indicator Data'!BY38&gt;M$3,0,IF('Indicator Data'!BY38&lt;M$4,10,(M$3-'Indicator Data'!BY38)/(M$3-M$4)*10)),1))</f>
        <v>3.9</v>
      </c>
      <c r="N30" s="238">
        <f>IF(OR('Indicator Data'!BZ38=0,'Indicator Data'!BZ38="No data"),"0",ROUND(IF('Indicator Data'!BZ38&gt;N$3,0,IF('Indicator Data'!BZ38&lt;N$4,10,(N$3-'Indicator Data'!BZ38)/(N$3-N$4)*10)),1))</f>
        <v>4.5999999999999996</v>
      </c>
      <c r="O30" s="238">
        <f>IF(OR('Indicator Data'!CA38=0,'Indicator Data'!CA38="No data"),"0",ROUND(IF('Indicator Data'!CA38&gt;O$3,0,IF('Indicator Data'!CA38&lt;O$4,10,(O$3-'Indicator Data'!CA38)/(O$3-O$4)*10)),1))</f>
        <v>5.0999999999999996</v>
      </c>
      <c r="P30" s="238">
        <f>IF(OR('Indicator Data'!CB38=0,'Indicator Data'!CB38="No data"),"0",ROUND(IF('Indicator Data'!CB38&gt;P$3,0,IF('Indicator Data'!CB38&lt;P$4,10,(P$3-'Indicator Data'!CB38)/(P$3-P$4)*10)),1))</f>
        <v>0.6</v>
      </c>
      <c r="Q30" s="238">
        <f>IF(OR('Indicator Data'!CC38=0,'Indicator Data'!CC38="No data"),"0",ROUND(IF('Indicator Data'!CC38&gt;Q$3,0,IF('Indicator Data'!CC38&lt;Q$4,10,(Q$3-'Indicator Data'!CC38)/(Q$3-Q$4)*10)),1))</f>
        <v>1.7</v>
      </c>
      <c r="R30" s="238">
        <f>IF(OR('Indicator Data'!CD38=0,'Indicator Data'!CD38="No data"),"0",ROUND(IF('Indicator Data'!CD38&gt;R$3,0,IF('Indicator Data'!CD38&lt;R$4,10,(R$3-'Indicator Data'!CD38)/(R$3-R$4)*10)),1))</f>
        <v>1.3</v>
      </c>
      <c r="S30" s="238">
        <f>IF(OR('Indicator Data'!CE38=0,'Indicator Data'!CE38="No data"),"0",ROUND(IF('Indicator Data'!CE38&gt;S$3,0,IF('Indicator Data'!CE38&lt;S$4,10,(S$3-'Indicator Data'!CE38)/(S$3-S$4)*10)),1))</f>
        <v>2.8</v>
      </c>
      <c r="T30" s="238">
        <f>IF(OR('Indicator Data'!CF38=0,'Indicator Data'!CF38="No data"),"0",ROUND(IF('Indicator Data'!CF38&gt;T$3,0,IF('Indicator Data'!CF38&lt;T$4,10,(T$3-'Indicator Data'!CF38)/(T$3-T$4)*10)),1))</f>
        <v>1</v>
      </c>
      <c r="U30" s="238">
        <f>IF(OR('Indicator Data'!CG38=0,'Indicator Data'!CG38="No data"),"0",ROUND(IF('Indicator Data'!CG38&gt;U$3,0,IF('Indicator Data'!CG38&lt;U$4,10,(U$3-'Indicator Data'!CG38)/(U$3-U$4)*10)),1))</f>
        <v>8.8000000000000007</v>
      </c>
      <c r="V30" s="238">
        <f>IF(OR('Indicator Data'!CH38=0,'Indicator Data'!CH38="No data"),"0",ROUND(IF('Indicator Data'!CH38&gt;V$3,0,IF('Indicator Data'!CH38&lt;V$4,10,(V$3-'Indicator Data'!CH38)/(V$3-V$4)*10)),1))</f>
        <v>4.0999999999999996</v>
      </c>
      <c r="W30" s="238">
        <f>IF(OR('Indicator Data'!CI38=0,'Indicator Data'!CI38="No data"),"0",ROUND(IF('Indicator Data'!CI38&gt;W$3,0,IF('Indicator Data'!CI38&lt;W$4,10,(W$3-'Indicator Data'!CI38)/(W$3-W$4)*10)),1))</f>
        <v>4.0999999999999996</v>
      </c>
      <c r="X30" s="238">
        <f>IF(OR('Indicator Data'!CJ38=0,'Indicator Data'!CJ38="No data"),"0",ROUND(IF('Indicator Data'!CJ38&gt;X$3,0,IF('Indicator Data'!CJ38&lt;X$4,10,(X$3-'Indicator Data'!CJ38)/(X$3-X$4)*10)),1))</f>
        <v>6.4</v>
      </c>
      <c r="Y30" s="238">
        <f>IF(OR('Indicator Data'!CK38=0,'Indicator Data'!CK38="No data"),"0",ROUND(IF('Indicator Data'!CK38&gt;Y$3,0,IF('Indicator Data'!CK38&lt;Y$4,10,(Y$3-'Indicator Data'!CK38)/(Y$3-Y$4)*10)),1))</f>
        <v>5.4</v>
      </c>
      <c r="Z30" s="238">
        <f>IF(OR('Indicator Data'!CL38=0,'Indicator Data'!CL38="No data"),"0",ROUND(IF('Indicator Data'!CL38&gt;Z$3,0,IF('Indicator Data'!CL38&lt;Z$4,10,(Z$3-'Indicator Data'!CL38)/(Z$3-Z$4)*10)),1))</f>
        <v>5.4</v>
      </c>
      <c r="AA30" s="238">
        <f>IF(OR('Indicator Data'!CM38=0,'Indicator Data'!CM38="No data"),"0",ROUND(IF('Indicator Data'!CM38&gt;AA$3,0,IF('Indicator Data'!CM38&lt;AA$4,10,(AA$3-'Indicator Data'!CM38)/(AA$3-AA$4)*10)),1))</f>
        <v>9.4</v>
      </c>
      <c r="AB30" s="238">
        <f>IF(OR('Indicator Data'!CN38=0,'Indicator Data'!CN38="No data"),"0",ROUND(IF('Indicator Data'!CN38&gt;AB$3,0,IF('Indicator Data'!CN38&lt;AB$4,10,(AB$3-'Indicator Data'!CN38)/(AB$3-AB$4)*10)),1))</f>
        <v>2.2000000000000002</v>
      </c>
      <c r="AC30" s="238">
        <f>IF(OR('Indicator Data'!CO38=0,'Indicator Data'!CO38="No data"),"0",ROUND(IF('Indicator Data'!CO38&gt;AC$3,0,IF('Indicator Data'!CO38&lt;AC$4,10,(AC$3-'Indicator Data'!CO38)/(AC$3-AC$4)*10)),1))</f>
        <v>3.4</v>
      </c>
      <c r="AD30" s="253">
        <f t="shared" si="0"/>
        <v>7</v>
      </c>
      <c r="AE30" s="253">
        <f t="shared" si="1"/>
        <v>3</v>
      </c>
      <c r="AF30" s="253">
        <f t="shared" si="5"/>
        <v>8.6999999999999993</v>
      </c>
      <c r="AG30" s="253">
        <f t="shared" si="2"/>
        <v>4.3</v>
      </c>
      <c r="AH30" s="253">
        <f t="shared" si="3"/>
        <v>2.2000000000000002</v>
      </c>
      <c r="AI30" s="253">
        <f t="shared" si="4"/>
        <v>4.7</v>
      </c>
      <c r="AJ30" s="253">
        <f t="shared" si="6"/>
        <v>5.0999999999999996</v>
      </c>
      <c r="AK30" s="254">
        <f t="shared" si="7"/>
        <v>6.2</v>
      </c>
      <c r="AL30" s="254">
        <f t="shared" si="8"/>
        <v>3.3</v>
      </c>
      <c r="AM30" s="254">
        <f t="shared" si="9"/>
        <v>4.9000000000000004</v>
      </c>
      <c r="AN30" s="46"/>
      <c r="AO30" s="2"/>
      <c r="AP30" s="2"/>
      <c r="AQ30" s="2"/>
      <c r="AR30" s="2"/>
      <c r="AS30" s="2"/>
      <c r="AT30" s="2"/>
      <c r="AU30" s="2"/>
      <c r="AV30" s="2"/>
      <c r="AW30" s="2"/>
    </row>
    <row r="31" spans="1:49" ht="15.75" customHeight="1" x14ac:dyDescent="0.3">
      <c r="A31" t="str">
        <f>'Indicator Data'!A39</f>
        <v>Cross Cutting Area</v>
      </c>
      <c r="B31" t="str">
        <f>'Indicator Data'!B39</f>
        <v>Dhaka</v>
      </c>
      <c r="C31" t="str">
        <f>'Indicator Data'!C39</f>
        <v>Narayanganj</v>
      </c>
      <c r="D31">
        <f>'Indicator Data'!D39</f>
        <v>3067</v>
      </c>
      <c r="E31" s="238">
        <v>6.6</v>
      </c>
      <c r="F31" s="238">
        <v>7.4</v>
      </c>
      <c r="G31" s="238">
        <v>3</v>
      </c>
      <c r="H31" s="238" t="s">
        <v>468</v>
      </c>
      <c r="I31" s="238">
        <f>IF(OR('Indicator Data'!BT39=0,'Indicator Data'!BT39="No data"),"0",ROUND(IF('Indicator Data'!BT39&gt;I$3,0,IF('Indicator Data'!BT39&lt;I$4,10,(I$3-'Indicator Data'!BT39)/(I$3-I$4)*10)),1))</f>
        <v>9.9</v>
      </c>
      <c r="J31" s="238" t="str">
        <f>IF(OR('Indicator Data'!BV39=0,'Indicator Data'!BV39="No data"),"0",ROUND(IF('Indicator Data'!BV39&gt;J$3,0,IF('Indicator Data'!BV39&lt;J$4,10,(J$3-'Indicator Data'!BV39)/(J$3-J$4)*10)),1))</f>
        <v>0</v>
      </c>
      <c r="K31" s="238">
        <f>IF(OR('Indicator Data'!BW39=0,'Indicator Data'!BW39="No data"),"0",ROUND(IF('Indicator Data'!BW39&gt;K$3,0,IF('Indicator Data'!BW39&lt;K$4,10,(K$3-'Indicator Data'!BW39)/(K$3-K$4)*10)),1))</f>
        <v>9.3000000000000007</v>
      </c>
      <c r="L31" s="238" t="str">
        <f>IF(OR('Indicator Data'!BX39=0,'Indicator Data'!BX39="No data"),"0",ROUND(IF('Indicator Data'!BX39&gt;L$3,0,IF('Indicator Data'!BX39&lt;L$4,10,(L$3-'Indicator Data'!BX39)/(L$3-L$4)*10)),1))</f>
        <v>0</v>
      </c>
      <c r="M31" s="238">
        <f>IF(OR('Indicator Data'!BY39=0,'Indicator Data'!BY39="No data"),"0",ROUND(IF('Indicator Data'!BY39&gt;M$3,0,IF('Indicator Data'!BY39&lt;M$4,10,(M$3-'Indicator Data'!BY39)/(M$3-M$4)*10)),1))</f>
        <v>2.2000000000000002</v>
      </c>
      <c r="N31" s="238">
        <f>IF(OR('Indicator Data'!BZ39=0,'Indicator Data'!BZ39="No data"),"0",ROUND(IF('Indicator Data'!BZ39&gt;N$3,0,IF('Indicator Data'!BZ39&lt;N$4,10,(N$3-'Indicator Data'!BZ39)/(N$3-N$4)*10)),1))</f>
        <v>0</v>
      </c>
      <c r="O31" s="238">
        <f>IF(OR('Indicator Data'!CA39=0,'Indicator Data'!CA39="No data"),"0",ROUND(IF('Indicator Data'!CA39&gt;O$3,0,IF('Indicator Data'!CA39&lt;O$4,10,(O$3-'Indicator Data'!CA39)/(O$3-O$4)*10)),1))</f>
        <v>8.8000000000000007</v>
      </c>
      <c r="P31" s="238">
        <f>IF(OR('Indicator Data'!CB39=0,'Indicator Data'!CB39="No data"),"0",ROUND(IF('Indicator Data'!CB39&gt;P$3,0,IF('Indicator Data'!CB39&lt;P$4,10,(P$3-'Indicator Data'!CB39)/(P$3-P$4)*10)),1))</f>
        <v>2.9</v>
      </c>
      <c r="Q31" s="238">
        <f>IF(OR('Indicator Data'!CC39=0,'Indicator Data'!CC39="No data"),"0",ROUND(IF('Indicator Data'!CC39&gt;Q$3,0,IF('Indicator Data'!CC39&lt;Q$4,10,(Q$3-'Indicator Data'!CC39)/(Q$3-Q$4)*10)),1))</f>
        <v>1.3</v>
      </c>
      <c r="R31" s="238">
        <f>IF(OR('Indicator Data'!CD39=0,'Indicator Data'!CD39="No data"),"0",ROUND(IF('Indicator Data'!CD39&gt;R$3,0,IF('Indicator Data'!CD39&lt;R$4,10,(R$3-'Indicator Data'!CD39)/(R$3-R$4)*10)),1))</f>
        <v>1.1000000000000001</v>
      </c>
      <c r="S31" s="238">
        <f>IF(OR('Indicator Data'!CE39=0,'Indicator Data'!CE39="No data"),"0",ROUND(IF('Indicator Data'!CE39&gt;S$3,0,IF('Indicator Data'!CE39&lt;S$4,10,(S$3-'Indicator Data'!CE39)/(S$3-S$4)*10)),1))</f>
        <v>4.0999999999999996</v>
      </c>
      <c r="T31" s="238">
        <f>IF(OR('Indicator Data'!CF39=0,'Indicator Data'!CF39="No data"),"0",ROUND(IF('Indicator Data'!CF39&gt;T$3,0,IF('Indicator Data'!CF39&lt;T$4,10,(T$3-'Indicator Data'!CF39)/(T$3-T$4)*10)),1))</f>
        <v>2.8</v>
      </c>
      <c r="U31" s="238">
        <f>IF(OR('Indicator Data'!CG39=0,'Indicator Data'!CG39="No data"),"0",ROUND(IF('Indicator Data'!CG39&gt;U$3,0,IF('Indicator Data'!CG39&lt;U$4,10,(U$3-'Indicator Data'!CG39)/(U$3-U$4)*10)),1))</f>
        <v>6.8</v>
      </c>
      <c r="V31" s="238">
        <f>IF(OR('Indicator Data'!CH39=0,'Indicator Data'!CH39="No data"),"0",ROUND(IF('Indicator Data'!CH39&gt;V$3,0,IF('Indicator Data'!CH39&lt;V$4,10,(V$3-'Indicator Data'!CH39)/(V$3-V$4)*10)),1))</f>
        <v>0.9</v>
      </c>
      <c r="W31" s="238">
        <f>IF(OR('Indicator Data'!CI39=0,'Indicator Data'!CI39="No data"),"0",ROUND(IF('Indicator Data'!CI39&gt;W$3,0,IF('Indicator Data'!CI39&lt;W$4,10,(W$3-'Indicator Data'!CI39)/(W$3-W$4)*10)),1))</f>
        <v>9</v>
      </c>
      <c r="X31" s="238">
        <f>IF(OR('Indicator Data'!CJ39=0,'Indicator Data'!CJ39="No data"),"0",ROUND(IF('Indicator Data'!CJ39&gt;X$3,0,IF('Indicator Data'!CJ39&lt;X$4,10,(X$3-'Indicator Data'!CJ39)/(X$3-X$4)*10)),1))</f>
        <v>8.5</v>
      </c>
      <c r="Y31" s="238">
        <f>IF(OR('Indicator Data'!CK39=0,'Indicator Data'!CK39="No data"),"0",ROUND(IF('Indicator Data'!CK39&gt;Y$3,0,IF('Indicator Data'!CK39&lt;Y$4,10,(Y$3-'Indicator Data'!CK39)/(Y$3-Y$4)*10)),1))</f>
        <v>9</v>
      </c>
      <c r="Z31" s="238">
        <f>IF(OR('Indicator Data'!CL39=0,'Indicator Data'!CL39="No data"),"0",ROUND(IF('Indicator Data'!CL39&gt;Z$3,0,IF('Indicator Data'!CL39&lt;Z$4,10,(Z$3-'Indicator Data'!CL39)/(Z$3-Z$4)*10)),1))</f>
        <v>3.9</v>
      </c>
      <c r="AA31" s="238">
        <f>IF(OR('Indicator Data'!CM39=0,'Indicator Data'!CM39="No data"),"0",ROUND(IF('Indicator Data'!CM39&gt;AA$3,0,IF('Indicator Data'!CM39&lt;AA$4,10,(AA$3-'Indicator Data'!CM39)/(AA$3-AA$4)*10)),1))</f>
        <v>8.5</v>
      </c>
      <c r="AB31" s="238">
        <f>IF(OR('Indicator Data'!CN39=0,'Indicator Data'!CN39="No data"),"0",ROUND(IF('Indicator Data'!CN39&gt;AB$3,0,IF('Indicator Data'!CN39&lt;AB$4,10,(AB$3-'Indicator Data'!CN39)/(AB$3-AB$4)*10)),1))</f>
        <v>2.2999999999999998</v>
      </c>
      <c r="AC31" s="238">
        <f>IF(OR('Indicator Data'!CO39=0,'Indicator Data'!CO39="No data"),"0",ROUND(IF('Indicator Data'!CO39&gt;AC$3,0,IF('Indicator Data'!CO39&lt;AC$4,10,(AC$3-'Indicator Data'!CO39)/(AC$3-AC$4)*10)),1))</f>
        <v>7.4</v>
      </c>
      <c r="AD31" s="253">
        <f t="shared" si="0"/>
        <v>7</v>
      </c>
      <c r="AE31" s="253">
        <f t="shared" si="1"/>
        <v>3</v>
      </c>
      <c r="AF31" s="253">
        <f t="shared" si="5"/>
        <v>9.6</v>
      </c>
      <c r="AG31" s="253">
        <f t="shared" si="2"/>
        <v>1.1000000000000001</v>
      </c>
      <c r="AH31" s="253">
        <f t="shared" si="3"/>
        <v>3.5</v>
      </c>
      <c r="AI31" s="253">
        <f t="shared" si="4"/>
        <v>5.9</v>
      </c>
      <c r="AJ31" s="253">
        <f t="shared" si="6"/>
        <v>5.5</v>
      </c>
      <c r="AK31" s="254">
        <f t="shared" si="7"/>
        <v>6.5</v>
      </c>
      <c r="AL31" s="254">
        <f t="shared" si="8"/>
        <v>3.2</v>
      </c>
      <c r="AM31" s="254">
        <f t="shared" si="9"/>
        <v>5.0999999999999996</v>
      </c>
      <c r="AN31" s="46"/>
      <c r="AO31" s="2"/>
      <c r="AP31" s="2"/>
      <c r="AQ31" s="2"/>
      <c r="AR31" s="2"/>
      <c r="AS31" s="2"/>
      <c r="AT31" s="2"/>
      <c r="AU31" s="2"/>
      <c r="AV31" s="2"/>
      <c r="AW31" s="2"/>
    </row>
    <row r="32" spans="1:49" ht="15.75" customHeight="1" x14ac:dyDescent="0.3">
      <c r="A32" t="str">
        <f>'Indicator Data'!A40</f>
        <v>Cross Cutting Area</v>
      </c>
      <c r="B32" t="str">
        <f>'Indicator Data'!B40</f>
        <v>Dhaka</v>
      </c>
      <c r="C32" t="str">
        <f>'Indicator Data'!C40</f>
        <v>Narsingdi</v>
      </c>
      <c r="D32">
        <f>'Indicator Data'!D40</f>
        <v>3068</v>
      </c>
      <c r="E32" s="238">
        <v>6.6</v>
      </c>
      <c r="F32" s="238">
        <v>7.4</v>
      </c>
      <c r="G32" s="238">
        <v>3</v>
      </c>
      <c r="H32" s="238" t="s">
        <v>468</v>
      </c>
      <c r="I32" s="238">
        <f>IF(OR('Indicator Data'!BT40=0,'Indicator Data'!BT40="No data"),"0",ROUND(IF('Indicator Data'!BT40&gt;I$3,0,IF('Indicator Data'!BT40&lt;I$4,10,(I$3-'Indicator Data'!BT40)/(I$3-I$4)*10)),1))</f>
        <v>9.6999999999999993</v>
      </c>
      <c r="J32" s="238">
        <f>IF(OR('Indicator Data'!BV40=0,'Indicator Data'!BV40="No data"),"0",ROUND(IF('Indicator Data'!BV40&gt;J$3,0,IF('Indicator Data'!BV40&lt;J$4,10,(J$3-'Indicator Data'!BV40)/(J$3-J$4)*10)),1))</f>
        <v>7.1</v>
      </c>
      <c r="K32" s="238">
        <f>IF(OR('Indicator Data'!BW40=0,'Indicator Data'!BW40="No data"),"0",ROUND(IF('Indicator Data'!BW40&gt;K$3,0,IF('Indicator Data'!BW40&lt;K$4,10,(K$3-'Indicator Data'!BW40)/(K$3-K$4)*10)),1))</f>
        <v>9.6999999999999993</v>
      </c>
      <c r="L32" s="238" t="str">
        <f>IF(OR('Indicator Data'!BX40=0,'Indicator Data'!BX40="No data"),"0",ROUND(IF('Indicator Data'!BX40&gt;L$3,0,IF('Indicator Data'!BX40&lt;L$4,10,(L$3-'Indicator Data'!BX40)/(L$3-L$4)*10)),1))</f>
        <v>0</v>
      </c>
      <c r="M32" s="238">
        <f>IF(OR('Indicator Data'!BY40=0,'Indicator Data'!BY40="No data"),"0",ROUND(IF('Indicator Data'!BY40&gt;M$3,0,IF('Indicator Data'!BY40&lt;M$4,10,(M$3-'Indicator Data'!BY40)/(M$3-M$4)*10)),1))</f>
        <v>0.4</v>
      </c>
      <c r="N32" s="238">
        <f>IF(OR('Indicator Data'!BZ40=0,'Indicator Data'!BZ40="No data"),"0",ROUND(IF('Indicator Data'!BZ40&gt;N$3,0,IF('Indicator Data'!BZ40&lt;N$4,10,(N$3-'Indicator Data'!BZ40)/(N$3-N$4)*10)),1))</f>
        <v>2.1</v>
      </c>
      <c r="O32" s="238">
        <f>IF(OR('Indicator Data'!CA40=0,'Indicator Data'!CA40="No data"),"0",ROUND(IF('Indicator Data'!CA40&gt;O$3,0,IF('Indicator Data'!CA40&lt;O$4,10,(O$3-'Indicator Data'!CA40)/(O$3-O$4)*10)),1))</f>
        <v>7.1</v>
      </c>
      <c r="P32" s="238">
        <f>IF(OR('Indicator Data'!CB40=0,'Indicator Data'!CB40="No data"),"0",ROUND(IF('Indicator Data'!CB40&gt;P$3,0,IF('Indicator Data'!CB40&lt;P$4,10,(P$3-'Indicator Data'!CB40)/(P$3-P$4)*10)),1))</f>
        <v>0.5</v>
      </c>
      <c r="Q32" s="238">
        <f>IF(OR('Indicator Data'!CC40=0,'Indicator Data'!CC40="No data"),"0",ROUND(IF('Indicator Data'!CC40&gt;Q$3,0,IF('Indicator Data'!CC40&lt;Q$4,10,(Q$3-'Indicator Data'!CC40)/(Q$3-Q$4)*10)),1))</f>
        <v>4.4000000000000004</v>
      </c>
      <c r="R32" s="238">
        <f>IF(OR('Indicator Data'!CD40=0,'Indicator Data'!CD40="No data"),"0",ROUND(IF('Indicator Data'!CD40&gt;R$3,0,IF('Indicator Data'!CD40&lt;R$4,10,(R$3-'Indicator Data'!CD40)/(R$3-R$4)*10)),1))</f>
        <v>1.3</v>
      </c>
      <c r="S32" s="238">
        <f>IF(OR('Indicator Data'!CE40=0,'Indicator Data'!CE40="No data"),"0",ROUND(IF('Indicator Data'!CE40&gt;S$3,0,IF('Indicator Data'!CE40&lt;S$4,10,(S$3-'Indicator Data'!CE40)/(S$3-S$4)*10)),1))</f>
        <v>4.5999999999999996</v>
      </c>
      <c r="T32" s="238">
        <f>IF(OR('Indicator Data'!CF40=0,'Indicator Data'!CF40="No data"),"0",ROUND(IF('Indicator Data'!CF40&gt;T$3,0,IF('Indicator Data'!CF40&lt;T$4,10,(T$3-'Indicator Data'!CF40)/(T$3-T$4)*10)),1))</f>
        <v>6.3</v>
      </c>
      <c r="U32" s="238">
        <f>IF(OR('Indicator Data'!CG40=0,'Indicator Data'!CG40="No data"),"0",ROUND(IF('Indicator Data'!CG40&gt;U$3,0,IF('Indicator Data'!CG40&lt;U$4,10,(U$3-'Indicator Data'!CG40)/(U$3-U$4)*10)),1))</f>
        <v>2.9</v>
      </c>
      <c r="V32" s="238">
        <f>IF(OR('Indicator Data'!CH40=0,'Indicator Data'!CH40="No data"),"0",ROUND(IF('Indicator Data'!CH40&gt;V$3,0,IF('Indicator Data'!CH40&lt;V$4,10,(V$3-'Indicator Data'!CH40)/(V$3-V$4)*10)),1))</f>
        <v>0.1</v>
      </c>
      <c r="W32" s="238">
        <f>IF(OR('Indicator Data'!CI40=0,'Indicator Data'!CI40="No data"),"0",ROUND(IF('Indicator Data'!CI40&gt;W$3,0,IF('Indicator Data'!CI40&lt;W$4,10,(W$3-'Indicator Data'!CI40)/(W$3-W$4)*10)),1))</f>
        <v>7.5</v>
      </c>
      <c r="X32" s="238">
        <f>IF(OR('Indicator Data'!CJ40=0,'Indicator Data'!CJ40="No data"),"0",ROUND(IF('Indicator Data'!CJ40&gt;X$3,0,IF('Indicator Data'!CJ40&lt;X$4,10,(X$3-'Indicator Data'!CJ40)/(X$3-X$4)*10)),1))</f>
        <v>6.1</v>
      </c>
      <c r="Y32" s="238">
        <f>IF(OR('Indicator Data'!CK40=0,'Indicator Data'!CK40="No data"),"0",ROUND(IF('Indicator Data'!CK40&gt;Y$3,0,IF('Indicator Data'!CK40&lt;Y$4,10,(Y$3-'Indicator Data'!CK40)/(Y$3-Y$4)*10)),1))</f>
        <v>8.4</v>
      </c>
      <c r="Z32" s="238">
        <f>IF(OR('Indicator Data'!CL40=0,'Indicator Data'!CL40="No data"),"0",ROUND(IF('Indicator Data'!CL40&gt;Z$3,0,IF('Indicator Data'!CL40&lt;Z$4,10,(Z$3-'Indicator Data'!CL40)/(Z$3-Z$4)*10)),1))</f>
        <v>6</v>
      </c>
      <c r="AA32" s="238">
        <f>IF(OR('Indicator Data'!CM40=0,'Indicator Data'!CM40="No data"),"0",ROUND(IF('Indicator Data'!CM40&gt;AA$3,0,IF('Indicator Data'!CM40&lt;AA$4,10,(AA$3-'Indicator Data'!CM40)/(AA$3-AA$4)*10)),1))</f>
        <v>9.4</v>
      </c>
      <c r="AB32" s="238">
        <f>IF(OR('Indicator Data'!CN40=0,'Indicator Data'!CN40="No data"),"0",ROUND(IF('Indicator Data'!CN40&gt;AB$3,0,IF('Indicator Data'!CN40&lt;AB$4,10,(AB$3-'Indicator Data'!CN40)/(AB$3-AB$4)*10)),1))</f>
        <v>5.4</v>
      </c>
      <c r="AC32" s="238">
        <f>IF(OR('Indicator Data'!CO40=0,'Indicator Data'!CO40="No data"),"0",ROUND(IF('Indicator Data'!CO40&gt;AC$3,0,IF('Indicator Data'!CO40&lt;AC$4,10,(AC$3-'Indicator Data'!CO40)/(AC$3-AC$4)*10)),1))</f>
        <v>2.2999999999999998</v>
      </c>
      <c r="AD32" s="253">
        <f t="shared" si="0"/>
        <v>7</v>
      </c>
      <c r="AE32" s="253">
        <f t="shared" si="1"/>
        <v>3</v>
      </c>
      <c r="AF32" s="253">
        <f t="shared" si="5"/>
        <v>8.8000000000000007</v>
      </c>
      <c r="AG32" s="253">
        <f t="shared" si="2"/>
        <v>1.3</v>
      </c>
      <c r="AH32" s="253">
        <f t="shared" si="3"/>
        <v>3.3</v>
      </c>
      <c r="AI32" s="253">
        <f t="shared" si="4"/>
        <v>5.0999999999999996</v>
      </c>
      <c r="AJ32" s="253">
        <f t="shared" si="6"/>
        <v>5.8</v>
      </c>
      <c r="AK32" s="254">
        <f t="shared" si="7"/>
        <v>6.3</v>
      </c>
      <c r="AL32" s="254">
        <f t="shared" si="8"/>
        <v>3.1</v>
      </c>
      <c r="AM32" s="254">
        <f t="shared" si="9"/>
        <v>4.9000000000000004</v>
      </c>
      <c r="AN32" s="46"/>
      <c r="AO32" s="2"/>
      <c r="AP32" s="2"/>
      <c r="AQ32" s="2"/>
      <c r="AR32" s="2"/>
      <c r="AS32" s="2"/>
      <c r="AT32" s="2"/>
      <c r="AU32" s="2"/>
      <c r="AV32" s="2"/>
      <c r="AW32" s="2"/>
    </row>
    <row r="33" spans="1:49" ht="15.75" customHeight="1" x14ac:dyDescent="0.3">
      <c r="A33" t="str">
        <f>'Indicator Data'!A41</f>
        <v>Cross Cutting Area</v>
      </c>
      <c r="B33" t="str">
        <f>'Indicator Data'!B41</f>
        <v>Dhaka</v>
      </c>
      <c r="C33" t="str">
        <f>'Indicator Data'!C41</f>
        <v>Rajbari</v>
      </c>
      <c r="D33">
        <f>'Indicator Data'!D41</f>
        <v>3082</v>
      </c>
      <c r="E33" s="238">
        <v>6.6</v>
      </c>
      <c r="F33" s="238">
        <v>7.4</v>
      </c>
      <c r="G33" s="238">
        <v>3</v>
      </c>
      <c r="H33" s="238" t="s">
        <v>468</v>
      </c>
      <c r="I33" s="238">
        <f>IF(OR('Indicator Data'!BT41=0,'Indicator Data'!BT41="No data"),"0",ROUND(IF('Indicator Data'!BT41&gt;I$3,0,IF('Indicator Data'!BT41&lt;I$4,10,(I$3-'Indicator Data'!BT41)/(I$3-I$4)*10)),1))</f>
        <v>9.1</v>
      </c>
      <c r="J33" s="238">
        <f>IF(OR('Indicator Data'!BV41=0,'Indicator Data'!BV41="No data"),"0",ROUND(IF('Indicator Data'!BV41&gt;J$3,0,IF('Indicator Data'!BV41&lt;J$4,10,(J$3-'Indicator Data'!BV41)/(J$3-J$4)*10)),1))</f>
        <v>7.6</v>
      </c>
      <c r="K33" s="238">
        <f>IF(OR('Indicator Data'!BW41=0,'Indicator Data'!BW41="No data"),"0",ROUND(IF('Indicator Data'!BW41&gt;K$3,0,IF('Indicator Data'!BW41&lt;K$4,10,(K$3-'Indicator Data'!BW41)/(K$3-K$4)*10)),1))</f>
        <v>9</v>
      </c>
      <c r="L33" s="238" t="str">
        <f>IF(OR('Indicator Data'!BX41=0,'Indicator Data'!BX41="No data"),"0",ROUND(IF('Indicator Data'!BX41&gt;L$3,0,IF('Indicator Data'!BX41&lt;L$4,10,(L$3-'Indicator Data'!BX41)/(L$3-L$4)*10)),1))</f>
        <v>0</v>
      </c>
      <c r="M33" s="238">
        <f>IF(OR('Indicator Data'!BY41=0,'Indicator Data'!BY41="No data"),"0",ROUND(IF('Indicator Data'!BY41&gt;M$3,0,IF('Indicator Data'!BY41&lt;M$4,10,(M$3-'Indicator Data'!BY41)/(M$3-M$4)*10)),1))</f>
        <v>1.5</v>
      </c>
      <c r="N33" s="238">
        <f>IF(OR('Indicator Data'!BZ41=0,'Indicator Data'!BZ41="No data"),"0",ROUND(IF('Indicator Data'!BZ41&gt;N$3,0,IF('Indicator Data'!BZ41&lt;N$4,10,(N$3-'Indicator Data'!BZ41)/(N$3-N$4)*10)),1))</f>
        <v>1.9</v>
      </c>
      <c r="O33" s="238">
        <f>IF(OR('Indicator Data'!CA41=0,'Indicator Data'!CA41="No data"),"0",ROUND(IF('Indicator Data'!CA41&gt;O$3,0,IF('Indicator Data'!CA41&lt;O$4,10,(O$3-'Indicator Data'!CA41)/(O$3-O$4)*10)),1))</f>
        <v>4.5</v>
      </c>
      <c r="P33" s="238">
        <f>IF(OR('Indicator Data'!CB41=0,'Indicator Data'!CB41="No data"),"0",ROUND(IF('Indicator Data'!CB41&gt;P$3,0,IF('Indicator Data'!CB41&lt;P$4,10,(P$3-'Indicator Data'!CB41)/(P$3-P$4)*10)),1))</f>
        <v>0.1</v>
      </c>
      <c r="Q33" s="238">
        <f>IF(OR('Indicator Data'!CC41=0,'Indicator Data'!CC41="No data"),"0",ROUND(IF('Indicator Data'!CC41&gt;Q$3,0,IF('Indicator Data'!CC41&lt;Q$4,10,(Q$3-'Indicator Data'!CC41)/(Q$3-Q$4)*10)),1))</f>
        <v>1.5</v>
      </c>
      <c r="R33" s="238">
        <f>IF(OR('Indicator Data'!CD41=0,'Indicator Data'!CD41="No data"),"0",ROUND(IF('Indicator Data'!CD41&gt;R$3,0,IF('Indicator Data'!CD41&lt;R$4,10,(R$3-'Indicator Data'!CD41)/(R$3-R$4)*10)),1))</f>
        <v>1.6</v>
      </c>
      <c r="S33" s="238">
        <f>IF(OR('Indicator Data'!CE41=0,'Indicator Data'!CE41="No data"),"0",ROUND(IF('Indicator Data'!CE41&gt;S$3,0,IF('Indicator Data'!CE41&lt;S$4,10,(S$3-'Indicator Data'!CE41)/(S$3-S$4)*10)),1))</f>
        <v>5.2</v>
      </c>
      <c r="T33" s="238">
        <f>IF(OR('Indicator Data'!CF41=0,'Indicator Data'!CF41="No data"),"0",ROUND(IF('Indicator Data'!CF41&gt;T$3,0,IF('Indicator Data'!CF41&lt;T$4,10,(T$3-'Indicator Data'!CF41)/(T$3-T$4)*10)),1))</f>
        <v>7.3</v>
      </c>
      <c r="U33" s="238">
        <f>IF(OR('Indicator Data'!CG41=0,'Indicator Data'!CG41="No data"),"0",ROUND(IF('Indicator Data'!CG41&gt;U$3,0,IF('Indicator Data'!CG41&lt;U$4,10,(U$3-'Indicator Data'!CG41)/(U$3-U$4)*10)),1))</f>
        <v>2</v>
      </c>
      <c r="V33" s="238">
        <f>IF(OR('Indicator Data'!CH41=0,'Indicator Data'!CH41="No data"),"0",ROUND(IF('Indicator Data'!CH41&gt;V$3,0,IF('Indicator Data'!CH41&lt;V$4,10,(V$3-'Indicator Data'!CH41)/(V$3-V$4)*10)),1))</f>
        <v>0.5</v>
      </c>
      <c r="W33" s="238">
        <f>IF(OR('Indicator Data'!CI41=0,'Indicator Data'!CI41="No data"),"0",ROUND(IF('Indicator Data'!CI41&gt;W$3,0,IF('Indicator Data'!CI41&lt;W$4,10,(W$3-'Indicator Data'!CI41)/(W$3-W$4)*10)),1))</f>
        <v>5.0999999999999996</v>
      </c>
      <c r="X33" s="238">
        <f>IF(OR('Indicator Data'!CJ41=0,'Indicator Data'!CJ41="No data"),"0",ROUND(IF('Indicator Data'!CJ41&gt;X$3,0,IF('Indicator Data'!CJ41&lt;X$4,10,(X$3-'Indicator Data'!CJ41)/(X$3-X$4)*10)),1))</f>
        <v>3.7</v>
      </c>
      <c r="Y33" s="238">
        <f>IF(OR('Indicator Data'!CK41=0,'Indicator Data'!CK41="No data"),"0",ROUND(IF('Indicator Data'!CK41&gt;Y$3,0,IF('Indicator Data'!CK41&lt;Y$4,10,(Y$3-'Indicator Data'!CK41)/(Y$3-Y$4)*10)),1))</f>
        <v>8.4</v>
      </c>
      <c r="Z33" s="238">
        <f>IF(OR('Indicator Data'!CL41=0,'Indicator Data'!CL41="No data"),"0",ROUND(IF('Indicator Data'!CL41&gt;Z$3,0,IF('Indicator Data'!CL41&lt;Z$4,10,(Z$3-'Indicator Data'!CL41)/(Z$3-Z$4)*10)),1))</f>
        <v>5.2</v>
      </c>
      <c r="AA33" s="238">
        <f>IF(OR('Indicator Data'!CM41=0,'Indicator Data'!CM41="No data"),"0",ROUND(IF('Indicator Data'!CM41&gt;AA$3,0,IF('Indicator Data'!CM41&lt;AA$4,10,(AA$3-'Indicator Data'!CM41)/(AA$3-AA$4)*10)),1))</f>
        <v>9.1999999999999993</v>
      </c>
      <c r="AB33" s="238">
        <f>IF(OR('Indicator Data'!CN41=0,'Indicator Data'!CN41="No data"),"0",ROUND(IF('Indicator Data'!CN41&gt;AB$3,0,IF('Indicator Data'!CN41&lt;AB$4,10,(AB$3-'Indicator Data'!CN41)/(AB$3-AB$4)*10)),1))</f>
        <v>6.8</v>
      </c>
      <c r="AC33" s="238">
        <f>IF(OR('Indicator Data'!CO41=0,'Indicator Data'!CO41="No data"),"0",ROUND(IF('Indicator Data'!CO41&gt;AC$3,0,IF('Indicator Data'!CO41&lt;AC$4,10,(AC$3-'Indicator Data'!CO41)/(AC$3-AC$4)*10)),1))</f>
        <v>4.5999999999999996</v>
      </c>
      <c r="AD33" s="253">
        <f t="shared" si="0"/>
        <v>7</v>
      </c>
      <c r="AE33" s="253">
        <f t="shared" si="1"/>
        <v>3</v>
      </c>
      <c r="AF33" s="253">
        <f t="shared" si="5"/>
        <v>8.6</v>
      </c>
      <c r="AG33" s="253">
        <f t="shared" si="2"/>
        <v>1.7</v>
      </c>
      <c r="AH33" s="253">
        <f t="shared" si="3"/>
        <v>1.9</v>
      </c>
      <c r="AI33" s="253">
        <f t="shared" si="4"/>
        <v>4.5999999999999996</v>
      </c>
      <c r="AJ33" s="253">
        <f t="shared" si="6"/>
        <v>6.5</v>
      </c>
      <c r="AK33" s="254">
        <f t="shared" si="7"/>
        <v>6.2</v>
      </c>
      <c r="AL33" s="254">
        <f t="shared" si="8"/>
        <v>2.9</v>
      </c>
      <c r="AM33" s="254">
        <f t="shared" si="9"/>
        <v>4.8</v>
      </c>
      <c r="AN33" s="2"/>
      <c r="AO33" s="2"/>
      <c r="AP33" s="2"/>
      <c r="AQ33" s="2"/>
      <c r="AR33" s="2"/>
      <c r="AS33" s="2"/>
      <c r="AT33" s="2"/>
      <c r="AU33" s="2"/>
      <c r="AV33" s="2"/>
      <c r="AW33" s="2"/>
    </row>
    <row r="34" spans="1:49" ht="15.75" customHeight="1" x14ac:dyDescent="0.3">
      <c r="A34" t="str">
        <f>'Indicator Data'!A42</f>
        <v>Coastal Zone</v>
      </c>
      <c r="B34" t="str">
        <f>'Indicator Data'!B42</f>
        <v>Dhaka</v>
      </c>
      <c r="C34" t="str">
        <f>'Indicator Data'!C42</f>
        <v>Shariatpur</v>
      </c>
      <c r="D34">
        <f>'Indicator Data'!D42</f>
        <v>3086</v>
      </c>
      <c r="E34" s="238">
        <v>6.6</v>
      </c>
      <c r="F34" s="238">
        <v>7.4</v>
      </c>
      <c r="G34" s="238">
        <v>3</v>
      </c>
      <c r="H34" s="238">
        <f>IF(OR('Indicator Data'!BS42=0,'Indicator Data'!BS42="No data"),"0",ROUND(IF('Indicator Data'!BS42&gt;H$3,0,IF('Indicator Data'!BS42&lt;H$4,10,(H$3-'Indicator Data'!BS42)/(H$3-H$4)*10)),1))</f>
        <v>7.7</v>
      </c>
      <c r="I34" s="238">
        <f>IF(OR('Indicator Data'!BT42=0,'Indicator Data'!BT42="No data"),"0",ROUND(IF('Indicator Data'!BT42&gt;I$3,0,IF('Indicator Data'!BT42&lt;I$4,10,(I$3-'Indicator Data'!BT42)/(I$3-I$4)*10)),1))</f>
        <v>8.5</v>
      </c>
      <c r="J34" s="238">
        <f>IF(OR('Indicator Data'!BV42=0,'Indicator Data'!BV42="No data"),"0",ROUND(IF('Indicator Data'!BV42&gt;J$3,0,IF('Indicator Data'!BV42&lt;J$4,10,(J$3-'Indicator Data'!BV42)/(J$3-J$4)*10)),1))</f>
        <v>6.2</v>
      </c>
      <c r="K34" s="238">
        <f>IF(OR('Indicator Data'!BW42=0,'Indicator Data'!BW42="No data"),"0",ROUND(IF('Indicator Data'!BW42&gt;K$3,0,IF('Indicator Data'!BW42&lt;K$4,10,(K$3-'Indicator Data'!BW42)/(K$3-K$4)*10)),1))</f>
        <v>9.8000000000000007</v>
      </c>
      <c r="L34" s="238" t="str">
        <f>IF(OR('Indicator Data'!BX42=0,'Indicator Data'!BX42="No data"),"0",ROUND(IF('Indicator Data'!BX42&gt;L$3,0,IF('Indicator Data'!BX42&lt;L$4,10,(L$3-'Indicator Data'!BX42)/(L$3-L$4)*10)),1))</f>
        <v>0</v>
      </c>
      <c r="M34" s="238">
        <f>IF(OR('Indicator Data'!BY42=0,'Indicator Data'!BY42="No data"),"0",ROUND(IF('Indicator Data'!BY42&gt;M$3,0,IF('Indicator Data'!BY42&lt;M$4,10,(M$3-'Indicator Data'!BY42)/(M$3-M$4)*10)),1))</f>
        <v>2.7</v>
      </c>
      <c r="N34" s="238">
        <f>IF(OR('Indicator Data'!BZ42=0,'Indicator Data'!BZ42="No data"),"0",ROUND(IF('Indicator Data'!BZ42&gt;N$3,0,IF('Indicator Data'!BZ42&lt;N$4,10,(N$3-'Indicator Data'!BZ42)/(N$3-N$4)*10)),1))</f>
        <v>2.5</v>
      </c>
      <c r="O34" s="238">
        <f>IF(OR('Indicator Data'!CA42=0,'Indicator Data'!CA42="No data"),"0",ROUND(IF('Indicator Data'!CA42&gt;O$3,0,IF('Indicator Data'!CA42&lt;O$4,10,(O$3-'Indicator Data'!CA42)/(O$3-O$4)*10)),1))</f>
        <v>1.7</v>
      </c>
      <c r="P34" s="238">
        <f>IF(OR('Indicator Data'!CB42=0,'Indicator Data'!CB42="No data"),"0",ROUND(IF('Indicator Data'!CB42&gt;P$3,0,IF('Indicator Data'!CB42&lt;P$4,10,(P$3-'Indicator Data'!CB42)/(P$3-P$4)*10)),1))</f>
        <v>0.3</v>
      </c>
      <c r="Q34" s="238">
        <f>IF(OR('Indicator Data'!CC42=0,'Indicator Data'!CC42="No data"),"0",ROUND(IF('Indicator Data'!CC42&gt;Q$3,0,IF('Indicator Data'!CC42&lt;Q$4,10,(Q$3-'Indicator Data'!CC42)/(Q$3-Q$4)*10)),1))</f>
        <v>3.2</v>
      </c>
      <c r="R34" s="238">
        <f>IF(OR('Indicator Data'!CD42=0,'Indicator Data'!CD42="No data"),"0",ROUND(IF('Indicator Data'!CD42&gt;R$3,0,IF('Indicator Data'!CD42&lt;R$4,10,(R$3-'Indicator Data'!CD42)/(R$3-R$4)*10)),1))</f>
        <v>1.2</v>
      </c>
      <c r="S34" s="238">
        <f>IF(OR('Indicator Data'!CE42=0,'Indicator Data'!CE42="No data"),"0",ROUND(IF('Indicator Data'!CE42&gt;S$3,0,IF('Indicator Data'!CE42&lt;S$4,10,(S$3-'Indicator Data'!CE42)/(S$3-S$4)*10)),1))</f>
        <v>6.4</v>
      </c>
      <c r="T34" s="238">
        <f>IF(OR('Indicator Data'!CF42=0,'Indicator Data'!CF42="No data"),"0",ROUND(IF('Indicator Data'!CF42&gt;T$3,0,IF('Indicator Data'!CF42&lt;T$4,10,(T$3-'Indicator Data'!CF42)/(T$3-T$4)*10)),1))</f>
        <v>7.2</v>
      </c>
      <c r="U34" s="238">
        <f>IF(OR('Indicator Data'!CG42=0,'Indicator Data'!CG42="No data"),"0",ROUND(IF('Indicator Data'!CG42&gt;U$3,0,IF('Indicator Data'!CG42&lt;U$4,10,(U$3-'Indicator Data'!CG42)/(U$3-U$4)*10)),1))</f>
        <v>7.8</v>
      </c>
      <c r="V34" s="238">
        <f>IF(OR('Indicator Data'!CH42=0,'Indicator Data'!CH42="No data"),"0",ROUND(IF('Indicator Data'!CH42&gt;V$3,0,IF('Indicator Data'!CH42&lt;V$4,10,(V$3-'Indicator Data'!CH42)/(V$3-V$4)*10)),1))</f>
        <v>2</v>
      </c>
      <c r="W34" s="238">
        <f>IF(OR('Indicator Data'!CI42=0,'Indicator Data'!CI42="No data"),"0",ROUND(IF('Indicator Data'!CI42&gt;W$3,0,IF('Indicator Data'!CI42&lt;W$4,10,(W$3-'Indicator Data'!CI42)/(W$3-W$4)*10)),1))</f>
        <v>5</v>
      </c>
      <c r="X34" s="238">
        <f>IF(OR('Indicator Data'!CJ42=0,'Indicator Data'!CJ42="No data"),"0",ROUND(IF('Indicator Data'!CJ42&gt;X$3,0,IF('Indicator Data'!CJ42&lt;X$4,10,(X$3-'Indicator Data'!CJ42)/(X$3-X$4)*10)),1))</f>
        <v>4.5</v>
      </c>
      <c r="Y34" s="238">
        <f>IF(OR('Indicator Data'!CK42=0,'Indicator Data'!CK42="No data"),"0",ROUND(IF('Indicator Data'!CK42&gt;Y$3,0,IF('Indicator Data'!CK42&lt;Y$4,10,(Y$3-'Indicator Data'!CK42)/(Y$3-Y$4)*10)),1))</f>
        <v>8.1999999999999993</v>
      </c>
      <c r="Z34" s="238">
        <f>IF(OR('Indicator Data'!CL42=0,'Indicator Data'!CL42="No data"),"0",ROUND(IF('Indicator Data'!CL42&gt;Z$3,0,IF('Indicator Data'!CL42&lt;Z$4,10,(Z$3-'Indicator Data'!CL42)/(Z$3-Z$4)*10)),1))</f>
        <v>4.8</v>
      </c>
      <c r="AA34" s="238">
        <f>IF(OR('Indicator Data'!CM42=0,'Indicator Data'!CM42="No data"),"0",ROUND(IF('Indicator Data'!CM42&gt;AA$3,0,IF('Indicator Data'!CM42&lt;AA$4,10,(AA$3-'Indicator Data'!CM42)/(AA$3-AA$4)*10)),1))</f>
        <v>9.6999999999999993</v>
      </c>
      <c r="AB34" s="238">
        <f>IF(OR('Indicator Data'!CN42=0,'Indicator Data'!CN42="No data"),"0",ROUND(IF('Indicator Data'!CN42&gt;AB$3,0,IF('Indicator Data'!CN42&lt;AB$4,10,(AB$3-'Indicator Data'!CN42)/(AB$3-AB$4)*10)),1))</f>
        <v>3.3</v>
      </c>
      <c r="AC34" s="238">
        <f>IF(OR('Indicator Data'!CO42=0,'Indicator Data'!CO42="No data"),"0",ROUND(IF('Indicator Data'!CO42&gt;AC$3,0,IF('Indicator Data'!CO42&lt;AC$4,10,(AC$3-'Indicator Data'!CO42)/(AC$3-AC$4)*10)),1))</f>
        <v>7.2</v>
      </c>
      <c r="AD34" s="253">
        <f t="shared" si="0"/>
        <v>7</v>
      </c>
      <c r="AE34" s="253">
        <f t="shared" si="1"/>
        <v>5.4</v>
      </c>
      <c r="AF34" s="253">
        <f t="shared" si="5"/>
        <v>8.1999999999999993</v>
      </c>
      <c r="AG34" s="253">
        <f t="shared" si="2"/>
        <v>2.6</v>
      </c>
      <c r="AH34" s="253">
        <f t="shared" si="3"/>
        <v>1.6</v>
      </c>
      <c r="AI34" s="253">
        <f t="shared" si="4"/>
        <v>5.9</v>
      </c>
      <c r="AJ34" s="253">
        <f t="shared" si="6"/>
        <v>6.3</v>
      </c>
      <c r="AK34" s="254">
        <f t="shared" si="7"/>
        <v>6.9</v>
      </c>
      <c r="AL34" s="254">
        <f t="shared" si="8"/>
        <v>3.3</v>
      </c>
      <c r="AM34" s="254">
        <f t="shared" si="9"/>
        <v>5.4</v>
      </c>
      <c r="AN34" s="2"/>
      <c r="AO34" s="2"/>
      <c r="AP34" s="2"/>
      <c r="AQ34" s="2"/>
      <c r="AR34" s="2"/>
      <c r="AS34" s="2"/>
      <c r="AT34" s="2"/>
      <c r="AU34" s="2"/>
      <c r="AV34" s="2"/>
      <c r="AW34" s="2"/>
    </row>
    <row r="35" spans="1:49" ht="15.75" customHeight="1" x14ac:dyDescent="0.3">
      <c r="A35" t="str">
        <f>'Indicator Data'!A43</f>
        <v>Cross Cutting Area</v>
      </c>
      <c r="B35" t="str">
        <f>'Indicator Data'!B43</f>
        <v>Dhaka</v>
      </c>
      <c r="C35" t="str">
        <f>'Indicator Data'!C43</f>
        <v>Tangail</v>
      </c>
      <c r="D35">
        <f>'Indicator Data'!D43</f>
        <v>3093</v>
      </c>
      <c r="E35" s="238">
        <v>6.6</v>
      </c>
      <c r="F35" s="238">
        <v>7.4</v>
      </c>
      <c r="G35" s="238">
        <v>3</v>
      </c>
      <c r="H35" s="238" t="s">
        <v>468</v>
      </c>
      <c r="I35" s="238">
        <f>IF(OR('Indicator Data'!BT43=0,'Indicator Data'!BT43="No data"),"0",ROUND(IF('Indicator Data'!BT43&gt;I$3,0,IF('Indicator Data'!BT43&lt;I$4,10,(I$3-'Indicator Data'!BT43)/(I$3-I$4)*10)),1))</f>
        <v>9.4</v>
      </c>
      <c r="J35" s="238">
        <f>IF(OR('Indicator Data'!BV43=0,'Indicator Data'!BV43="No data"),"0",ROUND(IF('Indicator Data'!BV43&gt;J$3,0,IF('Indicator Data'!BV43&lt;J$4,10,(J$3-'Indicator Data'!BV43)/(J$3-J$4)*10)),1))</f>
        <v>6.1</v>
      </c>
      <c r="K35" s="238">
        <f>IF(OR('Indicator Data'!BW43=0,'Indicator Data'!BW43="No data"),"0",ROUND(IF('Indicator Data'!BW43&gt;K$3,0,IF('Indicator Data'!BW43&lt;K$4,10,(K$3-'Indicator Data'!BW43)/(K$3-K$4)*10)),1))</f>
        <v>9.6999999999999993</v>
      </c>
      <c r="L35" s="238" t="str">
        <f>IF(OR('Indicator Data'!BX43=0,'Indicator Data'!BX43="No data"),"0",ROUND(IF('Indicator Data'!BX43&gt;L$3,0,IF('Indicator Data'!BX43&lt;L$4,10,(L$3-'Indicator Data'!BX43)/(L$3-L$4)*10)),1))</f>
        <v>0</v>
      </c>
      <c r="M35" s="238">
        <f>IF(OR('Indicator Data'!BY43=0,'Indicator Data'!BY43="No data"),"0",ROUND(IF('Indicator Data'!BY43&gt;M$3,0,IF('Indicator Data'!BY43&lt;M$4,10,(M$3-'Indicator Data'!BY43)/(M$3-M$4)*10)),1))</f>
        <v>4.4000000000000004</v>
      </c>
      <c r="N35" s="238">
        <f>IF(OR('Indicator Data'!BZ43=0,'Indicator Data'!BZ43="No data"),"0",ROUND(IF('Indicator Data'!BZ43&gt;N$3,0,IF('Indicator Data'!BZ43&lt;N$4,10,(N$3-'Indicator Data'!BZ43)/(N$3-N$4)*10)),1))</f>
        <v>1.6</v>
      </c>
      <c r="O35" s="238">
        <f>IF(OR('Indicator Data'!CA43=0,'Indicator Data'!CA43="No data"),"0",ROUND(IF('Indicator Data'!CA43&gt;O$3,0,IF('Indicator Data'!CA43&lt;O$4,10,(O$3-'Indicator Data'!CA43)/(O$3-O$4)*10)),1))</f>
        <v>3</v>
      </c>
      <c r="P35" s="238">
        <f>IF(OR('Indicator Data'!CB43=0,'Indicator Data'!CB43="No data"),"0",ROUND(IF('Indicator Data'!CB43&gt;P$3,0,IF('Indicator Data'!CB43&lt;P$4,10,(P$3-'Indicator Data'!CB43)/(P$3-P$4)*10)),1))</f>
        <v>0.5</v>
      </c>
      <c r="Q35" s="238">
        <f>IF(OR('Indicator Data'!CC43=0,'Indicator Data'!CC43="No data"),"0",ROUND(IF('Indicator Data'!CC43&gt;Q$3,0,IF('Indicator Data'!CC43&lt;Q$4,10,(Q$3-'Indicator Data'!CC43)/(Q$3-Q$4)*10)),1))</f>
        <v>2.5</v>
      </c>
      <c r="R35" s="238">
        <f>IF(OR('Indicator Data'!CD43=0,'Indicator Data'!CD43="No data"),"0",ROUND(IF('Indicator Data'!CD43&gt;R$3,0,IF('Indicator Data'!CD43&lt;R$4,10,(R$3-'Indicator Data'!CD43)/(R$3-R$4)*10)),1))</f>
        <v>2.2000000000000002</v>
      </c>
      <c r="S35" s="238">
        <f>IF(OR('Indicator Data'!CE43=0,'Indicator Data'!CE43="No data"),"0",ROUND(IF('Indicator Data'!CE43&gt;S$3,0,IF('Indicator Data'!CE43&lt;S$4,10,(S$3-'Indicator Data'!CE43)/(S$3-S$4)*10)),1))</f>
        <v>3.9</v>
      </c>
      <c r="T35" s="238">
        <f>IF(OR('Indicator Data'!CF43=0,'Indicator Data'!CF43="No data"),"0",ROUND(IF('Indicator Data'!CF43&gt;T$3,0,IF('Indicator Data'!CF43&lt;T$4,10,(T$3-'Indicator Data'!CF43)/(T$3-T$4)*10)),1))</f>
        <v>7.8</v>
      </c>
      <c r="U35" s="238">
        <f>IF(OR('Indicator Data'!CG43=0,'Indicator Data'!CG43="No data"),"0",ROUND(IF('Indicator Data'!CG43&gt;U$3,0,IF('Indicator Data'!CG43&lt;U$4,10,(U$3-'Indicator Data'!CG43)/(U$3-U$4)*10)),1))</f>
        <v>2.2000000000000002</v>
      </c>
      <c r="V35" s="238">
        <f>IF(OR('Indicator Data'!CH43=0,'Indicator Data'!CH43="No data"),"0",ROUND(IF('Indicator Data'!CH43&gt;V$3,0,IF('Indicator Data'!CH43&lt;V$4,10,(V$3-'Indicator Data'!CH43)/(V$3-V$4)*10)),1))</f>
        <v>4.8</v>
      </c>
      <c r="W35" s="238">
        <f>IF(OR('Indicator Data'!CI43=0,'Indicator Data'!CI43="No data"),"0",ROUND(IF('Indicator Data'!CI43&gt;W$3,0,IF('Indicator Data'!CI43&lt;W$4,10,(W$3-'Indicator Data'!CI43)/(W$3-W$4)*10)),1))</f>
        <v>6.2</v>
      </c>
      <c r="X35" s="238">
        <f>IF(OR('Indicator Data'!CJ43=0,'Indicator Data'!CJ43="No data"),"0",ROUND(IF('Indicator Data'!CJ43&gt;X$3,0,IF('Indicator Data'!CJ43&lt;X$4,10,(X$3-'Indicator Data'!CJ43)/(X$3-X$4)*10)),1))</f>
        <v>4.4000000000000004</v>
      </c>
      <c r="Y35" s="238">
        <f>IF(OR('Indicator Data'!CK43=0,'Indicator Data'!CK43="No data"),"0",ROUND(IF('Indicator Data'!CK43&gt;Y$3,0,IF('Indicator Data'!CK43&lt;Y$4,10,(Y$3-'Indicator Data'!CK43)/(Y$3-Y$4)*10)),1))</f>
        <v>6.4</v>
      </c>
      <c r="Z35" s="238">
        <f>IF(OR('Indicator Data'!CL43=0,'Indicator Data'!CL43="No data"),"0",ROUND(IF('Indicator Data'!CL43&gt;Z$3,0,IF('Indicator Data'!CL43&lt;Z$4,10,(Z$3-'Indicator Data'!CL43)/(Z$3-Z$4)*10)),1))</f>
        <v>6.1</v>
      </c>
      <c r="AA35" s="238">
        <f>IF(OR('Indicator Data'!CM43=0,'Indicator Data'!CM43="No data"),"0",ROUND(IF('Indicator Data'!CM43&gt;AA$3,0,IF('Indicator Data'!CM43&lt;AA$4,10,(AA$3-'Indicator Data'!CM43)/(AA$3-AA$4)*10)),1))</f>
        <v>9.6999999999999993</v>
      </c>
      <c r="AB35" s="238">
        <f>IF(OR('Indicator Data'!CN43=0,'Indicator Data'!CN43="No data"),"0",ROUND(IF('Indicator Data'!CN43&gt;AB$3,0,IF('Indicator Data'!CN43&lt;AB$4,10,(AB$3-'Indicator Data'!CN43)/(AB$3-AB$4)*10)),1))</f>
        <v>5.9</v>
      </c>
      <c r="AC35" s="238">
        <f>IF(OR('Indicator Data'!CO43=0,'Indicator Data'!CO43="No data"),"0",ROUND(IF('Indicator Data'!CO43&gt;AC$3,0,IF('Indicator Data'!CO43&lt;AC$4,10,(AC$3-'Indicator Data'!CO43)/(AC$3-AC$4)*10)),1))</f>
        <v>3.5</v>
      </c>
      <c r="AD35" s="253">
        <f t="shared" si="0"/>
        <v>7</v>
      </c>
      <c r="AE35" s="253">
        <f t="shared" si="1"/>
        <v>3</v>
      </c>
      <c r="AF35" s="253">
        <f t="shared" si="5"/>
        <v>8.4</v>
      </c>
      <c r="AG35" s="253">
        <f t="shared" si="2"/>
        <v>3</v>
      </c>
      <c r="AH35" s="253">
        <f t="shared" si="3"/>
        <v>2.1</v>
      </c>
      <c r="AI35" s="253">
        <f t="shared" si="4"/>
        <v>5.0999999999999996</v>
      </c>
      <c r="AJ35" s="253">
        <f t="shared" si="6"/>
        <v>6.3</v>
      </c>
      <c r="AK35" s="254">
        <f t="shared" si="7"/>
        <v>6.1</v>
      </c>
      <c r="AL35" s="254">
        <f t="shared" si="8"/>
        <v>3.3</v>
      </c>
      <c r="AM35" s="254">
        <f t="shared" si="9"/>
        <v>4.9000000000000004</v>
      </c>
      <c r="AN35" s="2"/>
      <c r="AO35" s="2"/>
      <c r="AP35" s="2"/>
      <c r="AQ35" s="2"/>
      <c r="AR35" s="2"/>
      <c r="AS35" s="2"/>
      <c r="AT35" s="2"/>
      <c r="AU35" s="2"/>
      <c r="AV35" s="2"/>
      <c r="AW35" s="2"/>
    </row>
    <row r="36" spans="1:49" ht="15.75" customHeight="1" x14ac:dyDescent="0.3">
      <c r="A36" t="str">
        <f>'Indicator Data'!A44</f>
        <v>Coastal Zone</v>
      </c>
      <c r="B36" t="str">
        <f>'Indicator Data'!B44</f>
        <v>Khulna</v>
      </c>
      <c r="C36" t="str">
        <f>'Indicator Data'!C44</f>
        <v>Bagerhat</v>
      </c>
      <c r="D36">
        <f>'Indicator Data'!D44</f>
        <v>4001</v>
      </c>
      <c r="E36" s="238">
        <v>6.6</v>
      </c>
      <c r="F36" s="238">
        <v>7.4</v>
      </c>
      <c r="G36" s="238">
        <v>3</v>
      </c>
      <c r="H36" s="238">
        <f>IF(OR('Indicator Data'!BS44=0,'Indicator Data'!BS44="No data"),"0",ROUND(IF('Indicator Data'!BS44&gt;H$3,0,IF('Indicator Data'!BS44&lt;H$4,10,(H$3-'Indicator Data'!BS44)/(H$3-H$4)*10)),1))</f>
        <v>7.5</v>
      </c>
      <c r="I36" s="238">
        <f>IF(OR('Indicator Data'!BT44=0,'Indicator Data'!BT44="No data"),"0",ROUND(IF('Indicator Data'!BT44&gt;I$3,0,IF('Indicator Data'!BT44&lt;I$4,10,(I$3-'Indicator Data'!BT44)/(I$3-I$4)*10)),1))</f>
        <v>7.7</v>
      </c>
      <c r="J36" s="238">
        <f>IF(OR('Indicator Data'!BV44=0,'Indicator Data'!BV44="No data"),"0",ROUND(IF('Indicator Data'!BV44&gt;J$3,0,IF('Indicator Data'!BV44&lt;J$4,10,(J$3-'Indicator Data'!BV44)/(J$3-J$4)*10)),1))</f>
        <v>4.0999999999999996</v>
      </c>
      <c r="K36" s="238">
        <f>IF(OR('Indicator Data'!BW44=0,'Indicator Data'!BW44="No data"),"0",ROUND(IF('Indicator Data'!BW44&gt;K$3,0,IF('Indicator Data'!BW44&lt;K$4,10,(K$3-'Indicator Data'!BW44)/(K$3-K$4)*10)),1))</f>
        <v>9.1999999999999993</v>
      </c>
      <c r="L36" s="238">
        <f>IF(OR('Indicator Data'!BX44=0,'Indicator Data'!BX44="No data"),"0",ROUND(IF('Indicator Data'!BX44&gt;L$3,0,IF('Indicator Data'!BX44&lt;L$4,10,(L$3-'Indicator Data'!BX44)/(L$3-L$4)*10)),1))</f>
        <v>8.3000000000000007</v>
      </c>
      <c r="M36" s="238">
        <f>IF(OR('Indicator Data'!BY44=0,'Indicator Data'!BY44="No data"),"0",ROUND(IF('Indicator Data'!BY44&gt;M$3,0,IF('Indicator Data'!BY44&lt;M$4,10,(M$3-'Indicator Data'!BY44)/(M$3-M$4)*10)),1))</f>
        <v>8.1999999999999993</v>
      </c>
      <c r="N36" s="238">
        <f>IF(OR('Indicator Data'!BZ44=0,'Indicator Data'!BZ44="No data"),"0",ROUND(IF('Indicator Data'!BZ44&gt;N$3,0,IF('Indicator Data'!BZ44&lt;N$4,10,(N$3-'Indicator Data'!BZ44)/(N$3-N$4)*10)),1))</f>
        <v>0.9</v>
      </c>
      <c r="O36" s="238">
        <f>IF(OR('Indicator Data'!CA44=0,'Indicator Data'!CA44="No data"),"0",ROUND(IF('Indicator Data'!CA44&gt;O$3,0,IF('Indicator Data'!CA44&lt;O$4,10,(O$3-'Indicator Data'!CA44)/(O$3-O$4)*10)),1))</f>
        <v>0.5</v>
      </c>
      <c r="P36" s="238">
        <f>IF(OR('Indicator Data'!CB44=0,'Indicator Data'!CB44="No data"),"0",ROUND(IF('Indicator Data'!CB44&gt;P$3,0,IF('Indicator Data'!CB44&lt;P$4,10,(P$3-'Indicator Data'!CB44)/(P$3-P$4)*10)),1))</f>
        <v>5.7</v>
      </c>
      <c r="Q36" s="238">
        <f>IF(OR('Indicator Data'!CC44=0,'Indicator Data'!CC44="No data"),"0",ROUND(IF('Indicator Data'!CC44&gt;Q$3,0,IF('Indicator Data'!CC44&lt;Q$4,10,(Q$3-'Indicator Data'!CC44)/(Q$3-Q$4)*10)),1))</f>
        <v>3.9</v>
      </c>
      <c r="R36" s="238">
        <f>IF(OR('Indicator Data'!CD44=0,'Indicator Data'!CD44="No data"),"0",ROUND(IF('Indicator Data'!CD44&gt;R$3,0,IF('Indicator Data'!CD44&lt;R$4,10,(R$3-'Indicator Data'!CD44)/(R$3-R$4)*10)),1))</f>
        <v>0.8</v>
      </c>
      <c r="S36" s="238">
        <f>IF(OR('Indicator Data'!CE44=0,'Indicator Data'!CE44="No data"),"0",ROUND(IF('Indicator Data'!CE44&gt;S$3,0,IF('Indicator Data'!CE44&lt;S$4,10,(S$3-'Indicator Data'!CE44)/(S$3-S$4)*10)),1))</f>
        <v>3.8</v>
      </c>
      <c r="T36" s="238">
        <f>IF(OR('Indicator Data'!CF44=0,'Indicator Data'!CF44="No data"),"0",ROUND(IF('Indicator Data'!CF44&gt;T$3,0,IF('Indicator Data'!CF44&lt;T$4,10,(T$3-'Indicator Data'!CF44)/(T$3-T$4)*10)),1))</f>
        <v>4.9000000000000004</v>
      </c>
      <c r="U36" s="238">
        <f>IF(OR('Indicator Data'!CG44=0,'Indicator Data'!CG44="No data"),"0",ROUND(IF('Indicator Data'!CG44&gt;U$3,0,IF('Indicator Data'!CG44&lt;U$4,10,(U$3-'Indicator Data'!CG44)/(U$3-U$4)*10)),1))</f>
        <v>3.5</v>
      </c>
      <c r="V36" s="238">
        <f>IF(OR('Indicator Data'!CH44=0,'Indicator Data'!CH44="No data"),"0",ROUND(IF('Indicator Data'!CH44&gt;V$3,0,IF('Indicator Data'!CH44&lt;V$4,10,(V$3-'Indicator Data'!CH44)/(V$3-V$4)*10)),1))</f>
        <v>7.2</v>
      </c>
      <c r="W36" s="238">
        <f>IF(OR('Indicator Data'!CI44=0,'Indicator Data'!CI44="No data"),"0",ROUND(IF('Indicator Data'!CI44&gt;W$3,0,IF('Indicator Data'!CI44&lt;W$4,10,(W$3-'Indicator Data'!CI44)/(W$3-W$4)*10)),1))</f>
        <v>2.9</v>
      </c>
      <c r="X36" s="238">
        <f>IF(OR('Indicator Data'!CJ44=0,'Indicator Data'!CJ44="No data"),"0",ROUND(IF('Indicator Data'!CJ44&gt;X$3,0,IF('Indicator Data'!CJ44&lt;X$4,10,(X$3-'Indicator Data'!CJ44)/(X$3-X$4)*10)),1))</f>
        <v>1</v>
      </c>
      <c r="Y36" s="238">
        <f>IF(OR('Indicator Data'!CK44=0,'Indicator Data'!CK44="No data"),"0",ROUND(IF('Indicator Data'!CK44&gt;Y$3,0,IF('Indicator Data'!CK44&lt;Y$4,10,(Y$3-'Indicator Data'!CK44)/(Y$3-Y$4)*10)),1))</f>
        <v>6.2</v>
      </c>
      <c r="Z36" s="238">
        <f>IF(OR('Indicator Data'!CL44=0,'Indicator Data'!CL44="No data"),"0",ROUND(IF('Indicator Data'!CL44&gt;Z$3,0,IF('Indicator Data'!CL44&lt;Z$4,10,(Z$3-'Indicator Data'!CL44)/(Z$3-Z$4)*10)),1))</f>
        <v>1.3</v>
      </c>
      <c r="AA36" s="238">
        <f>IF(OR('Indicator Data'!CM44=0,'Indicator Data'!CM44="No data"),"0",ROUND(IF('Indicator Data'!CM44&gt;AA$3,0,IF('Indicator Data'!CM44&lt;AA$4,10,(AA$3-'Indicator Data'!CM44)/(AA$3-AA$4)*10)),1))</f>
        <v>9.4</v>
      </c>
      <c r="AB36" s="238">
        <f>IF(OR('Indicator Data'!CN44=0,'Indicator Data'!CN44="No data"),"0",ROUND(IF('Indicator Data'!CN44&gt;AB$3,0,IF('Indicator Data'!CN44&lt;AB$4,10,(AB$3-'Indicator Data'!CN44)/(AB$3-AB$4)*10)),1))</f>
        <v>3.6</v>
      </c>
      <c r="AC36" s="238">
        <f>IF(OR('Indicator Data'!CO44=0,'Indicator Data'!CO44="No data"),"0",ROUND(IF('Indicator Data'!CO44&gt;AC$3,0,IF('Indicator Data'!CO44&lt;AC$4,10,(AC$3-'Indicator Data'!CO44)/(AC$3-AC$4)*10)),1))</f>
        <v>8</v>
      </c>
      <c r="AD36" s="253">
        <f t="shared" si="0"/>
        <v>7</v>
      </c>
      <c r="AE36" s="253">
        <f t="shared" si="1"/>
        <v>5.3</v>
      </c>
      <c r="AF36" s="253">
        <f t="shared" si="5"/>
        <v>7.3</v>
      </c>
      <c r="AG36" s="253">
        <f t="shared" si="2"/>
        <v>4.5999999999999996</v>
      </c>
      <c r="AH36" s="253">
        <f t="shared" si="3"/>
        <v>2.7</v>
      </c>
      <c r="AI36" s="253">
        <f t="shared" si="4"/>
        <v>4.2</v>
      </c>
      <c r="AJ36" s="253">
        <f t="shared" si="6"/>
        <v>5.6</v>
      </c>
      <c r="AK36" s="254">
        <f t="shared" si="7"/>
        <v>6.5</v>
      </c>
      <c r="AL36" s="254">
        <f t="shared" si="8"/>
        <v>3.4</v>
      </c>
      <c r="AM36" s="254">
        <f t="shared" si="9"/>
        <v>5.0999999999999996</v>
      </c>
      <c r="AN36" s="2"/>
      <c r="AO36" s="2"/>
      <c r="AP36" s="2"/>
      <c r="AQ36" s="2"/>
      <c r="AR36" s="2"/>
      <c r="AS36" s="2"/>
      <c r="AT36" s="2"/>
      <c r="AU36" s="2"/>
      <c r="AV36" s="2"/>
      <c r="AW36" s="2"/>
    </row>
    <row r="37" spans="1:49" ht="15.75" customHeight="1" x14ac:dyDescent="0.3">
      <c r="A37" t="str">
        <f>'Indicator Data'!A45</f>
        <v>Cross Cutting Area</v>
      </c>
      <c r="B37" t="str">
        <f>'Indicator Data'!B45</f>
        <v>Khulna</v>
      </c>
      <c r="C37" t="str">
        <f>'Indicator Data'!C45</f>
        <v>Chuadanga</v>
      </c>
      <c r="D37">
        <f>'Indicator Data'!D45</f>
        <v>4018</v>
      </c>
      <c r="E37" s="238">
        <v>6.6</v>
      </c>
      <c r="F37" s="238">
        <v>7.4</v>
      </c>
      <c r="G37" s="238">
        <v>3</v>
      </c>
      <c r="H37" s="238" t="s">
        <v>468</v>
      </c>
      <c r="I37" s="238">
        <f>IF(OR('Indicator Data'!BT45=0,'Indicator Data'!BT45="No data"),"0",ROUND(IF('Indicator Data'!BT45&gt;I$3,0,IF('Indicator Data'!BT45&lt;I$4,10,(I$3-'Indicator Data'!BT45)/(I$3-I$4)*10)),1))</f>
        <v>9.6999999999999993</v>
      </c>
      <c r="J37" s="238" t="str">
        <f>IF(OR('Indicator Data'!BV45=0,'Indicator Data'!BV45="No data"),"0",ROUND(IF('Indicator Data'!BV45&gt;J$3,0,IF('Indicator Data'!BV45&lt;J$4,10,(J$3-'Indicator Data'!BV45)/(J$3-J$4)*10)),1))</f>
        <v>0</v>
      </c>
      <c r="K37" s="238">
        <f>IF(OR('Indicator Data'!BW45=0,'Indicator Data'!BW45="No data"),"0",ROUND(IF('Indicator Data'!BW45&gt;K$3,0,IF('Indicator Data'!BW45&lt;K$4,10,(K$3-'Indicator Data'!BW45)/(K$3-K$4)*10)),1))</f>
        <v>9.6</v>
      </c>
      <c r="L37" s="238" t="str">
        <f>IF(OR('Indicator Data'!BX45=0,'Indicator Data'!BX45="No data"),"0",ROUND(IF('Indicator Data'!BX45&gt;L$3,0,IF('Indicator Data'!BX45&lt;L$4,10,(L$3-'Indicator Data'!BX45)/(L$3-L$4)*10)),1))</f>
        <v>0</v>
      </c>
      <c r="M37" s="238">
        <f>IF(OR('Indicator Data'!BY45=0,'Indicator Data'!BY45="No data"),"0",ROUND(IF('Indicator Data'!BY45&gt;M$3,0,IF('Indicator Data'!BY45&lt;M$4,10,(M$3-'Indicator Data'!BY45)/(M$3-M$4)*10)),1))</f>
        <v>2.9</v>
      </c>
      <c r="N37" s="238">
        <f>IF(OR('Indicator Data'!BZ45=0,'Indicator Data'!BZ45="No data"),"0",ROUND(IF('Indicator Data'!BZ45&gt;N$3,0,IF('Indicator Data'!BZ45&lt;N$4,10,(N$3-'Indicator Data'!BZ45)/(N$3-N$4)*10)),1))</f>
        <v>0</v>
      </c>
      <c r="O37" s="238">
        <f>IF(OR('Indicator Data'!CA45=0,'Indicator Data'!CA45="No data"),"0",ROUND(IF('Indicator Data'!CA45&gt;O$3,0,IF('Indicator Data'!CA45&lt;O$4,10,(O$3-'Indicator Data'!CA45)/(O$3-O$4)*10)),1))</f>
        <v>3.3</v>
      </c>
      <c r="P37" s="238">
        <f>IF(OR('Indicator Data'!CB45=0,'Indicator Data'!CB45="No data"),"0",ROUND(IF('Indicator Data'!CB45&gt;P$3,0,IF('Indicator Data'!CB45&lt;P$4,10,(P$3-'Indicator Data'!CB45)/(P$3-P$4)*10)),1))</f>
        <v>0.4</v>
      </c>
      <c r="Q37" s="238">
        <f>IF(OR('Indicator Data'!CC45=0,'Indicator Data'!CC45="No data"),"0",ROUND(IF('Indicator Data'!CC45&gt;Q$3,0,IF('Indicator Data'!CC45&lt;Q$4,10,(Q$3-'Indicator Data'!CC45)/(Q$3-Q$4)*10)),1))</f>
        <v>0.8</v>
      </c>
      <c r="R37" s="238">
        <f>IF(OR('Indicator Data'!CD45=0,'Indicator Data'!CD45="No data"),"0",ROUND(IF('Indicator Data'!CD45&gt;R$3,0,IF('Indicator Data'!CD45&lt;R$4,10,(R$3-'Indicator Data'!CD45)/(R$3-R$4)*10)),1))</f>
        <v>0.5</v>
      </c>
      <c r="S37" s="238">
        <f>IF(OR('Indicator Data'!CE45=0,'Indicator Data'!CE45="No data"),"0",ROUND(IF('Indicator Data'!CE45&gt;S$3,0,IF('Indicator Data'!CE45&lt;S$4,10,(S$3-'Indicator Data'!CE45)/(S$3-S$4)*10)),1))</f>
        <v>1.6</v>
      </c>
      <c r="T37" s="238">
        <f>IF(OR('Indicator Data'!CF45=0,'Indicator Data'!CF45="No data"),"0",ROUND(IF('Indicator Data'!CF45&gt;T$3,0,IF('Indicator Data'!CF45&lt;T$4,10,(T$3-'Indicator Data'!CF45)/(T$3-T$4)*10)),1))</f>
        <v>2.8</v>
      </c>
      <c r="U37" s="238">
        <f>IF(OR('Indicator Data'!CG45=0,'Indicator Data'!CG45="No data"),"0",ROUND(IF('Indicator Data'!CG45&gt;U$3,0,IF('Indicator Data'!CG45&lt;U$4,10,(U$3-'Indicator Data'!CG45)/(U$3-U$4)*10)),1))</f>
        <v>2.8</v>
      </c>
      <c r="V37" s="238">
        <f>IF(OR('Indicator Data'!CH45=0,'Indicator Data'!CH45="No data"),"0",ROUND(IF('Indicator Data'!CH45&gt;V$3,0,IF('Indicator Data'!CH45&lt;V$4,10,(V$3-'Indicator Data'!CH45)/(V$3-V$4)*10)),1))</f>
        <v>1.9</v>
      </c>
      <c r="W37" s="238">
        <f>IF(OR('Indicator Data'!CI45=0,'Indicator Data'!CI45="No data"),"0",ROUND(IF('Indicator Data'!CI45&gt;W$3,0,IF('Indicator Data'!CI45&lt;W$4,10,(W$3-'Indicator Data'!CI45)/(W$3-W$4)*10)),1))</f>
        <v>7.6</v>
      </c>
      <c r="X37" s="238">
        <f>IF(OR('Indicator Data'!CJ45=0,'Indicator Data'!CJ45="No data"),"0",ROUND(IF('Indicator Data'!CJ45&gt;X$3,0,IF('Indicator Data'!CJ45&lt;X$4,10,(X$3-'Indicator Data'!CJ45)/(X$3-X$4)*10)),1))</f>
        <v>5.2</v>
      </c>
      <c r="Y37" s="238">
        <f>IF(OR('Indicator Data'!CK45=0,'Indicator Data'!CK45="No data"),"0",ROUND(IF('Indicator Data'!CK45&gt;Y$3,0,IF('Indicator Data'!CK45&lt;Y$4,10,(Y$3-'Indicator Data'!CK45)/(Y$3-Y$4)*10)),1))</f>
        <v>9.6999999999999993</v>
      </c>
      <c r="Z37" s="238">
        <f>IF(OR('Indicator Data'!CL45=0,'Indicator Data'!CL45="No data"),"0",ROUND(IF('Indicator Data'!CL45&gt;Z$3,0,IF('Indicator Data'!CL45&lt;Z$4,10,(Z$3-'Indicator Data'!CL45)/(Z$3-Z$4)*10)),1))</f>
        <v>5.6</v>
      </c>
      <c r="AA37" s="238">
        <f>IF(OR('Indicator Data'!CM45=0,'Indicator Data'!CM45="No data"),"0",ROUND(IF('Indicator Data'!CM45&gt;AA$3,0,IF('Indicator Data'!CM45&lt;AA$4,10,(AA$3-'Indicator Data'!CM45)/(AA$3-AA$4)*10)),1))</f>
        <v>9.6999999999999993</v>
      </c>
      <c r="AB37" s="238">
        <f>IF(OR('Indicator Data'!CN45=0,'Indicator Data'!CN45="No data"),"0",ROUND(IF('Indicator Data'!CN45&gt;AB$3,0,IF('Indicator Data'!CN45&lt;AB$4,10,(AB$3-'Indicator Data'!CN45)/(AB$3-AB$4)*10)),1))</f>
        <v>5.8</v>
      </c>
      <c r="AC37" s="238">
        <f>IF(OR('Indicator Data'!CO45=0,'Indicator Data'!CO45="No data"),"0",ROUND(IF('Indicator Data'!CO45&gt;AC$3,0,IF('Indicator Data'!CO45&lt;AC$4,10,(AC$3-'Indicator Data'!CO45)/(AC$3-AC$4)*10)),1))</f>
        <v>6.9</v>
      </c>
      <c r="AD37" s="253">
        <f t="shared" si="0"/>
        <v>7</v>
      </c>
      <c r="AE37" s="253">
        <f t="shared" si="1"/>
        <v>3</v>
      </c>
      <c r="AF37" s="253">
        <f t="shared" si="5"/>
        <v>9.6999999999999993</v>
      </c>
      <c r="AG37" s="253">
        <f t="shared" si="2"/>
        <v>1.5</v>
      </c>
      <c r="AH37" s="253">
        <f t="shared" si="3"/>
        <v>1.3</v>
      </c>
      <c r="AI37" s="253">
        <f t="shared" si="4"/>
        <v>4.5</v>
      </c>
      <c r="AJ37" s="253">
        <f t="shared" si="6"/>
        <v>7</v>
      </c>
      <c r="AK37" s="254">
        <f t="shared" si="7"/>
        <v>6.6</v>
      </c>
      <c r="AL37" s="254">
        <f t="shared" si="8"/>
        <v>2.9</v>
      </c>
      <c r="AM37" s="254">
        <f t="shared" si="9"/>
        <v>5</v>
      </c>
      <c r="AN37" s="2"/>
      <c r="AO37" s="2"/>
      <c r="AP37" s="2"/>
      <c r="AQ37" s="2"/>
      <c r="AR37" s="2"/>
      <c r="AS37" s="2"/>
      <c r="AT37" s="2"/>
      <c r="AU37" s="2"/>
      <c r="AV37" s="2"/>
      <c r="AW37" s="2"/>
    </row>
    <row r="38" spans="1:49" ht="15.75" customHeight="1" x14ac:dyDescent="0.3">
      <c r="A38" t="str">
        <f>'Indicator Data'!A46</f>
        <v>Coastal Zone</v>
      </c>
      <c r="B38" t="str">
        <f>'Indicator Data'!B46</f>
        <v>Khulna</v>
      </c>
      <c r="C38" t="str">
        <f>'Indicator Data'!C46</f>
        <v>Jashore</v>
      </c>
      <c r="D38">
        <f>'Indicator Data'!D46</f>
        <v>4041</v>
      </c>
      <c r="E38" s="238">
        <v>6.6</v>
      </c>
      <c r="F38" s="238">
        <v>7.4</v>
      </c>
      <c r="G38" s="238">
        <v>3</v>
      </c>
      <c r="H38" s="238" t="s">
        <v>468</v>
      </c>
      <c r="I38" s="238">
        <f>IF(OR('Indicator Data'!BT46=0,'Indicator Data'!BT46="No data"),"0",ROUND(IF('Indicator Data'!BT46&gt;I$3,0,IF('Indicator Data'!BT46&lt;I$4,10,(I$3-'Indicator Data'!BT46)/(I$3-I$4)*10)),1))</f>
        <v>8.6</v>
      </c>
      <c r="J38" s="238">
        <f>IF(OR('Indicator Data'!BV46=0,'Indicator Data'!BV46="No data"),"0",ROUND(IF('Indicator Data'!BV46&gt;J$3,0,IF('Indicator Data'!BV46&lt;J$4,10,(J$3-'Indicator Data'!BV46)/(J$3-J$4)*10)),1))</f>
        <v>8.1</v>
      </c>
      <c r="K38" s="238">
        <f>IF(OR('Indicator Data'!BW46=0,'Indicator Data'!BW46="No data"),"0",ROUND(IF('Indicator Data'!BW46&gt;K$3,0,IF('Indicator Data'!BW46&lt;K$4,10,(K$3-'Indicator Data'!BW46)/(K$3-K$4)*10)),1))</f>
        <v>9.6999999999999993</v>
      </c>
      <c r="L38" s="238" t="str">
        <f>IF(OR('Indicator Data'!BX46=0,'Indicator Data'!BX46="No data"),"0",ROUND(IF('Indicator Data'!BX46&gt;L$3,0,IF('Indicator Data'!BX46&lt;L$4,10,(L$3-'Indicator Data'!BX46)/(L$3-L$4)*10)),1))</f>
        <v>0</v>
      </c>
      <c r="M38" s="238">
        <f>IF(OR('Indicator Data'!BY46=0,'Indicator Data'!BY46="No data"),"0",ROUND(IF('Indicator Data'!BY46&gt;M$3,0,IF('Indicator Data'!BY46&lt;M$4,10,(M$3-'Indicator Data'!BY46)/(M$3-M$4)*10)),1))</f>
        <v>1.3</v>
      </c>
      <c r="N38" s="238">
        <f>IF(OR('Indicator Data'!BZ46=0,'Indicator Data'!BZ46="No data"),"0",ROUND(IF('Indicator Data'!BZ46&gt;N$3,0,IF('Indicator Data'!BZ46&lt;N$4,10,(N$3-'Indicator Data'!BZ46)/(N$3-N$4)*10)),1))</f>
        <v>1.1000000000000001</v>
      </c>
      <c r="O38" s="238">
        <f>IF(OR('Indicator Data'!CA46=0,'Indicator Data'!CA46="No data"),"0",ROUND(IF('Indicator Data'!CA46&gt;O$3,0,IF('Indicator Data'!CA46&lt;O$4,10,(O$3-'Indicator Data'!CA46)/(O$3-O$4)*10)),1))</f>
        <v>2.8</v>
      </c>
      <c r="P38" s="238">
        <f>IF(OR('Indicator Data'!CB46=0,'Indicator Data'!CB46="No data"),"0",ROUND(IF('Indicator Data'!CB46&gt;P$3,0,IF('Indicator Data'!CB46&lt;P$4,10,(P$3-'Indicator Data'!CB46)/(P$3-P$4)*10)),1))</f>
        <v>0.1</v>
      </c>
      <c r="Q38" s="238">
        <f>IF(OR('Indicator Data'!CC46=0,'Indicator Data'!CC46="No data"),"0",ROUND(IF('Indicator Data'!CC46&gt;Q$3,0,IF('Indicator Data'!CC46&lt;Q$4,10,(Q$3-'Indicator Data'!CC46)/(Q$3-Q$4)*10)),1))</f>
        <v>2.8</v>
      </c>
      <c r="R38" s="238">
        <f>IF(OR('Indicator Data'!CD46=0,'Indicator Data'!CD46="No data"),"0",ROUND(IF('Indicator Data'!CD46&gt;R$3,0,IF('Indicator Data'!CD46&lt;R$4,10,(R$3-'Indicator Data'!CD46)/(R$3-R$4)*10)),1))</f>
        <v>0.1</v>
      </c>
      <c r="S38" s="238">
        <f>IF(OR('Indicator Data'!CE46=0,'Indicator Data'!CE46="No data"),"0",ROUND(IF('Indicator Data'!CE46&gt;S$3,0,IF('Indicator Data'!CE46&lt;S$4,10,(S$3-'Indicator Data'!CE46)/(S$3-S$4)*10)),1))</f>
        <v>2</v>
      </c>
      <c r="T38" s="238">
        <f>IF(OR('Indicator Data'!CF46=0,'Indicator Data'!CF46="No data"),"0",ROUND(IF('Indicator Data'!CF46&gt;T$3,0,IF('Indicator Data'!CF46&lt;T$4,10,(T$3-'Indicator Data'!CF46)/(T$3-T$4)*10)),1))</f>
        <v>4.5999999999999996</v>
      </c>
      <c r="U38" s="238">
        <f>IF(OR('Indicator Data'!CG46=0,'Indicator Data'!CG46="No data"),"0",ROUND(IF('Indicator Data'!CG46&gt;U$3,0,IF('Indicator Data'!CG46&lt;U$4,10,(U$3-'Indicator Data'!CG46)/(U$3-U$4)*10)),1))</f>
        <v>1.5</v>
      </c>
      <c r="V38" s="238">
        <f>IF(OR('Indicator Data'!CH46=0,'Indicator Data'!CH46="No data"),"0",ROUND(IF('Indicator Data'!CH46&gt;V$3,0,IF('Indicator Data'!CH46&lt;V$4,10,(V$3-'Indicator Data'!CH46)/(V$3-V$4)*10)),1))</f>
        <v>1.1000000000000001</v>
      </c>
      <c r="W38" s="238">
        <f>IF(OR('Indicator Data'!CI46=0,'Indicator Data'!CI46="No data"),"0",ROUND(IF('Indicator Data'!CI46&gt;W$3,0,IF('Indicator Data'!CI46&lt;W$4,10,(W$3-'Indicator Data'!CI46)/(W$3-W$4)*10)),1))</f>
        <v>6.8</v>
      </c>
      <c r="X38" s="238">
        <f>IF(OR('Indicator Data'!CJ46=0,'Indicator Data'!CJ46="No data"),"0",ROUND(IF('Indicator Data'!CJ46&gt;X$3,0,IF('Indicator Data'!CJ46&lt;X$4,10,(X$3-'Indicator Data'!CJ46)/(X$3-X$4)*10)),1))</f>
        <v>5.4</v>
      </c>
      <c r="Y38" s="238">
        <f>IF(OR('Indicator Data'!CK46=0,'Indicator Data'!CK46="No data"),"0",ROUND(IF('Indicator Data'!CK46&gt;Y$3,0,IF('Indicator Data'!CK46&lt;Y$4,10,(Y$3-'Indicator Data'!CK46)/(Y$3-Y$4)*10)),1))</f>
        <v>7.7</v>
      </c>
      <c r="Z38" s="238">
        <f>IF(OR('Indicator Data'!CL46=0,'Indicator Data'!CL46="No data"),"0",ROUND(IF('Indicator Data'!CL46&gt;Z$3,0,IF('Indicator Data'!CL46&lt;Z$4,10,(Z$3-'Indicator Data'!CL46)/(Z$3-Z$4)*10)),1))</f>
        <v>3.5</v>
      </c>
      <c r="AA38" s="238">
        <f>IF(OR('Indicator Data'!CM46=0,'Indicator Data'!CM46="No data"),"0",ROUND(IF('Indicator Data'!CM46&gt;AA$3,0,IF('Indicator Data'!CM46&lt;AA$4,10,(AA$3-'Indicator Data'!CM46)/(AA$3-AA$4)*10)),1))</f>
        <v>8.5</v>
      </c>
      <c r="AB38" s="238">
        <f>IF(OR('Indicator Data'!CN46=0,'Indicator Data'!CN46="No data"),"0",ROUND(IF('Indicator Data'!CN46&gt;AB$3,0,IF('Indicator Data'!CN46&lt;AB$4,10,(AB$3-'Indicator Data'!CN46)/(AB$3-AB$4)*10)),1))</f>
        <v>5.5</v>
      </c>
      <c r="AC38" s="238">
        <f>IF(OR('Indicator Data'!CO46=0,'Indicator Data'!CO46="No data"),"0",ROUND(IF('Indicator Data'!CO46&gt;AC$3,0,IF('Indicator Data'!CO46&lt;AC$4,10,(AC$3-'Indicator Data'!CO46)/(AC$3-AC$4)*10)),1))</f>
        <v>2.9</v>
      </c>
      <c r="AD38" s="253">
        <f t="shared" ref="AD38:AD69" si="10">IF(AND(E38="x",F38="x"),"x",ROUND(AVERAGE(E38,F38),1))</f>
        <v>7</v>
      </c>
      <c r="AE38" s="253">
        <f t="shared" ref="AE38:AE69" si="11">IF(AND(G38="x",H38="x"),"x",ROUND(AVERAGE(G38,H38),1))</f>
        <v>3</v>
      </c>
      <c r="AF38" s="253">
        <f t="shared" si="5"/>
        <v>8.8000000000000007</v>
      </c>
      <c r="AG38" s="253">
        <f t="shared" ref="AG38:AG69" si="12">IF(AND(M38="x",N38="x"),"x",ROUND(AVERAGE(M38,N38),1))</f>
        <v>1.2</v>
      </c>
      <c r="AH38" s="253">
        <f t="shared" ref="AH38:AH69" si="13">IF(AND(O38="x",P38="x",Q38="x",R38="x"),"x",ROUND(AVERAGE(O38,P38,Q38,R38),1))</f>
        <v>1.5</v>
      </c>
      <c r="AI38" s="253">
        <f t="shared" ref="AI38:AI69" si="14">IF(AND(S38="x",T38="x",U38="x",V38="x",W38="x",X38="x",Y38="x"),"x",ROUND(AVERAGE(S38,T38,U38,V38,W38,X38,Y38),1))</f>
        <v>4.2</v>
      </c>
      <c r="AJ38" s="253">
        <f t="shared" si="6"/>
        <v>5.0999999999999996</v>
      </c>
      <c r="AK38" s="254">
        <f t="shared" si="7"/>
        <v>6.3</v>
      </c>
      <c r="AL38" s="254">
        <f t="shared" si="8"/>
        <v>2.4</v>
      </c>
      <c r="AM38" s="254">
        <f t="shared" si="9"/>
        <v>4.5999999999999996</v>
      </c>
      <c r="AN38" s="2"/>
      <c r="AO38" s="2"/>
      <c r="AP38" s="2"/>
      <c r="AQ38" s="2"/>
      <c r="AR38" s="2"/>
      <c r="AS38" s="2"/>
      <c r="AT38" s="2"/>
      <c r="AU38" s="2"/>
      <c r="AV38" s="2"/>
      <c r="AW38" s="2"/>
    </row>
    <row r="39" spans="1:49" ht="15.75" customHeight="1" x14ac:dyDescent="0.3">
      <c r="A39" t="str">
        <f>'Indicator Data'!A47</f>
        <v>Cross Cutting Area</v>
      </c>
      <c r="B39" t="str">
        <f>'Indicator Data'!B47</f>
        <v>Khulna</v>
      </c>
      <c r="C39" t="str">
        <f>'Indicator Data'!C47</f>
        <v>Jhenaidah</v>
      </c>
      <c r="D39">
        <f>'Indicator Data'!D47</f>
        <v>4044</v>
      </c>
      <c r="E39" s="238">
        <v>6.6</v>
      </c>
      <c r="F39" s="238">
        <v>7.4</v>
      </c>
      <c r="G39" s="238">
        <v>3</v>
      </c>
      <c r="H39" s="238" t="s">
        <v>468</v>
      </c>
      <c r="I39" s="238">
        <f>IF(OR('Indicator Data'!BT47=0,'Indicator Data'!BT47="No data"),"0",ROUND(IF('Indicator Data'!BT47&gt;I$3,0,IF('Indicator Data'!BT47&lt;I$4,10,(I$3-'Indicator Data'!BT47)/(I$3-I$4)*10)),1))</f>
        <v>9.4</v>
      </c>
      <c r="J39" s="238">
        <f>IF(OR('Indicator Data'!BV47=0,'Indicator Data'!BV47="No data"),"0",ROUND(IF('Indicator Data'!BV47&gt;J$3,0,IF('Indicator Data'!BV47&lt;J$4,10,(J$3-'Indicator Data'!BV47)/(J$3-J$4)*10)),1))</f>
        <v>8.1</v>
      </c>
      <c r="K39" s="238">
        <f>IF(OR('Indicator Data'!BW47=0,'Indicator Data'!BW47="No data"),"0",ROUND(IF('Indicator Data'!BW47&gt;K$3,0,IF('Indicator Data'!BW47&lt;K$4,10,(K$3-'Indicator Data'!BW47)/(K$3-K$4)*10)),1))</f>
        <v>9.8000000000000007</v>
      </c>
      <c r="L39" s="238" t="str">
        <f>IF(OR('Indicator Data'!BX47=0,'Indicator Data'!BX47="No data"),"0",ROUND(IF('Indicator Data'!BX47&gt;L$3,0,IF('Indicator Data'!BX47&lt;L$4,10,(L$3-'Indicator Data'!BX47)/(L$3-L$4)*10)),1))</f>
        <v>0</v>
      </c>
      <c r="M39" s="238">
        <f>IF(OR('Indicator Data'!BY47=0,'Indicator Data'!BY47="No data"),"0",ROUND(IF('Indicator Data'!BY47&gt;M$3,0,IF('Indicator Data'!BY47&lt;M$4,10,(M$3-'Indicator Data'!BY47)/(M$3-M$4)*10)),1))</f>
        <v>3.5</v>
      </c>
      <c r="N39" s="238">
        <f>IF(OR('Indicator Data'!BZ47=0,'Indicator Data'!BZ47="No data"),"0",ROUND(IF('Indicator Data'!BZ47&gt;N$3,0,IF('Indicator Data'!BZ47&lt;N$4,10,(N$3-'Indicator Data'!BZ47)/(N$3-N$4)*10)),1))</f>
        <v>0</v>
      </c>
      <c r="O39" s="238">
        <f>IF(OR('Indicator Data'!CA47=0,'Indicator Data'!CA47="No data"),"0",ROUND(IF('Indicator Data'!CA47&gt;O$3,0,IF('Indicator Data'!CA47&lt;O$4,10,(O$3-'Indicator Data'!CA47)/(O$3-O$4)*10)),1))</f>
        <v>4</v>
      </c>
      <c r="P39" s="238">
        <f>IF(OR('Indicator Data'!CB47=0,'Indicator Data'!CB47="No data"),"0",ROUND(IF('Indicator Data'!CB47&gt;P$3,0,IF('Indicator Data'!CB47&lt;P$4,10,(P$3-'Indicator Data'!CB47)/(P$3-P$4)*10)),1))</f>
        <v>0.4</v>
      </c>
      <c r="Q39" s="238">
        <f>IF(OR('Indicator Data'!CC47=0,'Indicator Data'!CC47="No data"),"0",ROUND(IF('Indicator Data'!CC47&gt;Q$3,0,IF('Indicator Data'!CC47&lt;Q$4,10,(Q$3-'Indicator Data'!CC47)/(Q$3-Q$4)*10)),1))</f>
        <v>6.2</v>
      </c>
      <c r="R39" s="238">
        <f>IF(OR('Indicator Data'!CD47=0,'Indicator Data'!CD47="No data"),"0",ROUND(IF('Indicator Data'!CD47&gt;R$3,0,IF('Indicator Data'!CD47&lt;R$4,10,(R$3-'Indicator Data'!CD47)/(R$3-R$4)*10)),1))</f>
        <v>0.5</v>
      </c>
      <c r="S39" s="238">
        <f>IF(OR('Indicator Data'!CE47=0,'Indicator Data'!CE47="No data"),"0",ROUND(IF('Indicator Data'!CE47&gt;S$3,0,IF('Indicator Data'!CE47&lt;S$4,10,(S$3-'Indicator Data'!CE47)/(S$3-S$4)*10)),1))</f>
        <v>1.9</v>
      </c>
      <c r="T39" s="238">
        <f>IF(OR('Indicator Data'!CF47=0,'Indicator Data'!CF47="No data"),"0",ROUND(IF('Indicator Data'!CF47&gt;T$3,0,IF('Indicator Data'!CF47&lt;T$4,10,(T$3-'Indicator Data'!CF47)/(T$3-T$4)*10)),1))</f>
        <v>4.3</v>
      </c>
      <c r="U39" s="238">
        <f>IF(OR('Indicator Data'!CG47=0,'Indicator Data'!CG47="No data"),"0",ROUND(IF('Indicator Data'!CG47&gt;U$3,0,IF('Indicator Data'!CG47&lt;U$4,10,(U$3-'Indicator Data'!CG47)/(U$3-U$4)*10)),1))</f>
        <v>0.5</v>
      </c>
      <c r="V39" s="238">
        <f>IF(OR('Indicator Data'!CH47=0,'Indicator Data'!CH47="No data"),"0",ROUND(IF('Indicator Data'!CH47&gt;V$3,0,IF('Indicator Data'!CH47&lt;V$4,10,(V$3-'Indicator Data'!CH47)/(V$3-V$4)*10)),1))</f>
        <v>2.6</v>
      </c>
      <c r="W39" s="238">
        <f>IF(OR('Indicator Data'!CI47=0,'Indicator Data'!CI47="No data"),"0",ROUND(IF('Indicator Data'!CI47&gt;W$3,0,IF('Indicator Data'!CI47&lt;W$4,10,(W$3-'Indicator Data'!CI47)/(W$3-W$4)*10)),1))</f>
        <v>5.7</v>
      </c>
      <c r="X39" s="238">
        <f>IF(OR('Indicator Data'!CJ47=0,'Indicator Data'!CJ47="No data"),"0",ROUND(IF('Indicator Data'!CJ47&gt;X$3,0,IF('Indicator Data'!CJ47&lt;X$4,10,(X$3-'Indicator Data'!CJ47)/(X$3-X$4)*10)),1))</f>
        <v>6.4</v>
      </c>
      <c r="Y39" s="238">
        <f>IF(OR('Indicator Data'!CK47=0,'Indicator Data'!CK47="No data"),"0",ROUND(IF('Indicator Data'!CK47&gt;Y$3,0,IF('Indicator Data'!CK47&lt;Y$4,10,(Y$3-'Indicator Data'!CK47)/(Y$3-Y$4)*10)),1))</f>
        <v>8.1999999999999993</v>
      </c>
      <c r="Z39" s="238">
        <f>IF(OR('Indicator Data'!CL47=0,'Indicator Data'!CL47="No data"),"0",ROUND(IF('Indicator Data'!CL47&gt;Z$3,0,IF('Indicator Data'!CL47&lt;Z$4,10,(Z$3-'Indicator Data'!CL47)/(Z$3-Z$4)*10)),1))</f>
        <v>4.3</v>
      </c>
      <c r="AA39" s="238">
        <f>IF(OR('Indicator Data'!CM47=0,'Indicator Data'!CM47="No data"),"0",ROUND(IF('Indicator Data'!CM47&gt;AA$3,0,IF('Indicator Data'!CM47&lt;AA$4,10,(AA$3-'Indicator Data'!CM47)/(AA$3-AA$4)*10)),1))</f>
        <v>8.4</v>
      </c>
      <c r="AB39" s="238">
        <f>IF(OR('Indicator Data'!CN47=0,'Indicator Data'!CN47="No data"),"0",ROUND(IF('Indicator Data'!CN47&gt;AB$3,0,IF('Indicator Data'!CN47&lt;AB$4,10,(AB$3-'Indicator Data'!CN47)/(AB$3-AB$4)*10)),1))</f>
        <v>5.3</v>
      </c>
      <c r="AC39" s="238">
        <f>IF(OR('Indicator Data'!CO47=0,'Indicator Data'!CO47="No data"),"0",ROUND(IF('Indicator Data'!CO47&gt;AC$3,0,IF('Indicator Data'!CO47&lt;AC$4,10,(AC$3-'Indicator Data'!CO47)/(AC$3-AC$4)*10)),1))</f>
        <v>5.7</v>
      </c>
      <c r="AD39" s="253">
        <f t="shared" si="10"/>
        <v>7</v>
      </c>
      <c r="AE39" s="253">
        <f t="shared" si="11"/>
        <v>3</v>
      </c>
      <c r="AF39" s="253">
        <f t="shared" si="5"/>
        <v>9.1</v>
      </c>
      <c r="AG39" s="253">
        <f t="shared" si="12"/>
        <v>1.8</v>
      </c>
      <c r="AH39" s="253">
        <f t="shared" si="13"/>
        <v>2.8</v>
      </c>
      <c r="AI39" s="253">
        <f t="shared" si="14"/>
        <v>4.2</v>
      </c>
      <c r="AJ39" s="253">
        <f t="shared" si="6"/>
        <v>5.9</v>
      </c>
      <c r="AK39" s="254">
        <f t="shared" si="7"/>
        <v>6.4</v>
      </c>
      <c r="AL39" s="254">
        <f t="shared" si="8"/>
        <v>2.9</v>
      </c>
      <c r="AM39" s="254">
        <f t="shared" si="9"/>
        <v>4.9000000000000004</v>
      </c>
      <c r="AN39" s="2"/>
      <c r="AO39" s="2"/>
      <c r="AP39" s="2"/>
      <c r="AQ39" s="2"/>
      <c r="AR39" s="2"/>
      <c r="AS39" s="2"/>
      <c r="AT39" s="2"/>
      <c r="AU39" s="2"/>
      <c r="AV39" s="2"/>
      <c r="AW39" s="2"/>
    </row>
    <row r="40" spans="1:49" ht="15.75" customHeight="1" x14ac:dyDescent="0.3">
      <c r="A40" t="str">
        <f>'Indicator Data'!A48</f>
        <v>Cross Cutting Area</v>
      </c>
      <c r="B40" t="str">
        <f>'Indicator Data'!B48</f>
        <v>Khulna</v>
      </c>
      <c r="C40" t="str">
        <f>'Indicator Data'!C48</f>
        <v>Khulna</v>
      </c>
      <c r="D40">
        <f>'Indicator Data'!D48</f>
        <v>4047</v>
      </c>
      <c r="E40" s="238">
        <v>6.6</v>
      </c>
      <c r="F40" s="238">
        <v>7.4</v>
      </c>
      <c r="G40" s="238">
        <v>3</v>
      </c>
      <c r="H40" s="238">
        <f>IF(OR('Indicator Data'!BS48=0,'Indicator Data'!BS48="No data"),"0",ROUND(IF('Indicator Data'!BS48&gt;H$3,0,IF('Indicator Data'!BS48&lt;H$4,10,(H$3-'Indicator Data'!BS48)/(H$3-H$4)*10)),1))</f>
        <v>7</v>
      </c>
      <c r="I40" s="238">
        <f>IF(OR('Indicator Data'!BT48=0,'Indicator Data'!BT48="No data"),"0",ROUND(IF('Indicator Data'!BT48&gt;I$3,0,IF('Indicator Data'!BT48&lt;I$4,10,(I$3-'Indicator Data'!BT48)/(I$3-I$4)*10)),1))</f>
        <v>7.3</v>
      </c>
      <c r="J40" s="238">
        <f>IF(OR('Indicator Data'!BV48=0,'Indicator Data'!BV48="No data"),"0",ROUND(IF('Indicator Data'!BV48&gt;J$3,0,IF('Indicator Data'!BV48&lt;J$4,10,(J$3-'Indicator Data'!BV48)/(J$3-J$4)*10)),1))</f>
        <v>1.9</v>
      </c>
      <c r="K40" s="238">
        <f>IF(OR('Indicator Data'!BW48=0,'Indicator Data'!BW48="No data"),"0",ROUND(IF('Indicator Data'!BW48&gt;K$3,0,IF('Indicator Data'!BW48&lt;K$4,10,(K$3-'Indicator Data'!BW48)/(K$3-K$4)*10)),1))</f>
        <v>9.6999999999999993</v>
      </c>
      <c r="L40" s="238">
        <f>IF(OR('Indicator Data'!BX48=0,'Indicator Data'!BX48="No data"),"0",ROUND(IF('Indicator Data'!BX48&gt;L$3,0,IF('Indicator Data'!BX48&lt;L$4,10,(L$3-'Indicator Data'!BX48)/(L$3-L$4)*10)),1))</f>
        <v>7.4</v>
      </c>
      <c r="M40" s="238">
        <f>IF(OR('Indicator Data'!BY48=0,'Indicator Data'!BY48="No data"),"0",ROUND(IF('Indicator Data'!BY48&gt;M$3,0,IF('Indicator Data'!BY48&lt;M$4,10,(M$3-'Indicator Data'!BY48)/(M$3-M$4)*10)),1))</f>
        <v>8.6</v>
      </c>
      <c r="N40" s="238">
        <f>IF(OR('Indicator Data'!BZ48=0,'Indicator Data'!BZ48="No data"),"0",ROUND(IF('Indicator Data'!BZ48&gt;N$3,0,IF('Indicator Data'!BZ48&lt;N$4,10,(N$3-'Indicator Data'!BZ48)/(N$3-N$4)*10)),1))</f>
        <v>3.7</v>
      </c>
      <c r="O40" s="238">
        <f>IF(OR('Indicator Data'!CA48=0,'Indicator Data'!CA48="No data"),"0",ROUND(IF('Indicator Data'!CA48&gt;O$3,0,IF('Indicator Data'!CA48&lt;O$4,10,(O$3-'Indicator Data'!CA48)/(O$3-O$4)*10)),1))</f>
        <v>3.2</v>
      </c>
      <c r="P40" s="238">
        <f>IF(OR('Indicator Data'!CB48=0,'Indicator Data'!CB48="No data"),"0",ROUND(IF('Indicator Data'!CB48&gt;P$3,0,IF('Indicator Data'!CB48&lt;P$4,10,(P$3-'Indicator Data'!CB48)/(P$3-P$4)*10)),1))</f>
        <v>2.1</v>
      </c>
      <c r="Q40" s="238">
        <f>IF(OR('Indicator Data'!CC48=0,'Indicator Data'!CC48="No data"),"0",ROUND(IF('Indicator Data'!CC48&gt;Q$3,0,IF('Indicator Data'!CC48&lt;Q$4,10,(Q$3-'Indicator Data'!CC48)/(Q$3-Q$4)*10)),1))</f>
        <v>1.2</v>
      </c>
      <c r="R40" s="238">
        <f>IF(OR('Indicator Data'!CD48=0,'Indicator Data'!CD48="No data"),"0",ROUND(IF('Indicator Data'!CD48&gt;R$3,0,IF('Indicator Data'!CD48&lt;R$4,10,(R$3-'Indicator Data'!CD48)/(R$3-R$4)*10)),1))</f>
        <v>1</v>
      </c>
      <c r="S40" s="238">
        <f>IF(OR('Indicator Data'!CE48=0,'Indicator Data'!CE48="No data"),"0",ROUND(IF('Indicator Data'!CE48&gt;S$3,0,IF('Indicator Data'!CE48&lt;S$4,10,(S$3-'Indicator Data'!CE48)/(S$3-S$4)*10)),1))</f>
        <v>2.8</v>
      </c>
      <c r="T40" s="238">
        <f>IF(OR('Indicator Data'!CF48=0,'Indicator Data'!CF48="No data"),"0",ROUND(IF('Indicator Data'!CF48&gt;T$3,0,IF('Indicator Data'!CF48&lt;T$4,10,(T$3-'Indicator Data'!CF48)/(T$3-T$4)*10)),1))</f>
        <v>1</v>
      </c>
      <c r="U40" s="238">
        <f>IF(OR('Indicator Data'!CG48=0,'Indicator Data'!CG48="No data"),"0",ROUND(IF('Indicator Data'!CG48&gt;U$3,0,IF('Indicator Data'!CG48&lt;U$4,10,(U$3-'Indicator Data'!CG48)/(U$3-U$4)*10)),1))</f>
        <v>1.9</v>
      </c>
      <c r="V40" s="238">
        <f>IF(OR('Indicator Data'!CH48=0,'Indicator Data'!CH48="No data"),"0",ROUND(IF('Indicator Data'!CH48&gt;V$3,0,IF('Indicator Data'!CH48&lt;V$4,10,(V$3-'Indicator Data'!CH48)/(V$3-V$4)*10)),1))</f>
        <v>7.6</v>
      </c>
      <c r="W40" s="238">
        <f>IF(OR('Indicator Data'!CI48=0,'Indicator Data'!CI48="No data"),"0",ROUND(IF('Indicator Data'!CI48&gt;W$3,0,IF('Indicator Data'!CI48&lt;W$4,10,(W$3-'Indicator Data'!CI48)/(W$3-W$4)*10)),1))</f>
        <v>5.9</v>
      </c>
      <c r="X40" s="238">
        <f>IF(OR('Indicator Data'!CJ48=0,'Indicator Data'!CJ48="No data"),"0",ROUND(IF('Indicator Data'!CJ48&gt;X$3,0,IF('Indicator Data'!CJ48&lt;X$4,10,(X$3-'Indicator Data'!CJ48)/(X$3-X$4)*10)),1))</f>
        <v>3.6</v>
      </c>
      <c r="Y40" s="238">
        <f>IF(OR('Indicator Data'!CK48=0,'Indicator Data'!CK48="No data"),"0",ROUND(IF('Indicator Data'!CK48&gt;Y$3,0,IF('Indicator Data'!CK48&lt;Y$4,10,(Y$3-'Indicator Data'!CK48)/(Y$3-Y$4)*10)),1))</f>
        <v>7.2</v>
      </c>
      <c r="Z40" s="238">
        <f>IF(OR('Indicator Data'!CL48=0,'Indicator Data'!CL48="No data"),"0",ROUND(IF('Indicator Data'!CL48&gt;Z$3,0,IF('Indicator Data'!CL48&lt;Z$4,10,(Z$3-'Indicator Data'!CL48)/(Z$3-Z$4)*10)),1))</f>
        <v>1.7</v>
      </c>
      <c r="AA40" s="238">
        <f>IF(OR('Indicator Data'!CM48=0,'Indicator Data'!CM48="No data"),"0",ROUND(IF('Indicator Data'!CM48&gt;AA$3,0,IF('Indicator Data'!CM48&lt;AA$4,10,(AA$3-'Indicator Data'!CM48)/(AA$3-AA$4)*10)),1))</f>
        <v>9.1</v>
      </c>
      <c r="AB40" s="238">
        <f>IF(OR('Indicator Data'!CN48=0,'Indicator Data'!CN48="No data"),"0",ROUND(IF('Indicator Data'!CN48&gt;AB$3,0,IF('Indicator Data'!CN48&lt;AB$4,10,(AB$3-'Indicator Data'!CN48)/(AB$3-AB$4)*10)),1))</f>
        <v>2.4</v>
      </c>
      <c r="AC40" s="238">
        <f>IF(OR('Indicator Data'!CO48=0,'Indicator Data'!CO48="No data"),"0",ROUND(IF('Indicator Data'!CO48&gt;AC$3,0,IF('Indicator Data'!CO48&lt;AC$4,10,(AC$3-'Indicator Data'!CO48)/(AC$3-AC$4)*10)),1))</f>
        <v>10</v>
      </c>
      <c r="AD40" s="253">
        <f t="shared" si="10"/>
        <v>7</v>
      </c>
      <c r="AE40" s="253">
        <f t="shared" si="11"/>
        <v>5</v>
      </c>
      <c r="AF40" s="253">
        <f t="shared" si="5"/>
        <v>6.6</v>
      </c>
      <c r="AG40" s="253">
        <f t="shared" si="12"/>
        <v>6.2</v>
      </c>
      <c r="AH40" s="253">
        <f t="shared" si="13"/>
        <v>1.9</v>
      </c>
      <c r="AI40" s="253">
        <f t="shared" si="14"/>
        <v>4.3</v>
      </c>
      <c r="AJ40" s="253">
        <f t="shared" si="6"/>
        <v>5.8</v>
      </c>
      <c r="AK40" s="254">
        <f t="shared" si="7"/>
        <v>6.2</v>
      </c>
      <c r="AL40" s="254">
        <f t="shared" si="8"/>
        <v>3.6</v>
      </c>
      <c r="AM40" s="254">
        <f t="shared" si="9"/>
        <v>5</v>
      </c>
      <c r="AN40" s="2"/>
      <c r="AO40" s="2"/>
      <c r="AP40" s="2"/>
      <c r="AQ40" s="2"/>
      <c r="AR40" s="2"/>
      <c r="AS40" s="2"/>
      <c r="AT40" s="2"/>
      <c r="AU40" s="2"/>
      <c r="AV40" s="2"/>
      <c r="AW40" s="2"/>
    </row>
    <row r="41" spans="1:49" ht="15.75" customHeight="1" x14ac:dyDescent="0.3">
      <c r="A41" t="str">
        <f>'Indicator Data'!A49</f>
        <v>Coastal Zone</v>
      </c>
      <c r="B41" t="str">
        <f>'Indicator Data'!B49</f>
        <v>Khulna</v>
      </c>
      <c r="C41" t="str">
        <f>'Indicator Data'!C49</f>
        <v>Kushtia</v>
      </c>
      <c r="D41">
        <f>'Indicator Data'!D49</f>
        <v>4050</v>
      </c>
      <c r="E41" s="238">
        <v>6.6</v>
      </c>
      <c r="F41" s="238">
        <v>7.4</v>
      </c>
      <c r="G41" s="238">
        <v>3</v>
      </c>
      <c r="H41" s="238" t="s">
        <v>468</v>
      </c>
      <c r="I41" s="238">
        <f>IF(OR('Indicator Data'!BT49=0,'Indicator Data'!BT49="No data"),"0",ROUND(IF('Indicator Data'!BT49&gt;I$3,0,IF('Indicator Data'!BT49&lt;I$4,10,(I$3-'Indicator Data'!BT49)/(I$3-I$4)*10)),1))</f>
        <v>9.6</v>
      </c>
      <c r="J41" s="238">
        <f>IF(OR('Indicator Data'!BV49=0,'Indicator Data'!BV49="No data"),"0",ROUND(IF('Indicator Data'!BV49&gt;J$3,0,IF('Indicator Data'!BV49&lt;J$4,10,(J$3-'Indicator Data'!BV49)/(J$3-J$4)*10)),1))</f>
        <v>6</v>
      </c>
      <c r="K41" s="238">
        <f>IF(OR('Indicator Data'!BW49=0,'Indicator Data'!BW49="No data"),"0",ROUND(IF('Indicator Data'!BW49&gt;K$3,0,IF('Indicator Data'!BW49&lt;K$4,10,(K$3-'Indicator Data'!BW49)/(K$3-K$4)*10)),1))</f>
        <v>9.6999999999999993</v>
      </c>
      <c r="L41" s="238" t="str">
        <f>IF(OR('Indicator Data'!BX49=0,'Indicator Data'!BX49="No data"),"0",ROUND(IF('Indicator Data'!BX49&gt;L$3,0,IF('Indicator Data'!BX49&lt;L$4,10,(L$3-'Indicator Data'!BX49)/(L$3-L$4)*10)),1))</f>
        <v>0</v>
      </c>
      <c r="M41" s="238">
        <f>IF(OR('Indicator Data'!BY49=0,'Indicator Data'!BY49="No data"),"0",ROUND(IF('Indicator Data'!BY49&gt;M$3,0,IF('Indicator Data'!BY49&lt;M$4,10,(M$3-'Indicator Data'!BY49)/(M$3-M$4)*10)),1))</f>
        <v>3.3</v>
      </c>
      <c r="N41" s="238">
        <f>IF(OR('Indicator Data'!BZ49=0,'Indicator Data'!BZ49="No data"),"0",ROUND(IF('Indicator Data'!BZ49&gt;N$3,0,IF('Indicator Data'!BZ49&lt;N$4,10,(N$3-'Indicator Data'!BZ49)/(N$3-N$4)*10)),1))</f>
        <v>0</v>
      </c>
      <c r="O41" s="238">
        <f>IF(OR('Indicator Data'!CA49=0,'Indicator Data'!CA49="No data"),"0",ROUND(IF('Indicator Data'!CA49&gt;O$3,0,IF('Indicator Data'!CA49&lt;O$4,10,(O$3-'Indicator Data'!CA49)/(O$3-O$4)*10)),1))</f>
        <v>2.9</v>
      </c>
      <c r="P41" s="238">
        <f>IF(OR('Indicator Data'!CB49=0,'Indicator Data'!CB49="No data"),"0",ROUND(IF('Indicator Data'!CB49&gt;P$3,0,IF('Indicator Data'!CB49&lt;P$4,10,(P$3-'Indicator Data'!CB49)/(P$3-P$4)*10)),1))</f>
        <v>0.3</v>
      </c>
      <c r="Q41" s="238">
        <f>IF(OR('Indicator Data'!CC49=0,'Indicator Data'!CC49="No data"),"0",ROUND(IF('Indicator Data'!CC49&gt;Q$3,0,IF('Indicator Data'!CC49&lt;Q$4,10,(Q$3-'Indicator Data'!CC49)/(Q$3-Q$4)*10)),1))</f>
        <v>0.8</v>
      </c>
      <c r="R41" s="238">
        <f>IF(OR('Indicator Data'!CD49=0,'Indicator Data'!CD49="No data"),"0",ROUND(IF('Indicator Data'!CD49&gt;R$3,0,IF('Indicator Data'!CD49&lt;R$4,10,(R$3-'Indicator Data'!CD49)/(R$3-R$4)*10)),1))</f>
        <v>0.1</v>
      </c>
      <c r="S41" s="238">
        <f>IF(OR('Indicator Data'!CE49=0,'Indicator Data'!CE49="No data"),"0",ROUND(IF('Indicator Data'!CE49&gt;S$3,0,IF('Indicator Data'!CE49&lt;S$4,10,(S$3-'Indicator Data'!CE49)/(S$3-S$4)*10)),1))</f>
        <v>1.8</v>
      </c>
      <c r="T41" s="238">
        <f>IF(OR('Indicator Data'!CF49=0,'Indicator Data'!CF49="No data"),"0",ROUND(IF('Indicator Data'!CF49&gt;T$3,0,IF('Indicator Data'!CF49&lt;T$4,10,(T$3-'Indicator Data'!CF49)/(T$3-T$4)*10)),1))</f>
        <v>4.8</v>
      </c>
      <c r="U41" s="238">
        <f>IF(OR('Indicator Data'!CG49=0,'Indicator Data'!CG49="No data"),"0",ROUND(IF('Indicator Data'!CG49&gt;U$3,0,IF('Indicator Data'!CG49&lt;U$4,10,(U$3-'Indicator Data'!CG49)/(U$3-U$4)*10)),1))</f>
        <v>0.7</v>
      </c>
      <c r="V41" s="238">
        <f>IF(OR('Indicator Data'!CH49=0,'Indicator Data'!CH49="No data"),"0",ROUND(IF('Indicator Data'!CH49&gt;V$3,0,IF('Indicator Data'!CH49&lt;V$4,10,(V$3-'Indicator Data'!CH49)/(V$3-V$4)*10)),1))</f>
        <v>2.2000000000000002</v>
      </c>
      <c r="W41" s="238">
        <f>IF(OR('Indicator Data'!CI49=0,'Indicator Data'!CI49="No data"),"0",ROUND(IF('Indicator Data'!CI49&gt;W$3,0,IF('Indicator Data'!CI49&lt;W$4,10,(W$3-'Indicator Data'!CI49)/(W$3-W$4)*10)),1))</f>
        <v>7.1</v>
      </c>
      <c r="X41" s="238">
        <f>IF(OR('Indicator Data'!CJ49=0,'Indicator Data'!CJ49="No data"),"0",ROUND(IF('Indicator Data'!CJ49&gt;X$3,0,IF('Indicator Data'!CJ49&lt;X$4,10,(X$3-'Indicator Data'!CJ49)/(X$3-X$4)*10)),1))</f>
        <v>6.7</v>
      </c>
      <c r="Y41" s="238">
        <f>IF(OR('Indicator Data'!CK49=0,'Indicator Data'!CK49="No data"),"0",ROUND(IF('Indicator Data'!CK49&gt;Y$3,0,IF('Indicator Data'!CK49&lt;Y$4,10,(Y$3-'Indicator Data'!CK49)/(Y$3-Y$4)*10)),1))</f>
        <v>8.4</v>
      </c>
      <c r="Z41" s="238">
        <f>IF(OR('Indicator Data'!CL49=0,'Indicator Data'!CL49="No data"),"0",ROUND(IF('Indicator Data'!CL49&gt;Z$3,0,IF('Indicator Data'!CL49&lt;Z$4,10,(Z$3-'Indicator Data'!CL49)/(Z$3-Z$4)*10)),1))</f>
        <v>5.6</v>
      </c>
      <c r="AA41" s="238">
        <f>IF(OR('Indicator Data'!CM49=0,'Indicator Data'!CM49="No data"),"0",ROUND(IF('Indicator Data'!CM49&gt;AA$3,0,IF('Indicator Data'!CM49&lt;AA$4,10,(AA$3-'Indicator Data'!CM49)/(AA$3-AA$4)*10)),1))</f>
        <v>8.9</v>
      </c>
      <c r="AB41" s="238">
        <f>IF(OR('Indicator Data'!CN49=0,'Indicator Data'!CN49="No data"),"0",ROUND(IF('Indicator Data'!CN49&gt;AB$3,0,IF('Indicator Data'!CN49&lt;AB$4,10,(AB$3-'Indicator Data'!CN49)/(AB$3-AB$4)*10)),1))</f>
        <v>6.4</v>
      </c>
      <c r="AC41" s="238">
        <f>IF(OR('Indicator Data'!CO49=0,'Indicator Data'!CO49="No data"),"0",ROUND(IF('Indicator Data'!CO49&gt;AC$3,0,IF('Indicator Data'!CO49&lt;AC$4,10,(AC$3-'Indicator Data'!CO49)/(AC$3-AC$4)*10)),1))</f>
        <v>6.9</v>
      </c>
      <c r="AD41" s="253">
        <f t="shared" si="10"/>
        <v>7</v>
      </c>
      <c r="AE41" s="253">
        <f t="shared" si="11"/>
        <v>3</v>
      </c>
      <c r="AF41" s="253">
        <f t="shared" si="5"/>
        <v>8.4</v>
      </c>
      <c r="AG41" s="253">
        <f t="shared" si="12"/>
        <v>1.7</v>
      </c>
      <c r="AH41" s="253">
        <f t="shared" si="13"/>
        <v>1</v>
      </c>
      <c r="AI41" s="253">
        <f t="shared" si="14"/>
        <v>4.5</v>
      </c>
      <c r="AJ41" s="253">
        <f t="shared" si="6"/>
        <v>7</v>
      </c>
      <c r="AK41" s="254">
        <f t="shared" si="7"/>
        <v>6.1</v>
      </c>
      <c r="AL41" s="254">
        <f t="shared" si="8"/>
        <v>2.8</v>
      </c>
      <c r="AM41" s="254">
        <f t="shared" si="9"/>
        <v>4.7</v>
      </c>
      <c r="AN41" s="2"/>
      <c r="AO41" s="2"/>
      <c r="AP41" s="2"/>
      <c r="AQ41" s="2"/>
      <c r="AR41" s="2"/>
      <c r="AS41" s="2"/>
      <c r="AT41" s="2"/>
      <c r="AU41" s="2"/>
      <c r="AV41" s="2"/>
      <c r="AW41" s="2"/>
    </row>
    <row r="42" spans="1:49" ht="15.75" customHeight="1" x14ac:dyDescent="0.3">
      <c r="A42" t="str">
        <f>'Indicator Data'!A50</f>
        <v>Cross Cutting Area</v>
      </c>
      <c r="B42" t="str">
        <f>'Indicator Data'!B50</f>
        <v>Khulna</v>
      </c>
      <c r="C42" t="str">
        <f>'Indicator Data'!C50</f>
        <v>Magura</v>
      </c>
      <c r="D42">
        <f>'Indicator Data'!D50</f>
        <v>4055</v>
      </c>
      <c r="E42" s="238">
        <v>6.6</v>
      </c>
      <c r="F42" s="238">
        <v>7.4</v>
      </c>
      <c r="G42" s="238">
        <v>3</v>
      </c>
      <c r="H42" s="238" t="s">
        <v>468</v>
      </c>
      <c r="I42" s="238">
        <f>IF(OR('Indicator Data'!BT50=0,'Indicator Data'!BT50="No data"),"0",ROUND(IF('Indicator Data'!BT50&gt;I$3,0,IF('Indicator Data'!BT50&lt;I$4,10,(I$3-'Indicator Data'!BT50)/(I$3-I$4)*10)),1))</f>
        <v>9.8000000000000007</v>
      </c>
      <c r="J42" s="238" t="str">
        <f>IF(OR('Indicator Data'!BV50=0,'Indicator Data'!BV50="No data"),"0",ROUND(IF('Indicator Data'!BV50&gt;J$3,0,IF('Indicator Data'!BV50&lt;J$4,10,(J$3-'Indicator Data'!BV50)/(J$3-J$4)*10)),1))</f>
        <v>0</v>
      </c>
      <c r="K42" s="238">
        <f>IF(OR('Indicator Data'!BW50=0,'Indicator Data'!BW50="No data"),"0",ROUND(IF('Indicator Data'!BW50&gt;K$3,0,IF('Indicator Data'!BW50&lt;K$4,10,(K$3-'Indicator Data'!BW50)/(K$3-K$4)*10)),1))</f>
        <v>9.3000000000000007</v>
      </c>
      <c r="L42" s="238" t="str">
        <f>IF(OR('Indicator Data'!BX50=0,'Indicator Data'!BX50="No data"),"0",ROUND(IF('Indicator Data'!BX50&gt;L$3,0,IF('Indicator Data'!BX50&lt;L$4,10,(L$3-'Indicator Data'!BX50)/(L$3-L$4)*10)),1))</f>
        <v>0</v>
      </c>
      <c r="M42" s="238">
        <f>IF(OR('Indicator Data'!BY50=0,'Indicator Data'!BY50="No data"),"0",ROUND(IF('Indicator Data'!BY50&gt;M$3,0,IF('Indicator Data'!BY50&lt;M$4,10,(M$3-'Indicator Data'!BY50)/(M$3-M$4)*10)),1))</f>
        <v>2.1</v>
      </c>
      <c r="N42" s="238">
        <f>IF(OR('Indicator Data'!BZ50=0,'Indicator Data'!BZ50="No data"),"0",ROUND(IF('Indicator Data'!BZ50&gt;N$3,0,IF('Indicator Data'!BZ50&lt;N$4,10,(N$3-'Indicator Data'!BZ50)/(N$3-N$4)*10)),1))</f>
        <v>0</v>
      </c>
      <c r="O42" s="238">
        <f>IF(OR('Indicator Data'!CA50=0,'Indicator Data'!CA50="No data"),"0",ROUND(IF('Indicator Data'!CA50&gt;O$3,0,IF('Indicator Data'!CA50&lt;O$4,10,(O$3-'Indicator Data'!CA50)/(O$3-O$4)*10)),1))</f>
        <v>4.0999999999999996</v>
      </c>
      <c r="P42" s="238">
        <f>IF(OR('Indicator Data'!CB50=0,'Indicator Data'!CB50="No data"),"0",ROUND(IF('Indicator Data'!CB50&gt;P$3,0,IF('Indicator Data'!CB50&lt;P$4,10,(P$3-'Indicator Data'!CB50)/(P$3-P$4)*10)),1))</f>
        <v>0.2</v>
      </c>
      <c r="Q42" s="238">
        <f>IF(OR('Indicator Data'!CC50=0,'Indicator Data'!CC50="No data"),"0",ROUND(IF('Indicator Data'!CC50&gt;Q$3,0,IF('Indicator Data'!CC50&lt;Q$4,10,(Q$3-'Indicator Data'!CC50)/(Q$3-Q$4)*10)),1))</f>
        <v>3.7</v>
      </c>
      <c r="R42" s="238">
        <f>IF(OR('Indicator Data'!CD50=0,'Indicator Data'!CD50="No data"),"0",ROUND(IF('Indicator Data'!CD50&gt;R$3,0,IF('Indicator Data'!CD50&lt;R$4,10,(R$3-'Indicator Data'!CD50)/(R$3-R$4)*10)),1))</f>
        <v>4.4000000000000004</v>
      </c>
      <c r="S42" s="238">
        <f>IF(OR('Indicator Data'!CE50=0,'Indicator Data'!CE50="No data"),"0",ROUND(IF('Indicator Data'!CE50&gt;S$3,0,IF('Indicator Data'!CE50&lt;S$4,10,(S$3-'Indicator Data'!CE50)/(S$3-S$4)*10)),1))</f>
        <v>3.5</v>
      </c>
      <c r="T42" s="238">
        <f>IF(OR('Indicator Data'!CF50=0,'Indicator Data'!CF50="No data"),"0",ROUND(IF('Indicator Data'!CF50&gt;T$3,0,IF('Indicator Data'!CF50&lt;T$4,10,(T$3-'Indicator Data'!CF50)/(T$3-T$4)*10)),1))</f>
        <v>3.9</v>
      </c>
      <c r="U42" s="238">
        <f>IF(OR('Indicator Data'!CG50=0,'Indicator Data'!CG50="No data"),"0",ROUND(IF('Indicator Data'!CG50&gt;U$3,0,IF('Indicator Data'!CG50&lt;U$4,10,(U$3-'Indicator Data'!CG50)/(U$3-U$4)*10)),1))</f>
        <v>3.6</v>
      </c>
      <c r="V42" s="238">
        <f>IF(OR('Indicator Data'!CH50=0,'Indicator Data'!CH50="No data"),"0",ROUND(IF('Indicator Data'!CH50&gt;V$3,0,IF('Indicator Data'!CH50&lt;V$4,10,(V$3-'Indicator Data'!CH50)/(V$3-V$4)*10)),1))</f>
        <v>1.2</v>
      </c>
      <c r="W42" s="238">
        <f>IF(OR('Indicator Data'!CI50=0,'Indicator Data'!CI50="No data"),"0",ROUND(IF('Indicator Data'!CI50&gt;W$3,0,IF('Indicator Data'!CI50&lt;W$4,10,(W$3-'Indicator Data'!CI50)/(W$3-W$4)*10)),1))</f>
        <v>6.6</v>
      </c>
      <c r="X42" s="238">
        <f>IF(OR('Indicator Data'!CJ50=0,'Indicator Data'!CJ50="No data"),"0",ROUND(IF('Indicator Data'!CJ50&gt;X$3,0,IF('Indicator Data'!CJ50&lt;X$4,10,(X$3-'Indicator Data'!CJ50)/(X$3-X$4)*10)),1))</f>
        <v>2.2999999999999998</v>
      </c>
      <c r="Y42" s="238">
        <f>IF(OR('Indicator Data'!CK50=0,'Indicator Data'!CK50="No data"),"0",ROUND(IF('Indicator Data'!CK50&gt;Y$3,0,IF('Indicator Data'!CK50&lt;Y$4,10,(Y$3-'Indicator Data'!CK50)/(Y$3-Y$4)*10)),1))</f>
        <v>9.1999999999999993</v>
      </c>
      <c r="Z42" s="238">
        <f>IF(OR('Indicator Data'!CL50=0,'Indicator Data'!CL50="No data"),"0",ROUND(IF('Indicator Data'!CL50&gt;Z$3,0,IF('Indicator Data'!CL50&lt;Z$4,10,(Z$3-'Indicator Data'!CL50)/(Z$3-Z$4)*10)),1))</f>
        <v>5</v>
      </c>
      <c r="AA42" s="238">
        <f>IF(OR('Indicator Data'!CM50=0,'Indicator Data'!CM50="No data"),"0",ROUND(IF('Indicator Data'!CM50&gt;AA$3,0,IF('Indicator Data'!CM50&lt;AA$4,10,(AA$3-'Indicator Data'!CM50)/(AA$3-AA$4)*10)),1))</f>
        <v>9.5</v>
      </c>
      <c r="AB42" s="238">
        <f>IF(OR('Indicator Data'!CN50=0,'Indicator Data'!CN50="No data"),"0",ROUND(IF('Indicator Data'!CN50&gt;AB$3,0,IF('Indicator Data'!CN50&lt;AB$4,10,(AB$3-'Indicator Data'!CN50)/(AB$3-AB$4)*10)),1))</f>
        <v>5</v>
      </c>
      <c r="AC42" s="238">
        <f>IF(OR('Indicator Data'!CO50=0,'Indicator Data'!CO50="No data"),"0",ROUND(IF('Indicator Data'!CO50&gt;AC$3,0,IF('Indicator Data'!CO50&lt;AC$4,10,(AC$3-'Indicator Data'!CO50)/(AC$3-AC$4)*10)),1))</f>
        <v>2.7</v>
      </c>
      <c r="AD42" s="253">
        <f t="shared" si="10"/>
        <v>7</v>
      </c>
      <c r="AE42" s="253">
        <f t="shared" si="11"/>
        <v>3</v>
      </c>
      <c r="AF42" s="253">
        <f t="shared" si="5"/>
        <v>9.6</v>
      </c>
      <c r="AG42" s="253">
        <f t="shared" si="12"/>
        <v>1.1000000000000001</v>
      </c>
      <c r="AH42" s="253">
        <f t="shared" si="13"/>
        <v>3.1</v>
      </c>
      <c r="AI42" s="253">
        <f t="shared" si="14"/>
        <v>4.3</v>
      </c>
      <c r="AJ42" s="253">
        <f t="shared" si="6"/>
        <v>5.6</v>
      </c>
      <c r="AK42" s="254">
        <f t="shared" si="7"/>
        <v>6.5</v>
      </c>
      <c r="AL42" s="254">
        <f t="shared" si="8"/>
        <v>2.8</v>
      </c>
      <c r="AM42" s="254">
        <f t="shared" si="9"/>
        <v>4.9000000000000004</v>
      </c>
      <c r="AN42" s="2"/>
      <c r="AO42" s="2"/>
      <c r="AP42" s="2"/>
      <c r="AQ42" s="2"/>
      <c r="AR42" s="2"/>
      <c r="AS42" s="2"/>
      <c r="AT42" s="2"/>
      <c r="AU42" s="2"/>
      <c r="AV42" s="2"/>
      <c r="AW42" s="2"/>
    </row>
    <row r="43" spans="1:49" ht="15.75" customHeight="1" x14ac:dyDescent="0.3">
      <c r="A43" t="str">
        <f>'Indicator Data'!A51</f>
        <v>Cross Cutting Area</v>
      </c>
      <c r="B43" t="str">
        <f>'Indicator Data'!B51</f>
        <v>Khulna</v>
      </c>
      <c r="C43" t="str">
        <f>'Indicator Data'!C51</f>
        <v>Meherpur</v>
      </c>
      <c r="D43">
        <f>'Indicator Data'!D51</f>
        <v>4057</v>
      </c>
      <c r="E43" s="238">
        <v>6.6</v>
      </c>
      <c r="F43" s="238">
        <v>7.4</v>
      </c>
      <c r="G43" s="238">
        <v>3</v>
      </c>
      <c r="H43" s="238" t="s">
        <v>468</v>
      </c>
      <c r="I43" s="238">
        <f>IF(OR('Indicator Data'!BT51=0,'Indicator Data'!BT51="No data"),"0",ROUND(IF('Indicator Data'!BT51&gt;I$3,0,IF('Indicator Data'!BT51&lt;I$4,10,(I$3-'Indicator Data'!BT51)/(I$3-I$4)*10)),1))</f>
        <v>9.8000000000000007</v>
      </c>
      <c r="J43" s="238" t="str">
        <f>IF(OR('Indicator Data'!BV51=0,'Indicator Data'!BV51="No data"),"0",ROUND(IF('Indicator Data'!BV51&gt;J$3,0,IF('Indicator Data'!BV51&lt;J$4,10,(J$3-'Indicator Data'!BV51)/(J$3-J$4)*10)),1))</f>
        <v>0</v>
      </c>
      <c r="K43" s="238">
        <f>IF(OR('Indicator Data'!BW51=0,'Indicator Data'!BW51="No data"),"0",ROUND(IF('Indicator Data'!BW51&gt;K$3,0,IF('Indicator Data'!BW51&lt;K$4,10,(K$3-'Indicator Data'!BW51)/(K$3-K$4)*10)),1))</f>
        <v>9.4</v>
      </c>
      <c r="L43" s="238" t="str">
        <f>IF(OR('Indicator Data'!BX51=0,'Indicator Data'!BX51="No data"),"0",ROUND(IF('Indicator Data'!BX51&gt;L$3,0,IF('Indicator Data'!BX51&lt;L$4,10,(L$3-'Indicator Data'!BX51)/(L$3-L$4)*10)),1))</f>
        <v>0</v>
      </c>
      <c r="M43" s="238">
        <f>IF(OR('Indicator Data'!BY51=0,'Indicator Data'!BY51="No data"),"0",ROUND(IF('Indicator Data'!BY51&gt;M$3,0,IF('Indicator Data'!BY51&lt;M$4,10,(M$3-'Indicator Data'!BY51)/(M$3-M$4)*10)),1))</f>
        <v>4.4000000000000004</v>
      </c>
      <c r="N43" s="238">
        <f>IF(OR('Indicator Data'!BZ51=0,'Indicator Data'!BZ51="No data"),"0",ROUND(IF('Indicator Data'!BZ51&gt;N$3,0,IF('Indicator Data'!BZ51&lt;N$4,10,(N$3-'Indicator Data'!BZ51)/(N$3-N$4)*10)),1))</f>
        <v>0</v>
      </c>
      <c r="O43" s="238">
        <f>IF(OR('Indicator Data'!CA51=0,'Indicator Data'!CA51="No data"),"0",ROUND(IF('Indicator Data'!CA51&gt;O$3,0,IF('Indicator Data'!CA51&lt;O$4,10,(O$3-'Indicator Data'!CA51)/(O$3-O$4)*10)),1))</f>
        <v>2.2000000000000002</v>
      </c>
      <c r="P43" s="238">
        <f>IF(OR('Indicator Data'!CB51=0,'Indicator Data'!CB51="No data"),"0",ROUND(IF('Indicator Data'!CB51&gt;P$3,0,IF('Indicator Data'!CB51&lt;P$4,10,(P$3-'Indicator Data'!CB51)/(P$3-P$4)*10)),1))</f>
        <v>0.6</v>
      </c>
      <c r="Q43" s="238">
        <f>IF(OR('Indicator Data'!CC51=0,'Indicator Data'!CC51="No data"),"0",ROUND(IF('Indicator Data'!CC51&gt;Q$3,0,IF('Indicator Data'!CC51&lt;Q$4,10,(Q$3-'Indicator Data'!CC51)/(Q$3-Q$4)*10)),1))</f>
        <v>3</v>
      </c>
      <c r="R43" s="238">
        <f>IF(OR('Indicator Data'!CD51=0,'Indicator Data'!CD51="No data"),"0",ROUND(IF('Indicator Data'!CD51&gt;R$3,0,IF('Indicator Data'!CD51&lt;R$4,10,(R$3-'Indicator Data'!CD51)/(R$3-R$4)*10)),1))</f>
        <v>0.5</v>
      </c>
      <c r="S43" s="238">
        <f>IF(OR('Indicator Data'!CE51=0,'Indicator Data'!CE51="No data"),"0",ROUND(IF('Indicator Data'!CE51&gt;S$3,0,IF('Indicator Data'!CE51&lt;S$4,10,(S$3-'Indicator Data'!CE51)/(S$3-S$4)*10)),1))</f>
        <v>0</v>
      </c>
      <c r="T43" s="238">
        <f>IF(OR('Indicator Data'!CF51=0,'Indicator Data'!CF51="No data"),"0",ROUND(IF('Indicator Data'!CF51&gt;T$3,0,IF('Indicator Data'!CF51&lt;T$4,10,(T$3-'Indicator Data'!CF51)/(T$3-T$4)*10)),1))</f>
        <v>0</v>
      </c>
      <c r="U43" s="238">
        <f>IF(OR('Indicator Data'!CG51=0,'Indicator Data'!CG51="No data"),"0",ROUND(IF('Indicator Data'!CG51&gt;U$3,0,IF('Indicator Data'!CG51&lt;U$4,10,(U$3-'Indicator Data'!CG51)/(U$3-U$4)*10)),1))</f>
        <v>1.3</v>
      </c>
      <c r="V43" s="238">
        <f>IF(OR('Indicator Data'!CH51=0,'Indicator Data'!CH51="No data"),"0",ROUND(IF('Indicator Data'!CH51&gt;V$3,0,IF('Indicator Data'!CH51&lt;V$4,10,(V$3-'Indicator Data'!CH51)/(V$3-V$4)*10)),1))</f>
        <v>2.9</v>
      </c>
      <c r="W43" s="238">
        <f>IF(OR('Indicator Data'!CI51=0,'Indicator Data'!CI51="No data"),"0",ROUND(IF('Indicator Data'!CI51&gt;W$3,0,IF('Indicator Data'!CI51&lt;W$4,10,(W$3-'Indicator Data'!CI51)/(W$3-W$4)*10)),1))</f>
        <v>6.3</v>
      </c>
      <c r="X43" s="238">
        <f>IF(OR('Indicator Data'!CJ51=0,'Indicator Data'!CJ51="No data"),"0",ROUND(IF('Indicator Data'!CJ51&gt;X$3,0,IF('Indicator Data'!CJ51&lt;X$4,10,(X$3-'Indicator Data'!CJ51)/(X$3-X$4)*10)),1))</f>
        <v>4.9000000000000004</v>
      </c>
      <c r="Y43" s="238">
        <f>IF(OR('Indicator Data'!CK51=0,'Indicator Data'!CK51="No data"),"0",ROUND(IF('Indicator Data'!CK51&gt;Y$3,0,IF('Indicator Data'!CK51&lt;Y$4,10,(Y$3-'Indicator Data'!CK51)/(Y$3-Y$4)*10)),1))</f>
        <v>9.8000000000000007</v>
      </c>
      <c r="Z43" s="238">
        <f>IF(OR('Indicator Data'!CL51=0,'Indicator Data'!CL51="No data"),"0",ROUND(IF('Indicator Data'!CL51&gt;Z$3,0,IF('Indicator Data'!CL51&lt;Z$4,10,(Z$3-'Indicator Data'!CL51)/(Z$3-Z$4)*10)),1))</f>
        <v>4.5</v>
      </c>
      <c r="AA43" s="238">
        <f>IF(OR('Indicator Data'!CM51=0,'Indicator Data'!CM51="No data"),"0",ROUND(IF('Indicator Data'!CM51&gt;AA$3,0,IF('Indicator Data'!CM51&lt;AA$4,10,(AA$3-'Indicator Data'!CM51)/(AA$3-AA$4)*10)),1))</f>
        <v>9.6</v>
      </c>
      <c r="AB43" s="238">
        <f>IF(OR('Indicator Data'!CN51=0,'Indicator Data'!CN51="No data"),"0",ROUND(IF('Indicator Data'!CN51&gt;AB$3,0,IF('Indicator Data'!CN51&lt;AB$4,10,(AB$3-'Indicator Data'!CN51)/(AB$3-AB$4)*10)),1))</f>
        <v>5.2</v>
      </c>
      <c r="AC43" s="238">
        <f>IF(OR('Indicator Data'!CO51=0,'Indicator Data'!CO51="No data"),"0",ROUND(IF('Indicator Data'!CO51&gt;AC$3,0,IF('Indicator Data'!CO51&lt;AC$4,10,(AC$3-'Indicator Data'!CO51)/(AC$3-AC$4)*10)),1))</f>
        <v>2.7</v>
      </c>
      <c r="AD43" s="253">
        <f t="shared" si="10"/>
        <v>7</v>
      </c>
      <c r="AE43" s="253">
        <f t="shared" si="11"/>
        <v>3</v>
      </c>
      <c r="AF43" s="253">
        <f t="shared" si="5"/>
        <v>9.6</v>
      </c>
      <c r="AG43" s="253">
        <f t="shared" si="12"/>
        <v>2.2000000000000002</v>
      </c>
      <c r="AH43" s="253">
        <f t="shared" si="13"/>
        <v>1.6</v>
      </c>
      <c r="AI43" s="253">
        <f t="shared" si="14"/>
        <v>3.6</v>
      </c>
      <c r="AJ43" s="253">
        <f t="shared" si="6"/>
        <v>5.5</v>
      </c>
      <c r="AK43" s="254">
        <f t="shared" si="7"/>
        <v>6.5</v>
      </c>
      <c r="AL43" s="254">
        <f t="shared" si="8"/>
        <v>2.6</v>
      </c>
      <c r="AM43" s="254">
        <f t="shared" si="9"/>
        <v>4.8</v>
      </c>
      <c r="AN43" s="2"/>
      <c r="AO43" s="2"/>
      <c r="AP43" s="2"/>
      <c r="AQ43" s="2"/>
      <c r="AR43" s="2"/>
      <c r="AS43" s="2"/>
      <c r="AT43" s="2"/>
      <c r="AU43" s="2"/>
      <c r="AV43" s="2"/>
      <c r="AW43" s="2"/>
    </row>
    <row r="44" spans="1:49" ht="15.75" customHeight="1" x14ac:dyDescent="0.3">
      <c r="A44" t="str">
        <f>'Indicator Data'!A52</f>
        <v>Cross Cutting Area</v>
      </c>
      <c r="B44" t="str">
        <f>'Indicator Data'!B52</f>
        <v>Khulna</v>
      </c>
      <c r="C44" t="str">
        <f>'Indicator Data'!C52</f>
        <v>Narail</v>
      </c>
      <c r="D44">
        <f>'Indicator Data'!D52</f>
        <v>4065</v>
      </c>
      <c r="E44" s="238">
        <v>6.6</v>
      </c>
      <c r="F44" s="238">
        <v>7.4</v>
      </c>
      <c r="G44" s="238">
        <v>3</v>
      </c>
      <c r="H44" s="238">
        <f>IF(OR('Indicator Data'!BS52=0,'Indicator Data'!BS52="No data"),"0",ROUND(IF('Indicator Data'!BS52&gt;H$3,0,IF('Indicator Data'!BS52&lt;H$4,10,(H$3-'Indicator Data'!BS52)/(H$3-H$4)*10)),1))</f>
        <v>10</v>
      </c>
      <c r="I44" s="238">
        <f>IF(OR('Indicator Data'!BT52=0,'Indicator Data'!BT52="No data"),"0",ROUND(IF('Indicator Data'!BT52&gt;I$3,0,IF('Indicator Data'!BT52&lt;I$4,10,(I$3-'Indicator Data'!BT52)/(I$3-I$4)*10)),1))</f>
        <v>9.5</v>
      </c>
      <c r="J44" s="238">
        <f>IF(OR('Indicator Data'!BV52=0,'Indicator Data'!BV52="No data"),"0",ROUND(IF('Indicator Data'!BV52&gt;J$3,0,IF('Indicator Data'!BV52&lt;J$4,10,(J$3-'Indicator Data'!BV52)/(J$3-J$4)*10)),1))</f>
        <v>9.1</v>
      </c>
      <c r="K44" s="238">
        <f>IF(OR('Indicator Data'!BW52=0,'Indicator Data'!BW52="No data"),"0",ROUND(IF('Indicator Data'!BW52&gt;K$3,0,IF('Indicator Data'!BW52&lt;K$4,10,(K$3-'Indicator Data'!BW52)/(K$3-K$4)*10)),1))</f>
        <v>8.6999999999999993</v>
      </c>
      <c r="L44" s="238" t="str">
        <f>IF(OR('Indicator Data'!BX52=0,'Indicator Data'!BX52="No data"),"0",ROUND(IF('Indicator Data'!BX52&gt;L$3,0,IF('Indicator Data'!BX52&lt;L$4,10,(L$3-'Indicator Data'!BX52)/(L$3-L$4)*10)),1))</f>
        <v>0</v>
      </c>
      <c r="M44" s="238">
        <f>IF(OR('Indicator Data'!BY52=0,'Indicator Data'!BY52="No data"),"0",ROUND(IF('Indicator Data'!BY52&gt;M$3,0,IF('Indicator Data'!BY52&lt;M$4,10,(M$3-'Indicator Data'!BY52)/(M$3-M$4)*10)),1))</f>
        <v>5.9</v>
      </c>
      <c r="N44" s="238">
        <f>IF(OR('Indicator Data'!BZ52=0,'Indicator Data'!BZ52="No data"),"0",ROUND(IF('Indicator Data'!BZ52&gt;N$3,0,IF('Indicator Data'!BZ52&lt;N$4,10,(N$3-'Indicator Data'!BZ52)/(N$3-N$4)*10)),1))</f>
        <v>1.8</v>
      </c>
      <c r="O44" s="238">
        <f>IF(OR('Indicator Data'!CA52=0,'Indicator Data'!CA52="No data"),"0",ROUND(IF('Indicator Data'!CA52&gt;O$3,0,IF('Indicator Data'!CA52&lt;O$4,10,(O$3-'Indicator Data'!CA52)/(O$3-O$4)*10)),1))</f>
        <v>2.5</v>
      </c>
      <c r="P44" s="238">
        <f>IF(OR('Indicator Data'!CB52=0,'Indicator Data'!CB52="No data"),"0",ROUND(IF('Indicator Data'!CB52&gt;P$3,0,IF('Indicator Data'!CB52&lt;P$4,10,(P$3-'Indicator Data'!CB52)/(P$3-P$4)*10)),1))</f>
        <v>0.2</v>
      </c>
      <c r="Q44" s="238">
        <f>IF(OR('Indicator Data'!CC52=0,'Indicator Data'!CC52="No data"),"0",ROUND(IF('Indicator Data'!CC52&gt;Q$3,0,IF('Indicator Data'!CC52&lt;Q$4,10,(Q$3-'Indicator Data'!CC52)/(Q$3-Q$4)*10)),1))</f>
        <v>2</v>
      </c>
      <c r="R44" s="238">
        <f>IF(OR('Indicator Data'!CD52=0,'Indicator Data'!CD52="No data"),"0",ROUND(IF('Indicator Data'!CD52&gt;R$3,0,IF('Indicator Data'!CD52&lt;R$4,10,(R$3-'Indicator Data'!CD52)/(R$3-R$4)*10)),1))</f>
        <v>1.9</v>
      </c>
      <c r="S44" s="238">
        <f>IF(OR('Indicator Data'!CE52=0,'Indicator Data'!CE52="No data"),"0",ROUND(IF('Indicator Data'!CE52&gt;S$3,0,IF('Indicator Data'!CE52&lt;S$4,10,(S$3-'Indicator Data'!CE52)/(S$3-S$4)*10)),1))</f>
        <v>3.6</v>
      </c>
      <c r="T44" s="238">
        <f>IF(OR('Indicator Data'!CF52=0,'Indicator Data'!CF52="No data"),"0",ROUND(IF('Indicator Data'!CF52&gt;T$3,0,IF('Indicator Data'!CF52&lt;T$4,10,(T$3-'Indicator Data'!CF52)/(T$3-T$4)*10)),1))</f>
        <v>4.3</v>
      </c>
      <c r="U44" s="238">
        <f>IF(OR('Indicator Data'!CG52=0,'Indicator Data'!CG52="No data"),"0",ROUND(IF('Indicator Data'!CG52&gt;U$3,0,IF('Indicator Data'!CG52&lt;U$4,10,(U$3-'Indicator Data'!CG52)/(U$3-U$4)*10)),1))</f>
        <v>2.6</v>
      </c>
      <c r="V44" s="238">
        <f>IF(OR('Indicator Data'!CH52=0,'Indicator Data'!CH52="No data"),"0",ROUND(IF('Indicator Data'!CH52&gt;V$3,0,IF('Indicator Data'!CH52&lt;V$4,10,(V$3-'Indicator Data'!CH52)/(V$3-V$4)*10)),1))</f>
        <v>4.5</v>
      </c>
      <c r="W44" s="238">
        <f>IF(OR('Indicator Data'!CI52=0,'Indicator Data'!CI52="No data"),"0",ROUND(IF('Indicator Data'!CI52&gt;W$3,0,IF('Indicator Data'!CI52&lt;W$4,10,(W$3-'Indicator Data'!CI52)/(W$3-W$4)*10)),1))</f>
        <v>5</v>
      </c>
      <c r="X44" s="238">
        <f>IF(OR('Indicator Data'!CJ52=0,'Indicator Data'!CJ52="No data"),"0",ROUND(IF('Indicator Data'!CJ52&gt;X$3,0,IF('Indicator Data'!CJ52&lt;X$4,10,(X$3-'Indicator Data'!CJ52)/(X$3-X$4)*10)),1))</f>
        <v>5.9</v>
      </c>
      <c r="Y44" s="238">
        <f>IF(OR('Indicator Data'!CK52=0,'Indicator Data'!CK52="No data"),"0",ROUND(IF('Indicator Data'!CK52&gt;Y$3,0,IF('Indicator Data'!CK52&lt;Y$4,10,(Y$3-'Indicator Data'!CK52)/(Y$3-Y$4)*10)),1))</f>
        <v>9.1</v>
      </c>
      <c r="Z44" s="238">
        <f>IF(OR('Indicator Data'!CL52=0,'Indicator Data'!CL52="No data"),"0",ROUND(IF('Indicator Data'!CL52&gt;Z$3,0,IF('Indicator Data'!CL52&lt;Z$4,10,(Z$3-'Indicator Data'!CL52)/(Z$3-Z$4)*10)),1))</f>
        <v>2.7</v>
      </c>
      <c r="AA44" s="238">
        <f>IF(OR('Indicator Data'!CM52=0,'Indicator Data'!CM52="No data"),"0",ROUND(IF('Indicator Data'!CM52&gt;AA$3,0,IF('Indicator Data'!CM52&lt;AA$4,10,(AA$3-'Indicator Data'!CM52)/(AA$3-AA$4)*10)),1))</f>
        <v>9.5</v>
      </c>
      <c r="AB44" s="238">
        <f>IF(OR('Indicator Data'!CN52=0,'Indicator Data'!CN52="No data"),"0",ROUND(IF('Indicator Data'!CN52&gt;AB$3,0,IF('Indicator Data'!CN52&lt;AB$4,10,(AB$3-'Indicator Data'!CN52)/(AB$3-AB$4)*10)),1))</f>
        <v>4.8</v>
      </c>
      <c r="AC44" s="238">
        <f>IF(OR('Indicator Data'!CO52=0,'Indicator Data'!CO52="No data"),"0",ROUND(IF('Indicator Data'!CO52&gt;AC$3,0,IF('Indicator Data'!CO52&lt;AC$4,10,(AC$3-'Indicator Data'!CO52)/(AC$3-AC$4)*10)),1))</f>
        <v>3.3</v>
      </c>
      <c r="AD44" s="253">
        <f t="shared" si="10"/>
        <v>7</v>
      </c>
      <c r="AE44" s="253">
        <f t="shared" si="11"/>
        <v>6.5</v>
      </c>
      <c r="AF44" s="253">
        <f t="shared" si="5"/>
        <v>9.1</v>
      </c>
      <c r="AG44" s="253">
        <f t="shared" si="12"/>
        <v>3.9</v>
      </c>
      <c r="AH44" s="253">
        <f t="shared" si="13"/>
        <v>1.7</v>
      </c>
      <c r="AI44" s="253">
        <f t="shared" si="14"/>
        <v>5</v>
      </c>
      <c r="AJ44" s="253">
        <f t="shared" si="6"/>
        <v>5.0999999999999996</v>
      </c>
      <c r="AK44" s="254">
        <f t="shared" si="7"/>
        <v>7.5</v>
      </c>
      <c r="AL44" s="254">
        <f t="shared" si="8"/>
        <v>3.1</v>
      </c>
      <c r="AM44" s="254">
        <f t="shared" si="9"/>
        <v>5.7</v>
      </c>
      <c r="AN44" s="2"/>
      <c r="AO44" s="2"/>
      <c r="AP44" s="2"/>
      <c r="AQ44" s="2"/>
      <c r="AR44" s="2"/>
      <c r="AS44" s="2"/>
      <c r="AT44" s="2"/>
      <c r="AU44" s="2"/>
      <c r="AV44" s="2"/>
      <c r="AW44" s="2"/>
    </row>
    <row r="45" spans="1:49" ht="15.75" customHeight="1" x14ac:dyDescent="0.3">
      <c r="A45" t="str">
        <f>'Indicator Data'!A53</f>
        <v>Coastal Zone</v>
      </c>
      <c r="B45" t="str">
        <f>'Indicator Data'!B53</f>
        <v>Khulna</v>
      </c>
      <c r="C45" t="str">
        <f>'Indicator Data'!C53</f>
        <v>Satkhira</v>
      </c>
      <c r="D45">
        <f>'Indicator Data'!D53</f>
        <v>4087</v>
      </c>
      <c r="E45" s="238">
        <v>6.6</v>
      </c>
      <c r="F45" s="238">
        <v>7.4</v>
      </c>
      <c r="G45" s="238">
        <v>3</v>
      </c>
      <c r="H45" s="238">
        <f>IF(OR('Indicator Data'!BS53=0,'Indicator Data'!BS53="No data"),"0",ROUND(IF('Indicator Data'!BS53&gt;H$3,0,IF('Indicator Data'!BS53&lt;H$4,10,(H$3-'Indicator Data'!BS53)/(H$3-H$4)*10)),1))</f>
        <v>9.4</v>
      </c>
      <c r="I45" s="238">
        <f>IF(OR('Indicator Data'!BT53=0,'Indicator Data'!BT53="No data"),"0",ROUND(IF('Indicator Data'!BT53&gt;I$3,0,IF('Indicator Data'!BT53&lt;I$4,10,(I$3-'Indicator Data'!BT53)/(I$3-I$4)*10)),1))</f>
        <v>9.4</v>
      </c>
      <c r="J45" s="238">
        <f>IF(OR('Indicator Data'!BV53=0,'Indicator Data'!BV53="No data"),"0",ROUND(IF('Indicator Data'!BV53&gt;J$3,0,IF('Indicator Data'!BV53&lt;J$4,10,(J$3-'Indicator Data'!BV53)/(J$3-J$4)*10)),1))</f>
        <v>4.0999999999999996</v>
      </c>
      <c r="K45" s="238">
        <f>IF(OR('Indicator Data'!BW53=0,'Indicator Data'!BW53="No data"),"0",ROUND(IF('Indicator Data'!BW53&gt;K$3,0,IF('Indicator Data'!BW53&lt;K$4,10,(K$3-'Indicator Data'!BW53)/(K$3-K$4)*10)),1))</f>
        <v>9.8000000000000007</v>
      </c>
      <c r="L45" s="238">
        <f>IF(OR('Indicator Data'!BX53=0,'Indicator Data'!BX53="No data"),"0",ROUND(IF('Indicator Data'!BX53&gt;L$3,0,IF('Indicator Data'!BX53&lt;L$4,10,(L$3-'Indicator Data'!BX53)/(L$3-L$4)*10)),1))</f>
        <v>7.4</v>
      </c>
      <c r="M45" s="238">
        <f>IF(OR('Indicator Data'!BY53=0,'Indicator Data'!BY53="No data"),"0",ROUND(IF('Indicator Data'!BY53&gt;M$3,0,IF('Indicator Data'!BY53&lt;M$4,10,(M$3-'Indicator Data'!BY53)/(M$3-M$4)*10)),1))</f>
        <v>8.9</v>
      </c>
      <c r="N45" s="238">
        <f>IF(OR('Indicator Data'!BZ53=0,'Indicator Data'!BZ53="No data"),"0",ROUND(IF('Indicator Data'!BZ53&gt;N$3,0,IF('Indicator Data'!BZ53&lt;N$4,10,(N$3-'Indicator Data'!BZ53)/(N$3-N$4)*10)),1))</f>
        <v>5</v>
      </c>
      <c r="O45" s="238">
        <f>IF(OR('Indicator Data'!CA53=0,'Indicator Data'!CA53="No data"),"0",ROUND(IF('Indicator Data'!CA53&gt;O$3,0,IF('Indicator Data'!CA53&lt;O$4,10,(O$3-'Indicator Data'!CA53)/(O$3-O$4)*10)),1))</f>
        <v>4.9000000000000004</v>
      </c>
      <c r="P45" s="238">
        <f>IF(OR('Indicator Data'!CB53=0,'Indicator Data'!CB53="No data"),"0",ROUND(IF('Indicator Data'!CB53&gt;P$3,0,IF('Indicator Data'!CB53&lt;P$4,10,(P$3-'Indicator Data'!CB53)/(P$3-P$4)*10)),1))</f>
        <v>2.8</v>
      </c>
      <c r="Q45" s="238">
        <f>IF(OR('Indicator Data'!CC53=0,'Indicator Data'!CC53="No data"),"0",ROUND(IF('Indicator Data'!CC53&gt;Q$3,0,IF('Indicator Data'!CC53&lt;Q$4,10,(Q$3-'Indicator Data'!CC53)/(Q$3-Q$4)*10)),1))</f>
        <v>0.7</v>
      </c>
      <c r="R45" s="238">
        <f>IF(OR('Indicator Data'!CD53=0,'Indicator Data'!CD53="No data"),"0",ROUND(IF('Indicator Data'!CD53&gt;R$3,0,IF('Indicator Data'!CD53&lt;R$4,10,(R$3-'Indicator Data'!CD53)/(R$3-R$4)*10)),1))</f>
        <v>0</v>
      </c>
      <c r="S45" s="238">
        <f>IF(OR('Indicator Data'!CE53=0,'Indicator Data'!CE53="No data"),"0",ROUND(IF('Indicator Data'!CE53&gt;S$3,0,IF('Indicator Data'!CE53&lt;S$4,10,(S$3-'Indicator Data'!CE53)/(S$3-S$4)*10)),1))</f>
        <v>0.9</v>
      </c>
      <c r="T45" s="238">
        <f>IF(OR('Indicator Data'!CF53=0,'Indicator Data'!CF53="No data"),"0",ROUND(IF('Indicator Data'!CF53&gt;T$3,0,IF('Indicator Data'!CF53&lt;T$4,10,(T$3-'Indicator Data'!CF53)/(T$3-T$4)*10)),1))</f>
        <v>3.3</v>
      </c>
      <c r="U45" s="238">
        <f>IF(OR('Indicator Data'!CG53=0,'Indicator Data'!CG53="No data"),"0",ROUND(IF('Indicator Data'!CG53&gt;U$3,0,IF('Indicator Data'!CG53&lt;U$4,10,(U$3-'Indicator Data'!CG53)/(U$3-U$4)*10)),1))</f>
        <v>0</v>
      </c>
      <c r="V45" s="238">
        <f>IF(OR('Indicator Data'!CH53=0,'Indicator Data'!CH53="No data"),"0",ROUND(IF('Indicator Data'!CH53&gt;V$3,0,IF('Indicator Data'!CH53&lt;V$4,10,(V$3-'Indicator Data'!CH53)/(V$3-V$4)*10)),1))</f>
        <v>7.8</v>
      </c>
      <c r="W45" s="238">
        <f>IF(OR('Indicator Data'!CI53=0,'Indicator Data'!CI53="No data"),"0",ROUND(IF('Indicator Data'!CI53&gt;W$3,0,IF('Indicator Data'!CI53&lt;W$4,10,(W$3-'Indicator Data'!CI53)/(W$3-W$4)*10)),1))</f>
        <v>5.8</v>
      </c>
      <c r="X45" s="238">
        <f>IF(OR('Indicator Data'!CJ53=0,'Indicator Data'!CJ53="No data"),"0",ROUND(IF('Indicator Data'!CJ53&gt;X$3,0,IF('Indicator Data'!CJ53&lt;X$4,10,(X$3-'Indicator Data'!CJ53)/(X$3-X$4)*10)),1))</f>
        <v>6.4</v>
      </c>
      <c r="Y45" s="238">
        <f>IF(OR('Indicator Data'!CK53=0,'Indicator Data'!CK53="No data"),"0",ROUND(IF('Indicator Data'!CK53&gt;Y$3,0,IF('Indicator Data'!CK53&lt;Y$4,10,(Y$3-'Indicator Data'!CK53)/(Y$3-Y$4)*10)),1))</f>
        <v>8</v>
      </c>
      <c r="Z45" s="238">
        <f>IF(OR('Indicator Data'!CL53=0,'Indicator Data'!CL53="No data"),"0",ROUND(IF('Indicator Data'!CL53&gt;Z$3,0,IF('Indicator Data'!CL53&lt;Z$4,10,(Z$3-'Indicator Data'!CL53)/(Z$3-Z$4)*10)),1))</f>
        <v>4.9000000000000004</v>
      </c>
      <c r="AA45" s="238">
        <f>IF(OR('Indicator Data'!CM53=0,'Indicator Data'!CM53="No data"),"0",ROUND(IF('Indicator Data'!CM53&gt;AA$3,0,IF('Indicator Data'!CM53&lt;AA$4,10,(AA$3-'Indicator Data'!CM53)/(AA$3-AA$4)*10)),1))</f>
        <v>9.5</v>
      </c>
      <c r="AB45" s="238">
        <f>IF(OR('Indicator Data'!CN53=0,'Indicator Data'!CN53="No data"),"0",ROUND(IF('Indicator Data'!CN53&gt;AB$3,0,IF('Indicator Data'!CN53&lt;AB$4,10,(AB$3-'Indicator Data'!CN53)/(AB$3-AB$4)*10)),1))</f>
        <v>6.6</v>
      </c>
      <c r="AC45" s="238">
        <f>IF(OR('Indicator Data'!CO53=0,'Indicator Data'!CO53="No data"),"0",ROUND(IF('Indicator Data'!CO53&gt;AC$3,0,IF('Indicator Data'!CO53&lt;AC$4,10,(AC$3-'Indicator Data'!CO53)/(AC$3-AC$4)*10)),1))</f>
        <v>6.9</v>
      </c>
      <c r="AD45" s="253">
        <f t="shared" si="10"/>
        <v>7</v>
      </c>
      <c r="AE45" s="253">
        <f t="shared" si="11"/>
        <v>6.2</v>
      </c>
      <c r="AF45" s="253">
        <f t="shared" si="5"/>
        <v>7.7</v>
      </c>
      <c r="AG45" s="253">
        <f t="shared" si="12"/>
        <v>7</v>
      </c>
      <c r="AH45" s="253">
        <f t="shared" si="13"/>
        <v>2.1</v>
      </c>
      <c r="AI45" s="253">
        <f t="shared" si="14"/>
        <v>4.5999999999999996</v>
      </c>
      <c r="AJ45" s="253">
        <f t="shared" si="6"/>
        <v>7</v>
      </c>
      <c r="AK45" s="254">
        <f t="shared" si="7"/>
        <v>7</v>
      </c>
      <c r="AL45" s="254">
        <f t="shared" si="8"/>
        <v>4.0999999999999996</v>
      </c>
      <c r="AM45" s="254">
        <f t="shared" si="9"/>
        <v>5.7</v>
      </c>
      <c r="AN45" s="2"/>
      <c r="AO45" s="2"/>
      <c r="AP45" s="2"/>
      <c r="AQ45" s="2"/>
      <c r="AR45" s="2"/>
      <c r="AS45" s="2"/>
      <c r="AT45" s="2"/>
      <c r="AU45" s="2"/>
      <c r="AV45" s="2"/>
      <c r="AW45" s="2"/>
    </row>
    <row r="46" spans="1:49" ht="15.75" customHeight="1" x14ac:dyDescent="0.3">
      <c r="A46" t="str">
        <f>'Indicator Data'!A54</f>
        <v>Coastal Zone</v>
      </c>
      <c r="B46" t="str">
        <f>'Indicator Data'!B54</f>
        <v>Mymensingh</v>
      </c>
      <c r="C46" t="str">
        <f>'Indicator Data'!C54</f>
        <v>Jamalpur</v>
      </c>
      <c r="D46">
        <f>'Indicator Data'!D54</f>
        <v>4539</v>
      </c>
      <c r="E46" s="238">
        <v>6.6</v>
      </c>
      <c r="F46" s="238">
        <v>7.4</v>
      </c>
      <c r="G46" s="238">
        <v>3</v>
      </c>
      <c r="H46" s="238" t="s">
        <v>468</v>
      </c>
      <c r="I46" s="238">
        <f>IF(OR('Indicator Data'!BT54=0,'Indicator Data'!BT54="No data"),"0",ROUND(IF('Indicator Data'!BT54&gt;I$3,0,IF('Indicator Data'!BT54&lt;I$4,10,(I$3-'Indicator Data'!BT54)/(I$3-I$4)*10)),1))</f>
        <v>9</v>
      </c>
      <c r="J46" s="238">
        <f>IF(OR('Indicator Data'!BV54=0,'Indicator Data'!BV54="No data"),"0",ROUND(IF('Indicator Data'!BV54&gt;J$3,0,IF('Indicator Data'!BV54&lt;J$4,10,(J$3-'Indicator Data'!BV54)/(J$3-J$4)*10)),1))</f>
        <v>7.9</v>
      </c>
      <c r="K46" s="238">
        <f>IF(OR('Indicator Data'!BW54=0,'Indicator Data'!BW54="No data"),"0",ROUND(IF('Indicator Data'!BW54&gt;K$3,0,IF('Indicator Data'!BW54&lt;K$4,10,(K$3-'Indicator Data'!BW54)/(K$3-K$4)*10)),1))</f>
        <v>9.4</v>
      </c>
      <c r="L46" s="238" t="str">
        <f>IF(OR('Indicator Data'!BX54=0,'Indicator Data'!BX54="No data"),"0",ROUND(IF('Indicator Data'!BX54&gt;L$3,0,IF('Indicator Data'!BX54&lt;L$4,10,(L$3-'Indicator Data'!BX54)/(L$3-L$4)*10)),1))</f>
        <v>0</v>
      </c>
      <c r="M46" s="238">
        <f>IF(OR('Indicator Data'!BY54=0,'Indicator Data'!BY54="No data"),"0",ROUND(IF('Indicator Data'!BY54&gt;M$3,0,IF('Indicator Data'!BY54&lt;M$4,10,(M$3-'Indicator Data'!BY54)/(M$3-M$4)*10)),1))</f>
        <v>3.8</v>
      </c>
      <c r="N46" s="238">
        <f>IF(OR('Indicator Data'!BZ54=0,'Indicator Data'!BZ54="No data"),"0",ROUND(IF('Indicator Data'!BZ54&gt;N$3,0,IF('Indicator Data'!BZ54&lt;N$4,10,(N$3-'Indicator Data'!BZ54)/(N$3-N$4)*10)),1))</f>
        <v>3.8</v>
      </c>
      <c r="O46" s="238">
        <f>IF(OR('Indicator Data'!CA54=0,'Indicator Data'!CA54="No data"),"0",ROUND(IF('Indicator Data'!CA54&gt;O$3,0,IF('Indicator Data'!CA54&lt;O$4,10,(O$3-'Indicator Data'!CA54)/(O$3-O$4)*10)),1))</f>
        <v>4.5</v>
      </c>
      <c r="P46" s="238">
        <f>IF(OR('Indicator Data'!CB54=0,'Indicator Data'!CB54="No data"),"0",ROUND(IF('Indicator Data'!CB54&gt;P$3,0,IF('Indicator Data'!CB54&lt;P$4,10,(P$3-'Indicator Data'!CB54)/(P$3-P$4)*10)),1))</f>
        <v>0.2</v>
      </c>
      <c r="Q46" s="238">
        <f>IF(OR('Indicator Data'!CC54=0,'Indicator Data'!CC54="No data"),"0",ROUND(IF('Indicator Data'!CC54&gt;Q$3,0,IF('Indicator Data'!CC54&lt;Q$4,10,(Q$3-'Indicator Data'!CC54)/(Q$3-Q$4)*10)),1))</f>
        <v>9.3000000000000007</v>
      </c>
      <c r="R46" s="238">
        <f>IF(OR('Indicator Data'!CD54=0,'Indicator Data'!CD54="No data"),"0",ROUND(IF('Indicator Data'!CD54&gt;R$3,0,IF('Indicator Data'!CD54&lt;R$4,10,(R$3-'Indicator Data'!CD54)/(R$3-R$4)*10)),1))</f>
        <v>2</v>
      </c>
      <c r="S46" s="238">
        <f>IF(OR('Indicator Data'!CE54=0,'Indicator Data'!CE54="No data"),"0",ROUND(IF('Indicator Data'!CE54&gt;S$3,0,IF('Indicator Data'!CE54&lt;S$4,10,(S$3-'Indicator Data'!CE54)/(S$3-S$4)*10)),1))</f>
        <v>8.6999999999999993</v>
      </c>
      <c r="T46" s="238">
        <f>IF(OR('Indicator Data'!CF54=0,'Indicator Data'!CF54="No data"),"0",ROUND(IF('Indicator Data'!CF54&gt;T$3,0,IF('Indicator Data'!CF54&lt;T$4,10,(T$3-'Indicator Data'!CF54)/(T$3-T$4)*10)),1))</f>
        <v>8.1</v>
      </c>
      <c r="U46" s="238">
        <f>IF(OR('Indicator Data'!CG54=0,'Indicator Data'!CG54="No data"),"0",ROUND(IF('Indicator Data'!CG54&gt;U$3,0,IF('Indicator Data'!CG54&lt;U$4,10,(U$3-'Indicator Data'!CG54)/(U$3-U$4)*10)),1))</f>
        <v>10</v>
      </c>
      <c r="V46" s="238">
        <f>IF(OR('Indicator Data'!CH54=0,'Indicator Data'!CH54="No data"),"0",ROUND(IF('Indicator Data'!CH54&gt;V$3,0,IF('Indicator Data'!CH54&lt;V$4,10,(V$3-'Indicator Data'!CH54)/(V$3-V$4)*10)),1))</f>
        <v>4.0999999999999996</v>
      </c>
      <c r="W46" s="238">
        <f>IF(OR('Indicator Data'!CI54=0,'Indicator Data'!CI54="No data"),"0",ROUND(IF('Indicator Data'!CI54&gt;W$3,0,IF('Indicator Data'!CI54&lt;W$4,10,(W$3-'Indicator Data'!CI54)/(W$3-W$4)*10)),1))</f>
        <v>6.7</v>
      </c>
      <c r="X46" s="238">
        <f>IF(OR('Indicator Data'!CJ54=0,'Indicator Data'!CJ54="No data"),"0",ROUND(IF('Indicator Data'!CJ54&gt;X$3,0,IF('Indicator Data'!CJ54&lt;X$4,10,(X$3-'Indicator Data'!CJ54)/(X$3-X$4)*10)),1))</f>
        <v>3.7</v>
      </c>
      <c r="Y46" s="238">
        <f>IF(OR('Indicator Data'!CK54=0,'Indicator Data'!CK54="No data"),"0",ROUND(IF('Indicator Data'!CK54&gt;Y$3,0,IF('Indicator Data'!CK54&lt;Y$4,10,(Y$3-'Indicator Data'!CK54)/(Y$3-Y$4)*10)),1))</f>
        <v>8.9</v>
      </c>
      <c r="Z46" s="238">
        <f>IF(OR('Indicator Data'!CL54=0,'Indicator Data'!CL54="No data"),"0",ROUND(IF('Indicator Data'!CL54&gt;Z$3,0,IF('Indicator Data'!CL54&lt;Z$4,10,(Z$3-'Indicator Data'!CL54)/(Z$3-Z$4)*10)),1))</f>
        <v>9.6999999999999993</v>
      </c>
      <c r="AA46" s="238">
        <f>IF(OR('Indicator Data'!CM54=0,'Indicator Data'!CM54="No data"),"0",ROUND(IF('Indicator Data'!CM54&gt;AA$3,0,IF('Indicator Data'!CM54&lt;AA$4,10,(AA$3-'Indicator Data'!CM54)/(AA$3-AA$4)*10)),1))</f>
        <v>9.4</v>
      </c>
      <c r="AB46" s="238">
        <f>IF(OR('Indicator Data'!CN54=0,'Indicator Data'!CN54="No data"),"0",ROUND(IF('Indicator Data'!CN54&gt;AB$3,0,IF('Indicator Data'!CN54&lt;AB$4,10,(AB$3-'Indicator Data'!CN54)/(AB$3-AB$4)*10)),1))</f>
        <v>8.1999999999999993</v>
      </c>
      <c r="AC46" s="238">
        <f>IF(OR('Indicator Data'!CO54=0,'Indicator Data'!CO54="No data"),"0",ROUND(IF('Indicator Data'!CO54&gt;AC$3,0,IF('Indicator Data'!CO54&lt;AC$4,10,(AC$3-'Indicator Data'!CO54)/(AC$3-AC$4)*10)),1))</f>
        <v>6.5</v>
      </c>
      <c r="AD46" s="253">
        <f t="shared" si="10"/>
        <v>7</v>
      </c>
      <c r="AE46" s="253">
        <f t="shared" si="11"/>
        <v>3</v>
      </c>
      <c r="AF46" s="253">
        <f t="shared" si="5"/>
        <v>8.8000000000000007</v>
      </c>
      <c r="AG46" s="253">
        <f t="shared" si="12"/>
        <v>3.8</v>
      </c>
      <c r="AH46" s="253">
        <f t="shared" si="13"/>
        <v>4</v>
      </c>
      <c r="AI46" s="253">
        <f t="shared" si="14"/>
        <v>7.2</v>
      </c>
      <c r="AJ46" s="253">
        <f t="shared" si="6"/>
        <v>8.5</v>
      </c>
      <c r="AK46" s="254">
        <f t="shared" si="7"/>
        <v>6.3</v>
      </c>
      <c r="AL46" s="254">
        <f t="shared" si="8"/>
        <v>4.7</v>
      </c>
      <c r="AM46" s="254">
        <f t="shared" si="9"/>
        <v>5.6</v>
      </c>
      <c r="AN46" s="2"/>
      <c r="AO46" s="2"/>
      <c r="AP46" s="2"/>
      <c r="AQ46" s="2"/>
      <c r="AR46" s="2"/>
      <c r="AS46" s="2"/>
      <c r="AT46" s="2"/>
      <c r="AU46" s="2"/>
      <c r="AV46" s="2"/>
      <c r="AW46" s="2"/>
    </row>
    <row r="47" spans="1:49" ht="15.75" customHeight="1" x14ac:dyDescent="0.3">
      <c r="A47" t="str">
        <f>'Indicator Data'!A55</f>
        <v>Cross Cutting Area</v>
      </c>
      <c r="B47" t="str">
        <f>'Indicator Data'!B55</f>
        <v>Mymensingh</v>
      </c>
      <c r="C47" t="str">
        <f>'Indicator Data'!C55</f>
        <v>Mymensingh</v>
      </c>
      <c r="D47">
        <f>'Indicator Data'!D55</f>
        <v>4561</v>
      </c>
      <c r="E47" s="238">
        <v>6.6</v>
      </c>
      <c r="F47" s="238">
        <v>7.4</v>
      </c>
      <c r="G47" s="238">
        <v>3</v>
      </c>
      <c r="H47" s="238" t="s">
        <v>468</v>
      </c>
      <c r="I47" s="238">
        <f>IF(OR('Indicator Data'!BT55=0,'Indicator Data'!BT55="No data"),"0",ROUND(IF('Indicator Data'!BT55&gt;I$3,0,IF('Indicator Data'!BT55&lt;I$4,10,(I$3-'Indicator Data'!BT55)/(I$3-I$4)*10)),1))</f>
        <v>9.5</v>
      </c>
      <c r="J47" s="238">
        <f>IF(OR('Indicator Data'!BV55=0,'Indicator Data'!BV55="No data"),"0",ROUND(IF('Indicator Data'!BV55&gt;J$3,0,IF('Indicator Data'!BV55&lt;J$4,10,(J$3-'Indicator Data'!BV55)/(J$3-J$4)*10)),1))</f>
        <v>10</v>
      </c>
      <c r="K47" s="238">
        <f>IF(OR('Indicator Data'!BW55=0,'Indicator Data'!BW55="No data"),"0",ROUND(IF('Indicator Data'!BW55&gt;K$3,0,IF('Indicator Data'!BW55&lt;K$4,10,(K$3-'Indicator Data'!BW55)/(K$3-K$4)*10)),1))</f>
        <v>9.8000000000000007</v>
      </c>
      <c r="L47" s="238" t="str">
        <f>IF(OR('Indicator Data'!BX55=0,'Indicator Data'!BX55="No data"),"0",ROUND(IF('Indicator Data'!BX55&gt;L$3,0,IF('Indicator Data'!BX55&lt;L$4,10,(L$3-'Indicator Data'!BX55)/(L$3-L$4)*10)),1))</f>
        <v>0</v>
      </c>
      <c r="M47" s="238">
        <f>IF(OR('Indicator Data'!BY55=0,'Indicator Data'!BY55="No data"),"0",ROUND(IF('Indicator Data'!BY55&gt;M$3,0,IF('Indicator Data'!BY55&lt;M$4,10,(M$3-'Indicator Data'!BY55)/(M$3-M$4)*10)),1))</f>
        <v>3</v>
      </c>
      <c r="N47" s="238">
        <f>IF(OR('Indicator Data'!BZ55=0,'Indicator Data'!BZ55="No data"),"0",ROUND(IF('Indicator Data'!BZ55&gt;N$3,0,IF('Indicator Data'!BZ55&lt;N$4,10,(N$3-'Indicator Data'!BZ55)/(N$3-N$4)*10)),1))</f>
        <v>1.4</v>
      </c>
      <c r="O47" s="238">
        <f>IF(OR('Indicator Data'!CA55=0,'Indicator Data'!CA55="No data"),"0",ROUND(IF('Indicator Data'!CA55&gt;O$3,0,IF('Indicator Data'!CA55&lt;O$4,10,(O$3-'Indicator Data'!CA55)/(O$3-O$4)*10)),1))</f>
        <v>6.9</v>
      </c>
      <c r="P47" s="238">
        <f>IF(OR('Indicator Data'!CB55=0,'Indicator Data'!CB55="No data"),"0",ROUND(IF('Indicator Data'!CB55&gt;P$3,0,IF('Indicator Data'!CB55&lt;P$4,10,(P$3-'Indicator Data'!CB55)/(P$3-P$4)*10)),1))</f>
        <v>1.5</v>
      </c>
      <c r="Q47" s="238">
        <f>IF(OR('Indicator Data'!CC55=0,'Indicator Data'!CC55="No data"),"0",ROUND(IF('Indicator Data'!CC55&gt;Q$3,0,IF('Indicator Data'!CC55&lt;Q$4,10,(Q$3-'Indicator Data'!CC55)/(Q$3-Q$4)*10)),1))</f>
        <v>5.7</v>
      </c>
      <c r="R47" s="238">
        <f>IF(OR('Indicator Data'!CD55=0,'Indicator Data'!CD55="No data"),"0",ROUND(IF('Indicator Data'!CD55&gt;R$3,0,IF('Indicator Data'!CD55&lt;R$4,10,(R$3-'Indicator Data'!CD55)/(R$3-R$4)*10)),1))</f>
        <v>3.6</v>
      </c>
      <c r="S47" s="238">
        <f>IF(OR('Indicator Data'!CE55=0,'Indicator Data'!CE55="No data"),"0",ROUND(IF('Indicator Data'!CE55&gt;S$3,0,IF('Indicator Data'!CE55&lt;S$4,10,(S$3-'Indicator Data'!CE55)/(S$3-S$4)*10)),1))</f>
        <v>6.7</v>
      </c>
      <c r="T47" s="238">
        <f>IF(OR('Indicator Data'!CF55=0,'Indicator Data'!CF55="No data"),"0",ROUND(IF('Indicator Data'!CF55&gt;T$3,0,IF('Indicator Data'!CF55&lt;T$4,10,(T$3-'Indicator Data'!CF55)/(T$3-T$4)*10)),1))</f>
        <v>7.5</v>
      </c>
      <c r="U47" s="238">
        <f>IF(OR('Indicator Data'!CG55=0,'Indicator Data'!CG55="No data"),"0",ROUND(IF('Indicator Data'!CG55&gt;U$3,0,IF('Indicator Data'!CG55&lt;U$4,10,(U$3-'Indicator Data'!CG55)/(U$3-U$4)*10)),1))</f>
        <v>4.3</v>
      </c>
      <c r="V47" s="238">
        <f>IF(OR('Indicator Data'!CH55=0,'Indicator Data'!CH55="No data"),"0",ROUND(IF('Indicator Data'!CH55&gt;V$3,0,IF('Indicator Data'!CH55&lt;V$4,10,(V$3-'Indicator Data'!CH55)/(V$3-V$4)*10)),1))</f>
        <v>4.8</v>
      </c>
      <c r="W47" s="238">
        <f>IF(OR('Indicator Data'!CI55=0,'Indicator Data'!CI55="No data"),"0",ROUND(IF('Indicator Data'!CI55&gt;W$3,0,IF('Indicator Data'!CI55&lt;W$4,10,(W$3-'Indicator Data'!CI55)/(W$3-W$4)*10)),1))</f>
        <v>7.3</v>
      </c>
      <c r="X47" s="238">
        <f>IF(OR('Indicator Data'!CJ55=0,'Indicator Data'!CJ55="No data"),"0",ROUND(IF('Indicator Data'!CJ55&gt;X$3,0,IF('Indicator Data'!CJ55&lt;X$4,10,(X$3-'Indicator Data'!CJ55)/(X$3-X$4)*10)),1))</f>
        <v>5.5</v>
      </c>
      <c r="Y47" s="238">
        <f>IF(OR('Indicator Data'!CK55=0,'Indicator Data'!CK55="No data"),"0",ROUND(IF('Indicator Data'!CK55&gt;Y$3,0,IF('Indicator Data'!CK55&lt;Y$4,10,(Y$3-'Indicator Data'!CK55)/(Y$3-Y$4)*10)),1))</f>
        <v>7.7</v>
      </c>
      <c r="Z47" s="238">
        <f>IF(OR('Indicator Data'!CL55=0,'Indicator Data'!CL55="No data"),"0",ROUND(IF('Indicator Data'!CL55&gt;Z$3,0,IF('Indicator Data'!CL55&lt;Z$4,10,(Z$3-'Indicator Data'!CL55)/(Z$3-Z$4)*10)),1))</f>
        <v>5.4</v>
      </c>
      <c r="AA47" s="238">
        <f>IF(OR('Indicator Data'!CM55=0,'Indicator Data'!CM55="No data"),"0",ROUND(IF('Indicator Data'!CM55&gt;AA$3,0,IF('Indicator Data'!CM55&lt;AA$4,10,(AA$3-'Indicator Data'!CM55)/(AA$3-AA$4)*10)),1))</f>
        <v>9.8000000000000007</v>
      </c>
      <c r="AB47" s="238">
        <f>IF(OR('Indicator Data'!CN55=0,'Indicator Data'!CN55="No data"),"0",ROUND(IF('Indicator Data'!CN55&gt;AB$3,0,IF('Indicator Data'!CN55&lt;AB$4,10,(AB$3-'Indicator Data'!CN55)/(AB$3-AB$4)*10)),1))</f>
        <v>8.6</v>
      </c>
      <c r="AC47" s="238">
        <f>IF(OR('Indicator Data'!CO55=0,'Indicator Data'!CO55="No data"),"0",ROUND(IF('Indicator Data'!CO55&gt;AC$3,0,IF('Indicator Data'!CO55&lt;AC$4,10,(AC$3-'Indicator Data'!CO55)/(AC$3-AC$4)*10)),1))</f>
        <v>7.4</v>
      </c>
      <c r="AD47" s="253">
        <f t="shared" si="10"/>
        <v>7</v>
      </c>
      <c r="AE47" s="253">
        <f t="shared" si="11"/>
        <v>3</v>
      </c>
      <c r="AF47" s="253">
        <f t="shared" si="5"/>
        <v>9.8000000000000007</v>
      </c>
      <c r="AG47" s="253">
        <f t="shared" si="12"/>
        <v>2.2000000000000002</v>
      </c>
      <c r="AH47" s="253">
        <f t="shared" si="13"/>
        <v>4.4000000000000004</v>
      </c>
      <c r="AI47" s="253">
        <f t="shared" si="14"/>
        <v>6.3</v>
      </c>
      <c r="AJ47" s="253">
        <f t="shared" si="6"/>
        <v>7.8</v>
      </c>
      <c r="AK47" s="254">
        <f t="shared" si="7"/>
        <v>6.6</v>
      </c>
      <c r="AL47" s="254">
        <f t="shared" si="8"/>
        <v>4.0999999999999996</v>
      </c>
      <c r="AM47" s="254">
        <f t="shared" si="9"/>
        <v>5.5</v>
      </c>
      <c r="AN47" s="2"/>
      <c r="AO47" s="2"/>
      <c r="AP47" s="2"/>
      <c r="AQ47" s="2"/>
      <c r="AR47" s="2"/>
      <c r="AS47" s="2"/>
      <c r="AT47" s="2"/>
      <c r="AU47" s="2"/>
      <c r="AV47" s="2"/>
      <c r="AW47" s="2"/>
    </row>
    <row r="48" spans="1:49" ht="15.75" customHeight="1" x14ac:dyDescent="0.3">
      <c r="A48" t="str">
        <f>'Indicator Data'!A56</f>
        <v>Cross Cutting Area</v>
      </c>
      <c r="B48" t="str">
        <f>'Indicator Data'!B56</f>
        <v>Mymensingh</v>
      </c>
      <c r="C48" t="str">
        <f>'Indicator Data'!C56</f>
        <v>Netrakona</v>
      </c>
      <c r="D48">
        <f>'Indicator Data'!D56</f>
        <v>4572</v>
      </c>
      <c r="E48" s="238">
        <v>6.6</v>
      </c>
      <c r="F48" s="238">
        <v>7.4</v>
      </c>
      <c r="G48" s="238">
        <v>3</v>
      </c>
      <c r="H48" s="238" t="s">
        <v>468</v>
      </c>
      <c r="I48" s="238">
        <f>IF(OR('Indicator Data'!BT56=0,'Indicator Data'!BT56="No data"),"0",ROUND(IF('Indicator Data'!BT56&gt;I$3,0,IF('Indicator Data'!BT56&lt;I$4,10,(I$3-'Indicator Data'!BT56)/(I$3-I$4)*10)),1))</f>
        <v>9.4</v>
      </c>
      <c r="J48" s="238">
        <f>IF(OR('Indicator Data'!BV56=0,'Indicator Data'!BV56="No data"),"0",ROUND(IF('Indicator Data'!BV56&gt;J$3,0,IF('Indicator Data'!BV56&lt;J$4,10,(J$3-'Indicator Data'!BV56)/(J$3-J$4)*10)),1))</f>
        <v>9.9</v>
      </c>
      <c r="K48" s="238">
        <f>IF(OR('Indicator Data'!BW56=0,'Indicator Data'!BW56="No data"),"0",ROUND(IF('Indicator Data'!BW56&gt;K$3,0,IF('Indicator Data'!BW56&lt;K$4,10,(K$3-'Indicator Data'!BW56)/(K$3-K$4)*10)),1))</f>
        <v>9.6</v>
      </c>
      <c r="L48" s="238" t="str">
        <f>IF(OR('Indicator Data'!BX56=0,'Indicator Data'!BX56="No data"),"0",ROUND(IF('Indicator Data'!BX56&gt;L$3,0,IF('Indicator Data'!BX56&lt;L$4,10,(L$3-'Indicator Data'!BX56)/(L$3-L$4)*10)),1))</f>
        <v>0</v>
      </c>
      <c r="M48" s="238">
        <f>IF(OR('Indicator Data'!BY56=0,'Indicator Data'!BY56="No data"),"0",ROUND(IF('Indicator Data'!BY56&gt;M$3,0,IF('Indicator Data'!BY56&lt;M$4,10,(M$3-'Indicator Data'!BY56)/(M$3-M$4)*10)),1))</f>
        <v>4.9000000000000004</v>
      </c>
      <c r="N48" s="238">
        <f>IF(OR('Indicator Data'!BZ56=0,'Indicator Data'!BZ56="No data"),"0",ROUND(IF('Indicator Data'!BZ56&gt;N$3,0,IF('Indicator Data'!BZ56&lt;N$4,10,(N$3-'Indicator Data'!BZ56)/(N$3-N$4)*10)),1))</f>
        <v>1.5</v>
      </c>
      <c r="O48" s="238">
        <f>IF(OR('Indicator Data'!CA56=0,'Indicator Data'!CA56="No data"),"0",ROUND(IF('Indicator Data'!CA56&gt;O$3,0,IF('Indicator Data'!CA56&lt;O$4,10,(O$3-'Indicator Data'!CA56)/(O$3-O$4)*10)),1))</f>
        <v>6.9</v>
      </c>
      <c r="P48" s="238">
        <f>IF(OR('Indicator Data'!CB56=0,'Indicator Data'!CB56="No data"),"0",ROUND(IF('Indicator Data'!CB56&gt;P$3,0,IF('Indicator Data'!CB56&lt;P$4,10,(P$3-'Indicator Data'!CB56)/(P$3-P$4)*10)),1))</f>
        <v>1.1000000000000001</v>
      </c>
      <c r="Q48" s="238">
        <f>IF(OR('Indicator Data'!CC56=0,'Indicator Data'!CC56="No data"),"0",ROUND(IF('Indicator Data'!CC56&gt;Q$3,0,IF('Indicator Data'!CC56&lt;Q$4,10,(Q$3-'Indicator Data'!CC56)/(Q$3-Q$4)*10)),1))</f>
        <v>4.0999999999999996</v>
      </c>
      <c r="R48" s="238">
        <f>IF(OR('Indicator Data'!CD56=0,'Indicator Data'!CD56="No data"),"0",ROUND(IF('Indicator Data'!CD56&gt;R$3,0,IF('Indicator Data'!CD56&lt;R$4,10,(R$3-'Indicator Data'!CD56)/(R$3-R$4)*10)),1))</f>
        <v>3.6</v>
      </c>
      <c r="S48" s="238">
        <f>IF(OR('Indicator Data'!CE56=0,'Indicator Data'!CE56="No data"),"0",ROUND(IF('Indicator Data'!CE56&gt;S$3,0,IF('Indicator Data'!CE56&lt;S$4,10,(S$3-'Indicator Data'!CE56)/(S$3-S$4)*10)),1))</f>
        <v>7.4</v>
      </c>
      <c r="T48" s="238">
        <f>IF(OR('Indicator Data'!CF56=0,'Indicator Data'!CF56="No data"),"0",ROUND(IF('Indicator Data'!CF56&gt;T$3,0,IF('Indicator Data'!CF56&lt;T$4,10,(T$3-'Indicator Data'!CF56)/(T$3-T$4)*10)),1))</f>
        <v>7.9</v>
      </c>
      <c r="U48" s="238">
        <f>IF(OR('Indicator Data'!CG56=0,'Indicator Data'!CG56="No data"),"0",ROUND(IF('Indicator Data'!CG56&gt;U$3,0,IF('Indicator Data'!CG56&lt;U$4,10,(U$3-'Indicator Data'!CG56)/(U$3-U$4)*10)),1))</f>
        <v>4.9000000000000004</v>
      </c>
      <c r="V48" s="238">
        <f>IF(OR('Indicator Data'!CH56=0,'Indicator Data'!CH56="No data"),"0",ROUND(IF('Indicator Data'!CH56&gt;V$3,0,IF('Indicator Data'!CH56&lt;V$4,10,(V$3-'Indicator Data'!CH56)/(V$3-V$4)*10)),1))</f>
        <v>5.8</v>
      </c>
      <c r="W48" s="238">
        <f>IF(OR('Indicator Data'!CI56=0,'Indicator Data'!CI56="No data"),"0",ROUND(IF('Indicator Data'!CI56&gt;W$3,0,IF('Indicator Data'!CI56&lt;W$4,10,(W$3-'Indicator Data'!CI56)/(W$3-W$4)*10)),1))</f>
        <v>5.2</v>
      </c>
      <c r="X48" s="238">
        <f>IF(OR('Indicator Data'!CJ56=0,'Indicator Data'!CJ56="No data"),"0",ROUND(IF('Indicator Data'!CJ56&gt;X$3,0,IF('Indicator Data'!CJ56&lt;X$4,10,(X$3-'Indicator Data'!CJ56)/(X$3-X$4)*10)),1))</f>
        <v>4.7</v>
      </c>
      <c r="Y48" s="238">
        <f>IF(OR('Indicator Data'!CK56=0,'Indicator Data'!CK56="No data"),"0",ROUND(IF('Indicator Data'!CK56&gt;Y$3,0,IF('Indicator Data'!CK56&lt;Y$4,10,(Y$3-'Indicator Data'!CK56)/(Y$3-Y$4)*10)),1))</f>
        <v>9.9</v>
      </c>
      <c r="Z48" s="238">
        <f>IF(OR('Indicator Data'!CL56=0,'Indicator Data'!CL56="No data"),"0",ROUND(IF('Indicator Data'!CL56&gt;Z$3,0,IF('Indicator Data'!CL56&lt;Z$4,10,(Z$3-'Indicator Data'!CL56)/(Z$3-Z$4)*10)),1))</f>
        <v>5.9</v>
      </c>
      <c r="AA48" s="238">
        <f>IF(OR('Indicator Data'!CM56=0,'Indicator Data'!CM56="No data"),"0",ROUND(IF('Indicator Data'!CM56&gt;AA$3,0,IF('Indicator Data'!CM56&lt;AA$4,10,(AA$3-'Indicator Data'!CM56)/(AA$3-AA$4)*10)),1))</f>
        <v>10</v>
      </c>
      <c r="AB48" s="238">
        <f>IF(OR('Indicator Data'!CN56=0,'Indicator Data'!CN56="No data"),"0",ROUND(IF('Indicator Data'!CN56&gt;AB$3,0,IF('Indicator Data'!CN56&lt;AB$4,10,(AB$3-'Indicator Data'!CN56)/(AB$3-AB$4)*10)),1))</f>
        <v>5.3</v>
      </c>
      <c r="AC48" s="238">
        <f>IF(OR('Indicator Data'!CO56=0,'Indicator Data'!CO56="No data"),"0",ROUND(IF('Indicator Data'!CO56&gt;AC$3,0,IF('Indicator Data'!CO56&lt;AC$4,10,(AC$3-'Indicator Data'!CO56)/(AC$3-AC$4)*10)),1))</f>
        <v>9.4</v>
      </c>
      <c r="AD48" s="253">
        <f t="shared" si="10"/>
        <v>7</v>
      </c>
      <c r="AE48" s="253">
        <f t="shared" si="11"/>
        <v>3</v>
      </c>
      <c r="AF48" s="253">
        <f t="shared" si="5"/>
        <v>9.6</v>
      </c>
      <c r="AG48" s="253">
        <f t="shared" si="12"/>
        <v>3.2</v>
      </c>
      <c r="AH48" s="253">
        <f t="shared" si="13"/>
        <v>3.9</v>
      </c>
      <c r="AI48" s="253">
        <f t="shared" si="14"/>
        <v>6.5</v>
      </c>
      <c r="AJ48" s="253">
        <f t="shared" si="6"/>
        <v>7.7</v>
      </c>
      <c r="AK48" s="254">
        <f t="shared" si="7"/>
        <v>6.5</v>
      </c>
      <c r="AL48" s="254">
        <f t="shared" si="8"/>
        <v>4.3</v>
      </c>
      <c r="AM48" s="254">
        <f t="shared" si="9"/>
        <v>5.5</v>
      </c>
      <c r="AN48" s="2"/>
      <c r="AO48" s="2"/>
      <c r="AP48" s="2"/>
      <c r="AQ48" s="2"/>
      <c r="AR48" s="2"/>
      <c r="AS48" s="2"/>
      <c r="AT48" s="2"/>
      <c r="AU48" s="2"/>
      <c r="AV48" s="2"/>
      <c r="AW48" s="2"/>
    </row>
    <row r="49" spans="1:49" ht="15.75" customHeight="1" x14ac:dyDescent="0.3">
      <c r="A49" t="str">
        <f>'Indicator Data'!A57</f>
        <v>Cross Cutting Area</v>
      </c>
      <c r="B49" t="str">
        <f>'Indicator Data'!B57</f>
        <v>Mymensingh</v>
      </c>
      <c r="C49" t="str">
        <f>'Indicator Data'!C57</f>
        <v>Sherpur</v>
      </c>
      <c r="D49">
        <f>'Indicator Data'!D57</f>
        <v>4589</v>
      </c>
      <c r="E49" s="238">
        <v>6.6</v>
      </c>
      <c r="F49" s="238">
        <v>7.4</v>
      </c>
      <c r="G49" s="238">
        <v>3</v>
      </c>
      <c r="H49" s="238" t="s">
        <v>468</v>
      </c>
      <c r="I49" s="238">
        <f>IF(OR('Indicator Data'!BT57=0,'Indicator Data'!BT57="No data"),"0",ROUND(IF('Indicator Data'!BT57&gt;I$3,0,IF('Indicator Data'!BT57&lt;I$4,10,(I$3-'Indicator Data'!BT57)/(I$3-I$4)*10)),1))</f>
        <v>8.6999999999999993</v>
      </c>
      <c r="J49" s="238">
        <f>IF(OR('Indicator Data'!BV57=0,'Indicator Data'!BV57="No data"),"0",ROUND(IF('Indicator Data'!BV57&gt;J$3,0,IF('Indicator Data'!BV57&lt;J$4,10,(J$3-'Indicator Data'!BV57)/(J$3-J$4)*10)),1))</f>
        <v>9.3000000000000007</v>
      </c>
      <c r="K49" s="238">
        <f>IF(OR('Indicator Data'!BW57=0,'Indicator Data'!BW57="No data"),"0",ROUND(IF('Indicator Data'!BW57&gt;K$3,0,IF('Indicator Data'!BW57&lt;K$4,10,(K$3-'Indicator Data'!BW57)/(K$3-K$4)*10)),1))</f>
        <v>9.6</v>
      </c>
      <c r="L49" s="238" t="str">
        <f>IF(OR('Indicator Data'!BX57=0,'Indicator Data'!BX57="No data"),"0",ROUND(IF('Indicator Data'!BX57&gt;L$3,0,IF('Indicator Data'!BX57&lt;L$4,10,(L$3-'Indicator Data'!BX57)/(L$3-L$4)*10)),1))</f>
        <v>0</v>
      </c>
      <c r="M49" s="238">
        <f>IF(OR('Indicator Data'!BY57=0,'Indicator Data'!BY57="No data"),"0",ROUND(IF('Indicator Data'!BY57&gt;M$3,0,IF('Indicator Data'!BY57&lt;M$4,10,(M$3-'Indicator Data'!BY57)/(M$3-M$4)*10)),1))</f>
        <v>6.4</v>
      </c>
      <c r="N49" s="238">
        <f>IF(OR('Indicator Data'!BZ57=0,'Indicator Data'!BZ57="No data"),"0",ROUND(IF('Indicator Data'!BZ57&gt;N$3,0,IF('Indicator Data'!BZ57&lt;N$4,10,(N$3-'Indicator Data'!BZ57)/(N$3-N$4)*10)),1))</f>
        <v>1.8</v>
      </c>
      <c r="O49" s="238">
        <f>IF(OR('Indicator Data'!CA57=0,'Indicator Data'!CA57="No data"),"0",ROUND(IF('Indicator Data'!CA57&gt;O$3,0,IF('Indicator Data'!CA57&lt;O$4,10,(O$3-'Indicator Data'!CA57)/(O$3-O$4)*10)),1))</f>
        <v>5.0999999999999996</v>
      </c>
      <c r="P49" s="238">
        <f>IF(OR('Indicator Data'!CB57=0,'Indicator Data'!CB57="No data"),"0",ROUND(IF('Indicator Data'!CB57&gt;P$3,0,IF('Indicator Data'!CB57&lt;P$4,10,(P$3-'Indicator Data'!CB57)/(P$3-P$4)*10)),1))</f>
        <v>0.5</v>
      </c>
      <c r="Q49" s="238">
        <f>IF(OR('Indicator Data'!CC57=0,'Indicator Data'!CC57="No data"),"0",ROUND(IF('Indicator Data'!CC57&gt;Q$3,0,IF('Indicator Data'!CC57&lt;Q$4,10,(Q$3-'Indicator Data'!CC57)/(Q$3-Q$4)*10)),1))</f>
        <v>10</v>
      </c>
      <c r="R49" s="238">
        <f>IF(OR('Indicator Data'!CD57=0,'Indicator Data'!CD57="No data"),"0",ROUND(IF('Indicator Data'!CD57&gt;R$3,0,IF('Indicator Data'!CD57&lt;R$4,10,(R$3-'Indicator Data'!CD57)/(R$3-R$4)*10)),1))</f>
        <v>0.9</v>
      </c>
      <c r="S49" s="238">
        <f>IF(OR('Indicator Data'!CE57=0,'Indicator Data'!CE57="No data"),"0",ROUND(IF('Indicator Data'!CE57&gt;S$3,0,IF('Indicator Data'!CE57&lt;S$4,10,(S$3-'Indicator Data'!CE57)/(S$3-S$4)*10)),1))</f>
        <v>9.8000000000000007</v>
      </c>
      <c r="T49" s="238">
        <f>IF(OR('Indicator Data'!CF57=0,'Indicator Data'!CF57="No data"),"0",ROUND(IF('Indicator Data'!CF57&gt;T$3,0,IF('Indicator Data'!CF57&lt;T$4,10,(T$3-'Indicator Data'!CF57)/(T$3-T$4)*10)),1))</f>
        <v>10</v>
      </c>
      <c r="U49" s="238">
        <f>IF(OR('Indicator Data'!CG57=0,'Indicator Data'!CG57="No data"),"0",ROUND(IF('Indicator Data'!CG57&gt;U$3,0,IF('Indicator Data'!CG57&lt;U$4,10,(U$3-'Indicator Data'!CG57)/(U$3-U$4)*10)),1))</f>
        <v>8.3000000000000007</v>
      </c>
      <c r="V49" s="238">
        <f>IF(OR('Indicator Data'!CH57=0,'Indicator Data'!CH57="No data"),"0",ROUND(IF('Indicator Data'!CH57&gt;V$3,0,IF('Indicator Data'!CH57&lt;V$4,10,(V$3-'Indicator Data'!CH57)/(V$3-V$4)*10)),1))</f>
        <v>6.9</v>
      </c>
      <c r="W49" s="238">
        <f>IF(OR('Indicator Data'!CI57=0,'Indicator Data'!CI57="No data"),"0",ROUND(IF('Indicator Data'!CI57&gt;W$3,0,IF('Indicator Data'!CI57&lt;W$4,10,(W$3-'Indicator Data'!CI57)/(W$3-W$4)*10)),1))</f>
        <v>6.6</v>
      </c>
      <c r="X49" s="238">
        <f>IF(OR('Indicator Data'!CJ57=0,'Indicator Data'!CJ57="No data"),"0",ROUND(IF('Indicator Data'!CJ57&gt;X$3,0,IF('Indicator Data'!CJ57&lt;X$4,10,(X$3-'Indicator Data'!CJ57)/(X$3-X$4)*10)),1))</f>
        <v>3.9</v>
      </c>
      <c r="Y49" s="238">
        <f>IF(OR('Indicator Data'!CK57=0,'Indicator Data'!CK57="No data"),"0",ROUND(IF('Indicator Data'!CK57&gt;Y$3,0,IF('Indicator Data'!CK57&lt;Y$4,10,(Y$3-'Indicator Data'!CK57)/(Y$3-Y$4)*10)),1))</f>
        <v>9.9</v>
      </c>
      <c r="Z49" s="238">
        <f>IF(OR('Indicator Data'!CL57=0,'Indicator Data'!CL57="No data"),"0",ROUND(IF('Indicator Data'!CL57&gt;Z$3,0,IF('Indicator Data'!CL57&lt;Z$4,10,(Z$3-'Indicator Data'!CL57)/(Z$3-Z$4)*10)),1))</f>
        <v>7.6</v>
      </c>
      <c r="AA49" s="238">
        <f>IF(OR('Indicator Data'!CM57=0,'Indicator Data'!CM57="No data"),"0",ROUND(IF('Indicator Data'!CM57&gt;AA$3,0,IF('Indicator Data'!CM57&lt;AA$4,10,(AA$3-'Indicator Data'!CM57)/(AA$3-AA$4)*10)),1))</f>
        <v>9.8000000000000007</v>
      </c>
      <c r="AB49" s="238">
        <f>IF(OR('Indicator Data'!CN57=0,'Indicator Data'!CN57="No data"),"0",ROUND(IF('Indicator Data'!CN57&gt;AB$3,0,IF('Indicator Data'!CN57&lt;AB$4,10,(AB$3-'Indicator Data'!CN57)/(AB$3-AB$4)*10)),1))</f>
        <v>9.4</v>
      </c>
      <c r="AC49" s="238">
        <f>IF(OR('Indicator Data'!CO57=0,'Indicator Data'!CO57="No data"),"0",ROUND(IF('Indicator Data'!CO57&gt;AC$3,0,IF('Indicator Data'!CO57&lt;AC$4,10,(AC$3-'Indicator Data'!CO57)/(AC$3-AC$4)*10)),1))</f>
        <v>5.0999999999999996</v>
      </c>
      <c r="AD49" s="253">
        <f t="shared" si="10"/>
        <v>7</v>
      </c>
      <c r="AE49" s="253">
        <f t="shared" si="11"/>
        <v>3</v>
      </c>
      <c r="AF49" s="253">
        <f t="shared" si="5"/>
        <v>9.1999999999999993</v>
      </c>
      <c r="AG49" s="253">
        <f t="shared" si="12"/>
        <v>4.0999999999999996</v>
      </c>
      <c r="AH49" s="253">
        <f t="shared" si="13"/>
        <v>4.0999999999999996</v>
      </c>
      <c r="AI49" s="253">
        <f t="shared" si="14"/>
        <v>7.9</v>
      </c>
      <c r="AJ49" s="253">
        <f t="shared" si="6"/>
        <v>8</v>
      </c>
      <c r="AK49" s="254">
        <f t="shared" si="7"/>
        <v>6.4</v>
      </c>
      <c r="AL49" s="254">
        <f t="shared" si="8"/>
        <v>4.8</v>
      </c>
      <c r="AM49" s="254">
        <f t="shared" si="9"/>
        <v>5.7</v>
      </c>
      <c r="AN49" s="2"/>
      <c r="AO49" s="2"/>
      <c r="AP49" s="2"/>
      <c r="AQ49" s="2"/>
      <c r="AR49" s="2"/>
      <c r="AS49" s="2"/>
      <c r="AT49" s="2"/>
      <c r="AU49" s="2"/>
      <c r="AV49" s="2"/>
      <c r="AW49" s="2"/>
    </row>
    <row r="50" spans="1:49" ht="15.75" customHeight="1" x14ac:dyDescent="0.3">
      <c r="A50" t="str">
        <f>'Indicator Data'!A58</f>
        <v>Cross Cutting Area</v>
      </c>
      <c r="B50" t="str">
        <f>'Indicator Data'!B58</f>
        <v>Rajshahi</v>
      </c>
      <c r="C50" t="str">
        <f>'Indicator Data'!C58</f>
        <v>Bogura</v>
      </c>
      <c r="D50">
        <f>'Indicator Data'!D58</f>
        <v>5010</v>
      </c>
      <c r="E50" s="238">
        <v>6.6</v>
      </c>
      <c r="F50" s="238">
        <v>7.4</v>
      </c>
      <c r="G50" s="238">
        <v>3</v>
      </c>
      <c r="H50" s="238" t="s">
        <v>468</v>
      </c>
      <c r="I50" s="238">
        <f>IF(OR('Indicator Data'!BT58=0,'Indicator Data'!BT58="No data"),"0",ROUND(IF('Indicator Data'!BT58&gt;I$3,0,IF('Indicator Data'!BT58&lt;I$4,10,(I$3-'Indicator Data'!BT58)/(I$3-I$4)*10)),1))</f>
        <v>9.4</v>
      </c>
      <c r="J50" s="238">
        <f>IF(OR('Indicator Data'!BV58=0,'Indicator Data'!BV58="No data"),"0",ROUND(IF('Indicator Data'!BV58&gt;J$3,0,IF('Indicator Data'!BV58&lt;J$4,10,(J$3-'Indicator Data'!BV58)/(J$3-J$4)*10)),1))</f>
        <v>8.3000000000000007</v>
      </c>
      <c r="K50" s="238">
        <f>IF(OR('Indicator Data'!BW58=0,'Indicator Data'!BW58="No data"),"0",ROUND(IF('Indicator Data'!BW58&gt;K$3,0,IF('Indicator Data'!BW58&lt;K$4,10,(K$3-'Indicator Data'!BW58)/(K$3-K$4)*10)),1))</f>
        <v>9.4</v>
      </c>
      <c r="L50" s="238" t="str">
        <f>IF(OR('Indicator Data'!BX58=0,'Indicator Data'!BX58="No data"),"0",ROUND(IF('Indicator Data'!BX58&gt;L$3,0,IF('Indicator Data'!BX58&lt;L$4,10,(L$3-'Indicator Data'!BX58)/(L$3-L$4)*10)),1))</f>
        <v>0</v>
      </c>
      <c r="M50" s="238">
        <f>IF(OR('Indicator Data'!BY58=0,'Indicator Data'!BY58="No data"),"0",ROUND(IF('Indicator Data'!BY58&gt;M$3,0,IF('Indicator Data'!BY58&lt;M$4,10,(M$3-'Indicator Data'!BY58)/(M$3-M$4)*10)),1))</f>
        <v>3.1</v>
      </c>
      <c r="N50" s="238">
        <f>IF(OR('Indicator Data'!BZ58=0,'Indicator Data'!BZ58="No data"),"0",ROUND(IF('Indicator Data'!BZ58&gt;N$3,0,IF('Indicator Data'!BZ58&lt;N$4,10,(N$3-'Indicator Data'!BZ58)/(N$3-N$4)*10)),1))</f>
        <v>1.4</v>
      </c>
      <c r="O50" s="238">
        <f>IF(OR('Indicator Data'!CA58=0,'Indicator Data'!CA58="No data"),"0",ROUND(IF('Indicator Data'!CA58&gt;O$3,0,IF('Indicator Data'!CA58&lt;O$4,10,(O$3-'Indicator Data'!CA58)/(O$3-O$4)*10)),1))</f>
        <v>5.0999999999999996</v>
      </c>
      <c r="P50" s="238">
        <f>IF(OR('Indicator Data'!CB58=0,'Indicator Data'!CB58="No data"),"0",ROUND(IF('Indicator Data'!CB58&gt;P$3,0,IF('Indicator Data'!CB58&lt;P$4,10,(P$3-'Indicator Data'!CB58)/(P$3-P$4)*10)),1))</f>
        <v>0.6</v>
      </c>
      <c r="Q50" s="238">
        <f>IF(OR('Indicator Data'!CC58=0,'Indicator Data'!CC58="No data"),"0",ROUND(IF('Indicator Data'!CC58&gt;Q$3,0,IF('Indicator Data'!CC58&lt;Q$4,10,(Q$3-'Indicator Data'!CC58)/(Q$3-Q$4)*10)),1))</f>
        <v>1.7</v>
      </c>
      <c r="R50" s="238">
        <f>IF(OR('Indicator Data'!CD58=0,'Indicator Data'!CD58="No data"),"0",ROUND(IF('Indicator Data'!CD58&gt;R$3,0,IF('Indicator Data'!CD58&lt;R$4,10,(R$3-'Indicator Data'!CD58)/(R$3-R$4)*10)),1))</f>
        <v>0.2</v>
      </c>
      <c r="S50" s="238">
        <f>IF(OR('Indicator Data'!CE58=0,'Indicator Data'!CE58="No data"),"0",ROUND(IF('Indicator Data'!CE58&gt;S$3,0,IF('Indicator Data'!CE58&lt;S$4,10,(S$3-'Indicator Data'!CE58)/(S$3-S$4)*10)),1))</f>
        <v>4.2</v>
      </c>
      <c r="T50" s="238">
        <f>IF(OR('Indicator Data'!CF58=0,'Indicator Data'!CF58="No data"),"0",ROUND(IF('Indicator Data'!CF58&gt;T$3,0,IF('Indicator Data'!CF58&lt;T$4,10,(T$3-'Indicator Data'!CF58)/(T$3-T$4)*10)),1))</f>
        <v>4.5</v>
      </c>
      <c r="U50" s="238">
        <f>IF(OR('Indicator Data'!CG58=0,'Indicator Data'!CG58="No data"),"0",ROUND(IF('Indicator Data'!CG58&gt;U$3,0,IF('Indicator Data'!CG58&lt;U$4,10,(U$3-'Indicator Data'!CG58)/(U$3-U$4)*10)),1))</f>
        <v>3.6</v>
      </c>
      <c r="V50" s="238">
        <f>IF(OR('Indicator Data'!CH58=0,'Indicator Data'!CH58="No data"),"0",ROUND(IF('Indicator Data'!CH58&gt;V$3,0,IF('Indicator Data'!CH58&lt;V$4,10,(V$3-'Indicator Data'!CH58)/(V$3-V$4)*10)),1))</f>
        <v>3</v>
      </c>
      <c r="W50" s="238">
        <f>IF(OR('Indicator Data'!CI58=0,'Indicator Data'!CI58="No data"),"0",ROUND(IF('Indicator Data'!CI58&gt;W$3,0,IF('Indicator Data'!CI58&lt;W$4,10,(W$3-'Indicator Data'!CI58)/(W$3-W$4)*10)),1))</f>
        <v>6.2</v>
      </c>
      <c r="X50" s="238">
        <f>IF(OR('Indicator Data'!CJ58=0,'Indicator Data'!CJ58="No data"),"0",ROUND(IF('Indicator Data'!CJ58&gt;X$3,0,IF('Indicator Data'!CJ58&lt;X$4,10,(X$3-'Indicator Data'!CJ58)/(X$3-X$4)*10)),1))</f>
        <v>4.2</v>
      </c>
      <c r="Y50" s="238">
        <f>IF(OR('Indicator Data'!CK58=0,'Indicator Data'!CK58="No data"),"0",ROUND(IF('Indicator Data'!CK58&gt;Y$3,0,IF('Indicator Data'!CK58&lt;Y$4,10,(Y$3-'Indicator Data'!CK58)/(Y$3-Y$4)*10)),1))</f>
        <v>6.2</v>
      </c>
      <c r="Z50" s="238">
        <f>IF(OR('Indicator Data'!CL58=0,'Indicator Data'!CL58="No data"),"0",ROUND(IF('Indicator Data'!CL58&gt;Z$3,0,IF('Indicator Data'!CL58&lt;Z$4,10,(Z$3-'Indicator Data'!CL58)/(Z$3-Z$4)*10)),1))</f>
        <v>5.5</v>
      </c>
      <c r="AA50" s="238">
        <f>IF(OR('Indicator Data'!CM58=0,'Indicator Data'!CM58="No data"),"0",ROUND(IF('Indicator Data'!CM58&gt;AA$3,0,IF('Indicator Data'!CM58&lt;AA$4,10,(AA$3-'Indicator Data'!CM58)/(AA$3-AA$4)*10)),1))</f>
        <v>9.5</v>
      </c>
      <c r="AB50" s="238">
        <f>IF(OR('Indicator Data'!CN58=0,'Indicator Data'!CN58="No data"),"0",ROUND(IF('Indicator Data'!CN58&gt;AB$3,0,IF('Indicator Data'!CN58&lt;AB$4,10,(AB$3-'Indicator Data'!CN58)/(AB$3-AB$4)*10)),1))</f>
        <v>5.5</v>
      </c>
      <c r="AC50" s="238">
        <f>IF(OR('Indicator Data'!CO58=0,'Indicator Data'!CO58="No data"),"0",ROUND(IF('Indicator Data'!CO58&gt;AC$3,0,IF('Indicator Data'!CO58&lt;AC$4,10,(AC$3-'Indicator Data'!CO58)/(AC$3-AC$4)*10)),1))</f>
        <v>6.8</v>
      </c>
      <c r="AD50" s="253">
        <f t="shared" si="10"/>
        <v>7</v>
      </c>
      <c r="AE50" s="253">
        <f t="shared" si="11"/>
        <v>3</v>
      </c>
      <c r="AF50" s="253">
        <f t="shared" si="5"/>
        <v>9</v>
      </c>
      <c r="AG50" s="253">
        <f t="shared" si="12"/>
        <v>2.2999999999999998</v>
      </c>
      <c r="AH50" s="253">
        <f t="shared" si="13"/>
        <v>1.9</v>
      </c>
      <c r="AI50" s="253">
        <f t="shared" si="14"/>
        <v>4.5999999999999996</v>
      </c>
      <c r="AJ50" s="253">
        <f t="shared" si="6"/>
        <v>6.8</v>
      </c>
      <c r="AK50" s="254">
        <f t="shared" si="7"/>
        <v>6.3</v>
      </c>
      <c r="AL50" s="254">
        <f t="shared" si="8"/>
        <v>3.1</v>
      </c>
      <c r="AM50" s="254">
        <f t="shared" si="9"/>
        <v>4.9000000000000004</v>
      </c>
      <c r="AN50" s="2"/>
      <c r="AO50" s="2"/>
      <c r="AP50" s="2"/>
      <c r="AQ50" s="2"/>
      <c r="AR50" s="2"/>
      <c r="AS50" s="2"/>
      <c r="AT50" s="2"/>
      <c r="AU50" s="2"/>
      <c r="AV50" s="2"/>
      <c r="AW50" s="2"/>
    </row>
    <row r="51" spans="1:49" ht="15.75" customHeight="1" x14ac:dyDescent="0.3">
      <c r="A51" t="str">
        <f>'Indicator Data'!A59</f>
        <v>Barind and Drought Prone Areas</v>
      </c>
      <c r="B51" t="str">
        <f>'Indicator Data'!B59</f>
        <v>Rajshahi</v>
      </c>
      <c r="C51" t="str">
        <f>'Indicator Data'!C59</f>
        <v>Joypurhat</v>
      </c>
      <c r="D51">
        <f>'Indicator Data'!D59</f>
        <v>5038</v>
      </c>
      <c r="E51" s="238">
        <v>6.6</v>
      </c>
      <c r="F51" s="238">
        <v>7.4</v>
      </c>
      <c r="G51" s="238">
        <v>3</v>
      </c>
      <c r="H51" s="238" t="s">
        <v>468</v>
      </c>
      <c r="I51" s="238">
        <f>IF(OR('Indicator Data'!BT59=0,'Indicator Data'!BT59="No data"),"0",ROUND(IF('Indicator Data'!BT59&gt;I$3,0,IF('Indicator Data'!BT59&lt;I$4,10,(I$3-'Indicator Data'!BT59)/(I$3-I$4)*10)),1))</f>
        <v>9.6999999999999993</v>
      </c>
      <c r="J51" s="238" t="str">
        <f>IF(OR('Indicator Data'!BV59=0,'Indicator Data'!BV59="No data"),"0",ROUND(IF('Indicator Data'!BV59&gt;J$3,0,IF('Indicator Data'!BV59&lt;J$4,10,(J$3-'Indicator Data'!BV59)/(J$3-J$4)*10)),1))</f>
        <v>0</v>
      </c>
      <c r="K51" s="238">
        <f>IF(OR('Indicator Data'!BW59=0,'Indicator Data'!BW59="No data"),"0",ROUND(IF('Indicator Data'!BW59&gt;K$3,0,IF('Indicator Data'!BW59&lt;K$4,10,(K$3-'Indicator Data'!BW59)/(K$3-K$4)*10)),1))</f>
        <v>9.4</v>
      </c>
      <c r="L51" s="238" t="str">
        <f>IF(OR('Indicator Data'!BX59=0,'Indicator Data'!BX59="No data"),"0",ROUND(IF('Indicator Data'!BX59&gt;L$3,0,IF('Indicator Data'!BX59&lt;L$4,10,(L$3-'Indicator Data'!BX59)/(L$3-L$4)*10)),1))</f>
        <v>0</v>
      </c>
      <c r="M51" s="238">
        <f>IF(OR('Indicator Data'!BY59=0,'Indicator Data'!BY59="No data"),"0",ROUND(IF('Indicator Data'!BY59&gt;M$3,0,IF('Indicator Data'!BY59&lt;M$4,10,(M$3-'Indicator Data'!BY59)/(M$3-M$4)*10)),1))</f>
        <v>4.4000000000000004</v>
      </c>
      <c r="N51" s="238">
        <f>IF(OR('Indicator Data'!BZ59=0,'Indicator Data'!BZ59="No data"),"0",ROUND(IF('Indicator Data'!BZ59&gt;N$3,0,IF('Indicator Data'!BZ59&lt;N$4,10,(N$3-'Indicator Data'!BZ59)/(N$3-N$4)*10)),1))</f>
        <v>6.8</v>
      </c>
      <c r="O51" s="238">
        <f>IF(OR('Indicator Data'!CA59=0,'Indicator Data'!CA59="No data"),"0",ROUND(IF('Indicator Data'!CA59&gt;O$3,0,IF('Indicator Data'!CA59&lt;O$4,10,(O$3-'Indicator Data'!CA59)/(O$3-O$4)*10)),1))</f>
        <v>4.7</v>
      </c>
      <c r="P51" s="238">
        <f>IF(OR('Indicator Data'!CB59=0,'Indicator Data'!CB59="No data"),"0",ROUND(IF('Indicator Data'!CB59&gt;P$3,0,IF('Indicator Data'!CB59&lt;P$4,10,(P$3-'Indicator Data'!CB59)/(P$3-P$4)*10)),1))</f>
        <v>0.4</v>
      </c>
      <c r="Q51" s="238">
        <f>IF(OR('Indicator Data'!CC59=0,'Indicator Data'!CC59="No data"),"0",ROUND(IF('Indicator Data'!CC59&gt;Q$3,0,IF('Indicator Data'!CC59&lt;Q$4,10,(Q$3-'Indicator Data'!CC59)/(Q$3-Q$4)*10)),1))</f>
        <v>4.2</v>
      </c>
      <c r="R51" s="238">
        <f>IF(OR('Indicator Data'!CD59=0,'Indicator Data'!CD59="No data"),"0",ROUND(IF('Indicator Data'!CD59&gt;R$3,0,IF('Indicator Data'!CD59&lt;R$4,10,(R$3-'Indicator Data'!CD59)/(R$3-R$4)*10)),1))</f>
        <v>1</v>
      </c>
      <c r="S51" s="238">
        <f>IF(OR('Indicator Data'!CE59=0,'Indicator Data'!CE59="No data"),"0",ROUND(IF('Indicator Data'!CE59&gt;S$3,0,IF('Indicator Data'!CE59&lt;S$4,10,(S$3-'Indicator Data'!CE59)/(S$3-S$4)*10)),1))</f>
        <v>2.8</v>
      </c>
      <c r="T51" s="238">
        <f>IF(OR('Indicator Data'!CF59=0,'Indicator Data'!CF59="No data"),"0",ROUND(IF('Indicator Data'!CF59&gt;T$3,0,IF('Indicator Data'!CF59&lt;T$4,10,(T$3-'Indicator Data'!CF59)/(T$3-T$4)*10)),1))</f>
        <v>0.1</v>
      </c>
      <c r="U51" s="238">
        <f>IF(OR('Indicator Data'!CG59=0,'Indicator Data'!CG59="No data"),"0",ROUND(IF('Indicator Data'!CG59&gt;U$3,0,IF('Indicator Data'!CG59&lt;U$4,10,(U$3-'Indicator Data'!CG59)/(U$3-U$4)*10)),1))</f>
        <v>3.2</v>
      </c>
      <c r="V51" s="238">
        <f>IF(OR('Indicator Data'!CH59=0,'Indicator Data'!CH59="No data"),"0",ROUND(IF('Indicator Data'!CH59&gt;V$3,0,IF('Indicator Data'!CH59&lt;V$4,10,(V$3-'Indicator Data'!CH59)/(V$3-V$4)*10)),1))</f>
        <v>3.8</v>
      </c>
      <c r="W51" s="238">
        <f>IF(OR('Indicator Data'!CI59=0,'Indicator Data'!CI59="No data"),"0",ROUND(IF('Indicator Data'!CI59&gt;W$3,0,IF('Indicator Data'!CI59&lt;W$4,10,(W$3-'Indicator Data'!CI59)/(W$3-W$4)*10)),1))</f>
        <v>4.9000000000000004</v>
      </c>
      <c r="X51" s="238">
        <f>IF(OR('Indicator Data'!CJ59=0,'Indicator Data'!CJ59="No data"),"0",ROUND(IF('Indicator Data'!CJ59&gt;X$3,0,IF('Indicator Data'!CJ59&lt;X$4,10,(X$3-'Indicator Data'!CJ59)/(X$3-X$4)*10)),1))</f>
        <v>4.0999999999999996</v>
      </c>
      <c r="Y51" s="238">
        <f>IF(OR('Indicator Data'!CK59=0,'Indicator Data'!CK59="No data"),"0",ROUND(IF('Indicator Data'!CK59&gt;Y$3,0,IF('Indicator Data'!CK59&lt;Y$4,10,(Y$3-'Indicator Data'!CK59)/(Y$3-Y$4)*10)),1))</f>
        <v>8</v>
      </c>
      <c r="Z51" s="238">
        <f>IF(OR('Indicator Data'!CL59=0,'Indicator Data'!CL59="No data"),"0",ROUND(IF('Indicator Data'!CL59&gt;Z$3,0,IF('Indicator Data'!CL59&lt;Z$4,10,(Z$3-'Indicator Data'!CL59)/(Z$3-Z$4)*10)),1))</f>
        <v>3.3</v>
      </c>
      <c r="AA51" s="238">
        <f>IF(OR('Indicator Data'!CM59=0,'Indicator Data'!CM59="No data"),"0",ROUND(IF('Indicator Data'!CM59&gt;AA$3,0,IF('Indicator Data'!CM59&lt;AA$4,10,(AA$3-'Indicator Data'!CM59)/(AA$3-AA$4)*10)),1))</f>
        <v>9.9</v>
      </c>
      <c r="AB51" s="238">
        <f>IF(OR('Indicator Data'!CN59=0,'Indicator Data'!CN59="No data"),"0",ROUND(IF('Indicator Data'!CN59&gt;AB$3,0,IF('Indicator Data'!CN59&lt;AB$4,10,(AB$3-'Indicator Data'!CN59)/(AB$3-AB$4)*10)),1))</f>
        <v>4.2</v>
      </c>
      <c r="AC51" s="238">
        <f>IF(OR('Indicator Data'!CO59=0,'Indicator Data'!CO59="No data"),"0",ROUND(IF('Indicator Data'!CO59&gt;AC$3,0,IF('Indicator Data'!CO59&lt;AC$4,10,(AC$3-'Indicator Data'!CO59)/(AC$3-AC$4)*10)),1))</f>
        <v>5.7</v>
      </c>
      <c r="AD51" s="253">
        <f t="shared" si="10"/>
        <v>7</v>
      </c>
      <c r="AE51" s="253">
        <f t="shared" si="11"/>
        <v>3</v>
      </c>
      <c r="AF51" s="253">
        <f t="shared" si="5"/>
        <v>9.6</v>
      </c>
      <c r="AG51" s="253">
        <f t="shared" si="12"/>
        <v>5.6</v>
      </c>
      <c r="AH51" s="253">
        <f t="shared" si="13"/>
        <v>2.6</v>
      </c>
      <c r="AI51" s="253">
        <f t="shared" si="14"/>
        <v>3.8</v>
      </c>
      <c r="AJ51" s="253">
        <f t="shared" si="6"/>
        <v>5.8</v>
      </c>
      <c r="AK51" s="254">
        <f t="shared" si="7"/>
        <v>6.5</v>
      </c>
      <c r="AL51" s="254">
        <f t="shared" si="8"/>
        <v>3.6</v>
      </c>
      <c r="AM51" s="254">
        <f t="shared" si="9"/>
        <v>5.2</v>
      </c>
      <c r="AN51" s="2"/>
      <c r="AO51" s="2"/>
      <c r="AP51" s="2"/>
      <c r="AQ51" s="2"/>
      <c r="AR51" s="2"/>
      <c r="AS51" s="2"/>
      <c r="AT51" s="2"/>
      <c r="AU51" s="2"/>
      <c r="AV51" s="2"/>
      <c r="AW51" s="2"/>
    </row>
    <row r="52" spans="1:49" ht="15.75" customHeight="1" x14ac:dyDescent="0.3">
      <c r="A52" t="str">
        <f>'Indicator Data'!A60</f>
        <v>Barind and Drought Prone Areas</v>
      </c>
      <c r="B52" t="str">
        <f>'Indicator Data'!B60</f>
        <v>Rajshahi</v>
      </c>
      <c r="C52" t="str">
        <f>'Indicator Data'!C60</f>
        <v>Naogaon</v>
      </c>
      <c r="D52">
        <f>'Indicator Data'!D60</f>
        <v>5064</v>
      </c>
      <c r="E52" s="238">
        <v>6.6</v>
      </c>
      <c r="F52" s="238">
        <v>7.4</v>
      </c>
      <c r="G52" s="238">
        <v>3</v>
      </c>
      <c r="H52" s="238" t="s">
        <v>468</v>
      </c>
      <c r="I52" s="238">
        <f>IF(OR('Indicator Data'!BT60=0,'Indicator Data'!BT60="No data"),"0",ROUND(IF('Indicator Data'!BT60&gt;I$3,0,IF('Indicator Data'!BT60&lt;I$4,10,(I$3-'Indicator Data'!BT60)/(I$3-I$4)*10)),1))</f>
        <v>9.5</v>
      </c>
      <c r="J52" s="238">
        <f>IF(OR('Indicator Data'!BV60=0,'Indicator Data'!BV60="No data"),"0",ROUND(IF('Indicator Data'!BV60&gt;J$3,0,IF('Indicator Data'!BV60&lt;J$4,10,(J$3-'Indicator Data'!BV60)/(J$3-J$4)*10)),1))</f>
        <v>9.3000000000000007</v>
      </c>
      <c r="K52" s="238">
        <f>IF(OR('Indicator Data'!BW60=0,'Indicator Data'!BW60="No data"),"0",ROUND(IF('Indicator Data'!BW60&gt;K$3,0,IF('Indicator Data'!BW60&lt;K$4,10,(K$3-'Indicator Data'!BW60)/(K$3-K$4)*10)),1))</f>
        <v>10</v>
      </c>
      <c r="L52" s="238" t="str">
        <f>IF(OR('Indicator Data'!BX60=0,'Indicator Data'!BX60="No data"),"0",ROUND(IF('Indicator Data'!BX60&gt;L$3,0,IF('Indicator Data'!BX60&lt;L$4,10,(L$3-'Indicator Data'!BX60)/(L$3-L$4)*10)),1))</f>
        <v>0</v>
      </c>
      <c r="M52" s="238">
        <f>IF(OR('Indicator Data'!BY60=0,'Indicator Data'!BY60="No data"),"0",ROUND(IF('Indicator Data'!BY60&gt;M$3,0,IF('Indicator Data'!BY60&lt;M$4,10,(M$3-'Indicator Data'!BY60)/(M$3-M$4)*10)),1))</f>
        <v>3.2</v>
      </c>
      <c r="N52" s="238">
        <f>IF(OR('Indicator Data'!BZ60=0,'Indicator Data'!BZ60="No data"),"0",ROUND(IF('Indicator Data'!BZ60&gt;N$3,0,IF('Indicator Data'!BZ60&lt;N$4,10,(N$3-'Indicator Data'!BZ60)/(N$3-N$4)*10)),1))</f>
        <v>4.5</v>
      </c>
      <c r="O52" s="238">
        <f>IF(OR('Indicator Data'!CA60=0,'Indicator Data'!CA60="No data"),"0",ROUND(IF('Indicator Data'!CA60&gt;O$3,0,IF('Indicator Data'!CA60&lt;O$4,10,(O$3-'Indicator Data'!CA60)/(O$3-O$4)*10)),1))</f>
        <v>5.4</v>
      </c>
      <c r="P52" s="238">
        <f>IF(OR('Indicator Data'!CB60=0,'Indicator Data'!CB60="No data"),"0",ROUND(IF('Indicator Data'!CB60&gt;P$3,0,IF('Indicator Data'!CB60&lt;P$4,10,(P$3-'Indicator Data'!CB60)/(P$3-P$4)*10)),1))</f>
        <v>1.2</v>
      </c>
      <c r="Q52" s="238">
        <f>IF(OR('Indicator Data'!CC60=0,'Indicator Data'!CC60="No data"),"0",ROUND(IF('Indicator Data'!CC60&gt;Q$3,0,IF('Indicator Data'!CC60&lt;Q$4,10,(Q$3-'Indicator Data'!CC60)/(Q$3-Q$4)*10)),1))</f>
        <v>6.4</v>
      </c>
      <c r="R52" s="238">
        <f>IF(OR('Indicator Data'!CD60=0,'Indicator Data'!CD60="No data"),"0",ROUND(IF('Indicator Data'!CD60&gt;R$3,0,IF('Indicator Data'!CD60&lt;R$4,10,(R$3-'Indicator Data'!CD60)/(R$3-R$4)*10)),1))</f>
        <v>0.4</v>
      </c>
      <c r="S52" s="238">
        <f>IF(OR('Indicator Data'!CE60=0,'Indicator Data'!CE60="No data"),"0",ROUND(IF('Indicator Data'!CE60&gt;S$3,0,IF('Indicator Data'!CE60&lt;S$4,10,(S$3-'Indicator Data'!CE60)/(S$3-S$4)*10)),1))</f>
        <v>2.5</v>
      </c>
      <c r="T52" s="238">
        <f>IF(OR('Indicator Data'!CF60=0,'Indicator Data'!CF60="No data"),"0",ROUND(IF('Indicator Data'!CF60&gt;T$3,0,IF('Indicator Data'!CF60&lt;T$4,10,(T$3-'Indicator Data'!CF60)/(T$3-T$4)*10)),1))</f>
        <v>4.5999999999999996</v>
      </c>
      <c r="U52" s="238">
        <f>IF(OR('Indicator Data'!CG60=0,'Indicator Data'!CG60="No data"),"0",ROUND(IF('Indicator Data'!CG60&gt;U$3,0,IF('Indicator Data'!CG60&lt;U$4,10,(U$3-'Indicator Data'!CG60)/(U$3-U$4)*10)),1))</f>
        <v>1.9</v>
      </c>
      <c r="V52" s="238">
        <f>IF(OR('Indicator Data'!CH60=0,'Indicator Data'!CH60="No data"),"0",ROUND(IF('Indicator Data'!CH60&gt;V$3,0,IF('Indicator Data'!CH60&lt;V$4,10,(V$3-'Indicator Data'!CH60)/(V$3-V$4)*10)),1))</f>
        <v>2.9</v>
      </c>
      <c r="W52" s="238">
        <f>IF(OR('Indicator Data'!CI60=0,'Indicator Data'!CI60="No data"),"0",ROUND(IF('Indicator Data'!CI60&gt;W$3,0,IF('Indicator Data'!CI60&lt;W$4,10,(W$3-'Indicator Data'!CI60)/(W$3-W$4)*10)),1))</f>
        <v>5</v>
      </c>
      <c r="X52" s="238">
        <f>IF(OR('Indicator Data'!CJ60=0,'Indicator Data'!CJ60="No data"),"0",ROUND(IF('Indicator Data'!CJ60&gt;X$3,0,IF('Indicator Data'!CJ60&lt;X$4,10,(X$3-'Indicator Data'!CJ60)/(X$3-X$4)*10)),1))</f>
        <v>4.5</v>
      </c>
      <c r="Y52" s="238">
        <f>IF(OR('Indicator Data'!CK60=0,'Indicator Data'!CK60="No data"),"0",ROUND(IF('Indicator Data'!CK60&gt;Y$3,0,IF('Indicator Data'!CK60&lt;Y$4,10,(Y$3-'Indicator Data'!CK60)/(Y$3-Y$4)*10)),1))</f>
        <v>7</v>
      </c>
      <c r="Z52" s="238">
        <f>IF(OR('Indicator Data'!CL60=0,'Indicator Data'!CL60="No data"),"0",ROUND(IF('Indicator Data'!CL60&gt;Z$3,0,IF('Indicator Data'!CL60&lt;Z$4,10,(Z$3-'Indicator Data'!CL60)/(Z$3-Z$4)*10)),1))</f>
        <v>6.4</v>
      </c>
      <c r="AA52" s="238">
        <f>IF(OR('Indicator Data'!CM60=0,'Indicator Data'!CM60="No data"),"0",ROUND(IF('Indicator Data'!CM60&gt;AA$3,0,IF('Indicator Data'!CM60&lt;AA$4,10,(AA$3-'Indicator Data'!CM60)/(AA$3-AA$4)*10)),1))</f>
        <v>8.8000000000000007</v>
      </c>
      <c r="AB52" s="238">
        <f>IF(OR('Indicator Data'!CN60=0,'Indicator Data'!CN60="No data"),"0",ROUND(IF('Indicator Data'!CN60&gt;AB$3,0,IF('Indicator Data'!CN60&lt;AB$4,10,(AB$3-'Indicator Data'!CN60)/(AB$3-AB$4)*10)),1))</f>
        <v>8.1999999999999993</v>
      </c>
      <c r="AC52" s="238">
        <f>IF(OR('Indicator Data'!CO60=0,'Indicator Data'!CO60="No data"),"0",ROUND(IF('Indicator Data'!CO60&gt;AC$3,0,IF('Indicator Data'!CO60&lt;AC$4,10,(AC$3-'Indicator Data'!CO60)/(AC$3-AC$4)*10)),1))</f>
        <v>8.4</v>
      </c>
      <c r="AD52" s="253">
        <f t="shared" si="10"/>
        <v>7</v>
      </c>
      <c r="AE52" s="253">
        <f t="shared" si="11"/>
        <v>3</v>
      </c>
      <c r="AF52" s="253">
        <f t="shared" si="5"/>
        <v>9.6</v>
      </c>
      <c r="AG52" s="253">
        <f t="shared" si="12"/>
        <v>3.9</v>
      </c>
      <c r="AH52" s="253">
        <f t="shared" si="13"/>
        <v>3.4</v>
      </c>
      <c r="AI52" s="253">
        <f t="shared" si="14"/>
        <v>4.0999999999999996</v>
      </c>
      <c r="AJ52" s="253">
        <f t="shared" si="6"/>
        <v>8</v>
      </c>
      <c r="AK52" s="254">
        <f t="shared" si="7"/>
        <v>6.5</v>
      </c>
      <c r="AL52" s="254">
        <f t="shared" si="8"/>
        <v>3.9</v>
      </c>
      <c r="AM52" s="254">
        <f t="shared" si="9"/>
        <v>5.3</v>
      </c>
      <c r="AN52" s="2"/>
      <c r="AO52" s="2"/>
      <c r="AP52" s="2"/>
      <c r="AQ52" s="2"/>
      <c r="AR52" s="2"/>
      <c r="AS52" s="2"/>
      <c r="AT52" s="2"/>
      <c r="AU52" s="2"/>
      <c r="AV52" s="2"/>
      <c r="AW52" s="2"/>
    </row>
    <row r="53" spans="1:49" ht="15.75" customHeight="1" x14ac:dyDescent="0.3">
      <c r="A53" t="str">
        <f>'Indicator Data'!A61</f>
        <v>Barind and Drought Prone Areas</v>
      </c>
      <c r="B53" t="str">
        <f>'Indicator Data'!B61</f>
        <v>Rajshahi</v>
      </c>
      <c r="C53" t="str">
        <f>'Indicator Data'!C61</f>
        <v>Natore</v>
      </c>
      <c r="D53">
        <f>'Indicator Data'!D61</f>
        <v>5069</v>
      </c>
      <c r="E53" s="238">
        <v>6.6</v>
      </c>
      <c r="F53" s="238">
        <v>7.4</v>
      </c>
      <c r="G53" s="238">
        <v>3</v>
      </c>
      <c r="H53" s="238" t="s">
        <v>468</v>
      </c>
      <c r="I53" s="238">
        <f>IF(OR('Indicator Data'!BT61=0,'Indicator Data'!BT61="No data"),"0",ROUND(IF('Indicator Data'!BT61&gt;I$3,0,IF('Indicator Data'!BT61&lt;I$4,10,(I$3-'Indicator Data'!BT61)/(I$3-I$4)*10)),1))</f>
        <v>9.6999999999999993</v>
      </c>
      <c r="J53" s="238">
        <f>IF(OR('Indicator Data'!BV61=0,'Indicator Data'!BV61="No data"),"0",ROUND(IF('Indicator Data'!BV61&gt;J$3,0,IF('Indicator Data'!BV61&lt;J$4,10,(J$3-'Indicator Data'!BV61)/(J$3-J$4)*10)),1))</f>
        <v>9.4</v>
      </c>
      <c r="K53" s="238">
        <f>IF(OR('Indicator Data'!BW61=0,'Indicator Data'!BW61="No data"),"0",ROUND(IF('Indicator Data'!BW61&gt;K$3,0,IF('Indicator Data'!BW61&lt;K$4,10,(K$3-'Indicator Data'!BW61)/(K$3-K$4)*10)),1))</f>
        <v>9.6</v>
      </c>
      <c r="L53" s="238" t="str">
        <f>IF(OR('Indicator Data'!BX61=0,'Indicator Data'!BX61="No data"),"0",ROUND(IF('Indicator Data'!BX61&gt;L$3,0,IF('Indicator Data'!BX61&lt;L$4,10,(L$3-'Indicator Data'!BX61)/(L$3-L$4)*10)),1))</f>
        <v>0</v>
      </c>
      <c r="M53" s="238">
        <f>IF(OR('Indicator Data'!BY61=0,'Indicator Data'!BY61="No data"),"0",ROUND(IF('Indicator Data'!BY61&gt;M$3,0,IF('Indicator Data'!BY61&lt;M$4,10,(M$3-'Indicator Data'!BY61)/(M$3-M$4)*10)),1))</f>
        <v>2.5</v>
      </c>
      <c r="N53" s="238">
        <f>IF(OR('Indicator Data'!BZ61=0,'Indicator Data'!BZ61="No data"),"0",ROUND(IF('Indicator Data'!BZ61&gt;N$3,0,IF('Indicator Data'!BZ61&lt;N$4,10,(N$3-'Indicator Data'!BZ61)/(N$3-N$4)*10)),1))</f>
        <v>1.3</v>
      </c>
      <c r="O53" s="238">
        <f>IF(OR('Indicator Data'!CA61=0,'Indicator Data'!CA61="No data"),"0",ROUND(IF('Indicator Data'!CA61&gt;O$3,0,IF('Indicator Data'!CA61&lt;O$4,10,(O$3-'Indicator Data'!CA61)/(O$3-O$4)*10)),1))</f>
        <v>3.9</v>
      </c>
      <c r="P53" s="238">
        <f>IF(OR('Indicator Data'!CB61=0,'Indicator Data'!CB61="No data"),"0",ROUND(IF('Indicator Data'!CB61&gt;P$3,0,IF('Indicator Data'!CB61&lt;P$4,10,(P$3-'Indicator Data'!CB61)/(P$3-P$4)*10)),1))</f>
        <v>0.6</v>
      </c>
      <c r="Q53" s="238">
        <f>IF(OR('Indicator Data'!CC61=0,'Indicator Data'!CC61="No data"),"0",ROUND(IF('Indicator Data'!CC61&gt;Q$3,0,IF('Indicator Data'!CC61&lt;Q$4,10,(Q$3-'Indicator Data'!CC61)/(Q$3-Q$4)*10)),1))</f>
        <v>3.6</v>
      </c>
      <c r="R53" s="238">
        <f>IF(OR('Indicator Data'!CD61=0,'Indicator Data'!CD61="No data"),"0",ROUND(IF('Indicator Data'!CD61&gt;R$3,0,IF('Indicator Data'!CD61&lt;R$4,10,(R$3-'Indicator Data'!CD61)/(R$3-R$4)*10)),1))</f>
        <v>0.9</v>
      </c>
      <c r="S53" s="238">
        <f>IF(OR('Indicator Data'!CE61=0,'Indicator Data'!CE61="No data"),"0",ROUND(IF('Indicator Data'!CE61&gt;S$3,0,IF('Indicator Data'!CE61&lt;S$4,10,(S$3-'Indicator Data'!CE61)/(S$3-S$4)*10)),1))</f>
        <v>3.6</v>
      </c>
      <c r="T53" s="238">
        <f>IF(OR('Indicator Data'!CF61=0,'Indicator Data'!CF61="No data"),"0",ROUND(IF('Indicator Data'!CF61&gt;T$3,0,IF('Indicator Data'!CF61&lt;T$4,10,(T$3-'Indicator Data'!CF61)/(T$3-T$4)*10)),1))</f>
        <v>5.4</v>
      </c>
      <c r="U53" s="238">
        <f>IF(OR('Indicator Data'!CG61=0,'Indicator Data'!CG61="No data"),"0",ROUND(IF('Indicator Data'!CG61&gt;U$3,0,IF('Indicator Data'!CG61&lt;U$4,10,(U$3-'Indicator Data'!CG61)/(U$3-U$4)*10)),1))</f>
        <v>3.2</v>
      </c>
      <c r="V53" s="238">
        <f>IF(OR('Indicator Data'!CH61=0,'Indicator Data'!CH61="No data"),"0",ROUND(IF('Indicator Data'!CH61&gt;V$3,0,IF('Indicator Data'!CH61&lt;V$4,10,(V$3-'Indicator Data'!CH61)/(V$3-V$4)*10)),1))</f>
        <v>2.2999999999999998</v>
      </c>
      <c r="W53" s="238">
        <f>IF(OR('Indicator Data'!CI61=0,'Indicator Data'!CI61="No data"),"0",ROUND(IF('Indicator Data'!CI61&gt;W$3,0,IF('Indicator Data'!CI61&lt;W$4,10,(W$3-'Indicator Data'!CI61)/(W$3-W$4)*10)),1))</f>
        <v>6.9</v>
      </c>
      <c r="X53" s="238">
        <f>IF(OR('Indicator Data'!CJ61=0,'Indicator Data'!CJ61="No data"),"0",ROUND(IF('Indicator Data'!CJ61&gt;X$3,0,IF('Indicator Data'!CJ61&lt;X$4,10,(X$3-'Indicator Data'!CJ61)/(X$3-X$4)*10)),1))</f>
        <v>4.5999999999999996</v>
      </c>
      <c r="Y53" s="238">
        <f>IF(OR('Indicator Data'!CK61=0,'Indicator Data'!CK61="No data"),"0",ROUND(IF('Indicator Data'!CK61&gt;Y$3,0,IF('Indicator Data'!CK61&lt;Y$4,10,(Y$3-'Indicator Data'!CK61)/(Y$3-Y$4)*10)),1))</f>
        <v>8.1</v>
      </c>
      <c r="Z53" s="238">
        <f>IF(OR('Indicator Data'!CL61=0,'Indicator Data'!CL61="No data"),"0",ROUND(IF('Indicator Data'!CL61&gt;Z$3,0,IF('Indicator Data'!CL61&lt;Z$4,10,(Z$3-'Indicator Data'!CL61)/(Z$3-Z$4)*10)),1))</f>
        <v>5.6</v>
      </c>
      <c r="AA53" s="238">
        <f>IF(OR('Indicator Data'!CM61=0,'Indicator Data'!CM61="No data"),"0",ROUND(IF('Indicator Data'!CM61&gt;AA$3,0,IF('Indicator Data'!CM61&lt;AA$4,10,(AA$3-'Indicator Data'!CM61)/(AA$3-AA$4)*10)),1))</f>
        <v>9.6999999999999993</v>
      </c>
      <c r="AB53" s="238">
        <f>IF(OR('Indicator Data'!CN61=0,'Indicator Data'!CN61="No data"),"0",ROUND(IF('Indicator Data'!CN61&gt;AB$3,0,IF('Indicator Data'!CN61&lt;AB$4,10,(AB$3-'Indicator Data'!CN61)/(AB$3-AB$4)*10)),1))</f>
        <v>6.6</v>
      </c>
      <c r="AC53" s="238">
        <f>IF(OR('Indicator Data'!CO61=0,'Indicator Data'!CO61="No data"),"0",ROUND(IF('Indicator Data'!CO61&gt;AC$3,0,IF('Indicator Data'!CO61&lt;AC$4,10,(AC$3-'Indicator Data'!CO61)/(AC$3-AC$4)*10)),1))</f>
        <v>6.9</v>
      </c>
      <c r="AD53" s="253">
        <f t="shared" si="10"/>
        <v>7</v>
      </c>
      <c r="AE53" s="253">
        <f t="shared" si="11"/>
        <v>3</v>
      </c>
      <c r="AF53" s="253">
        <f t="shared" si="5"/>
        <v>9.6</v>
      </c>
      <c r="AG53" s="253">
        <f t="shared" si="12"/>
        <v>1.9</v>
      </c>
      <c r="AH53" s="253">
        <f t="shared" si="13"/>
        <v>2.2999999999999998</v>
      </c>
      <c r="AI53" s="253">
        <f t="shared" si="14"/>
        <v>4.9000000000000004</v>
      </c>
      <c r="AJ53" s="253">
        <f t="shared" si="6"/>
        <v>7.2</v>
      </c>
      <c r="AK53" s="254">
        <f t="shared" si="7"/>
        <v>6.5</v>
      </c>
      <c r="AL53" s="254">
        <f t="shared" si="8"/>
        <v>3.3</v>
      </c>
      <c r="AM53" s="254">
        <f t="shared" si="9"/>
        <v>5.0999999999999996</v>
      </c>
      <c r="AN53" s="2"/>
      <c r="AO53" s="2"/>
      <c r="AP53" s="2"/>
      <c r="AQ53" s="2"/>
      <c r="AR53" s="2"/>
      <c r="AS53" s="2"/>
      <c r="AT53" s="2"/>
      <c r="AU53" s="2"/>
      <c r="AV53" s="2"/>
      <c r="AW53" s="2"/>
    </row>
    <row r="54" spans="1:49" ht="15.75" customHeight="1" x14ac:dyDescent="0.3">
      <c r="A54" t="str">
        <f>'Indicator Data'!A62</f>
        <v>Barind and Drought Prone Areas</v>
      </c>
      <c r="B54" t="str">
        <f>'Indicator Data'!B62</f>
        <v>Rajshahi</v>
      </c>
      <c r="C54" t="str">
        <f>'Indicator Data'!C62</f>
        <v>Nawabganj</v>
      </c>
      <c r="D54">
        <f>'Indicator Data'!D62</f>
        <v>5070</v>
      </c>
      <c r="E54" s="238">
        <v>6.6</v>
      </c>
      <c r="F54" s="238">
        <v>7.4</v>
      </c>
      <c r="G54" s="238">
        <v>3</v>
      </c>
      <c r="H54" s="238" t="s">
        <v>468</v>
      </c>
      <c r="I54" s="238">
        <f>IF(OR('Indicator Data'!BT62=0,'Indicator Data'!BT62="No data"),"0",ROUND(IF('Indicator Data'!BT62&gt;I$3,0,IF('Indicator Data'!BT62&lt;I$4,10,(I$3-'Indicator Data'!BT62)/(I$3-I$4)*10)),1))</f>
        <v>9.5</v>
      </c>
      <c r="J54" s="238">
        <f>IF(OR('Indicator Data'!BV62=0,'Indicator Data'!BV62="No data"),"0",ROUND(IF('Indicator Data'!BV62&gt;J$3,0,IF('Indicator Data'!BV62&lt;J$4,10,(J$3-'Indicator Data'!BV62)/(J$3-J$4)*10)),1))</f>
        <v>8.9</v>
      </c>
      <c r="K54" s="238">
        <f>IF(OR('Indicator Data'!BW62=0,'Indicator Data'!BW62="No data"),"0",ROUND(IF('Indicator Data'!BW62&gt;K$3,0,IF('Indicator Data'!BW62&lt;K$4,10,(K$3-'Indicator Data'!BW62)/(K$3-K$4)*10)),1))</f>
        <v>9.6999999999999993</v>
      </c>
      <c r="L54" s="238" t="str">
        <f>IF(OR('Indicator Data'!BX62=0,'Indicator Data'!BX62="No data"),"0",ROUND(IF('Indicator Data'!BX62&gt;L$3,0,IF('Indicator Data'!BX62&lt;L$4,10,(L$3-'Indicator Data'!BX62)/(L$3-L$4)*10)),1))</f>
        <v>0</v>
      </c>
      <c r="M54" s="238">
        <f>IF(OR('Indicator Data'!BY62=0,'Indicator Data'!BY62="No data"),"0",ROUND(IF('Indicator Data'!BY62&gt;M$3,0,IF('Indicator Data'!BY62&lt;M$4,10,(M$3-'Indicator Data'!BY62)/(M$3-M$4)*10)),1))</f>
        <v>5.4</v>
      </c>
      <c r="N54" s="238">
        <f>IF(OR('Indicator Data'!BZ62=0,'Indicator Data'!BZ62="No data"),"0",ROUND(IF('Indicator Data'!BZ62&gt;N$3,0,IF('Indicator Data'!BZ62&lt;N$4,10,(N$3-'Indicator Data'!BZ62)/(N$3-N$4)*10)),1))</f>
        <v>5.2</v>
      </c>
      <c r="O54" s="238">
        <f>IF(OR('Indicator Data'!CA62=0,'Indicator Data'!CA62="No data"),"0",ROUND(IF('Indicator Data'!CA62&gt;O$3,0,IF('Indicator Data'!CA62&lt;O$4,10,(O$3-'Indicator Data'!CA62)/(O$3-O$4)*10)),1))</f>
        <v>8.8000000000000007</v>
      </c>
      <c r="P54" s="238">
        <f>IF(OR('Indicator Data'!CB62=0,'Indicator Data'!CB62="No data"),"0",ROUND(IF('Indicator Data'!CB62&gt;P$3,0,IF('Indicator Data'!CB62&lt;P$4,10,(P$3-'Indicator Data'!CB62)/(P$3-P$4)*10)),1))</f>
        <v>1.4</v>
      </c>
      <c r="Q54" s="238">
        <f>IF(OR('Indicator Data'!CC62=0,'Indicator Data'!CC62="No data"),"0",ROUND(IF('Indicator Data'!CC62&gt;Q$3,0,IF('Indicator Data'!CC62&lt;Q$4,10,(Q$3-'Indicator Data'!CC62)/(Q$3-Q$4)*10)),1))</f>
        <v>4.9000000000000004</v>
      </c>
      <c r="R54" s="238">
        <f>IF(OR('Indicator Data'!CD62=0,'Indicator Data'!CD62="No data"),"0",ROUND(IF('Indicator Data'!CD62&gt;R$3,0,IF('Indicator Data'!CD62&lt;R$4,10,(R$3-'Indicator Data'!CD62)/(R$3-R$4)*10)),1))</f>
        <v>0.4</v>
      </c>
      <c r="S54" s="238">
        <f>IF(OR('Indicator Data'!CE62=0,'Indicator Data'!CE62="No data"),"0",ROUND(IF('Indicator Data'!CE62&gt;S$3,0,IF('Indicator Data'!CE62&lt;S$4,10,(S$3-'Indicator Data'!CE62)/(S$3-S$4)*10)),1))</f>
        <v>5.0999999999999996</v>
      </c>
      <c r="T54" s="238">
        <f>IF(OR('Indicator Data'!CF62=0,'Indicator Data'!CF62="No data"),"0",ROUND(IF('Indicator Data'!CF62&gt;T$3,0,IF('Indicator Data'!CF62&lt;T$4,10,(T$3-'Indicator Data'!CF62)/(T$3-T$4)*10)),1))</f>
        <v>6.8</v>
      </c>
      <c r="U54" s="238">
        <f>IF(OR('Indicator Data'!CG62=0,'Indicator Data'!CG62="No data"),"0",ROUND(IF('Indicator Data'!CG62&gt;U$3,0,IF('Indicator Data'!CG62&lt;U$4,10,(U$3-'Indicator Data'!CG62)/(U$3-U$4)*10)),1))</f>
        <v>6.5</v>
      </c>
      <c r="V54" s="238">
        <f>IF(OR('Indicator Data'!CH62=0,'Indicator Data'!CH62="No data"),"0",ROUND(IF('Indicator Data'!CH62&gt;V$3,0,IF('Indicator Data'!CH62&lt;V$4,10,(V$3-'Indicator Data'!CH62)/(V$3-V$4)*10)),1))</f>
        <v>4.9000000000000004</v>
      </c>
      <c r="W54" s="238">
        <f>IF(OR('Indicator Data'!CI62=0,'Indicator Data'!CI62="No data"),"0",ROUND(IF('Indicator Data'!CI62&gt;W$3,0,IF('Indicator Data'!CI62&lt;W$4,10,(W$3-'Indicator Data'!CI62)/(W$3-W$4)*10)),1))</f>
        <v>7.5</v>
      </c>
      <c r="X54" s="238">
        <f>IF(OR('Indicator Data'!CJ62=0,'Indicator Data'!CJ62="No data"),"0",ROUND(IF('Indicator Data'!CJ62&gt;X$3,0,IF('Indicator Data'!CJ62&lt;X$4,10,(X$3-'Indicator Data'!CJ62)/(X$3-X$4)*10)),1))</f>
        <v>7.7</v>
      </c>
      <c r="Y54" s="238">
        <f>IF(OR('Indicator Data'!CK62=0,'Indicator Data'!CK62="No data"),"0",ROUND(IF('Indicator Data'!CK62&gt;Y$3,0,IF('Indicator Data'!CK62&lt;Y$4,10,(Y$3-'Indicator Data'!CK62)/(Y$3-Y$4)*10)),1))</f>
        <v>9.8000000000000007</v>
      </c>
      <c r="Z54" s="238">
        <f>IF(OR('Indicator Data'!CL62=0,'Indicator Data'!CL62="No data"),"0",ROUND(IF('Indicator Data'!CL62&gt;Z$3,0,IF('Indicator Data'!CL62&lt;Z$4,10,(Z$3-'Indicator Data'!CL62)/(Z$3-Z$4)*10)),1))</f>
        <v>4.5999999999999996</v>
      </c>
      <c r="AA54" s="238">
        <f>IF(OR('Indicator Data'!CM62=0,'Indicator Data'!CM62="No data"),"0",ROUND(IF('Indicator Data'!CM62&gt;AA$3,0,IF('Indicator Data'!CM62&lt;AA$4,10,(AA$3-'Indicator Data'!CM62)/(AA$3-AA$4)*10)),1))</f>
        <v>9.1</v>
      </c>
      <c r="AB54" s="238">
        <f>IF(OR('Indicator Data'!CN62=0,'Indicator Data'!CN62="No data"),"0",ROUND(IF('Indicator Data'!CN62&gt;AB$3,0,IF('Indicator Data'!CN62&lt;AB$4,10,(AB$3-'Indicator Data'!CN62)/(AB$3-AB$4)*10)),1))</f>
        <v>5.0999999999999996</v>
      </c>
      <c r="AC54" s="238">
        <f>IF(OR('Indicator Data'!CO62=0,'Indicator Data'!CO62="No data"),"0",ROUND(IF('Indicator Data'!CO62&gt;AC$3,0,IF('Indicator Data'!CO62&lt;AC$4,10,(AC$3-'Indicator Data'!CO62)/(AC$3-AC$4)*10)),1))</f>
        <v>3.9</v>
      </c>
      <c r="AD54" s="253">
        <f t="shared" si="10"/>
        <v>7</v>
      </c>
      <c r="AE54" s="253">
        <f t="shared" si="11"/>
        <v>3</v>
      </c>
      <c r="AF54" s="253">
        <f t="shared" si="5"/>
        <v>9.4</v>
      </c>
      <c r="AG54" s="253">
        <f t="shared" si="12"/>
        <v>5.3</v>
      </c>
      <c r="AH54" s="253">
        <f t="shared" si="13"/>
        <v>3.9</v>
      </c>
      <c r="AI54" s="253">
        <f t="shared" si="14"/>
        <v>6.9</v>
      </c>
      <c r="AJ54" s="253">
        <f t="shared" si="6"/>
        <v>5.7</v>
      </c>
      <c r="AK54" s="254">
        <f t="shared" si="7"/>
        <v>6.5</v>
      </c>
      <c r="AL54" s="254">
        <f t="shared" si="8"/>
        <v>4.4000000000000004</v>
      </c>
      <c r="AM54" s="254">
        <f t="shared" si="9"/>
        <v>5.5</v>
      </c>
      <c r="AN54" s="2"/>
      <c r="AO54" s="2"/>
      <c r="AP54" s="2"/>
      <c r="AQ54" s="2"/>
      <c r="AR54" s="2"/>
      <c r="AS54" s="2"/>
      <c r="AT54" s="2"/>
      <c r="AU54" s="2"/>
      <c r="AV54" s="2"/>
      <c r="AW54" s="2"/>
    </row>
    <row r="55" spans="1:49" ht="15.75" customHeight="1" x14ac:dyDescent="0.3">
      <c r="A55" t="str">
        <f>'Indicator Data'!A63</f>
        <v>Barind and Drought Prone Areas</v>
      </c>
      <c r="B55" t="str">
        <f>'Indicator Data'!B63</f>
        <v>Rajshahi</v>
      </c>
      <c r="C55" t="str">
        <f>'Indicator Data'!C63</f>
        <v>Pabna</v>
      </c>
      <c r="D55">
        <f>'Indicator Data'!D63</f>
        <v>5076</v>
      </c>
      <c r="E55" s="238">
        <v>6.6</v>
      </c>
      <c r="F55" s="238">
        <v>7.4</v>
      </c>
      <c r="G55" s="238">
        <v>3</v>
      </c>
      <c r="H55" s="238" t="s">
        <v>468</v>
      </c>
      <c r="I55" s="238">
        <f>IF(OR('Indicator Data'!BT63=0,'Indicator Data'!BT63="No data"),"0",ROUND(IF('Indicator Data'!BT63&gt;I$3,0,IF('Indicator Data'!BT63&lt;I$4,10,(I$3-'Indicator Data'!BT63)/(I$3-I$4)*10)),1))</f>
        <v>9.6</v>
      </c>
      <c r="J55" s="238">
        <f>IF(OR('Indicator Data'!BV63=0,'Indicator Data'!BV63="No data"),"0",ROUND(IF('Indicator Data'!BV63&gt;J$3,0,IF('Indicator Data'!BV63&lt;J$4,10,(J$3-'Indicator Data'!BV63)/(J$3-J$4)*10)),1))</f>
        <v>9.5</v>
      </c>
      <c r="K55" s="238">
        <f>IF(OR('Indicator Data'!BW63=0,'Indicator Data'!BW63="No data"),"0",ROUND(IF('Indicator Data'!BW63&gt;K$3,0,IF('Indicator Data'!BW63&lt;K$4,10,(K$3-'Indicator Data'!BW63)/(K$3-K$4)*10)),1))</f>
        <v>9.6999999999999993</v>
      </c>
      <c r="L55" s="238" t="str">
        <f>IF(OR('Indicator Data'!BX63=0,'Indicator Data'!BX63="No data"),"0",ROUND(IF('Indicator Data'!BX63&gt;L$3,0,IF('Indicator Data'!BX63&lt;L$4,10,(L$3-'Indicator Data'!BX63)/(L$3-L$4)*10)),1))</f>
        <v>0</v>
      </c>
      <c r="M55" s="238">
        <f>IF(OR('Indicator Data'!BY63=0,'Indicator Data'!BY63="No data"),"0",ROUND(IF('Indicator Data'!BY63&gt;M$3,0,IF('Indicator Data'!BY63&lt;M$4,10,(M$3-'Indicator Data'!BY63)/(M$3-M$4)*10)),1))</f>
        <v>4.3</v>
      </c>
      <c r="N55" s="238">
        <f>IF(OR('Indicator Data'!BZ63=0,'Indicator Data'!BZ63="No data"),"0",ROUND(IF('Indicator Data'!BZ63&gt;N$3,0,IF('Indicator Data'!BZ63&lt;N$4,10,(N$3-'Indicator Data'!BZ63)/(N$3-N$4)*10)),1))</f>
        <v>1.5</v>
      </c>
      <c r="O55" s="238">
        <f>IF(OR('Indicator Data'!CA63=0,'Indicator Data'!CA63="No data"),"0",ROUND(IF('Indicator Data'!CA63&gt;O$3,0,IF('Indicator Data'!CA63&lt;O$4,10,(O$3-'Indicator Data'!CA63)/(O$3-O$4)*10)),1))</f>
        <v>4</v>
      </c>
      <c r="P55" s="238">
        <f>IF(OR('Indicator Data'!CB63=0,'Indicator Data'!CB63="No data"),"0",ROUND(IF('Indicator Data'!CB63&gt;P$3,0,IF('Indicator Data'!CB63&lt;P$4,10,(P$3-'Indicator Data'!CB63)/(P$3-P$4)*10)),1))</f>
        <v>0.6</v>
      </c>
      <c r="Q55" s="238">
        <f>IF(OR('Indicator Data'!CC63=0,'Indicator Data'!CC63="No data"),"0",ROUND(IF('Indicator Data'!CC63&gt;Q$3,0,IF('Indicator Data'!CC63&lt;Q$4,10,(Q$3-'Indicator Data'!CC63)/(Q$3-Q$4)*10)),1))</f>
        <v>2.9</v>
      </c>
      <c r="R55" s="238">
        <f>IF(OR('Indicator Data'!CD63=0,'Indicator Data'!CD63="No data"),"0",ROUND(IF('Indicator Data'!CD63&gt;R$3,0,IF('Indicator Data'!CD63&lt;R$4,10,(R$3-'Indicator Data'!CD63)/(R$3-R$4)*10)),1))</f>
        <v>1.1000000000000001</v>
      </c>
      <c r="S55" s="238">
        <f>IF(OR('Indicator Data'!CE63=0,'Indicator Data'!CE63="No data"),"0",ROUND(IF('Indicator Data'!CE63&gt;S$3,0,IF('Indicator Data'!CE63&lt;S$4,10,(S$3-'Indicator Data'!CE63)/(S$3-S$4)*10)),1))</f>
        <v>6</v>
      </c>
      <c r="T55" s="238">
        <f>IF(OR('Indicator Data'!CF63=0,'Indicator Data'!CF63="No data"),"0",ROUND(IF('Indicator Data'!CF63&gt;T$3,0,IF('Indicator Data'!CF63&lt;T$4,10,(T$3-'Indicator Data'!CF63)/(T$3-T$4)*10)),1))</f>
        <v>8.3000000000000007</v>
      </c>
      <c r="U55" s="238">
        <f>IF(OR('Indicator Data'!CG63=0,'Indicator Data'!CG63="No data"),"0",ROUND(IF('Indicator Data'!CG63&gt;U$3,0,IF('Indicator Data'!CG63&lt;U$4,10,(U$3-'Indicator Data'!CG63)/(U$3-U$4)*10)),1))</f>
        <v>7.1</v>
      </c>
      <c r="V55" s="238">
        <f>IF(OR('Indicator Data'!CH63=0,'Indicator Data'!CH63="No data"),"0",ROUND(IF('Indicator Data'!CH63&gt;V$3,0,IF('Indicator Data'!CH63&lt;V$4,10,(V$3-'Indicator Data'!CH63)/(V$3-V$4)*10)),1))</f>
        <v>3.9</v>
      </c>
      <c r="W55" s="238">
        <f>IF(OR('Indicator Data'!CI63=0,'Indicator Data'!CI63="No data"),"0",ROUND(IF('Indicator Data'!CI63&gt;W$3,0,IF('Indicator Data'!CI63&lt;W$4,10,(W$3-'Indicator Data'!CI63)/(W$3-W$4)*10)),1))</f>
        <v>6.8</v>
      </c>
      <c r="X55" s="238">
        <f>IF(OR('Indicator Data'!CJ63=0,'Indicator Data'!CJ63="No data"),"0",ROUND(IF('Indicator Data'!CJ63&gt;X$3,0,IF('Indicator Data'!CJ63&lt;X$4,10,(X$3-'Indicator Data'!CJ63)/(X$3-X$4)*10)),1))</f>
        <v>5.5</v>
      </c>
      <c r="Y55" s="238">
        <f>IF(OR('Indicator Data'!CK63=0,'Indicator Data'!CK63="No data"),"0",ROUND(IF('Indicator Data'!CK63&gt;Y$3,0,IF('Indicator Data'!CK63&lt;Y$4,10,(Y$3-'Indicator Data'!CK63)/(Y$3-Y$4)*10)),1))</f>
        <v>7.4</v>
      </c>
      <c r="Z55" s="238">
        <f>IF(OR('Indicator Data'!CL63=0,'Indicator Data'!CL63="No data"),"0",ROUND(IF('Indicator Data'!CL63&gt;Z$3,0,IF('Indicator Data'!CL63&lt;Z$4,10,(Z$3-'Indicator Data'!CL63)/(Z$3-Z$4)*10)),1))</f>
        <v>6.1</v>
      </c>
      <c r="AA55" s="238">
        <f>IF(OR('Indicator Data'!CM63=0,'Indicator Data'!CM63="No data"),"0",ROUND(IF('Indicator Data'!CM63&gt;AA$3,0,IF('Indicator Data'!CM63&lt;AA$4,10,(AA$3-'Indicator Data'!CM63)/(AA$3-AA$4)*10)),1))</f>
        <v>9.1999999999999993</v>
      </c>
      <c r="AB55" s="238">
        <f>IF(OR('Indicator Data'!CN63=0,'Indicator Data'!CN63="No data"),"0",ROUND(IF('Indicator Data'!CN63&gt;AB$3,0,IF('Indicator Data'!CN63&lt;AB$4,10,(AB$3-'Indicator Data'!CN63)/(AB$3-AB$4)*10)),1))</f>
        <v>8</v>
      </c>
      <c r="AC55" s="238">
        <f>IF(OR('Indicator Data'!CO63=0,'Indicator Data'!CO63="No data"),"0",ROUND(IF('Indicator Data'!CO63&gt;AC$3,0,IF('Indicator Data'!CO63&lt;AC$4,10,(AC$3-'Indicator Data'!CO63)/(AC$3-AC$4)*10)),1))</f>
        <v>6.1</v>
      </c>
      <c r="AD55" s="253">
        <f t="shared" si="10"/>
        <v>7</v>
      </c>
      <c r="AE55" s="253">
        <f t="shared" si="11"/>
        <v>3</v>
      </c>
      <c r="AF55" s="253">
        <f t="shared" si="5"/>
        <v>9.6</v>
      </c>
      <c r="AG55" s="253">
        <f t="shared" si="12"/>
        <v>2.9</v>
      </c>
      <c r="AH55" s="253">
        <f t="shared" si="13"/>
        <v>2.2000000000000002</v>
      </c>
      <c r="AI55" s="253">
        <f t="shared" si="14"/>
        <v>6.4</v>
      </c>
      <c r="AJ55" s="253">
        <f t="shared" si="6"/>
        <v>7.4</v>
      </c>
      <c r="AK55" s="254">
        <f t="shared" si="7"/>
        <v>6.5</v>
      </c>
      <c r="AL55" s="254">
        <f t="shared" si="8"/>
        <v>3.8</v>
      </c>
      <c r="AM55" s="254">
        <f t="shared" si="9"/>
        <v>5.3</v>
      </c>
      <c r="AN55" s="2"/>
      <c r="AO55" s="2"/>
      <c r="AP55" s="2"/>
      <c r="AQ55" s="2"/>
      <c r="AR55" s="2"/>
      <c r="AS55" s="2"/>
      <c r="AT55" s="2"/>
      <c r="AU55" s="2"/>
      <c r="AV55" s="2"/>
      <c r="AW55" s="2"/>
    </row>
    <row r="56" spans="1:49" ht="15.75" customHeight="1" x14ac:dyDescent="0.3">
      <c r="A56" t="str">
        <f>'Indicator Data'!A64</f>
        <v>Barind and Drought Prone Areas</v>
      </c>
      <c r="B56" t="str">
        <f>'Indicator Data'!B64</f>
        <v>Rajshahi</v>
      </c>
      <c r="C56" t="str">
        <f>'Indicator Data'!C64</f>
        <v>Rajshahi</v>
      </c>
      <c r="D56">
        <f>'Indicator Data'!D64</f>
        <v>5081</v>
      </c>
      <c r="E56" s="238">
        <v>6.6</v>
      </c>
      <c r="F56" s="238">
        <v>7.4</v>
      </c>
      <c r="G56" s="238">
        <v>3</v>
      </c>
      <c r="H56" s="238" t="s">
        <v>468</v>
      </c>
      <c r="I56" s="238">
        <f>IF(OR('Indicator Data'!BT64=0,'Indicator Data'!BT64="No data"),"0",ROUND(IF('Indicator Data'!BT64&gt;I$3,0,IF('Indicator Data'!BT64&lt;I$4,10,(I$3-'Indicator Data'!BT64)/(I$3-I$4)*10)),1))</f>
        <v>9</v>
      </c>
      <c r="J56" s="238" t="str">
        <f>IF(OR('Indicator Data'!BV64=0,'Indicator Data'!BV64="No data"),"0",ROUND(IF('Indicator Data'!BV64&gt;J$3,0,IF('Indicator Data'!BV64&lt;J$4,10,(J$3-'Indicator Data'!BV64)/(J$3-J$4)*10)),1))</f>
        <v>0</v>
      </c>
      <c r="K56" s="238">
        <f>IF(OR('Indicator Data'!BW64=0,'Indicator Data'!BW64="No data"),"0",ROUND(IF('Indicator Data'!BW64&gt;K$3,0,IF('Indicator Data'!BW64&lt;K$4,10,(K$3-'Indicator Data'!BW64)/(K$3-K$4)*10)),1))</f>
        <v>9.3000000000000007</v>
      </c>
      <c r="L56" s="238" t="str">
        <f>IF(OR('Indicator Data'!BX64=0,'Indicator Data'!BX64="No data"),"0",ROUND(IF('Indicator Data'!BX64&gt;L$3,0,IF('Indicator Data'!BX64&lt;L$4,10,(L$3-'Indicator Data'!BX64)/(L$3-L$4)*10)),1))</f>
        <v>0</v>
      </c>
      <c r="M56" s="238">
        <f>IF(OR('Indicator Data'!BY64=0,'Indicator Data'!BY64="No data"),"0",ROUND(IF('Indicator Data'!BY64&gt;M$3,0,IF('Indicator Data'!BY64&lt;M$4,10,(M$3-'Indicator Data'!BY64)/(M$3-M$4)*10)),1))</f>
        <v>3.4</v>
      </c>
      <c r="N56" s="238">
        <f>IF(OR('Indicator Data'!BZ64=0,'Indicator Data'!BZ64="No data"),"0",ROUND(IF('Indicator Data'!BZ64&gt;N$3,0,IF('Indicator Data'!BZ64&lt;N$4,10,(N$3-'Indicator Data'!BZ64)/(N$3-N$4)*10)),1))</f>
        <v>2.4</v>
      </c>
      <c r="O56" s="238">
        <f>IF(OR('Indicator Data'!CA64=0,'Indicator Data'!CA64="No data"),"0",ROUND(IF('Indicator Data'!CA64&gt;O$3,0,IF('Indicator Data'!CA64&lt;O$4,10,(O$3-'Indicator Data'!CA64)/(O$3-O$4)*10)),1))</f>
        <v>5.7</v>
      </c>
      <c r="P56" s="238">
        <f>IF(OR('Indicator Data'!CB64=0,'Indicator Data'!CB64="No data"),"0",ROUND(IF('Indicator Data'!CB64&gt;P$3,0,IF('Indicator Data'!CB64&lt;P$4,10,(P$3-'Indicator Data'!CB64)/(P$3-P$4)*10)),1))</f>
        <v>1.4</v>
      </c>
      <c r="Q56" s="238">
        <f>IF(OR('Indicator Data'!CC64=0,'Indicator Data'!CC64="No data"),"0",ROUND(IF('Indicator Data'!CC64&gt;Q$3,0,IF('Indicator Data'!CC64&lt;Q$4,10,(Q$3-'Indicator Data'!CC64)/(Q$3-Q$4)*10)),1))</f>
        <v>2</v>
      </c>
      <c r="R56" s="238">
        <f>IF(OR('Indicator Data'!CD64=0,'Indicator Data'!CD64="No data"),"0",ROUND(IF('Indicator Data'!CD64&gt;R$3,0,IF('Indicator Data'!CD64&lt;R$4,10,(R$3-'Indicator Data'!CD64)/(R$3-R$4)*10)),1))</f>
        <v>0.2</v>
      </c>
      <c r="S56" s="238">
        <f>IF(OR('Indicator Data'!CE64=0,'Indicator Data'!CE64="No data"),"0",ROUND(IF('Indicator Data'!CE64&gt;S$3,0,IF('Indicator Data'!CE64&lt;S$4,10,(S$3-'Indicator Data'!CE64)/(S$3-S$4)*10)),1))</f>
        <v>1.5</v>
      </c>
      <c r="T56" s="238">
        <f>IF(OR('Indicator Data'!CF64=0,'Indicator Data'!CF64="No data"),"0",ROUND(IF('Indicator Data'!CF64&gt;T$3,0,IF('Indicator Data'!CF64&lt;T$4,10,(T$3-'Indicator Data'!CF64)/(T$3-T$4)*10)),1))</f>
        <v>2.9</v>
      </c>
      <c r="U56" s="238">
        <f>IF(OR('Indicator Data'!CG64=0,'Indicator Data'!CG64="No data"),"0",ROUND(IF('Indicator Data'!CG64&gt;U$3,0,IF('Indicator Data'!CG64&lt;U$4,10,(U$3-'Indicator Data'!CG64)/(U$3-U$4)*10)),1))</f>
        <v>5.8</v>
      </c>
      <c r="V56" s="238">
        <f>IF(OR('Indicator Data'!CH64=0,'Indicator Data'!CH64="No data"),"0",ROUND(IF('Indicator Data'!CH64&gt;V$3,0,IF('Indicator Data'!CH64&lt;V$4,10,(V$3-'Indicator Data'!CH64)/(V$3-V$4)*10)),1))</f>
        <v>2.5</v>
      </c>
      <c r="W56" s="238">
        <f>IF(OR('Indicator Data'!CI64=0,'Indicator Data'!CI64="No data"),"0",ROUND(IF('Indicator Data'!CI64&gt;W$3,0,IF('Indicator Data'!CI64&lt;W$4,10,(W$3-'Indicator Data'!CI64)/(W$3-W$4)*10)),1))</f>
        <v>6.3</v>
      </c>
      <c r="X56" s="238">
        <f>IF(OR('Indicator Data'!CJ64=0,'Indicator Data'!CJ64="No data"),"0",ROUND(IF('Indicator Data'!CJ64&gt;X$3,0,IF('Indicator Data'!CJ64&lt;X$4,10,(X$3-'Indicator Data'!CJ64)/(X$3-X$4)*10)),1))</f>
        <v>6.3</v>
      </c>
      <c r="Y56" s="238">
        <f>IF(OR('Indicator Data'!CK64=0,'Indicator Data'!CK64="No data"),"0",ROUND(IF('Indicator Data'!CK64&gt;Y$3,0,IF('Indicator Data'!CK64&lt;Y$4,10,(Y$3-'Indicator Data'!CK64)/(Y$3-Y$4)*10)),1))</f>
        <v>5.8</v>
      </c>
      <c r="Z56" s="238">
        <f>IF(OR('Indicator Data'!CL64=0,'Indicator Data'!CL64="No data"),"0",ROUND(IF('Indicator Data'!CL64&gt;Z$3,0,IF('Indicator Data'!CL64&lt;Z$4,10,(Z$3-'Indicator Data'!CL64)/(Z$3-Z$4)*10)),1))</f>
        <v>1.9</v>
      </c>
      <c r="AA56" s="238">
        <f>IF(OR('Indicator Data'!CM64=0,'Indicator Data'!CM64="No data"),"0",ROUND(IF('Indicator Data'!CM64&gt;AA$3,0,IF('Indicator Data'!CM64&lt;AA$4,10,(AA$3-'Indicator Data'!CM64)/(AA$3-AA$4)*10)),1))</f>
        <v>8</v>
      </c>
      <c r="AB56" s="238">
        <f>IF(OR('Indicator Data'!CN64=0,'Indicator Data'!CN64="No data"),"0",ROUND(IF('Indicator Data'!CN64&gt;AB$3,0,IF('Indicator Data'!CN64&lt;AB$4,10,(AB$3-'Indicator Data'!CN64)/(AB$3-AB$4)*10)),1))</f>
        <v>1.9</v>
      </c>
      <c r="AC56" s="238">
        <f>IF(OR('Indicator Data'!CO64=0,'Indicator Data'!CO64="No data"),"0",ROUND(IF('Indicator Data'!CO64&gt;AC$3,0,IF('Indicator Data'!CO64&lt;AC$4,10,(AC$3-'Indicator Data'!CO64)/(AC$3-AC$4)*10)),1))</f>
        <v>8.3000000000000007</v>
      </c>
      <c r="AD56" s="253">
        <f t="shared" si="10"/>
        <v>7</v>
      </c>
      <c r="AE56" s="253">
        <f t="shared" si="11"/>
        <v>3</v>
      </c>
      <c r="AF56" s="253">
        <f t="shared" si="5"/>
        <v>9.1999999999999993</v>
      </c>
      <c r="AG56" s="253">
        <f t="shared" si="12"/>
        <v>2.9</v>
      </c>
      <c r="AH56" s="253">
        <f t="shared" si="13"/>
        <v>2.2999999999999998</v>
      </c>
      <c r="AI56" s="253">
        <f t="shared" si="14"/>
        <v>4.4000000000000004</v>
      </c>
      <c r="AJ56" s="253">
        <f t="shared" si="6"/>
        <v>5</v>
      </c>
      <c r="AK56" s="254">
        <f t="shared" si="7"/>
        <v>6.4</v>
      </c>
      <c r="AL56" s="254">
        <f t="shared" si="8"/>
        <v>2.9</v>
      </c>
      <c r="AM56" s="254">
        <f t="shared" si="9"/>
        <v>4.9000000000000004</v>
      </c>
      <c r="AN56" s="2"/>
      <c r="AO56" s="2"/>
      <c r="AP56" s="2"/>
      <c r="AQ56" s="2"/>
      <c r="AR56" s="2"/>
      <c r="AS56" s="2"/>
      <c r="AT56" s="2"/>
      <c r="AU56" s="2"/>
      <c r="AV56" s="2"/>
      <c r="AW56" s="2"/>
    </row>
    <row r="57" spans="1:49" ht="15.75" customHeight="1" x14ac:dyDescent="0.3">
      <c r="A57" t="str">
        <f>'Indicator Data'!A65</f>
        <v>Barind and Drought Prone Areas</v>
      </c>
      <c r="B57" t="str">
        <f>'Indicator Data'!B65</f>
        <v>Rajshahi</v>
      </c>
      <c r="C57" t="str">
        <f>'Indicator Data'!C65</f>
        <v>Sirajganj</v>
      </c>
      <c r="D57">
        <f>'Indicator Data'!D65</f>
        <v>5088</v>
      </c>
      <c r="E57" s="238">
        <v>6.6</v>
      </c>
      <c r="F57" s="238">
        <v>7.4</v>
      </c>
      <c r="G57" s="238">
        <v>3</v>
      </c>
      <c r="H57" s="238" t="s">
        <v>468</v>
      </c>
      <c r="I57" s="238">
        <f>IF(OR('Indicator Data'!BT65=0,'Indicator Data'!BT65="No data"),"0",ROUND(IF('Indicator Data'!BT65&gt;I$3,0,IF('Indicator Data'!BT65&lt;I$4,10,(I$3-'Indicator Data'!BT65)/(I$3-I$4)*10)),1))</f>
        <v>7.9</v>
      </c>
      <c r="J57" s="238">
        <f>IF(OR('Indicator Data'!BV65=0,'Indicator Data'!BV65="No data"),"0",ROUND(IF('Indicator Data'!BV65&gt;J$3,0,IF('Indicator Data'!BV65&lt;J$4,10,(J$3-'Indicator Data'!BV65)/(J$3-J$4)*10)),1))</f>
        <v>7.9</v>
      </c>
      <c r="K57" s="238">
        <f>IF(OR('Indicator Data'!BW65=0,'Indicator Data'!BW65="No data"),"0",ROUND(IF('Indicator Data'!BW65&gt;K$3,0,IF('Indicator Data'!BW65&lt;K$4,10,(K$3-'Indicator Data'!BW65)/(K$3-K$4)*10)),1))</f>
        <v>9.4</v>
      </c>
      <c r="L57" s="238" t="str">
        <f>IF(OR('Indicator Data'!BX65=0,'Indicator Data'!BX65="No data"),"0",ROUND(IF('Indicator Data'!BX65&gt;L$3,0,IF('Indicator Data'!BX65&lt;L$4,10,(L$3-'Indicator Data'!BX65)/(L$3-L$4)*10)),1))</f>
        <v>0</v>
      </c>
      <c r="M57" s="238">
        <f>IF(OR('Indicator Data'!BY65=0,'Indicator Data'!BY65="No data"),"0",ROUND(IF('Indicator Data'!BY65&gt;M$3,0,IF('Indicator Data'!BY65&lt;M$4,10,(M$3-'Indicator Data'!BY65)/(M$3-M$4)*10)),1))</f>
        <v>7.4</v>
      </c>
      <c r="N57" s="238">
        <f>IF(OR('Indicator Data'!BZ65=0,'Indicator Data'!BZ65="No data"),"0",ROUND(IF('Indicator Data'!BZ65&gt;N$3,0,IF('Indicator Data'!BZ65&lt;N$4,10,(N$3-'Indicator Data'!BZ65)/(N$3-N$4)*10)),1))</f>
        <v>1.8</v>
      </c>
      <c r="O57" s="238">
        <f>IF(OR('Indicator Data'!CA65=0,'Indicator Data'!CA65="No data"),"0",ROUND(IF('Indicator Data'!CA65&gt;O$3,0,IF('Indicator Data'!CA65&lt;O$4,10,(O$3-'Indicator Data'!CA65)/(O$3-O$4)*10)),1))</f>
        <v>4.5999999999999996</v>
      </c>
      <c r="P57" s="238">
        <f>IF(OR('Indicator Data'!CB65=0,'Indicator Data'!CB65="No data"),"0",ROUND(IF('Indicator Data'!CB65&gt;P$3,0,IF('Indicator Data'!CB65&lt;P$4,10,(P$3-'Indicator Data'!CB65)/(P$3-P$4)*10)),1))</f>
        <v>0.3</v>
      </c>
      <c r="Q57" s="238">
        <f>IF(OR('Indicator Data'!CC65=0,'Indicator Data'!CC65="No data"),"0",ROUND(IF('Indicator Data'!CC65&gt;Q$3,0,IF('Indicator Data'!CC65&lt;Q$4,10,(Q$3-'Indicator Data'!CC65)/(Q$3-Q$4)*10)),1))</f>
        <v>4.5999999999999996</v>
      </c>
      <c r="R57" s="238">
        <f>IF(OR('Indicator Data'!CD65=0,'Indicator Data'!CD65="No data"),"0",ROUND(IF('Indicator Data'!CD65&gt;R$3,0,IF('Indicator Data'!CD65&lt;R$4,10,(R$3-'Indicator Data'!CD65)/(R$3-R$4)*10)),1))</f>
        <v>0.4</v>
      </c>
      <c r="S57" s="238">
        <f>IF(OR('Indicator Data'!CE65=0,'Indicator Data'!CE65="No data"),"0",ROUND(IF('Indicator Data'!CE65&gt;S$3,0,IF('Indicator Data'!CE65&lt;S$4,10,(S$3-'Indicator Data'!CE65)/(S$3-S$4)*10)),1))</f>
        <v>7.2</v>
      </c>
      <c r="T57" s="238">
        <f>IF(OR('Indicator Data'!CF65=0,'Indicator Data'!CF65="No data"),"0",ROUND(IF('Indicator Data'!CF65&gt;T$3,0,IF('Indicator Data'!CF65&lt;T$4,10,(T$3-'Indicator Data'!CF65)/(T$3-T$4)*10)),1))</f>
        <v>9.6999999999999993</v>
      </c>
      <c r="U57" s="238">
        <f>IF(OR('Indicator Data'!CG65=0,'Indicator Data'!CG65="No data"),"0",ROUND(IF('Indicator Data'!CG65&gt;U$3,0,IF('Indicator Data'!CG65&lt;U$4,10,(U$3-'Indicator Data'!CG65)/(U$3-U$4)*10)),1))</f>
        <v>6.2</v>
      </c>
      <c r="V57" s="238">
        <f>IF(OR('Indicator Data'!CH65=0,'Indicator Data'!CH65="No data"),"0",ROUND(IF('Indicator Data'!CH65&gt;V$3,0,IF('Indicator Data'!CH65&lt;V$4,10,(V$3-'Indicator Data'!CH65)/(V$3-V$4)*10)),1))</f>
        <v>6.9</v>
      </c>
      <c r="W57" s="238">
        <f>IF(OR('Indicator Data'!CI65=0,'Indicator Data'!CI65="No data"),"0",ROUND(IF('Indicator Data'!CI65&gt;W$3,0,IF('Indicator Data'!CI65&lt;W$4,10,(W$3-'Indicator Data'!CI65)/(W$3-W$4)*10)),1))</f>
        <v>8</v>
      </c>
      <c r="X57" s="238">
        <f>IF(OR('Indicator Data'!CJ65=0,'Indicator Data'!CJ65="No data"),"0",ROUND(IF('Indicator Data'!CJ65&gt;X$3,0,IF('Indicator Data'!CJ65&lt;X$4,10,(X$3-'Indicator Data'!CJ65)/(X$3-X$4)*10)),1))</f>
        <v>4.7</v>
      </c>
      <c r="Y57" s="238">
        <f>IF(OR('Indicator Data'!CK65=0,'Indicator Data'!CK65="No data"),"0",ROUND(IF('Indicator Data'!CK65&gt;Y$3,0,IF('Indicator Data'!CK65&lt;Y$4,10,(Y$3-'Indicator Data'!CK65)/(Y$3-Y$4)*10)),1))</f>
        <v>7.8</v>
      </c>
      <c r="Z57" s="238">
        <f>IF(OR('Indicator Data'!CL65=0,'Indicator Data'!CL65="No data"),"0",ROUND(IF('Indicator Data'!CL65&gt;Z$3,0,IF('Indicator Data'!CL65&lt;Z$4,10,(Z$3-'Indicator Data'!CL65)/(Z$3-Z$4)*10)),1))</f>
        <v>7.2</v>
      </c>
      <c r="AA57" s="238">
        <f>IF(OR('Indicator Data'!CM65=0,'Indicator Data'!CM65="No data"),"0",ROUND(IF('Indicator Data'!CM65&gt;AA$3,0,IF('Indicator Data'!CM65&lt;AA$4,10,(AA$3-'Indicator Data'!CM65)/(AA$3-AA$4)*10)),1))</f>
        <v>9.1</v>
      </c>
      <c r="AB57" s="238">
        <f>IF(OR('Indicator Data'!CN65=0,'Indicator Data'!CN65="No data"),"0",ROUND(IF('Indicator Data'!CN65&gt;AB$3,0,IF('Indicator Data'!CN65&lt;AB$4,10,(AB$3-'Indicator Data'!CN65)/(AB$3-AB$4)*10)),1))</f>
        <v>6.9</v>
      </c>
      <c r="AC57" s="238">
        <f>IF(OR('Indicator Data'!CO65=0,'Indicator Data'!CO65="No data"),"0",ROUND(IF('Indicator Data'!CO65&gt;AC$3,0,IF('Indicator Data'!CO65&lt;AC$4,10,(AC$3-'Indicator Data'!CO65)/(AC$3-AC$4)*10)),1))</f>
        <v>5.0999999999999996</v>
      </c>
      <c r="AD57" s="253">
        <f t="shared" si="10"/>
        <v>7</v>
      </c>
      <c r="AE57" s="253">
        <f t="shared" si="11"/>
        <v>3</v>
      </c>
      <c r="AF57" s="253">
        <f t="shared" si="5"/>
        <v>8.4</v>
      </c>
      <c r="AG57" s="253">
        <f t="shared" si="12"/>
        <v>4.5999999999999996</v>
      </c>
      <c r="AH57" s="253">
        <f t="shared" si="13"/>
        <v>2.5</v>
      </c>
      <c r="AI57" s="253">
        <f t="shared" si="14"/>
        <v>7.2</v>
      </c>
      <c r="AJ57" s="253">
        <f t="shared" si="6"/>
        <v>7.1</v>
      </c>
      <c r="AK57" s="254">
        <f t="shared" si="7"/>
        <v>6.1</v>
      </c>
      <c r="AL57" s="254">
        <f t="shared" si="8"/>
        <v>4.3</v>
      </c>
      <c r="AM57" s="254">
        <f t="shared" si="9"/>
        <v>5.3</v>
      </c>
      <c r="AN57" s="2"/>
      <c r="AO57" s="2"/>
      <c r="AP57" s="2"/>
      <c r="AQ57" s="2"/>
      <c r="AR57" s="2"/>
      <c r="AS57" s="2"/>
      <c r="AT57" s="2"/>
      <c r="AU57" s="2"/>
      <c r="AV57" s="2"/>
      <c r="AW57" s="2"/>
    </row>
    <row r="58" spans="1:49" ht="15.75" customHeight="1" x14ac:dyDescent="0.3">
      <c r="A58" t="str">
        <f>'Indicator Data'!A66</f>
        <v>Barind and Drought Prone Areas</v>
      </c>
      <c r="B58" t="str">
        <f>'Indicator Data'!B66</f>
        <v>Rangpur</v>
      </c>
      <c r="C58" t="str">
        <f>'Indicator Data'!C66</f>
        <v>Dinajpur</v>
      </c>
      <c r="D58">
        <f>'Indicator Data'!D66</f>
        <v>5527</v>
      </c>
      <c r="E58" s="238">
        <v>6.6</v>
      </c>
      <c r="F58" s="238">
        <v>7.4</v>
      </c>
      <c r="G58" s="238">
        <v>3</v>
      </c>
      <c r="H58" s="238" t="s">
        <v>468</v>
      </c>
      <c r="I58" s="238">
        <f>IF(OR('Indicator Data'!BT66=0,'Indicator Data'!BT66="No data"),"0",ROUND(IF('Indicator Data'!BT66&gt;I$3,0,IF('Indicator Data'!BT66&lt;I$4,10,(I$3-'Indicator Data'!BT66)/(I$3-I$4)*10)),1))</f>
        <v>9.4</v>
      </c>
      <c r="J58" s="238">
        <f>IF(OR('Indicator Data'!BV66=0,'Indicator Data'!BV66="No data"),"0",ROUND(IF('Indicator Data'!BV66&gt;J$3,0,IF('Indicator Data'!BV66&lt;J$4,10,(J$3-'Indicator Data'!BV66)/(J$3-J$4)*10)),1))</f>
        <v>8.9</v>
      </c>
      <c r="K58" s="238">
        <f>IF(OR('Indicator Data'!BW66=0,'Indicator Data'!BW66="No data"),"0",ROUND(IF('Indicator Data'!BW66&gt;K$3,0,IF('Indicator Data'!BW66&lt;K$4,10,(K$3-'Indicator Data'!BW66)/(K$3-K$4)*10)),1))</f>
        <v>9.6999999999999993</v>
      </c>
      <c r="L58" s="238" t="str">
        <f>IF(OR('Indicator Data'!BX66=0,'Indicator Data'!BX66="No data"),"0",ROUND(IF('Indicator Data'!BX66&gt;L$3,0,IF('Indicator Data'!BX66&lt;L$4,10,(L$3-'Indicator Data'!BX66)/(L$3-L$4)*10)),1))</f>
        <v>0</v>
      </c>
      <c r="M58" s="238">
        <f>IF(OR('Indicator Data'!BY66=0,'Indicator Data'!BY66="No data"),"0",ROUND(IF('Indicator Data'!BY66&gt;M$3,0,IF('Indicator Data'!BY66&lt;M$4,10,(M$3-'Indicator Data'!BY66)/(M$3-M$4)*10)),1))</f>
        <v>2.8</v>
      </c>
      <c r="N58" s="238">
        <f>IF(OR('Indicator Data'!BZ66=0,'Indicator Data'!BZ66="No data"),"0",ROUND(IF('Indicator Data'!BZ66&gt;N$3,0,IF('Indicator Data'!BZ66&lt;N$4,10,(N$3-'Indicator Data'!BZ66)/(N$3-N$4)*10)),1))</f>
        <v>0.3</v>
      </c>
      <c r="O58" s="238">
        <f>IF(OR('Indicator Data'!CA66=0,'Indicator Data'!CA66="No data"),"0",ROUND(IF('Indicator Data'!CA66&gt;O$3,0,IF('Indicator Data'!CA66&lt;O$4,10,(O$3-'Indicator Data'!CA66)/(O$3-O$4)*10)),1))</f>
        <v>3.2</v>
      </c>
      <c r="P58" s="238">
        <f>IF(OR('Indicator Data'!CB66=0,'Indicator Data'!CB66="No data"),"0",ROUND(IF('Indicator Data'!CB66&gt;P$3,0,IF('Indicator Data'!CB66&lt;P$4,10,(P$3-'Indicator Data'!CB66)/(P$3-P$4)*10)),1))</f>
        <v>0.2</v>
      </c>
      <c r="Q58" s="238">
        <f>IF(OR('Indicator Data'!CC66=0,'Indicator Data'!CC66="No data"),"0",ROUND(IF('Indicator Data'!CC66&gt;Q$3,0,IF('Indicator Data'!CC66&lt;Q$4,10,(Q$3-'Indicator Data'!CC66)/(Q$3-Q$4)*10)),1))</f>
        <v>2.8</v>
      </c>
      <c r="R58" s="238">
        <f>IF(OR('Indicator Data'!CD66=0,'Indicator Data'!CD66="No data"),"0",ROUND(IF('Indicator Data'!CD66&gt;R$3,0,IF('Indicator Data'!CD66&lt;R$4,10,(R$3-'Indicator Data'!CD66)/(R$3-R$4)*10)),1))</f>
        <v>3.5</v>
      </c>
      <c r="S58" s="238">
        <f>IF(OR('Indicator Data'!CE66=0,'Indicator Data'!CE66="No data"),"0",ROUND(IF('Indicator Data'!CE66&gt;S$3,0,IF('Indicator Data'!CE66&lt;S$4,10,(S$3-'Indicator Data'!CE66)/(S$3-S$4)*10)),1))</f>
        <v>2.9</v>
      </c>
      <c r="T58" s="238">
        <f>IF(OR('Indicator Data'!CF66=0,'Indicator Data'!CF66="No data"),"0",ROUND(IF('Indicator Data'!CF66&gt;T$3,0,IF('Indicator Data'!CF66&lt;T$4,10,(T$3-'Indicator Data'!CF66)/(T$3-T$4)*10)),1))</f>
        <v>3.8</v>
      </c>
      <c r="U58" s="238">
        <f>IF(OR('Indicator Data'!CG66=0,'Indicator Data'!CG66="No data"),"0",ROUND(IF('Indicator Data'!CG66&gt;U$3,0,IF('Indicator Data'!CG66&lt;U$4,10,(U$3-'Indicator Data'!CG66)/(U$3-U$4)*10)),1))</f>
        <v>1.1000000000000001</v>
      </c>
      <c r="V58" s="238">
        <f>IF(OR('Indicator Data'!CH66=0,'Indicator Data'!CH66="No data"),"0",ROUND(IF('Indicator Data'!CH66&gt;V$3,0,IF('Indicator Data'!CH66&lt;V$4,10,(V$3-'Indicator Data'!CH66)/(V$3-V$4)*10)),1))</f>
        <v>3.6</v>
      </c>
      <c r="W58" s="238">
        <f>IF(OR('Indicator Data'!CI66=0,'Indicator Data'!CI66="No data"),"0",ROUND(IF('Indicator Data'!CI66&gt;W$3,0,IF('Indicator Data'!CI66&lt;W$4,10,(W$3-'Indicator Data'!CI66)/(W$3-W$4)*10)),1))</f>
        <v>6.4</v>
      </c>
      <c r="X58" s="238">
        <f>IF(OR('Indicator Data'!CJ66=0,'Indicator Data'!CJ66="No data"),"0",ROUND(IF('Indicator Data'!CJ66&gt;X$3,0,IF('Indicator Data'!CJ66&lt;X$4,10,(X$3-'Indicator Data'!CJ66)/(X$3-X$4)*10)),1))</f>
        <v>5.4</v>
      </c>
      <c r="Y58" s="238">
        <f>IF(OR('Indicator Data'!CK66=0,'Indicator Data'!CK66="No data"),"0",ROUND(IF('Indicator Data'!CK66&gt;Y$3,0,IF('Indicator Data'!CK66&lt;Y$4,10,(Y$3-'Indicator Data'!CK66)/(Y$3-Y$4)*10)),1))</f>
        <v>3.9</v>
      </c>
      <c r="Z58" s="238">
        <f>IF(OR('Indicator Data'!CL66=0,'Indicator Data'!CL66="No data"),"0",ROUND(IF('Indicator Data'!CL66&gt;Z$3,0,IF('Indicator Data'!CL66&lt;Z$4,10,(Z$3-'Indicator Data'!CL66)/(Z$3-Z$4)*10)),1))</f>
        <v>2.8</v>
      </c>
      <c r="AA58" s="238">
        <f>IF(OR('Indicator Data'!CM66=0,'Indicator Data'!CM66="No data"),"0",ROUND(IF('Indicator Data'!CM66&gt;AA$3,0,IF('Indicator Data'!CM66&lt;AA$4,10,(AA$3-'Indicator Data'!CM66)/(AA$3-AA$4)*10)),1))</f>
        <v>9.4</v>
      </c>
      <c r="AB58" s="238">
        <f>IF(OR('Indicator Data'!CN66=0,'Indicator Data'!CN66="No data"),"0",ROUND(IF('Indicator Data'!CN66&gt;AB$3,0,IF('Indicator Data'!CN66&lt;AB$4,10,(AB$3-'Indicator Data'!CN66)/(AB$3-AB$4)*10)),1))</f>
        <v>5.8</v>
      </c>
      <c r="AC58" s="238">
        <f>IF(OR('Indicator Data'!CO66=0,'Indicator Data'!CO66="No data"),"0",ROUND(IF('Indicator Data'!CO66&gt;AC$3,0,IF('Indicator Data'!CO66&lt;AC$4,10,(AC$3-'Indicator Data'!CO66)/(AC$3-AC$4)*10)),1))</f>
        <v>7.7</v>
      </c>
      <c r="AD58" s="253">
        <f t="shared" si="10"/>
        <v>7</v>
      </c>
      <c r="AE58" s="253">
        <f t="shared" si="11"/>
        <v>3</v>
      </c>
      <c r="AF58" s="253">
        <f t="shared" si="5"/>
        <v>9.3000000000000007</v>
      </c>
      <c r="AG58" s="253">
        <f t="shared" si="12"/>
        <v>1.6</v>
      </c>
      <c r="AH58" s="253">
        <f t="shared" si="13"/>
        <v>2.4</v>
      </c>
      <c r="AI58" s="253">
        <f t="shared" si="14"/>
        <v>3.9</v>
      </c>
      <c r="AJ58" s="253">
        <f t="shared" si="6"/>
        <v>6.4</v>
      </c>
      <c r="AK58" s="254">
        <f t="shared" si="7"/>
        <v>6.4</v>
      </c>
      <c r="AL58" s="254">
        <f t="shared" si="8"/>
        <v>2.9</v>
      </c>
      <c r="AM58" s="254">
        <f t="shared" si="9"/>
        <v>4.9000000000000004</v>
      </c>
      <c r="AN58" s="2"/>
      <c r="AO58" s="2"/>
      <c r="AP58" s="2"/>
      <c r="AQ58" s="2"/>
      <c r="AR58" s="2"/>
      <c r="AS58" s="2"/>
      <c r="AT58" s="2"/>
      <c r="AU58" s="2"/>
      <c r="AV58" s="2"/>
      <c r="AW58" s="2"/>
    </row>
    <row r="59" spans="1:49" ht="15.75" customHeight="1" x14ac:dyDescent="0.3">
      <c r="A59" t="str">
        <f>'Indicator Data'!A67</f>
        <v>Barind and Drought Prone Areas</v>
      </c>
      <c r="B59" t="str">
        <f>'Indicator Data'!B67</f>
        <v>Rangpur</v>
      </c>
      <c r="C59" t="str">
        <f>'Indicator Data'!C67</f>
        <v>Gaibandha</v>
      </c>
      <c r="D59">
        <f>'Indicator Data'!D67</f>
        <v>5532</v>
      </c>
      <c r="E59" s="238">
        <v>6.6</v>
      </c>
      <c r="F59" s="238">
        <v>7.4</v>
      </c>
      <c r="G59" s="238">
        <v>3</v>
      </c>
      <c r="H59" s="238" t="s">
        <v>468</v>
      </c>
      <c r="I59" s="238">
        <f>IF(OR('Indicator Data'!BT67=0,'Indicator Data'!BT67="No data"),"0",ROUND(IF('Indicator Data'!BT67&gt;I$3,0,IF('Indicator Data'!BT67&lt;I$4,10,(I$3-'Indicator Data'!BT67)/(I$3-I$4)*10)),1))</f>
        <v>7.6</v>
      </c>
      <c r="J59" s="238">
        <f>IF(OR('Indicator Data'!BV67=0,'Indicator Data'!BV67="No data"),"0",ROUND(IF('Indicator Data'!BV67&gt;J$3,0,IF('Indicator Data'!BV67&lt;J$4,10,(J$3-'Indicator Data'!BV67)/(J$3-J$4)*10)),1))</f>
        <v>9</v>
      </c>
      <c r="K59" s="238">
        <f>IF(OR('Indicator Data'!BW67=0,'Indicator Data'!BW67="No data"),"0",ROUND(IF('Indicator Data'!BW67&gt;K$3,0,IF('Indicator Data'!BW67&lt;K$4,10,(K$3-'Indicator Data'!BW67)/(K$3-K$4)*10)),1))</f>
        <v>9.8000000000000007</v>
      </c>
      <c r="L59" s="238" t="str">
        <f>IF(OR('Indicator Data'!BX67=0,'Indicator Data'!BX67="No data"),"0",ROUND(IF('Indicator Data'!BX67&gt;L$3,0,IF('Indicator Data'!BX67&lt;L$4,10,(L$3-'Indicator Data'!BX67)/(L$3-L$4)*10)),1))</f>
        <v>0</v>
      </c>
      <c r="M59" s="238">
        <f>IF(OR('Indicator Data'!BY67=0,'Indicator Data'!BY67="No data"),"0",ROUND(IF('Indicator Data'!BY67&gt;M$3,0,IF('Indicator Data'!BY67&lt;M$4,10,(M$3-'Indicator Data'!BY67)/(M$3-M$4)*10)),1))</f>
        <v>3.5</v>
      </c>
      <c r="N59" s="238">
        <f>IF(OR('Indicator Data'!BZ67=0,'Indicator Data'!BZ67="No data"),"0",ROUND(IF('Indicator Data'!BZ67&gt;N$3,0,IF('Indicator Data'!BZ67&lt;N$4,10,(N$3-'Indicator Data'!BZ67)/(N$3-N$4)*10)),1))</f>
        <v>1.6</v>
      </c>
      <c r="O59" s="238">
        <f>IF(OR('Indicator Data'!CA67=0,'Indicator Data'!CA67="No data"),"0",ROUND(IF('Indicator Data'!CA67&gt;O$3,0,IF('Indicator Data'!CA67&lt;O$4,10,(O$3-'Indicator Data'!CA67)/(O$3-O$4)*10)),1))</f>
        <v>6.9</v>
      </c>
      <c r="P59" s="238">
        <f>IF(OR('Indicator Data'!CB67=0,'Indicator Data'!CB67="No data"),"0",ROUND(IF('Indicator Data'!CB67&gt;P$3,0,IF('Indicator Data'!CB67&lt;P$4,10,(P$3-'Indicator Data'!CB67)/(P$3-P$4)*10)),1))</f>
        <v>0.4</v>
      </c>
      <c r="Q59" s="238">
        <f>IF(OR('Indicator Data'!CC67=0,'Indicator Data'!CC67="No data"),"0",ROUND(IF('Indicator Data'!CC67&gt;Q$3,0,IF('Indicator Data'!CC67&lt;Q$4,10,(Q$3-'Indicator Data'!CC67)/(Q$3-Q$4)*10)),1))</f>
        <v>2.5</v>
      </c>
      <c r="R59" s="238">
        <f>IF(OR('Indicator Data'!CD67=0,'Indicator Data'!CD67="No data"),"0",ROUND(IF('Indicator Data'!CD67&gt;R$3,0,IF('Indicator Data'!CD67&lt;R$4,10,(R$3-'Indicator Data'!CD67)/(R$3-R$4)*10)),1))</f>
        <v>3.3</v>
      </c>
      <c r="S59" s="238">
        <f>IF(OR('Indicator Data'!CE67=0,'Indicator Data'!CE67="No data"),"0",ROUND(IF('Indicator Data'!CE67&gt;S$3,0,IF('Indicator Data'!CE67&lt;S$4,10,(S$3-'Indicator Data'!CE67)/(S$3-S$4)*10)),1))</f>
        <v>5.0999999999999996</v>
      </c>
      <c r="T59" s="238">
        <f>IF(OR('Indicator Data'!CF67=0,'Indicator Data'!CF67="No data"),"0",ROUND(IF('Indicator Data'!CF67&gt;T$3,0,IF('Indicator Data'!CF67&lt;T$4,10,(T$3-'Indicator Data'!CF67)/(T$3-T$4)*10)),1))</f>
        <v>8</v>
      </c>
      <c r="U59" s="238">
        <f>IF(OR('Indicator Data'!CG67=0,'Indicator Data'!CG67="No data"),"0",ROUND(IF('Indicator Data'!CG67&gt;U$3,0,IF('Indicator Data'!CG67&lt;U$4,10,(U$3-'Indicator Data'!CG67)/(U$3-U$4)*10)),1))</f>
        <v>3.5</v>
      </c>
      <c r="V59" s="238">
        <f>IF(OR('Indicator Data'!CH67=0,'Indicator Data'!CH67="No data"),"0",ROUND(IF('Indicator Data'!CH67&gt;V$3,0,IF('Indicator Data'!CH67&lt;V$4,10,(V$3-'Indicator Data'!CH67)/(V$3-V$4)*10)),1))</f>
        <v>4.3</v>
      </c>
      <c r="W59" s="238">
        <f>IF(OR('Indicator Data'!CI67=0,'Indicator Data'!CI67="No data"),"0",ROUND(IF('Indicator Data'!CI67&gt;W$3,0,IF('Indicator Data'!CI67&lt;W$4,10,(W$3-'Indicator Data'!CI67)/(W$3-W$4)*10)),1))</f>
        <v>7.2</v>
      </c>
      <c r="X59" s="238">
        <f>IF(OR('Indicator Data'!CJ67=0,'Indicator Data'!CJ67="No data"),"0",ROUND(IF('Indicator Data'!CJ67&gt;X$3,0,IF('Indicator Data'!CJ67&lt;X$4,10,(X$3-'Indicator Data'!CJ67)/(X$3-X$4)*10)),1))</f>
        <v>3.8</v>
      </c>
      <c r="Y59" s="238">
        <f>IF(OR('Indicator Data'!CK67=0,'Indicator Data'!CK67="No data"),"0",ROUND(IF('Indicator Data'!CK67&gt;Y$3,0,IF('Indicator Data'!CK67&lt;Y$4,10,(Y$3-'Indicator Data'!CK67)/(Y$3-Y$4)*10)),1))</f>
        <v>8.3000000000000007</v>
      </c>
      <c r="Z59" s="238">
        <f>IF(OR('Indicator Data'!CL67=0,'Indicator Data'!CL67="No data"),"0",ROUND(IF('Indicator Data'!CL67&gt;Z$3,0,IF('Indicator Data'!CL67&lt;Z$4,10,(Z$3-'Indicator Data'!CL67)/(Z$3-Z$4)*10)),1))</f>
        <v>6</v>
      </c>
      <c r="AA59" s="238">
        <f>IF(OR('Indicator Data'!CM67=0,'Indicator Data'!CM67="No data"),"0",ROUND(IF('Indicator Data'!CM67&gt;AA$3,0,IF('Indicator Data'!CM67&lt;AA$4,10,(AA$3-'Indicator Data'!CM67)/(AA$3-AA$4)*10)),1))</f>
        <v>9.6999999999999993</v>
      </c>
      <c r="AB59" s="238">
        <f>IF(OR('Indicator Data'!CN67=0,'Indicator Data'!CN67="No data"),"0",ROUND(IF('Indicator Data'!CN67&gt;AB$3,0,IF('Indicator Data'!CN67&lt;AB$4,10,(AB$3-'Indicator Data'!CN67)/(AB$3-AB$4)*10)),1))</f>
        <v>7.6</v>
      </c>
      <c r="AC59" s="238">
        <f>IF(OR('Indicator Data'!CO67=0,'Indicator Data'!CO67="No data"),"0",ROUND(IF('Indicator Data'!CO67&gt;AC$3,0,IF('Indicator Data'!CO67&lt;AC$4,10,(AC$3-'Indicator Data'!CO67)/(AC$3-AC$4)*10)),1))</f>
        <v>6.2</v>
      </c>
      <c r="AD59" s="253">
        <f t="shared" si="10"/>
        <v>7</v>
      </c>
      <c r="AE59" s="253">
        <f t="shared" si="11"/>
        <v>3</v>
      </c>
      <c r="AF59" s="253">
        <f t="shared" si="5"/>
        <v>8.8000000000000007</v>
      </c>
      <c r="AG59" s="253">
        <f t="shared" si="12"/>
        <v>2.6</v>
      </c>
      <c r="AH59" s="253">
        <f t="shared" si="13"/>
        <v>3.3</v>
      </c>
      <c r="AI59" s="253">
        <f t="shared" si="14"/>
        <v>5.7</v>
      </c>
      <c r="AJ59" s="253">
        <f t="shared" si="6"/>
        <v>7.4</v>
      </c>
      <c r="AK59" s="254">
        <f t="shared" si="7"/>
        <v>6.3</v>
      </c>
      <c r="AL59" s="254">
        <f t="shared" si="8"/>
        <v>3.8</v>
      </c>
      <c r="AM59" s="254">
        <f t="shared" si="9"/>
        <v>5.2</v>
      </c>
      <c r="AN59" s="2"/>
      <c r="AO59" s="2"/>
      <c r="AP59" s="2"/>
      <c r="AQ59" s="2"/>
      <c r="AR59" s="2"/>
      <c r="AS59" s="2"/>
      <c r="AT59" s="2"/>
      <c r="AU59" s="2"/>
      <c r="AV59" s="2"/>
      <c r="AW59" s="2"/>
    </row>
    <row r="60" spans="1:49" ht="15.75" customHeight="1" x14ac:dyDescent="0.3">
      <c r="A60" t="str">
        <f>'Indicator Data'!A68</f>
        <v>Barind and Drought Prone Areas</v>
      </c>
      <c r="B60" t="str">
        <f>'Indicator Data'!B68</f>
        <v>Rangpur</v>
      </c>
      <c r="C60" t="str">
        <f>'Indicator Data'!C68</f>
        <v>Kurigram</v>
      </c>
      <c r="D60">
        <f>'Indicator Data'!D68</f>
        <v>5549</v>
      </c>
      <c r="E60" s="238">
        <v>6.6</v>
      </c>
      <c r="F60" s="238">
        <v>7.4</v>
      </c>
      <c r="G60" s="238">
        <v>3</v>
      </c>
      <c r="H60" s="238" t="s">
        <v>468</v>
      </c>
      <c r="I60" s="238">
        <f>IF(OR('Indicator Data'!BT68=0,'Indicator Data'!BT68="No data"),"0",ROUND(IF('Indicator Data'!BT68&gt;I$3,0,IF('Indicator Data'!BT68&lt;I$4,10,(I$3-'Indicator Data'!BT68)/(I$3-I$4)*10)),1))</f>
        <v>7.2</v>
      </c>
      <c r="J60" s="238">
        <f>IF(OR('Indicator Data'!BV68=0,'Indicator Data'!BV68="No data"),"0",ROUND(IF('Indicator Data'!BV68&gt;J$3,0,IF('Indicator Data'!BV68&lt;J$4,10,(J$3-'Indicator Data'!BV68)/(J$3-J$4)*10)),1))</f>
        <v>7.6</v>
      </c>
      <c r="K60" s="238">
        <f>IF(OR('Indicator Data'!BW68=0,'Indicator Data'!BW68="No data"),"0",ROUND(IF('Indicator Data'!BW68&gt;K$3,0,IF('Indicator Data'!BW68&lt;K$4,10,(K$3-'Indicator Data'!BW68)/(K$3-K$4)*10)),1))</f>
        <v>9.5</v>
      </c>
      <c r="L60" s="238" t="str">
        <f>IF(OR('Indicator Data'!BX68=0,'Indicator Data'!BX68="No data"),"0",ROUND(IF('Indicator Data'!BX68&gt;L$3,0,IF('Indicator Data'!BX68&lt;L$4,10,(L$3-'Indicator Data'!BX68)/(L$3-L$4)*10)),1))</f>
        <v>0</v>
      </c>
      <c r="M60" s="238">
        <f>IF(OR('Indicator Data'!BY68=0,'Indicator Data'!BY68="No data"),"0",ROUND(IF('Indicator Data'!BY68&gt;M$3,0,IF('Indicator Data'!BY68&lt;M$4,10,(M$3-'Indicator Data'!BY68)/(M$3-M$4)*10)),1))</f>
        <v>6.9</v>
      </c>
      <c r="N60" s="238">
        <f>IF(OR('Indicator Data'!BZ68=0,'Indicator Data'!BZ68="No data"),"0",ROUND(IF('Indicator Data'!BZ68&gt;N$3,0,IF('Indicator Data'!BZ68&lt;N$4,10,(N$3-'Indicator Data'!BZ68)/(N$3-N$4)*10)),1))</f>
        <v>3.3</v>
      </c>
      <c r="O60" s="238">
        <f>IF(OR('Indicator Data'!CA68=0,'Indicator Data'!CA68="No data"),"0",ROUND(IF('Indicator Data'!CA68&gt;O$3,0,IF('Indicator Data'!CA68&lt;O$4,10,(O$3-'Indicator Data'!CA68)/(O$3-O$4)*10)),1))</f>
        <v>4.9000000000000004</v>
      </c>
      <c r="P60" s="238">
        <f>IF(OR('Indicator Data'!CB68=0,'Indicator Data'!CB68="No data"),"0",ROUND(IF('Indicator Data'!CB68&gt;P$3,0,IF('Indicator Data'!CB68&lt;P$4,10,(P$3-'Indicator Data'!CB68)/(P$3-P$4)*10)),1))</f>
        <v>0.1</v>
      </c>
      <c r="Q60" s="238">
        <f>IF(OR('Indicator Data'!CC68=0,'Indicator Data'!CC68="No data"),"0",ROUND(IF('Indicator Data'!CC68&gt;Q$3,0,IF('Indicator Data'!CC68&lt;Q$4,10,(Q$3-'Indicator Data'!CC68)/(Q$3-Q$4)*10)),1))</f>
        <v>4.0999999999999996</v>
      </c>
      <c r="R60" s="238">
        <f>IF(OR('Indicator Data'!CD68=0,'Indicator Data'!CD68="No data"),"0",ROUND(IF('Indicator Data'!CD68&gt;R$3,0,IF('Indicator Data'!CD68&lt;R$4,10,(R$3-'Indicator Data'!CD68)/(R$3-R$4)*10)),1))</f>
        <v>0.3</v>
      </c>
      <c r="S60" s="238">
        <f>IF(OR('Indicator Data'!CE68=0,'Indicator Data'!CE68="No data"),"0",ROUND(IF('Indicator Data'!CE68&gt;S$3,0,IF('Indicator Data'!CE68&lt;S$4,10,(S$3-'Indicator Data'!CE68)/(S$3-S$4)*10)),1))</f>
        <v>7.2</v>
      </c>
      <c r="T60" s="238">
        <f>IF(OR('Indicator Data'!CF68=0,'Indicator Data'!CF68="No data"),"0",ROUND(IF('Indicator Data'!CF68&gt;T$3,0,IF('Indicator Data'!CF68&lt;T$4,10,(T$3-'Indicator Data'!CF68)/(T$3-T$4)*10)),1))</f>
        <v>5.7</v>
      </c>
      <c r="U60" s="238">
        <f>IF(OR('Indicator Data'!CG68=0,'Indicator Data'!CG68="No data"),"0",ROUND(IF('Indicator Data'!CG68&gt;U$3,0,IF('Indicator Data'!CG68&lt;U$4,10,(U$3-'Indicator Data'!CG68)/(U$3-U$4)*10)),1))</f>
        <v>9.1999999999999993</v>
      </c>
      <c r="V60" s="238">
        <f>IF(OR('Indicator Data'!CH68=0,'Indicator Data'!CH68="No data"),"0",ROUND(IF('Indicator Data'!CH68&gt;V$3,0,IF('Indicator Data'!CH68&lt;V$4,10,(V$3-'Indicator Data'!CH68)/(V$3-V$4)*10)),1))</f>
        <v>6.4</v>
      </c>
      <c r="W60" s="238">
        <f>IF(OR('Indicator Data'!CI68=0,'Indicator Data'!CI68="No data"),"0",ROUND(IF('Indicator Data'!CI68&gt;W$3,0,IF('Indicator Data'!CI68&lt;W$4,10,(W$3-'Indicator Data'!CI68)/(W$3-W$4)*10)),1))</f>
        <v>7.6</v>
      </c>
      <c r="X60" s="238">
        <f>IF(OR('Indicator Data'!CJ68=0,'Indicator Data'!CJ68="No data"),"0",ROUND(IF('Indicator Data'!CJ68&gt;X$3,0,IF('Indicator Data'!CJ68&lt;X$4,10,(X$3-'Indicator Data'!CJ68)/(X$3-X$4)*10)),1))</f>
        <v>4.2</v>
      </c>
      <c r="Y60" s="238">
        <f>IF(OR('Indicator Data'!CK68=0,'Indicator Data'!CK68="No data"),"0",ROUND(IF('Indicator Data'!CK68&gt;Y$3,0,IF('Indicator Data'!CK68&lt;Y$4,10,(Y$3-'Indicator Data'!CK68)/(Y$3-Y$4)*10)),1))</f>
        <v>7.4</v>
      </c>
      <c r="Z60" s="238">
        <f>IF(OR('Indicator Data'!CL68=0,'Indicator Data'!CL68="No data"),"0",ROUND(IF('Indicator Data'!CL68&gt;Z$3,0,IF('Indicator Data'!CL68&lt;Z$4,10,(Z$3-'Indicator Data'!CL68)/(Z$3-Z$4)*10)),1))</f>
        <v>5.9</v>
      </c>
      <c r="AA60" s="238">
        <f>IF(OR('Indicator Data'!CM68=0,'Indicator Data'!CM68="No data"),"0",ROUND(IF('Indicator Data'!CM68&gt;AA$3,0,IF('Indicator Data'!CM68&lt;AA$4,10,(AA$3-'Indicator Data'!CM68)/(AA$3-AA$4)*10)),1))</f>
        <v>10</v>
      </c>
      <c r="AB60" s="238">
        <f>IF(OR('Indicator Data'!CN68=0,'Indicator Data'!CN68="No data"),"0",ROUND(IF('Indicator Data'!CN68&gt;AB$3,0,IF('Indicator Data'!CN68&lt;AB$4,10,(AB$3-'Indicator Data'!CN68)/(AB$3-AB$4)*10)),1))</f>
        <v>8.1</v>
      </c>
      <c r="AC60" s="238">
        <f>IF(OR('Indicator Data'!CO68=0,'Indicator Data'!CO68="No data"),"0",ROUND(IF('Indicator Data'!CO68&gt;AC$3,0,IF('Indicator Data'!CO68&lt;AC$4,10,(AC$3-'Indicator Data'!CO68)/(AC$3-AC$4)*10)),1))</f>
        <v>5.6</v>
      </c>
      <c r="AD60" s="253">
        <f t="shared" si="10"/>
        <v>7</v>
      </c>
      <c r="AE60" s="253">
        <f t="shared" si="11"/>
        <v>3</v>
      </c>
      <c r="AF60" s="253">
        <f t="shared" si="5"/>
        <v>8.1</v>
      </c>
      <c r="AG60" s="253">
        <f t="shared" si="12"/>
        <v>5.0999999999999996</v>
      </c>
      <c r="AH60" s="253">
        <f t="shared" si="13"/>
        <v>2.4</v>
      </c>
      <c r="AI60" s="253">
        <f t="shared" si="14"/>
        <v>6.8</v>
      </c>
      <c r="AJ60" s="253">
        <f t="shared" si="6"/>
        <v>7.4</v>
      </c>
      <c r="AK60" s="254">
        <f t="shared" si="7"/>
        <v>6</v>
      </c>
      <c r="AL60" s="254">
        <f t="shared" si="8"/>
        <v>4.3</v>
      </c>
      <c r="AM60" s="254">
        <f t="shared" si="9"/>
        <v>5.2</v>
      </c>
      <c r="AN60" s="2"/>
      <c r="AO60" s="2"/>
      <c r="AP60" s="2"/>
      <c r="AQ60" s="2"/>
      <c r="AR60" s="2"/>
      <c r="AS60" s="2"/>
      <c r="AT60" s="2"/>
      <c r="AU60" s="2"/>
      <c r="AV60" s="2"/>
      <c r="AW60" s="2"/>
    </row>
    <row r="61" spans="1:49" ht="15.75" customHeight="1" x14ac:dyDescent="0.3">
      <c r="A61" t="str">
        <f>'Indicator Data'!A69</f>
        <v>Barind and Drought Prone Areas</v>
      </c>
      <c r="B61" t="str">
        <f>'Indicator Data'!B69</f>
        <v>Rangpur</v>
      </c>
      <c r="C61" t="str">
        <f>'Indicator Data'!C69</f>
        <v>Lalmonirhat</v>
      </c>
      <c r="D61">
        <f>'Indicator Data'!D69</f>
        <v>5552</v>
      </c>
      <c r="E61" s="238">
        <v>6.6</v>
      </c>
      <c r="F61" s="238">
        <v>7.4</v>
      </c>
      <c r="G61" s="238">
        <v>3</v>
      </c>
      <c r="H61" s="238" t="s">
        <v>468</v>
      </c>
      <c r="I61" s="238">
        <f>IF(OR('Indicator Data'!BT69=0,'Indicator Data'!BT69="No data"),"0",ROUND(IF('Indicator Data'!BT69&gt;I$3,0,IF('Indicator Data'!BT69&lt;I$4,10,(I$3-'Indicator Data'!BT69)/(I$3-I$4)*10)),1))</f>
        <v>8.6999999999999993</v>
      </c>
      <c r="J61" s="238">
        <f>IF(OR('Indicator Data'!BV69=0,'Indicator Data'!BV69="No data"),"0",ROUND(IF('Indicator Data'!BV69&gt;J$3,0,IF('Indicator Data'!BV69&lt;J$4,10,(J$3-'Indicator Data'!BV69)/(J$3-J$4)*10)),1))</f>
        <v>8.5</v>
      </c>
      <c r="K61" s="238">
        <f>IF(OR('Indicator Data'!BW69=0,'Indicator Data'!BW69="No data"),"0",ROUND(IF('Indicator Data'!BW69&gt;K$3,0,IF('Indicator Data'!BW69&lt;K$4,10,(K$3-'Indicator Data'!BW69)/(K$3-K$4)*10)),1))</f>
        <v>9.8000000000000007</v>
      </c>
      <c r="L61" s="238" t="str">
        <f>IF(OR('Indicator Data'!BX69=0,'Indicator Data'!BX69="No data"),"0",ROUND(IF('Indicator Data'!BX69&gt;L$3,0,IF('Indicator Data'!BX69&lt;L$4,10,(L$3-'Indicator Data'!BX69)/(L$3-L$4)*10)),1))</f>
        <v>0</v>
      </c>
      <c r="M61" s="238">
        <f>IF(OR('Indicator Data'!BY69=0,'Indicator Data'!BY69="No data"),"0",ROUND(IF('Indicator Data'!BY69&gt;M$3,0,IF('Indicator Data'!BY69&lt;M$4,10,(M$3-'Indicator Data'!BY69)/(M$3-M$4)*10)),1))</f>
        <v>1.9</v>
      </c>
      <c r="N61" s="238">
        <f>IF(OR('Indicator Data'!BZ69=0,'Indicator Data'!BZ69="No data"),"0",ROUND(IF('Indicator Data'!BZ69&gt;N$3,0,IF('Indicator Data'!BZ69&lt;N$4,10,(N$3-'Indicator Data'!BZ69)/(N$3-N$4)*10)),1))</f>
        <v>2.5</v>
      </c>
      <c r="O61" s="238">
        <f>IF(OR('Indicator Data'!CA69=0,'Indicator Data'!CA69="No data"),"0",ROUND(IF('Indicator Data'!CA69&gt;O$3,0,IF('Indicator Data'!CA69&lt;O$4,10,(O$3-'Indicator Data'!CA69)/(O$3-O$4)*10)),1))</f>
        <v>2.8</v>
      </c>
      <c r="P61" s="238">
        <f>IF(OR('Indicator Data'!CB69=0,'Indicator Data'!CB69="No data"),"0",ROUND(IF('Indicator Data'!CB69&gt;P$3,0,IF('Indicator Data'!CB69&lt;P$4,10,(P$3-'Indicator Data'!CB69)/(P$3-P$4)*10)),1))</f>
        <v>0.1</v>
      </c>
      <c r="Q61" s="238">
        <f>IF(OR('Indicator Data'!CC69=0,'Indicator Data'!CC69="No data"),"0",ROUND(IF('Indicator Data'!CC69&gt;Q$3,0,IF('Indicator Data'!CC69&lt;Q$4,10,(Q$3-'Indicator Data'!CC69)/(Q$3-Q$4)*10)),1))</f>
        <v>0</v>
      </c>
      <c r="R61" s="238">
        <f>IF(OR('Indicator Data'!CD69=0,'Indicator Data'!CD69="No data"),"0",ROUND(IF('Indicator Data'!CD69&gt;R$3,0,IF('Indicator Data'!CD69&lt;R$4,10,(R$3-'Indicator Data'!CD69)/(R$3-R$4)*10)),1))</f>
        <v>0.2</v>
      </c>
      <c r="S61" s="238">
        <f>IF(OR('Indicator Data'!CE69=0,'Indicator Data'!CE69="No data"),"0",ROUND(IF('Indicator Data'!CE69&gt;S$3,0,IF('Indicator Data'!CE69&lt;S$4,10,(S$3-'Indicator Data'!CE69)/(S$3-S$4)*10)),1))</f>
        <v>6.2</v>
      </c>
      <c r="T61" s="238">
        <f>IF(OR('Indicator Data'!CF69=0,'Indicator Data'!CF69="No data"),"0",ROUND(IF('Indicator Data'!CF69&gt;T$3,0,IF('Indicator Data'!CF69&lt;T$4,10,(T$3-'Indicator Data'!CF69)/(T$3-T$4)*10)),1))</f>
        <v>2.8</v>
      </c>
      <c r="U61" s="238">
        <f>IF(OR('Indicator Data'!CG69=0,'Indicator Data'!CG69="No data"),"0",ROUND(IF('Indicator Data'!CG69&gt;U$3,0,IF('Indicator Data'!CG69&lt;U$4,10,(U$3-'Indicator Data'!CG69)/(U$3-U$4)*10)),1))</f>
        <v>8.5</v>
      </c>
      <c r="V61" s="238">
        <f>IF(OR('Indicator Data'!CH69=0,'Indicator Data'!CH69="No data"),"0",ROUND(IF('Indicator Data'!CH69&gt;V$3,0,IF('Indicator Data'!CH69&lt;V$4,10,(V$3-'Indicator Data'!CH69)/(V$3-V$4)*10)),1))</f>
        <v>2.9</v>
      </c>
      <c r="W61" s="238">
        <f>IF(OR('Indicator Data'!CI69=0,'Indicator Data'!CI69="No data"),"0",ROUND(IF('Indicator Data'!CI69&gt;W$3,0,IF('Indicator Data'!CI69&lt;W$4,10,(W$3-'Indicator Data'!CI69)/(W$3-W$4)*10)),1))</f>
        <v>8.6</v>
      </c>
      <c r="X61" s="238">
        <f>IF(OR('Indicator Data'!CJ69=0,'Indicator Data'!CJ69="No data"),"0",ROUND(IF('Indicator Data'!CJ69&gt;X$3,0,IF('Indicator Data'!CJ69&lt;X$4,10,(X$3-'Indicator Data'!CJ69)/(X$3-X$4)*10)),1))</f>
        <v>4.9000000000000004</v>
      </c>
      <c r="Y61" s="238">
        <f>IF(OR('Indicator Data'!CK69=0,'Indicator Data'!CK69="No data"),"0",ROUND(IF('Indicator Data'!CK69&gt;Y$3,0,IF('Indicator Data'!CK69&lt;Y$4,10,(Y$3-'Indicator Data'!CK69)/(Y$3-Y$4)*10)),1))</f>
        <v>9.5</v>
      </c>
      <c r="Z61" s="238">
        <f>IF(OR('Indicator Data'!CL69=0,'Indicator Data'!CL69="No data"),"0",ROUND(IF('Indicator Data'!CL69&gt;Z$3,0,IF('Indicator Data'!CL69&lt;Z$4,10,(Z$3-'Indicator Data'!CL69)/(Z$3-Z$4)*10)),1))</f>
        <v>4.5999999999999996</v>
      </c>
      <c r="AA61" s="238">
        <f>IF(OR('Indicator Data'!CM69=0,'Indicator Data'!CM69="No data"),"0",ROUND(IF('Indicator Data'!CM69&gt;AA$3,0,IF('Indicator Data'!CM69&lt;AA$4,10,(AA$3-'Indicator Data'!CM69)/(AA$3-AA$4)*10)),1))</f>
        <v>9.9</v>
      </c>
      <c r="AB61" s="238">
        <f>IF(OR('Indicator Data'!CN69=0,'Indicator Data'!CN69="No data"),"0",ROUND(IF('Indicator Data'!CN69&gt;AB$3,0,IF('Indicator Data'!CN69&lt;AB$4,10,(AB$3-'Indicator Data'!CN69)/(AB$3-AB$4)*10)),1))</f>
        <v>10</v>
      </c>
      <c r="AC61" s="238">
        <f>IF(OR('Indicator Data'!CO69=0,'Indicator Data'!CO69="No data"),"0",ROUND(IF('Indicator Data'!CO69&gt;AC$3,0,IF('Indicator Data'!CO69&lt;AC$4,10,(AC$3-'Indicator Data'!CO69)/(AC$3-AC$4)*10)),1))</f>
        <v>8.1999999999999993</v>
      </c>
      <c r="AD61" s="253">
        <f t="shared" si="10"/>
        <v>7</v>
      </c>
      <c r="AE61" s="253">
        <f t="shared" si="11"/>
        <v>3</v>
      </c>
      <c r="AF61" s="253">
        <f t="shared" si="5"/>
        <v>9</v>
      </c>
      <c r="AG61" s="253">
        <f t="shared" si="12"/>
        <v>2.2000000000000002</v>
      </c>
      <c r="AH61" s="253">
        <f t="shared" si="13"/>
        <v>0.8</v>
      </c>
      <c r="AI61" s="253">
        <f t="shared" si="14"/>
        <v>6.2</v>
      </c>
      <c r="AJ61" s="253">
        <f t="shared" si="6"/>
        <v>8.1999999999999993</v>
      </c>
      <c r="AK61" s="254">
        <f t="shared" si="7"/>
        <v>6.3</v>
      </c>
      <c r="AL61" s="254">
        <f t="shared" si="8"/>
        <v>3.5</v>
      </c>
      <c r="AM61" s="254">
        <f t="shared" si="9"/>
        <v>5.0999999999999996</v>
      </c>
      <c r="AN61" s="2"/>
      <c r="AO61" s="2"/>
      <c r="AP61" s="2"/>
      <c r="AQ61" s="2"/>
      <c r="AR61" s="2"/>
      <c r="AS61" s="2"/>
      <c r="AT61" s="2"/>
      <c r="AU61" s="2"/>
      <c r="AV61" s="2"/>
      <c r="AW61" s="2"/>
    </row>
    <row r="62" spans="1:49" ht="15.75" customHeight="1" x14ac:dyDescent="0.3">
      <c r="A62" t="str">
        <f>'Indicator Data'!A70</f>
        <v>Barind and Drought Prone Areas</v>
      </c>
      <c r="B62" t="str">
        <f>'Indicator Data'!B70</f>
        <v>Rangpur</v>
      </c>
      <c r="C62" t="str">
        <f>'Indicator Data'!C70</f>
        <v>Nilphamari</v>
      </c>
      <c r="D62">
        <f>'Indicator Data'!D70</f>
        <v>5573</v>
      </c>
      <c r="E62" s="238">
        <v>6.6</v>
      </c>
      <c r="F62" s="238">
        <v>7.4</v>
      </c>
      <c r="G62" s="238">
        <v>3</v>
      </c>
      <c r="H62" s="238" t="s">
        <v>468</v>
      </c>
      <c r="I62" s="238">
        <f>IF(OR('Indicator Data'!BT70=0,'Indicator Data'!BT70="No data"),"0",ROUND(IF('Indicator Data'!BT70&gt;I$3,0,IF('Indicator Data'!BT70&lt;I$4,10,(I$3-'Indicator Data'!BT70)/(I$3-I$4)*10)),1))</f>
        <v>9.5</v>
      </c>
      <c r="J62" s="238">
        <f>IF(OR('Indicator Data'!BV70=0,'Indicator Data'!BV70="No data"),"0",ROUND(IF('Indicator Data'!BV70&gt;J$3,0,IF('Indicator Data'!BV70&lt;J$4,10,(J$3-'Indicator Data'!BV70)/(J$3-J$4)*10)),1))</f>
        <v>6.9</v>
      </c>
      <c r="K62" s="238">
        <f>IF(OR('Indicator Data'!BW70=0,'Indicator Data'!BW70="No data"),"0",ROUND(IF('Indicator Data'!BW70&gt;K$3,0,IF('Indicator Data'!BW70&lt;K$4,10,(K$3-'Indicator Data'!BW70)/(K$3-K$4)*10)),1))</f>
        <v>9.6</v>
      </c>
      <c r="L62" s="238" t="str">
        <f>IF(OR('Indicator Data'!BX70=0,'Indicator Data'!BX70="No data"),"0",ROUND(IF('Indicator Data'!BX70&gt;L$3,0,IF('Indicator Data'!BX70&lt;L$4,10,(L$3-'Indicator Data'!BX70)/(L$3-L$4)*10)),1))</f>
        <v>0</v>
      </c>
      <c r="M62" s="238">
        <f>IF(OR('Indicator Data'!BY70=0,'Indicator Data'!BY70="No data"),"0",ROUND(IF('Indicator Data'!BY70&gt;M$3,0,IF('Indicator Data'!BY70&lt;M$4,10,(M$3-'Indicator Data'!BY70)/(M$3-M$4)*10)),1))</f>
        <v>0.4</v>
      </c>
      <c r="N62" s="238">
        <f>IF(OR('Indicator Data'!BZ70=0,'Indicator Data'!BZ70="No data"),"0",ROUND(IF('Indicator Data'!BZ70&gt;N$3,0,IF('Indicator Data'!BZ70&lt;N$4,10,(N$3-'Indicator Data'!BZ70)/(N$3-N$4)*10)),1))</f>
        <v>1.5</v>
      </c>
      <c r="O62" s="238">
        <f>IF(OR('Indicator Data'!CA70=0,'Indicator Data'!CA70="No data"),"0",ROUND(IF('Indicator Data'!CA70&gt;O$3,0,IF('Indicator Data'!CA70&lt;O$4,10,(O$3-'Indicator Data'!CA70)/(O$3-O$4)*10)),1))</f>
        <v>3</v>
      </c>
      <c r="P62" s="238">
        <f>IF(OR('Indicator Data'!CB70=0,'Indicator Data'!CB70="No data"),"0",ROUND(IF('Indicator Data'!CB70&gt;P$3,0,IF('Indicator Data'!CB70&lt;P$4,10,(P$3-'Indicator Data'!CB70)/(P$3-P$4)*10)),1))</f>
        <v>0.2</v>
      </c>
      <c r="Q62" s="238">
        <f>IF(OR('Indicator Data'!CC70=0,'Indicator Data'!CC70="No data"),"0",ROUND(IF('Indicator Data'!CC70&gt;Q$3,0,IF('Indicator Data'!CC70&lt;Q$4,10,(Q$3-'Indicator Data'!CC70)/(Q$3-Q$4)*10)),1))</f>
        <v>2</v>
      </c>
      <c r="R62" s="238">
        <f>IF(OR('Indicator Data'!CD70=0,'Indicator Data'!CD70="No data"),"0",ROUND(IF('Indicator Data'!CD70&gt;R$3,0,IF('Indicator Data'!CD70&lt;R$4,10,(R$3-'Indicator Data'!CD70)/(R$3-R$4)*10)),1))</f>
        <v>4.0999999999999996</v>
      </c>
      <c r="S62" s="238">
        <f>IF(OR('Indicator Data'!CE70=0,'Indicator Data'!CE70="No data"),"0",ROUND(IF('Indicator Data'!CE70&gt;S$3,0,IF('Indicator Data'!CE70&lt;S$4,10,(S$3-'Indicator Data'!CE70)/(S$3-S$4)*10)),1))</f>
        <v>5</v>
      </c>
      <c r="T62" s="238">
        <f>IF(OR('Indicator Data'!CF70=0,'Indicator Data'!CF70="No data"),"0",ROUND(IF('Indicator Data'!CF70&gt;T$3,0,IF('Indicator Data'!CF70&lt;T$4,10,(T$3-'Indicator Data'!CF70)/(T$3-T$4)*10)),1))</f>
        <v>4.2</v>
      </c>
      <c r="U62" s="238">
        <f>IF(OR('Indicator Data'!CG70=0,'Indicator Data'!CG70="No data"),"0",ROUND(IF('Indicator Data'!CG70&gt;U$3,0,IF('Indicator Data'!CG70&lt;U$4,10,(U$3-'Indicator Data'!CG70)/(U$3-U$4)*10)),1))</f>
        <v>1.4</v>
      </c>
      <c r="V62" s="238">
        <f>IF(OR('Indicator Data'!CH70=0,'Indicator Data'!CH70="No data"),"0",ROUND(IF('Indicator Data'!CH70&gt;V$3,0,IF('Indicator Data'!CH70&lt;V$4,10,(V$3-'Indicator Data'!CH70)/(V$3-V$4)*10)),1))</f>
        <v>2.6</v>
      </c>
      <c r="W62" s="238">
        <f>IF(OR('Indicator Data'!CI70=0,'Indicator Data'!CI70="No data"),"0",ROUND(IF('Indicator Data'!CI70&gt;W$3,0,IF('Indicator Data'!CI70&lt;W$4,10,(W$3-'Indicator Data'!CI70)/(W$3-W$4)*10)),1))</f>
        <v>6.9</v>
      </c>
      <c r="X62" s="238">
        <f>IF(OR('Indicator Data'!CJ70=0,'Indicator Data'!CJ70="No data"),"0",ROUND(IF('Indicator Data'!CJ70&gt;X$3,0,IF('Indicator Data'!CJ70&lt;X$4,10,(X$3-'Indicator Data'!CJ70)/(X$3-X$4)*10)),1))</f>
        <v>5.4</v>
      </c>
      <c r="Y62" s="238">
        <f>IF(OR('Indicator Data'!CK70=0,'Indicator Data'!CK70="No data"),"0",ROUND(IF('Indicator Data'!CK70&gt;Y$3,0,IF('Indicator Data'!CK70&lt;Y$4,10,(Y$3-'Indicator Data'!CK70)/(Y$3-Y$4)*10)),1))</f>
        <v>8.6999999999999993</v>
      </c>
      <c r="Z62" s="238">
        <f>IF(OR('Indicator Data'!CL70=0,'Indicator Data'!CL70="No data"),"0",ROUND(IF('Indicator Data'!CL70&gt;Z$3,0,IF('Indicator Data'!CL70&lt;Z$4,10,(Z$3-'Indicator Data'!CL70)/(Z$3-Z$4)*10)),1))</f>
        <v>4.8</v>
      </c>
      <c r="AA62" s="238">
        <f>IF(OR('Indicator Data'!CM70=0,'Indicator Data'!CM70="No data"),"0",ROUND(IF('Indicator Data'!CM70&gt;AA$3,0,IF('Indicator Data'!CM70&lt;AA$4,10,(AA$3-'Indicator Data'!CM70)/(AA$3-AA$4)*10)),1))</f>
        <v>9.4</v>
      </c>
      <c r="AB62" s="238">
        <f>IF(OR('Indicator Data'!CN70=0,'Indicator Data'!CN70="No data"),"0",ROUND(IF('Indicator Data'!CN70&gt;AB$3,0,IF('Indicator Data'!CN70&lt;AB$4,10,(AB$3-'Indicator Data'!CN70)/(AB$3-AB$4)*10)),1))</f>
        <v>7.6</v>
      </c>
      <c r="AC62" s="238">
        <f>IF(OR('Indicator Data'!CO70=0,'Indicator Data'!CO70="No data"),"0",ROUND(IF('Indicator Data'!CO70&gt;AC$3,0,IF('Indicator Data'!CO70&lt;AC$4,10,(AC$3-'Indicator Data'!CO70)/(AC$3-AC$4)*10)),1))</f>
        <v>1</v>
      </c>
      <c r="AD62" s="253">
        <f t="shared" si="10"/>
        <v>7</v>
      </c>
      <c r="AE62" s="253">
        <f t="shared" si="11"/>
        <v>3</v>
      </c>
      <c r="AF62" s="253">
        <f t="shared" si="5"/>
        <v>8.6999999999999993</v>
      </c>
      <c r="AG62" s="253">
        <f t="shared" si="12"/>
        <v>1</v>
      </c>
      <c r="AH62" s="253">
        <f t="shared" si="13"/>
        <v>2.2999999999999998</v>
      </c>
      <c r="AI62" s="253">
        <f t="shared" si="14"/>
        <v>4.9000000000000004</v>
      </c>
      <c r="AJ62" s="253">
        <f t="shared" si="6"/>
        <v>5.7</v>
      </c>
      <c r="AK62" s="254">
        <f t="shared" si="7"/>
        <v>6.2</v>
      </c>
      <c r="AL62" s="254">
        <f t="shared" si="8"/>
        <v>2.8</v>
      </c>
      <c r="AM62" s="254">
        <f t="shared" si="9"/>
        <v>4.7</v>
      </c>
      <c r="AN62" s="2"/>
      <c r="AO62" s="2"/>
      <c r="AP62" s="2"/>
      <c r="AQ62" s="2"/>
      <c r="AR62" s="2"/>
      <c r="AS62" s="2"/>
      <c r="AT62" s="2"/>
      <c r="AU62" s="2"/>
      <c r="AV62" s="2"/>
      <c r="AW62" s="2"/>
    </row>
    <row r="63" spans="1:49" ht="15.75" customHeight="1" x14ac:dyDescent="0.3">
      <c r="A63" t="str">
        <f>'Indicator Data'!A71</f>
        <v>Barind and Drought Prone Areas</v>
      </c>
      <c r="B63" t="str">
        <f>'Indicator Data'!B71</f>
        <v>Rangpur</v>
      </c>
      <c r="C63" t="str">
        <f>'Indicator Data'!C71</f>
        <v>Panchagarh</v>
      </c>
      <c r="D63">
        <f>'Indicator Data'!D71</f>
        <v>5577</v>
      </c>
      <c r="E63" s="238">
        <v>6.6</v>
      </c>
      <c r="F63" s="238">
        <v>7.4</v>
      </c>
      <c r="G63" s="238">
        <v>3</v>
      </c>
      <c r="H63" s="238" t="s">
        <v>468</v>
      </c>
      <c r="I63" s="238">
        <f>IF(OR('Indicator Data'!BT71=0,'Indicator Data'!BT71="No data"),"0",ROUND(IF('Indicator Data'!BT71&gt;I$3,0,IF('Indicator Data'!BT71&lt;I$4,10,(I$3-'Indicator Data'!BT71)/(I$3-I$4)*10)),1))</f>
        <v>8.4</v>
      </c>
      <c r="J63" s="238">
        <f>IF(OR('Indicator Data'!BV71=0,'Indicator Data'!BV71="No data"),"0",ROUND(IF('Indicator Data'!BV71&gt;J$3,0,IF('Indicator Data'!BV71&lt;J$4,10,(J$3-'Indicator Data'!BV71)/(J$3-J$4)*10)),1))</f>
        <v>9.4</v>
      </c>
      <c r="K63" s="238">
        <f>IF(OR('Indicator Data'!BW71=0,'Indicator Data'!BW71="No data"),"0",ROUND(IF('Indicator Data'!BW71&gt;K$3,0,IF('Indicator Data'!BW71&lt;K$4,10,(K$3-'Indicator Data'!BW71)/(K$3-K$4)*10)),1))</f>
        <v>9.3000000000000007</v>
      </c>
      <c r="L63" s="238" t="str">
        <f>IF(OR('Indicator Data'!BX71=0,'Indicator Data'!BX71="No data"),"0",ROUND(IF('Indicator Data'!BX71&gt;L$3,0,IF('Indicator Data'!BX71&lt;L$4,10,(L$3-'Indicator Data'!BX71)/(L$3-L$4)*10)),1))</f>
        <v>0</v>
      </c>
      <c r="M63" s="238">
        <f>IF(OR('Indicator Data'!BY71=0,'Indicator Data'!BY71="No data"),"0",ROUND(IF('Indicator Data'!BY71&gt;M$3,0,IF('Indicator Data'!BY71&lt;M$4,10,(M$3-'Indicator Data'!BY71)/(M$3-M$4)*10)),1))</f>
        <v>2</v>
      </c>
      <c r="N63" s="238">
        <f>IF(OR('Indicator Data'!BZ71=0,'Indicator Data'!BZ71="No data"),"0",ROUND(IF('Indicator Data'!BZ71&gt;N$3,0,IF('Indicator Data'!BZ71&lt;N$4,10,(N$3-'Indicator Data'!BZ71)/(N$3-N$4)*10)),1))</f>
        <v>0</v>
      </c>
      <c r="O63" s="238">
        <f>IF(OR('Indicator Data'!CA71=0,'Indicator Data'!CA71="No data"),"0",ROUND(IF('Indicator Data'!CA71&gt;O$3,0,IF('Indicator Data'!CA71&lt;O$4,10,(O$3-'Indicator Data'!CA71)/(O$3-O$4)*10)),1))</f>
        <v>3.7</v>
      </c>
      <c r="P63" s="238">
        <f>IF(OR('Indicator Data'!CB71=0,'Indicator Data'!CB71="No data"),"0",ROUND(IF('Indicator Data'!CB71&gt;P$3,0,IF('Indicator Data'!CB71&lt;P$4,10,(P$3-'Indicator Data'!CB71)/(P$3-P$4)*10)),1))</f>
        <v>0.5</v>
      </c>
      <c r="Q63" s="238">
        <f>IF(OR('Indicator Data'!CC71=0,'Indicator Data'!CC71="No data"),"0",ROUND(IF('Indicator Data'!CC71&gt;Q$3,0,IF('Indicator Data'!CC71&lt;Q$4,10,(Q$3-'Indicator Data'!CC71)/(Q$3-Q$4)*10)),1))</f>
        <v>3.9</v>
      </c>
      <c r="R63" s="238">
        <f>IF(OR('Indicator Data'!CD71=0,'Indicator Data'!CD71="No data"),"0",ROUND(IF('Indicator Data'!CD71&gt;R$3,0,IF('Indicator Data'!CD71&lt;R$4,10,(R$3-'Indicator Data'!CD71)/(R$3-R$4)*10)),1))</f>
        <v>10</v>
      </c>
      <c r="S63" s="238">
        <f>IF(OR('Indicator Data'!CE71=0,'Indicator Data'!CE71="No data"),"0",ROUND(IF('Indicator Data'!CE71&gt;S$3,0,IF('Indicator Data'!CE71&lt;S$4,10,(S$3-'Indicator Data'!CE71)/(S$3-S$4)*10)),1))</f>
        <v>5.6</v>
      </c>
      <c r="T63" s="238">
        <f>IF(OR('Indicator Data'!CF71=0,'Indicator Data'!CF71="No data"),"0",ROUND(IF('Indicator Data'!CF71&gt;T$3,0,IF('Indicator Data'!CF71&lt;T$4,10,(T$3-'Indicator Data'!CF71)/(T$3-T$4)*10)),1))</f>
        <v>3.3</v>
      </c>
      <c r="U63" s="238">
        <f>IF(OR('Indicator Data'!CG71=0,'Indicator Data'!CG71="No data"),"0",ROUND(IF('Indicator Data'!CG71&gt;U$3,0,IF('Indicator Data'!CG71&lt;U$4,10,(U$3-'Indicator Data'!CG71)/(U$3-U$4)*10)),1))</f>
        <v>3.2</v>
      </c>
      <c r="V63" s="238">
        <f>IF(OR('Indicator Data'!CH71=0,'Indicator Data'!CH71="No data"),"0",ROUND(IF('Indicator Data'!CH71&gt;V$3,0,IF('Indicator Data'!CH71&lt;V$4,10,(V$3-'Indicator Data'!CH71)/(V$3-V$4)*10)),1))</f>
        <v>3.7</v>
      </c>
      <c r="W63" s="238">
        <f>IF(OR('Indicator Data'!CI71=0,'Indicator Data'!CI71="No data"),"0",ROUND(IF('Indicator Data'!CI71&gt;W$3,0,IF('Indicator Data'!CI71&lt;W$4,10,(W$3-'Indicator Data'!CI71)/(W$3-W$4)*10)),1))</f>
        <v>4.7</v>
      </c>
      <c r="X63" s="238">
        <f>IF(OR('Indicator Data'!CJ71=0,'Indicator Data'!CJ71="No data"),"0",ROUND(IF('Indicator Data'!CJ71&gt;X$3,0,IF('Indicator Data'!CJ71&lt;X$4,10,(X$3-'Indicator Data'!CJ71)/(X$3-X$4)*10)),1))</f>
        <v>5.2</v>
      </c>
      <c r="Y63" s="238">
        <f>IF(OR('Indicator Data'!CK71=0,'Indicator Data'!CK71="No data"),"0",ROUND(IF('Indicator Data'!CK71&gt;Y$3,0,IF('Indicator Data'!CK71&lt;Y$4,10,(Y$3-'Indicator Data'!CK71)/(Y$3-Y$4)*10)),1))</f>
        <v>9.3000000000000007</v>
      </c>
      <c r="Z63" s="238">
        <f>IF(OR('Indicator Data'!CL71=0,'Indicator Data'!CL71="No data"),"0",ROUND(IF('Indicator Data'!CL71&gt;Z$3,0,IF('Indicator Data'!CL71&lt;Z$4,10,(Z$3-'Indicator Data'!CL71)/(Z$3-Z$4)*10)),1))</f>
        <v>5</v>
      </c>
      <c r="AA63" s="238">
        <f>IF(OR('Indicator Data'!CM71=0,'Indicator Data'!CM71="No data"),"0",ROUND(IF('Indicator Data'!CM71&gt;AA$3,0,IF('Indicator Data'!CM71&lt;AA$4,10,(AA$3-'Indicator Data'!CM71)/(AA$3-AA$4)*10)),1))</f>
        <v>9.8000000000000007</v>
      </c>
      <c r="AB63" s="238">
        <f>IF(OR('Indicator Data'!CN71=0,'Indicator Data'!CN71="No data"),"0",ROUND(IF('Indicator Data'!CN71&gt;AB$3,0,IF('Indicator Data'!CN71&lt;AB$4,10,(AB$3-'Indicator Data'!CN71)/(AB$3-AB$4)*10)),1))</f>
        <v>8.1</v>
      </c>
      <c r="AC63" s="238">
        <f>IF(OR('Indicator Data'!CO71=0,'Indicator Data'!CO71="No data"),"0",ROUND(IF('Indicator Data'!CO71&gt;AC$3,0,IF('Indicator Data'!CO71&lt;AC$4,10,(AC$3-'Indicator Data'!CO71)/(AC$3-AC$4)*10)),1))</f>
        <v>4.7</v>
      </c>
      <c r="AD63" s="253">
        <f t="shared" si="10"/>
        <v>7</v>
      </c>
      <c r="AE63" s="253">
        <f t="shared" si="11"/>
        <v>3</v>
      </c>
      <c r="AF63" s="253">
        <f t="shared" si="5"/>
        <v>9</v>
      </c>
      <c r="AG63" s="253">
        <f t="shared" si="12"/>
        <v>1</v>
      </c>
      <c r="AH63" s="253">
        <f t="shared" si="13"/>
        <v>4.5</v>
      </c>
      <c r="AI63" s="253">
        <f t="shared" si="14"/>
        <v>5</v>
      </c>
      <c r="AJ63" s="253">
        <f t="shared" si="6"/>
        <v>6.9</v>
      </c>
      <c r="AK63" s="254">
        <f t="shared" si="7"/>
        <v>6.3</v>
      </c>
      <c r="AL63" s="254">
        <f t="shared" si="8"/>
        <v>3.5</v>
      </c>
      <c r="AM63" s="254">
        <f t="shared" si="9"/>
        <v>5.0999999999999996</v>
      </c>
      <c r="AN63" s="2"/>
      <c r="AO63" s="2"/>
      <c r="AP63" s="2"/>
      <c r="AQ63" s="2"/>
      <c r="AR63" s="2"/>
      <c r="AS63" s="2"/>
      <c r="AT63" s="2"/>
      <c r="AU63" s="2"/>
      <c r="AV63" s="2"/>
      <c r="AW63" s="2"/>
    </row>
    <row r="64" spans="1:49" ht="15.75" customHeight="1" x14ac:dyDescent="0.3">
      <c r="A64" t="str">
        <f>'Indicator Data'!A72</f>
        <v>Barind and Drought Prone Areas</v>
      </c>
      <c r="B64" t="str">
        <f>'Indicator Data'!B72</f>
        <v>Rangpur</v>
      </c>
      <c r="C64" t="str">
        <f>'Indicator Data'!C72</f>
        <v>Rangpur</v>
      </c>
      <c r="D64">
        <f>'Indicator Data'!D72</f>
        <v>5585</v>
      </c>
      <c r="E64" s="238">
        <v>6.6</v>
      </c>
      <c r="F64" s="238">
        <v>7.4</v>
      </c>
      <c r="G64" s="238">
        <v>3</v>
      </c>
      <c r="H64" s="238" t="s">
        <v>468</v>
      </c>
      <c r="I64" s="238">
        <f>IF(OR('Indicator Data'!BT72=0,'Indicator Data'!BT72="No data"),"0",ROUND(IF('Indicator Data'!BT72&gt;I$3,0,IF('Indicator Data'!BT72&lt;I$4,10,(I$3-'Indicator Data'!BT72)/(I$3-I$4)*10)),1))</f>
        <v>9.1999999999999993</v>
      </c>
      <c r="J64" s="238">
        <f>IF(OR('Indicator Data'!BV72=0,'Indicator Data'!BV72="No data"),"0",ROUND(IF('Indicator Data'!BV72&gt;J$3,0,IF('Indicator Data'!BV72&lt;J$4,10,(J$3-'Indicator Data'!BV72)/(J$3-J$4)*10)),1))</f>
        <v>8.3000000000000007</v>
      </c>
      <c r="K64" s="238">
        <f>IF(OR('Indicator Data'!BW72=0,'Indicator Data'!BW72="No data"),"0",ROUND(IF('Indicator Data'!BW72&gt;K$3,0,IF('Indicator Data'!BW72&lt;K$4,10,(K$3-'Indicator Data'!BW72)/(K$3-K$4)*10)),1))</f>
        <v>9.4</v>
      </c>
      <c r="L64" s="238" t="str">
        <f>IF(OR('Indicator Data'!BX72=0,'Indicator Data'!BX72="No data"),"0",ROUND(IF('Indicator Data'!BX72&gt;L$3,0,IF('Indicator Data'!BX72&lt;L$4,10,(L$3-'Indicator Data'!BX72)/(L$3-L$4)*10)),1))</f>
        <v>0</v>
      </c>
      <c r="M64" s="238">
        <f>IF(OR('Indicator Data'!BY72=0,'Indicator Data'!BY72="No data"),"0",ROUND(IF('Indicator Data'!BY72&gt;M$3,0,IF('Indicator Data'!BY72&lt;M$4,10,(M$3-'Indicator Data'!BY72)/(M$3-M$4)*10)),1))</f>
        <v>1</v>
      </c>
      <c r="N64" s="238">
        <f>IF(OR('Indicator Data'!BZ72=0,'Indicator Data'!BZ72="No data"),"0",ROUND(IF('Indicator Data'!BZ72&gt;N$3,0,IF('Indicator Data'!BZ72&lt;N$4,10,(N$3-'Indicator Data'!BZ72)/(N$3-N$4)*10)),1))</f>
        <v>0</v>
      </c>
      <c r="O64" s="238">
        <f>IF(OR('Indicator Data'!CA72=0,'Indicator Data'!CA72="No data"),"0",ROUND(IF('Indicator Data'!CA72&gt;O$3,0,IF('Indicator Data'!CA72&lt;O$4,10,(O$3-'Indicator Data'!CA72)/(O$3-O$4)*10)),1))</f>
        <v>5.8</v>
      </c>
      <c r="P64" s="238">
        <f>IF(OR('Indicator Data'!CB72=0,'Indicator Data'!CB72="No data"),"0",ROUND(IF('Indicator Data'!CB72&gt;P$3,0,IF('Indicator Data'!CB72&lt;P$4,10,(P$3-'Indicator Data'!CB72)/(P$3-P$4)*10)),1))</f>
        <v>0.3</v>
      </c>
      <c r="Q64" s="238">
        <f>IF(OR('Indicator Data'!CC72=0,'Indicator Data'!CC72="No data"),"0",ROUND(IF('Indicator Data'!CC72&gt;Q$3,0,IF('Indicator Data'!CC72&lt;Q$4,10,(Q$3-'Indicator Data'!CC72)/(Q$3-Q$4)*10)),1))</f>
        <v>1.5</v>
      </c>
      <c r="R64" s="238">
        <f>IF(OR('Indicator Data'!CD72=0,'Indicator Data'!CD72="No data"),"0",ROUND(IF('Indicator Data'!CD72&gt;R$3,0,IF('Indicator Data'!CD72&lt;R$4,10,(R$3-'Indicator Data'!CD72)/(R$3-R$4)*10)),1))</f>
        <v>3.7</v>
      </c>
      <c r="S64" s="238">
        <f>IF(OR('Indicator Data'!CE72=0,'Indicator Data'!CE72="No data"),"0",ROUND(IF('Indicator Data'!CE72&gt;S$3,0,IF('Indicator Data'!CE72&lt;S$4,10,(S$3-'Indicator Data'!CE72)/(S$3-S$4)*10)),1))</f>
        <v>3.1</v>
      </c>
      <c r="T64" s="238">
        <f>IF(OR('Indicator Data'!CF72=0,'Indicator Data'!CF72="No data"),"0",ROUND(IF('Indicator Data'!CF72&gt;T$3,0,IF('Indicator Data'!CF72&lt;T$4,10,(T$3-'Indicator Data'!CF72)/(T$3-T$4)*10)),1))</f>
        <v>5.7</v>
      </c>
      <c r="U64" s="238">
        <f>IF(OR('Indicator Data'!CG72=0,'Indicator Data'!CG72="No data"),"0",ROUND(IF('Indicator Data'!CG72&gt;U$3,0,IF('Indicator Data'!CG72&lt;U$4,10,(U$3-'Indicator Data'!CG72)/(U$3-U$4)*10)),1))</f>
        <v>1.7</v>
      </c>
      <c r="V64" s="238">
        <f>IF(OR('Indicator Data'!CH72=0,'Indicator Data'!CH72="No data"),"0",ROUND(IF('Indicator Data'!CH72&gt;V$3,0,IF('Indicator Data'!CH72&lt;V$4,10,(V$3-'Indicator Data'!CH72)/(V$3-V$4)*10)),1))</f>
        <v>2.5</v>
      </c>
      <c r="W64" s="238">
        <f>IF(OR('Indicator Data'!CI72=0,'Indicator Data'!CI72="No data"),"0",ROUND(IF('Indicator Data'!CI72&gt;W$3,0,IF('Indicator Data'!CI72&lt;W$4,10,(W$3-'Indicator Data'!CI72)/(W$3-W$4)*10)),1))</f>
        <v>7.1</v>
      </c>
      <c r="X64" s="238">
        <f>IF(OR('Indicator Data'!CJ72=0,'Indicator Data'!CJ72="No data"),"0",ROUND(IF('Indicator Data'!CJ72&gt;X$3,0,IF('Indicator Data'!CJ72&lt;X$4,10,(X$3-'Indicator Data'!CJ72)/(X$3-X$4)*10)),1))</f>
        <v>4.7</v>
      </c>
      <c r="Y64" s="238">
        <f>IF(OR('Indicator Data'!CK72=0,'Indicator Data'!CK72="No data"),"0",ROUND(IF('Indicator Data'!CK72&gt;Y$3,0,IF('Indicator Data'!CK72&lt;Y$4,10,(Y$3-'Indicator Data'!CK72)/(Y$3-Y$4)*10)),1))</f>
        <v>7.7</v>
      </c>
      <c r="Z64" s="238">
        <f>IF(OR('Indicator Data'!CL72=0,'Indicator Data'!CL72="No data"),"0",ROUND(IF('Indicator Data'!CL72&gt;Z$3,0,IF('Indicator Data'!CL72&lt;Z$4,10,(Z$3-'Indicator Data'!CL72)/(Z$3-Z$4)*10)),1))</f>
        <v>3.3</v>
      </c>
      <c r="AA64" s="238">
        <f>IF(OR('Indicator Data'!CM72=0,'Indicator Data'!CM72="No data"),"0",ROUND(IF('Indicator Data'!CM72&gt;AA$3,0,IF('Indicator Data'!CM72&lt;AA$4,10,(AA$3-'Indicator Data'!CM72)/(AA$3-AA$4)*10)),1))</f>
        <v>8.9</v>
      </c>
      <c r="AB64" s="238">
        <f>IF(OR('Indicator Data'!CN72=0,'Indicator Data'!CN72="No data"),"0",ROUND(IF('Indicator Data'!CN72&gt;AB$3,0,IF('Indicator Data'!CN72&lt;AB$4,10,(AB$3-'Indicator Data'!CN72)/(AB$3-AB$4)*10)),1))</f>
        <v>3.6</v>
      </c>
      <c r="AC64" s="238">
        <f>IF(OR('Indicator Data'!CO72=0,'Indicator Data'!CO72="No data"),"0",ROUND(IF('Indicator Data'!CO72&gt;AC$3,0,IF('Indicator Data'!CO72&lt;AC$4,10,(AC$3-'Indicator Data'!CO72)/(AC$3-AC$4)*10)),1))</f>
        <v>7.9</v>
      </c>
      <c r="AD64" s="253">
        <f t="shared" si="10"/>
        <v>7</v>
      </c>
      <c r="AE64" s="253">
        <f t="shared" si="11"/>
        <v>3</v>
      </c>
      <c r="AF64" s="253">
        <f t="shared" si="5"/>
        <v>9</v>
      </c>
      <c r="AG64" s="253">
        <f t="shared" si="12"/>
        <v>0.5</v>
      </c>
      <c r="AH64" s="253">
        <f t="shared" si="13"/>
        <v>2.8</v>
      </c>
      <c r="AI64" s="253">
        <f t="shared" si="14"/>
        <v>4.5999999999999996</v>
      </c>
      <c r="AJ64" s="253">
        <f t="shared" si="6"/>
        <v>5.9</v>
      </c>
      <c r="AK64" s="254">
        <f t="shared" si="7"/>
        <v>6.3</v>
      </c>
      <c r="AL64" s="254">
        <f t="shared" si="8"/>
        <v>2.8</v>
      </c>
      <c r="AM64" s="254">
        <f t="shared" si="9"/>
        <v>4.8</v>
      </c>
      <c r="AN64" s="2"/>
      <c r="AO64" s="2"/>
      <c r="AP64" s="2"/>
      <c r="AQ64" s="2"/>
      <c r="AR64" s="2"/>
      <c r="AS64" s="2"/>
      <c r="AT64" s="2"/>
      <c r="AU64" s="2"/>
      <c r="AV64" s="2"/>
      <c r="AW64" s="2"/>
    </row>
    <row r="65" spans="1:49" ht="15.75" customHeight="1" x14ac:dyDescent="0.3">
      <c r="A65" t="str">
        <f>'Indicator Data'!A73</f>
        <v>Barind and Drought Prone Areas</v>
      </c>
      <c r="B65" t="str">
        <f>'Indicator Data'!B73</f>
        <v>Rangpur</v>
      </c>
      <c r="C65" t="str">
        <f>'Indicator Data'!C73</f>
        <v>Thakurgaon</v>
      </c>
      <c r="D65">
        <f>'Indicator Data'!D73</f>
        <v>5594</v>
      </c>
      <c r="E65" s="238">
        <v>6.6</v>
      </c>
      <c r="F65" s="238">
        <v>7.4</v>
      </c>
      <c r="G65" s="238">
        <v>3</v>
      </c>
      <c r="H65" s="238" t="s">
        <v>468</v>
      </c>
      <c r="I65" s="238">
        <f>IF(OR('Indicator Data'!BT73=0,'Indicator Data'!BT73="No data"),"0",ROUND(IF('Indicator Data'!BT73&gt;I$3,0,IF('Indicator Data'!BT73&lt;I$4,10,(I$3-'Indicator Data'!BT73)/(I$3-I$4)*10)),1))</f>
        <v>8.9</v>
      </c>
      <c r="J65" s="238">
        <f>IF(OR('Indicator Data'!BV73=0,'Indicator Data'!BV73="No data"),"0",ROUND(IF('Indicator Data'!BV73&gt;J$3,0,IF('Indicator Data'!BV73&lt;J$4,10,(J$3-'Indicator Data'!BV73)/(J$3-J$4)*10)),1))</f>
        <v>9.1999999999999993</v>
      </c>
      <c r="K65" s="238">
        <f>IF(OR('Indicator Data'!BW73=0,'Indicator Data'!BW73="No data"),"0",ROUND(IF('Indicator Data'!BW73&gt;K$3,0,IF('Indicator Data'!BW73&lt;K$4,10,(K$3-'Indicator Data'!BW73)/(K$3-K$4)*10)),1))</f>
        <v>9.5</v>
      </c>
      <c r="L65" s="238" t="str">
        <f>IF(OR('Indicator Data'!BX73=0,'Indicator Data'!BX73="No data"),"0",ROUND(IF('Indicator Data'!BX73&gt;L$3,0,IF('Indicator Data'!BX73&lt;L$4,10,(L$3-'Indicator Data'!BX73)/(L$3-L$4)*10)),1))</f>
        <v>0</v>
      </c>
      <c r="M65" s="238">
        <f>IF(OR('Indicator Data'!BY73=0,'Indicator Data'!BY73="No data"),"0",ROUND(IF('Indicator Data'!BY73&gt;M$3,0,IF('Indicator Data'!BY73&lt;M$4,10,(M$3-'Indicator Data'!BY73)/(M$3-M$4)*10)),1))</f>
        <v>6</v>
      </c>
      <c r="N65" s="238">
        <f>IF(OR('Indicator Data'!BZ73=0,'Indicator Data'!BZ73="No data"),"0",ROUND(IF('Indicator Data'!BZ73&gt;N$3,0,IF('Indicator Data'!BZ73&lt;N$4,10,(N$3-'Indicator Data'!BZ73)/(N$3-N$4)*10)),1))</f>
        <v>0</v>
      </c>
      <c r="O65" s="238">
        <f>IF(OR('Indicator Data'!CA73=0,'Indicator Data'!CA73="No data"),"0",ROUND(IF('Indicator Data'!CA73&gt;O$3,0,IF('Indicator Data'!CA73&lt;O$4,10,(O$3-'Indicator Data'!CA73)/(O$3-O$4)*10)),1))</f>
        <v>2.2999999999999998</v>
      </c>
      <c r="P65" s="238">
        <f>IF(OR('Indicator Data'!CB73=0,'Indicator Data'!CB73="No data"),"0",ROUND(IF('Indicator Data'!CB73&gt;P$3,0,IF('Indicator Data'!CB73&lt;P$4,10,(P$3-'Indicator Data'!CB73)/(P$3-P$4)*10)),1))</f>
        <v>0</v>
      </c>
      <c r="Q65" s="238">
        <f>IF(OR('Indicator Data'!CC73=0,'Indicator Data'!CC73="No data"),"0",ROUND(IF('Indicator Data'!CC73&gt;Q$3,0,IF('Indicator Data'!CC73&lt;Q$4,10,(Q$3-'Indicator Data'!CC73)/(Q$3-Q$4)*10)),1))</f>
        <v>1.2</v>
      </c>
      <c r="R65" s="238">
        <f>IF(OR('Indicator Data'!CD73=0,'Indicator Data'!CD73="No data"),"0",ROUND(IF('Indicator Data'!CD73&gt;R$3,0,IF('Indicator Data'!CD73&lt;R$4,10,(R$3-'Indicator Data'!CD73)/(R$3-R$4)*10)),1))</f>
        <v>3.2</v>
      </c>
      <c r="S65" s="238">
        <f>IF(OR('Indicator Data'!CE73=0,'Indicator Data'!CE73="No data"),"0",ROUND(IF('Indicator Data'!CE73&gt;S$3,0,IF('Indicator Data'!CE73&lt;S$4,10,(S$3-'Indicator Data'!CE73)/(S$3-S$4)*10)),1))</f>
        <v>4.9000000000000004</v>
      </c>
      <c r="T65" s="238">
        <f>IF(OR('Indicator Data'!CF73=0,'Indicator Data'!CF73="No data"),"0",ROUND(IF('Indicator Data'!CF73&gt;T$3,0,IF('Indicator Data'!CF73&lt;T$4,10,(T$3-'Indicator Data'!CF73)/(T$3-T$4)*10)),1))</f>
        <v>5</v>
      </c>
      <c r="U65" s="238">
        <f>IF(OR('Indicator Data'!CG73=0,'Indicator Data'!CG73="No data"),"0",ROUND(IF('Indicator Data'!CG73&gt;U$3,0,IF('Indicator Data'!CG73&lt;U$4,10,(U$3-'Indicator Data'!CG73)/(U$3-U$4)*10)),1))</f>
        <v>4.5</v>
      </c>
      <c r="V65" s="238">
        <f>IF(OR('Indicator Data'!CH73=0,'Indicator Data'!CH73="No data"),"0",ROUND(IF('Indicator Data'!CH73&gt;V$3,0,IF('Indicator Data'!CH73&lt;V$4,10,(V$3-'Indicator Data'!CH73)/(V$3-V$4)*10)),1))</f>
        <v>6.4</v>
      </c>
      <c r="W65" s="238">
        <f>IF(OR('Indicator Data'!CI73=0,'Indicator Data'!CI73="No data"),"0",ROUND(IF('Indicator Data'!CI73&gt;W$3,0,IF('Indicator Data'!CI73&lt;W$4,10,(W$3-'Indicator Data'!CI73)/(W$3-W$4)*10)),1))</f>
        <v>5.9</v>
      </c>
      <c r="X65" s="238">
        <f>IF(OR('Indicator Data'!CJ73=0,'Indicator Data'!CJ73="No data"),"0",ROUND(IF('Indicator Data'!CJ73&gt;X$3,0,IF('Indicator Data'!CJ73&lt;X$4,10,(X$3-'Indicator Data'!CJ73)/(X$3-X$4)*10)),1))</f>
        <v>6.3</v>
      </c>
      <c r="Y65" s="238">
        <f>IF(OR('Indicator Data'!CK73=0,'Indicator Data'!CK73="No data"),"0",ROUND(IF('Indicator Data'!CK73&gt;Y$3,0,IF('Indicator Data'!CK73&lt;Y$4,10,(Y$3-'Indicator Data'!CK73)/(Y$3-Y$4)*10)),1))</f>
        <v>8.8000000000000007</v>
      </c>
      <c r="Z65" s="238">
        <f>IF(OR('Indicator Data'!CL73=0,'Indicator Data'!CL73="No data"),"0",ROUND(IF('Indicator Data'!CL73&gt;Z$3,0,IF('Indicator Data'!CL73&lt;Z$4,10,(Z$3-'Indicator Data'!CL73)/(Z$3-Z$4)*10)),1))</f>
        <v>2.8</v>
      </c>
      <c r="AA65" s="238">
        <f>IF(OR('Indicator Data'!CM73=0,'Indicator Data'!CM73="No data"),"0",ROUND(IF('Indicator Data'!CM73&gt;AA$3,0,IF('Indicator Data'!CM73&lt;AA$4,10,(AA$3-'Indicator Data'!CM73)/(AA$3-AA$4)*10)),1))</f>
        <v>10</v>
      </c>
      <c r="AB65" s="238">
        <f>IF(OR('Indicator Data'!CN73=0,'Indicator Data'!CN73="No data"),"0",ROUND(IF('Indicator Data'!CN73&gt;AB$3,0,IF('Indicator Data'!CN73&lt;AB$4,10,(AB$3-'Indicator Data'!CN73)/(AB$3-AB$4)*10)),1))</f>
        <v>5.4</v>
      </c>
      <c r="AC65" s="238">
        <f>IF(OR('Indicator Data'!CO73=0,'Indicator Data'!CO73="No data"),"0",ROUND(IF('Indicator Data'!CO73&gt;AC$3,0,IF('Indicator Data'!CO73&lt;AC$4,10,(AC$3-'Indicator Data'!CO73)/(AC$3-AC$4)*10)),1))</f>
        <v>3</v>
      </c>
      <c r="AD65" s="253">
        <f t="shared" si="10"/>
        <v>7</v>
      </c>
      <c r="AE65" s="253">
        <f t="shared" si="11"/>
        <v>3</v>
      </c>
      <c r="AF65" s="253">
        <f t="shared" si="5"/>
        <v>9.1999999999999993</v>
      </c>
      <c r="AG65" s="253">
        <f t="shared" si="12"/>
        <v>3</v>
      </c>
      <c r="AH65" s="253">
        <f t="shared" si="13"/>
        <v>1.7</v>
      </c>
      <c r="AI65" s="253">
        <f t="shared" si="14"/>
        <v>6</v>
      </c>
      <c r="AJ65" s="253">
        <f t="shared" si="6"/>
        <v>5.3</v>
      </c>
      <c r="AK65" s="254">
        <f t="shared" si="7"/>
        <v>6.4</v>
      </c>
      <c r="AL65" s="254">
        <f t="shared" si="8"/>
        <v>3.2</v>
      </c>
      <c r="AM65" s="254">
        <f t="shared" si="9"/>
        <v>5</v>
      </c>
      <c r="AN65" s="2"/>
      <c r="AO65" s="2"/>
      <c r="AP65" s="2"/>
      <c r="AQ65" s="2"/>
      <c r="AR65" s="2"/>
      <c r="AS65" s="2"/>
      <c r="AT65" s="2"/>
      <c r="AU65" s="2"/>
      <c r="AV65" s="2"/>
      <c r="AW65" s="2"/>
    </row>
    <row r="66" spans="1:49" ht="15.75" customHeight="1" x14ac:dyDescent="0.3">
      <c r="A66" t="str">
        <f>'Indicator Data'!A74</f>
        <v>Barind and Drought Prone Areas</v>
      </c>
      <c r="B66" t="str">
        <f>'Indicator Data'!B74</f>
        <v>Sylhet</v>
      </c>
      <c r="C66" t="str">
        <f>'Indicator Data'!C74</f>
        <v>Habiganj</v>
      </c>
      <c r="D66">
        <f>'Indicator Data'!D74</f>
        <v>6036</v>
      </c>
      <c r="E66" s="238">
        <v>6.6</v>
      </c>
      <c r="F66" s="238">
        <v>7.4</v>
      </c>
      <c r="G66" s="238">
        <v>3</v>
      </c>
      <c r="H66" s="238" t="s">
        <v>468</v>
      </c>
      <c r="I66" s="238">
        <f>IF(OR('Indicator Data'!BT74=0,'Indicator Data'!BT74="No data"),"0",ROUND(IF('Indicator Data'!BT74&gt;I$3,0,IF('Indicator Data'!BT74&lt;I$4,10,(I$3-'Indicator Data'!BT74)/(I$3-I$4)*10)),1))</f>
        <v>9.6999999999999993</v>
      </c>
      <c r="J66" s="238">
        <f>IF(OR('Indicator Data'!BV74=0,'Indicator Data'!BV74="No data"),"0",ROUND(IF('Indicator Data'!BV74&gt;J$3,0,IF('Indicator Data'!BV74&lt;J$4,10,(J$3-'Indicator Data'!BV74)/(J$3-J$4)*10)),1))</f>
        <v>9.9</v>
      </c>
      <c r="K66" s="238">
        <f>IF(OR('Indicator Data'!BW74=0,'Indicator Data'!BW74="No data"),"0",ROUND(IF('Indicator Data'!BW74&gt;K$3,0,IF('Indicator Data'!BW74&lt;K$4,10,(K$3-'Indicator Data'!BW74)/(K$3-K$4)*10)),1))</f>
        <v>9.8000000000000007</v>
      </c>
      <c r="L66" s="238" t="str">
        <f>IF(OR('Indicator Data'!BX74=0,'Indicator Data'!BX74="No data"),"0",ROUND(IF('Indicator Data'!BX74&gt;L$3,0,IF('Indicator Data'!BX74&lt;L$4,10,(L$3-'Indicator Data'!BX74)/(L$3-L$4)*10)),1))</f>
        <v>0</v>
      </c>
      <c r="M66" s="238">
        <f>IF(OR('Indicator Data'!BY74=0,'Indicator Data'!BY74="No data"),"0",ROUND(IF('Indicator Data'!BY74&gt;M$3,0,IF('Indicator Data'!BY74&lt;M$4,10,(M$3-'Indicator Data'!BY74)/(M$3-M$4)*10)),1))</f>
        <v>5.5</v>
      </c>
      <c r="N66" s="238">
        <f>IF(OR('Indicator Data'!BZ74=0,'Indicator Data'!BZ74="No data"),"0",ROUND(IF('Indicator Data'!BZ74&gt;N$3,0,IF('Indicator Data'!BZ74&lt;N$4,10,(N$3-'Indicator Data'!BZ74)/(N$3-N$4)*10)),1))</f>
        <v>4.9000000000000004</v>
      </c>
      <c r="O66" s="238">
        <f>IF(OR('Indicator Data'!CA74=0,'Indicator Data'!CA74="No data"),"0",ROUND(IF('Indicator Data'!CA74&gt;O$3,0,IF('Indicator Data'!CA74&lt;O$4,10,(O$3-'Indicator Data'!CA74)/(O$3-O$4)*10)),1))</f>
        <v>5.8</v>
      </c>
      <c r="P66" s="238">
        <f>IF(OR('Indicator Data'!CB74=0,'Indicator Data'!CB74="No data"),"0",ROUND(IF('Indicator Data'!CB74&gt;P$3,0,IF('Indicator Data'!CB74&lt;P$4,10,(P$3-'Indicator Data'!CB74)/(P$3-P$4)*10)),1))</f>
        <v>1.6</v>
      </c>
      <c r="Q66" s="238">
        <f>IF(OR('Indicator Data'!CC74=0,'Indicator Data'!CC74="No data"),"0",ROUND(IF('Indicator Data'!CC74&gt;Q$3,0,IF('Indicator Data'!CC74&lt;Q$4,10,(Q$3-'Indicator Data'!CC74)/(Q$3-Q$4)*10)),1))</f>
        <v>2.9</v>
      </c>
      <c r="R66" s="238">
        <f>IF(OR('Indicator Data'!CD74=0,'Indicator Data'!CD74="No data"),"0",ROUND(IF('Indicator Data'!CD74&gt;R$3,0,IF('Indicator Data'!CD74&lt;R$4,10,(R$3-'Indicator Data'!CD74)/(R$3-R$4)*10)),1))</f>
        <v>0.2</v>
      </c>
      <c r="S66" s="238">
        <f>IF(OR('Indicator Data'!CE74=0,'Indicator Data'!CE74="No data"),"0",ROUND(IF('Indicator Data'!CE74&gt;S$3,0,IF('Indicator Data'!CE74&lt;S$4,10,(S$3-'Indicator Data'!CE74)/(S$3-S$4)*10)),1))</f>
        <v>6.6</v>
      </c>
      <c r="T66" s="238">
        <f>IF(OR('Indicator Data'!CF74=0,'Indicator Data'!CF74="No data"),"0",ROUND(IF('Indicator Data'!CF74&gt;T$3,0,IF('Indicator Data'!CF74&lt;T$4,10,(T$3-'Indicator Data'!CF74)/(T$3-T$4)*10)),1))</f>
        <v>8.1999999999999993</v>
      </c>
      <c r="U66" s="238">
        <f>IF(OR('Indicator Data'!CG74=0,'Indicator Data'!CG74="No data"),"0",ROUND(IF('Indicator Data'!CG74&gt;U$3,0,IF('Indicator Data'!CG74&lt;U$4,10,(U$3-'Indicator Data'!CG74)/(U$3-U$4)*10)),1))</f>
        <v>9.1999999999999993</v>
      </c>
      <c r="V66" s="238">
        <f>IF(OR('Indicator Data'!CH74=0,'Indicator Data'!CH74="No data"),"0",ROUND(IF('Indicator Data'!CH74&gt;V$3,0,IF('Indicator Data'!CH74&lt;V$4,10,(V$3-'Indicator Data'!CH74)/(V$3-V$4)*10)),1))</f>
        <v>6</v>
      </c>
      <c r="W66" s="238">
        <f>IF(OR('Indicator Data'!CI74=0,'Indicator Data'!CI74="No data"),"0",ROUND(IF('Indicator Data'!CI74&gt;W$3,0,IF('Indicator Data'!CI74&lt;W$4,10,(W$3-'Indicator Data'!CI74)/(W$3-W$4)*10)),1))</f>
        <v>7.1</v>
      </c>
      <c r="X66" s="238">
        <f>IF(OR('Indicator Data'!CJ74=0,'Indicator Data'!CJ74="No data"),"0",ROUND(IF('Indicator Data'!CJ74&gt;X$3,0,IF('Indicator Data'!CJ74&lt;X$4,10,(X$3-'Indicator Data'!CJ74)/(X$3-X$4)*10)),1))</f>
        <v>5.5</v>
      </c>
      <c r="Y66" s="238">
        <f>IF(OR('Indicator Data'!CK74=0,'Indicator Data'!CK74="No data"),"0",ROUND(IF('Indicator Data'!CK74&gt;Y$3,0,IF('Indicator Data'!CK74&lt;Y$4,10,(Y$3-'Indicator Data'!CK74)/(Y$3-Y$4)*10)),1))</f>
        <v>8.4</v>
      </c>
      <c r="Z66" s="238">
        <f>IF(OR('Indicator Data'!CL74=0,'Indicator Data'!CL74="No data"),"0",ROUND(IF('Indicator Data'!CL74&gt;Z$3,0,IF('Indicator Data'!CL74&lt;Z$4,10,(Z$3-'Indicator Data'!CL74)/(Z$3-Z$4)*10)),1))</f>
        <v>3.9</v>
      </c>
      <c r="AA66" s="238">
        <f>IF(OR('Indicator Data'!CM74=0,'Indicator Data'!CM74="No data"),"0",ROUND(IF('Indicator Data'!CM74&gt;AA$3,0,IF('Indicator Data'!CM74&lt;AA$4,10,(AA$3-'Indicator Data'!CM74)/(AA$3-AA$4)*10)),1))</f>
        <v>9.6999999999999993</v>
      </c>
      <c r="AB66" s="238">
        <f>IF(OR('Indicator Data'!CN74=0,'Indicator Data'!CN74="No data"),"0",ROUND(IF('Indicator Data'!CN74&gt;AB$3,0,IF('Indicator Data'!CN74&lt;AB$4,10,(AB$3-'Indicator Data'!CN74)/(AB$3-AB$4)*10)),1))</f>
        <v>6.4</v>
      </c>
      <c r="AC66" s="238">
        <f>IF(OR('Indicator Data'!CO74=0,'Indicator Data'!CO74="No data"),"0",ROUND(IF('Indicator Data'!CO74&gt;AC$3,0,IF('Indicator Data'!CO74&lt;AC$4,10,(AC$3-'Indicator Data'!CO74)/(AC$3-AC$4)*10)),1))</f>
        <v>8.1</v>
      </c>
      <c r="AD66" s="253">
        <f t="shared" si="10"/>
        <v>7</v>
      </c>
      <c r="AE66" s="253">
        <f t="shared" si="11"/>
        <v>3</v>
      </c>
      <c r="AF66" s="253">
        <f t="shared" si="5"/>
        <v>9.8000000000000007</v>
      </c>
      <c r="AG66" s="253">
        <f t="shared" si="12"/>
        <v>5.2</v>
      </c>
      <c r="AH66" s="253">
        <f t="shared" si="13"/>
        <v>2.6</v>
      </c>
      <c r="AI66" s="253">
        <f t="shared" si="14"/>
        <v>7.3</v>
      </c>
      <c r="AJ66" s="253">
        <f t="shared" si="6"/>
        <v>7</v>
      </c>
      <c r="AK66" s="254">
        <f t="shared" si="7"/>
        <v>6.6</v>
      </c>
      <c r="AL66" s="254">
        <f t="shared" si="8"/>
        <v>4.4000000000000004</v>
      </c>
      <c r="AM66" s="254">
        <f t="shared" si="9"/>
        <v>5.6</v>
      </c>
      <c r="AN66" s="2"/>
      <c r="AO66" s="2"/>
      <c r="AP66" s="2"/>
      <c r="AQ66" s="2"/>
      <c r="AR66" s="2"/>
      <c r="AS66" s="2"/>
      <c r="AT66" s="2"/>
      <c r="AU66" s="2"/>
      <c r="AV66" s="2"/>
      <c r="AW66" s="2"/>
    </row>
    <row r="67" spans="1:49" ht="15.75" customHeight="1" x14ac:dyDescent="0.3">
      <c r="A67" t="str">
        <f>'Indicator Data'!A75</f>
        <v>Haor and Flash Flood Area</v>
      </c>
      <c r="B67" t="str">
        <f>'Indicator Data'!B75</f>
        <v>Sylhet</v>
      </c>
      <c r="C67" t="str">
        <f>'Indicator Data'!C75</f>
        <v>Maulvibazar</v>
      </c>
      <c r="D67">
        <f>'Indicator Data'!D75</f>
        <v>6058</v>
      </c>
      <c r="E67" s="238">
        <v>6.6</v>
      </c>
      <c r="F67" s="238">
        <v>7.4</v>
      </c>
      <c r="G67" s="238">
        <v>3</v>
      </c>
      <c r="H67" s="238" t="s">
        <v>468</v>
      </c>
      <c r="I67" s="238">
        <f>IF(OR('Indicator Data'!BT75=0,'Indicator Data'!BT75="No data"),"0",ROUND(IF('Indicator Data'!BT75&gt;I$3,0,IF('Indicator Data'!BT75&lt;I$4,10,(I$3-'Indicator Data'!BT75)/(I$3-I$4)*10)),1))</f>
        <v>9.4</v>
      </c>
      <c r="J67" s="238" t="str">
        <f>IF(OR('Indicator Data'!BV75=0,'Indicator Data'!BV75="No data"),"0",ROUND(IF('Indicator Data'!BV75&gt;J$3,0,IF('Indicator Data'!BV75&lt;J$4,10,(J$3-'Indicator Data'!BV75)/(J$3-J$4)*10)),1))</f>
        <v>0</v>
      </c>
      <c r="K67" s="238">
        <f>IF(OR('Indicator Data'!BW75=0,'Indicator Data'!BW75="No data"),"0",ROUND(IF('Indicator Data'!BW75&gt;K$3,0,IF('Indicator Data'!BW75&lt;K$4,10,(K$3-'Indicator Data'!BW75)/(K$3-K$4)*10)),1))</f>
        <v>9.6</v>
      </c>
      <c r="L67" s="238" t="str">
        <f>IF(OR('Indicator Data'!BX75=0,'Indicator Data'!BX75="No data"),"0",ROUND(IF('Indicator Data'!BX75&gt;L$3,0,IF('Indicator Data'!BX75&lt;L$4,10,(L$3-'Indicator Data'!BX75)/(L$3-L$4)*10)),1))</f>
        <v>0</v>
      </c>
      <c r="M67" s="238">
        <f>IF(OR('Indicator Data'!BY75=0,'Indicator Data'!BY75="No data"),"0",ROUND(IF('Indicator Data'!BY75&gt;M$3,0,IF('Indicator Data'!BY75&lt;M$4,10,(M$3-'Indicator Data'!BY75)/(M$3-M$4)*10)),1))</f>
        <v>6.5</v>
      </c>
      <c r="N67" s="238">
        <f>IF(OR('Indicator Data'!BZ75=0,'Indicator Data'!BZ75="No data"),"0",ROUND(IF('Indicator Data'!BZ75&gt;N$3,0,IF('Indicator Data'!BZ75&lt;N$4,10,(N$3-'Indicator Data'!BZ75)/(N$3-N$4)*10)),1))</f>
        <v>6</v>
      </c>
      <c r="O67" s="238">
        <f>IF(OR('Indicator Data'!CA75=0,'Indicator Data'!CA75="No data"),"0",ROUND(IF('Indicator Data'!CA75&gt;O$3,0,IF('Indicator Data'!CA75&lt;O$4,10,(O$3-'Indicator Data'!CA75)/(O$3-O$4)*10)),1))</f>
        <v>3.5</v>
      </c>
      <c r="P67" s="238">
        <f>IF(OR('Indicator Data'!CB75=0,'Indicator Data'!CB75="No data"),"0",ROUND(IF('Indicator Data'!CB75&gt;P$3,0,IF('Indicator Data'!CB75&lt;P$4,10,(P$3-'Indicator Data'!CB75)/(P$3-P$4)*10)),1))</f>
        <v>3.5</v>
      </c>
      <c r="Q67" s="238">
        <f>IF(OR('Indicator Data'!CC75=0,'Indicator Data'!CC75="No data"),"0",ROUND(IF('Indicator Data'!CC75&gt;Q$3,0,IF('Indicator Data'!CC75&lt;Q$4,10,(Q$3-'Indicator Data'!CC75)/(Q$3-Q$4)*10)),1))</f>
        <v>3.7</v>
      </c>
      <c r="R67" s="238">
        <f>IF(OR('Indicator Data'!CD75=0,'Indicator Data'!CD75="No data"),"0",ROUND(IF('Indicator Data'!CD75&gt;R$3,0,IF('Indicator Data'!CD75&lt;R$4,10,(R$3-'Indicator Data'!CD75)/(R$3-R$4)*10)),1))</f>
        <v>0.1</v>
      </c>
      <c r="S67" s="238">
        <f>IF(OR('Indicator Data'!CE75=0,'Indicator Data'!CE75="No data"),"0",ROUND(IF('Indicator Data'!CE75&gt;S$3,0,IF('Indicator Data'!CE75&lt;S$4,10,(S$3-'Indicator Data'!CE75)/(S$3-S$4)*10)),1))</f>
        <v>4.9000000000000004</v>
      </c>
      <c r="T67" s="238">
        <f>IF(OR('Indicator Data'!CF75=0,'Indicator Data'!CF75="No data"),"0",ROUND(IF('Indicator Data'!CF75&gt;T$3,0,IF('Indicator Data'!CF75&lt;T$4,10,(T$3-'Indicator Data'!CF75)/(T$3-T$4)*10)),1))</f>
        <v>7.3</v>
      </c>
      <c r="U67" s="238">
        <f>IF(OR('Indicator Data'!CG75=0,'Indicator Data'!CG75="No data"),"0",ROUND(IF('Indicator Data'!CG75&gt;U$3,0,IF('Indicator Data'!CG75&lt;U$4,10,(U$3-'Indicator Data'!CG75)/(U$3-U$4)*10)),1))</f>
        <v>6.1</v>
      </c>
      <c r="V67" s="238">
        <f>IF(OR('Indicator Data'!CH75=0,'Indicator Data'!CH75="No data"),"0",ROUND(IF('Indicator Data'!CH75&gt;V$3,0,IF('Indicator Data'!CH75&lt;V$4,10,(V$3-'Indicator Data'!CH75)/(V$3-V$4)*10)),1))</f>
        <v>6</v>
      </c>
      <c r="W67" s="238">
        <f>IF(OR('Indicator Data'!CI75=0,'Indicator Data'!CI75="No data"),"0",ROUND(IF('Indicator Data'!CI75&gt;W$3,0,IF('Indicator Data'!CI75&lt;W$4,10,(W$3-'Indicator Data'!CI75)/(W$3-W$4)*10)),1))</f>
        <v>6.8</v>
      </c>
      <c r="X67" s="238">
        <f>IF(OR('Indicator Data'!CJ75=0,'Indicator Data'!CJ75="No data"),"0",ROUND(IF('Indicator Data'!CJ75&gt;X$3,0,IF('Indicator Data'!CJ75&lt;X$4,10,(X$3-'Indicator Data'!CJ75)/(X$3-X$4)*10)),1))</f>
        <v>6</v>
      </c>
      <c r="Y67" s="238">
        <f>IF(OR('Indicator Data'!CK75=0,'Indicator Data'!CK75="No data"),"0",ROUND(IF('Indicator Data'!CK75&gt;Y$3,0,IF('Indicator Data'!CK75&lt;Y$4,10,(Y$3-'Indicator Data'!CK75)/(Y$3-Y$4)*10)),1))</f>
        <v>8.8000000000000007</v>
      </c>
      <c r="Z67" s="238">
        <f>IF(OR('Indicator Data'!CL75=0,'Indicator Data'!CL75="No data"),"0",ROUND(IF('Indicator Data'!CL75&gt;Z$3,0,IF('Indicator Data'!CL75&lt;Z$4,10,(Z$3-'Indicator Data'!CL75)/(Z$3-Z$4)*10)),1))</f>
        <v>3.7</v>
      </c>
      <c r="AA67" s="238">
        <f>IF(OR('Indicator Data'!CM75=0,'Indicator Data'!CM75="No data"),"0",ROUND(IF('Indicator Data'!CM75&gt;AA$3,0,IF('Indicator Data'!CM75&lt;AA$4,10,(AA$3-'Indicator Data'!CM75)/(AA$3-AA$4)*10)),1))</f>
        <v>9</v>
      </c>
      <c r="AB67" s="238">
        <f>IF(OR('Indicator Data'!CN75=0,'Indicator Data'!CN75="No data"),"0",ROUND(IF('Indicator Data'!CN75&gt;AB$3,0,IF('Indicator Data'!CN75&lt;AB$4,10,(AB$3-'Indicator Data'!CN75)/(AB$3-AB$4)*10)),1))</f>
        <v>7</v>
      </c>
      <c r="AC67" s="238">
        <f>IF(OR('Indicator Data'!CO75=0,'Indicator Data'!CO75="No data"),"0",ROUND(IF('Indicator Data'!CO75&gt;AC$3,0,IF('Indicator Data'!CO75&lt;AC$4,10,(AC$3-'Indicator Data'!CO75)/(AC$3-AC$4)*10)),1))</f>
        <v>3.8</v>
      </c>
      <c r="AD67" s="253">
        <f t="shared" si="10"/>
        <v>7</v>
      </c>
      <c r="AE67" s="253">
        <f t="shared" si="11"/>
        <v>3</v>
      </c>
      <c r="AF67" s="253">
        <f t="shared" si="5"/>
        <v>9.5</v>
      </c>
      <c r="AG67" s="253">
        <f t="shared" si="12"/>
        <v>6.3</v>
      </c>
      <c r="AH67" s="253">
        <f t="shared" si="13"/>
        <v>2.7</v>
      </c>
      <c r="AI67" s="253">
        <f t="shared" si="14"/>
        <v>6.6</v>
      </c>
      <c r="AJ67" s="253">
        <f t="shared" si="6"/>
        <v>5.9</v>
      </c>
      <c r="AK67" s="254">
        <f t="shared" si="7"/>
        <v>6.5</v>
      </c>
      <c r="AL67" s="254">
        <f t="shared" si="8"/>
        <v>4.3</v>
      </c>
      <c r="AM67" s="254">
        <f t="shared" si="9"/>
        <v>5.5</v>
      </c>
      <c r="AN67" s="2"/>
      <c r="AO67" s="2"/>
      <c r="AP67" s="2"/>
      <c r="AQ67" s="2"/>
      <c r="AR67" s="2"/>
      <c r="AS67" s="2"/>
      <c r="AT67" s="2"/>
      <c r="AU67" s="2"/>
      <c r="AV67" s="2"/>
      <c r="AW67" s="2"/>
    </row>
    <row r="68" spans="1:49" ht="15.75" customHeight="1" x14ac:dyDescent="0.3">
      <c r="A68" t="str">
        <f>'Indicator Data'!A76</f>
        <v>Haor and Flash Flood Area</v>
      </c>
      <c r="B68" t="str">
        <f>'Indicator Data'!B76</f>
        <v>Sylhet</v>
      </c>
      <c r="C68" t="str">
        <f>'Indicator Data'!C76</f>
        <v>Sunamganj</v>
      </c>
      <c r="D68">
        <f>'Indicator Data'!D76</f>
        <v>6090</v>
      </c>
      <c r="E68" s="238">
        <v>6.6</v>
      </c>
      <c r="F68" s="238">
        <v>7.4</v>
      </c>
      <c r="G68" s="238">
        <v>3</v>
      </c>
      <c r="H68" s="238" t="s">
        <v>468</v>
      </c>
      <c r="I68" s="238">
        <f>IF(OR('Indicator Data'!BT76=0,'Indicator Data'!BT76="No data"),"0",ROUND(IF('Indicator Data'!BT76&gt;I$3,0,IF('Indicator Data'!BT76&lt;I$4,10,(I$3-'Indicator Data'!BT76)/(I$3-I$4)*10)),1))</f>
        <v>9.3000000000000007</v>
      </c>
      <c r="J68" s="238">
        <f>IF(OR('Indicator Data'!BV76=0,'Indicator Data'!BV76="No data"),"0",ROUND(IF('Indicator Data'!BV76&gt;J$3,0,IF('Indicator Data'!BV76&lt;J$4,10,(J$3-'Indicator Data'!BV76)/(J$3-J$4)*10)),1))</f>
        <v>7.8</v>
      </c>
      <c r="K68" s="238">
        <f>IF(OR('Indicator Data'!BW76=0,'Indicator Data'!BW76="No data"),"0",ROUND(IF('Indicator Data'!BW76&gt;K$3,0,IF('Indicator Data'!BW76&lt;K$4,10,(K$3-'Indicator Data'!BW76)/(K$3-K$4)*10)),1))</f>
        <v>9.9</v>
      </c>
      <c r="L68" s="238" t="str">
        <f>IF(OR('Indicator Data'!BX76=0,'Indicator Data'!BX76="No data"),"0",ROUND(IF('Indicator Data'!BX76&gt;L$3,0,IF('Indicator Data'!BX76&lt;L$4,10,(L$3-'Indicator Data'!BX76)/(L$3-L$4)*10)),1))</f>
        <v>0</v>
      </c>
      <c r="M68" s="238">
        <f>IF(OR('Indicator Data'!BY76=0,'Indicator Data'!BY76="No data"),"0",ROUND(IF('Indicator Data'!BY76&gt;M$3,0,IF('Indicator Data'!BY76&lt;M$4,10,(M$3-'Indicator Data'!BY76)/(M$3-M$4)*10)),1))</f>
        <v>6.4</v>
      </c>
      <c r="N68" s="238">
        <f>IF(OR('Indicator Data'!BZ76=0,'Indicator Data'!BZ76="No data"),"0",ROUND(IF('Indicator Data'!BZ76&gt;N$3,0,IF('Indicator Data'!BZ76&lt;N$4,10,(N$3-'Indicator Data'!BZ76)/(N$3-N$4)*10)),1))</f>
        <v>10</v>
      </c>
      <c r="O68" s="238">
        <f>IF(OR('Indicator Data'!CA76=0,'Indicator Data'!CA76="No data"),"0",ROUND(IF('Indicator Data'!CA76&gt;O$3,0,IF('Indicator Data'!CA76&lt;O$4,10,(O$3-'Indicator Data'!CA76)/(O$3-O$4)*10)),1))</f>
        <v>7.1</v>
      </c>
      <c r="P68" s="238">
        <f>IF(OR('Indicator Data'!CB76=0,'Indicator Data'!CB76="No data"),"0",ROUND(IF('Indicator Data'!CB76&gt;P$3,0,IF('Indicator Data'!CB76&lt;P$4,10,(P$3-'Indicator Data'!CB76)/(P$3-P$4)*10)),1))</f>
        <v>1.5</v>
      </c>
      <c r="Q68" s="238">
        <f>IF(OR('Indicator Data'!CC76=0,'Indicator Data'!CC76="No data"),"0",ROUND(IF('Indicator Data'!CC76&gt;Q$3,0,IF('Indicator Data'!CC76&lt;Q$4,10,(Q$3-'Indicator Data'!CC76)/(Q$3-Q$4)*10)),1))</f>
        <v>4.5999999999999996</v>
      </c>
      <c r="R68" s="238">
        <f>IF(OR('Indicator Data'!CD76=0,'Indicator Data'!CD76="No data"),"0",ROUND(IF('Indicator Data'!CD76&gt;R$3,0,IF('Indicator Data'!CD76&lt;R$4,10,(R$3-'Indicator Data'!CD76)/(R$3-R$4)*10)),1))</f>
        <v>0.3</v>
      </c>
      <c r="S68" s="238">
        <f>IF(OR('Indicator Data'!CE76=0,'Indicator Data'!CE76="No data"),"0",ROUND(IF('Indicator Data'!CE76&gt;S$3,0,IF('Indicator Data'!CE76&lt;S$4,10,(S$3-'Indicator Data'!CE76)/(S$3-S$4)*10)),1))</f>
        <v>6.7</v>
      </c>
      <c r="T68" s="238">
        <f>IF(OR('Indicator Data'!CF76=0,'Indicator Data'!CF76="No data"),"0",ROUND(IF('Indicator Data'!CF76&gt;T$3,0,IF('Indicator Data'!CF76&lt;T$4,10,(T$3-'Indicator Data'!CF76)/(T$3-T$4)*10)),1))</f>
        <v>6.8</v>
      </c>
      <c r="U68" s="238">
        <f>IF(OR('Indicator Data'!CG76=0,'Indicator Data'!CG76="No data"),"0",ROUND(IF('Indicator Data'!CG76&gt;U$3,0,IF('Indicator Data'!CG76&lt;U$4,10,(U$3-'Indicator Data'!CG76)/(U$3-U$4)*10)),1))</f>
        <v>0.9</v>
      </c>
      <c r="V68" s="238">
        <f>IF(OR('Indicator Data'!CH76=0,'Indicator Data'!CH76="No data"),"0",ROUND(IF('Indicator Data'!CH76&gt;V$3,0,IF('Indicator Data'!CH76&lt;V$4,10,(V$3-'Indicator Data'!CH76)/(V$3-V$4)*10)),1))</f>
        <v>6.8</v>
      </c>
      <c r="W68" s="238">
        <f>IF(OR('Indicator Data'!CI76=0,'Indicator Data'!CI76="No data"),"0",ROUND(IF('Indicator Data'!CI76&gt;W$3,0,IF('Indicator Data'!CI76&lt;W$4,10,(W$3-'Indicator Data'!CI76)/(W$3-W$4)*10)),1))</f>
        <v>7.2</v>
      </c>
      <c r="X68" s="238">
        <f>IF(OR('Indicator Data'!CJ76=0,'Indicator Data'!CJ76="No data"),"0",ROUND(IF('Indicator Data'!CJ76&gt;X$3,0,IF('Indicator Data'!CJ76&lt;X$4,10,(X$3-'Indicator Data'!CJ76)/(X$3-X$4)*10)),1))</f>
        <v>5.9</v>
      </c>
      <c r="Y68" s="238">
        <f>IF(OR('Indicator Data'!CK76=0,'Indicator Data'!CK76="No data"),"0",ROUND(IF('Indicator Data'!CK76&gt;Y$3,0,IF('Indicator Data'!CK76&lt;Y$4,10,(Y$3-'Indicator Data'!CK76)/(Y$3-Y$4)*10)),1))</f>
        <v>7.3</v>
      </c>
      <c r="Z68" s="238">
        <f>IF(OR('Indicator Data'!CL76=0,'Indicator Data'!CL76="No data"),"0",ROUND(IF('Indicator Data'!CL76&gt;Z$3,0,IF('Indicator Data'!CL76&lt;Z$4,10,(Z$3-'Indicator Data'!CL76)/(Z$3-Z$4)*10)),1))</f>
        <v>5.0999999999999996</v>
      </c>
      <c r="AA68" s="238">
        <f>IF(OR('Indicator Data'!CM76=0,'Indicator Data'!CM76="No data"),"0",ROUND(IF('Indicator Data'!CM76&gt;AA$3,0,IF('Indicator Data'!CM76&lt;AA$4,10,(AA$3-'Indicator Data'!CM76)/(AA$3-AA$4)*10)),1))</f>
        <v>9.9</v>
      </c>
      <c r="AB68" s="238">
        <f>IF(OR('Indicator Data'!CN76=0,'Indicator Data'!CN76="No data"),"0",ROUND(IF('Indicator Data'!CN76&gt;AB$3,0,IF('Indicator Data'!CN76&lt;AB$4,10,(AB$3-'Indicator Data'!CN76)/(AB$3-AB$4)*10)),1))</f>
        <v>7.9</v>
      </c>
      <c r="AC68" s="238">
        <f>IF(OR('Indicator Data'!CO76=0,'Indicator Data'!CO76="No data"),"0",ROUND(IF('Indicator Data'!CO76&gt;AC$3,0,IF('Indicator Data'!CO76&lt;AC$4,10,(AC$3-'Indicator Data'!CO76)/(AC$3-AC$4)*10)),1))</f>
        <v>8.6</v>
      </c>
      <c r="AD68" s="253">
        <f t="shared" si="10"/>
        <v>7</v>
      </c>
      <c r="AE68" s="253">
        <f t="shared" si="11"/>
        <v>3</v>
      </c>
      <c r="AF68" s="253">
        <f t="shared" si="5"/>
        <v>9</v>
      </c>
      <c r="AG68" s="253">
        <f t="shared" si="12"/>
        <v>8.1999999999999993</v>
      </c>
      <c r="AH68" s="253">
        <f t="shared" si="13"/>
        <v>3.4</v>
      </c>
      <c r="AI68" s="253">
        <f t="shared" si="14"/>
        <v>5.9</v>
      </c>
      <c r="AJ68" s="253">
        <f t="shared" si="6"/>
        <v>7.9</v>
      </c>
      <c r="AK68" s="254">
        <f t="shared" si="7"/>
        <v>6.3</v>
      </c>
      <c r="AL68" s="254">
        <f t="shared" si="8"/>
        <v>5.0999999999999996</v>
      </c>
      <c r="AM68" s="254">
        <f t="shared" si="9"/>
        <v>5.7</v>
      </c>
      <c r="AN68" s="2"/>
      <c r="AO68" s="2"/>
      <c r="AP68" s="2"/>
      <c r="AQ68" s="2"/>
      <c r="AR68" s="2"/>
      <c r="AS68" s="2"/>
      <c r="AT68" s="2"/>
      <c r="AU68" s="2"/>
      <c r="AV68" s="2"/>
      <c r="AW68" s="2"/>
    </row>
    <row r="69" spans="1:49" ht="15.75" customHeight="1" x14ac:dyDescent="0.3">
      <c r="A69" t="str">
        <f>'Indicator Data'!A77</f>
        <v>Haor and Flash Flood Area</v>
      </c>
      <c r="B69" t="str">
        <f>'Indicator Data'!B77</f>
        <v>Sylhet</v>
      </c>
      <c r="C69" t="str">
        <f>'Indicator Data'!C77</f>
        <v>Sylhet</v>
      </c>
      <c r="D69">
        <f>'Indicator Data'!D77</f>
        <v>6091</v>
      </c>
      <c r="E69" s="238">
        <v>6.6</v>
      </c>
      <c r="F69" s="238">
        <v>7.4</v>
      </c>
      <c r="G69" s="238">
        <v>3</v>
      </c>
      <c r="H69" s="238" t="s">
        <v>468</v>
      </c>
      <c r="I69" s="238">
        <f>IF(OR('Indicator Data'!BT77=0,'Indicator Data'!BT77="No data"),"0",ROUND(IF('Indicator Data'!BT77&gt;I$3,0,IF('Indicator Data'!BT77&lt;I$4,10,(I$3-'Indicator Data'!BT77)/(I$3-I$4)*10)),1))</f>
        <v>8.6</v>
      </c>
      <c r="J69" s="238">
        <f>IF(OR('Indicator Data'!BV77=0,'Indicator Data'!BV77="No data"),"0",ROUND(IF('Indicator Data'!BV77&gt;J$3,0,IF('Indicator Data'!BV77&lt;J$4,10,(J$3-'Indicator Data'!BV77)/(J$3-J$4)*10)),1))</f>
        <v>7.6</v>
      </c>
      <c r="K69" s="238">
        <f>IF(OR('Indicator Data'!BW77=0,'Indicator Data'!BW77="No data"),"0",ROUND(IF('Indicator Data'!BW77&gt;K$3,0,IF('Indicator Data'!BW77&lt;K$4,10,(K$3-'Indicator Data'!BW77)/(K$3-K$4)*10)),1))</f>
        <v>9.4</v>
      </c>
      <c r="L69" s="238" t="str">
        <f>IF(OR('Indicator Data'!BX77=0,'Indicator Data'!BX77="No data"),"0",ROUND(IF('Indicator Data'!BX77&gt;L$3,0,IF('Indicator Data'!BX77&lt;L$4,10,(L$3-'Indicator Data'!BX77)/(L$3-L$4)*10)),1))</f>
        <v>0</v>
      </c>
      <c r="M69" s="238">
        <f>IF(OR('Indicator Data'!BY77=0,'Indicator Data'!BY77="No data"),"0",ROUND(IF('Indicator Data'!BY77&gt;M$3,0,IF('Indicator Data'!BY77&lt;M$4,10,(M$3-'Indicator Data'!BY77)/(M$3-M$4)*10)),1))</f>
        <v>6.8</v>
      </c>
      <c r="N69" s="238">
        <f>IF(OR('Indicator Data'!BZ77=0,'Indicator Data'!BZ77="No data"),"0",ROUND(IF('Indicator Data'!BZ77&gt;N$3,0,IF('Indicator Data'!BZ77&lt;N$4,10,(N$3-'Indicator Data'!BZ77)/(N$3-N$4)*10)),1))</f>
        <v>1.3</v>
      </c>
      <c r="O69" s="238">
        <f>IF(OR('Indicator Data'!CA77=0,'Indicator Data'!CA77="No data"),"0",ROUND(IF('Indicator Data'!CA77&gt;O$3,0,IF('Indicator Data'!CA77&lt;O$4,10,(O$3-'Indicator Data'!CA77)/(O$3-O$4)*10)),1))</f>
        <v>2.2000000000000002</v>
      </c>
      <c r="P69" s="238">
        <f>IF(OR('Indicator Data'!CB77=0,'Indicator Data'!CB77="No data"),"0",ROUND(IF('Indicator Data'!CB77&gt;P$3,0,IF('Indicator Data'!CB77&lt;P$4,10,(P$3-'Indicator Data'!CB77)/(P$3-P$4)*10)),1))</f>
        <v>5</v>
      </c>
      <c r="Q69" s="238">
        <f>IF(OR('Indicator Data'!CC77=0,'Indicator Data'!CC77="No data"),"0",ROUND(IF('Indicator Data'!CC77&gt;Q$3,0,IF('Indicator Data'!CC77&lt;Q$4,10,(Q$3-'Indicator Data'!CC77)/(Q$3-Q$4)*10)),1))</f>
        <v>2.7</v>
      </c>
      <c r="R69" s="238">
        <f>IF(OR('Indicator Data'!CD77=0,'Indicator Data'!CD77="No data"),"0",ROUND(IF('Indicator Data'!CD77&gt;R$3,0,IF('Indicator Data'!CD77&lt;R$4,10,(R$3-'Indicator Data'!CD77)/(R$3-R$4)*10)),1))</f>
        <v>0</v>
      </c>
      <c r="S69" s="238">
        <f>IF(OR('Indicator Data'!CE77=0,'Indicator Data'!CE77="No data"),"0",ROUND(IF('Indicator Data'!CE77&gt;S$3,0,IF('Indicator Data'!CE77&lt;S$4,10,(S$3-'Indicator Data'!CE77)/(S$3-S$4)*10)),1))</f>
        <v>5.6</v>
      </c>
      <c r="T69" s="238">
        <f>IF(OR('Indicator Data'!CF77=0,'Indicator Data'!CF77="No data"),"0",ROUND(IF('Indicator Data'!CF77&gt;T$3,0,IF('Indicator Data'!CF77&lt;T$4,10,(T$3-'Indicator Data'!CF77)/(T$3-T$4)*10)),1))</f>
        <v>5.5</v>
      </c>
      <c r="U69" s="238">
        <f>IF(OR('Indicator Data'!CG77=0,'Indicator Data'!CG77="No data"),"0",ROUND(IF('Indicator Data'!CG77&gt;U$3,0,IF('Indicator Data'!CG77&lt;U$4,10,(U$3-'Indicator Data'!CG77)/(U$3-U$4)*10)),1))</f>
        <v>0.1</v>
      </c>
      <c r="V69" s="238">
        <f>IF(OR('Indicator Data'!CH77=0,'Indicator Data'!CH77="No data"),"0",ROUND(IF('Indicator Data'!CH77&gt;V$3,0,IF('Indicator Data'!CH77&lt;V$4,10,(V$3-'Indicator Data'!CH77)/(V$3-V$4)*10)),1))</f>
        <v>6.7</v>
      </c>
      <c r="W69" s="238">
        <f>IF(OR('Indicator Data'!CI77=0,'Indicator Data'!CI77="No data"),"0",ROUND(IF('Indicator Data'!CI77&gt;W$3,0,IF('Indicator Data'!CI77&lt;W$4,10,(W$3-'Indicator Data'!CI77)/(W$3-W$4)*10)),1))</f>
        <v>7.6</v>
      </c>
      <c r="X69" s="238">
        <f>IF(OR('Indicator Data'!CJ77=0,'Indicator Data'!CJ77="No data"),"0",ROUND(IF('Indicator Data'!CJ77&gt;X$3,0,IF('Indicator Data'!CJ77&lt;X$4,10,(X$3-'Indicator Data'!CJ77)/(X$3-X$4)*10)),1))</f>
        <v>7.5</v>
      </c>
      <c r="Y69" s="238">
        <f>IF(OR('Indicator Data'!CK77=0,'Indicator Data'!CK77="No data"),"0",ROUND(IF('Indicator Data'!CK77&gt;Y$3,0,IF('Indicator Data'!CK77&lt;Y$4,10,(Y$3-'Indicator Data'!CK77)/(Y$3-Y$4)*10)),1))</f>
        <v>7.9</v>
      </c>
      <c r="Z69" s="238">
        <f>IF(OR('Indicator Data'!CL77=0,'Indicator Data'!CL77="No data"),"0",ROUND(IF('Indicator Data'!CL77&gt;Z$3,0,IF('Indicator Data'!CL77&lt;Z$4,10,(Z$3-'Indicator Data'!CL77)/(Z$3-Z$4)*10)),1))</f>
        <v>3</v>
      </c>
      <c r="AA69" s="238">
        <f>IF(OR('Indicator Data'!CM77=0,'Indicator Data'!CM77="No data"),"0",ROUND(IF('Indicator Data'!CM77&gt;AA$3,0,IF('Indicator Data'!CM77&lt;AA$4,10,(AA$3-'Indicator Data'!CM77)/(AA$3-AA$4)*10)),1))</f>
        <v>8.3000000000000007</v>
      </c>
      <c r="AB69" s="238">
        <f>IF(OR('Indicator Data'!CN77=0,'Indicator Data'!CN77="No data"),"0",ROUND(IF('Indicator Data'!CN77&gt;AB$3,0,IF('Indicator Data'!CN77&lt;AB$4,10,(AB$3-'Indicator Data'!CN77)/(AB$3-AB$4)*10)),1))</f>
        <v>3.7</v>
      </c>
      <c r="AC69" s="238">
        <f>IF(OR('Indicator Data'!CO77=0,'Indicator Data'!CO77="No data"),"0",ROUND(IF('Indicator Data'!CO77&gt;AC$3,0,IF('Indicator Data'!CO77&lt;AC$4,10,(AC$3-'Indicator Data'!CO77)/(AC$3-AC$4)*10)),1))</f>
        <v>9.4</v>
      </c>
      <c r="AD69" s="253">
        <f t="shared" si="10"/>
        <v>7</v>
      </c>
      <c r="AE69" s="253">
        <f t="shared" si="11"/>
        <v>3</v>
      </c>
      <c r="AF69" s="253">
        <f t="shared" si="5"/>
        <v>8.5</v>
      </c>
      <c r="AG69" s="253">
        <f t="shared" si="12"/>
        <v>4.0999999999999996</v>
      </c>
      <c r="AH69" s="253">
        <f t="shared" si="13"/>
        <v>2.5</v>
      </c>
      <c r="AI69" s="253">
        <f t="shared" si="14"/>
        <v>5.8</v>
      </c>
      <c r="AJ69" s="253">
        <f t="shared" si="6"/>
        <v>6.1</v>
      </c>
      <c r="AK69" s="254">
        <f t="shared" si="7"/>
        <v>6.2</v>
      </c>
      <c r="AL69" s="254">
        <f t="shared" si="8"/>
        <v>3.7</v>
      </c>
      <c r="AM69" s="254">
        <f t="shared" si="9"/>
        <v>5.0999999999999996</v>
      </c>
      <c r="AN69" s="2"/>
      <c r="AO69" s="2"/>
      <c r="AP69" s="2"/>
      <c r="AQ69" s="2"/>
      <c r="AR69" s="2"/>
      <c r="AS69" s="2"/>
      <c r="AT69" s="2"/>
      <c r="AU69" s="2"/>
      <c r="AV69" s="2"/>
      <c r="AW69" s="2"/>
    </row>
    <row r="70" spans="1:49" ht="15.75" customHeight="1" x14ac:dyDescent="0.3">
      <c r="D70" s="47"/>
      <c r="E70" s="2"/>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43"/>
      <c r="AN70" s="2"/>
      <c r="AO70" s="2"/>
      <c r="AP70" s="2"/>
      <c r="AQ70" s="2"/>
      <c r="AR70" s="2"/>
      <c r="AS70" s="2"/>
      <c r="AT70" s="2"/>
      <c r="AU70" s="2"/>
      <c r="AV70" s="2"/>
      <c r="AW70" s="2"/>
    </row>
    <row r="71" spans="1:49" ht="15.75" customHeight="1" x14ac:dyDescent="0.3">
      <c r="D71" s="47"/>
      <c r="E71" s="2"/>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43"/>
      <c r="AN71" s="2"/>
      <c r="AO71" s="2"/>
      <c r="AP71" s="2"/>
      <c r="AQ71" s="2"/>
      <c r="AR71" s="2"/>
      <c r="AS71" s="2"/>
      <c r="AT71" s="2"/>
      <c r="AU71" s="2"/>
      <c r="AV71" s="2"/>
      <c r="AW71" s="2"/>
    </row>
    <row r="72" spans="1:49" ht="15.75" customHeight="1" x14ac:dyDescent="0.3">
      <c r="D72" s="47"/>
      <c r="E72" s="2"/>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43"/>
      <c r="AN72" s="2"/>
      <c r="AO72" s="2"/>
      <c r="AP72" s="2"/>
      <c r="AQ72" s="2"/>
      <c r="AR72" s="2"/>
      <c r="AS72" s="2"/>
      <c r="AT72" s="2"/>
      <c r="AU72" s="2"/>
      <c r="AV72" s="2"/>
      <c r="AW72" s="2"/>
    </row>
    <row r="73" spans="1:49" ht="15.75" customHeight="1" x14ac:dyDescent="0.3">
      <c r="D73" s="47"/>
      <c r="E73" s="2"/>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43"/>
      <c r="AN73" s="2"/>
      <c r="AO73" s="2"/>
      <c r="AP73" s="2"/>
      <c r="AQ73" s="2"/>
      <c r="AR73" s="2"/>
      <c r="AS73" s="2"/>
      <c r="AT73" s="2"/>
      <c r="AU73" s="2"/>
      <c r="AV73" s="2"/>
      <c r="AW73" s="2"/>
    </row>
    <row r="74" spans="1:49" ht="15.75" customHeight="1" x14ac:dyDescent="0.3">
      <c r="D74" s="47"/>
      <c r="E74" s="2"/>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43"/>
      <c r="AN74" s="2"/>
      <c r="AO74" s="2"/>
      <c r="AP74" s="2"/>
      <c r="AQ74" s="2"/>
      <c r="AR74" s="2"/>
      <c r="AS74" s="2"/>
      <c r="AT74" s="2"/>
      <c r="AU74" s="2"/>
      <c r="AV74" s="2"/>
      <c r="AW74" s="2"/>
    </row>
    <row r="75" spans="1:49" ht="15.75" customHeight="1" x14ac:dyDescent="0.3">
      <c r="D75" s="47"/>
      <c r="E75" s="2"/>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43"/>
      <c r="AN75" s="2"/>
      <c r="AO75" s="2"/>
      <c r="AP75" s="2"/>
      <c r="AQ75" s="2"/>
      <c r="AR75" s="2"/>
      <c r="AS75" s="2"/>
      <c r="AT75" s="2"/>
      <c r="AU75" s="2"/>
      <c r="AV75" s="2"/>
      <c r="AW75" s="2"/>
    </row>
    <row r="76" spans="1:49" ht="15.75" customHeight="1" x14ac:dyDescent="0.3">
      <c r="D76" s="47"/>
      <c r="E76" s="2"/>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43"/>
      <c r="AN76" s="2"/>
      <c r="AO76" s="2"/>
      <c r="AP76" s="2"/>
      <c r="AQ76" s="2"/>
      <c r="AR76" s="2"/>
      <c r="AS76" s="2"/>
      <c r="AT76" s="2"/>
      <c r="AU76" s="2"/>
      <c r="AV76" s="2"/>
      <c r="AW76" s="2"/>
    </row>
    <row r="77" spans="1:49" ht="15.75" customHeight="1" x14ac:dyDescent="0.3">
      <c r="D77" s="47"/>
      <c r="E77" s="2"/>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43"/>
      <c r="AN77" s="2"/>
      <c r="AO77" s="2"/>
      <c r="AP77" s="2"/>
      <c r="AQ77" s="2"/>
      <c r="AR77" s="2"/>
      <c r="AS77" s="2"/>
      <c r="AT77" s="2"/>
      <c r="AU77" s="2"/>
      <c r="AV77" s="2"/>
      <c r="AW77" s="2"/>
    </row>
    <row r="78" spans="1:49" ht="15.75" customHeight="1" x14ac:dyDescent="0.3">
      <c r="D78" s="47"/>
      <c r="E78" s="2"/>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43"/>
      <c r="AN78" s="2"/>
      <c r="AO78" s="2"/>
      <c r="AP78" s="2"/>
      <c r="AQ78" s="2"/>
      <c r="AR78" s="2"/>
      <c r="AS78" s="2"/>
      <c r="AT78" s="2"/>
      <c r="AU78" s="2"/>
      <c r="AV78" s="2"/>
      <c r="AW78" s="2"/>
    </row>
    <row r="79" spans="1:49" ht="15.75" customHeight="1" x14ac:dyDescent="0.3">
      <c r="D79" s="47"/>
      <c r="E79" s="2"/>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43"/>
      <c r="AN79" s="2"/>
      <c r="AO79" s="2"/>
      <c r="AP79" s="2"/>
      <c r="AQ79" s="2"/>
      <c r="AR79" s="2"/>
      <c r="AS79" s="2"/>
      <c r="AT79" s="2"/>
      <c r="AU79" s="2"/>
      <c r="AV79" s="2"/>
      <c r="AW79" s="2"/>
    </row>
    <row r="80" spans="1:49" ht="15.75" customHeight="1" x14ac:dyDescent="0.3">
      <c r="D80" s="47"/>
      <c r="E80" s="2"/>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43"/>
      <c r="AN80" s="2"/>
      <c r="AO80" s="2"/>
      <c r="AP80" s="2"/>
      <c r="AQ80" s="2"/>
      <c r="AR80" s="2"/>
      <c r="AS80" s="2"/>
      <c r="AT80" s="2"/>
      <c r="AU80" s="2"/>
      <c r="AV80" s="2"/>
      <c r="AW80" s="2"/>
    </row>
    <row r="81" spans="4:49" ht="15.75" customHeight="1" x14ac:dyDescent="0.3">
      <c r="D81" s="47"/>
      <c r="E81" s="2"/>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43"/>
      <c r="AN81" s="2"/>
      <c r="AO81" s="2"/>
      <c r="AP81" s="2"/>
      <c r="AQ81" s="2"/>
      <c r="AR81" s="2"/>
      <c r="AS81" s="2"/>
      <c r="AT81" s="2"/>
      <c r="AU81" s="2"/>
      <c r="AV81" s="2"/>
      <c r="AW81" s="2"/>
    </row>
    <row r="82" spans="4:49" ht="15.75" customHeight="1" x14ac:dyDescent="0.3">
      <c r="D82" s="47"/>
      <c r="E82" s="2"/>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43"/>
      <c r="AN82" s="2"/>
      <c r="AO82" s="2"/>
      <c r="AP82" s="2"/>
      <c r="AQ82" s="2"/>
      <c r="AR82" s="2"/>
      <c r="AS82" s="2"/>
      <c r="AT82" s="2"/>
      <c r="AU82" s="2"/>
      <c r="AV82" s="2"/>
      <c r="AW82" s="2"/>
    </row>
    <row r="83" spans="4:49" ht="15.75" customHeight="1" x14ac:dyDescent="0.3">
      <c r="D83" s="47"/>
      <c r="E83" s="2"/>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43"/>
      <c r="AN83" s="2"/>
      <c r="AO83" s="2"/>
      <c r="AP83" s="2"/>
      <c r="AQ83" s="2"/>
      <c r="AR83" s="2"/>
      <c r="AS83" s="2"/>
      <c r="AT83" s="2"/>
      <c r="AU83" s="2"/>
      <c r="AV83" s="2"/>
      <c r="AW83" s="2"/>
    </row>
    <row r="84" spans="4:49" ht="15.75" customHeight="1" x14ac:dyDescent="0.3">
      <c r="D84" s="47"/>
      <c r="E84" s="2"/>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43"/>
      <c r="AN84" s="2"/>
      <c r="AO84" s="2"/>
      <c r="AP84" s="2"/>
      <c r="AQ84" s="2"/>
      <c r="AR84" s="2"/>
      <c r="AS84" s="2"/>
      <c r="AT84" s="2"/>
      <c r="AU84" s="2"/>
      <c r="AV84" s="2"/>
      <c r="AW84" s="2"/>
    </row>
    <row r="85" spans="4:49" ht="15.75" customHeight="1" x14ac:dyDescent="0.3">
      <c r="D85" s="47"/>
      <c r="E85" s="2"/>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43"/>
      <c r="AN85" s="2"/>
      <c r="AO85" s="2"/>
      <c r="AP85" s="2"/>
      <c r="AQ85" s="2"/>
      <c r="AR85" s="2"/>
      <c r="AS85" s="2"/>
      <c r="AT85" s="2"/>
      <c r="AU85" s="2"/>
      <c r="AV85" s="2"/>
      <c r="AW85" s="2"/>
    </row>
    <row r="86" spans="4:49" ht="15.75" customHeight="1" x14ac:dyDescent="0.3">
      <c r="D86" s="47"/>
      <c r="E86" s="2"/>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43"/>
      <c r="AN86" s="2"/>
      <c r="AO86" s="2"/>
      <c r="AP86" s="2"/>
      <c r="AQ86" s="2"/>
      <c r="AR86" s="2"/>
      <c r="AS86" s="2"/>
      <c r="AT86" s="2"/>
      <c r="AU86" s="2"/>
      <c r="AV86" s="2"/>
      <c r="AW86" s="2"/>
    </row>
    <row r="87" spans="4:49" ht="15.75" customHeight="1" x14ac:dyDescent="0.3">
      <c r="D87" s="47"/>
      <c r="E87" s="2"/>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43"/>
      <c r="AN87" s="2"/>
      <c r="AO87" s="2"/>
      <c r="AP87" s="2"/>
      <c r="AQ87" s="2"/>
      <c r="AR87" s="2"/>
      <c r="AS87" s="2"/>
      <c r="AT87" s="2"/>
      <c r="AU87" s="2"/>
      <c r="AV87" s="2"/>
      <c r="AW87" s="2"/>
    </row>
    <row r="88" spans="4:49" ht="15.75" customHeight="1" x14ac:dyDescent="0.3">
      <c r="D88" s="47"/>
      <c r="E88" s="2"/>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43"/>
      <c r="AN88" s="2"/>
      <c r="AO88" s="2"/>
      <c r="AP88" s="2"/>
      <c r="AQ88" s="2"/>
      <c r="AR88" s="2"/>
      <c r="AS88" s="2"/>
      <c r="AT88" s="2"/>
      <c r="AU88" s="2"/>
      <c r="AV88" s="2"/>
      <c r="AW88" s="2"/>
    </row>
    <row r="89" spans="4:49" ht="15.75" customHeight="1" x14ac:dyDescent="0.3">
      <c r="D89" s="47"/>
      <c r="E89" s="2"/>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43"/>
      <c r="AN89" s="2"/>
      <c r="AO89" s="2"/>
      <c r="AP89" s="2"/>
      <c r="AQ89" s="2"/>
      <c r="AR89" s="2"/>
      <c r="AS89" s="2"/>
      <c r="AT89" s="2"/>
      <c r="AU89" s="2"/>
      <c r="AV89" s="2"/>
      <c r="AW89" s="2"/>
    </row>
    <row r="90" spans="4:49" ht="15.75" customHeight="1" x14ac:dyDescent="0.3">
      <c r="D90" s="47"/>
      <c r="E90" s="2"/>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43"/>
      <c r="AN90" s="2"/>
      <c r="AO90" s="2"/>
      <c r="AP90" s="2"/>
      <c r="AQ90" s="2"/>
      <c r="AR90" s="2"/>
      <c r="AS90" s="2"/>
      <c r="AT90" s="2"/>
      <c r="AU90" s="2"/>
      <c r="AV90" s="2"/>
      <c r="AW90" s="2"/>
    </row>
    <row r="91" spans="4:49" ht="15.75" customHeight="1" x14ac:dyDescent="0.3">
      <c r="D91" s="47"/>
      <c r="E91" s="2"/>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43"/>
      <c r="AN91" s="2"/>
      <c r="AO91" s="2"/>
      <c r="AP91" s="2"/>
      <c r="AQ91" s="2"/>
      <c r="AR91" s="2"/>
      <c r="AS91" s="2"/>
      <c r="AT91" s="2"/>
      <c r="AU91" s="2"/>
      <c r="AV91" s="2"/>
      <c r="AW91" s="2"/>
    </row>
    <row r="92" spans="4:49" ht="15.75" customHeight="1" x14ac:dyDescent="0.3">
      <c r="D92" s="47"/>
      <c r="E92" s="2"/>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43"/>
      <c r="AN92" s="2"/>
      <c r="AO92" s="2"/>
      <c r="AP92" s="2"/>
      <c r="AQ92" s="2"/>
      <c r="AR92" s="2"/>
      <c r="AS92" s="2"/>
      <c r="AT92" s="2"/>
      <c r="AU92" s="2"/>
      <c r="AV92" s="2"/>
      <c r="AW92" s="2"/>
    </row>
    <row r="93" spans="4:49" ht="15.75" customHeight="1" x14ac:dyDescent="0.3">
      <c r="D93" s="47"/>
      <c r="E93" s="2"/>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43"/>
      <c r="AN93" s="2"/>
      <c r="AO93" s="2"/>
      <c r="AP93" s="2"/>
      <c r="AQ93" s="2"/>
      <c r="AR93" s="2"/>
      <c r="AS93" s="2"/>
      <c r="AT93" s="2"/>
      <c r="AU93" s="2"/>
      <c r="AV93" s="2"/>
      <c r="AW93" s="2"/>
    </row>
    <row r="94" spans="4:49" ht="15.75" customHeight="1" x14ac:dyDescent="0.3">
      <c r="D94" s="47"/>
      <c r="E94" s="2"/>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43"/>
      <c r="AN94" s="2"/>
      <c r="AO94" s="2"/>
      <c r="AP94" s="2"/>
      <c r="AQ94" s="2"/>
      <c r="AR94" s="2"/>
      <c r="AS94" s="2"/>
      <c r="AT94" s="2"/>
      <c r="AU94" s="2"/>
      <c r="AV94" s="2"/>
      <c r="AW94" s="2"/>
    </row>
    <row r="95" spans="4:49" ht="15.75" customHeight="1" x14ac:dyDescent="0.3">
      <c r="D95" s="47"/>
      <c r="E95" s="2"/>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43"/>
      <c r="AN95" s="2"/>
      <c r="AO95" s="2"/>
      <c r="AP95" s="2"/>
      <c r="AQ95" s="2"/>
      <c r="AR95" s="2"/>
      <c r="AS95" s="2"/>
      <c r="AT95" s="2"/>
      <c r="AU95" s="2"/>
      <c r="AV95" s="2"/>
      <c r="AW95" s="2"/>
    </row>
    <row r="96" spans="4:49" ht="15.75" customHeight="1" x14ac:dyDescent="0.3">
      <c r="D96" s="47"/>
      <c r="E96" s="2"/>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43"/>
      <c r="AN96" s="2"/>
      <c r="AO96" s="2"/>
      <c r="AP96" s="2"/>
      <c r="AQ96" s="2"/>
      <c r="AR96" s="2"/>
      <c r="AS96" s="2"/>
      <c r="AT96" s="2"/>
      <c r="AU96" s="2"/>
      <c r="AV96" s="2"/>
      <c r="AW96" s="2"/>
    </row>
    <row r="97" spans="4:49" ht="15.75" customHeight="1" x14ac:dyDescent="0.3">
      <c r="D97" s="47"/>
      <c r="E97" s="2"/>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43"/>
      <c r="AN97" s="2"/>
      <c r="AO97" s="2"/>
      <c r="AP97" s="2"/>
      <c r="AQ97" s="2"/>
      <c r="AR97" s="2"/>
      <c r="AS97" s="2"/>
      <c r="AT97" s="2"/>
      <c r="AU97" s="2"/>
      <c r="AV97" s="2"/>
      <c r="AW97" s="2"/>
    </row>
    <row r="98" spans="4:49" ht="15.75" customHeight="1" x14ac:dyDescent="0.3">
      <c r="D98" s="47"/>
      <c r="E98" s="2"/>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43"/>
      <c r="AN98" s="2"/>
      <c r="AO98" s="2"/>
      <c r="AP98" s="2"/>
      <c r="AQ98" s="2"/>
      <c r="AR98" s="2"/>
      <c r="AS98" s="2"/>
      <c r="AT98" s="2"/>
      <c r="AU98" s="2"/>
      <c r="AV98" s="2"/>
      <c r="AW98" s="2"/>
    </row>
    <row r="99" spans="4:49" ht="15.75" customHeight="1" x14ac:dyDescent="0.3">
      <c r="D99" s="47"/>
      <c r="E99" s="2"/>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43"/>
      <c r="AN99" s="2"/>
      <c r="AO99" s="2"/>
      <c r="AP99" s="2"/>
      <c r="AQ99" s="2"/>
      <c r="AR99" s="2"/>
      <c r="AS99" s="2"/>
      <c r="AT99" s="2"/>
      <c r="AU99" s="2"/>
      <c r="AV99" s="2"/>
      <c r="AW99" s="2"/>
    </row>
    <row r="100" spans="4:49" ht="15.75" customHeight="1" x14ac:dyDescent="0.3">
      <c r="D100" s="47"/>
      <c r="E100" s="2"/>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43"/>
      <c r="AN100" s="2"/>
      <c r="AO100" s="2"/>
      <c r="AP100" s="2"/>
      <c r="AQ100" s="2"/>
      <c r="AR100" s="2"/>
      <c r="AS100" s="2"/>
      <c r="AT100" s="2"/>
      <c r="AU100" s="2"/>
      <c r="AV100" s="2"/>
      <c r="AW100" s="2"/>
    </row>
    <row r="101" spans="4:49" ht="15.75" customHeight="1" x14ac:dyDescent="0.3">
      <c r="D101" s="47"/>
      <c r="E101" s="2"/>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43"/>
      <c r="AN101" s="2"/>
      <c r="AO101" s="2"/>
      <c r="AP101" s="2"/>
      <c r="AQ101" s="2"/>
      <c r="AR101" s="2"/>
      <c r="AS101" s="2"/>
      <c r="AT101" s="2"/>
      <c r="AU101" s="2"/>
      <c r="AV101" s="2"/>
      <c r="AW101" s="2"/>
    </row>
    <row r="102" spans="4:49" ht="15.75" customHeight="1" x14ac:dyDescent="0.3">
      <c r="D102" s="47"/>
      <c r="E102" s="2"/>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43"/>
      <c r="AN102" s="2"/>
      <c r="AO102" s="2"/>
      <c r="AP102" s="2"/>
      <c r="AQ102" s="2"/>
      <c r="AR102" s="2"/>
      <c r="AS102" s="2"/>
      <c r="AT102" s="2"/>
      <c r="AU102" s="2"/>
      <c r="AV102" s="2"/>
      <c r="AW102" s="2"/>
    </row>
    <row r="103" spans="4:49" ht="15.75" customHeight="1" x14ac:dyDescent="0.3">
      <c r="D103" s="47"/>
      <c r="E103" s="2"/>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43"/>
      <c r="AN103" s="2"/>
      <c r="AO103" s="2"/>
      <c r="AP103" s="2"/>
      <c r="AQ103" s="2"/>
      <c r="AR103" s="2"/>
      <c r="AS103" s="2"/>
      <c r="AT103" s="2"/>
      <c r="AU103" s="2"/>
      <c r="AV103" s="2"/>
      <c r="AW103" s="2"/>
    </row>
    <row r="104" spans="4:49" ht="15.75" customHeight="1" x14ac:dyDescent="0.3">
      <c r="D104" s="47"/>
      <c r="E104" s="2"/>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43"/>
      <c r="AN104" s="2"/>
      <c r="AO104" s="2"/>
      <c r="AP104" s="2"/>
      <c r="AQ104" s="2"/>
      <c r="AR104" s="2"/>
      <c r="AS104" s="2"/>
      <c r="AT104" s="2"/>
      <c r="AU104" s="2"/>
      <c r="AV104" s="2"/>
      <c r="AW104" s="2"/>
    </row>
    <row r="105" spans="4:49" ht="15.75" customHeight="1" x14ac:dyDescent="0.3">
      <c r="D105" s="47"/>
      <c r="E105" s="2"/>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43"/>
      <c r="AN105" s="2"/>
      <c r="AO105" s="2"/>
      <c r="AP105" s="2"/>
      <c r="AQ105" s="2"/>
      <c r="AR105" s="2"/>
      <c r="AS105" s="2"/>
      <c r="AT105" s="2"/>
      <c r="AU105" s="2"/>
      <c r="AV105" s="2"/>
      <c r="AW105" s="2"/>
    </row>
    <row r="106" spans="4:49" ht="15.75" customHeight="1" x14ac:dyDescent="0.3">
      <c r="D106" s="47"/>
      <c r="E106" s="2"/>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43"/>
      <c r="AN106" s="2"/>
      <c r="AO106" s="2"/>
      <c r="AP106" s="2"/>
      <c r="AQ106" s="2"/>
      <c r="AR106" s="2"/>
      <c r="AS106" s="2"/>
      <c r="AT106" s="2"/>
      <c r="AU106" s="2"/>
      <c r="AV106" s="2"/>
      <c r="AW106" s="2"/>
    </row>
    <row r="107" spans="4:49" ht="15.75" customHeight="1" x14ac:dyDescent="0.3">
      <c r="D107" s="47"/>
      <c r="E107" s="2"/>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43"/>
      <c r="AN107" s="2"/>
      <c r="AO107" s="2"/>
      <c r="AP107" s="2"/>
      <c r="AQ107" s="2"/>
      <c r="AR107" s="2"/>
      <c r="AS107" s="2"/>
      <c r="AT107" s="2"/>
      <c r="AU107" s="2"/>
      <c r="AV107" s="2"/>
      <c r="AW107" s="2"/>
    </row>
    <row r="108" spans="4:49" ht="15.75" customHeight="1" x14ac:dyDescent="0.3">
      <c r="D108" s="47"/>
      <c r="E108" s="2"/>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43"/>
      <c r="AN108" s="2"/>
      <c r="AO108" s="2"/>
      <c r="AP108" s="2"/>
      <c r="AQ108" s="2"/>
      <c r="AR108" s="2"/>
      <c r="AS108" s="2"/>
      <c r="AT108" s="2"/>
      <c r="AU108" s="2"/>
      <c r="AV108" s="2"/>
      <c r="AW108" s="2"/>
    </row>
    <row r="109" spans="4:49" ht="15.75" customHeight="1" x14ac:dyDescent="0.3">
      <c r="D109" s="47"/>
      <c r="E109" s="2"/>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43"/>
      <c r="AN109" s="2"/>
      <c r="AO109" s="2"/>
      <c r="AP109" s="2"/>
      <c r="AQ109" s="2"/>
      <c r="AR109" s="2"/>
      <c r="AS109" s="2"/>
      <c r="AT109" s="2"/>
      <c r="AU109" s="2"/>
      <c r="AV109" s="2"/>
      <c r="AW109" s="2"/>
    </row>
    <row r="110" spans="4:49" ht="15.75" customHeight="1" x14ac:dyDescent="0.3">
      <c r="D110" s="47"/>
      <c r="E110" s="2"/>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43"/>
      <c r="AN110" s="2"/>
      <c r="AO110" s="2"/>
      <c r="AP110" s="2"/>
      <c r="AQ110" s="2"/>
      <c r="AR110" s="2"/>
      <c r="AS110" s="2"/>
      <c r="AT110" s="2"/>
      <c r="AU110" s="2"/>
      <c r="AV110" s="2"/>
      <c r="AW110" s="2"/>
    </row>
    <row r="111" spans="4:49" ht="15.75" customHeight="1" x14ac:dyDescent="0.3">
      <c r="D111" s="47"/>
      <c r="E111" s="2"/>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43"/>
      <c r="AN111" s="2"/>
      <c r="AO111" s="2"/>
      <c r="AP111" s="2"/>
      <c r="AQ111" s="2"/>
      <c r="AR111" s="2"/>
      <c r="AS111" s="2"/>
      <c r="AT111" s="2"/>
      <c r="AU111" s="2"/>
      <c r="AV111" s="2"/>
      <c r="AW111" s="2"/>
    </row>
    <row r="112" spans="4:49" ht="15.75" customHeight="1" x14ac:dyDescent="0.3">
      <c r="D112" s="47"/>
      <c r="E112" s="2"/>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43"/>
      <c r="AN112" s="2"/>
      <c r="AO112" s="2"/>
      <c r="AP112" s="2"/>
      <c r="AQ112" s="2"/>
      <c r="AR112" s="2"/>
      <c r="AS112" s="2"/>
      <c r="AT112" s="2"/>
      <c r="AU112" s="2"/>
      <c r="AV112" s="2"/>
      <c r="AW112" s="2"/>
    </row>
    <row r="113" spans="4:49" ht="15.75" customHeight="1" x14ac:dyDescent="0.3">
      <c r="D113" s="47"/>
      <c r="E113" s="2"/>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43"/>
      <c r="AN113" s="2"/>
      <c r="AO113" s="2"/>
      <c r="AP113" s="2"/>
      <c r="AQ113" s="2"/>
      <c r="AR113" s="2"/>
      <c r="AS113" s="2"/>
      <c r="AT113" s="2"/>
      <c r="AU113" s="2"/>
      <c r="AV113" s="2"/>
      <c r="AW113" s="2"/>
    </row>
    <row r="114" spans="4:49" ht="15.75" customHeight="1" x14ac:dyDescent="0.3">
      <c r="D114" s="47"/>
      <c r="E114" s="2"/>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43"/>
      <c r="AN114" s="2"/>
      <c r="AO114" s="2"/>
      <c r="AP114" s="2"/>
      <c r="AQ114" s="2"/>
      <c r="AR114" s="2"/>
      <c r="AS114" s="2"/>
      <c r="AT114" s="2"/>
      <c r="AU114" s="2"/>
      <c r="AV114" s="2"/>
      <c r="AW114" s="2"/>
    </row>
    <row r="115" spans="4:49" ht="15.75" customHeight="1" x14ac:dyDescent="0.3">
      <c r="D115" s="47"/>
      <c r="E115" s="2"/>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43"/>
      <c r="AN115" s="2"/>
      <c r="AO115" s="2"/>
      <c r="AP115" s="2"/>
      <c r="AQ115" s="2"/>
      <c r="AR115" s="2"/>
      <c r="AS115" s="2"/>
      <c r="AT115" s="2"/>
      <c r="AU115" s="2"/>
      <c r="AV115" s="2"/>
      <c r="AW115" s="2"/>
    </row>
    <row r="116" spans="4:49" ht="15.75" customHeight="1" x14ac:dyDescent="0.3">
      <c r="D116" s="47"/>
      <c r="E116" s="2"/>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43"/>
      <c r="AN116" s="2"/>
      <c r="AO116" s="2"/>
      <c r="AP116" s="2"/>
      <c r="AQ116" s="2"/>
      <c r="AR116" s="2"/>
      <c r="AS116" s="2"/>
      <c r="AT116" s="2"/>
      <c r="AU116" s="2"/>
      <c r="AV116" s="2"/>
      <c r="AW116" s="2"/>
    </row>
    <row r="117" spans="4:49" ht="15.75" customHeight="1" x14ac:dyDescent="0.3">
      <c r="D117" s="47"/>
      <c r="E117" s="2"/>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43"/>
      <c r="AN117" s="2"/>
      <c r="AO117" s="2"/>
      <c r="AP117" s="2"/>
      <c r="AQ117" s="2"/>
      <c r="AR117" s="2"/>
      <c r="AS117" s="2"/>
      <c r="AT117" s="2"/>
      <c r="AU117" s="2"/>
      <c r="AV117" s="2"/>
      <c r="AW117" s="2"/>
    </row>
    <row r="118" spans="4:49" ht="15.75" customHeight="1" x14ac:dyDescent="0.3">
      <c r="D118" s="47"/>
      <c r="E118" s="2"/>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43"/>
      <c r="AN118" s="2"/>
      <c r="AO118" s="2"/>
      <c r="AP118" s="2"/>
      <c r="AQ118" s="2"/>
      <c r="AR118" s="2"/>
      <c r="AS118" s="2"/>
      <c r="AT118" s="2"/>
      <c r="AU118" s="2"/>
      <c r="AV118" s="2"/>
      <c r="AW118" s="2"/>
    </row>
    <row r="119" spans="4:49" ht="15.75" customHeight="1" x14ac:dyDescent="0.3">
      <c r="D119" s="47"/>
      <c r="E119" s="2"/>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43"/>
      <c r="AN119" s="2"/>
      <c r="AO119" s="2"/>
      <c r="AP119" s="2"/>
      <c r="AQ119" s="2"/>
      <c r="AR119" s="2"/>
      <c r="AS119" s="2"/>
      <c r="AT119" s="2"/>
      <c r="AU119" s="2"/>
      <c r="AV119" s="2"/>
      <c r="AW119" s="2"/>
    </row>
    <row r="120" spans="4:49" ht="15.75" customHeight="1" x14ac:dyDescent="0.3">
      <c r="D120" s="47"/>
      <c r="E120" s="2"/>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43"/>
      <c r="AN120" s="2"/>
      <c r="AO120" s="2"/>
      <c r="AP120" s="2"/>
      <c r="AQ120" s="2"/>
      <c r="AR120" s="2"/>
      <c r="AS120" s="2"/>
      <c r="AT120" s="2"/>
      <c r="AU120" s="2"/>
      <c r="AV120" s="2"/>
      <c r="AW120" s="2"/>
    </row>
    <row r="121" spans="4:49" ht="15.75" customHeight="1" x14ac:dyDescent="0.3">
      <c r="D121" s="47"/>
      <c r="E121" s="2"/>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43"/>
      <c r="AN121" s="2"/>
      <c r="AO121" s="2"/>
      <c r="AP121" s="2"/>
      <c r="AQ121" s="2"/>
      <c r="AR121" s="2"/>
      <c r="AS121" s="2"/>
      <c r="AT121" s="2"/>
      <c r="AU121" s="2"/>
      <c r="AV121" s="2"/>
      <c r="AW121" s="2"/>
    </row>
    <row r="122" spans="4:49" ht="15.75" customHeight="1" x14ac:dyDescent="0.3">
      <c r="D122" s="47"/>
      <c r="E122" s="2"/>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43"/>
      <c r="AN122" s="2"/>
      <c r="AO122" s="2"/>
      <c r="AP122" s="2"/>
      <c r="AQ122" s="2"/>
      <c r="AR122" s="2"/>
      <c r="AS122" s="2"/>
      <c r="AT122" s="2"/>
      <c r="AU122" s="2"/>
      <c r="AV122" s="2"/>
      <c r="AW122" s="2"/>
    </row>
    <row r="123" spans="4:49" ht="15.75" customHeight="1" x14ac:dyDescent="0.3">
      <c r="D123" s="47"/>
      <c r="E123" s="2"/>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43"/>
      <c r="AN123" s="2"/>
      <c r="AO123" s="2"/>
      <c r="AP123" s="2"/>
      <c r="AQ123" s="2"/>
      <c r="AR123" s="2"/>
      <c r="AS123" s="2"/>
      <c r="AT123" s="2"/>
      <c r="AU123" s="2"/>
      <c r="AV123" s="2"/>
      <c r="AW123" s="2"/>
    </row>
    <row r="124" spans="4:49" ht="15.75" customHeight="1" x14ac:dyDescent="0.3">
      <c r="D124" s="47"/>
      <c r="E124" s="2"/>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43"/>
      <c r="AN124" s="2"/>
      <c r="AO124" s="2"/>
      <c r="AP124" s="2"/>
      <c r="AQ124" s="2"/>
      <c r="AR124" s="2"/>
      <c r="AS124" s="2"/>
      <c r="AT124" s="2"/>
      <c r="AU124" s="2"/>
      <c r="AV124" s="2"/>
      <c r="AW124" s="2"/>
    </row>
    <row r="125" spans="4:49" ht="15.75" customHeight="1" x14ac:dyDescent="0.3">
      <c r="D125" s="47"/>
      <c r="E125" s="2"/>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43"/>
      <c r="AN125" s="2"/>
      <c r="AO125" s="2"/>
      <c r="AP125" s="2"/>
      <c r="AQ125" s="2"/>
      <c r="AR125" s="2"/>
      <c r="AS125" s="2"/>
      <c r="AT125" s="2"/>
      <c r="AU125" s="2"/>
      <c r="AV125" s="2"/>
      <c r="AW125" s="2"/>
    </row>
    <row r="126" spans="4:49" ht="15.75" customHeight="1" x14ac:dyDescent="0.3">
      <c r="D126" s="47"/>
      <c r="E126" s="2"/>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43"/>
      <c r="AN126" s="2"/>
      <c r="AO126" s="2"/>
      <c r="AP126" s="2"/>
      <c r="AQ126" s="2"/>
      <c r="AR126" s="2"/>
      <c r="AS126" s="2"/>
      <c r="AT126" s="2"/>
      <c r="AU126" s="2"/>
      <c r="AV126" s="2"/>
      <c r="AW126" s="2"/>
    </row>
    <row r="127" spans="4:49" ht="15.75" customHeight="1" x14ac:dyDescent="0.3">
      <c r="D127" s="47"/>
      <c r="E127" s="2"/>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43"/>
      <c r="AN127" s="2"/>
      <c r="AO127" s="2"/>
      <c r="AP127" s="2"/>
      <c r="AQ127" s="2"/>
      <c r="AR127" s="2"/>
      <c r="AS127" s="2"/>
      <c r="AT127" s="2"/>
      <c r="AU127" s="2"/>
      <c r="AV127" s="2"/>
      <c r="AW127" s="2"/>
    </row>
    <row r="128" spans="4:49" ht="15.75" customHeight="1" x14ac:dyDescent="0.3">
      <c r="D128" s="47"/>
      <c r="E128" s="2"/>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43"/>
      <c r="AN128" s="2"/>
      <c r="AO128" s="2"/>
      <c r="AP128" s="2"/>
      <c r="AQ128" s="2"/>
      <c r="AR128" s="2"/>
      <c r="AS128" s="2"/>
      <c r="AT128" s="2"/>
      <c r="AU128" s="2"/>
      <c r="AV128" s="2"/>
      <c r="AW128" s="2"/>
    </row>
    <row r="129" spans="4:49" ht="15.75" customHeight="1" x14ac:dyDescent="0.3">
      <c r="D129" s="47"/>
      <c r="E129" s="2"/>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43"/>
      <c r="AN129" s="2"/>
      <c r="AO129" s="2"/>
      <c r="AP129" s="2"/>
      <c r="AQ129" s="2"/>
      <c r="AR129" s="2"/>
      <c r="AS129" s="2"/>
      <c r="AT129" s="2"/>
      <c r="AU129" s="2"/>
      <c r="AV129" s="2"/>
      <c r="AW129" s="2"/>
    </row>
    <row r="130" spans="4:49" ht="15.75" customHeight="1" x14ac:dyDescent="0.3">
      <c r="D130" s="47"/>
      <c r="E130" s="2"/>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43"/>
      <c r="AN130" s="2"/>
      <c r="AO130" s="2"/>
      <c r="AP130" s="2"/>
      <c r="AQ130" s="2"/>
      <c r="AR130" s="2"/>
      <c r="AS130" s="2"/>
      <c r="AT130" s="2"/>
      <c r="AU130" s="2"/>
      <c r="AV130" s="2"/>
      <c r="AW130" s="2"/>
    </row>
    <row r="131" spans="4:49" ht="15.75" customHeight="1" x14ac:dyDescent="0.3">
      <c r="D131" s="47"/>
      <c r="E131" s="2"/>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43"/>
      <c r="AN131" s="2"/>
      <c r="AO131" s="2"/>
      <c r="AP131" s="2"/>
      <c r="AQ131" s="2"/>
      <c r="AR131" s="2"/>
      <c r="AS131" s="2"/>
      <c r="AT131" s="2"/>
      <c r="AU131" s="2"/>
      <c r="AV131" s="2"/>
      <c r="AW131" s="2"/>
    </row>
    <row r="132" spans="4:49" ht="15.75" customHeight="1" x14ac:dyDescent="0.3">
      <c r="D132" s="47"/>
      <c r="E132" s="2"/>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43"/>
      <c r="AN132" s="2"/>
      <c r="AO132" s="2"/>
      <c r="AP132" s="2"/>
      <c r="AQ132" s="2"/>
      <c r="AR132" s="2"/>
      <c r="AS132" s="2"/>
      <c r="AT132" s="2"/>
      <c r="AU132" s="2"/>
      <c r="AV132" s="2"/>
      <c r="AW132" s="2"/>
    </row>
    <row r="133" spans="4:49" ht="15.75" customHeight="1" x14ac:dyDescent="0.3">
      <c r="D133" s="47"/>
      <c r="E133" s="2"/>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43"/>
      <c r="AN133" s="2"/>
      <c r="AO133" s="2"/>
      <c r="AP133" s="2"/>
      <c r="AQ133" s="2"/>
      <c r="AR133" s="2"/>
      <c r="AS133" s="2"/>
      <c r="AT133" s="2"/>
      <c r="AU133" s="2"/>
      <c r="AV133" s="2"/>
      <c r="AW133" s="2"/>
    </row>
    <row r="134" spans="4:49" ht="15.75" customHeight="1" x14ac:dyDescent="0.3">
      <c r="D134" s="47"/>
      <c r="E134" s="2"/>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43"/>
      <c r="AN134" s="2"/>
      <c r="AO134" s="2"/>
      <c r="AP134" s="2"/>
      <c r="AQ134" s="2"/>
      <c r="AR134" s="2"/>
      <c r="AS134" s="2"/>
      <c r="AT134" s="2"/>
      <c r="AU134" s="2"/>
      <c r="AV134" s="2"/>
      <c r="AW134" s="2"/>
    </row>
    <row r="135" spans="4:49" ht="15.75" customHeight="1" x14ac:dyDescent="0.3">
      <c r="D135" s="47"/>
      <c r="E135" s="2"/>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43"/>
      <c r="AN135" s="2"/>
      <c r="AO135" s="2"/>
      <c r="AP135" s="2"/>
      <c r="AQ135" s="2"/>
      <c r="AR135" s="2"/>
      <c r="AS135" s="2"/>
      <c r="AT135" s="2"/>
      <c r="AU135" s="2"/>
      <c r="AV135" s="2"/>
      <c r="AW135" s="2"/>
    </row>
    <row r="136" spans="4:49" ht="15.75" customHeight="1" x14ac:dyDescent="0.3">
      <c r="D136" s="47"/>
      <c r="E136" s="2"/>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43"/>
      <c r="AN136" s="2"/>
      <c r="AO136" s="2"/>
      <c r="AP136" s="2"/>
      <c r="AQ136" s="2"/>
      <c r="AR136" s="2"/>
      <c r="AS136" s="2"/>
      <c r="AT136" s="2"/>
      <c r="AU136" s="2"/>
      <c r="AV136" s="2"/>
      <c r="AW136" s="2"/>
    </row>
    <row r="137" spans="4:49" ht="15.75" customHeight="1" x14ac:dyDescent="0.3">
      <c r="D137" s="47"/>
      <c r="E137" s="2"/>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43"/>
      <c r="AN137" s="2"/>
      <c r="AO137" s="2"/>
      <c r="AP137" s="2"/>
      <c r="AQ137" s="2"/>
      <c r="AR137" s="2"/>
      <c r="AS137" s="2"/>
      <c r="AT137" s="2"/>
      <c r="AU137" s="2"/>
      <c r="AV137" s="2"/>
      <c r="AW137" s="2"/>
    </row>
    <row r="138" spans="4:49" ht="15.75" customHeight="1" x14ac:dyDescent="0.3">
      <c r="D138" s="47"/>
      <c r="E138" s="2"/>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43"/>
      <c r="AN138" s="2"/>
      <c r="AO138" s="2"/>
      <c r="AP138" s="2"/>
      <c r="AQ138" s="2"/>
      <c r="AR138" s="2"/>
      <c r="AS138" s="2"/>
      <c r="AT138" s="2"/>
      <c r="AU138" s="2"/>
      <c r="AV138" s="2"/>
      <c r="AW138" s="2"/>
    </row>
    <row r="139" spans="4:49" ht="15.75" customHeight="1" x14ac:dyDescent="0.3">
      <c r="D139" s="47"/>
      <c r="E139" s="2"/>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43"/>
      <c r="AN139" s="2"/>
      <c r="AO139" s="2"/>
      <c r="AP139" s="2"/>
      <c r="AQ139" s="2"/>
      <c r="AR139" s="2"/>
      <c r="AS139" s="2"/>
      <c r="AT139" s="2"/>
      <c r="AU139" s="2"/>
      <c r="AV139" s="2"/>
      <c r="AW139" s="2"/>
    </row>
    <row r="140" spans="4:49" ht="15.75" customHeight="1" x14ac:dyDescent="0.3">
      <c r="D140" s="47"/>
      <c r="E140" s="2"/>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43"/>
      <c r="AN140" s="2"/>
      <c r="AO140" s="2"/>
      <c r="AP140" s="2"/>
      <c r="AQ140" s="2"/>
      <c r="AR140" s="2"/>
      <c r="AS140" s="2"/>
      <c r="AT140" s="2"/>
      <c r="AU140" s="2"/>
      <c r="AV140" s="2"/>
      <c r="AW140" s="2"/>
    </row>
    <row r="141" spans="4:49" ht="15.75" customHeight="1" x14ac:dyDescent="0.3">
      <c r="D141" s="47"/>
      <c r="E141" s="2"/>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43"/>
      <c r="AN141" s="2"/>
      <c r="AO141" s="2"/>
      <c r="AP141" s="2"/>
      <c r="AQ141" s="2"/>
      <c r="AR141" s="2"/>
      <c r="AS141" s="2"/>
      <c r="AT141" s="2"/>
      <c r="AU141" s="2"/>
      <c r="AV141" s="2"/>
      <c r="AW141" s="2"/>
    </row>
    <row r="142" spans="4:49" ht="15.75" customHeight="1" x14ac:dyDescent="0.3">
      <c r="D142" s="47"/>
      <c r="E142" s="2"/>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43"/>
      <c r="AN142" s="2"/>
      <c r="AO142" s="2"/>
      <c r="AP142" s="2"/>
      <c r="AQ142" s="2"/>
      <c r="AR142" s="2"/>
      <c r="AS142" s="2"/>
      <c r="AT142" s="2"/>
      <c r="AU142" s="2"/>
      <c r="AV142" s="2"/>
      <c r="AW142" s="2"/>
    </row>
    <row r="143" spans="4:49" ht="15.75" customHeight="1" x14ac:dyDescent="0.3">
      <c r="D143" s="47"/>
      <c r="E143" s="2"/>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43"/>
      <c r="AN143" s="2"/>
      <c r="AO143" s="2"/>
      <c r="AP143" s="2"/>
      <c r="AQ143" s="2"/>
      <c r="AR143" s="2"/>
      <c r="AS143" s="2"/>
      <c r="AT143" s="2"/>
      <c r="AU143" s="2"/>
      <c r="AV143" s="2"/>
      <c r="AW143" s="2"/>
    </row>
    <row r="144" spans="4:49" ht="15.75" customHeight="1" x14ac:dyDescent="0.3">
      <c r="D144" s="47"/>
      <c r="E144" s="2"/>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43"/>
      <c r="AN144" s="2"/>
      <c r="AO144" s="2"/>
      <c r="AP144" s="2"/>
      <c r="AQ144" s="2"/>
      <c r="AR144" s="2"/>
      <c r="AS144" s="2"/>
      <c r="AT144" s="2"/>
      <c r="AU144" s="2"/>
      <c r="AV144" s="2"/>
      <c r="AW144" s="2"/>
    </row>
    <row r="145" spans="4:49" ht="15.75" customHeight="1" x14ac:dyDescent="0.3">
      <c r="D145" s="47"/>
      <c r="E145" s="2"/>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43"/>
      <c r="AN145" s="2"/>
      <c r="AO145" s="2"/>
      <c r="AP145" s="2"/>
      <c r="AQ145" s="2"/>
      <c r="AR145" s="2"/>
      <c r="AS145" s="2"/>
      <c r="AT145" s="2"/>
      <c r="AU145" s="2"/>
      <c r="AV145" s="2"/>
      <c r="AW145" s="2"/>
    </row>
    <row r="146" spans="4:49" ht="15.75" customHeight="1" x14ac:dyDescent="0.3">
      <c r="D146" s="47"/>
      <c r="E146" s="2"/>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43"/>
      <c r="AN146" s="2"/>
      <c r="AO146" s="2"/>
      <c r="AP146" s="2"/>
      <c r="AQ146" s="2"/>
      <c r="AR146" s="2"/>
      <c r="AS146" s="2"/>
      <c r="AT146" s="2"/>
      <c r="AU146" s="2"/>
      <c r="AV146" s="2"/>
      <c r="AW146" s="2"/>
    </row>
    <row r="147" spans="4:49" ht="15.75" customHeight="1" x14ac:dyDescent="0.3">
      <c r="D147" s="47"/>
      <c r="E147" s="2"/>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43"/>
      <c r="AN147" s="2"/>
      <c r="AO147" s="2"/>
      <c r="AP147" s="2"/>
      <c r="AQ147" s="2"/>
      <c r="AR147" s="2"/>
      <c r="AS147" s="2"/>
      <c r="AT147" s="2"/>
      <c r="AU147" s="2"/>
      <c r="AV147" s="2"/>
      <c r="AW147" s="2"/>
    </row>
    <row r="148" spans="4:49" ht="15.75" customHeight="1" x14ac:dyDescent="0.3">
      <c r="D148" s="47"/>
      <c r="E148" s="2"/>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43"/>
      <c r="AN148" s="2"/>
      <c r="AO148" s="2"/>
      <c r="AP148" s="2"/>
      <c r="AQ148" s="2"/>
      <c r="AR148" s="2"/>
      <c r="AS148" s="2"/>
      <c r="AT148" s="2"/>
      <c r="AU148" s="2"/>
      <c r="AV148" s="2"/>
      <c r="AW148" s="2"/>
    </row>
    <row r="149" spans="4:49" ht="15.75" customHeight="1" x14ac:dyDescent="0.3">
      <c r="D149" s="47"/>
      <c r="E149" s="2"/>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43"/>
      <c r="AN149" s="2"/>
      <c r="AO149" s="2"/>
      <c r="AP149" s="2"/>
      <c r="AQ149" s="2"/>
      <c r="AR149" s="2"/>
      <c r="AS149" s="2"/>
      <c r="AT149" s="2"/>
      <c r="AU149" s="2"/>
      <c r="AV149" s="2"/>
      <c r="AW149" s="2"/>
    </row>
    <row r="150" spans="4:49" ht="15.75" customHeight="1" x14ac:dyDescent="0.3">
      <c r="D150" s="47"/>
      <c r="E150" s="2"/>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43"/>
      <c r="AN150" s="2"/>
      <c r="AO150" s="2"/>
      <c r="AP150" s="2"/>
      <c r="AQ150" s="2"/>
      <c r="AR150" s="2"/>
      <c r="AS150" s="2"/>
      <c r="AT150" s="2"/>
      <c r="AU150" s="2"/>
      <c r="AV150" s="2"/>
      <c r="AW150" s="2"/>
    </row>
    <row r="151" spans="4:49" ht="15.75" customHeight="1" x14ac:dyDescent="0.3">
      <c r="D151" s="47"/>
      <c r="E151" s="2"/>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43"/>
      <c r="AN151" s="2"/>
      <c r="AO151" s="2"/>
      <c r="AP151" s="2"/>
      <c r="AQ151" s="2"/>
      <c r="AR151" s="2"/>
      <c r="AS151" s="2"/>
      <c r="AT151" s="2"/>
      <c r="AU151" s="2"/>
      <c r="AV151" s="2"/>
      <c r="AW151" s="2"/>
    </row>
    <row r="152" spans="4:49" ht="15.75" customHeight="1" x14ac:dyDescent="0.3">
      <c r="D152" s="47"/>
      <c r="E152" s="2"/>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43"/>
      <c r="AN152" s="2"/>
      <c r="AO152" s="2"/>
      <c r="AP152" s="2"/>
      <c r="AQ152" s="2"/>
      <c r="AR152" s="2"/>
      <c r="AS152" s="2"/>
      <c r="AT152" s="2"/>
      <c r="AU152" s="2"/>
      <c r="AV152" s="2"/>
      <c r="AW152" s="2"/>
    </row>
    <row r="153" spans="4:49" ht="15.75" customHeight="1" x14ac:dyDescent="0.3">
      <c r="D153" s="47"/>
      <c r="E153" s="2"/>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43"/>
      <c r="AN153" s="2"/>
      <c r="AO153" s="2"/>
      <c r="AP153" s="2"/>
      <c r="AQ153" s="2"/>
      <c r="AR153" s="2"/>
      <c r="AS153" s="2"/>
      <c r="AT153" s="2"/>
      <c r="AU153" s="2"/>
      <c r="AV153" s="2"/>
      <c r="AW153" s="2"/>
    </row>
    <row r="154" spans="4:49" ht="15.75" customHeight="1" x14ac:dyDescent="0.3">
      <c r="D154" s="47"/>
      <c r="E154" s="2"/>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43"/>
      <c r="AN154" s="2"/>
      <c r="AO154" s="2"/>
      <c r="AP154" s="2"/>
      <c r="AQ154" s="2"/>
      <c r="AR154" s="2"/>
      <c r="AS154" s="2"/>
      <c r="AT154" s="2"/>
      <c r="AU154" s="2"/>
      <c r="AV154" s="2"/>
      <c r="AW154" s="2"/>
    </row>
    <row r="155" spans="4:49" ht="15.75" customHeight="1" x14ac:dyDescent="0.3">
      <c r="D155" s="47"/>
      <c r="E155" s="2"/>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43"/>
      <c r="AN155" s="2"/>
      <c r="AO155" s="2"/>
      <c r="AP155" s="2"/>
      <c r="AQ155" s="2"/>
      <c r="AR155" s="2"/>
      <c r="AS155" s="2"/>
      <c r="AT155" s="2"/>
      <c r="AU155" s="2"/>
      <c r="AV155" s="2"/>
      <c r="AW155" s="2"/>
    </row>
    <row r="156" spans="4:49" ht="15.75" customHeight="1" x14ac:dyDescent="0.3">
      <c r="D156" s="47"/>
      <c r="E156" s="2"/>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43"/>
      <c r="AN156" s="2"/>
      <c r="AO156" s="2"/>
      <c r="AP156" s="2"/>
      <c r="AQ156" s="2"/>
      <c r="AR156" s="2"/>
      <c r="AS156" s="2"/>
      <c r="AT156" s="2"/>
      <c r="AU156" s="2"/>
      <c r="AV156" s="2"/>
      <c r="AW156" s="2"/>
    </row>
    <row r="157" spans="4:49" ht="15.75" customHeight="1" x14ac:dyDescent="0.3">
      <c r="D157" s="47"/>
      <c r="E157" s="2"/>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43"/>
      <c r="AN157" s="2"/>
      <c r="AO157" s="2"/>
      <c r="AP157" s="2"/>
      <c r="AQ157" s="2"/>
      <c r="AR157" s="2"/>
      <c r="AS157" s="2"/>
      <c r="AT157" s="2"/>
      <c r="AU157" s="2"/>
      <c r="AV157" s="2"/>
      <c r="AW157" s="2"/>
    </row>
    <row r="158" spans="4:49" ht="15.75" customHeight="1" x14ac:dyDescent="0.3">
      <c r="D158" s="47"/>
      <c r="E158" s="2"/>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43"/>
      <c r="AN158" s="2"/>
      <c r="AO158" s="2"/>
      <c r="AP158" s="2"/>
      <c r="AQ158" s="2"/>
      <c r="AR158" s="2"/>
      <c r="AS158" s="2"/>
      <c r="AT158" s="2"/>
      <c r="AU158" s="2"/>
      <c r="AV158" s="2"/>
      <c r="AW158" s="2"/>
    </row>
    <row r="159" spans="4:49" ht="15.75" customHeight="1" x14ac:dyDescent="0.3">
      <c r="D159" s="47"/>
      <c r="E159" s="2"/>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43"/>
      <c r="AN159" s="2"/>
      <c r="AO159" s="2"/>
      <c r="AP159" s="2"/>
      <c r="AQ159" s="2"/>
      <c r="AR159" s="2"/>
      <c r="AS159" s="2"/>
      <c r="AT159" s="2"/>
      <c r="AU159" s="2"/>
      <c r="AV159" s="2"/>
      <c r="AW159" s="2"/>
    </row>
    <row r="160" spans="4:49" ht="15.75" customHeight="1" x14ac:dyDescent="0.3">
      <c r="D160" s="47"/>
      <c r="E160" s="2"/>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43"/>
      <c r="AN160" s="2"/>
      <c r="AO160" s="2"/>
      <c r="AP160" s="2"/>
      <c r="AQ160" s="2"/>
      <c r="AR160" s="2"/>
      <c r="AS160" s="2"/>
      <c r="AT160" s="2"/>
      <c r="AU160" s="2"/>
      <c r="AV160" s="2"/>
      <c r="AW160" s="2"/>
    </row>
    <row r="161" spans="4:49" ht="15.75" customHeight="1" x14ac:dyDescent="0.3">
      <c r="D161" s="47"/>
      <c r="E161" s="2"/>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43"/>
      <c r="AN161" s="2"/>
      <c r="AO161" s="2"/>
      <c r="AP161" s="2"/>
      <c r="AQ161" s="2"/>
      <c r="AR161" s="2"/>
      <c r="AS161" s="2"/>
      <c r="AT161" s="2"/>
      <c r="AU161" s="2"/>
      <c r="AV161" s="2"/>
      <c r="AW161" s="2"/>
    </row>
    <row r="162" spans="4:49" ht="15.75" customHeight="1" x14ac:dyDescent="0.3">
      <c r="D162" s="47"/>
      <c r="E162" s="2"/>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43"/>
      <c r="AN162" s="2"/>
      <c r="AO162" s="2"/>
      <c r="AP162" s="2"/>
      <c r="AQ162" s="2"/>
      <c r="AR162" s="2"/>
      <c r="AS162" s="2"/>
      <c r="AT162" s="2"/>
      <c r="AU162" s="2"/>
      <c r="AV162" s="2"/>
      <c r="AW162" s="2"/>
    </row>
    <row r="163" spans="4:49" ht="15.75" customHeight="1" x14ac:dyDescent="0.3">
      <c r="D163" s="47"/>
      <c r="E163" s="2"/>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43"/>
      <c r="AN163" s="2"/>
      <c r="AO163" s="2"/>
      <c r="AP163" s="2"/>
      <c r="AQ163" s="2"/>
      <c r="AR163" s="2"/>
      <c r="AS163" s="2"/>
      <c r="AT163" s="2"/>
      <c r="AU163" s="2"/>
      <c r="AV163" s="2"/>
      <c r="AW163" s="2"/>
    </row>
    <row r="164" spans="4:49" ht="15.75" customHeight="1" x14ac:dyDescent="0.3">
      <c r="D164" s="47"/>
      <c r="E164" s="2"/>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43"/>
      <c r="AN164" s="2"/>
      <c r="AO164" s="2"/>
      <c r="AP164" s="2"/>
      <c r="AQ164" s="2"/>
      <c r="AR164" s="2"/>
      <c r="AS164" s="2"/>
      <c r="AT164" s="2"/>
      <c r="AU164" s="2"/>
      <c r="AV164" s="2"/>
      <c r="AW164" s="2"/>
    </row>
    <row r="165" spans="4:49" ht="15.75" customHeight="1" x14ac:dyDescent="0.3">
      <c r="D165" s="47"/>
      <c r="E165" s="2"/>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43"/>
      <c r="AN165" s="2"/>
      <c r="AO165" s="2"/>
      <c r="AP165" s="2"/>
      <c r="AQ165" s="2"/>
      <c r="AR165" s="2"/>
      <c r="AS165" s="2"/>
      <c r="AT165" s="2"/>
      <c r="AU165" s="2"/>
      <c r="AV165" s="2"/>
      <c r="AW165" s="2"/>
    </row>
    <row r="166" spans="4:49" ht="15.75" customHeight="1" x14ac:dyDescent="0.3">
      <c r="D166" s="47"/>
      <c r="E166" s="2"/>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43"/>
      <c r="AN166" s="2"/>
      <c r="AO166" s="2"/>
      <c r="AP166" s="2"/>
      <c r="AQ166" s="2"/>
      <c r="AR166" s="2"/>
      <c r="AS166" s="2"/>
      <c r="AT166" s="2"/>
      <c r="AU166" s="2"/>
      <c r="AV166" s="2"/>
      <c r="AW166" s="2"/>
    </row>
    <row r="167" spans="4:49" ht="15.75" customHeight="1" x14ac:dyDescent="0.3">
      <c r="D167" s="47"/>
      <c r="E167" s="2"/>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43"/>
      <c r="AN167" s="2"/>
      <c r="AO167" s="2"/>
      <c r="AP167" s="2"/>
      <c r="AQ167" s="2"/>
      <c r="AR167" s="2"/>
      <c r="AS167" s="2"/>
      <c r="AT167" s="2"/>
      <c r="AU167" s="2"/>
      <c r="AV167" s="2"/>
      <c r="AW167" s="2"/>
    </row>
    <row r="168" spans="4:49" ht="15.75" customHeight="1" x14ac:dyDescent="0.3">
      <c r="D168" s="47"/>
      <c r="E168" s="2"/>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43"/>
      <c r="AN168" s="2"/>
      <c r="AO168" s="2"/>
      <c r="AP168" s="2"/>
      <c r="AQ168" s="2"/>
      <c r="AR168" s="2"/>
      <c r="AS168" s="2"/>
      <c r="AT168" s="2"/>
      <c r="AU168" s="2"/>
      <c r="AV168" s="2"/>
      <c r="AW168" s="2"/>
    </row>
    <row r="169" spans="4:49" ht="15.75" customHeight="1" x14ac:dyDescent="0.3">
      <c r="D169" s="47"/>
      <c r="E169" s="2"/>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43"/>
      <c r="AN169" s="2"/>
      <c r="AO169" s="2"/>
      <c r="AP169" s="2"/>
      <c r="AQ169" s="2"/>
      <c r="AR169" s="2"/>
      <c r="AS169" s="2"/>
      <c r="AT169" s="2"/>
      <c r="AU169" s="2"/>
      <c r="AV169" s="2"/>
      <c r="AW169" s="2"/>
    </row>
    <row r="170" spans="4:49" ht="15.75" customHeight="1" x14ac:dyDescent="0.3">
      <c r="D170" s="47"/>
      <c r="E170" s="2"/>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43"/>
      <c r="AN170" s="2"/>
      <c r="AO170" s="2"/>
      <c r="AP170" s="2"/>
      <c r="AQ170" s="2"/>
      <c r="AR170" s="2"/>
      <c r="AS170" s="2"/>
      <c r="AT170" s="2"/>
      <c r="AU170" s="2"/>
      <c r="AV170" s="2"/>
      <c r="AW170" s="2"/>
    </row>
    <row r="171" spans="4:49" ht="15.75" customHeight="1" x14ac:dyDescent="0.3">
      <c r="D171" s="47"/>
      <c r="E171" s="2"/>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43"/>
      <c r="AN171" s="2"/>
      <c r="AO171" s="2"/>
      <c r="AP171" s="2"/>
      <c r="AQ171" s="2"/>
      <c r="AR171" s="2"/>
      <c r="AS171" s="2"/>
      <c r="AT171" s="2"/>
      <c r="AU171" s="2"/>
      <c r="AV171" s="2"/>
      <c r="AW171" s="2"/>
    </row>
    <row r="172" spans="4:49" ht="15.75" customHeight="1" x14ac:dyDescent="0.3">
      <c r="D172" s="47"/>
      <c r="E172" s="2"/>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43"/>
      <c r="AN172" s="2"/>
      <c r="AO172" s="2"/>
      <c r="AP172" s="2"/>
      <c r="AQ172" s="2"/>
      <c r="AR172" s="2"/>
      <c r="AS172" s="2"/>
      <c r="AT172" s="2"/>
      <c r="AU172" s="2"/>
      <c r="AV172" s="2"/>
      <c r="AW172" s="2"/>
    </row>
    <row r="173" spans="4:49" ht="15.75" customHeight="1" x14ac:dyDescent="0.3">
      <c r="D173" s="47"/>
      <c r="E173" s="2"/>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43"/>
      <c r="AN173" s="2"/>
      <c r="AO173" s="2"/>
      <c r="AP173" s="2"/>
      <c r="AQ173" s="2"/>
      <c r="AR173" s="2"/>
      <c r="AS173" s="2"/>
      <c r="AT173" s="2"/>
      <c r="AU173" s="2"/>
      <c r="AV173" s="2"/>
      <c r="AW173" s="2"/>
    </row>
    <row r="174" spans="4:49" ht="15.75" customHeight="1" x14ac:dyDescent="0.3">
      <c r="D174" s="47"/>
      <c r="E174" s="2"/>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43"/>
      <c r="AN174" s="2"/>
      <c r="AO174" s="2"/>
      <c r="AP174" s="2"/>
      <c r="AQ174" s="2"/>
      <c r="AR174" s="2"/>
      <c r="AS174" s="2"/>
      <c r="AT174" s="2"/>
      <c r="AU174" s="2"/>
      <c r="AV174" s="2"/>
      <c r="AW174" s="2"/>
    </row>
    <row r="175" spans="4:49" ht="15.75" customHeight="1" x14ac:dyDescent="0.3">
      <c r="D175" s="47"/>
      <c r="E175" s="2"/>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43"/>
      <c r="AN175" s="2"/>
      <c r="AO175" s="2"/>
      <c r="AP175" s="2"/>
      <c r="AQ175" s="2"/>
      <c r="AR175" s="2"/>
      <c r="AS175" s="2"/>
      <c r="AT175" s="2"/>
      <c r="AU175" s="2"/>
      <c r="AV175" s="2"/>
      <c r="AW175" s="2"/>
    </row>
    <row r="176" spans="4:49" ht="15.75" customHeight="1" x14ac:dyDescent="0.3">
      <c r="D176" s="47"/>
      <c r="E176" s="2"/>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43"/>
      <c r="AN176" s="2"/>
      <c r="AO176" s="2"/>
      <c r="AP176" s="2"/>
      <c r="AQ176" s="2"/>
      <c r="AR176" s="2"/>
      <c r="AS176" s="2"/>
      <c r="AT176" s="2"/>
      <c r="AU176" s="2"/>
      <c r="AV176" s="2"/>
      <c r="AW176" s="2"/>
    </row>
    <row r="177" spans="4:49" ht="15.75" customHeight="1" x14ac:dyDescent="0.3">
      <c r="D177" s="47"/>
      <c r="E177" s="2"/>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43"/>
      <c r="AN177" s="2"/>
      <c r="AO177" s="2"/>
      <c r="AP177" s="2"/>
      <c r="AQ177" s="2"/>
      <c r="AR177" s="2"/>
      <c r="AS177" s="2"/>
      <c r="AT177" s="2"/>
      <c r="AU177" s="2"/>
      <c r="AV177" s="2"/>
      <c r="AW177" s="2"/>
    </row>
    <row r="178" spans="4:49" ht="15.75" customHeight="1" x14ac:dyDescent="0.3">
      <c r="D178" s="47"/>
      <c r="E178" s="2"/>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43"/>
      <c r="AN178" s="2"/>
      <c r="AO178" s="2"/>
      <c r="AP178" s="2"/>
      <c r="AQ178" s="2"/>
      <c r="AR178" s="2"/>
      <c r="AS178" s="2"/>
      <c r="AT178" s="2"/>
      <c r="AU178" s="2"/>
      <c r="AV178" s="2"/>
      <c r="AW178" s="2"/>
    </row>
    <row r="179" spans="4:49" ht="15.75" customHeight="1" x14ac:dyDescent="0.3">
      <c r="D179" s="47"/>
      <c r="E179" s="2"/>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43"/>
      <c r="AN179" s="2"/>
      <c r="AO179" s="2"/>
      <c r="AP179" s="2"/>
      <c r="AQ179" s="2"/>
      <c r="AR179" s="2"/>
      <c r="AS179" s="2"/>
      <c r="AT179" s="2"/>
      <c r="AU179" s="2"/>
      <c r="AV179" s="2"/>
      <c r="AW179" s="2"/>
    </row>
    <row r="180" spans="4:49" ht="15.75" customHeight="1" x14ac:dyDescent="0.3">
      <c r="D180" s="47"/>
      <c r="E180" s="2"/>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43"/>
      <c r="AN180" s="2"/>
      <c r="AO180" s="2"/>
      <c r="AP180" s="2"/>
      <c r="AQ180" s="2"/>
      <c r="AR180" s="2"/>
      <c r="AS180" s="2"/>
      <c r="AT180" s="2"/>
      <c r="AU180" s="2"/>
      <c r="AV180" s="2"/>
      <c r="AW180" s="2"/>
    </row>
    <row r="181" spans="4:49" ht="15.75" customHeight="1" x14ac:dyDescent="0.3">
      <c r="D181" s="47"/>
      <c r="E181" s="2"/>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43"/>
      <c r="AN181" s="2"/>
      <c r="AO181" s="2"/>
      <c r="AP181" s="2"/>
      <c r="AQ181" s="2"/>
      <c r="AR181" s="2"/>
      <c r="AS181" s="2"/>
      <c r="AT181" s="2"/>
      <c r="AU181" s="2"/>
      <c r="AV181" s="2"/>
      <c r="AW181" s="2"/>
    </row>
    <row r="182" spans="4:49" ht="15.75" customHeight="1" x14ac:dyDescent="0.3">
      <c r="D182" s="47"/>
      <c r="E182" s="2"/>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43"/>
      <c r="AN182" s="2"/>
      <c r="AO182" s="2"/>
      <c r="AP182" s="2"/>
      <c r="AQ182" s="2"/>
      <c r="AR182" s="2"/>
      <c r="AS182" s="2"/>
      <c r="AT182" s="2"/>
      <c r="AU182" s="2"/>
      <c r="AV182" s="2"/>
      <c r="AW182" s="2"/>
    </row>
    <row r="183" spans="4:49" ht="15.75" customHeight="1" x14ac:dyDescent="0.3">
      <c r="D183" s="47"/>
      <c r="E183" s="2"/>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43"/>
      <c r="AN183" s="2"/>
      <c r="AO183" s="2"/>
      <c r="AP183" s="2"/>
      <c r="AQ183" s="2"/>
      <c r="AR183" s="2"/>
      <c r="AS183" s="2"/>
      <c r="AT183" s="2"/>
      <c r="AU183" s="2"/>
      <c r="AV183" s="2"/>
      <c r="AW183" s="2"/>
    </row>
    <row r="184" spans="4:49" ht="15.75" customHeight="1" x14ac:dyDescent="0.3">
      <c r="D184" s="47"/>
      <c r="E184" s="2"/>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43"/>
      <c r="AN184" s="2"/>
      <c r="AO184" s="2"/>
      <c r="AP184" s="2"/>
      <c r="AQ184" s="2"/>
      <c r="AR184" s="2"/>
      <c r="AS184" s="2"/>
      <c r="AT184" s="2"/>
      <c r="AU184" s="2"/>
      <c r="AV184" s="2"/>
      <c r="AW184" s="2"/>
    </row>
    <row r="185" spans="4:49" ht="15.75" customHeight="1" x14ac:dyDescent="0.3">
      <c r="D185" s="47"/>
      <c r="E185" s="2"/>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43"/>
      <c r="AN185" s="2"/>
      <c r="AO185" s="2"/>
      <c r="AP185" s="2"/>
      <c r="AQ185" s="2"/>
      <c r="AR185" s="2"/>
      <c r="AS185" s="2"/>
      <c r="AT185" s="2"/>
      <c r="AU185" s="2"/>
      <c r="AV185" s="2"/>
      <c r="AW185" s="2"/>
    </row>
    <row r="186" spans="4:49" ht="15.75" customHeight="1" x14ac:dyDescent="0.3">
      <c r="D186" s="47"/>
      <c r="E186" s="2"/>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43"/>
      <c r="AN186" s="2"/>
      <c r="AO186" s="2"/>
      <c r="AP186" s="2"/>
      <c r="AQ186" s="2"/>
      <c r="AR186" s="2"/>
      <c r="AS186" s="2"/>
      <c r="AT186" s="2"/>
      <c r="AU186" s="2"/>
      <c r="AV186" s="2"/>
      <c r="AW186" s="2"/>
    </row>
    <row r="187" spans="4:49" ht="15.75" customHeight="1" x14ac:dyDescent="0.3">
      <c r="D187" s="47"/>
      <c r="E187" s="2"/>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43"/>
      <c r="AN187" s="2"/>
      <c r="AO187" s="2"/>
      <c r="AP187" s="2"/>
      <c r="AQ187" s="2"/>
      <c r="AR187" s="2"/>
      <c r="AS187" s="2"/>
      <c r="AT187" s="2"/>
      <c r="AU187" s="2"/>
      <c r="AV187" s="2"/>
      <c r="AW187" s="2"/>
    </row>
    <row r="188" spans="4:49" ht="15.75" customHeight="1" x14ac:dyDescent="0.3">
      <c r="D188" s="47"/>
      <c r="E188" s="2"/>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43"/>
      <c r="AN188" s="2"/>
      <c r="AO188" s="2"/>
      <c r="AP188" s="2"/>
      <c r="AQ188" s="2"/>
      <c r="AR188" s="2"/>
      <c r="AS188" s="2"/>
      <c r="AT188" s="2"/>
      <c r="AU188" s="2"/>
      <c r="AV188" s="2"/>
      <c r="AW188" s="2"/>
    </row>
    <row r="189" spans="4:49" ht="15.75" customHeight="1" x14ac:dyDescent="0.3">
      <c r="D189" s="47"/>
      <c r="E189" s="2"/>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43"/>
      <c r="AN189" s="2"/>
      <c r="AO189" s="2"/>
      <c r="AP189" s="2"/>
      <c r="AQ189" s="2"/>
      <c r="AR189" s="2"/>
      <c r="AS189" s="2"/>
      <c r="AT189" s="2"/>
      <c r="AU189" s="2"/>
      <c r="AV189" s="2"/>
      <c r="AW189" s="2"/>
    </row>
    <row r="190" spans="4:49" ht="15.75" customHeight="1" x14ac:dyDescent="0.3">
      <c r="D190" s="47"/>
      <c r="E190" s="2"/>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43"/>
      <c r="AN190" s="2"/>
      <c r="AO190" s="2"/>
      <c r="AP190" s="2"/>
      <c r="AQ190" s="2"/>
      <c r="AR190" s="2"/>
      <c r="AS190" s="2"/>
      <c r="AT190" s="2"/>
      <c r="AU190" s="2"/>
      <c r="AV190" s="2"/>
      <c r="AW190" s="2"/>
    </row>
    <row r="191" spans="4:49" ht="15.75" customHeight="1" x14ac:dyDescent="0.3">
      <c r="D191" s="47"/>
      <c r="E191" s="2"/>
      <c r="F191" s="99"/>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43"/>
      <c r="AN191" s="2"/>
      <c r="AO191" s="2"/>
      <c r="AP191" s="2"/>
      <c r="AQ191" s="2"/>
      <c r="AR191" s="2"/>
      <c r="AS191" s="2"/>
      <c r="AT191" s="2"/>
      <c r="AU191" s="2"/>
      <c r="AV191" s="2"/>
      <c r="AW191" s="2"/>
    </row>
    <row r="192" spans="4:49" ht="15.75" customHeight="1" x14ac:dyDescent="0.3">
      <c r="D192" s="47"/>
      <c r="E192" s="2"/>
      <c r="F192" s="9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43"/>
      <c r="AN192" s="2"/>
      <c r="AO192" s="2"/>
      <c r="AP192" s="2"/>
      <c r="AQ192" s="2"/>
      <c r="AR192" s="2"/>
      <c r="AS192" s="2"/>
      <c r="AT192" s="2"/>
      <c r="AU192" s="2"/>
      <c r="AV192" s="2"/>
      <c r="AW192" s="2"/>
    </row>
    <row r="193" spans="4:49" ht="15.75" customHeight="1" x14ac:dyDescent="0.3">
      <c r="D193" s="47"/>
      <c r="E193" s="2"/>
      <c r="F193" s="99"/>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43"/>
      <c r="AN193" s="2"/>
      <c r="AO193" s="2"/>
      <c r="AP193" s="2"/>
      <c r="AQ193" s="2"/>
      <c r="AR193" s="2"/>
      <c r="AS193" s="2"/>
      <c r="AT193" s="2"/>
      <c r="AU193" s="2"/>
      <c r="AV193" s="2"/>
      <c r="AW193" s="2"/>
    </row>
    <row r="194" spans="4:49" ht="15.75" customHeight="1" x14ac:dyDescent="0.3">
      <c r="D194" s="47"/>
      <c r="E194" s="2"/>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43"/>
      <c r="AN194" s="2"/>
      <c r="AO194" s="2"/>
      <c r="AP194" s="2"/>
      <c r="AQ194" s="2"/>
      <c r="AR194" s="2"/>
      <c r="AS194" s="2"/>
      <c r="AT194" s="2"/>
      <c r="AU194" s="2"/>
      <c r="AV194" s="2"/>
      <c r="AW194" s="2"/>
    </row>
    <row r="195" spans="4:49" ht="15.75" customHeight="1" x14ac:dyDescent="0.3">
      <c r="D195" s="47"/>
      <c r="E195" s="2"/>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43"/>
      <c r="AN195" s="2"/>
      <c r="AO195" s="2"/>
      <c r="AP195" s="2"/>
      <c r="AQ195" s="2"/>
      <c r="AR195" s="2"/>
      <c r="AS195" s="2"/>
      <c r="AT195" s="2"/>
      <c r="AU195" s="2"/>
      <c r="AV195" s="2"/>
      <c r="AW195" s="2"/>
    </row>
    <row r="196" spans="4:49" ht="15.75" customHeight="1" x14ac:dyDescent="0.3">
      <c r="D196" s="47"/>
      <c r="E196" s="2"/>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43"/>
      <c r="AN196" s="2"/>
      <c r="AO196" s="2"/>
      <c r="AP196" s="2"/>
      <c r="AQ196" s="2"/>
      <c r="AR196" s="2"/>
      <c r="AS196" s="2"/>
      <c r="AT196" s="2"/>
      <c r="AU196" s="2"/>
      <c r="AV196" s="2"/>
      <c r="AW196" s="2"/>
    </row>
    <row r="197" spans="4:49" ht="15.75" customHeight="1" x14ac:dyDescent="0.3">
      <c r="D197" s="47"/>
      <c r="E197" s="2"/>
      <c r="F197" s="99"/>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43"/>
      <c r="AN197" s="2"/>
      <c r="AO197" s="2"/>
      <c r="AP197" s="2"/>
      <c r="AQ197" s="2"/>
      <c r="AR197" s="2"/>
      <c r="AS197" s="2"/>
      <c r="AT197" s="2"/>
      <c r="AU197" s="2"/>
      <c r="AV197" s="2"/>
      <c r="AW197" s="2"/>
    </row>
    <row r="198" spans="4:49" ht="15.75" customHeight="1" x14ac:dyDescent="0.3">
      <c r="D198" s="47"/>
      <c r="E198" s="2"/>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43"/>
      <c r="AN198" s="2"/>
      <c r="AO198" s="2"/>
      <c r="AP198" s="2"/>
      <c r="AQ198" s="2"/>
      <c r="AR198" s="2"/>
      <c r="AS198" s="2"/>
      <c r="AT198" s="2"/>
      <c r="AU198" s="2"/>
      <c r="AV198" s="2"/>
      <c r="AW198" s="2"/>
    </row>
    <row r="199" spans="4:49" ht="15.75" customHeight="1" x14ac:dyDescent="0.3">
      <c r="D199" s="47"/>
      <c r="E199" s="2"/>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43"/>
      <c r="AN199" s="2"/>
      <c r="AO199" s="2"/>
      <c r="AP199" s="2"/>
      <c r="AQ199" s="2"/>
      <c r="AR199" s="2"/>
      <c r="AS199" s="2"/>
      <c r="AT199" s="2"/>
      <c r="AU199" s="2"/>
      <c r="AV199" s="2"/>
      <c r="AW199" s="2"/>
    </row>
    <row r="200" spans="4:49" ht="15.75" customHeight="1" x14ac:dyDescent="0.3">
      <c r="D200" s="47"/>
      <c r="E200" s="2"/>
      <c r="F200" s="99"/>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43"/>
      <c r="AN200" s="2"/>
      <c r="AO200" s="2"/>
      <c r="AP200" s="2"/>
      <c r="AQ200" s="2"/>
      <c r="AR200" s="2"/>
      <c r="AS200" s="2"/>
      <c r="AT200" s="2"/>
      <c r="AU200" s="2"/>
      <c r="AV200" s="2"/>
      <c r="AW200" s="2"/>
    </row>
    <row r="201" spans="4:49" ht="15.75" customHeight="1" x14ac:dyDescent="0.3">
      <c r="D201" s="47"/>
      <c r="E201" s="2"/>
      <c r="F201" s="9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43"/>
      <c r="AN201" s="2"/>
      <c r="AO201" s="2"/>
      <c r="AP201" s="2"/>
      <c r="AQ201" s="2"/>
      <c r="AR201" s="2"/>
      <c r="AS201" s="2"/>
      <c r="AT201" s="2"/>
      <c r="AU201" s="2"/>
      <c r="AV201" s="2"/>
      <c r="AW201" s="2"/>
    </row>
    <row r="202" spans="4:49" ht="15.75" customHeight="1" x14ac:dyDescent="0.3">
      <c r="D202" s="47"/>
      <c r="E202" s="2"/>
      <c r="F202" s="9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43"/>
      <c r="AN202" s="2"/>
      <c r="AO202" s="2"/>
      <c r="AP202" s="2"/>
      <c r="AQ202" s="2"/>
      <c r="AR202" s="2"/>
      <c r="AS202" s="2"/>
      <c r="AT202" s="2"/>
      <c r="AU202" s="2"/>
      <c r="AV202" s="2"/>
      <c r="AW202" s="2"/>
    </row>
    <row r="203" spans="4:49" ht="15.75" customHeight="1" x14ac:dyDescent="0.3">
      <c r="D203" s="47"/>
      <c r="E203" s="2"/>
      <c r="F203" s="9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43"/>
      <c r="AN203" s="2"/>
      <c r="AO203" s="2"/>
      <c r="AP203" s="2"/>
      <c r="AQ203" s="2"/>
      <c r="AR203" s="2"/>
      <c r="AS203" s="2"/>
      <c r="AT203" s="2"/>
      <c r="AU203" s="2"/>
      <c r="AV203" s="2"/>
      <c r="AW203" s="2"/>
    </row>
    <row r="204" spans="4:49" ht="15.75" customHeight="1" x14ac:dyDescent="0.3">
      <c r="D204" s="47"/>
      <c r="E204" s="2"/>
      <c r="F204" s="9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43"/>
      <c r="AN204" s="2"/>
      <c r="AO204" s="2"/>
      <c r="AP204" s="2"/>
      <c r="AQ204" s="2"/>
      <c r="AR204" s="2"/>
      <c r="AS204" s="2"/>
      <c r="AT204" s="2"/>
      <c r="AU204" s="2"/>
      <c r="AV204" s="2"/>
      <c r="AW204" s="2"/>
    </row>
    <row r="205" spans="4:49" ht="15.75" customHeight="1" x14ac:dyDescent="0.3">
      <c r="D205" s="47"/>
      <c r="E205" s="2"/>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43"/>
      <c r="AN205" s="2"/>
      <c r="AO205" s="2"/>
      <c r="AP205" s="2"/>
      <c r="AQ205" s="2"/>
      <c r="AR205" s="2"/>
      <c r="AS205" s="2"/>
      <c r="AT205" s="2"/>
      <c r="AU205" s="2"/>
      <c r="AV205" s="2"/>
      <c r="AW205" s="2"/>
    </row>
    <row r="206" spans="4:49" ht="15.75" customHeight="1" x14ac:dyDescent="0.3">
      <c r="D206" s="47"/>
      <c r="E206" s="2"/>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43"/>
      <c r="AN206" s="2"/>
      <c r="AO206" s="2"/>
      <c r="AP206" s="2"/>
      <c r="AQ206" s="2"/>
      <c r="AR206" s="2"/>
      <c r="AS206" s="2"/>
      <c r="AT206" s="2"/>
      <c r="AU206" s="2"/>
      <c r="AV206" s="2"/>
      <c r="AW206" s="2"/>
    </row>
    <row r="207" spans="4:49" ht="15.75" customHeight="1" x14ac:dyDescent="0.3">
      <c r="D207" s="47"/>
      <c r="E207" s="2"/>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43"/>
      <c r="AN207" s="2"/>
      <c r="AO207" s="2"/>
      <c r="AP207" s="2"/>
      <c r="AQ207" s="2"/>
      <c r="AR207" s="2"/>
      <c r="AS207" s="2"/>
      <c r="AT207" s="2"/>
      <c r="AU207" s="2"/>
      <c r="AV207" s="2"/>
      <c r="AW207" s="2"/>
    </row>
    <row r="208" spans="4:49" ht="15.75" customHeight="1" x14ac:dyDescent="0.3">
      <c r="D208" s="47"/>
      <c r="E208" s="2"/>
      <c r="F208" s="9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43"/>
      <c r="AN208" s="2"/>
      <c r="AO208" s="2"/>
      <c r="AP208" s="2"/>
      <c r="AQ208" s="2"/>
      <c r="AR208" s="2"/>
      <c r="AS208" s="2"/>
      <c r="AT208" s="2"/>
      <c r="AU208" s="2"/>
      <c r="AV208" s="2"/>
      <c r="AW208" s="2"/>
    </row>
    <row r="209" spans="4:49" ht="15.75" customHeight="1" x14ac:dyDescent="0.3">
      <c r="D209" s="47"/>
      <c r="E209" s="2"/>
      <c r="F209" s="99"/>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43"/>
      <c r="AN209" s="2"/>
      <c r="AO209" s="2"/>
      <c r="AP209" s="2"/>
      <c r="AQ209" s="2"/>
      <c r="AR209" s="2"/>
      <c r="AS209" s="2"/>
      <c r="AT209" s="2"/>
      <c r="AU209" s="2"/>
      <c r="AV209" s="2"/>
      <c r="AW209" s="2"/>
    </row>
    <row r="210" spans="4:49" ht="15.75" customHeight="1" x14ac:dyDescent="0.3">
      <c r="D210" s="47"/>
      <c r="E210" s="2"/>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43"/>
      <c r="AN210" s="2"/>
      <c r="AO210" s="2"/>
      <c r="AP210" s="2"/>
      <c r="AQ210" s="2"/>
      <c r="AR210" s="2"/>
      <c r="AS210" s="2"/>
      <c r="AT210" s="2"/>
      <c r="AU210" s="2"/>
      <c r="AV210" s="2"/>
      <c r="AW210" s="2"/>
    </row>
    <row r="211" spans="4:49" ht="15.75" customHeight="1" x14ac:dyDescent="0.3">
      <c r="D211" s="47"/>
      <c r="E211" s="2"/>
      <c r="F211" s="99"/>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43"/>
      <c r="AN211" s="2"/>
      <c r="AO211" s="2"/>
      <c r="AP211" s="2"/>
      <c r="AQ211" s="2"/>
      <c r="AR211" s="2"/>
      <c r="AS211" s="2"/>
      <c r="AT211" s="2"/>
      <c r="AU211" s="2"/>
      <c r="AV211" s="2"/>
      <c r="AW211" s="2"/>
    </row>
    <row r="212" spans="4:49" ht="15.75" customHeight="1" x14ac:dyDescent="0.3">
      <c r="D212" s="47"/>
      <c r="E212" s="2"/>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43"/>
      <c r="AN212" s="2"/>
      <c r="AO212" s="2"/>
      <c r="AP212" s="2"/>
      <c r="AQ212" s="2"/>
      <c r="AR212" s="2"/>
      <c r="AS212" s="2"/>
      <c r="AT212" s="2"/>
      <c r="AU212" s="2"/>
      <c r="AV212" s="2"/>
      <c r="AW212" s="2"/>
    </row>
    <row r="213" spans="4:49" ht="15.75" customHeight="1" x14ac:dyDescent="0.3">
      <c r="D213" s="47"/>
      <c r="E213" s="2"/>
      <c r="F213" s="9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43"/>
      <c r="AN213" s="2"/>
      <c r="AO213" s="2"/>
      <c r="AP213" s="2"/>
      <c r="AQ213" s="2"/>
      <c r="AR213" s="2"/>
      <c r="AS213" s="2"/>
      <c r="AT213" s="2"/>
      <c r="AU213" s="2"/>
      <c r="AV213" s="2"/>
      <c r="AW213" s="2"/>
    </row>
    <row r="214" spans="4:49" ht="15.75" customHeight="1" x14ac:dyDescent="0.3">
      <c r="D214" s="47"/>
      <c r="E214" s="2"/>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43"/>
      <c r="AN214" s="2"/>
      <c r="AO214" s="2"/>
      <c r="AP214" s="2"/>
      <c r="AQ214" s="2"/>
      <c r="AR214" s="2"/>
      <c r="AS214" s="2"/>
      <c r="AT214" s="2"/>
      <c r="AU214" s="2"/>
      <c r="AV214" s="2"/>
      <c r="AW214" s="2"/>
    </row>
    <row r="215" spans="4:49" ht="15.75" customHeight="1" x14ac:dyDescent="0.3">
      <c r="D215" s="47"/>
      <c r="E215" s="2"/>
      <c r="F215" s="9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43"/>
      <c r="AN215" s="2"/>
      <c r="AO215" s="2"/>
      <c r="AP215" s="2"/>
      <c r="AQ215" s="2"/>
      <c r="AR215" s="2"/>
      <c r="AS215" s="2"/>
      <c r="AT215" s="2"/>
      <c r="AU215" s="2"/>
      <c r="AV215" s="2"/>
      <c r="AW215" s="2"/>
    </row>
    <row r="216" spans="4:49" ht="15.75" customHeight="1" x14ac:dyDescent="0.3">
      <c r="D216" s="47"/>
      <c r="E216" s="2"/>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43"/>
      <c r="AN216" s="2"/>
      <c r="AO216" s="2"/>
      <c r="AP216" s="2"/>
      <c r="AQ216" s="2"/>
      <c r="AR216" s="2"/>
      <c r="AS216" s="2"/>
      <c r="AT216" s="2"/>
      <c r="AU216" s="2"/>
      <c r="AV216" s="2"/>
      <c r="AW216" s="2"/>
    </row>
    <row r="217" spans="4:49" ht="15.75" customHeight="1" x14ac:dyDescent="0.3">
      <c r="D217" s="47"/>
      <c r="E217" s="2"/>
      <c r="F217" s="99"/>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43"/>
      <c r="AN217" s="2"/>
      <c r="AO217" s="2"/>
      <c r="AP217" s="2"/>
      <c r="AQ217" s="2"/>
      <c r="AR217" s="2"/>
      <c r="AS217" s="2"/>
      <c r="AT217" s="2"/>
      <c r="AU217" s="2"/>
      <c r="AV217" s="2"/>
      <c r="AW217" s="2"/>
    </row>
    <row r="218" spans="4:49" ht="15.75" customHeight="1" x14ac:dyDescent="0.3">
      <c r="D218" s="47"/>
      <c r="E218" s="2"/>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43"/>
      <c r="AN218" s="2"/>
      <c r="AO218" s="2"/>
      <c r="AP218" s="2"/>
      <c r="AQ218" s="2"/>
      <c r="AR218" s="2"/>
      <c r="AS218" s="2"/>
      <c r="AT218" s="2"/>
      <c r="AU218" s="2"/>
      <c r="AV218" s="2"/>
      <c r="AW218" s="2"/>
    </row>
    <row r="219" spans="4:49" ht="15.75" customHeight="1" x14ac:dyDescent="0.3">
      <c r="D219" s="47"/>
      <c r="E219" s="2"/>
      <c r="F219" s="9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43"/>
      <c r="AN219" s="2"/>
      <c r="AO219" s="2"/>
      <c r="AP219" s="2"/>
      <c r="AQ219" s="2"/>
      <c r="AR219" s="2"/>
      <c r="AS219" s="2"/>
      <c r="AT219" s="2"/>
      <c r="AU219" s="2"/>
      <c r="AV219" s="2"/>
      <c r="AW219" s="2"/>
    </row>
    <row r="220" spans="4:49" ht="15.75" customHeight="1" x14ac:dyDescent="0.3">
      <c r="D220" s="47"/>
      <c r="E220" s="2"/>
      <c r="F220" s="99"/>
      <c r="G220" s="99"/>
      <c r="H220" s="9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43"/>
      <c r="AN220" s="2"/>
      <c r="AO220" s="2"/>
      <c r="AP220" s="2"/>
      <c r="AQ220" s="2"/>
      <c r="AR220" s="2"/>
      <c r="AS220" s="2"/>
      <c r="AT220" s="2"/>
      <c r="AU220" s="2"/>
      <c r="AV220" s="2"/>
      <c r="AW220" s="2"/>
    </row>
    <row r="221" spans="4:49" ht="15.75" customHeight="1" x14ac:dyDescent="0.3">
      <c r="D221" s="47"/>
      <c r="E221" s="2"/>
      <c r="F221" s="9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43"/>
      <c r="AN221" s="2"/>
      <c r="AO221" s="2"/>
      <c r="AP221" s="2"/>
      <c r="AQ221" s="2"/>
      <c r="AR221" s="2"/>
      <c r="AS221" s="2"/>
      <c r="AT221" s="2"/>
      <c r="AU221" s="2"/>
      <c r="AV221" s="2"/>
      <c r="AW221" s="2"/>
    </row>
    <row r="222" spans="4:49" ht="15.75" customHeight="1" x14ac:dyDescent="0.3">
      <c r="D222" s="47"/>
      <c r="E222" s="2"/>
      <c r="F222" s="99"/>
      <c r="G222" s="99"/>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43"/>
      <c r="AN222" s="2"/>
      <c r="AO222" s="2"/>
      <c r="AP222" s="2"/>
      <c r="AQ222" s="2"/>
      <c r="AR222" s="2"/>
      <c r="AS222" s="2"/>
      <c r="AT222" s="2"/>
      <c r="AU222" s="2"/>
      <c r="AV222" s="2"/>
      <c r="AW222" s="2"/>
    </row>
    <row r="223" spans="4:49" ht="15.75" customHeight="1" x14ac:dyDescent="0.3">
      <c r="D223" s="47"/>
      <c r="E223" s="2"/>
      <c r="F223" s="99"/>
      <c r="G223" s="99"/>
      <c r="H223" s="99"/>
      <c r="I223" s="99"/>
      <c r="J223" s="99"/>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43"/>
      <c r="AN223" s="2"/>
      <c r="AO223" s="2"/>
      <c r="AP223" s="2"/>
      <c r="AQ223" s="2"/>
      <c r="AR223" s="2"/>
      <c r="AS223" s="2"/>
      <c r="AT223" s="2"/>
      <c r="AU223" s="2"/>
      <c r="AV223" s="2"/>
      <c r="AW223" s="2"/>
    </row>
    <row r="224" spans="4:49" ht="15.75" customHeight="1" x14ac:dyDescent="0.3">
      <c r="D224" s="47"/>
      <c r="E224" s="2"/>
      <c r="F224" s="9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43"/>
      <c r="AN224" s="2"/>
      <c r="AO224" s="2"/>
      <c r="AP224" s="2"/>
      <c r="AQ224" s="2"/>
      <c r="AR224" s="2"/>
      <c r="AS224" s="2"/>
      <c r="AT224" s="2"/>
      <c r="AU224" s="2"/>
      <c r="AV224" s="2"/>
      <c r="AW224" s="2"/>
    </row>
    <row r="225" spans="4:49" ht="15.75" customHeight="1" x14ac:dyDescent="0.3">
      <c r="D225" s="47"/>
      <c r="E225" s="2"/>
      <c r="F225" s="99"/>
      <c r="G225" s="99"/>
      <c r="H225" s="99"/>
      <c r="I225" s="99"/>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43"/>
      <c r="AN225" s="2"/>
      <c r="AO225" s="2"/>
      <c r="AP225" s="2"/>
      <c r="AQ225" s="2"/>
      <c r="AR225" s="2"/>
      <c r="AS225" s="2"/>
      <c r="AT225" s="2"/>
      <c r="AU225" s="2"/>
      <c r="AV225" s="2"/>
      <c r="AW225" s="2"/>
    </row>
    <row r="226" spans="4:49" ht="15.75" customHeight="1" x14ac:dyDescent="0.3">
      <c r="D226" s="47"/>
      <c r="E226" s="2"/>
      <c r="F226" s="9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43"/>
      <c r="AN226" s="2"/>
      <c r="AO226" s="2"/>
      <c r="AP226" s="2"/>
      <c r="AQ226" s="2"/>
      <c r="AR226" s="2"/>
      <c r="AS226" s="2"/>
      <c r="AT226" s="2"/>
      <c r="AU226" s="2"/>
      <c r="AV226" s="2"/>
      <c r="AW226" s="2"/>
    </row>
    <row r="227" spans="4:49" ht="15.75" customHeight="1" x14ac:dyDescent="0.3">
      <c r="D227" s="47"/>
      <c r="E227" s="2"/>
      <c r="F227" s="99"/>
      <c r="G227" s="99"/>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43"/>
      <c r="AN227" s="2"/>
      <c r="AO227" s="2"/>
      <c r="AP227" s="2"/>
      <c r="AQ227" s="2"/>
      <c r="AR227" s="2"/>
      <c r="AS227" s="2"/>
      <c r="AT227" s="2"/>
      <c r="AU227" s="2"/>
      <c r="AV227" s="2"/>
      <c r="AW227" s="2"/>
    </row>
    <row r="228" spans="4:49" ht="15.75" customHeight="1" x14ac:dyDescent="0.3">
      <c r="D228" s="47"/>
      <c r="E228" s="2"/>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43"/>
      <c r="AN228" s="2"/>
      <c r="AO228" s="2"/>
      <c r="AP228" s="2"/>
      <c r="AQ228" s="2"/>
      <c r="AR228" s="2"/>
      <c r="AS228" s="2"/>
      <c r="AT228" s="2"/>
      <c r="AU228" s="2"/>
      <c r="AV228" s="2"/>
      <c r="AW228" s="2"/>
    </row>
    <row r="229" spans="4:49" ht="15.75" customHeight="1" x14ac:dyDescent="0.3">
      <c r="D229" s="47"/>
      <c r="E229" s="2"/>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43"/>
      <c r="AN229" s="2"/>
      <c r="AO229" s="2"/>
      <c r="AP229" s="2"/>
      <c r="AQ229" s="2"/>
      <c r="AR229" s="2"/>
      <c r="AS229" s="2"/>
      <c r="AT229" s="2"/>
      <c r="AU229" s="2"/>
      <c r="AV229" s="2"/>
      <c r="AW229" s="2"/>
    </row>
    <row r="230" spans="4:49" ht="15.75" customHeight="1" x14ac:dyDescent="0.3">
      <c r="D230" s="47"/>
      <c r="E230" s="2"/>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43"/>
      <c r="AN230" s="2"/>
      <c r="AO230" s="2"/>
      <c r="AP230" s="2"/>
      <c r="AQ230" s="2"/>
      <c r="AR230" s="2"/>
      <c r="AS230" s="2"/>
      <c r="AT230" s="2"/>
      <c r="AU230" s="2"/>
      <c r="AV230" s="2"/>
      <c r="AW230" s="2"/>
    </row>
    <row r="231" spans="4:49" ht="15.75" customHeight="1" x14ac:dyDescent="0.3">
      <c r="D231" s="47"/>
      <c r="E231" s="2"/>
      <c r="F231" s="99"/>
      <c r="G231" s="99"/>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43"/>
      <c r="AN231" s="2"/>
      <c r="AO231" s="2"/>
      <c r="AP231" s="2"/>
      <c r="AQ231" s="2"/>
      <c r="AR231" s="2"/>
      <c r="AS231" s="2"/>
      <c r="AT231" s="2"/>
      <c r="AU231" s="2"/>
      <c r="AV231" s="2"/>
      <c r="AW231" s="2"/>
    </row>
    <row r="232" spans="4:49" ht="15.75" customHeight="1" x14ac:dyDescent="0.3">
      <c r="D232" s="47"/>
      <c r="E232" s="2"/>
      <c r="F232" s="9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43"/>
      <c r="AN232" s="2"/>
      <c r="AO232" s="2"/>
      <c r="AP232" s="2"/>
      <c r="AQ232" s="2"/>
      <c r="AR232" s="2"/>
      <c r="AS232" s="2"/>
      <c r="AT232" s="2"/>
      <c r="AU232" s="2"/>
      <c r="AV232" s="2"/>
      <c r="AW232" s="2"/>
    </row>
    <row r="233" spans="4:49" ht="15.75" customHeight="1" x14ac:dyDescent="0.3">
      <c r="D233" s="47"/>
      <c r="E233" s="2"/>
      <c r="F233" s="99"/>
      <c r="G233" s="99"/>
      <c r="H233" s="99"/>
      <c r="I233" s="99"/>
      <c r="J233" s="99"/>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43"/>
      <c r="AN233" s="2"/>
      <c r="AO233" s="2"/>
      <c r="AP233" s="2"/>
      <c r="AQ233" s="2"/>
      <c r="AR233" s="2"/>
      <c r="AS233" s="2"/>
      <c r="AT233" s="2"/>
      <c r="AU233" s="2"/>
      <c r="AV233" s="2"/>
      <c r="AW233" s="2"/>
    </row>
    <row r="234" spans="4:49" ht="15.75" customHeight="1" x14ac:dyDescent="0.3">
      <c r="D234" s="47"/>
      <c r="E234" s="2"/>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43"/>
      <c r="AN234" s="2"/>
      <c r="AO234" s="2"/>
      <c r="AP234" s="2"/>
      <c r="AQ234" s="2"/>
      <c r="AR234" s="2"/>
      <c r="AS234" s="2"/>
      <c r="AT234" s="2"/>
      <c r="AU234" s="2"/>
      <c r="AV234" s="2"/>
      <c r="AW234" s="2"/>
    </row>
    <row r="235" spans="4:49" ht="15.75" customHeight="1" x14ac:dyDescent="0.3">
      <c r="D235" s="47"/>
      <c r="E235" s="2"/>
      <c r="F235" s="9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43"/>
      <c r="AN235" s="2"/>
      <c r="AO235" s="2"/>
      <c r="AP235" s="2"/>
      <c r="AQ235" s="2"/>
      <c r="AR235" s="2"/>
      <c r="AS235" s="2"/>
      <c r="AT235" s="2"/>
      <c r="AU235" s="2"/>
      <c r="AV235" s="2"/>
      <c r="AW235" s="2"/>
    </row>
    <row r="236" spans="4:49" ht="15.75" customHeight="1" x14ac:dyDescent="0.3">
      <c r="D236" s="47"/>
      <c r="E236" s="2"/>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43"/>
      <c r="AN236" s="2"/>
      <c r="AO236" s="2"/>
      <c r="AP236" s="2"/>
      <c r="AQ236" s="2"/>
      <c r="AR236" s="2"/>
      <c r="AS236" s="2"/>
      <c r="AT236" s="2"/>
      <c r="AU236" s="2"/>
      <c r="AV236" s="2"/>
      <c r="AW236" s="2"/>
    </row>
    <row r="237" spans="4:49" ht="15.75" customHeight="1" x14ac:dyDescent="0.3">
      <c r="D237" s="47"/>
      <c r="E237" s="2"/>
      <c r="F237" s="99"/>
      <c r="G237" s="99"/>
      <c r="H237" s="99"/>
      <c r="I237" s="99"/>
      <c r="J237" s="99"/>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43"/>
      <c r="AN237" s="2"/>
      <c r="AO237" s="2"/>
      <c r="AP237" s="2"/>
      <c r="AQ237" s="2"/>
      <c r="AR237" s="2"/>
      <c r="AS237" s="2"/>
      <c r="AT237" s="2"/>
      <c r="AU237" s="2"/>
      <c r="AV237" s="2"/>
      <c r="AW237" s="2"/>
    </row>
    <row r="238" spans="4:49" ht="15.75" customHeight="1" x14ac:dyDescent="0.3">
      <c r="D238" s="47"/>
      <c r="E238" s="2"/>
      <c r="F238" s="99"/>
      <c r="G238" s="99"/>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43"/>
      <c r="AN238" s="2"/>
      <c r="AO238" s="2"/>
      <c r="AP238" s="2"/>
      <c r="AQ238" s="2"/>
      <c r="AR238" s="2"/>
      <c r="AS238" s="2"/>
      <c r="AT238" s="2"/>
      <c r="AU238" s="2"/>
      <c r="AV238" s="2"/>
      <c r="AW238" s="2"/>
    </row>
    <row r="239" spans="4:49" ht="15.75" customHeight="1" x14ac:dyDescent="0.3">
      <c r="D239" s="47"/>
      <c r="E239" s="2"/>
      <c r="F239" s="99"/>
      <c r="G239" s="99"/>
      <c r="H239" s="99"/>
      <c r="I239" s="99"/>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43"/>
      <c r="AN239" s="2"/>
      <c r="AO239" s="2"/>
      <c r="AP239" s="2"/>
      <c r="AQ239" s="2"/>
      <c r="AR239" s="2"/>
      <c r="AS239" s="2"/>
      <c r="AT239" s="2"/>
      <c r="AU239" s="2"/>
      <c r="AV239" s="2"/>
      <c r="AW239" s="2"/>
    </row>
    <row r="240" spans="4:49" ht="15.75" customHeight="1" x14ac:dyDescent="0.3">
      <c r="D240" s="47"/>
      <c r="E240" s="2"/>
      <c r="F240" s="99"/>
      <c r="G240" s="99"/>
      <c r="H240" s="99"/>
      <c r="I240" s="99"/>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43"/>
      <c r="AN240" s="2"/>
      <c r="AO240" s="2"/>
      <c r="AP240" s="2"/>
      <c r="AQ240" s="2"/>
      <c r="AR240" s="2"/>
      <c r="AS240" s="2"/>
      <c r="AT240" s="2"/>
      <c r="AU240" s="2"/>
      <c r="AV240" s="2"/>
      <c r="AW240" s="2"/>
    </row>
    <row r="241" spans="4:49" ht="15.75" customHeight="1" x14ac:dyDescent="0.3">
      <c r="D241" s="47"/>
      <c r="E241" s="2"/>
      <c r="F241" s="99"/>
      <c r="G241" s="99"/>
      <c r="H241" s="99"/>
      <c r="I241" s="99"/>
      <c r="J241" s="99"/>
      <c r="K241" s="99"/>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c r="AJ241" s="99"/>
      <c r="AK241" s="99"/>
      <c r="AL241" s="99"/>
      <c r="AM241" s="43"/>
      <c r="AN241" s="2"/>
      <c r="AO241" s="2"/>
      <c r="AP241" s="2"/>
      <c r="AQ241" s="2"/>
      <c r="AR241" s="2"/>
      <c r="AS241" s="2"/>
      <c r="AT241" s="2"/>
      <c r="AU241" s="2"/>
      <c r="AV241" s="2"/>
      <c r="AW241" s="2"/>
    </row>
    <row r="242" spans="4:49" ht="15.75" customHeight="1" x14ac:dyDescent="0.3">
      <c r="D242" s="47"/>
      <c r="E242" s="2"/>
      <c r="F242" s="99"/>
      <c r="G242" s="99"/>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43"/>
      <c r="AN242" s="2"/>
      <c r="AO242" s="2"/>
      <c r="AP242" s="2"/>
      <c r="AQ242" s="2"/>
      <c r="AR242" s="2"/>
      <c r="AS242" s="2"/>
      <c r="AT242" s="2"/>
      <c r="AU242" s="2"/>
      <c r="AV242" s="2"/>
      <c r="AW242" s="2"/>
    </row>
    <row r="243" spans="4:49" ht="15.75" customHeight="1" x14ac:dyDescent="0.3">
      <c r="D243" s="47"/>
      <c r="E243" s="2"/>
      <c r="F243" s="99"/>
      <c r="G243" s="99"/>
      <c r="H243" s="99"/>
      <c r="I243" s="99"/>
      <c r="J243" s="99"/>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43"/>
      <c r="AN243" s="2"/>
      <c r="AO243" s="2"/>
      <c r="AP243" s="2"/>
      <c r="AQ243" s="2"/>
      <c r="AR243" s="2"/>
      <c r="AS243" s="2"/>
      <c r="AT243" s="2"/>
      <c r="AU243" s="2"/>
      <c r="AV243" s="2"/>
      <c r="AW243" s="2"/>
    </row>
    <row r="244" spans="4:49" ht="15.75" customHeight="1" x14ac:dyDescent="0.3">
      <c r="D244" s="47"/>
      <c r="E244" s="2"/>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43"/>
      <c r="AN244" s="2"/>
      <c r="AO244" s="2"/>
      <c r="AP244" s="2"/>
      <c r="AQ244" s="2"/>
      <c r="AR244" s="2"/>
      <c r="AS244" s="2"/>
      <c r="AT244" s="2"/>
      <c r="AU244" s="2"/>
      <c r="AV244" s="2"/>
      <c r="AW244" s="2"/>
    </row>
    <row r="245" spans="4:49" ht="15.75" customHeight="1" x14ac:dyDescent="0.3">
      <c r="D245" s="47"/>
      <c r="E245" s="2"/>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43"/>
      <c r="AN245" s="2"/>
      <c r="AO245" s="2"/>
      <c r="AP245" s="2"/>
      <c r="AQ245" s="2"/>
      <c r="AR245" s="2"/>
      <c r="AS245" s="2"/>
      <c r="AT245" s="2"/>
      <c r="AU245" s="2"/>
      <c r="AV245" s="2"/>
      <c r="AW245" s="2"/>
    </row>
    <row r="246" spans="4:49" ht="15.75" customHeight="1" x14ac:dyDescent="0.3">
      <c r="D246" s="47"/>
      <c r="E246" s="2"/>
      <c r="F246" s="99"/>
      <c r="G246" s="99"/>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43"/>
      <c r="AN246" s="2"/>
      <c r="AO246" s="2"/>
      <c r="AP246" s="2"/>
      <c r="AQ246" s="2"/>
      <c r="AR246" s="2"/>
      <c r="AS246" s="2"/>
      <c r="AT246" s="2"/>
      <c r="AU246" s="2"/>
      <c r="AV246" s="2"/>
      <c r="AW246" s="2"/>
    </row>
    <row r="247" spans="4:49" ht="15.75" customHeight="1" x14ac:dyDescent="0.3">
      <c r="D247" s="47"/>
      <c r="E247" s="2"/>
      <c r="F247" s="99"/>
      <c r="G247" s="99"/>
      <c r="H247" s="99"/>
      <c r="I247" s="99"/>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43"/>
      <c r="AN247" s="2"/>
      <c r="AO247" s="2"/>
      <c r="AP247" s="2"/>
      <c r="AQ247" s="2"/>
      <c r="AR247" s="2"/>
      <c r="AS247" s="2"/>
      <c r="AT247" s="2"/>
      <c r="AU247" s="2"/>
      <c r="AV247" s="2"/>
      <c r="AW247" s="2"/>
    </row>
    <row r="248" spans="4:49" ht="15.75" customHeight="1" x14ac:dyDescent="0.3">
      <c r="D248" s="47"/>
      <c r="E248" s="2"/>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43"/>
      <c r="AN248" s="2"/>
      <c r="AO248" s="2"/>
      <c r="AP248" s="2"/>
      <c r="AQ248" s="2"/>
      <c r="AR248" s="2"/>
      <c r="AS248" s="2"/>
      <c r="AT248" s="2"/>
      <c r="AU248" s="2"/>
      <c r="AV248" s="2"/>
      <c r="AW248" s="2"/>
    </row>
    <row r="249" spans="4:49" ht="15.75" customHeight="1" x14ac:dyDescent="0.3">
      <c r="D249" s="47"/>
      <c r="E249" s="2"/>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43"/>
      <c r="AN249" s="2"/>
      <c r="AO249" s="2"/>
      <c r="AP249" s="2"/>
      <c r="AQ249" s="2"/>
      <c r="AR249" s="2"/>
      <c r="AS249" s="2"/>
      <c r="AT249" s="2"/>
      <c r="AU249" s="2"/>
      <c r="AV249" s="2"/>
      <c r="AW249" s="2"/>
    </row>
    <row r="250" spans="4:49" ht="15.75" customHeight="1" x14ac:dyDescent="0.3">
      <c r="D250" s="47"/>
      <c r="E250" s="2"/>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43"/>
      <c r="AN250" s="2"/>
      <c r="AO250" s="2"/>
      <c r="AP250" s="2"/>
      <c r="AQ250" s="2"/>
      <c r="AR250" s="2"/>
      <c r="AS250" s="2"/>
      <c r="AT250" s="2"/>
      <c r="AU250" s="2"/>
      <c r="AV250" s="2"/>
      <c r="AW250" s="2"/>
    </row>
    <row r="251" spans="4:49" ht="15.75" customHeight="1" x14ac:dyDescent="0.3">
      <c r="D251" s="47"/>
      <c r="E251" s="2"/>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43"/>
      <c r="AN251" s="2"/>
      <c r="AO251" s="2"/>
      <c r="AP251" s="2"/>
      <c r="AQ251" s="2"/>
      <c r="AR251" s="2"/>
      <c r="AS251" s="2"/>
      <c r="AT251" s="2"/>
      <c r="AU251" s="2"/>
      <c r="AV251" s="2"/>
      <c r="AW251" s="2"/>
    </row>
    <row r="252" spans="4:49" ht="15.75" customHeight="1" x14ac:dyDescent="0.3">
      <c r="D252" s="47"/>
      <c r="E252" s="2"/>
      <c r="F252" s="9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43"/>
      <c r="AN252" s="2"/>
      <c r="AO252" s="2"/>
      <c r="AP252" s="2"/>
      <c r="AQ252" s="2"/>
      <c r="AR252" s="2"/>
      <c r="AS252" s="2"/>
      <c r="AT252" s="2"/>
      <c r="AU252" s="2"/>
      <c r="AV252" s="2"/>
      <c r="AW252" s="2"/>
    </row>
    <row r="253" spans="4:49" ht="15.75" customHeight="1" x14ac:dyDescent="0.3">
      <c r="D253" s="47"/>
      <c r="E253" s="2"/>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43"/>
      <c r="AN253" s="2"/>
      <c r="AO253" s="2"/>
      <c r="AP253" s="2"/>
      <c r="AQ253" s="2"/>
      <c r="AR253" s="2"/>
      <c r="AS253" s="2"/>
      <c r="AT253" s="2"/>
      <c r="AU253" s="2"/>
      <c r="AV253" s="2"/>
      <c r="AW253" s="2"/>
    </row>
    <row r="254" spans="4:49" ht="15.75" customHeight="1" x14ac:dyDescent="0.3">
      <c r="D254" s="47"/>
      <c r="E254" s="2"/>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43"/>
      <c r="AN254" s="2"/>
      <c r="AO254" s="2"/>
      <c r="AP254" s="2"/>
      <c r="AQ254" s="2"/>
      <c r="AR254" s="2"/>
      <c r="AS254" s="2"/>
      <c r="AT254" s="2"/>
      <c r="AU254" s="2"/>
      <c r="AV254" s="2"/>
      <c r="AW254" s="2"/>
    </row>
    <row r="255" spans="4:49" ht="15.75" customHeight="1" x14ac:dyDescent="0.3">
      <c r="D255" s="47"/>
      <c r="E255" s="2"/>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43"/>
      <c r="AN255" s="2"/>
      <c r="AO255" s="2"/>
      <c r="AP255" s="2"/>
      <c r="AQ255" s="2"/>
      <c r="AR255" s="2"/>
      <c r="AS255" s="2"/>
      <c r="AT255" s="2"/>
      <c r="AU255" s="2"/>
      <c r="AV255" s="2"/>
      <c r="AW255" s="2"/>
    </row>
    <row r="256" spans="4:49" ht="15.75" customHeight="1" x14ac:dyDescent="0.3">
      <c r="D256" s="47"/>
      <c r="E256" s="2"/>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43"/>
      <c r="AN256" s="2"/>
      <c r="AO256" s="2"/>
      <c r="AP256" s="2"/>
      <c r="AQ256" s="2"/>
      <c r="AR256" s="2"/>
      <c r="AS256" s="2"/>
      <c r="AT256" s="2"/>
      <c r="AU256" s="2"/>
      <c r="AV256" s="2"/>
      <c r="AW256" s="2"/>
    </row>
    <row r="257" spans="4:49" ht="15.75" customHeight="1" x14ac:dyDescent="0.3">
      <c r="D257" s="47"/>
      <c r="E257" s="2"/>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43"/>
      <c r="AN257" s="2"/>
      <c r="AO257" s="2"/>
      <c r="AP257" s="2"/>
      <c r="AQ257" s="2"/>
      <c r="AR257" s="2"/>
      <c r="AS257" s="2"/>
      <c r="AT257" s="2"/>
      <c r="AU257" s="2"/>
      <c r="AV257" s="2"/>
      <c r="AW257" s="2"/>
    </row>
    <row r="258" spans="4:49" ht="15.75" customHeight="1" x14ac:dyDescent="0.3">
      <c r="D258" s="47"/>
      <c r="E258" s="2"/>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43"/>
      <c r="AN258" s="2"/>
      <c r="AO258" s="2"/>
      <c r="AP258" s="2"/>
      <c r="AQ258" s="2"/>
      <c r="AR258" s="2"/>
      <c r="AS258" s="2"/>
      <c r="AT258" s="2"/>
      <c r="AU258" s="2"/>
      <c r="AV258" s="2"/>
      <c r="AW258" s="2"/>
    </row>
    <row r="259" spans="4:49" ht="15.75" customHeight="1" x14ac:dyDescent="0.3">
      <c r="D259" s="47"/>
      <c r="E259" s="2"/>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43"/>
      <c r="AN259" s="2"/>
      <c r="AO259" s="2"/>
      <c r="AP259" s="2"/>
      <c r="AQ259" s="2"/>
      <c r="AR259" s="2"/>
      <c r="AS259" s="2"/>
      <c r="AT259" s="2"/>
      <c r="AU259" s="2"/>
      <c r="AV259" s="2"/>
      <c r="AW259" s="2"/>
    </row>
    <row r="260" spans="4:49" ht="15.75" customHeight="1" x14ac:dyDescent="0.3">
      <c r="D260" s="47"/>
      <c r="E260" s="2"/>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43"/>
      <c r="AN260" s="2"/>
      <c r="AO260" s="2"/>
      <c r="AP260" s="2"/>
      <c r="AQ260" s="2"/>
      <c r="AR260" s="2"/>
      <c r="AS260" s="2"/>
      <c r="AT260" s="2"/>
      <c r="AU260" s="2"/>
      <c r="AV260" s="2"/>
      <c r="AW260" s="2"/>
    </row>
    <row r="261" spans="4:49" ht="15.75" customHeight="1" x14ac:dyDescent="0.3">
      <c r="D261" s="47"/>
      <c r="E261" s="2"/>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43"/>
      <c r="AN261" s="2"/>
      <c r="AO261" s="2"/>
      <c r="AP261" s="2"/>
      <c r="AQ261" s="2"/>
      <c r="AR261" s="2"/>
      <c r="AS261" s="2"/>
      <c r="AT261" s="2"/>
      <c r="AU261" s="2"/>
      <c r="AV261" s="2"/>
      <c r="AW261" s="2"/>
    </row>
    <row r="262" spans="4:49" ht="15.75" customHeight="1" x14ac:dyDescent="0.3">
      <c r="D262" s="47"/>
      <c r="E262" s="2"/>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43"/>
      <c r="AN262" s="2"/>
      <c r="AO262" s="2"/>
      <c r="AP262" s="2"/>
      <c r="AQ262" s="2"/>
      <c r="AR262" s="2"/>
      <c r="AS262" s="2"/>
      <c r="AT262" s="2"/>
      <c r="AU262" s="2"/>
      <c r="AV262" s="2"/>
      <c r="AW262" s="2"/>
    </row>
    <row r="263" spans="4:49" ht="15.75" customHeight="1" x14ac:dyDescent="0.3">
      <c r="D263" s="47"/>
      <c r="E263" s="2"/>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43"/>
      <c r="AN263" s="2"/>
      <c r="AO263" s="2"/>
      <c r="AP263" s="2"/>
      <c r="AQ263" s="2"/>
      <c r="AR263" s="2"/>
      <c r="AS263" s="2"/>
      <c r="AT263" s="2"/>
      <c r="AU263" s="2"/>
      <c r="AV263" s="2"/>
      <c r="AW263" s="2"/>
    </row>
    <row r="264" spans="4:49" ht="15.75" customHeight="1" x14ac:dyDescent="0.3">
      <c r="D264" s="47"/>
      <c r="E264" s="2"/>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43"/>
      <c r="AN264" s="2"/>
      <c r="AO264" s="2"/>
      <c r="AP264" s="2"/>
      <c r="AQ264" s="2"/>
      <c r="AR264" s="2"/>
      <c r="AS264" s="2"/>
      <c r="AT264" s="2"/>
      <c r="AU264" s="2"/>
      <c r="AV264" s="2"/>
      <c r="AW264" s="2"/>
    </row>
    <row r="265" spans="4:49" ht="15.75" customHeight="1" x14ac:dyDescent="0.3">
      <c r="D265" s="47"/>
      <c r="E265" s="2"/>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43"/>
      <c r="AN265" s="2"/>
      <c r="AO265" s="2"/>
      <c r="AP265" s="2"/>
      <c r="AQ265" s="2"/>
      <c r="AR265" s="2"/>
      <c r="AS265" s="2"/>
      <c r="AT265" s="2"/>
      <c r="AU265" s="2"/>
      <c r="AV265" s="2"/>
      <c r="AW265" s="2"/>
    </row>
    <row r="266" spans="4:49" ht="15.75" customHeight="1" x14ac:dyDescent="0.3">
      <c r="D266" s="47"/>
      <c r="E266" s="2"/>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43"/>
      <c r="AN266" s="2"/>
      <c r="AO266" s="2"/>
      <c r="AP266" s="2"/>
      <c r="AQ266" s="2"/>
      <c r="AR266" s="2"/>
      <c r="AS266" s="2"/>
      <c r="AT266" s="2"/>
      <c r="AU266" s="2"/>
      <c r="AV266" s="2"/>
      <c r="AW266" s="2"/>
    </row>
    <row r="267" spans="4:49" ht="15.75" customHeight="1" x14ac:dyDescent="0.3">
      <c r="D267" s="47"/>
      <c r="E267" s="2"/>
      <c r="F267" s="9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43"/>
      <c r="AN267" s="2"/>
      <c r="AO267" s="2"/>
      <c r="AP267" s="2"/>
      <c r="AQ267" s="2"/>
      <c r="AR267" s="2"/>
      <c r="AS267" s="2"/>
      <c r="AT267" s="2"/>
      <c r="AU267" s="2"/>
      <c r="AV267" s="2"/>
      <c r="AW267" s="2"/>
    </row>
    <row r="268" spans="4:49" ht="15.75" customHeight="1" x14ac:dyDescent="0.3">
      <c r="D268" s="47"/>
      <c r="E268" s="2"/>
      <c r="F268" s="99"/>
      <c r="G268" s="99"/>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43"/>
      <c r="AN268" s="2"/>
      <c r="AO268" s="2"/>
      <c r="AP268" s="2"/>
      <c r="AQ268" s="2"/>
      <c r="AR268" s="2"/>
      <c r="AS268" s="2"/>
      <c r="AT268" s="2"/>
      <c r="AU268" s="2"/>
      <c r="AV268" s="2"/>
      <c r="AW268" s="2"/>
    </row>
    <row r="269" spans="4:49" ht="15.75" customHeight="1" x14ac:dyDescent="0.3">
      <c r="D269" s="47"/>
      <c r="E269" s="2"/>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43"/>
      <c r="AN269" s="2"/>
      <c r="AO269" s="2"/>
      <c r="AP269" s="2"/>
      <c r="AQ269" s="2"/>
      <c r="AR269" s="2"/>
      <c r="AS269" s="2"/>
      <c r="AT269" s="2"/>
      <c r="AU269" s="2"/>
      <c r="AV269" s="2"/>
      <c r="AW269" s="2"/>
    </row>
    <row r="270" spans="4:49" ht="15.75" customHeight="1" x14ac:dyDescent="0.3">
      <c r="D270" s="47"/>
      <c r="E270" s="2"/>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43"/>
      <c r="AN270" s="2"/>
      <c r="AO270" s="2"/>
      <c r="AP270" s="2"/>
      <c r="AQ270" s="2"/>
      <c r="AR270" s="2"/>
      <c r="AS270" s="2"/>
      <c r="AT270" s="2"/>
      <c r="AU270" s="2"/>
      <c r="AV270" s="2"/>
      <c r="AW270" s="2"/>
    </row>
    <row r="271" spans="4:49" ht="15.75" customHeight="1" x14ac:dyDescent="0.3">
      <c r="D271" s="47"/>
      <c r="E271" s="2"/>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43"/>
      <c r="AN271" s="2"/>
      <c r="AO271" s="2"/>
      <c r="AP271" s="2"/>
      <c r="AQ271" s="2"/>
      <c r="AR271" s="2"/>
      <c r="AS271" s="2"/>
      <c r="AT271" s="2"/>
      <c r="AU271" s="2"/>
      <c r="AV271" s="2"/>
      <c r="AW271" s="2"/>
    </row>
    <row r="272" spans="4:49" ht="15.75" customHeight="1" x14ac:dyDescent="0.3">
      <c r="D272" s="47"/>
      <c r="E272" s="2"/>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43"/>
      <c r="AN272" s="2"/>
      <c r="AO272" s="2"/>
      <c r="AP272" s="2"/>
      <c r="AQ272" s="2"/>
      <c r="AR272" s="2"/>
      <c r="AS272" s="2"/>
      <c r="AT272" s="2"/>
      <c r="AU272" s="2"/>
      <c r="AV272" s="2"/>
      <c r="AW272" s="2"/>
    </row>
    <row r="273" spans="4:49" ht="15.75" customHeight="1" x14ac:dyDescent="0.3">
      <c r="D273" s="47"/>
      <c r="E273" s="2"/>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43"/>
      <c r="AN273" s="2"/>
      <c r="AO273" s="2"/>
      <c r="AP273" s="2"/>
      <c r="AQ273" s="2"/>
      <c r="AR273" s="2"/>
      <c r="AS273" s="2"/>
      <c r="AT273" s="2"/>
      <c r="AU273" s="2"/>
      <c r="AV273" s="2"/>
      <c r="AW273" s="2"/>
    </row>
    <row r="274" spans="4:49" ht="15.75" customHeight="1" x14ac:dyDescent="0.3">
      <c r="D274" s="47"/>
      <c r="E274" s="2"/>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43"/>
      <c r="AN274" s="2"/>
      <c r="AO274" s="2"/>
      <c r="AP274" s="2"/>
      <c r="AQ274" s="2"/>
      <c r="AR274" s="2"/>
      <c r="AS274" s="2"/>
      <c r="AT274" s="2"/>
      <c r="AU274" s="2"/>
      <c r="AV274" s="2"/>
      <c r="AW274" s="2"/>
    </row>
    <row r="275" spans="4:49" ht="15.75" customHeight="1" x14ac:dyDescent="0.3">
      <c r="D275" s="47"/>
      <c r="E275" s="2"/>
      <c r="F275" s="99"/>
      <c r="G275" s="99"/>
      <c r="H275" s="99"/>
      <c r="I275" s="99"/>
      <c r="J275" s="99"/>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43"/>
      <c r="AN275" s="2"/>
      <c r="AO275" s="2"/>
      <c r="AP275" s="2"/>
      <c r="AQ275" s="2"/>
      <c r="AR275" s="2"/>
      <c r="AS275" s="2"/>
      <c r="AT275" s="2"/>
      <c r="AU275" s="2"/>
      <c r="AV275" s="2"/>
      <c r="AW275" s="2"/>
    </row>
    <row r="276" spans="4:49" ht="15.75" customHeight="1" x14ac:dyDescent="0.3">
      <c r="D276" s="47"/>
      <c r="E276" s="2"/>
      <c r="F276" s="99"/>
      <c r="G276" s="99"/>
      <c r="H276" s="99"/>
      <c r="I276" s="99"/>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43"/>
      <c r="AN276" s="2"/>
      <c r="AO276" s="2"/>
      <c r="AP276" s="2"/>
      <c r="AQ276" s="2"/>
      <c r="AR276" s="2"/>
      <c r="AS276" s="2"/>
      <c r="AT276" s="2"/>
      <c r="AU276" s="2"/>
      <c r="AV276" s="2"/>
      <c r="AW276" s="2"/>
    </row>
    <row r="277" spans="4:49" ht="15.75" customHeight="1" x14ac:dyDescent="0.3">
      <c r="D277" s="47"/>
      <c r="E277" s="2"/>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43"/>
      <c r="AN277" s="2"/>
      <c r="AO277" s="2"/>
      <c r="AP277" s="2"/>
      <c r="AQ277" s="2"/>
      <c r="AR277" s="2"/>
      <c r="AS277" s="2"/>
      <c r="AT277" s="2"/>
      <c r="AU277" s="2"/>
      <c r="AV277" s="2"/>
      <c r="AW277" s="2"/>
    </row>
    <row r="278" spans="4:49" ht="15.75" customHeight="1" x14ac:dyDescent="0.3">
      <c r="D278" s="47"/>
      <c r="E278" s="2"/>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43"/>
      <c r="AN278" s="2"/>
      <c r="AO278" s="2"/>
      <c r="AP278" s="2"/>
      <c r="AQ278" s="2"/>
      <c r="AR278" s="2"/>
      <c r="AS278" s="2"/>
      <c r="AT278" s="2"/>
      <c r="AU278" s="2"/>
      <c r="AV278" s="2"/>
      <c r="AW278" s="2"/>
    </row>
    <row r="279" spans="4:49" ht="15.75" customHeight="1" x14ac:dyDescent="0.3">
      <c r="D279" s="47"/>
      <c r="E279" s="2"/>
      <c r="F279" s="99"/>
      <c r="G279" s="99"/>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43"/>
      <c r="AN279" s="2"/>
      <c r="AO279" s="2"/>
      <c r="AP279" s="2"/>
      <c r="AQ279" s="2"/>
      <c r="AR279" s="2"/>
      <c r="AS279" s="2"/>
      <c r="AT279" s="2"/>
      <c r="AU279" s="2"/>
      <c r="AV279" s="2"/>
      <c r="AW279" s="2"/>
    </row>
    <row r="280" spans="4:49" ht="15.75" customHeight="1" x14ac:dyDescent="0.3">
      <c r="D280" s="47"/>
      <c r="E280" s="2"/>
      <c r="F280" s="99"/>
      <c r="G280" s="99"/>
      <c r="H280" s="99"/>
      <c r="I280" s="99"/>
      <c r="J280" s="99"/>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43"/>
      <c r="AN280" s="2"/>
      <c r="AO280" s="2"/>
      <c r="AP280" s="2"/>
      <c r="AQ280" s="2"/>
      <c r="AR280" s="2"/>
      <c r="AS280" s="2"/>
      <c r="AT280" s="2"/>
      <c r="AU280" s="2"/>
      <c r="AV280" s="2"/>
      <c r="AW280" s="2"/>
    </row>
    <row r="281" spans="4:49" ht="15.75" customHeight="1" x14ac:dyDescent="0.3">
      <c r="D281" s="47"/>
      <c r="E281" s="2"/>
      <c r="F281" s="99"/>
      <c r="G281" s="99"/>
      <c r="H281" s="99"/>
      <c r="I281" s="99"/>
      <c r="J281" s="99"/>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43"/>
      <c r="AN281" s="2"/>
      <c r="AO281" s="2"/>
      <c r="AP281" s="2"/>
      <c r="AQ281" s="2"/>
      <c r="AR281" s="2"/>
      <c r="AS281" s="2"/>
      <c r="AT281" s="2"/>
      <c r="AU281" s="2"/>
      <c r="AV281" s="2"/>
      <c r="AW281" s="2"/>
    </row>
    <row r="282" spans="4:49" ht="15.75" customHeight="1" x14ac:dyDescent="0.3">
      <c r="D282" s="47"/>
      <c r="E282" s="2"/>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43"/>
      <c r="AN282" s="2"/>
      <c r="AO282" s="2"/>
      <c r="AP282" s="2"/>
      <c r="AQ282" s="2"/>
      <c r="AR282" s="2"/>
      <c r="AS282" s="2"/>
      <c r="AT282" s="2"/>
      <c r="AU282" s="2"/>
      <c r="AV282" s="2"/>
      <c r="AW282" s="2"/>
    </row>
    <row r="283" spans="4:49" ht="15.75" customHeight="1" x14ac:dyDescent="0.3">
      <c r="D283" s="47"/>
      <c r="E283" s="2"/>
      <c r="F283" s="99"/>
      <c r="G283" s="99"/>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43"/>
      <c r="AN283" s="2"/>
      <c r="AO283" s="2"/>
      <c r="AP283" s="2"/>
      <c r="AQ283" s="2"/>
      <c r="AR283" s="2"/>
      <c r="AS283" s="2"/>
      <c r="AT283" s="2"/>
      <c r="AU283" s="2"/>
      <c r="AV283" s="2"/>
      <c r="AW283" s="2"/>
    </row>
    <row r="284" spans="4:49" ht="15.75" customHeight="1" x14ac:dyDescent="0.3">
      <c r="D284" s="47"/>
      <c r="E284" s="2"/>
      <c r="F284" s="99"/>
      <c r="G284" s="99"/>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43"/>
      <c r="AN284" s="2"/>
      <c r="AO284" s="2"/>
      <c r="AP284" s="2"/>
      <c r="AQ284" s="2"/>
      <c r="AR284" s="2"/>
      <c r="AS284" s="2"/>
      <c r="AT284" s="2"/>
      <c r="AU284" s="2"/>
      <c r="AV284" s="2"/>
      <c r="AW284" s="2"/>
    </row>
    <row r="285" spans="4:49" ht="15.75" customHeight="1" x14ac:dyDescent="0.3">
      <c r="D285" s="47"/>
      <c r="E285" s="2"/>
      <c r="F285" s="99"/>
      <c r="G285" s="99"/>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43"/>
      <c r="AN285" s="2"/>
      <c r="AO285" s="2"/>
      <c r="AP285" s="2"/>
      <c r="AQ285" s="2"/>
      <c r="AR285" s="2"/>
      <c r="AS285" s="2"/>
      <c r="AT285" s="2"/>
      <c r="AU285" s="2"/>
      <c r="AV285" s="2"/>
      <c r="AW285" s="2"/>
    </row>
    <row r="286" spans="4:49" ht="15.75" customHeight="1" x14ac:dyDescent="0.3">
      <c r="D286" s="47"/>
      <c r="E286" s="2"/>
      <c r="F286" s="99"/>
      <c r="G286" s="99"/>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43"/>
      <c r="AN286" s="2"/>
      <c r="AO286" s="2"/>
      <c r="AP286" s="2"/>
      <c r="AQ286" s="2"/>
      <c r="AR286" s="2"/>
      <c r="AS286" s="2"/>
      <c r="AT286" s="2"/>
      <c r="AU286" s="2"/>
      <c r="AV286" s="2"/>
      <c r="AW286" s="2"/>
    </row>
    <row r="287" spans="4:49" ht="15.75" customHeight="1" x14ac:dyDescent="0.3">
      <c r="D287" s="47"/>
      <c r="E287" s="2"/>
      <c r="F287" s="9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43"/>
      <c r="AN287" s="2"/>
      <c r="AO287" s="2"/>
      <c r="AP287" s="2"/>
      <c r="AQ287" s="2"/>
      <c r="AR287" s="2"/>
      <c r="AS287" s="2"/>
      <c r="AT287" s="2"/>
      <c r="AU287" s="2"/>
      <c r="AV287" s="2"/>
      <c r="AW287" s="2"/>
    </row>
    <row r="288" spans="4:49" ht="15.75" customHeight="1" x14ac:dyDescent="0.3">
      <c r="D288" s="47"/>
      <c r="E288" s="2"/>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43"/>
      <c r="AN288" s="2"/>
      <c r="AO288" s="2"/>
      <c r="AP288" s="2"/>
      <c r="AQ288" s="2"/>
      <c r="AR288" s="2"/>
      <c r="AS288" s="2"/>
      <c r="AT288" s="2"/>
      <c r="AU288" s="2"/>
      <c r="AV288" s="2"/>
      <c r="AW288" s="2"/>
    </row>
    <row r="289" spans="4:49" ht="15.75" customHeight="1" x14ac:dyDescent="0.3">
      <c r="D289" s="47"/>
      <c r="E289" s="2"/>
      <c r="F289" s="99"/>
      <c r="G289" s="99"/>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43"/>
      <c r="AN289" s="2"/>
      <c r="AO289" s="2"/>
      <c r="AP289" s="2"/>
      <c r="AQ289" s="2"/>
      <c r="AR289" s="2"/>
      <c r="AS289" s="2"/>
      <c r="AT289" s="2"/>
      <c r="AU289" s="2"/>
      <c r="AV289" s="2"/>
      <c r="AW289" s="2"/>
    </row>
    <row r="290" spans="4:49" ht="15.75" customHeight="1" x14ac:dyDescent="0.3">
      <c r="D290" s="47"/>
      <c r="E290" s="2"/>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43"/>
      <c r="AN290" s="2"/>
      <c r="AO290" s="2"/>
      <c r="AP290" s="2"/>
      <c r="AQ290" s="2"/>
      <c r="AR290" s="2"/>
      <c r="AS290" s="2"/>
      <c r="AT290" s="2"/>
      <c r="AU290" s="2"/>
      <c r="AV290" s="2"/>
      <c r="AW290" s="2"/>
    </row>
    <row r="291" spans="4:49" ht="15.75" customHeight="1" x14ac:dyDescent="0.3">
      <c r="D291" s="47"/>
      <c r="E291" s="2"/>
      <c r="F291" s="99"/>
      <c r="G291" s="99"/>
      <c r="H291" s="99"/>
      <c r="I291" s="99"/>
      <c r="J291" s="99"/>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c r="AJ291" s="99"/>
      <c r="AK291" s="99"/>
      <c r="AL291" s="99"/>
      <c r="AM291" s="43"/>
      <c r="AN291" s="2"/>
      <c r="AO291" s="2"/>
      <c r="AP291" s="2"/>
      <c r="AQ291" s="2"/>
      <c r="AR291" s="2"/>
      <c r="AS291" s="2"/>
      <c r="AT291" s="2"/>
      <c r="AU291" s="2"/>
      <c r="AV291" s="2"/>
      <c r="AW291" s="2"/>
    </row>
    <row r="292" spans="4:49" ht="15.75" customHeight="1" x14ac:dyDescent="0.3">
      <c r="D292" s="47"/>
      <c r="E292" s="2"/>
      <c r="F292" s="99"/>
      <c r="G292" s="99"/>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43"/>
      <c r="AN292" s="2"/>
      <c r="AO292" s="2"/>
      <c r="AP292" s="2"/>
      <c r="AQ292" s="2"/>
      <c r="AR292" s="2"/>
      <c r="AS292" s="2"/>
      <c r="AT292" s="2"/>
      <c r="AU292" s="2"/>
      <c r="AV292" s="2"/>
      <c r="AW292" s="2"/>
    </row>
    <row r="293" spans="4:49" ht="15.75" customHeight="1" x14ac:dyDescent="0.3">
      <c r="D293" s="47"/>
      <c r="E293" s="2"/>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43"/>
      <c r="AN293" s="2"/>
      <c r="AO293" s="2"/>
      <c r="AP293" s="2"/>
      <c r="AQ293" s="2"/>
      <c r="AR293" s="2"/>
      <c r="AS293" s="2"/>
      <c r="AT293" s="2"/>
      <c r="AU293" s="2"/>
      <c r="AV293" s="2"/>
      <c r="AW293" s="2"/>
    </row>
    <row r="294" spans="4:49" ht="15.75" customHeight="1" x14ac:dyDescent="0.3">
      <c r="D294" s="47"/>
      <c r="E294" s="2"/>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c r="AJ294" s="99"/>
      <c r="AK294" s="99"/>
      <c r="AL294" s="99"/>
      <c r="AM294" s="43"/>
      <c r="AN294" s="2"/>
      <c r="AO294" s="2"/>
      <c r="AP294" s="2"/>
      <c r="AQ294" s="2"/>
      <c r="AR294" s="2"/>
      <c r="AS294" s="2"/>
      <c r="AT294" s="2"/>
      <c r="AU294" s="2"/>
      <c r="AV294" s="2"/>
      <c r="AW294" s="2"/>
    </row>
    <row r="295" spans="4:49" ht="15.75" customHeight="1" x14ac:dyDescent="0.3">
      <c r="D295" s="47"/>
      <c r="E295" s="2"/>
      <c r="F295" s="99"/>
      <c r="G295" s="99"/>
      <c r="H295" s="99"/>
      <c r="I295" s="99"/>
      <c r="J295" s="99"/>
      <c r="K295" s="99"/>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c r="AJ295" s="99"/>
      <c r="AK295" s="99"/>
      <c r="AL295" s="99"/>
      <c r="AM295" s="43"/>
      <c r="AN295" s="2"/>
      <c r="AO295" s="2"/>
      <c r="AP295" s="2"/>
      <c r="AQ295" s="2"/>
      <c r="AR295" s="2"/>
      <c r="AS295" s="2"/>
      <c r="AT295" s="2"/>
      <c r="AU295" s="2"/>
      <c r="AV295" s="2"/>
      <c r="AW295" s="2"/>
    </row>
    <row r="296" spans="4:49" ht="15.75" customHeight="1" x14ac:dyDescent="0.3">
      <c r="D296" s="47"/>
      <c r="E296" s="2"/>
      <c r="F296" s="99"/>
      <c r="G296" s="99"/>
      <c r="H296" s="99"/>
      <c r="I296" s="99"/>
      <c r="J296" s="99"/>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c r="AJ296" s="99"/>
      <c r="AK296" s="99"/>
      <c r="AL296" s="99"/>
      <c r="AM296" s="43"/>
      <c r="AN296" s="2"/>
      <c r="AO296" s="2"/>
      <c r="AP296" s="2"/>
      <c r="AQ296" s="2"/>
      <c r="AR296" s="2"/>
      <c r="AS296" s="2"/>
      <c r="AT296" s="2"/>
      <c r="AU296" s="2"/>
      <c r="AV296" s="2"/>
      <c r="AW296" s="2"/>
    </row>
    <row r="297" spans="4:49" ht="15.75" customHeight="1" x14ac:dyDescent="0.3">
      <c r="D297" s="47"/>
      <c r="E297" s="2"/>
      <c r="F297" s="99"/>
      <c r="G297" s="99"/>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c r="AJ297" s="99"/>
      <c r="AK297" s="99"/>
      <c r="AL297" s="99"/>
      <c r="AM297" s="43"/>
      <c r="AN297" s="2"/>
      <c r="AO297" s="2"/>
      <c r="AP297" s="2"/>
      <c r="AQ297" s="2"/>
      <c r="AR297" s="2"/>
      <c r="AS297" s="2"/>
      <c r="AT297" s="2"/>
      <c r="AU297" s="2"/>
      <c r="AV297" s="2"/>
      <c r="AW297" s="2"/>
    </row>
    <row r="298" spans="4:49" ht="15.75" customHeight="1" x14ac:dyDescent="0.3">
      <c r="D298" s="47"/>
      <c r="E298" s="2"/>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43"/>
      <c r="AN298" s="2"/>
      <c r="AO298" s="2"/>
      <c r="AP298" s="2"/>
      <c r="AQ298" s="2"/>
      <c r="AR298" s="2"/>
      <c r="AS298" s="2"/>
      <c r="AT298" s="2"/>
      <c r="AU298" s="2"/>
      <c r="AV298" s="2"/>
      <c r="AW298" s="2"/>
    </row>
    <row r="299" spans="4:49" ht="15.75" customHeight="1" x14ac:dyDescent="0.3">
      <c r="D299" s="47"/>
      <c r="E299" s="2"/>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c r="AJ299" s="99"/>
      <c r="AK299" s="99"/>
      <c r="AL299" s="99"/>
      <c r="AM299" s="43"/>
      <c r="AN299" s="2"/>
      <c r="AO299" s="2"/>
      <c r="AP299" s="2"/>
      <c r="AQ299" s="2"/>
      <c r="AR299" s="2"/>
      <c r="AS299" s="2"/>
      <c r="AT299" s="2"/>
      <c r="AU299" s="2"/>
      <c r="AV299" s="2"/>
      <c r="AW299" s="2"/>
    </row>
    <row r="300" spans="4:49" ht="15.75" customHeight="1" x14ac:dyDescent="0.3">
      <c r="D300" s="47"/>
      <c r="E300" s="2"/>
      <c r="F300" s="99"/>
      <c r="G300" s="99"/>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c r="AJ300" s="99"/>
      <c r="AK300" s="99"/>
      <c r="AL300" s="99"/>
      <c r="AM300" s="43"/>
      <c r="AN300" s="2"/>
      <c r="AO300" s="2"/>
      <c r="AP300" s="2"/>
      <c r="AQ300" s="2"/>
      <c r="AR300" s="2"/>
      <c r="AS300" s="2"/>
      <c r="AT300" s="2"/>
      <c r="AU300" s="2"/>
      <c r="AV300" s="2"/>
      <c r="AW300" s="2"/>
    </row>
    <row r="301" spans="4:49" ht="15.75" customHeight="1" x14ac:dyDescent="0.3">
      <c r="D301" s="47"/>
      <c r="E301" s="2"/>
      <c r="F301" s="99"/>
      <c r="G301" s="99"/>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43"/>
      <c r="AN301" s="2"/>
      <c r="AO301" s="2"/>
      <c r="AP301" s="2"/>
      <c r="AQ301" s="2"/>
      <c r="AR301" s="2"/>
      <c r="AS301" s="2"/>
      <c r="AT301" s="2"/>
      <c r="AU301" s="2"/>
      <c r="AV301" s="2"/>
      <c r="AW301" s="2"/>
    </row>
    <row r="302" spans="4:49" ht="15.75" customHeight="1" x14ac:dyDescent="0.3">
      <c r="D302" s="47"/>
      <c r="E302" s="2"/>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43"/>
      <c r="AN302" s="2"/>
      <c r="AO302" s="2"/>
      <c r="AP302" s="2"/>
      <c r="AQ302" s="2"/>
      <c r="AR302" s="2"/>
      <c r="AS302" s="2"/>
      <c r="AT302" s="2"/>
      <c r="AU302" s="2"/>
      <c r="AV302" s="2"/>
      <c r="AW302" s="2"/>
    </row>
    <row r="303" spans="4:49" ht="15.75" customHeight="1" x14ac:dyDescent="0.3">
      <c r="D303" s="47"/>
      <c r="E303" s="2"/>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43"/>
      <c r="AN303" s="2"/>
      <c r="AO303" s="2"/>
      <c r="AP303" s="2"/>
      <c r="AQ303" s="2"/>
      <c r="AR303" s="2"/>
      <c r="AS303" s="2"/>
      <c r="AT303" s="2"/>
      <c r="AU303" s="2"/>
      <c r="AV303" s="2"/>
      <c r="AW303" s="2"/>
    </row>
    <row r="304" spans="4:49" ht="15.75" customHeight="1" x14ac:dyDescent="0.3">
      <c r="D304" s="47"/>
      <c r="E304" s="2"/>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43"/>
      <c r="AN304" s="2"/>
      <c r="AO304" s="2"/>
      <c r="AP304" s="2"/>
      <c r="AQ304" s="2"/>
      <c r="AR304" s="2"/>
      <c r="AS304" s="2"/>
      <c r="AT304" s="2"/>
      <c r="AU304" s="2"/>
      <c r="AV304" s="2"/>
      <c r="AW304" s="2"/>
    </row>
    <row r="305" spans="4:49" ht="15.75" customHeight="1" x14ac:dyDescent="0.3">
      <c r="D305" s="47"/>
      <c r="E305" s="2"/>
      <c r="F305" s="99"/>
      <c r="G305" s="99"/>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c r="AJ305" s="99"/>
      <c r="AK305" s="99"/>
      <c r="AL305" s="99"/>
      <c r="AM305" s="43"/>
      <c r="AN305" s="2"/>
      <c r="AO305" s="2"/>
      <c r="AP305" s="2"/>
      <c r="AQ305" s="2"/>
      <c r="AR305" s="2"/>
      <c r="AS305" s="2"/>
      <c r="AT305" s="2"/>
      <c r="AU305" s="2"/>
      <c r="AV305" s="2"/>
      <c r="AW305" s="2"/>
    </row>
    <row r="306" spans="4:49" ht="15.75" customHeight="1" x14ac:dyDescent="0.3">
      <c r="D306" s="47"/>
      <c r="E306" s="2"/>
      <c r="F306" s="99"/>
      <c r="G306" s="99"/>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c r="AJ306" s="99"/>
      <c r="AK306" s="99"/>
      <c r="AL306" s="99"/>
      <c r="AM306" s="43"/>
      <c r="AN306" s="2"/>
      <c r="AO306" s="2"/>
      <c r="AP306" s="2"/>
      <c r="AQ306" s="2"/>
      <c r="AR306" s="2"/>
      <c r="AS306" s="2"/>
      <c r="AT306" s="2"/>
      <c r="AU306" s="2"/>
      <c r="AV306" s="2"/>
      <c r="AW306" s="2"/>
    </row>
    <row r="307" spans="4:49" ht="15.75" customHeight="1" x14ac:dyDescent="0.3">
      <c r="D307" s="47"/>
      <c r="E307" s="2"/>
      <c r="F307" s="99"/>
      <c r="G307" s="99"/>
      <c r="H307" s="99"/>
      <c r="I307" s="99"/>
      <c r="J307" s="99"/>
      <c r="K307" s="99"/>
      <c r="L307" s="99"/>
      <c r="M307" s="99"/>
      <c r="N307" s="99"/>
      <c r="O307" s="99"/>
      <c r="P307" s="99"/>
      <c r="Q307" s="99"/>
      <c r="R307" s="99"/>
      <c r="S307" s="99"/>
      <c r="T307" s="99"/>
      <c r="U307" s="99"/>
      <c r="V307" s="99"/>
      <c r="W307" s="99"/>
      <c r="X307" s="99"/>
      <c r="Y307" s="99"/>
      <c r="Z307" s="99"/>
      <c r="AA307" s="99"/>
      <c r="AB307" s="99"/>
      <c r="AC307" s="99"/>
      <c r="AD307" s="99"/>
      <c r="AE307" s="99"/>
      <c r="AF307" s="99"/>
      <c r="AG307" s="99"/>
      <c r="AH307" s="99"/>
      <c r="AI307" s="99"/>
      <c r="AJ307" s="99"/>
      <c r="AK307" s="99"/>
      <c r="AL307" s="99"/>
      <c r="AM307" s="43"/>
      <c r="AN307" s="2"/>
      <c r="AO307" s="2"/>
      <c r="AP307" s="2"/>
      <c r="AQ307" s="2"/>
      <c r="AR307" s="2"/>
      <c r="AS307" s="2"/>
      <c r="AT307" s="2"/>
      <c r="AU307" s="2"/>
      <c r="AV307" s="2"/>
      <c r="AW307" s="2"/>
    </row>
    <row r="308" spans="4:49" ht="15.75" customHeight="1" x14ac:dyDescent="0.3">
      <c r="D308" s="47"/>
      <c r="E308" s="2"/>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43"/>
      <c r="AN308" s="2"/>
      <c r="AO308" s="2"/>
      <c r="AP308" s="2"/>
      <c r="AQ308" s="2"/>
      <c r="AR308" s="2"/>
      <c r="AS308" s="2"/>
      <c r="AT308" s="2"/>
      <c r="AU308" s="2"/>
      <c r="AV308" s="2"/>
      <c r="AW308" s="2"/>
    </row>
    <row r="309" spans="4:49" ht="15.75" customHeight="1" x14ac:dyDescent="0.3">
      <c r="D309" s="47"/>
      <c r="E309" s="2"/>
      <c r="F309" s="99"/>
      <c r="G309" s="99"/>
      <c r="H309" s="99"/>
      <c r="I309" s="99"/>
      <c r="J309" s="99"/>
      <c r="K309" s="99"/>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c r="AJ309" s="99"/>
      <c r="AK309" s="99"/>
      <c r="AL309" s="99"/>
      <c r="AM309" s="43"/>
      <c r="AN309" s="2"/>
      <c r="AO309" s="2"/>
      <c r="AP309" s="2"/>
      <c r="AQ309" s="2"/>
      <c r="AR309" s="2"/>
      <c r="AS309" s="2"/>
      <c r="AT309" s="2"/>
      <c r="AU309" s="2"/>
      <c r="AV309" s="2"/>
      <c r="AW309" s="2"/>
    </row>
    <row r="310" spans="4:49" ht="15.75" customHeight="1" x14ac:dyDescent="0.3">
      <c r="D310" s="47"/>
      <c r="E310" s="2"/>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43"/>
      <c r="AN310" s="2"/>
      <c r="AO310" s="2"/>
      <c r="AP310" s="2"/>
      <c r="AQ310" s="2"/>
      <c r="AR310" s="2"/>
      <c r="AS310" s="2"/>
      <c r="AT310" s="2"/>
      <c r="AU310" s="2"/>
      <c r="AV310" s="2"/>
      <c r="AW310" s="2"/>
    </row>
    <row r="311" spans="4:49" ht="15.75" customHeight="1" x14ac:dyDescent="0.3">
      <c r="D311" s="47"/>
      <c r="E311" s="2"/>
      <c r="F311" s="99"/>
      <c r="G311" s="99"/>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43"/>
      <c r="AN311" s="2"/>
      <c r="AO311" s="2"/>
      <c r="AP311" s="2"/>
      <c r="AQ311" s="2"/>
      <c r="AR311" s="2"/>
      <c r="AS311" s="2"/>
      <c r="AT311" s="2"/>
      <c r="AU311" s="2"/>
      <c r="AV311" s="2"/>
      <c r="AW311" s="2"/>
    </row>
    <row r="312" spans="4:49" ht="15.75" customHeight="1" x14ac:dyDescent="0.3">
      <c r="D312" s="47"/>
      <c r="E312" s="2"/>
      <c r="F312" s="99"/>
      <c r="G312" s="99"/>
      <c r="H312" s="99"/>
      <c r="I312" s="99"/>
      <c r="J312" s="99"/>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c r="AJ312" s="99"/>
      <c r="AK312" s="99"/>
      <c r="AL312" s="99"/>
      <c r="AM312" s="43"/>
      <c r="AN312" s="2"/>
      <c r="AO312" s="2"/>
      <c r="AP312" s="2"/>
      <c r="AQ312" s="2"/>
      <c r="AR312" s="2"/>
      <c r="AS312" s="2"/>
      <c r="AT312" s="2"/>
      <c r="AU312" s="2"/>
      <c r="AV312" s="2"/>
      <c r="AW312" s="2"/>
    </row>
    <row r="313" spans="4:49" ht="15.75" customHeight="1" x14ac:dyDescent="0.3">
      <c r="D313" s="47"/>
      <c r="E313" s="2"/>
      <c r="F313" s="99"/>
      <c r="G313" s="99"/>
      <c r="H313" s="99"/>
      <c r="I313" s="99"/>
      <c r="J313" s="99"/>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43"/>
      <c r="AN313" s="2"/>
      <c r="AO313" s="2"/>
      <c r="AP313" s="2"/>
      <c r="AQ313" s="2"/>
      <c r="AR313" s="2"/>
      <c r="AS313" s="2"/>
      <c r="AT313" s="2"/>
      <c r="AU313" s="2"/>
      <c r="AV313" s="2"/>
      <c r="AW313" s="2"/>
    </row>
    <row r="314" spans="4:49" ht="15.75" customHeight="1" x14ac:dyDescent="0.3">
      <c r="D314" s="47"/>
      <c r="E314" s="2"/>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43"/>
      <c r="AN314" s="2"/>
      <c r="AO314" s="2"/>
      <c r="AP314" s="2"/>
      <c r="AQ314" s="2"/>
      <c r="AR314" s="2"/>
      <c r="AS314" s="2"/>
      <c r="AT314" s="2"/>
      <c r="AU314" s="2"/>
      <c r="AV314" s="2"/>
      <c r="AW314" s="2"/>
    </row>
    <row r="315" spans="4:49" ht="15.75" customHeight="1" x14ac:dyDescent="0.3">
      <c r="D315" s="47"/>
      <c r="E315" s="2"/>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43"/>
      <c r="AN315" s="2"/>
      <c r="AO315" s="2"/>
      <c r="AP315" s="2"/>
      <c r="AQ315" s="2"/>
      <c r="AR315" s="2"/>
      <c r="AS315" s="2"/>
      <c r="AT315" s="2"/>
      <c r="AU315" s="2"/>
      <c r="AV315" s="2"/>
      <c r="AW315" s="2"/>
    </row>
    <row r="316" spans="4:49" ht="15.75" customHeight="1" x14ac:dyDescent="0.3">
      <c r="D316" s="47"/>
      <c r="E316" s="2"/>
      <c r="F316" s="99"/>
      <c r="G316" s="99"/>
      <c r="H316" s="99"/>
      <c r="I316" s="99"/>
      <c r="J316" s="99"/>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43"/>
      <c r="AN316" s="2"/>
      <c r="AO316" s="2"/>
      <c r="AP316" s="2"/>
      <c r="AQ316" s="2"/>
      <c r="AR316" s="2"/>
      <c r="AS316" s="2"/>
      <c r="AT316" s="2"/>
      <c r="AU316" s="2"/>
      <c r="AV316" s="2"/>
      <c r="AW316" s="2"/>
    </row>
    <row r="317" spans="4:49" ht="15.75" customHeight="1" x14ac:dyDescent="0.3">
      <c r="D317" s="47"/>
      <c r="E317" s="2"/>
      <c r="F317" s="99"/>
      <c r="G317" s="99"/>
      <c r="H317" s="99"/>
      <c r="I317" s="99"/>
      <c r="J317" s="99"/>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c r="AJ317" s="99"/>
      <c r="AK317" s="99"/>
      <c r="AL317" s="99"/>
      <c r="AM317" s="43"/>
      <c r="AN317" s="2"/>
      <c r="AO317" s="2"/>
      <c r="AP317" s="2"/>
      <c r="AQ317" s="2"/>
      <c r="AR317" s="2"/>
      <c r="AS317" s="2"/>
      <c r="AT317" s="2"/>
      <c r="AU317" s="2"/>
      <c r="AV317" s="2"/>
      <c r="AW317" s="2"/>
    </row>
    <row r="318" spans="4:49" ht="15.75" customHeight="1" x14ac:dyDescent="0.3">
      <c r="D318" s="47"/>
      <c r="E318" s="2"/>
      <c r="F318" s="99"/>
      <c r="G318" s="99"/>
      <c r="H318" s="99"/>
      <c r="I318" s="99"/>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c r="AJ318" s="99"/>
      <c r="AK318" s="99"/>
      <c r="AL318" s="99"/>
      <c r="AM318" s="43"/>
      <c r="AN318" s="2"/>
      <c r="AO318" s="2"/>
      <c r="AP318" s="2"/>
      <c r="AQ318" s="2"/>
      <c r="AR318" s="2"/>
      <c r="AS318" s="2"/>
      <c r="AT318" s="2"/>
      <c r="AU318" s="2"/>
      <c r="AV318" s="2"/>
      <c r="AW318" s="2"/>
    </row>
    <row r="319" spans="4:49" ht="15.75" customHeight="1" x14ac:dyDescent="0.3">
      <c r="D319" s="47"/>
      <c r="E319" s="2"/>
      <c r="F319" s="99"/>
      <c r="G319" s="99"/>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43"/>
      <c r="AN319" s="2"/>
      <c r="AO319" s="2"/>
      <c r="AP319" s="2"/>
      <c r="AQ319" s="2"/>
      <c r="AR319" s="2"/>
      <c r="AS319" s="2"/>
      <c r="AT319" s="2"/>
      <c r="AU319" s="2"/>
      <c r="AV319" s="2"/>
      <c r="AW319" s="2"/>
    </row>
    <row r="320" spans="4:49" ht="15.75" customHeight="1" x14ac:dyDescent="0.3">
      <c r="D320" s="47"/>
      <c r="E320" s="2"/>
      <c r="F320" s="99"/>
      <c r="G320" s="99"/>
      <c r="H320" s="99"/>
      <c r="I320" s="99"/>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c r="AJ320" s="99"/>
      <c r="AK320" s="99"/>
      <c r="AL320" s="99"/>
      <c r="AM320" s="43"/>
      <c r="AN320" s="2"/>
      <c r="AO320" s="2"/>
      <c r="AP320" s="2"/>
      <c r="AQ320" s="2"/>
      <c r="AR320" s="2"/>
      <c r="AS320" s="2"/>
      <c r="AT320" s="2"/>
      <c r="AU320" s="2"/>
      <c r="AV320" s="2"/>
      <c r="AW320" s="2"/>
    </row>
    <row r="321" spans="4:49" ht="15.75" customHeight="1" x14ac:dyDescent="0.3">
      <c r="D321" s="47"/>
      <c r="E321" s="2"/>
      <c r="F321" s="99"/>
      <c r="G321" s="99"/>
      <c r="H321" s="99"/>
      <c r="I321" s="99"/>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43"/>
      <c r="AN321" s="2"/>
      <c r="AO321" s="2"/>
      <c r="AP321" s="2"/>
      <c r="AQ321" s="2"/>
      <c r="AR321" s="2"/>
      <c r="AS321" s="2"/>
      <c r="AT321" s="2"/>
      <c r="AU321" s="2"/>
      <c r="AV321" s="2"/>
      <c r="AW321" s="2"/>
    </row>
    <row r="322" spans="4:49" ht="15.75" customHeight="1" x14ac:dyDescent="0.3">
      <c r="D322" s="47"/>
      <c r="E322" s="2"/>
      <c r="F322" s="99"/>
      <c r="G322" s="99"/>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43"/>
      <c r="AN322" s="2"/>
      <c r="AO322" s="2"/>
      <c r="AP322" s="2"/>
      <c r="AQ322" s="2"/>
      <c r="AR322" s="2"/>
      <c r="AS322" s="2"/>
      <c r="AT322" s="2"/>
      <c r="AU322" s="2"/>
      <c r="AV322" s="2"/>
      <c r="AW322" s="2"/>
    </row>
    <row r="323" spans="4:49" ht="15.75" customHeight="1" x14ac:dyDescent="0.3">
      <c r="D323" s="47"/>
      <c r="E323" s="2"/>
      <c r="F323" s="99"/>
      <c r="G323" s="99"/>
      <c r="H323" s="99"/>
      <c r="I323" s="99"/>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c r="AJ323" s="99"/>
      <c r="AK323" s="99"/>
      <c r="AL323" s="99"/>
      <c r="AM323" s="43"/>
      <c r="AN323" s="2"/>
      <c r="AO323" s="2"/>
      <c r="AP323" s="2"/>
      <c r="AQ323" s="2"/>
      <c r="AR323" s="2"/>
      <c r="AS323" s="2"/>
      <c r="AT323" s="2"/>
      <c r="AU323" s="2"/>
      <c r="AV323" s="2"/>
      <c r="AW323" s="2"/>
    </row>
    <row r="324" spans="4:49" ht="15.75" customHeight="1" x14ac:dyDescent="0.3">
      <c r="D324" s="47"/>
      <c r="E324" s="2"/>
      <c r="F324" s="99"/>
      <c r="G324" s="99"/>
      <c r="H324" s="99"/>
      <c r="I324" s="99"/>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c r="AJ324" s="99"/>
      <c r="AK324" s="99"/>
      <c r="AL324" s="99"/>
      <c r="AM324" s="43"/>
      <c r="AN324" s="2"/>
      <c r="AO324" s="2"/>
      <c r="AP324" s="2"/>
      <c r="AQ324" s="2"/>
      <c r="AR324" s="2"/>
      <c r="AS324" s="2"/>
      <c r="AT324" s="2"/>
      <c r="AU324" s="2"/>
      <c r="AV324" s="2"/>
      <c r="AW324" s="2"/>
    </row>
    <row r="325" spans="4:49" ht="15.75" customHeight="1" x14ac:dyDescent="0.3">
      <c r="D325" s="47"/>
      <c r="E325" s="2"/>
      <c r="F325" s="99"/>
      <c r="G325" s="99"/>
      <c r="H325" s="99"/>
      <c r="I325" s="99"/>
      <c r="J325" s="99"/>
      <c r="K325" s="99"/>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c r="AJ325" s="99"/>
      <c r="AK325" s="99"/>
      <c r="AL325" s="99"/>
      <c r="AM325" s="43"/>
      <c r="AN325" s="2"/>
      <c r="AO325" s="2"/>
      <c r="AP325" s="2"/>
      <c r="AQ325" s="2"/>
      <c r="AR325" s="2"/>
      <c r="AS325" s="2"/>
      <c r="AT325" s="2"/>
      <c r="AU325" s="2"/>
      <c r="AV325" s="2"/>
      <c r="AW325" s="2"/>
    </row>
    <row r="326" spans="4:49" ht="15.75" customHeight="1" x14ac:dyDescent="0.3">
      <c r="D326" s="47"/>
      <c r="E326" s="2"/>
      <c r="F326" s="99"/>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43"/>
      <c r="AN326" s="2"/>
      <c r="AO326" s="2"/>
      <c r="AP326" s="2"/>
      <c r="AQ326" s="2"/>
      <c r="AR326" s="2"/>
      <c r="AS326" s="2"/>
      <c r="AT326" s="2"/>
      <c r="AU326" s="2"/>
      <c r="AV326" s="2"/>
      <c r="AW326" s="2"/>
    </row>
    <row r="327" spans="4:49" ht="15.75" customHeight="1" x14ac:dyDescent="0.3">
      <c r="D327" s="47"/>
      <c r="E327" s="2"/>
      <c r="F327" s="99"/>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43"/>
      <c r="AN327" s="2"/>
      <c r="AO327" s="2"/>
      <c r="AP327" s="2"/>
      <c r="AQ327" s="2"/>
      <c r="AR327" s="2"/>
      <c r="AS327" s="2"/>
      <c r="AT327" s="2"/>
      <c r="AU327" s="2"/>
      <c r="AV327" s="2"/>
      <c r="AW327" s="2"/>
    </row>
    <row r="328" spans="4:49" ht="15.75" customHeight="1" x14ac:dyDescent="0.3">
      <c r="D328" s="47"/>
      <c r="E328" s="2"/>
      <c r="F328" s="99"/>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c r="AJ328" s="99"/>
      <c r="AK328" s="99"/>
      <c r="AL328" s="99"/>
      <c r="AM328" s="43"/>
      <c r="AN328" s="2"/>
      <c r="AO328" s="2"/>
      <c r="AP328" s="2"/>
      <c r="AQ328" s="2"/>
      <c r="AR328" s="2"/>
      <c r="AS328" s="2"/>
      <c r="AT328" s="2"/>
      <c r="AU328" s="2"/>
      <c r="AV328" s="2"/>
      <c r="AW328" s="2"/>
    </row>
    <row r="329" spans="4:49" ht="15.75" customHeight="1" x14ac:dyDescent="0.3">
      <c r="D329" s="47"/>
      <c r="E329" s="2"/>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43"/>
      <c r="AN329" s="2"/>
      <c r="AO329" s="2"/>
      <c r="AP329" s="2"/>
      <c r="AQ329" s="2"/>
      <c r="AR329" s="2"/>
      <c r="AS329" s="2"/>
      <c r="AT329" s="2"/>
      <c r="AU329" s="2"/>
      <c r="AV329" s="2"/>
      <c r="AW329" s="2"/>
    </row>
    <row r="330" spans="4:49" ht="15.75" customHeight="1" x14ac:dyDescent="0.3">
      <c r="D330" s="47"/>
      <c r="E330" s="2"/>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43"/>
      <c r="AN330" s="2"/>
      <c r="AO330" s="2"/>
      <c r="AP330" s="2"/>
      <c r="AQ330" s="2"/>
      <c r="AR330" s="2"/>
      <c r="AS330" s="2"/>
      <c r="AT330" s="2"/>
      <c r="AU330" s="2"/>
      <c r="AV330" s="2"/>
      <c r="AW330" s="2"/>
    </row>
    <row r="331" spans="4:49" ht="15.75" customHeight="1" x14ac:dyDescent="0.3">
      <c r="D331" s="47"/>
      <c r="E331" s="2"/>
      <c r="F331" s="99"/>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43"/>
      <c r="AN331" s="2"/>
      <c r="AO331" s="2"/>
      <c r="AP331" s="2"/>
      <c r="AQ331" s="2"/>
      <c r="AR331" s="2"/>
      <c r="AS331" s="2"/>
      <c r="AT331" s="2"/>
      <c r="AU331" s="2"/>
      <c r="AV331" s="2"/>
      <c r="AW331" s="2"/>
    </row>
    <row r="332" spans="4:49" ht="15.75" customHeight="1" x14ac:dyDescent="0.3">
      <c r="D332" s="47"/>
      <c r="E332" s="2"/>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43"/>
      <c r="AN332" s="2"/>
      <c r="AO332" s="2"/>
      <c r="AP332" s="2"/>
      <c r="AQ332" s="2"/>
      <c r="AR332" s="2"/>
      <c r="AS332" s="2"/>
      <c r="AT332" s="2"/>
      <c r="AU332" s="2"/>
      <c r="AV332" s="2"/>
      <c r="AW332" s="2"/>
    </row>
    <row r="333" spans="4:49" ht="15.75" customHeight="1" x14ac:dyDescent="0.3">
      <c r="D333" s="47"/>
      <c r="E333" s="2"/>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43"/>
      <c r="AN333" s="2"/>
      <c r="AO333" s="2"/>
      <c r="AP333" s="2"/>
      <c r="AQ333" s="2"/>
      <c r="AR333" s="2"/>
      <c r="AS333" s="2"/>
      <c r="AT333" s="2"/>
      <c r="AU333" s="2"/>
      <c r="AV333" s="2"/>
      <c r="AW333" s="2"/>
    </row>
    <row r="334" spans="4:49" ht="15.75" customHeight="1" x14ac:dyDescent="0.3">
      <c r="D334" s="47"/>
      <c r="E334" s="2"/>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43"/>
      <c r="AN334" s="2"/>
      <c r="AO334" s="2"/>
      <c r="AP334" s="2"/>
      <c r="AQ334" s="2"/>
      <c r="AR334" s="2"/>
      <c r="AS334" s="2"/>
      <c r="AT334" s="2"/>
      <c r="AU334" s="2"/>
      <c r="AV334" s="2"/>
      <c r="AW334" s="2"/>
    </row>
    <row r="335" spans="4:49" ht="15.75" customHeight="1" x14ac:dyDescent="0.3">
      <c r="D335" s="47"/>
      <c r="E335" s="2"/>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43"/>
      <c r="AN335" s="2"/>
      <c r="AO335" s="2"/>
      <c r="AP335" s="2"/>
      <c r="AQ335" s="2"/>
      <c r="AR335" s="2"/>
      <c r="AS335" s="2"/>
      <c r="AT335" s="2"/>
      <c r="AU335" s="2"/>
      <c r="AV335" s="2"/>
      <c r="AW335" s="2"/>
    </row>
    <row r="336" spans="4:49" ht="15.75" customHeight="1" x14ac:dyDescent="0.3">
      <c r="D336" s="47"/>
      <c r="E336" s="2"/>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43"/>
      <c r="AN336" s="2"/>
      <c r="AO336" s="2"/>
      <c r="AP336" s="2"/>
      <c r="AQ336" s="2"/>
      <c r="AR336" s="2"/>
      <c r="AS336" s="2"/>
      <c r="AT336" s="2"/>
      <c r="AU336" s="2"/>
      <c r="AV336" s="2"/>
      <c r="AW336" s="2"/>
    </row>
    <row r="337" spans="4:49" ht="15.75" customHeight="1" x14ac:dyDescent="0.3">
      <c r="D337" s="47"/>
      <c r="E337" s="2"/>
      <c r="F337" s="99"/>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43"/>
      <c r="AN337" s="2"/>
      <c r="AO337" s="2"/>
      <c r="AP337" s="2"/>
      <c r="AQ337" s="2"/>
      <c r="AR337" s="2"/>
      <c r="AS337" s="2"/>
      <c r="AT337" s="2"/>
      <c r="AU337" s="2"/>
      <c r="AV337" s="2"/>
      <c r="AW337" s="2"/>
    </row>
    <row r="338" spans="4:49" ht="15.75" customHeight="1" x14ac:dyDescent="0.3">
      <c r="D338" s="47"/>
      <c r="E338" s="2"/>
      <c r="F338" s="99"/>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43"/>
      <c r="AN338" s="2"/>
      <c r="AO338" s="2"/>
      <c r="AP338" s="2"/>
      <c r="AQ338" s="2"/>
      <c r="AR338" s="2"/>
      <c r="AS338" s="2"/>
      <c r="AT338" s="2"/>
      <c r="AU338" s="2"/>
      <c r="AV338" s="2"/>
      <c r="AW338" s="2"/>
    </row>
    <row r="339" spans="4:49" ht="15.75" customHeight="1" x14ac:dyDescent="0.3">
      <c r="D339" s="47"/>
      <c r="E339" s="2"/>
      <c r="F339" s="99"/>
      <c r="G339" s="99"/>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43"/>
      <c r="AN339" s="2"/>
      <c r="AO339" s="2"/>
      <c r="AP339" s="2"/>
      <c r="AQ339" s="2"/>
      <c r="AR339" s="2"/>
      <c r="AS339" s="2"/>
      <c r="AT339" s="2"/>
      <c r="AU339" s="2"/>
      <c r="AV339" s="2"/>
      <c r="AW339" s="2"/>
    </row>
    <row r="340" spans="4:49" ht="15.75" customHeight="1" x14ac:dyDescent="0.3">
      <c r="D340" s="47"/>
      <c r="E340" s="2"/>
      <c r="F340" s="99"/>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43"/>
      <c r="AN340" s="2"/>
      <c r="AO340" s="2"/>
      <c r="AP340" s="2"/>
      <c r="AQ340" s="2"/>
      <c r="AR340" s="2"/>
      <c r="AS340" s="2"/>
      <c r="AT340" s="2"/>
      <c r="AU340" s="2"/>
      <c r="AV340" s="2"/>
      <c r="AW340" s="2"/>
    </row>
  </sheetData>
  <mergeCells count="1">
    <mergeCell ref="D1:AM1"/>
  </mergeCells>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F7F7F"/>
  </sheetPr>
  <dimension ref="A1:CS510"/>
  <sheetViews>
    <sheetView showGridLines="0" zoomScale="70" zoomScaleNormal="70" workbookViewId="0">
      <pane xSplit="4" ySplit="13" topLeftCell="E14" activePane="bottomRight" state="frozen"/>
      <selection pane="topRight" activeCell="C1" sqref="C1"/>
      <selection pane="bottomLeft" activeCell="A14" sqref="A14"/>
      <selection pane="bottomRight" activeCell="C15" sqref="C15"/>
    </sheetView>
  </sheetViews>
  <sheetFormatPr defaultColWidth="14.44140625" defaultRowHeight="15" customHeight="1" x14ac:dyDescent="0.3"/>
  <cols>
    <col min="2" max="2" width="17.6640625" customWidth="1"/>
    <col min="3" max="3" width="19.21875" bestFit="1" customWidth="1"/>
    <col min="4" max="8" width="19.6640625" customWidth="1"/>
    <col min="9" max="9" width="12.6640625" customWidth="1"/>
    <col min="10" max="13" width="11.44140625" customWidth="1"/>
    <col min="14" max="14" width="12.88671875" customWidth="1"/>
    <col min="15" max="16" width="15.88671875" customWidth="1"/>
    <col min="17" max="17" width="11.44140625" customWidth="1"/>
    <col min="18" max="18" width="12.88671875" customWidth="1"/>
    <col min="19" max="19" width="15.88671875" customWidth="1"/>
    <col min="20" max="21" width="11.44140625" customWidth="1"/>
    <col min="22" max="22" width="14.109375" customWidth="1"/>
    <col min="23" max="27" width="11.44140625" customWidth="1"/>
    <col min="28" max="28" width="14.44140625" bestFit="1" customWidth="1"/>
    <col min="29" max="29" width="18.6640625" customWidth="1"/>
    <col min="30" max="30" width="18.21875" customWidth="1"/>
    <col min="31" max="31" width="19" bestFit="1" customWidth="1"/>
    <col min="32" max="32" width="12.88671875" customWidth="1"/>
    <col min="33" max="35" width="15.109375" customWidth="1"/>
    <col min="36" max="36" width="15.88671875" customWidth="1"/>
    <col min="37" max="37" width="14.77734375" customWidth="1"/>
    <col min="38" max="38" width="17.77734375" customWidth="1"/>
    <col min="39" max="39" width="21" customWidth="1"/>
    <col min="40" max="40" width="14.44140625" bestFit="1" customWidth="1"/>
    <col min="41" max="43" width="14.109375" customWidth="1"/>
    <col min="44" max="44" width="12.5546875" customWidth="1"/>
    <col min="45" max="45" width="18" customWidth="1"/>
    <col min="46" max="46" width="21.6640625" bestFit="1" customWidth="1"/>
    <col min="47" max="47" width="14.44140625" bestFit="1" customWidth="1"/>
    <col min="48" max="49" width="12" bestFit="1" customWidth="1"/>
    <col min="50" max="50" width="20" customWidth="1"/>
    <col min="51" max="51" width="14.5546875" customWidth="1"/>
    <col min="52" max="52" width="14.44140625" bestFit="1" customWidth="1"/>
    <col min="53" max="53" width="12" bestFit="1" customWidth="1"/>
    <col min="54" max="54" width="15.44140625" customWidth="1"/>
    <col min="55" max="55" width="17" customWidth="1"/>
    <col min="56" max="56" width="18.88671875" customWidth="1"/>
    <col min="57" max="57" width="16.44140625" customWidth="1"/>
    <col min="58" max="58" width="13.5546875" customWidth="1"/>
    <col min="59" max="59" width="15" customWidth="1"/>
    <col min="60" max="60" width="16" customWidth="1"/>
    <col min="61" max="61" width="13.77734375" customWidth="1"/>
    <col min="62" max="62" width="15.77734375" customWidth="1"/>
    <col min="63" max="63" width="15.88671875" customWidth="1"/>
    <col min="64" max="64" width="15.21875" customWidth="1"/>
    <col min="65" max="65" width="15.5546875" customWidth="1"/>
    <col min="66" max="66" width="16.109375" customWidth="1"/>
    <col min="67" max="68" width="12.88671875" customWidth="1"/>
    <col min="69" max="69" width="16.33203125" customWidth="1"/>
    <col min="82" max="82" width="12" bestFit="1" customWidth="1"/>
  </cols>
  <sheetData>
    <row r="1" spans="1:97" ht="14.4" x14ac:dyDescent="0.3">
      <c r="A1" s="176"/>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6"/>
      <c r="BX1" s="176"/>
      <c r="BY1" s="176"/>
      <c r="BZ1" s="176"/>
      <c r="CA1" s="176"/>
      <c r="CB1" s="176"/>
      <c r="CC1" s="176"/>
      <c r="CD1" s="176"/>
      <c r="CE1" s="176"/>
      <c r="CF1" s="176"/>
      <c r="CG1" s="176"/>
      <c r="CH1" s="176"/>
      <c r="CI1" s="176"/>
      <c r="CJ1" s="176"/>
      <c r="CK1" s="176"/>
      <c r="CL1" s="176"/>
      <c r="CM1" s="176"/>
      <c r="CN1" s="176"/>
      <c r="CO1" s="176"/>
      <c r="CP1" s="176"/>
      <c r="CQ1" s="176"/>
      <c r="CR1" s="176"/>
    </row>
    <row r="2" spans="1:97" ht="69.599999999999994" customHeight="1" x14ac:dyDescent="0.3">
      <c r="A2" s="347" t="s">
        <v>1085</v>
      </c>
      <c r="B2" s="347" t="s">
        <v>1087</v>
      </c>
      <c r="C2" s="347" t="s">
        <v>1086</v>
      </c>
      <c r="D2" s="371" t="s">
        <v>16</v>
      </c>
      <c r="E2" s="211" t="s">
        <v>743</v>
      </c>
      <c r="F2" s="211" t="s">
        <v>744</v>
      </c>
      <c r="G2" s="211" t="s">
        <v>745</v>
      </c>
      <c r="H2" s="211" t="s">
        <v>746</v>
      </c>
      <c r="I2" s="211" t="s">
        <v>747</v>
      </c>
      <c r="J2" s="211" t="s">
        <v>748</v>
      </c>
      <c r="K2" s="211" t="s">
        <v>749</v>
      </c>
      <c r="L2" s="211" t="s">
        <v>750</v>
      </c>
      <c r="M2" s="211" t="s">
        <v>751</v>
      </c>
      <c r="N2" s="211" t="s">
        <v>752</v>
      </c>
      <c r="O2" s="211" t="s">
        <v>753</v>
      </c>
      <c r="P2" s="211" t="s">
        <v>754</v>
      </c>
      <c r="Q2" s="211" t="s">
        <v>755</v>
      </c>
      <c r="R2" s="211" t="s">
        <v>814</v>
      </c>
      <c r="S2" s="211" t="s">
        <v>815</v>
      </c>
      <c r="T2" s="211" t="s">
        <v>756</v>
      </c>
      <c r="U2" s="211" t="s">
        <v>816</v>
      </c>
      <c r="V2" s="211" t="s">
        <v>757</v>
      </c>
      <c r="W2" s="211" t="s">
        <v>758</v>
      </c>
      <c r="X2" s="211" t="s">
        <v>271</v>
      </c>
      <c r="Y2" s="211" t="s">
        <v>759</v>
      </c>
      <c r="Z2" s="211" t="s">
        <v>272</v>
      </c>
      <c r="AA2" s="211" t="s">
        <v>273</v>
      </c>
      <c r="AB2" s="211" t="s">
        <v>760</v>
      </c>
      <c r="AC2" s="211" t="s">
        <v>275</v>
      </c>
      <c r="AD2" s="212" t="s">
        <v>761</v>
      </c>
      <c r="AE2" s="211" t="s">
        <v>762</v>
      </c>
      <c r="AF2" s="211" t="s">
        <v>763</v>
      </c>
      <c r="AG2" s="211" t="s">
        <v>764</v>
      </c>
      <c r="AH2" s="211" t="s">
        <v>257</v>
      </c>
      <c r="AI2" s="211" t="s">
        <v>258</v>
      </c>
      <c r="AJ2" s="213" t="s">
        <v>249</v>
      </c>
      <c r="AK2" s="213" t="s">
        <v>279</v>
      </c>
      <c r="AL2" s="213" t="s">
        <v>278</v>
      </c>
      <c r="AM2" s="213" t="s">
        <v>817</v>
      </c>
      <c r="AN2" s="213" t="s">
        <v>765</v>
      </c>
      <c r="AO2" s="213" t="s">
        <v>766</v>
      </c>
      <c r="AP2" s="213" t="s">
        <v>767</v>
      </c>
      <c r="AQ2" s="213" t="s">
        <v>768</v>
      </c>
      <c r="AR2" s="213" t="s">
        <v>435</v>
      </c>
      <c r="AS2" s="213" t="s">
        <v>769</v>
      </c>
      <c r="AT2" s="213" t="s">
        <v>818</v>
      </c>
      <c r="AU2" s="213" t="s">
        <v>770</v>
      </c>
      <c r="AV2" s="213" t="s">
        <v>771</v>
      </c>
      <c r="AW2" s="213" t="s">
        <v>286</v>
      </c>
      <c r="AX2" s="213" t="s">
        <v>819</v>
      </c>
      <c r="AY2" s="213" t="s">
        <v>820</v>
      </c>
      <c r="AZ2" s="213" t="s">
        <v>772</v>
      </c>
      <c r="BA2" s="213" t="s">
        <v>773</v>
      </c>
      <c r="BB2" s="213" t="s">
        <v>774</v>
      </c>
      <c r="BC2" s="213" t="s">
        <v>775</v>
      </c>
      <c r="BD2" s="213" t="s">
        <v>776</v>
      </c>
      <c r="BE2" s="213" t="s">
        <v>821</v>
      </c>
      <c r="BF2" s="213" t="s">
        <v>822</v>
      </c>
      <c r="BG2" s="213" t="s">
        <v>777</v>
      </c>
      <c r="BH2" s="213" t="s">
        <v>778</v>
      </c>
      <c r="BI2" s="213" t="s">
        <v>823</v>
      </c>
      <c r="BJ2" s="213" t="s">
        <v>779</v>
      </c>
      <c r="BK2" s="213" t="s">
        <v>780</v>
      </c>
      <c r="BL2" s="213" t="s">
        <v>282</v>
      </c>
      <c r="BM2" s="213" t="s">
        <v>281</v>
      </c>
      <c r="BN2" s="213" t="s">
        <v>370</v>
      </c>
      <c r="BO2" s="213" t="s">
        <v>781</v>
      </c>
      <c r="BP2" s="214" t="s">
        <v>261</v>
      </c>
      <c r="BQ2" s="214" t="s">
        <v>251</v>
      </c>
      <c r="BR2" s="214" t="s">
        <v>782</v>
      </c>
      <c r="BS2" s="214" t="s">
        <v>783</v>
      </c>
      <c r="BT2" s="214" t="s">
        <v>784</v>
      </c>
      <c r="BU2" s="214" t="s">
        <v>785</v>
      </c>
      <c r="BV2" s="214" t="s">
        <v>824</v>
      </c>
      <c r="BW2" s="214" t="s">
        <v>445</v>
      </c>
      <c r="BX2" s="214" t="s">
        <v>670</v>
      </c>
      <c r="BY2" s="214" t="s">
        <v>631</v>
      </c>
      <c r="BZ2" s="214" t="s">
        <v>825</v>
      </c>
      <c r="CA2" s="214" t="s">
        <v>269</v>
      </c>
      <c r="CB2" s="214" t="s">
        <v>786</v>
      </c>
      <c r="CC2" s="214" t="s">
        <v>787</v>
      </c>
      <c r="CD2" s="214" t="s">
        <v>788</v>
      </c>
      <c r="CE2" s="214" t="s">
        <v>789</v>
      </c>
      <c r="CF2" s="214" t="s">
        <v>790</v>
      </c>
      <c r="CG2" s="214" t="s">
        <v>791</v>
      </c>
      <c r="CH2" s="214" t="s">
        <v>826</v>
      </c>
      <c r="CI2" s="214" t="s">
        <v>259</v>
      </c>
      <c r="CJ2" s="214" t="s">
        <v>671</v>
      </c>
      <c r="CK2" s="214" t="s">
        <v>672</v>
      </c>
      <c r="CL2" s="214" t="s">
        <v>792</v>
      </c>
      <c r="CM2" s="214" t="s">
        <v>253</v>
      </c>
      <c r="CN2" s="214" t="s">
        <v>793</v>
      </c>
      <c r="CO2" s="215" t="s">
        <v>371</v>
      </c>
      <c r="CP2" s="216" t="s">
        <v>266</v>
      </c>
      <c r="CQ2" s="216" t="s">
        <v>669</v>
      </c>
      <c r="CR2" s="216" t="s">
        <v>402</v>
      </c>
    </row>
    <row r="3" spans="1:97" ht="14.4" x14ac:dyDescent="0.3">
      <c r="A3" s="176"/>
      <c r="B3" s="176"/>
      <c r="C3" s="176"/>
      <c r="D3" s="342" t="s">
        <v>30</v>
      </c>
      <c r="E3" s="217">
        <v>2019</v>
      </c>
      <c r="F3" s="217">
        <v>2019</v>
      </c>
      <c r="G3" s="217">
        <v>2019</v>
      </c>
      <c r="H3" s="217">
        <v>2019</v>
      </c>
      <c r="I3" s="217">
        <v>2022</v>
      </c>
      <c r="J3" s="217" t="s">
        <v>395</v>
      </c>
      <c r="K3" s="217">
        <v>2022</v>
      </c>
      <c r="L3" s="217">
        <v>2022</v>
      </c>
      <c r="M3" s="217">
        <v>2022</v>
      </c>
      <c r="N3" s="217" t="s">
        <v>395</v>
      </c>
      <c r="O3" s="217">
        <v>2020</v>
      </c>
      <c r="P3" s="217">
        <v>2020</v>
      </c>
      <c r="Q3" s="217">
        <v>2022</v>
      </c>
      <c r="R3" s="217" t="s">
        <v>396</v>
      </c>
      <c r="S3" s="217" t="s">
        <v>396</v>
      </c>
      <c r="T3" s="217">
        <v>2022</v>
      </c>
      <c r="U3" s="217">
        <v>2022</v>
      </c>
      <c r="V3" s="217" t="s">
        <v>673</v>
      </c>
      <c r="W3" s="217">
        <v>2021</v>
      </c>
      <c r="X3" s="217">
        <v>2021</v>
      </c>
      <c r="Y3" s="217">
        <v>2021</v>
      </c>
      <c r="Z3" s="217" t="s">
        <v>674</v>
      </c>
      <c r="AA3" s="217">
        <v>2021</v>
      </c>
      <c r="AB3" s="217">
        <v>2014</v>
      </c>
      <c r="AC3" s="217">
        <v>2021</v>
      </c>
      <c r="AD3" s="217">
        <v>2021</v>
      </c>
      <c r="AE3" s="217">
        <v>2020</v>
      </c>
      <c r="AF3" s="217">
        <v>2021</v>
      </c>
      <c r="AG3" s="217">
        <v>2021</v>
      </c>
      <c r="AH3" s="217">
        <v>2021</v>
      </c>
      <c r="AI3" s="217">
        <v>2021</v>
      </c>
      <c r="AJ3" s="217">
        <v>2016</v>
      </c>
      <c r="AK3" s="217">
        <v>2019</v>
      </c>
      <c r="AL3" s="217">
        <v>2019</v>
      </c>
      <c r="AM3" s="217">
        <v>2019</v>
      </c>
      <c r="AN3" s="217">
        <v>2020</v>
      </c>
      <c r="AO3" s="217">
        <v>2019</v>
      </c>
      <c r="AP3" s="217">
        <v>2019</v>
      </c>
      <c r="AQ3" s="217">
        <v>2020</v>
      </c>
      <c r="AR3" s="217">
        <v>2016</v>
      </c>
      <c r="AS3" s="217">
        <v>2019</v>
      </c>
      <c r="AT3" s="217">
        <v>2020</v>
      </c>
      <c r="AU3" s="217">
        <v>2020</v>
      </c>
      <c r="AV3" s="217" t="s">
        <v>395</v>
      </c>
      <c r="AW3" s="217">
        <v>2021</v>
      </c>
      <c r="AX3" s="217" t="s">
        <v>375</v>
      </c>
      <c r="AY3" s="217">
        <v>2022</v>
      </c>
      <c r="AZ3" s="217">
        <v>2020</v>
      </c>
      <c r="BA3" s="217">
        <v>2019</v>
      </c>
      <c r="BB3" s="217">
        <v>2019</v>
      </c>
      <c r="BC3" s="217">
        <v>2019</v>
      </c>
      <c r="BD3" s="217" t="s">
        <v>375</v>
      </c>
      <c r="BE3" s="217" t="s">
        <v>375</v>
      </c>
      <c r="BF3" s="217" t="s">
        <v>375</v>
      </c>
      <c r="BG3" s="217">
        <v>2021</v>
      </c>
      <c r="BH3" s="217">
        <v>2021</v>
      </c>
      <c r="BI3" s="217">
        <v>2019</v>
      </c>
      <c r="BJ3" s="217">
        <v>2019</v>
      </c>
      <c r="BK3" s="217">
        <v>2021</v>
      </c>
      <c r="BL3" s="217">
        <v>2021</v>
      </c>
      <c r="BM3" s="217">
        <v>2021</v>
      </c>
      <c r="BN3" s="217">
        <v>2021</v>
      </c>
      <c r="BO3" s="217">
        <v>2021</v>
      </c>
      <c r="BP3" s="217">
        <v>2020</v>
      </c>
      <c r="BQ3" s="217">
        <v>2020</v>
      </c>
      <c r="BR3" s="217" t="s">
        <v>675</v>
      </c>
      <c r="BS3" s="217">
        <v>2022</v>
      </c>
      <c r="BT3" s="217" t="s">
        <v>676</v>
      </c>
      <c r="BU3" s="217" t="s">
        <v>676</v>
      </c>
      <c r="BV3" s="217" t="s">
        <v>676</v>
      </c>
      <c r="BW3" s="217">
        <v>2022</v>
      </c>
      <c r="BX3" s="217">
        <v>2022</v>
      </c>
      <c r="BY3" s="217">
        <v>2022</v>
      </c>
      <c r="BZ3" s="217">
        <v>2014</v>
      </c>
      <c r="CA3" s="217">
        <v>2019</v>
      </c>
      <c r="CB3" s="217">
        <v>2019</v>
      </c>
      <c r="CC3" s="217">
        <v>2019</v>
      </c>
      <c r="CD3" s="217">
        <v>2019</v>
      </c>
      <c r="CE3" s="217">
        <v>2019</v>
      </c>
      <c r="CF3" s="217">
        <v>2019</v>
      </c>
      <c r="CG3" s="217">
        <v>2019</v>
      </c>
      <c r="CH3" s="217">
        <v>2021</v>
      </c>
      <c r="CI3" s="217">
        <v>2022</v>
      </c>
      <c r="CJ3" s="217">
        <v>2022</v>
      </c>
      <c r="CK3" s="217">
        <v>2022</v>
      </c>
      <c r="CL3" s="217">
        <v>2021</v>
      </c>
      <c r="CM3" s="217">
        <v>2020</v>
      </c>
      <c r="CN3" s="217">
        <v>2020</v>
      </c>
      <c r="CO3" s="217">
        <v>2014</v>
      </c>
      <c r="CP3" s="217">
        <v>2021</v>
      </c>
      <c r="CQ3" s="217">
        <v>2021</v>
      </c>
      <c r="CR3" s="217">
        <v>2021</v>
      </c>
    </row>
    <row r="4" spans="1:97" ht="27.6" x14ac:dyDescent="0.3">
      <c r="A4" s="176"/>
      <c r="B4" s="176"/>
      <c r="C4" s="176"/>
      <c r="D4" s="343" t="s">
        <v>31</v>
      </c>
      <c r="E4" s="154" t="s">
        <v>9</v>
      </c>
      <c r="F4" s="154" t="s">
        <v>9</v>
      </c>
      <c r="G4" s="154" t="s">
        <v>9</v>
      </c>
      <c r="H4" s="154" t="s">
        <v>9</v>
      </c>
      <c r="I4" s="154" t="s">
        <v>9</v>
      </c>
      <c r="J4" s="154" t="s">
        <v>9</v>
      </c>
      <c r="K4" s="154" t="s">
        <v>9</v>
      </c>
      <c r="L4" s="154" t="s">
        <v>9</v>
      </c>
      <c r="M4" s="154" t="s">
        <v>9</v>
      </c>
      <c r="N4" s="154" t="s">
        <v>9</v>
      </c>
      <c r="O4" s="154" t="s">
        <v>9</v>
      </c>
      <c r="P4" s="154" t="s">
        <v>9</v>
      </c>
      <c r="Q4" s="154" t="s">
        <v>9</v>
      </c>
      <c r="R4" s="154" t="s">
        <v>9</v>
      </c>
      <c r="S4" s="154" t="s">
        <v>9</v>
      </c>
      <c r="T4" s="154" t="s">
        <v>9</v>
      </c>
      <c r="U4" s="154" t="s">
        <v>9</v>
      </c>
      <c r="V4" s="154" t="s">
        <v>9</v>
      </c>
      <c r="W4" s="154" t="s">
        <v>9</v>
      </c>
      <c r="X4" s="154" t="s">
        <v>9</v>
      </c>
      <c r="Y4" s="154" t="s">
        <v>9</v>
      </c>
      <c r="Z4" s="154" t="s">
        <v>9</v>
      </c>
      <c r="AA4" s="154" t="s">
        <v>9</v>
      </c>
      <c r="AB4" s="154" t="s">
        <v>9</v>
      </c>
      <c r="AC4" s="154" t="s">
        <v>9</v>
      </c>
      <c r="AD4" s="154" t="s">
        <v>9</v>
      </c>
      <c r="AE4" s="154" t="s">
        <v>9</v>
      </c>
      <c r="AF4" s="154" t="s">
        <v>9</v>
      </c>
      <c r="AG4" s="154" t="s">
        <v>9</v>
      </c>
      <c r="AH4" s="154" t="s">
        <v>9</v>
      </c>
      <c r="AI4" s="154" t="s">
        <v>9</v>
      </c>
      <c r="AJ4" s="149" t="s">
        <v>10</v>
      </c>
      <c r="AK4" s="149" t="s">
        <v>10</v>
      </c>
      <c r="AL4" s="149" t="s">
        <v>10</v>
      </c>
      <c r="AM4" s="149" t="s">
        <v>10</v>
      </c>
      <c r="AN4" s="149" t="s">
        <v>10</v>
      </c>
      <c r="AO4" s="149" t="s">
        <v>10</v>
      </c>
      <c r="AP4" s="149" t="s">
        <v>10</v>
      </c>
      <c r="AQ4" s="149" t="s">
        <v>10</v>
      </c>
      <c r="AR4" s="149" t="s">
        <v>10</v>
      </c>
      <c r="AS4" s="149" t="s">
        <v>10</v>
      </c>
      <c r="AT4" s="149" t="s">
        <v>10</v>
      </c>
      <c r="AU4" s="149" t="s">
        <v>10</v>
      </c>
      <c r="AV4" s="149" t="s">
        <v>10</v>
      </c>
      <c r="AW4" s="149" t="s">
        <v>10</v>
      </c>
      <c r="AX4" s="149" t="s">
        <v>10</v>
      </c>
      <c r="AY4" s="149" t="s">
        <v>10</v>
      </c>
      <c r="AZ4" s="149" t="s">
        <v>10</v>
      </c>
      <c r="BA4" s="149" t="s">
        <v>10</v>
      </c>
      <c r="BB4" s="149" t="s">
        <v>10</v>
      </c>
      <c r="BC4" s="149" t="s">
        <v>10</v>
      </c>
      <c r="BD4" s="149" t="s">
        <v>10</v>
      </c>
      <c r="BE4" s="149" t="s">
        <v>10</v>
      </c>
      <c r="BF4" s="149" t="s">
        <v>10</v>
      </c>
      <c r="BG4" s="149" t="s">
        <v>10</v>
      </c>
      <c r="BH4" s="149" t="s">
        <v>10</v>
      </c>
      <c r="BI4" s="149" t="s">
        <v>10</v>
      </c>
      <c r="BJ4" s="149" t="s">
        <v>10</v>
      </c>
      <c r="BK4" s="149" t="s">
        <v>10</v>
      </c>
      <c r="BL4" s="149" t="s">
        <v>10</v>
      </c>
      <c r="BM4" s="149" t="s">
        <v>10</v>
      </c>
      <c r="BN4" s="149" t="s">
        <v>10</v>
      </c>
      <c r="BO4" s="149" t="s">
        <v>10</v>
      </c>
      <c r="BP4" s="150" t="s">
        <v>11</v>
      </c>
      <c r="BQ4" s="150" t="s">
        <v>11</v>
      </c>
      <c r="BR4" s="150" t="s">
        <v>11</v>
      </c>
      <c r="BS4" s="150" t="s">
        <v>11</v>
      </c>
      <c r="BT4" s="150" t="s">
        <v>11</v>
      </c>
      <c r="BU4" s="150" t="s">
        <v>11</v>
      </c>
      <c r="BV4" s="150" t="s">
        <v>11</v>
      </c>
      <c r="BW4" s="150" t="s">
        <v>11</v>
      </c>
      <c r="BX4" s="150" t="s">
        <v>11</v>
      </c>
      <c r="BY4" s="150" t="s">
        <v>11</v>
      </c>
      <c r="BZ4" s="150" t="s">
        <v>11</v>
      </c>
      <c r="CA4" s="150" t="s">
        <v>11</v>
      </c>
      <c r="CB4" s="150" t="s">
        <v>11</v>
      </c>
      <c r="CC4" s="150" t="s">
        <v>11</v>
      </c>
      <c r="CD4" s="150" t="s">
        <v>10</v>
      </c>
      <c r="CE4" s="150" t="s">
        <v>11</v>
      </c>
      <c r="CF4" s="150" t="s">
        <v>11</v>
      </c>
      <c r="CG4" s="150" t="s">
        <v>11</v>
      </c>
      <c r="CH4" s="150" t="s">
        <v>11</v>
      </c>
      <c r="CI4" s="150" t="s">
        <v>11</v>
      </c>
      <c r="CJ4" s="150" t="s">
        <v>11</v>
      </c>
      <c r="CK4" s="150" t="s">
        <v>11</v>
      </c>
      <c r="CL4" s="150" t="s">
        <v>11</v>
      </c>
      <c r="CM4" s="150" t="s">
        <v>11</v>
      </c>
      <c r="CN4" s="150" t="s">
        <v>11</v>
      </c>
      <c r="CO4" s="150" t="s">
        <v>11</v>
      </c>
      <c r="CP4" s="222" t="s">
        <v>32</v>
      </c>
      <c r="CQ4" s="222" t="s">
        <v>32</v>
      </c>
      <c r="CR4" s="222" t="s">
        <v>32</v>
      </c>
    </row>
    <row r="5" spans="1:97" ht="15.6" x14ac:dyDescent="0.3">
      <c r="A5" s="176"/>
      <c r="B5" s="176"/>
      <c r="C5" s="176"/>
      <c r="D5" s="342" t="s">
        <v>33</v>
      </c>
      <c r="E5" s="218" t="s">
        <v>677</v>
      </c>
      <c r="F5" s="218" t="s">
        <v>679</v>
      </c>
      <c r="G5" s="218" t="s">
        <v>678</v>
      </c>
      <c r="H5" s="218" t="s">
        <v>679</v>
      </c>
      <c r="I5" s="218" t="s">
        <v>680</v>
      </c>
      <c r="J5" s="218" t="s">
        <v>681</v>
      </c>
      <c r="K5" s="218" t="s">
        <v>682</v>
      </c>
      <c r="L5" s="218" t="s">
        <v>683</v>
      </c>
      <c r="M5" s="218" t="s">
        <v>684</v>
      </c>
      <c r="N5" s="218" t="s">
        <v>685</v>
      </c>
      <c r="O5" s="218" t="s">
        <v>686</v>
      </c>
      <c r="P5" s="218" t="s">
        <v>687</v>
      </c>
      <c r="Q5" s="218" t="s">
        <v>688</v>
      </c>
      <c r="R5" s="218" t="s">
        <v>689</v>
      </c>
      <c r="S5" s="218" t="s">
        <v>690</v>
      </c>
      <c r="T5" s="218" t="s">
        <v>691</v>
      </c>
      <c r="U5" s="218" t="s">
        <v>692</v>
      </c>
      <c r="V5" s="218" t="s">
        <v>693</v>
      </c>
      <c r="W5" s="218" t="s">
        <v>694</v>
      </c>
      <c r="X5" s="218" t="s">
        <v>524</v>
      </c>
      <c r="Y5" s="218" t="s">
        <v>529</v>
      </c>
      <c r="Z5" s="218" t="s">
        <v>532</v>
      </c>
      <c r="AA5" s="218" t="s">
        <v>535</v>
      </c>
      <c r="AB5" s="218" t="s">
        <v>695</v>
      </c>
      <c r="AC5" s="218" t="s">
        <v>598</v>
      </c>
      <c r="AD5" s="218" t="s">
        <v>696</v>
      </c>
      <c r="AE5" s="218" t="s">
        <v>697</v>
      </c>
      <c r="AF5" s="218" t="s">
        <v>698</v>
      </c>
      <c r="AG5" s="218" t="s">
        <v>699</v>
      </c>
      <c r="AH5" s="218" t="s">
        <v>700</v>
      </c>
      <c r="AI5" s="218" t="s">
        <v>701</v>
      </c>
      <c r="AJ5" s="219" t="s">
        <v>270</v>
      </c>
      <c r="AK5" s="219" t="s">
        <v>702</v>
      </c>
      <c r="AL5" s="219" t="s">
        <v>703</v>
      </c>
      <c r="AM5" s="219" t="s">
        <v>794</v>
      </c>
      <c r="AN5" s="219" t="s">
        <v>704</v>
      </c>
      <c r="AO5" s="219" t="s">
        <v>795</v>
      </c>
      <c r="AP5" s="219" t="s">
        <v>796</v>
      </c>
      <c r="AQ5" s="219" t="s">
        <v>797</v>
      </c>
      <c r="AR5" s="219" t="s">
        <v>798</v>
      </c>
      <c r="AS5" s="219" t="s">
        <v>799</v>
      </c>
      <c r="AT5" s="219" t="s">
        <v>705</v>
      </c>
      <c r="AU5" s="219" t="s">
        <v>706</v>
      </c>
      <c r="AV5" s="219" t="s">
        <v>707</v>
      </c>
      <c r="AW5" s="219" t="s">
        <v>800</v>
      </c>
      <c r="AX5" s="219" t="s">
        <v>708</v>
      </c>
      <c r="AY5" s="219" t="s">
        <v>709</v>
      </c>
      <c r="AZ5" s="219" t="s">
        <v>710</v>
      </c>
      <c r="BA5" s="219" t="s">
        <v>711</v>
      </c>
      <c r="BB5" s="219" t="s">
        <v>712</v>
      </c>
      <c r="BC5" s="219" t="s">
        <v>713</v>
      </c>
      <c r="BD5" s="219" t="s">
        <v>714</v>
      </c>
      <c r="BE5" s="219" t="s">
        <v>715</v>
      </c>
      <c r="BF5" s="219" t="s">
        <v>716</v>
      </c>
      <c r="BG5" s="219" t="s">
        <v>717</v>
      </c>
      <c r="BH5" s="219" t="s">
        <v>717</v>
      </c>
      <c r="BI5" s="219" t="s">
        <v>801</v>
      </c>
      <c r="BJ5" s="219" t="s">
        <v>802</v>
      </c>
      <c r="BK5" s="219" t="s">
        <v>803</v>
      </c>
      <c r="BL5" s="219" t="s">
        <v>804</v>
      </c>
      <c r="BM5" s="219" t="s">
        <v>805</v>
      </c>
      <c r="BN5" s="219" t="s">
        <v>806</v>
      </c>
      <c r="BO5" s="219" t="s">
        <v>807</v>
      </c>
      <c r="BP5" s="220" t="s">
        <v>718</v>
      </c>
      <c r="BQ5" s="220" t="s">
        <v>719</v>
      </c>
      <c r="BR5" s="220" t="s">
        <v>720</v>
      </c>
      <c r="BS5" s="220" t="s">
        <v>827</v>
      </c>
      <c r="BT5" s="220" t="s">
        <v>828</v>
      </c>
      <c r="BU5" s="220" t="s">
        <v>829</v>
      </c>
      <c r="BV5" s="220" t="s">
        <v>830</v>
      </c>
      <c r="BW5" s="220" t="s">
        <v>831</v>
      </c>
      <c r="BX5" s="220" t="s">
        <v>832</v>
      </c>
      <c r="BY5" s="220" t="s">
        <v>721</v>
      </c>
      <c r="BZ5" s="220" t="s">
        <v>808</v>
      </c>
      <c r="CA5" s="220" t="s">
        <v>809</v>
      </c>
      <c r="CB5" s="220" t="s">
        <v>722</v>
      </c>
      <c r="CC5" s="220" t="s">
        <v>626</v>
      </c>
      <c r="CD5" s="220" t="s">
        <v>810</v>
      </c>
      <c r="CE5" s="220" t="s">
        <v>811</v>
      </c>
      <c r="CF5" s="220" t="s">
        <v>723</v>
      </c>
      <c r="CG5" s="220" t="s">
        <v>724</v>
      </c>
      <c r="CH5" s="220" t="s">
        <v>812</v>
      </c>
      <c r="CI5" s="220" t="s">
        <v>725</v>
      </c>
      <c r="CJ5" s="220" t="s">
        <v>726</v>
      </c>
      <c r="CK5" s="220" t="s">
        <v>727</v>
      </c>
      <c r="CL5" s="220" t="s">
        <v>728</v>
      </c>
      <c r="CM5" s="220" t="s">
        <v>729</v>
      </c>
      <c r="CN5" s="220" t="s">
        <v>730</v>
      </c>
      <c r="CO5" s="220" t="s">
        <v>731</v>
      </c>
      <c r="CP5" s="223" t="s">
        <v>658</v>
      </c>
      <c r="CQ5" s="223" t="s">
        <v>732</v>
      </c>
      <c r="CR5" s="223" t="s">
        <v>733</v>
      </c>
      <c r="CS5" s="125"/>
    </row>
    <row r="6" spans="1:97" ht="26.4" x14ac:dyDescent="0.3">
      <c r="A6" s="176"/>
      <c r="B6" s="176"/>
      <c r="C6" s="176"/>
      <c r="D6" s="344" t="s">
        <v>34</v>
      </c>
      <c r="E6" s="224" t="s">
        <v>660</v>
      </c>
      <c r="F6" s="221" t="s">
        <v>660</v>
      </c>
      <c r="G6" s="221" t="s">
        <v>663</v>
      </c>
      <c r="H6" s="221" t="s">
        <v>663</v>
      </c>
      <c r="I6" s="221" t="s">
        <v>394</v>
      </c>
      <c r="J6" s="221" t="s">
        <v>394</v>
      </c>
      <c r="K6" s="221" t="s">
        <v>394</v>
      </c>
      <c r="L6" s="221" t="s">
        <v>394</v>
      </c>
      <c r="M6" s="221" t="s">
        <v>394</v>
      </c>
      <c r="N6" s="221" t="s">
        <v>394</v>
      </c>
      <c r="O6" s="221" t="s">
        <v>394</v>
      </c>
      <c r="P6" s="221" t="s">
        <v>394</v>
      </c>
      <c r="Q6" s="221" t="s">
        <v>394</v>
      </c>
      <c r="R6" s="221" t="s">
        <v>734</v>
      </c>
      <c r="S6" s="221" t="s">
        <v>397</v>
      </c>
      <c r="T6" s="221" t="s">
        <v>394</v>
      </c>
      <c r="U6" s="221" t="s">
        <v>394</v>
      </c>
      <c r="V6" s="221" t="s">
        <v>735</v>
      </c>
      <c r="W6" s="221" t="s">
        <v>736</v>
      </c>
      <c r="X6" s="221" t="s">
        <v>737</v>
      </c>
      <c r="Y6" s="221" t="s">
        <v>280</v>
      </c>
      <c r="Z6" s="221" t="s">
        <v>738</v>
      </c>
      <c r="AA6" s="221" t="s">
        <v>738</v>
      </c>
      <c r="AB6" s="221" t="s">
        <v>738</v>
      </c>
      <c r="AC6" s="221" t="s">
        <v>738</v>
      </c>
      <c r="AD6" s="221" t="s">
        <v>738</v>
      </c>
      <c r="AE6" s="221" t="s">
        <v>268</v>
      </c>
      <c r="AF6" s="221" t="s">
        <v>268</v>
      </c>
      <c r="AG6" s="221" t="s">
        <v>268</v>
      </c>
      <c r="AH6" s="221" t="s">
        <v>57</v>
      </c>
      <c r="AI6" s="221" t="s">
        <v>57</v>
      </c>
      <c r="AJ6" s="221" t="s">
        <v>57</v>
      </c>
      <c r="AK6" s="221" t="s">
        <v>268</v>
      </c>
      <c r="AL6" s="221" t="s">
        <v>268</v>
      </c>
      <c r="AM6" s="221" t="s">
        <v>268</v>
      </c>
      <c r="AN6" s="221" t="s">
        <v>52</v>
      </c>
      <c r="AO6" s="221" t="s">
        <v>52</v>
      </c>
      <c r="AP6" s="221" t="s">
        <v>52</v>
      </c>
      <c r="AQ6" s="221" t="s">
        <v>52</v>
      </c>
      <c r="AR6" s="221" t="s">
        <v>268</v>
      </c>
      <c r="AS6" s="221" t="s">
        <v>268</v>
      </c>
      <c r="AT6" s="221" t="s">
        <v>739</v>
      </c>
      <c r="AU6" s="221" t="s">
        <v>740</v>
      </c>
      <c r="AV6" s="221" t="s">
        <v>268</v>
      </c>
      <c r="AW6" s="221" t="s">
        <v>833</v>
      </c>
      <c r="AX6" s="221" t="s">
        <v>813</v>
      </c>
      <c r="AY6" s="221" t="s">
        <v>268</v>
      </c>
      <c r="AZ6" s="221" t="s">
        <v>741</v>
      </c>
      <c r="BA6" s="221" t="s">
        <v>268</v>
      </c>
      <c r="BB6" s="221" t="s">
        <v>268</v>
      </c>
      <c r="BC6" s="221" t="s">
        <v>268</v>
      </c>
      <c r="BD6" s="221" t="s">
        <v>403</v>
      </c>
      <c r="BE6" s="221" t="s">
        <v>460</v>
      </c>
      <c r="BF6" s="221" t="s">
        <v>460</v>
      </c>
      <c r="BG6" s="221" t="s">
        <v>268</v>
      </c>
      <c r="BH6" s="221" t="s">
        <v>268</v>
      </c>
      <c r="BI6" s="221" t="s">
        <v>665</v>
      </c>
      <c r="BJ6" s="221" t="s">
        <v>665</v>
      </c>
      <c r="BK6" s="221" t="s">
        <v>665</v>
      </c>
      <c r="BL6" s="221" t="s">
        <v>665</v>
      </c>
      <c r="BM6" s="221" t="s">
        <v>665</v>
      </c>
      <c r="BN6" s="221" t="s">
        <v>268</v>
      </c>
      <c r="BO6" s="221" t="s">
        <v>268</v>
      </c>
      <c r="BP6" s="221" t="s">
        <v>57</v>
      </c>
      <c r="BQ6" s="221" t="s">
        <v>57</v>
      </c>
      <c r="BR6" s="221" t="s">
        <v>57</v>
      </c>
      <c r="BS6" s="221" t="s">
        <v>666</v>
      </c>
      <c r="BT6" s="221" t="s">
        <v>268</v>
      </c>
      <c r="BU6" s="221" t="s">
        <v>268</v>
      </c>
      <c r="BV6" s="221" t="s">
        <v>268</v>
      </c>
      <c r="BW6" s="221" t="s">
        <v>666</v>
      </c>
      <c r="BX6" s="221" t="s">
        <v>666</v>
      </c>
      <c r="BY6" s="221" t="s">
        <v>667</v>
      </c>
      <c r="BZ6" s="221" t="s">
        <v>742</v>
      </c>
      <c r="CA6" s="221" t="s">
        <v>268</v>
      </c>
      <c r="CB6" s="221" t="s">
        <v>268</v>
      </c>
      <c r="CC6" s="221" t="s">
        <v>268</v>
      </c>
      <c r="CD6" s="221" t="s">
        <v>268</v>
      </c>
      <c r="CE6" s="221" t="s">
        <v>268</v>
      </c>
      <c r="CF6" s="221" t="s">
        <v>268</v>
      </c>
      <c r="CG6" s="221" t="s">
        <v>268</v>
      </c>
      <c r="CH6" s="221" t="s">
        <v>268</v>
      </c>
      <c r="CI6" s="221" t="s">
        <v>403</v>
      </c>
      <c r="CJ6" s="221" t="s">
        <v>403</v>
      </c>
      <c r="CK6" s="221" t="s">
        <v>403</v>
      </c>
      <c r="CL6" s="221" t="s">
        <v>268</v>
      </c>
      <c r="CM6" s="221" t="s">
        <v>268</v>
      </c>
      <c r="CN6" s="221" t="s">
        <v>268</v>
      </c>
      <c r="CO6" s="221" t="s">
        <v>268</v>
      </c>
      <c r="CP6" s="221" t="s">
        <v>267</v>
      </c>
      <c r="CQ6" s="221" t="s">
        <v>266</v>
      </c>
      <c r="CR6" s="221" t="s">
        <v>402</v>
      </c>
    </row>
    <row r="7" spans="1:97" ht="14.4" hidden="1" x14ac:dyDescent="0.3">
      <c r="A7" s="345"/>
      <c r="B7" s="345"/>
      <c r="C7" s="346"/>
      <c r="D7" s="172" t="s">
        <v>35</v>
      </c>
      <c r="E7" s="209"/>
      <c r="F7" s="209"/>
      <c r="G7" s="209"/>
      <c r="H7" s="209"/>
      <c r="I7" s="160"/>
      <c r="J7" s="52">
        <f>+J8/COUNTA($J$2:$BQ$2)</f>
        <v>-6.6666666666666666E-2</v>
      </c>
      <c r="K7" s="117"/>
      <c r="L7" s="115">
        <f>+L8/COUNTA($J$2:$BQ$2)</f>
        <v>0.15</v>
      </c>
      <c r="M7" s="115"/>
      <c r="N7" s="117"/>
      <c r="O7" s="117"/>
      <c r="P7" s="117"/>
      <c r="Q7" s="52">
        <f>+Q8/COUNTA($J$2:$BQ$2)</f>
        <v>0.15</v>
      </c>
      <c r="R7" s="117"/>
      <c r="S7" s="117"/>
      <c r="T7" s="115"/>
      <c r="U7" s="115"/>
      <c r="V7" s="117"/>
      <c r="W7" s="117"/>
      <c r="X7" s="117"/>
      <c r="Y7" s="117"/>
      <c r="Z7" s="117"/>
      <c r="AA7" s="117"/>
      <c r="AB7" s="117"/>
      <c r="AC7" s="117"/>
      <c r="AD7" s="117"/>
      <c r="AE7" s="52">
        <f>+AE8/COUNTA($J$2:$BQ$2)</f>
        <v>0.15</v>
      </c>
      <c r="AF7" s="52">
        <f>+AF8/COUNTA($J$2:$BQ$2)</f>
        <v>0.15</v>
      </c>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52">
        <f>+BF8/COUNTA($J$2:$BQ$2)</f>
        <v>0.15</v>
      </c>
      <c r="BG7" s="52">
        <f>+BG8/COUNTA($J$2:$BQ$2)</f>
        <v>0.15</v>
      </c>
      <c r="BH7" s="52">
        <f>+BH8/COUNTA($J$2:$BQ$2)</f>
        <v>0.15</v>
      </c>
      <c r="BI7" s="52">
        <f>+BI8/COUNTA($J$2:$BQ$2)</f>
        <v>0.15</v>
      </c>
      <c r="BJ7" s="52">
        <f>+BJ8/COUNTA($J$2:$BQ$2)</f>
        <v>0.15</v>
      </c>
      <c r="BK7" s="117"/>
      <c r="BL7" s="117"/>
      <c r="BM7" s="117"/>
      <c r="BN7" s="117"/>
      <c r="BO7" s="96"/>
      <c r="BP7" s="96"/>
      <c r="BQ7" s="96"/>
      <c r="BR7" s="96"/>
      <c r="BS7" s="96"/>
      <c r="BT7" s="96"/>
      <c r="BU7" s="96"/>
      <c r="BV7" s="96"/>
      <c r="BW7" s="96"/>
      <c r="BX7" s="96"/>
      <c r="BY7" s="96"/>
      <c r="BZ7" s="96"/>
      <c r="CA7" s="96"/>
      <c r="CB7" s="96"/>
      <c r="CC7" s="96"/>
      <c r="CD7" s="117"/>
      <c r="CE7" s="96"/>
      <c r="CF7" s="96"/>
      <c r="CG7" s="96"/>
      <c r="CH7" s="96"/>
      <c r="CI7" s="96"/>
      <c r="CJ7" s="96"/>
      <c r="CK7" s="96"/>
      <c r="CL7" s="96"/>
      <c r="CM7" s="96"/>
      <c r="CN7" s="96"/>
      <c r="CO7" s="96"/>
      <c r="CP7" s="117"/>
      <c r="CQ7" s="117"/>
      <c r="CR7" s="117"/>
    </row>
    <row r="8" spans="1:97" ht="14.4" hidden="1" x14ac:dyDescent="0.3">
      <c r="A8" s="123"/>
      <c r="B8" s="123"/>
      <c r="C8" s="172"/>
      <c r="D8" s="172" t="s">
        <v>36</v>
      </c>
      <c r="E8" s="96"/>
      <c r="F8" s="96"/>
      <c r="G8" s="96"/>
      <c r="H8" s="96"/>
      <c r="I8" s="96"/>
      <c r="J8" s="96">
        <f>IF(J2="-","",COUNTA($J$2:$BQ$2)-COUNT(J$14:J$77))</f>
        <v>-4</v>
      </c>
      <c r="K8" s="96"/>
      <c r="L8" s="96">
        <f>IF(L2="-","",COUNTA($J$2:$BQ$2)-COUNT(L$14:L$64))</f>
        <v>9</v>
      </c>
      <c r="M8" s="96"/>
      <c r="N8" s="96"/>
      <c r="O8" s="96"/>
      <c r="P8" s="96"/>
      <c r="Q8" s="96">
        <f>IF(Q2="-","",COUNTA($J$2:$BQ$2)-COUNT(Q$14:Q$64))</f>
        <v>9</v>
      </c>
      <c r="R8" s="96"/>
      <c r="S8" s="96"/>
      <c r="T8" s="96"/>
      <c r="U8" s="96"/>
      <c r="V8" s="96"/>
      <c r="W8" s="96"/>
      <c r="X8" s="96"/>
      <c r="Y8" s="96"/>
      <c r="Z8" s="96"/>
      <c r="AA8" s="96"/>
      <c r="AB8" s="96"/>
      <c r="AC8" s="96"/>
      <c r="AD8" s="96"/>
      <c r="AE8" s="96">
        <f>IF(AE2="-","",COUNTA($J$2:$BQ$2)-COUNT(AE$14:AE$64))</f>
        <v>9</v>
      </c>
      <c r="AF8" s="96">
        <f>IF(AF2="-","",COUNTA($J$2:$BQ$2)-COUNT(AF$14:AF$64))</f>
        <v>9</v>
      </c>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f>IF(BF2="-","",COUNTA($J$2:$BQ$2)-COUNT(BF$14:BF$64))</f>
        <v>9</v>
      </c>
      <c r="BG8" s="96">
        <f>IF(BG2="-","",COUNTA($J$2:$BQ$2)-COUNT(BG$14:BG$64))</f>
        <v>9</v>
      </c>
      <c r="BH8" s="96">
        <f>IF(BH2="-","",COUNTA($J$2:$BQ$2)-COUNT(BH$14:BH$64))</f>
        <v>9</v>
      </c>
      <c r="BI8" s="96">
        <f>IF(BI2="-","",COUNTA($J$2:$BQ$2)-COUNT(BI$14:BI$64))</f>
        <v>9</v>
      </c>
      <c r="BJ8" s="96">
        <f>IF(BJ2="-","",COUNTA($J$2:$BQ$2)-COUNT(BJ$14:BJ$64))</f>
        <v>9</v>
      </c>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117"/>
      <c r="CQ8" s="117"/>
      <c r="CR8" s="117"/>
    </row>
    <row r="9" spans="1:97" ht="14.4" hidden="1" x14ac:dyDescent="0.3">
      <c r="A9" s="123"/>
      <c r="B9" s="123"/>
      <c r="C9" s="172"/>
      <c r="D9" s="172" t="s">
        <v>38</v>
      </c>
      <c r="E9" s="209">
        <v>5</v>
      </c>
      <c r="F9" s="209">
        <v>4</v>
      </c>
      <c r="G9" s="210">
        <v>2E-3</v>
      </c>
      <c r="H9" s="210">
        <v>1E-3</v>
      </c>
      <c r="I9" s="170">
        <f t="shared" ref="I9:BQ9" si="0">MAX(I$14:I$77)</f>
        <v>47.23444618719958</v>
      </c>
      <c r="J9" s="111">
        <f t="shared" si="0"/>
        <v>45.031775405161667</v>
      </c>
      <c r="K9" s="111">
        <f t="shared" si="0"/>
        <v>31.024112089776057</v>
      </c>
      <c r="L9" s="111">
        <f t="shared" si="0"/>
        <v>9.3516802480361356</v>
      </c>
      <c r="M9" s="111">
        <f t="shared" ref="M9:S9" si="1">MAX(M$14:M$77)</f>
        <v>72.582766622646446</v>
      </c>
      <c r="N9" s="111">
        <f t="shared" si="1"/>
        <v>16.627131222604284</v>
      </c>
      <c r="O9" s="111">
        <f t="shared" si="1"/>
        <v>53129.1611003</v>
      </c>
      <c r="P9" s="111">
        <f t="shared" si="1"/>
        <v>85139.725436499997</v>
      </c>
      <c r="Q9" s="111">
        <f t="shared" si="1"/>
        <v>32.524188645690252</v>
      </c>
      <c r="R9" s="111">
        <f t="shared" si="1"/>
        <v>50</v>
      </c>
      <c r="S9" s="111">
        <f t="shared" si="1"/>
        <v>651</v>
      </c>
      <c r="T9" s="111">
        <f t="shared" si="0"/>
        <v>88.159318275804921</v>
      </c>
      <c r="U9" s="111">
        <f t="shared" si="0"/>
        <v>89.484302989187924</v>
      </c>
      <c r="V9" s="111">
        <f t="shared" si="0"/>
        <v>5984.1082818480463</v>
      </c>
      <c r="W9" s="111">
        <f t="shared" si="0"/>
        <v>233.69960425027054</v>
      </c>
      <c r="X9" s="111">
        <f t="shared" si="0"/>
        <v>11247.278604017691</v>
      </c>
      <c r="Y9" s="111">
        <f t="shared" si="0"/>
        <v>5.7612774102848441</v>
      </c>
      <c r="Z9" s="111">
        <f t="shared" si="0"/>
        <v>5.21</v>
      </c>
      <c r="AA9" s="111">
        <f t="shared" si="0"/>
        <v>45.093881784628238</v>
      </c>
      <c r="AB9" s="111">
        <f t="shared" si="0"/>
        <v>6.927738989162803</v>
      </c>
      <c r="AC9" s="111">
        <f t="shared" si="0"/>
        <v>37.5</v>
      </c>
      <c r="AD9" s="111">
        <f t="shared" si="0"/>
        <v>14.399999999999999</v>
      </c>
      <c r="AE9" s="111">
        <f t="shared" si="0"/>
        <v>60</v>
      </c>
      <c r="AF9" s="111">
        <f t="shared" si="0"/>
        <v>0.91202408075332642</v>
      </c>
      <c r="AG9" s="111">
        <f t="shared" si="0"/>
        <v>0.45573297142982483</v>
      </c>
      <c r="AH9" s="111">
        <f t="shared" si="0"/>
        <v>0</v>
      </c>
      <c r="AI9" s="111">
        <f t="shared" si="0"/>
        <v>0</v>
      </c>
      <c r="AJ9" s="111">
        <f t="shared" si="0"/>
        <v>0.71099999999999997</v>
      </c>
      <c r="AK9" s="111">
        <f t="shared" si="0"/>
        <v>53.92</v>
      </c>
      <c r="AL9" s="111">
        <f t="shared" si="0"/>
        <v>70.819999999999993</v>
      </c>
      <c r="AM9" s="111">
        <f t="shared" si="0"/>
        <v>47.942074291306966</v>
      </c>
      <c r="AN9" s="111">
        <f t="shared" si="0"/>
        <v>0.83399999999999996</v>
      </c>
      <c r="AO9" s="111">
        <f t="shared" si="0"/>
        <v>1.26</v>
      </c>
      <c r="AP9" s="111">
        <f t="shared" si="0"/>
        <v>2.0299999999999998</v>
      </c>
      <c r="AQ9" s="111">
        <f t="shared" si="0"/>
        <v>2.16</v>
      </c>
      <c r="AR9" s="111">
        <f t="shared" si="0"/>
        <v>6.5710870000000003</v>
      </c>
      <c r="AS9" s="111">
        <f t="shared" si="0"/>
        <v>29.87987019401087</v>
      </c>
      <c r="AT9" s="111">
        <f t="shared" si="0"/>
        <v>40</v>
      </c>
      <c r="AU9" s="111">
        <f t="shared" si="0"/>
        <v>1.4145194292068499</v>
      </c>
      <c r="AV9" s="111">
        <f t="shared" si="0"/>
        <v>6.7324662208557129</v>
      </c>
      <c r="AW9" s="111">
        <f t="shared" si="0"/>
        <v>0.65</v>
      </c>
      <c r="AX9" s="111">
        <f t="shared" si="0"/>
        <v>14105.739418878211</v>
      </c>
      <c r="AY9" s="111">
        <f t="shared" si="0"/>
        <v>910703</v>
      </c>
      <c r="AZ9" s="111">
        <f t="shared" si="0"/>
        <v>63.8</v>
      </c>
      <c r="BA9" s="111">
        <f t="shared" si="0"/>
        <v>15.9</v>
      </c>
      <c r="BB9" s="111">
        <f t="shared" si="0"/>
        <v>25.3</v>
      </c>
      <c r="BC9" s="111">
        <f t="shared" si="0"/>
        <v>52.5</v>
      </c>
      <c r="BD9" s="111">
        <f t="shared" si="0"/>
        <v>3847.7991288074504</v>
      </c>
      <c r="BE9" s="111">
        <f t="shared" si="0"/>
        <v>1761.2470242635618</v>
      </c>
      <c r="BF9" s="111">
        <f t="shared" si="0"/>
        <v>15981.165042110333</v>
      </c>
      <c r="BG9" s="111">
        <f t="shared" si="0"/>
        <v>52.03</v>
      </c>
      <c r="BH9" s="111">
        <f t="shared" si="0"/>
        <v>20</v>
      </c>
      <c r="BI9" s="111">
        <f t="shared" si="0"/>
        <v>19.2</v>
      </c>
      <c r="BJ9" s="111">
        <f t="shared" si="0"/>
        <v>56.7</v>
      </c>
      <c r="BK9" s="111">
        <f t="shared" si="0"/>
        <v>27.1</v>
      </c>
      <c r="BL9" s="111">
        <f t="shared" si="0"/>
        <v>2.11</v>
      </c>
      <c r="BM9" s="111">
        <f t="shared" si="0"/>
        <v>6.6000000000000005</v>
      </c>
      <c r="BN9" s="111">
        <f t="shared" si="0"/>
        <v>59.76</v>
      </c>
      <c r="BO9" s="111">
        <f t="shared" si="0"/>
        <v>93.199999999999989</v>
      </c>
      <c r="BP9" s="111">
        <f t="shared" si="0"/>
        <v>-0.78787827491760254</v>
      </c>
      <c r="BQ9" s="111">
        <f t="shared" si="0"/>
        <v>26</v>
      </c>
      <c r="BR9" s="111">
        <f t="shared" ref="BR9:CR9" si="2">MAX(BR$14:BR$77)</f>
        <v>3.7833333015441895</v>
      </c>
      <c r="BS9" s="111">
        <f t="shared" si="2"/>
        <v>225.28014003641766</v>
      </c>
      <c r="BT9" s="111">
        <f t="shared" si="2"/>
        <v>33.646869494041425</v>
      </c>
      <c r="BU9" s="111">
        <f t="shared" si="2"/>
        <v>23.908985114956831</v>
      </c>
      <c r="BV9" s="111">
        <f t="shared" si="2"/>
        <v>90.473263675476332</v>
      </c>
      <c r="BW9" s="111">
        <f t="shared" si="2"/>
        <v>79.663448086194705</v>
      </c>
      <c r="BX9" s="111">
        <f t="shared" si="2"/>
        <v>903.10571200248182</v>
      </c>
      <c r="BY9" s="111">
        <f t="shared" si="2"/>
        <v>85.376157852330664</v>
      </c>
      <c r="BZ9" s="111">
        <f>MAX(BZ$14:BZ$77)</f>
        <v>100</v>
      </c>
      <c r="CA9" s="111">
        <f t="shared" si="2"/>
        <v>87.4</v>
      </c>
      <c r="CB9" s="111">
        <f t="shared" si="2"/>
        <v>97.602279999999993</v>
      </c>
      <c r="CC9" s="111">
        <f t="shared" si="2"/>
        <v>98.4</v>
      </c>
      <c r="CD9" s="111">
        <f>MAX(CD$14:CD$77)</f>
        <v>98.7</v>
      </c>
      <c r="CE9" s="111">
        <f t="shared" si="2"/>
        <v>93.1</v>
      </c>
      <c r="CF9" s="111">
        <f t="shared" si="2"/>
        <v>67.2</v>
      </c>
      <c r="CG9" s="111">
        <f t="shared" si="2"/>
        <v>95.6</v>
      </c>
      <c r="CH9" s="111">
        <f t="shared" si="2"/>
        <v>75.214401858734149</v>
      </c>
      <c r="CI9" s="111">
        <f t="shared" si="2"/>
        <v>17.880664442704287</v>
      </c>
      <c r="CJ9" s="111">
        <f t="shared" si="2"/>
        <v>18.674432751494471</v>
      </c>
      <c r="CK9" s="111">
        <f t="shared" si="2"/>
        <v>64.780597454942324</v>
      </c>
      <c r="CL9" s="111">
        <f t="shared" si="2"/>
        <v>88.7</v>
      </c>
      <c r="CM9" s="111">
        <f t="shared" si="2"/>
        <v>603.78150000000005</v>
      </c>
      <c r="CN9" s="111">
        <f t="shared" si="2"/>
        <v>86.44</v>
      </c>
      <c r="CO9" s="111">
        <f t="shared" si="2"/>
        <v>46.666666666666664</v>
      </c>
      <c r="CP9" s="111">
        <f t="shared" si="2"/>
        <v>16461516.96465933</v>
      </c>
      <c r="CQ9" s="111">
        <f t="shared" si="2"/>
        <v>11247.278604017691</v>
      </c>
      <c r="CR9" s="111">
        <f t="shared" si="2"/>
        <v>6116.110004248897</v>
      </c>
    </row>
    <row r="10" spans="1:97" ht="14.4" hidden="1" x14ac:dyDescent="0.3">
      <c r="A10" s="123"/>
      <c r="B10" s="123"/>
      <c r="C10" s="172"/>
      <c r="D10" s="172" t="s">
        <v>37</v>
      </c>
      <c r="E10" s="209">
        <v>1</v>
      </c>
      <c r="F10" s="209">
        <v>1</v>
      </c>
      <c r="G10" s="210">
        <v>0</v>
      </c>
      <c r="H10" s="210">
        <v>0</v>
      </c>
      <c r="I10" s="171">
        <f t="shared" ref="I10:BQ10" si="3">MIN(I$14:I$77)</f>
        <v>0</v>
      </c>
      <c r="J10" s="53">
        <f t="shared" si="3"/>
        <v>2.1776549392049111E-2</v>
      </c>
      <c r="K10" s="53">
        <f t="shared" si="3"/>
        <v>0</v>
      </c>
      <c r="L10" s="53">
        <f t="shared" si="3"/>
        <v>0</v>
      </c>
      <c r="M10" s="53">
        <f t="shared" ref="M10:S10" si="4">MIN(M$14:M$77)</f>
        <v>0</v>
      </c>
      <c r="N10" s="53">
        <f t="shared" si="4"/>
        <v>0</v>
      </c>
      <c r="O10" s="53">
        <f t="shared" si="4"/>
        <v>147.08322648399999</v>
      </c>
      <c r="P10" s="53">
        <f t="shared" si="4"/>
        <v>270.0670085708</v>
      </c>
      <c r="Q10" s="53">
        <f t="shared" si="4"/>
        <v>0</v>
      </c>
      <c r="R10" s="53">
        <f t="shared" si="4"/>
        <v>1</v>
      </c>
      <c r="S10" s="53">
        <f t="shared" si="4"/>
        <v>0</v>
      </c>
      <c r="T10" s="53">
        <f t="shared" si="3"/>
        <v>0</v>
      </c>
      <c r="U10" s="53">
        <f t="shared" si="3"/>
        <v>8.0238948668647438</v>
      </c>
      <c r="V10" s="53">
        <f t="shared" si="3"/>
        <v>209.66825463867275</v>
      </c>
      <c r="W10" s="53">
        <f t="shared" si="3"/>
        <v>0.792912789373314</v>
      </c>
      <c r="X10" s="53">
        <f t="shared" si="3"/>
        <v>109.99131047460362</v>
      </c>
      <c r="Y10" s="53">
        <f t="shared" si="3"/>
        <v>3.7672455020696249</v>
      </c>
      <c r="Z10" s="124">
        <f>MIN(Z$14:Z$77)</f>
        <v>-0.47</v>
      </c>
      <c r="AA10" s="53">
        <f t="shared" si="3"/>
        <v>4.7116564665852945</v>
      </c>
      <c r="AB10" s="53">
        <f t="shared" si="3"/>
        <v>0</v>
      </c>
      <c r="AC10" s="53">
        <f t="shared" si="3"/>
        <v>0.4</v>
      </c>
      <c r="AD10" s="53">
        <f t="shared" si="3"/>
        <v>8.3000000000000007</v>
      </c>
      <c r="AE10" s="53">
        <f t="shared" si="3"/>
        <v>60</v>
      </c>
      <c r="AF10" s="53">
        <f t="shared" si="3"/>
        <v>0.91202408075332642</v>
      </c>
      <c r="AG10" s="53">
        <f t="shared" si="3"/>
        <v>0.45573297142982483</v>
      </c>
      <c r="AH10" s="53">
        <f t="shared" si="3"/>
        <v>0</v>
      </c>
      <c r="AI10" s="53">
        <f t="shared" si="3"/>
        <v>0</v>
      </c>
      <c r="AJ10" s="53">
        <f t="shared" si="3"/>
        <v>0.53500000000000003</v>
      </c>
      <c r="AK10" s="53">
        <f t="shared" si="3"/>
        <v>0.03</v>
      </c>
      <c r="AL10" s="53">
        <f t="shared" si="3"/>
        <v>2.58</v>
      </c>
      <c r="AM10" s="53">
        <f t="shared" si="3"/>
        <v>15.763914723652146</v>
      </c>
      <c r="AN10" s="53">
        <f t="shared" si="3"/>
        <v>0.34899999999999998</v>
      </c>
      <c r="AO10" s="53">
        <f t="shared" si="3"/>
        <v>0.94</v>
      </c>
      <c r="AP10" s="53">
        <f t="shared" si="3"/>
        <v>0.94</v>
      </c>
      <c r="AQ10" s="53">
        <f t="shared" si="3"/>
        <v>0.95</v>
      </c>
      <c r="AR10" s="53">
        <f t="shared" si="3"/>
        <v>0.49115900000000001</v>
      </c>
      <c r="AS10" s="53">
        <f t="shared" si="3"/>
        <v>1.1266220618335669</v>
      </c>
      <c r="AT10" s="53">
        <f t="shared" si="3"/>
        <v>40</v>
      </c>
      <c r="AU10" s="53">
        <f t="shared" si="3"/>
        <v>1.4145194292068481</v>
      </c>
      <c r="AV10" s="53">
        <f t="shared" si="3"/>
        <v>6.7324662208557102</v>
      </c>
      <c r="AW10" s="53">
        <f t="shared" si="3"/>
        <v>0.01</v>
      </c>
      <c r="AX10" s="53">
        <f t="shared" si="3"/>
        <v>0</v>
      </c>
      <c r="AY10" s="53">
        <f t="shared" si="3"/>
        <v>910703</v>
      </c>
      <c r="AZ10" s="53">
        <f t="shared" si="3"/>
        <v>8.5</v>
      </c>
      <c r="BA10" s="53">
        <f t="shared" si="3"/>
        <v>1.7</v>
      </c>
      <c r="BB10" s="53">
        <f t="shared" si="3"/>
        <v>1.6</v>
      </c>
      <c r="BC10" s="53">
        <f t="shared" si="3"/>
        <v>4.2999999999999972</v>
      </c>
      <c r="BD10" s="53">
        <f t="shared" si="3"/>
        <v>0</v>
      </c>
      <c r="BE10" s="53">
        <f t="shared" si="3"/>
        <v>0</v>
      </c>
      <c r="BF10" s="53">
        <f t="shared" si="3"/>
        <v>0</v>
      </c>
      <c r="BG10" s="53">
        <f t="shared" si="3"/>
        <v>1.53</v>
      </c>
      <c r="BH10" s="53">
        <f t="shared" si="3"/>
        <v>4.9999574848008166</v>
      </c>
      <c r="BI10" s="53">
        <f t="shared" si="3"/>
        <v>1.2</v>
      </c>
      <c r="BJ10" s="53">
        <f t="shared" si="3"/>
        <v>1.8</v>
      </c>
      <c r="BK10" s="53">
        <f t="shared" si="3"/>
        <v>6</v>
      </c>
      <c r="BL10" s="53">
        <f t="shared" si="3"/>
        <v>0.82</v>
      </c>
      <c r="BM10" s="53">
        <f t="shared" si="3"/>
        <v>2.7</v>
      </c>
      <c r="BN10" s="53">
        <f t="shared" si="3"/>
        <v>0</v>
      </c>
      <c r="BO10" s="53">
        <f t="shared" si="3"/>
        <v>17.8</v>
      </c>
      <c r="BP10" s="53">
        <f t="shared" si="3"/>
        <v>-0.78787827491760254</v>
      </c>
      <c r="BQ10" s="53">
        <f t="shared" si="3"/>
        <v>26</v>
      </c>
      <c r="BR10" s="53">
        <f t="shared" ref="BR10:CR10" si="5">MIN(BR$14:BR$77)</f>
        <v>3.7833333015441895</v>
      </c>
      <c r="BS10" s="53">
        <f t="shared" si="5"/>
        <v>1.5920403949813171</v>
      </c>
      <c r="BT10" s="53">
        <f t="shared" si="5"/>
        <v>1.4436585602170333</v>
      </c>
      <c r="BU10" s="53">
        <f t="shared" si="5"/>
        <v>0.56832833386528669</v>
      </c>
      <c r="BV10" s="53">
        <f t="shared" si="5"/>
        <v>0</v>
      </c>
      <c r="BW10" s="53">
        <f t="shared" si="5"/>
        <v>0.21400884648876345</v>
      </c>
      <c r="BX10" s="53">
        <f t="shared" si="5"/>
        <v>0</v>
      </c>
      <c r="BY10" s="53">
        <f t="shared" si="5"/>
        <v>17.220913280962922</v>
      </c>
      <c r="BZ10" s="53">
        <f>MIN(BZ$14:BZ$77)</f>
        <v>18.681318681318686</v>
      </c>
      <c r="CA10" s="53">
        <f t="shared" si="5"/>
        <v>38.9</v>
      </c>
      <c r="CB10" s="53">
        <f t="shared" si="5"/>
        <v>31.925270000000001</v>
      </c>
      <c r="CC10" s="53">
        <f t="shared" si="5"/>
        <v>62.2</v>
      </c>
      <c r="CD10" s="53">
        <f>MIN(CD$14:CD$77)</f>
        <v>64.400000000000006</v>
      </c>
      <c r="CE10" s="53">
        <f t="shared" si="5"/>
        <v>18.7</v>
      </c>
      <c r="CF10" s="53">
        <f t="shared" si="5"/>
        <v>11.7</v>
      </c>
      <c r="CG10" s="53">
        <f t="shared" si="5"/>
        <v>21</v>
      </c>
      <c r="CH10" s="53">
        <f t="shared" si="5"/>
        <v>7.0094553515580245</v>
      </c>
      <c r="CI10" s="53">
        <f t="shared" si="5"/>
        <v>0.94159001465517556</v>
      </c>
      <c r="CJ10" s="53">
        <f t="shared" si="5"/>
        <v>1.1056089204338191</v>
      </c>
      <c r="CK10" s="53">
        <f t="shared" si="5"/>
        <v>5.5121246709025487</v>
      </c>
      <c r="CL10" s="53">
        <f t="shared" si="5"/>
        <v>53.6</v>
      </c>
      <c r="CM10" s="53">
        <f t="shared" si="5"/>
        <v>14.388100000000001</v>
      </c>
      <c r="CN10" s="53">
        <f t="shared" si="5"/>
        <v>60.84</v>
      </c>
      <c r="CO10" s="53">
        <f t="shared" si="5"/>
        <v>3.8095238095238098</v>
      </c>
      <c r="CP10" s="53">
        <f t="shared" si="5"/>
        <v>492652.17971687764</v>
      </c>
      <c r="CQ10" s="53">
        <f t="shared" si="5"/>
        <v>109.99131047460362</v>
      </c>
      <c r="CR10" s="53">
        <f t="shared" si="5"/>
        <v>684.36999996049144</v>
      </c>
    </row>
    <row r="11" spans="1:97" ht="14.4" hidden="1" x14ac:dyDescent="0.3">
      <c r="A11" s="123"/>
      <c r="B11" s="123"/>
      <c r="C11" s="172"/>
      <c r="D11" s="172" t="s">
        <v>39</v>
      </c>
      <c r="E11" s="209"/>
      <c r="F11" s="209"/>
      <c r="G11" s="209"/>
      <c r="H11" s="209"/>
      <c r="I11" s="171">
        <f>AVERAGE(I$14:I$77)</f>
        <v>10.688687372828584</v>
      </c>
      <c r="J11" s="53">
        <f t="shared" ref="J11:BR11" si="6">AVERAGE(J$14:J$77)</f>
        <v>11.429701964946352</v>
      </c>
      <c r="K11" s="53">
        <f t="shared" si="6"/>
        <v>4.2440862666499379</v>
      </c>
      <c r="L11" s="53">
        <f t="shared" si="6"/>
        <v>2.6303213873162896</v>
      </c>
      <c r="M11" s="53">
        <f t="shared" ref="M11:S11" si="7">AVERAGE(M$14:M$77)</f>
        <v>10.080094278679622</v>
      </c>
      <c r="N11" s="53">
        <f t="shared" si="7"/>
        <v>1.7432191328967628</v>
      </c>
      <c r="O11" s="53">
        <f t="shared" si="7"/>
        <v>13218.0062953774</v>
      </c>
      <c r="P11" s="53">
        <f t="shared" si="7"/>
        <v>22955.860534200161</v>
      </c>
      <c r="Q11" s="53">
        <f t="shared" si="7"/>
        <v>3.9139350757324549</v>
      </c>
      <c r="R11" s="53">
        <f t="shared" si="7"/>
        <v>11.859375</v>
      </c>
      <c r="S11" s="53">
        <f t="shared" si="7"/>
        <v>82.372727272727275</v>
      </c>
      <c r="T11" s="53">
        <f t="shared" si="6"/>
        <v>31.699550178032389</v>
      </c>
      <c r="U11" s="53">
        <f t="shared" si="6"/>
        <v>34.563600035539622</v>
      </c>
      <c r="V11" s="53">
        <f t="shared" si="6"/>
        <v>696.96403175403179</v>
      </c>
      <c r="W11" s="53">
        <f t="shared" si="6"/>
        <v>22.658292091272127</v>
      </c>
      <c r="X11" s="53">
        <f t="shared" si="6"/>
        <v>1307.6027643807363</v>
      </c>
      <c r="Y11" s="53">
        <f t="shared" si="6"/>
        <v>4.4851263663186618</v>
      </c>
      <c r="Z11" s="53">
        <f t="shared" si="6"/>
        <v>1.2292187500000002</v>
      </c>
      <c r="AA11" s="53">
        <f t="shared" si="6"/>
        <v>12.42313984040792</v>
      </c>
      <c r="AB11" s="53">
        <f t="shared" si="6"/>
        <v>0.90079911555929715</v>
      </c>
      <c r="AC11" s="53">
        <f t="shared" si="6"/>
        <v>8.2421875</v>
      </c>
      <c r="AD11" s="53">
        <f t="shared" si="6"/>
        <v>10.53125</v>
      </c>
      <c r="AE11" s="53">
        <f t="shared" si="6"/>
        <v>60</v>
      </c>
      <c r="AF11" s="53">
        <f t="shared" si="6"/>
        <v>0.91202408075332642</v>
      </c>
      <c r="AG11" s="53">
        <f t="shared" si="6"/>
        <v>0.45573297142982483</v>
      </c>
      <c r="AH11" s="53">
        <f t="shared" si="6"/>
        <v>0</v>
      </c>
      <c r="AI11" s="53">
        <f t="shared" si="6"/>
        <v>0</v>
      </c>
      <c r="AJ11" s="53">
        <f t="shared" si="6"/>
        <v>0.6246718750000001</v>
      </c>
      <c r="AK11" s="53">
        <f t="shared" si="6"/>
        <v>15.0346875</v>
      </c>
      <c r="AL11" s="53">
        <f t="shared" si="6"/>
        <v>27.453749999999999</v>
      </c>
      <c r="AM11" s="53">
        <f t="shared" si="6"/>
        <v>29.922960096781807</v>
      </c>
      <c r="AN11" s="53">
        <f t="shared" si="6"/>
        <v>0.45093749999999994</v>
      </c>
      <c r="AO11" s="53">
        <f t="shared" si="6"/>
        <v>1.0653125000000001</v>
      </c>
      <c r="AP11" s="53">
        <f t="shared" si="6"/>
        <v>1.2914062499999996</v>
      </c>
      <c r="AQ11" s="53">
        <f t="shared" si="6"/>
        <v>1.2648437499999998</v>
      </c>
      <c r="AR11" s="53">
        <f t="shared" si="6"/>
        <v>2.6184995156250004</v>
      </c>
      <c r="AS11" s="53">
        <f t="shared" si="6"/>
        <v>6.3083191681824262</v>
      </c>
      <c r="AT11" s="53">
        <f t="shared" si="6"/>
        <v>40</v>
      </c>
      <c r="AU11" s="53">
        <f t="shared" si="6"/>
        <v>1.4145194292068484</v>
      </c>
      <c r="AV11" s="53">
        <f t="shared" si="6"/>
        <v>6.7324662208557129</v>
      </c>
      <c r="AW11" s="53">
        <f t="shared" si="6"/>
        <v>8.6249999999999952E-2</v>
      </c>
      <c r="AX11" s="53">
        <f t="shared" si="6"/>
        <v>1876.5335211265169</v>
      </c>
      <c r="AY11" s="53">
        <f t="shared" si="6"/>
        <v>910703</v>
      </c>
      <c r="AZ11" s="53">
        <f t="shared" si="6"/>
        <v>28.503125000000008</v>
      </c>
      <c r="BA11" s="53">
        <f t="shared" si="6"/>
        <v>4.9062500000000009</v>
      </c>
      <c r="BB11" s="53">
        <f t="shared" si="6"/>
        <v>8.1359374999999989</v>
      </c>
      <c r="BC11" s="53">
        <f t="shared" si="6"/>
        <v>27.095312500000006</v>
      </c>
      <c r="BD11" s="53">
        <f t="shared" si="6"/>
        <v>436.96442153505643</v>
      </c>
      <c r="BE11" s="53">
        <f t="shared" si="6"/>
        <v>146.75832214561254</v>
      </c>
      <c r="BF11" s="53">
        <f t="shared" si="6"/>
        <v>1178.0004245144253</v>
      </c>
      <c r="BG11" s="53">
        <f t="shared" si="6"/>
        <v>13.746562499999991</v>
      </c>
      <c r="BH11" s="53">
        <f t="shared" si="6"/>
        <v>7.6562530306432599</v>
      </c>
      <c r="BI11" s="53">
        <f t="shared" si="6"/>
        <v>6.8578125000000005</v>
      </c>
      <c r="BJ11" s="53">
        <f t="shared" si="6"/>
        <v>26.215624999999999</v>
      </c>
      <c r="BK11" s="53">
        <f t="shared" si="6"/>
        <v>11.501562499999999</v>
      </c>
      <c r="BL11" s="53">
        <f t="shared" si="6"/>
        <v>1.5040625000000005</v>
      </c>
      <c r="BM11" s="53">
        <f t="shared" si="6"/>
        <v>5.0015625000000012</v>
      </c>
      <c r="BN11" s="53">
        <f t="shared" si="6"/>
        <v>2.9251562499999992</v>
      </c>
      <c r="BO11" s="53">
        <f t="shared" si="6"/>
        <v>74.492187499999986</v>
      </c>
      <c r="BP11" s="53">
        <f t="shared" si="6"/>
        <v>-0.78787827491760254</v>
      </c>
      <c r="BQ11" s="53">
        <f t="shared" si="6"/>
        <v>26</v>
      </c>
      <c r="BR11" s="53">
        <f t="shared" si="6"/>
        <v>3.7833333015441895</v>
      </c>
      <c r="BS11" s="53">
        <f t="shared" ref="BS11:CR11" si="8">AVERAGE(BS$14:BS$77)</f>
        <v>82.688682969927243</v>
      </c>
      <c r="BT11" s="53">
        <f t="shared" si="8"/>
        <v>11.796435333091731</v>
      </c>
      <c r="BU11" s="53">
        <f t="shared" si="8"/>
        <v>3.4964778779124339</v>
      </c>
      <c r="BV11" s="53">
        <f t="shared" si="8"/>
        <v>27.070492369927226</v>
      </c>
      <c r="BW11" s="53">
        <f t="shared" si="8"/>
        <v>8.6051119147825883</v>
      </c>
      <c r="BX11" s="53">
        <f t="shared" si="8"/>
        <v>60.552422813429999</v>
      </c>
      <c r="BY11" s="53">
        <f t="shared" si="8"/>
        <v>56.118378784607707</v>
      </c>
      <c r="BZ11" s="53">
        <f>AVERAGE(BZ$14:BZ$77)</f>
        <v>80.692057979689679</v>
      </c>
      <c r="CA11" s="53">
        <f t="shared" si="8"/>
        <v>65.303125000000009</v>
      </c>
      <c r="CB11" s="53">
        <f t="shared" si="8"/>
        <v>87.295313906249973</v>
      </c>
      <c r="CC11" s="53">
        <f t="shared" si="8"/>
        <v>87.032812499999991</v>
      </c>
      <c r="CD11" s="53">
        <f>AVERAGE(CD$14:CD$77)</f>
        <v>92.926562500000003</v>
      </c>
      <c r="CE11" s="53">
        <f t="shared" si="8"/>
        <v>57.323437500000004</v>
      </c>
      <c r="CF11" s="53">
        <f t="shared" si="8"/>
        <v>35.4375</v>
      </c>
      <c r="CG11" s="53">
        <f t="shared" si="8"/>
        <v>62.137500000000003</v>
      </c>
      <c r="CH11" s="53">
        <f t="shared" si="8"/>
        <v>46.847027644542905</v>
      </c>
      <c r="CI11" s="53">
        <f t="shared" si="8"/>
        <v>7.4213860328641568</v>
      </c>
      <c r="CJ11" s="53">
        <f t="shared" si="8"/>
        <v>9.9529427728769289</v>
      </c>
      <c r="CK11" s="53">
        <f t="shared" si="8"/>
        <v>18.734393157613333</v>
      </c>
      <c r="CL11" s="53">
        <f t="shared" si="8"/>
        <v>73.335937499999986</v>
      </c>
      <c r="CM11" s="53">
        <f t="shared" si="8"/>
        <v>62.5104578125</v>
      </c>
      <c r="CN11" s="53">
        <f t="shared" si="8"/>
        <v>73.597343749999993</v>
      </c>
      <c r="CO11" s="53">
        <f t="shared" si="8"/>
        <v>20.335315469671308</v>
      </c>
      <c r="CP11" s="53">
        <f t="shared" si="8"/>
        <v>2593401.4155322514</v>
      </c>
      <c r="CQ11" s="53">
        <f t="shared" si="8"/>
        <v>1307.6027643807363</v>
      </c>
      <c r="CR11" s="53">
        <f t="shared" si="8"/>
        <v>2305.7615625972626</v>
      </c>
    </row>
    <row r="12" spans="1:97" ht="14.4" hidden="1" x14ac:dyDescent="0.3">
      <c r="A12" s="123"/>
      <c r="B12" s="123"/>
      <c r="C12" s="172"/>
      <c r="D12" s="172" t="s">
        <v>40</v>
      </c>
      <c r="E12" s="209"/>
      <c r="F12" s="209"/>
      <c r="G12" s="209"/>
      <c r="H12" s="209"/>
      <c r="I12" s="117">
        <f>ABS(SKEW(I$14:I$77))</f>
        <v>1.0742136338581256</v>
      </c>
      <c r="J12" s="52">
        <f t="shared" ref="J12:BR12" si="9">ABS(SKEW(J$14:J$77))</f>
        <v>1.4937328344576071</v>
      </c>
      <c r="K12" s="52">
        <f t="shared" si="9"/>
        <v>2.0973229126850921</v>
      </c>
      <c r="L12" s="52">
        <f t="shared" si="9"/>
        <v>0.7395623336104965</v>
      </c>
      <c r="M12" s="52">
        <f t="shared" ref="M12:S12" si="10">ABS(SKEW(M$14:M$77))</f>
        <v>1.9691029242282172</v>
      </c>
      <c r="N12" s="52">
        <f t="shared" si="10"/>
        <v>2.5355709642642514</v>
      </c>
      <c r="O12" s="52">
        <f t="shared" si="10"/>
        <v>1.984168651451895</v>
      </c>
      <c r="P12" s="52">
        <f t="shared" si="10"/>
        <v>1.7868989041782846</v>
      </c>
      <c r="Q12" s="52">
        <f t="shared" si="10"/>
        <v>2.2414561498744487</v>
      </c>
      <c r="R12" s="52">
        <f t="shared" si="10"/>
        <v>1.625821022086021</v>
      </c>
      <c r="S12" s="52">
        <f t="shared" si="10"/>
        <v>2.6364154242871951</v>
      </c>
      <c r="T12" s="52">
        <f t="shared" si="9"/>
        <v>0.67768920089450246</v>
      </c>
      <c r="U12" s="52">
        <f t="shared" si="9"/>
        <v>1.1558760114420523</v>
      </c>
      <c r="V12" s="52">
        <f t="shared" si="9"/>
        <v>6.2247475949553648</v>
      </c>
      <c r="W12" s="52">
        <f t="shared" si="9"/>
        <v>4.92075779640611</v>
      </c>
      <c r="X12" s="52">
        <f t="shared" si="9"/>
        <v>5.5687011203279075</v>
      </c>
      <c r="Y12" s="52">
        <f t="shared" si="9"/>
        <v>0.97683788439574515</v>
      </c>
      <c r="Z12" s="52">
        <f t="shared" si="9"/>
        <v>1.5526324355321668</v>
      </c>
      <c r="AA12" s="52">
        <f t="shared" si="9"/>
        <v>2.5374467344905898</v>
      </c>
      <c r="AB12" s="52">
        <f t="shared" si="9"/>
        <v>2.9449296238460483</v>
      </c>
      <c r="AC12" s="52">
        <f t="shared" si="9"/>
        <v>1.762174923826092</v>
      </c>
      <c r="AD12" s="52">
        <f>ABS(SKEW(AD$14:AD$77))</f>
        <v>0.55383926299848696</v>
      </c>
      <c r="AE12" s="52" t="e">
        <f>ABS(SKEW(AE$14:AE$77))</f>
        <v>#DIV/0!</v>
      </c>
      <c r="AF12" s="52" t="e">
        <f t="shared" si="9"/>
        <v>#DIV/0!</v>
      </c>
      <c r="AG12" s="52" t="e">
        <f t="shared" si="9"/>
        <v>#DIV/0!</v>
      </c>
      <c r="AH12" s="52" t="e">
        <f t="shared" si="9"/>
        <v>#DIV/0!</v>
      </c>
      <c r="AI12" s="52" t="e">
        <f t="shared" si="9"/>
        <v>#DIV/0!</v>
      </c>
      <c r="AJ12" s="52">
        <f t="shared" si="9"/>
        <v>0.48274791247218818</v>
      </c>
      <c r="AK12" s="52">
        <f t="shared" si="9"/>
        <v>1.4978435957284855</v>
      </c>
      <c r="AL12" s="52">
        <f t="shared" si="9"/>
        <v>0.75796724354376455</v>
      </c>
      <c r="AM12" s="52">
        <f t="shared" si="9"/>
        <v>0.18400039914074864</v>
      </c>
      <c r="AN12" s="52">
        <f t="shared" si="9"/>
        <v>2.793139480476313</v>
      </c>
      <c r="AO12" s="52">
        <f t="shared" si="9"/>
        <v>0.91996331608138182</v>
      </c>
      <c r="AP12" s="52">
        <f t="shared" si="9"/>
        <v>1.6194740215505752</v>
      </c>
      <c r="AQ12" s="52">
        <f t="shared" si="9"/>
        <v>1.6376118264791149</v>
      </c>
      <c r="AR12" s="52">
        <f t="shared" si="9"/>
        <v>0.83897816864733032</v>
      </c>
      <c r="AS12" s="52">
        <f t="shared" si="9"/>
        <v>2.6510102438314935</v>
      </c>
      <c r="AT12" s="52" t="e">
        <f t="shared" si="9"/>
        <v>#DIV/0!</v>
      </c>
      <c r="AU12" s="52">
        <f t="shared" si="9"/>
        <v>1.0721108546203642</v>
      </c>
      <c r="AV12" s="52">
        <f t="shared" si="9"/>
        <v>1.0758322587555895</v>
      </c>
      <c r="AW12" s="52">
        <f t="shared" si="9"/>
        <v>3.0810568940061676</v>
      </c>
      <c r="AX12" s="52">
        <f t="shared" si="9"/>
        <v>2.3571429121460383</v>
      </c>
      <c r="AY12" s="52" t="e">
        <f t="shared" si="9"/>
        <v>#DIV/0!</v>
      </c>
      <c r="AZ12" s="52">
        <f t="shared" si="9"/>
        <v>0.98490884500592302</v>
      </c>
      <c r="BA12" s="52">
        <f t="shared" si="9"/>
        <v>1.6791042066685455</v>
      </c>
      <c r="BB12" s="52">
        <f t="shared" si="9"/>
        <v>1.3502136174352879</v>
      </c>
      <c r="BC12" s="52">
        <f t="shared" si="9"/>
        <v>0.28261665172352479</v>
      </c>
      <c r="BD12" s="52">
        <f t="shared" si="9"/>
        <v>3.1631905441546597</v>
      </c>
      <c r="BE12" s="52">
        <f t="shared" si="9"/>
        <v>3.2431027755595445</v>
      </c>
      <c r="BF12" s="52">
        <f t="shared" si="9"/>
        <v>4.244377074748372</v>
      </c>
      <c r="BG12" s="52">
        <f t="shared" si="9"/>
        <v>1.3533577093061695</v>
      </c>
      <c r="BH12" s="52">
        <f t="shared" si="9"/>
        <v>1.5050150650033496</v>
      </c>
      <c r="BI12" s="52">
        <f t="shared" si="9"/>
        <v>1.0203194448093116</v>
      </c>
      <c r="BJ12" s="52">
        <f t="shared" si="9"/>
        <v>0.26560974866088255</v>
      </c>
      <c r="BK12" s="52">
        <f t="shared" si="9"/>
        <v>1.3214094663979281</v>
      </c>
      <c r="BL12" s="52">
        <f t="shared" si="9"/>
        <v>0.22352750001131683</v>
      </c>
      <c r="BM12" s="52">
        <f t="shared" si="9"/>
        <v>0.68941895422050792</v>
      </c>
      <c r="BN12" s="52">
        <f t="shared" si="9"/>
        <v>4.4570926337882053</v>
      </c>
      <c r="BO12" s="52">
        <f t="shared" si="9"/>
        <v>1.1482829589511923</v>
      </c>
      <c r="BP12" s="52" t="e">
        <f t="shared" si="9"/>
        <v>#DIV/0!</v>
      </c>
      <c r="BQ12" s="52" t="e">
        <f t="shared" si="9"/>
        <v>#DIV/0!</v>
      </c>
      <c r="BR12" s="52" t="e">
        <f t="shared" si="9"/>
        <v>#DIV/0!</v>
      </c>
      <c r="BS12" s="52">
        <f t="shared" ref="BS12:CR12" si="11">ABS(SKEW(BS$14:BS$77))</f>
        <v>0.77666600700096122</v>
      </c>
      <c r="BT12" s="52">
        <f t="shared" si="11"/>
        <v>0.99805526336745509</v>
      </c>
      <c r="BU12" s="52">
        <f t="shared" si="11"/>
        <v>2.80640654489796</v>
      </c>
      <c r="BV12" s="52">
        <f t="shared" si="11"/>
        <v>0.88693270976071847</v>
      </c>
      <c r="BW12" s="52">
        <f t="shared" si="11"/>
        <v>3.5807356068831644</v>
      </c>
      <c r="BX12" s="52">
        <f t="shared" si="11"/>
        <v>3.6227618265822716</v>
      </c>
      <c r="BY12" s="52">
        <f t="shared" si="11"/>
        <v>0.38111377081376935</v>
      </c>
      <c r="BZ12" s="52">
        <f>ABS(SKEW(BZ$14:BZ$77))</f>
        <v>1.5343189345476616</v>
      </c>
      <c r="CA12" s="52">
        <f t="shared" si="11"/>
        <v>0.2582411279839828</v>
      </c>
      <c r="CB12" s="52">
        <f t="shared" si="11"/>
        <v>2.374140665299842</v>
      </c>
      <c r="CC12" s="52">
        <f t="shared" si="11"/>
        <v>1.3010472772222343</v>
      </c>
      <c r="CD12" s="52">
        <f>ABS(SKEW(CD$14:CD$77))</f>
        <v>2.1495603690268834</v>
      </c>
      <c r="CE12" s="52">
        <f t="shared" si="11"/>
        <v>0.24213595341606495</v>
      </c>
      <c r="CF12" s="52">
        <f t="shared" si="11"/>
        <v>0.35988887948915582</v>
      </c>
      <c r="CG12" s="52">
        <f t="shared" si="11"/>
        <v>0.19605471956312945</v>
      </c>
      <c r="CH12" s="52">
        <f t="shared" si="11"/>
        <v>0.27644217099355789</v>
      </c>
      <c r="CI12" s="52">
        <f t="shared" si="11"/>
        <v>0.92307953968958312</v>
      </c>
      <c r="CJ12" s="52">
        <f t="shared" si="11"/>
        <v>0.18872809342809865</v>
      </c>
      <c r="CK12" s="52">
        <f t="shared" si="11"/>
        <v>1.7641971685190467</v>
      </c>
      <c r="CL12" s="52">
        <f t="shared" si="11"/>
        <v>6.4340286416792611E-2</v>
      </c>
      <c r="CM12" s="52">
        <f t="shared" si="11"/>
        <v>5.7602468536211031</v>
      </c>
      <c r="CN12" s="52">
        <f t="shared" si="11"/>
        <v>2.5855127688809553E-2</v>
      </c>
      <c r="CO12" s="52">
        <f t="shared" si="11"/>
        <v>0.66324037982688089</v>
      </c>
      <c r="CP12" s="52">
        <f t="shared" si="11"/>
        <v>3.9885646998799293</v>
      </c>
      <c r="CQ12" s="52">
        <f t="shared" si="11"/>
        <v>5.5687011203279075</v>
      </c>
      <c r="CR12" s="52">
        <f t="shared" si="11"/>
        <v>0.92450968422692825</v>
      </c>
    </row>
    <row r="13" spans="1:97" ht="27.6" hidden="1" x14ac:dyDescent="0.3">
      <c r="A13" s="208" t="s">
        <v>659</v>
      </c>
      <c r="B13" s="174" t="s">
        <v>469</v>
      </c>
      <c r="C13" s="174" t="s">
        <v>470</v>
      </c>
      <c r="D13" s="173" t="s">
        <v>41</v>
      </c>
      <c r="E13" s="160"/>
      <c r="F13" s="160"/>
      <c r="G13" s="160"/>
      <c r="H13" s="160"/>
      <c r="I13" s="160">
        <f>KURT(I$14:I$77)</f>
        <v>0.82926411738926742</v>
      </c>
      <c r="J13" s="160">
        <f t="shared" ref="J13:BR13" si="12">KURT(J$14:J$77)</f>
        <v>2.04966895132746</v>
      </c>
      <c r="K13" s="160">
        <f t="shared" si="12"/>
        <v>3.2767173240273486</v>
      </c>
      <c r="L13" s="160">
        <f t="shared" si="12"/>
        <v>-0.40378987428173874</v>
      </c>
      <c r="M13" s="160">
        <f t="shared" ref="M13:S13" si="13">KURT(M$14:M$77)</f>
        <v>2.3385621559475842</v>
      </c>
      <c r="N13" s="160">
        <f t="shared" si="13"/>
        <v>6.6055972497757081</v>
      </c>
      <c r="O13" s="160">
        <f t="shared" si="13"/>
        <v>3.9394901603244783</v>
      </c>
      <c r="P13" s="160">
        <f t="shared" si="13"/>
        <v>3.0193613461600002</v>
      </c>
      <c r="Q13" s="160">
        <f t="shared" si="13"/>
        <v>3.8976955941189484</v>
      </c>
      <c r="R13" s="160">
        <f t="shared" si="13"/>
        <v>3.5579415466842468</v>
      </c>
      <c r="S13" s="160">
        <f t="shared" si="13"/>
        <v>8.9191884929665832</v>
      </c>
      <c r="T13" s="160">
        <f t="shared" si="12"/>
        <v>-0.41899995632526377</v>
      </c>
      <c r="U13" s="160">
        <f t="shared" si="12"/>
        <v>1.3455130202053862</v>
      </c>
      <c r="V13" s="160">
        <f t="shared" si="12"/>
        <v>44.950028451560478</v>
      </c>
      <c r="W13" s="160">
        <f t="shared" si="12"/>
        <v>30.564378972487212</v>
      </c>
      <c r="X13" s="160">
        <f t="shared" si="12"/>
        <v>35.630587685790367</v>
      </c>
      <c r="Y13" s="160">
        <f t="shared" si="12"/>
        <v>0.53110913658629721</v>
      </c>
      <c r="Z13" s="160">
        <f t="shared" si="12"/>
        <v>5.4214388706756589</v>
      </c>
      <c r="AA13" s="160">
        <f t="shared" si="12"/>
        <v>8.0443561415220231</v>
      </c>
      <c r="AB13" s="160">
        <f t="shared" si="12"/>
        <v>9.5293750502354619</v>
      </c>
      <c r="AC13" s="160">
        <f t="shared" si="12"/>
        <v>3.0177756875074486</v>
      </c>
      <c r="AD13" s="160">
        <f t="shared" si="12"/>
        <v>-0.15808194895266148</v>
      </c>
      <c r="AE13" s="160" t="e">
        <f t="shared" si="12"/>
        <v>#DIV/0!</v>
      </c>
      <c r="AF13" s="160" t="e">
        <f t="shared" si="12"/>
        <v>#DIV/0!</v>
      </c>
      <c r="AG13" s="160" t="e">
        <f t="shared" si="12"/>
        <v>#DIV/0!</v>
      </c>
      <c r="AH13" s="160" t="e">
        <f t="shared" si="12"/>
        <v>#DIV/0!</v>
      </c>
      <c r="AI13" s="160" t="e">
        <f t="shared" si="12"/>
        <v>#DIV/0!</v>
      </c>
      <c r="AJ13" s="160">
        <f t="shared" si="12"/>
        <v>2.3225444212461595</v>
      </c>
      <c r="AK13" s="160">
        <f t="shared" si="12"/>
        <v>2.3718919650279737</v>
      </c>
      <c r="AL13" s="160">
        <f t="shared" si="12"/>
        <v>0.48489429968131237</v>
      </c>
      <c r="AM13" s="160">
        <f t="shared" si="12"/>
        <v>-0.21412651943074179</v>
      </c>
      <c r="AN13" s="160">
        <f t="shared" si="12"/>
        <v>10.913059291425512</v>
      </c>
      <c r="AO13" s="160">
        <f t="shared" si="12"/>
        <v>1.6428973454649505</v>
      </c>
      <c r="AP13" s="160">
        <f t="shared" si="12"/>
        <v>4.7894920305511528</v>
      </c>
      <c r="AQ13" s="160">
        <f t="shared" si="12"/>
        <v>3.3069576679328128</v>
      </c>
      <c r="AR13" s="160">
        <f t="shared" si="12"/>
        <v>0.38908709477890024</v>
      </c>
      <c r="AS13" s="160">
        <f t="shared" si="12"/>
        <v>8.2722251945646512</v>
      </c>
      <c r="AT13" s="160" t="e">
        <f t="shared" si="12"/>
        <v>#DIV/0!</v>
      </c>
      <c r="AU13" s="160">
        <f t="shared" si="12"/>
        <v>-1.9585416498232053</v>
      </c>
      <c r="AV13" s="160">
        <f t="shared" si="12"/>
        <v>-1.9535640693666911</v>
      </c>
      <c r="AW13" s="160">
        <f t="shared" si="12"/>
        <v>11.051949907899491</v>
      </c>
      <c r="AX13" s="160">
        <f t="shared" si="12"/>
        <v>5.3293796132986886</v>
      </c>
      <c r="AY13" s="160" t="e">
        <f t="shared" si="12"/>
        <v>#DIV/0!</v>
      </c>
      <c r="AZ13" s="160">
        <f t="shared" si="12"/>
        <v>0.77849201209701402</v>
      </c>
      <c r="BA13" s="160">
        <f t="shared" si="12"/>
        <v>4.8626168273421007</v>
      </c>
      <c r="BB13" s="160">
        <f t="shared" si="12"/>
        <v>2.8295715943692059</v>
      </c>
      <c r="BC13" s="160">
        <f t="shared" si="12"/>
        <v>-0.38610342645214635</v>
      </c>
      <c r="BD13" s="160">
        <f t="shared" si="12"/>
        <v>13.289294437594336</v>
      </c>
      <c r="BE13" s="160">
        <f t="shared" si="12"/>
        <v>12.221844285693951</v>
      </c>
      <c r="BF13" s="160">
        <f t="shared" si="12"/>
        <v>22.237851677824462</v>
      </c>
      <c r="BG13" s="160">
        <f t="shared" si="12"/>
        <v>2.4322127983130928</v>
      </c>
      <c r="BH13" s="160">
        <f t="shared" si="12"/>
        <v>2.4026759392586632</v>
      </c>
      <c r="BI13" s="160">
        <f t="shared" si="12"/>
        <v>2.1821724432168486</v>
      </c>
      <c r="BJ13" s="160">
        <f t="shared" si="12"/>
        <v>-0.34258071709139681</v>
      </c>
      <c r="BK13" s="160">
        <f t="shared" si="12"/>
        <v>1.4082491576836418</v>
      </c>
      <c r="BL13" s="160">
        <f t="shared" si="12"/>
        <v>1.1229176472394355</v>
      </c>
      <c r="BM13" s="160">
        <f t="shared" si="12"/>
        <v>0.58002086909855599</v>
      </c>
      <c r="BN13" s="160">
        <f t="shared" si="12"/>
        <v>18.940775069472128</v>
      </c>
      <c r="BO13" s="160">
        <f t="shared" si="12"/>
        <v>1.1932850211737138</v>
      </c>
      <c r="BP13" s="160" t="e">
        <f t="shared" si="12"/>
        <v>#DIV/0!</v>
      </c>
      <c r="BQ13" s="160" t="e">
        <f t="shared" si="12"/>
        <v>#DIV/0!</v>
      </c>
      <c r="BR13" s="160" t="e">
        <f t="shared" si="12"/>
        <v>#DIV/0!</v>
      </c>
      <c r="BS13" s="160">
        <f t="shared" ref="BS13:CR13" si="14">KURT(BS$14:BS$77)</f>
        <v>-0.43605135438057863</v>
      </c>
      <c r="BT13" s="160">
        <f t="shared" si="14"/>
        <v>-0.14696949314737084</v>
      </c>
      <c r="BU13" s="160">
        <f t="shared" si="14"/>
        <v>6.1790307479560544</v>
      </c>
      <c r="BV13" s="160">
        <f t="shared" si="14"/>
        <v>-0.52451774430589726</v>
      </c>
      <c r="BW13" s="160">
        <f t="shared" si="14"/>
        <v>14.46885950291253</v>
      </c>
      <c r="BX13" s="160">
        <f t="shared" si="14"/>
        <v>14.014746487114671</v>
      </c>
      <c r="BY13" s="160">
        <f t="shared" si="14"/>
        <v>-0.56654188337432432</v>
      </c>
      <c r="BZ13" s="160">
        <f>KURT(BZ$14:BZ$77)</f>
        <v>2.3368578229212442</v>
      </c>
      <c r="CA13" s="160">
        <f t="shared" si="14"/>
        <v>-0.57734435060056555</v>
      </c>
      <c r="CB13" s="160">
        <f t="shared" si="14"/>
        <v>5.5291389755720486</v>
      </c>
      <c r="CC13" s="160">
        <f t="shared" si="14"/>
        <v>2.2202328629639378</v>
      </c>
      <c r="CD13" s="160">
        <f>KURT(CD$14:CD$77)</f>
        <v>5.985992323907003</v>
      </c>
      <c r="CE13" s="160">
        <f t="shared" si="14"/>
        <v>-0.46117209228479528</v>
      </c>
      <c r="CF13" s="160">
        <f t="shared" si="14"/>
        <v>-0.498849420638249</v>
      </c>
      <c r="CG13" s="160">
        <f t="shared" si="14"/>
        <v>-0.96047088176541484</v>
      </c>
      <c r="CH13" s="160">
        <f t="shared" si="14"/>
        <v>-0.46666433704309096</v>
      </c>
      <c r="CI13" s="160">
        <f t="shared" si="14"/>
        <v>2.1161942266639331</v>
      </c>
      <c r="CJ13" s="160">
        <f t="shared" si="14"/>
        <v>0.67727297173653023</v>
      </c>
      <c r="CK13" s="160">
        <f t="shared" si="14"/>
        <v>4.584696766985445</v>
      </c>
      <c r="CL13" s="160">
        <f t="shared" si="14"/>
        <v>0.22754524595057513</v>
      </c>
      <c r="CM13" s="160">
        <f t="shared" si="14"/>
        <v>39.595822767469294</v>
      </c>
      <c r="CN13" s="160">
        <f t="shared" si="14"/>
        <v>-0.57490793686099106</v>
      </c>
      <c r="CO13" s="160">
        <f t="shared" si="14"/>
        <v>-0.23115234935243434</v>
      </c>
      <c r="CP13" s="160">
        <f t="shared" si="14"/>
        <v>21.554240752786132</v>
      </c>
      <c r="CQ13" s="160">
        <f t="shared" si="14"/>
        <v>35.630587685790367</v>
      </c>
      <c r="CR13" s="160">
        <f t="shared" si="14"/>
        <v>0.67190837001544956</v>
      </c>
    </row>
    <row r="14" spans="1:97" ht="14.4" x14ac:dyDescent="0.3">
      <c r="A14" s="206" t="s">
        <v>377</v>
      </c>
      <c r="B14" s="323" t="s">
        <v>383</v>
      </c>
      <c r="C14" s="323" t="s">
        <v>314</v>
      </c>
      <c r="D14" s="207">
        <v>1004</v>
      </c>
      <c r="E14" s="180">
        <v>338452.875</v>
      </c>
      <c r="F14" s="180">
        <v>31470.7109375</v>
      </c>
      <c r="G14" s="179">
        <v>2.1015927770847522E-3</v>
      </c>
      <c r="H14" s="179">
        <v>1.9541455748003949E-4</v>
      </c>
      <c r="I14" s="139">
        <v>0</v>
      </c>
      <c r="J14" s="139">
        <v>1.5584265350941069</v>
      </c>
      <c r="K14" s="139">
        <v>0</v>
      </c>
      <c r="L14" s="139">
        <v>2.955752987121365</v>
      </c>
      <c r="M14" s="139">
        <v>72.582766622646446</v>
      </c>
      <c r="N14" s="139">
        <v>11.999884320224623</v>
      </c>
      <c r="O14" s="133"/>
      <c r="P14" s="133"/>
      <c r="Q14" s="139">
        <v>29.396972562660462</v>
      </c>
      <c r="R14" s="139">
        <v>5</v>
      </c>
      <c r="S14" s="175" t="s">
        <v>465</v>
      </c>
      <c r="T14" s="139">
        <v>33.498659094607703</v>
      </c>
      <c r="U14" s="139">
        <v>21.418620568209484</v>
      </c>
      <c r="V14" s="139">
        <v>492.21401365064173</v>
      </c>
      <c r="W14" s="139">
        <v>37.290561686358402</v>
      </c>
      <c r="X14" s="137">
        <v>510.31929693157554</v>
      </c>
      <c r="Y14" s="135">
        <v>4.1362709759916978</v>
      </c>
      <c r="Z14" s="136">
        <v>0.5</v>
      </c>
      <c r="AA14" s="141">
        <v>8.2314233539354174</v>
      </c>
      <c r="AB14" s="200">
        <v>0.4012597282841141</v>
      </c>
      <c r="AC14" s="139">
        <v>2.5</v>
      </c>
      <c r="AD14" s="139">
        <v>9.9</v>
      </c>
      <c r="AE14" s="142">
        <v>60</v>
      </c>
      <c r="AF14" s="143">
        <v>0.91202408075332642</v>
      </c>
      <c r="AG14" s="144">
        <v>0.45573297142982483</v>
      </c>
      <c r="AH14" s="144">
        <v>0</v>
      </c>
      <c r="AI14" s="144">
        <v>0</v>
      </c>
      <c r="AJ14" s="141">
        <v>0.60599999999999998</v>
      </c>
      <c r="AK14" s="123">
        <v>12.07</v>
      </c>
      <c r="AL14" s="123">
        <v>25.7</v>
      </c>
      <c r="AM14" s="201">
        <v>31.947717509030582</v>
      </c>
      <c r="AN14" s="128">
        <v>0.379</v>
      </c>
      <c r="AO14" s="123">
        <v>1.1599999999999999</v>
      </c>
      <c r="AP14" s="123">
        <v>1.36</v>
      </c>
      <c r="AQ14" s="145">
        <v>1.07</v>
      </c>
      <c r="AR14" s="202">
        <v>1.978691</v>
      </c>
      <c r="AS14" s="202">
        <v>6.0879320822193232</v>
      </c>
      <c r="AT14" s="123">
        <v>40</v>
      </c>
      <c r="AU14" s="204">
        <v>1.4145194292068481</v>
      </c>
      <c r="AV14" s="133">
        <v>6.7324662208557129</v>
      </c>
      <c r="AW14" s="146">
        <v>0.11</v>
      </c>
      <c r="AX14" s="151">
        <v>14105.739418878211</v>
      </c>
      <c r="AY14" s="148"/>
      <c r="AZ14" s="128">
        <v>18.100000000000001</v>
      </c>
      <c r="BA14" s="203">
        <v>6.1</v>
      </c>
      <c r="BB14" s="203">
        <v>6.4</v>
      </c>
      <c r="BC14" s="139">
        <v>38.1</v>
      </c>
      <c r="BD14" s="139">
        <v>533.28891641296627</v>
      </c>
      <c r="BE14" s="133">
        <v>32.088035663340435</v>
      </c>
      <c r="BF14" s="140">
        <v>814.37221545581235</v>
      </c>
      <c r="BG14" s="139">
        <v>27.67</v>
      </c>
      <c r="BH14" s="140">
        <v>10.000032264413321</v>
      </c>
      <c r="BI14" s="139">
        <v>15</v>
      </c>
      <c r="BJ14" s="139">
        <v>41.4</v>
      </c>
      <c r="BK14" s="139">
        <v>8.5</v>
      </c>
      <c r="BL14" s="153">
        <v>2.11</v>
      </c>
      <c r="BM14" s="153">
        <v>6</v>
      </c>
      <c r="BN14" s="141">
        <v>0.13</v>
      </c>
      <c r="BO14" s="147">
        <v>93.199999999999989</v>
      </c>
      <c r="BP14" s="143">
        <v>-0.78787827491760254</v>
      </c>
      <c r="BQ14" s="133">
        <v>26</v>
      </c>
      <c r="BR14" s="133">
        <v>3.7833333015441895</v>
      </c>
      <c r="BS14" s="133">
        <v>225.28014003641766</v>
      </c>
      <c r="BT14" s="133">
        <v>28.55806158787794</v>
      </c>
      <c r="BU14" s="133">
        <v>23.908985114956831</v>
      </c>
      <c r="BV14" s="133">
        <v>41.79057246074386</v>
      </c>
      <c r="BW14" s="133">
        <v>40.233145463617674</v>
      </c>
      <c r="BX14" s="133">
        <v>903.10571200248182</v>
      </c>
      <c r="BY14" s="133">
        <v>48.552730038462727</v>
      </c>
      <c r="BZ14" s="133">
        <v>46.938775510204081</v>
      </c>
      <c r="CA14" s="133">
        <v>81.900000000000006</v>
      </c>
      <c r="CB14" s="133">
        <v>86.641260000000003</v>
      </c>
      <c r="CC14" s="133">
        <v>88.8</v>
      </c>
      <c r="CD14" s="133">
        <v>94.2</v>
      </c>
      <c r="CE14" s="133">
        <v>36.9</v>
      </c>
      <c r="CF14" s="133">
        <v>23.2</v>
      </c>
      <c r="CG14" s="133">
        <v>49.7</v>
      </c>
      <c r="CH14" s="133">
        <v>39.358928874896755</v>
      </c>
      <c r="CI14" s="133">
        <v>11.770335109037084</v>
      </c>
      <c r="CJ14" s="133">
        <v>12.947368619940793</v>
      </c>
      <c r="CK14" s="133">
        <v>16.624134583295973</v>
      </c>
      <c r="CL14" s="133">
        <v>87.6</v>
      </c>
      <c r="CM14" s="133">
        <v>53.148499999999999</v>
      </c>
      <c r="CN14" s="133">
        <v>79.17</v>
      </c>
      <c r="CO14" s="133">
        <v>20.408163265306122</v>
      </c>
      <c r="CP14" s="133">
        <v>934552.83117252681</v>
      </c>
      <c r="CQ14" s="133">
        <v>510.31929693157554</v>
      </c>
      <c r="CR14" s="133">
        <v>1831.3099990373933</v>
      </c>
    </row>
    <row r="15" spans="1:97" ht="14.4" x14ac:dyDescent="0.3">
      <c r="A15" s="125" t="s">
        <v>377</v>
      </c>
      <c r="B15" s="323" t="s">
        <v>383</v>
      </c>
      <c r="C15" s="323" t="s">
        <v>383</v>
      </c>
      <c r="D15" s="130">
        <v>1006</v>
      </c>
      <c r="E15" s="180">
        <v>338452.875</v>
      </c>
      <c r="F15" s="180">
        <v>31470.7109375</v>
      </c>
      <c r="G15" s="179">
        <v>2.1015927770847522E-3</v>
      </c>
      <c r="H15" s="179">
        <v>1.9541455748003949E-4</v>
      </c>
      <c r="I15" s="139">
        <v>7.9994604931217697E-2</v>
      </c>
      <c r="J15" s="139">
        <v>9.0057998958060903</v>
      </c>
      <c r="K15" s="139">
        <v>0</v>
      </c>
      <c r="L15" s="139">
        <v>5.1894042770972891E-2</v>
      </c>
      <c r="M15" s="139">
        <v>13.225864733434744</v>
      </c>
      <c r="N15" s="139">
        <v>1.8542676447136976</v>
      </c>
      <c r="O15" s="133"/>
      <c r="P15" s="133"/>
      <c r="Q15" s="139">
        <v>2.7460966237431479</v>
      </c>
      <c r="R15" s="139">
        <v>2</v>
      </c>
      <c r="S15" s="175" t="s">
        <v>465</v>
      </c>
      <c r="T15" s="139">
        <v>22.337285523291545</v>
      </c>
      <c r="U15" s="139">
        <v>17.509220369177211</v>
      </c>
      <c r="V15" s="139">
        <v>925.10066696018635</v>
      </c>
      <c r="W15" s="139">
        <v>84.400955304059934</v>
      </c>
      <c r="X15" s="137">
        <v>824.62418674519927</v>
      </c>
      <c r="Y15" s="135">
        <v>4.5248825614739339</v>
      </c>
      <c r="Z15" s="138">
        <v>-0.13</v>
      </c>
      <c r="AA15" s="141">
        <v>19.469575787083141</v>
      </c>
      <c r="AB15" s="200">
        <v>2.0431094290229832</v>
      </c>
      <c r="AC15" s="139">
        <v>1.4</v>
      </c>
      <c r="AD15" s="139">
        <v>9.8000000000000007</v>
      </c>
      <c r="AE15" s="142">
        <v>60</v>
      </c>
      <c r="AF15" s="143">
        <v>0.91202408075332642</v>
      </c>
      <c r="AG15" s="144">
        <v>0.45573297142982483</v>
      </c>
      <c r="AH15" s="144">
        <v>0</v>
      </c>
      <c r="AI15" s="144">
        <v>0</v>
      </c>
      <c r="AJ15" s="141">
        <v>0.63700000000000001</v>
      </c>
      <c r="AK15" s="123">
        <v>13.57</v>
      </c>
      <c r="AL15" s="123">
        <v>27.37</v>
      </c>
      <c r="AM15" s="201">
        <v>32.157250777550324</v>
      </c>
      <c r="AN15" s="128">
        <v>0.45700000000000002</v>
      </c>
      <c r="AO15" s="123">
        <v>1.05</v>
      </c>
      <c r="AP15" s="123">
        <v>1.29</v>
      </c>
      <c r="AQ15" s="145">
        <v>1.1599999999999999</v>
      </c>
      <c r="AR15" s="202">
        <v>2.182429</v>
      </c>
      <c r="AS15" s="202">
        <v>8.3576629578794073</v>
      </c>
      <c r="AT15" s="123">
        <v>40</v>
      </c>
      <c r="AU15" s="204">
        <v>1.4145194292068481</v>
      </c>
      <c r="AV15" s="133">
        <v>6.7324662208557129</v>
      </c>
      <c r="AW15" s="146">
        <v>0.14000000000000001</v>
      </c>
      <c r="AX15" s="151">
        <v>3297.0344625117082</v>
      </c>
      <c r="AY15" s="148"/>
      <c r="AZ15" s="128">
        <v>27.8</v>
      </c>
      <c r="BA15" s="203">
        <v>9.6999999999999993</v>
      </c>
      <c r="BB15" s="203">
        <v>17.2</v>
      </c>
      <c r="BC15" s="139">
        <v>26.700000000000003</v>
      </c>
      <c r="BD15" s="139">
        <v>56.482878731476028</v>
      </c>
      <c r="BE15" s="133">
        <v>0</v>
      </c>
      <c r="BF15" s="140">
        <v>380.91910532959184</v>
      </c>
      <c r="BG15" s="139">
        <v>17.510000000000002</v>
      </c>
      <c r="BH15" s="140">
        <v>5.0000195712504416</v>
      </c>
      <c r="BI15" s="139">
        <v>4</v>
      </c>
      <c r="BJ15" s="139">
        <v>29</v>
      </c>
      <c r="BK15" s="139">
        <v>11.3</v>
      </c>
      <c r="BL15" s="153">
        <v>1.36</v>
      </c>
      <c r="BM15" s="153">
        <v>5.8000000000000007</v>
      </c>
      <c r="BN15" s="141">
        <v>0</v>
      </c>
      <c r="BO15" s="147">
        <v>81.8</v>
      </c>
      <c r="BP15" s="143">
        <v>-0.78787827491760254</v>
      </c>
      <c r="BQ15" s="133">
        <v>26</v>
      </c>
      <c r="BR15" s="133">
        <v>3.7833333015441895</v>
      </c>
      <c r="BS15" s="133">
        <v>62.27130744136111</v>
      </c>
      <c r="BT15" s="133">
        <v>13.395859431660842</v>
      </c>
      <c r="BU15" s="133">
        <v>23.908985114956831</v>
      </c>
      <c r="BV15" s="133">
        <v>75.288570707707834</v>
      </c>
      <c r="BW15" s="133">
        <v>15.199140041855996</v>
      </c>
      <c r="BX15" s="133">
        <v>2.61303267195232</v>
      </c>
      <c r="BY15" s="133">
        <v>66.081335372071365</v>
      </c>
      <c r="BZ15" s="133">
        <v>94.444444444444443</v>
      </c>
      <c r="CA15" s="133">
        <v>69.7</v>
      </c>
      <c r="CB15" s="133">
        <v>93.839029999999994</v>
      </c>
      <c r="CC15" s="133">
        <v>90.7</v>
      </c>
      <c r="CD15" s="133">
        <v>84.9</v>
      </c>
      <c r="CE15" s="133">
        <v>50</v>
      </c>
      <c r="CF15" s="133">
        <v>34</v>
      </c>
      <c r="CG15" s="133">
        <v>54</v>
      </c>
      <c r="CH15" s="133">
        <v>48.566682939295795</v>
      </c>
      <c r="CI15" s="133">
        <v>8.8843110846378881</v>
      </c>
      <c r="CJ15" s="133">
        <v>12.629657914436214</v>
      </c>
      <c r="CK15" s="133">
        <v>26.334915706424347</v>
      </c>
      <c r="CL15" s="133">
        <v>87.4</v>
      </c>
      <c r="CM15" s="133">
        <v>36.389300000000006</v>
      </c>
      <c r="CN15" s="133">
        <v>82.59</v>
      </c>
      <c r="CO15" s="133">
        <v>11.111111111111111</v>
      </c>
      <c r="CP15" s="133">
        <v>2296182.5408471134</v>
      </c>
      <c r="CQ15" s="133">
        <v>824.62418674519927</v>
      </c>
      <c r="CR15" s="133">
        <v>2784.5200004503517</v>
      </c>
    </row>
    <row r="16" spans="1:97" ht="14.4" x14ac:dyDescent="0.3">
      <c r="A16" s="125" t="s">
        <v>377</v>
      </c>
      <c r="B16" s="323" t="s">
        <v>383</v>
      </c>
      <c r="C16" s="128" t="s">
        <v>315</v>
      </c>
      <c r="D16" s="130">
        <v>1009</v>
      </c>
      <c r="E16" s="180">
        <v>338452.875</v>
      </c>
      <c r="F16" s="180">
        <v>31470.7109375</v>
      </c>
      <c r="G16" s="179">
        <v>2.1015927770847522E-3</v>
      </c>
      <c r="H16" s="179">
        <v>1.9541455748003949E-4</v>
      </c>
      <c r="I16" s="139">
        <v>0</v>
      </c>
      <c r="J16" s="139">
        <v>7.5553388679580964</v>
      </c>
      <c r="K16" s="139">
        <v>0</v>
      </c>
      <c r="L16" s="139">
        <v>0</v>
      </c>
      <c r="M16" s="139">
        <v>27.311518434421302</v>
      </c>
      <c r="N16" s="139">
        <v>7.4578837162329057</v>
      </c>
      <c r="O16" s="133"/>
      <c r="P16" s="133"/>
      <c r="Q16" s="139">
        <v>22.478328571556784</v>
      </c>
      <c r="R16" s="139">
        <v>1</v>
      </c>
      <c r="S16" s="175" t="s">
        <v>465</v>
      </c>
      <c r="T16" s="139">
        <v>12.900010496073126</v>
      </c>
      <c r="U16" s="139">
        <v>13.72678553788546</v>
      </c>
      <c r="V16" s="139">
        <v>424.30856084860108</v>
      </c>
      <c r="W16" s="139">
        <v>22.049742628368314</v>
      </c>
      <c r="X16" s="137">
        <v>542.33506134331753</v>
      </c>
      <c r="Y16" s="135">
        <v>4.7670656224595742</v>
      </c>
      <c r="Z16" s="138">
        <v>0.42</v>
      </c>
      <c r="AA16" s="141">
        <v>6.3620279516819354</v>
      </c>
      <c r="AB16" s="200">
        <v>0.2280148611722006</v>
      </c>
      <c r="AC16" s="139">
        <v>6</v>
      </c>
      <c r="AD16" s="139">
        <v>12.100000000000001</v>
      </c>
      <c r="AE16" s="142">
        <v>60</v>
      </c>
      <c r="AF16" s="143">
        <v>0.91202408075332642</v>
      </c>
      <c r="AG16" s="144">
        <v>0.45573297142982483</v>
      </c>
      <c r="AH16" s="144">
        <v>0</v>
      </c>
      <c r="AI16" s="144">
        <v>0</v>
      </c>
      <c r="AJ16" s="141">
        <v>0.60599999999999998</v>
      </c>
      <c r="AK16" s="123">
        <v>8.5</v>
      </c>
      <c r="AL16" s="123">
        <v>15.48</v>
      </c>
      <c r="AM16" s="201">
        <v>30.597269722037208</v>
      </c>
      <c r="AN16" s="128">
        <v>0.46</v>
      </c>
      <c r="AO16" s="123">
        <v>1.05</v>
      </c>
      <c r="AP16" s="123">
        <v>1.26</v>
      </c>
      <c r="AQ16" s="145">
        <v>1.1399999999999999</v>
      </c>
      <c r="AR16" s="202">
        <v>4.129264</v>
      </c>
      <c r="AS16" s="202">
        <v>6.1326279780345567</v>
      </c>
      <c r="AT16" s="123">
        <v>40</v>
      </c>
      <c r="AU16" s="204">
        <v>1.4145194292068481</v>
      </c>
      <c r="AV16" s="133">
        <v>6.7324662208557129</v>
      </c>
      <c r="AW16" s="146">
        <v>0.06</v>
      </c>
      <c r="AX16" s="151">
        <v>10249.296955806769</v>
      </c>
      <c r="AY16" s="148"/>
      <c r="AZ16" s="128">
        <v>39.6</v>
      </c>
      <c r="BA16" s="203">
        <v>8.4</v>
      </c>
      <c r="BB16" s="203">
        <v>16</v>
      </c>
      <c r="BC16" s="139">
        <v>29.299999999999997</v>
      </c>
      <c r="BD16" s="139">
        <v>466.16605139009454</v>
      </c>
      <c r="BE16" s="133">
        <v>129.36335711781081</v>
      </c>
      <c r="BF16" s="140">
        <v>180.47337583135595</v>
      </c>
      <c r="BG16" s="139">
        <v>6.27</v>
      </c>
      <c r="BH16" s="140">
        <v>4.9999836781416587</v>
      </c>
      <c r="BI16" s="139">
        <v>9.4</v>
      </c>
      <c r="BJ16" s="139">
        <v>31.3</v>
      </c>
      <c r="BK16" s="139">
        <v>6.1</v>
      </c>
      <c r="BL16" s="153">
        <v>1.46</v>
      </c>
      <c r="BM16" s="153">
        <v>4.8</v>
      </c>
      <c r="BN16" s="141">
        <v>0</v>
      </c>
      <c r="BO16" s="147">
        <v>90.8</v>
      </c>
      <c r="BP16" s="143">
        <v>-0.78787827491760254</v>
      </c>
      <c r="BQ16" s="133">
        <v>26</v>
      </c>
      <c r="BR16" s="133">
        <v>3.7833333015441895</v>
      </c>
      <c r="BS16" s="133">
        <v>181.81633741453149</v>
      </c>
      <c r="BT16" s="133">
        <v>19.232110881142301</v>
      </c>
      <c r="BU16" s="133">
        <v>23.908985114956831</v>
      </c>
      <c r="BV16" s="133">
        <v>82.733472682056046</v>
      </c>
      <c r="BW16" s="133">
        <v>4.6049831042046847</v>
      </c>
      <c r="BX16" s="133">
        <v>736.79729667274955</v>
      </c>
      <c r="BY16" s="133">
        <v>35.074629517652966</v>
      </c>
      <c r="BZ16" s="133">
        <v>80.597014925373131</v>
      </c>
      <c r="CA16" s="133">
        <v>46</v>
      </c>
      <c r="CB16" s="133">
        <v>96.247169999999997</v>
      </c>
      <c r="CC16" s="133">
        <v>90.5</v>
      </c>
      <c r="CD16" s="133">
        <v>95.7</v>
      </c>
      <c r="CE16" s="133">
        <v>35.299999999999997</v>
      </c>
      <c r="CF16" s="133">
        <v>21.9</v>
      </c>
      <c r="CG16" s="133">
        <v>35.6</v>
      </c>
      <c r="CH16" s="133">
        <v>32.460746079151221</v>
      </c>
      <c r="CI16" s="133">
        <v>8.126440772125914</v>
      </c>
      <c r="CJ16" s="133">
        <v>11.756250983675489</v>
      </c>
      <c r="CK16" s="133">
        <v>11.847483229166734</v>
      </c>
      <c r="CL16" s="133">
        <v>71.599999999999994</v>
      </c>
      <c r="CM16" s="133">
        <v>41.8506</v>
      </c>
      <c r="CN16" s="133">
        <v>75.77</v>
      </c>
      <c r="CO16" s="133">
        <v>17.910447761194028</v>
      </c>
      <c r="CP16" s="133">
        <v>1845826.5334869267</v>
      </c>
      <c r="CQ16" s="133">
        <v>542.33506134331753</v>
      </c>
      <c r="CR16" s="133">
        <v>3403.4799979831146</v>
      </c>
    </row>
    <row r="17" spans="1:96" ht="14.4" x14ac:dyDescent="0.3">
      <c r="A17" s="125" t="s">
        <v>377</v>
      </c>
      <c r="B17" s="323" t="s">
        <v>383</v>
      </c>
      <c r="C17" s="128" t="s">
        <v>316</v>
      </c>
      <c r="D17" s="130">
        <v>1042</v>
      </c>
      <c r="E17" s="180">
        <v>338452.875</v>
      </c>
      <c r="F17" s="180">
        <v>31470.7109375</v>
      </c>
      <c r="G17" s="179">
        <v>2.1015927770847522E-3</v>
      </c>
      <c r="H17" s="179">
        <v>1.9541455748003949E-4</v>
      </c>
      <c r="I17" s="139">
        <v>0</v>
      </c>
      <c r="J17" s="139">
        <v>7.0975357942452009</v>
      </c>
      <c r="K17" s="139">
        <v>0</v>
      </c>
      <c r="L17" s="139">
        <v>0</v>
      </c>
      <c r="M17" s="139">
        <v>57.036263109998821</v>
      </c>
      <c r="N17" s="139">
        <v>7.4490328050078203</v>
      </c>
      <c r="O17" s="133"/>
      <c r="P17" s="133"/>
      <c r="Q17" s="139">
        <v>3.9513891417101781</v>
      </c>
      <c r="R17" s="139">
        <v>3</v>
      </c>
      <c r="S17" s="175" t="s">
        <v>465</v>
      </c>
      <c r="T17" s="139">
        <v>51.680769419146287</v>
      </c>
      <c r="U17" s="139">
        <v>27.397273442468673</v>
      </c>
      <c r="V17" s="139">
        <v>823.28522111832433</v>
      </c>
      <c r="W17" s="139">
        <v>10.856181564602181</v>
      </c>
      <c r="X17" s="137">
        <v>951.4233370766475</v>
      </c>
      <c r="Y17" s="135">
        <v>4.3168921012526953</v>
      </c>
      <c r="Z17" s="138">
        <v>-0.17</v>
      </c>
      <c r="AA17" s="141">
        <v>12.616072696595362</v>
      </c>
      <c r="AB17" s="200">
        <v>9.649438240793029E-2</v>
      </c>
      <c r="AC17" s="139">
        <v>1.1000000000000001</v>
      </c>
      <c r="AD17" s="139">
        <v>9.3000000000000007</v>
      </c>
      <c r="AE17" s="142">
        <v>60</v>
      </c>
      <c r="AF17" s="143">
        <v>0.91202408075332642</v>
      </c>
      <c r="AG17" s="144">
        <v>0.45573297142982483</v>
      </c>
      <c r="AH17" s="144">
        <v>0</v>
      </c>
      <c r="AI17" s="144">
        <v>0</v>
      </c>
      <c r="AJ17" s="141">
        <v>0.63700000000000001</v>
      </c>
      <c r="AK17" s="123">
        <v>9.82</v>
      </c>
      <c r="AL17" s="123">
        <v>21.55</v>
      </c>
      <c r="AM17" s="201">
        <v>27.687061407271418</v>
      </c>
      <c r="AN17" s="128">
        <v>0.42899999999999999</v>
      </c>
      <c r="AO17" s="123">
        <v>1.05</v>
      </c>
      <c r="AP17" s="123">
        <v>1.35</v>
      </c>
      <c r="AQ17" s="145">
        <v>1.1200000000000001</v>
      </c>
      <c r="AR17" s="202">
        <v>2.4163570000000001</v>
      </c>
      <c r="AS17" s="202">
        <v>6.7449587523390457</v>
      </c>
      <c r="AT17" s="123">
        <v>40</v>
      </c>
      <c r="AU17" s="204">
        <v>1.4145194292068481</v>
      </c>
      <c r="AV17" s="133">
        <v>6.7324662208557129</v>
      </c>
      <c r="AW17" s="146">
        <v>0.03</v>
      </c>
      <c r="AX17" s="151">
        <v>867.90289518649843</v>
      </c>
      <c r="AY17" s="148"/>
      <c r="AZ17" s="128">
        <v>23.4</v>
      </c>
      <c r="BA17" s="203">
        <v>2.7</v>
      </c>
      <c r="BB17" s="203">
        <v>2.5</v>
      </c>
      <c r="BC17" s="139">
        <v>22.599999999999994</v>
      </c>
      <c r="BD17" s="139">
        <v>0.22307222393018181</v>
      </c>
      <c r="BE17" s="133">
        <v>0</v>
      </c>
      <c r="BF17" s="140">
        <v>1.3481702100903039</v>
      </c>
      <c r="BG17" s="139">
        <v>9.14</v>
      </c>
      <c r="BH17" s="140">
        <v>5.0000148465314052</v>
      </c>
      <c r="BI17" s="139">
        <v>3.5</v>
      </c>
      <c r="BJ17" s="139">
        <v>10.3</v>
      </c>
      <c r="BK17" s="139">
        <v>13.9</v>
      </c>
      <c r="BL17" s="153">
        <v>1.94</v>
      </c>
      <c r="BM17" s="153">
        <v>6.6000000000000005</v>
      </c>
      <c r="BN17" s="141">
        <v>0</v>
      </c>
      <c r="BO17" s="147">
        <v>82</v>
      </c>
      <c r="BP17" s="143">
        <v>-0.78787827491760254</v>
      </c>
      <c r="BQ17" s="133">
        <v>26</v>
      </c>
      <c r="BR17" s="133">
        <v>3.7833333015441895</v>
      </c>
      <c r="BS17" s="133">
        <v>38.519148859722968</v>
      </c>
      <c r="BT17" s="133">
        <v>33.646869494041425</v>
      </c>
      <c r="BU17" s="133">
        <v>23.908985114956831</v>
      </c>
      <c r="BV17" s="133">
        <v>90.473263675476332</v>
      </c>
      <c r="BW17" s="133">
        <v>19.332926073949089</v>
      </c>
      <c r="BX17" s="133">
        <v>0</v>
      </c>
      <c r="BY17" s="133">
        <v>74.091487896789815</v>
      </c>
      <c r="BZ17" s="133">
        <v>100</v>
      </c>
      <c r="CA17" s="133">
        <v>50.5</v>
      </c>
      <c r="CB17" s="133">
        <v>93.764880000000005</v>
      </c>
      <c r="CC17" s="133">
        <v>85.4</v>
      </c>
      <c r="CD17" s="133">
        <v>95.2</v>
      </c>
      <c r="CE17" s="133">
        <v>66.900000000000006</v>
      </c>
      <c r="CF17" s="133">
        <v>44.1</v>
      </c>
      <c r="CG17" s="133">
        <v>54.8</v>
      </c>
      <c r="CH17" s="133">
        <v>63.127511443794873</v>
      </c>
      <c r="CI17" s="133">
        <v>11.004896380555635</v>
      </c>
      <c r="CJ17" s="133">
        <v>13.830477883671271</v>
      </c>
      <c r="CK17" s="133">
        <v>19.713926318677238</v>
      </c>
      <c r="CL17" s="133">
        <v>86.1</v>
      </c>
      <c r="CM17" s="133">
        <v>91.361999999999995</v>
      </c>
      <c r="CN17" s="133">
        <v>81.180000000000007</v>
      </c>
      <c r="CO17" s="133">
        <v>26.47058823529412</v>
      </c>
      <c r="CP17" s="133">
        <v>672427.95789290068</v>
      </c>
      <c r="CQ17" s="133">
        <v>951.4233370766475</v>
      </c>
      <c r="CR17" s="133">
        <v>706.76000018983063</v>
      </c>
    </row>
    <row r="18" spans="1:96" ht="14.4" x14ac:dyDescent="0.3">
      <c r="A18" s="125" t="s">
        <v>377</v>
      </c>
      <c r="B18" s="323" t="s">
        <v>383</v>
      </c>
      <c r="C18" s="128" t="s">
        <v>317</v>
      </c>
      <c r="D18" s="130">
        <v>1078</v>
      </c>
      <c r="E18" s="180">
        <v>338452.875</v>
      </c>
      <c r="F18" s="180">
        <v>31470.7109375</v>
      </c>
      <c r="G18" s="179">
        <v>2.1015927770847522E-3</v>
      </c>
      <c r="H18" s="179">
        <v>1.9541455748003949E-4</v>
      </c>
      <c r="I18" s="139">
        <v>0</v>
      </c>
      <c r="J18" s="139">
        <v>4.431331271338327</v>
      </c>
      <c r="K18" s="139">
        <v>0</v>
      </c>
      <c r="L18" s="139">
        <v>0</v>
      </c>
      <c r="M18" s="139">
        <v>59.259097080520263</v>
      </c>
      <c r="N18" s="139">
        <v>6.8168455216281245</v>
      </c>
      <c r="O18" s="133"/>
      <c r="P18" s="133"/>
      <c r="Q18" s="139">
        <v>29.272023611467361</v>
      </c>
      <c r="R18" s="139">
        <v>5</v>
      </c>
      <c r="S18" s="175" t="s">
        <v>465</v>
      </c>
      <c r="T18" s="139">
        <v>34.683934233687133</v>
      </c>
      <c r="U18" s="139">
        <v>17.930085325105839</v>
      </c>
      <c r="V18" s="139">
        <v>436.232284425172</v>
      </c>
      <c r="W18" s="139">
        <v>30.372571664928511</v>
      </c>
      <c r="X18" s="137">
        <v>498.77621592300909</v>
      </c>
      <c r="Y18" s="135">
        <v>4.4329652313962278</v>
      </c>
      <c r="Z18" s="138">
        <v>0.49</v>
      </c>
      <c r="AA18" s="141">
        <v>7.7265830671534532</v>
      </c>
      <c r="AB18" s="200">
        <v>0.14839118694417189</v>
      </c>
      <c r="AC18" s="139">
        <v>3.4</v>
      </c>
      <c r="AD18" s="139">
        <v>10.4</v>
      </c>
      <c r="AE18" s="142">
        <v>60</v>
      </c>
      <c r="AF18" s="143">
        <v>0.91202408075332642</v>
      </c>
      <c r="AG18" s="144">
        <v>0.45573297142982483</v>
      </c>
      <c r="AH18" s="144">
        <v>0</v>
      </c>
      <c r="AI18" s="144">
        <v>0</v>
      </c>
      <c r="AJ18" s="141">
        <v>0.60599999999999998</v>
      </c>
      <c r="AK18" s="123">
        <v>24.37</v>
      </c>
      <c r="AL18" s="123">
        <v>37.229999999999997</v>
      </c>
      <c r="AM18" s="201">
        <v>30.485512895468219</v>
      </c>
      <c r="AN18" s="128">
        <v>0.47</v>
      </c>
      <c r="AO18" s="123">
        <v>1.04</v>
      </c>
      <c r="AP18" s="123">
        <v>1.3</v>
      </c>
      <c r="AQ18" s="145">
        <v>1.22</v>
      </c>
      <c r="AR18" s="202">
        <v>2.0095689999999999</v>
      </c>
      <c r="AS18" s="202">
        <v>6.6207586877860978</v>
      </c>
      <c r="AT18" s="123">
        <v>40</v>
      </c>
      <c r="AU18" s="204">
        <v>1.4145194292068481</v>
      </c>
      <c r="AV18" s="133">
        <v>6.7324662208557129</v>
      </c>
      <c r="AW18" s="146">
        <v>0.23</v>
      </c>
      <c r="AX18" s="151">
        <v>13734.156072998543</v>
      </c>
      <c r="AY18" s="148"/>
      <c r="AZ18" s="128">
        <v>16.8</v>
      </c>
      <c r="BA18" s="203">
        <v>2.7</v>
      </c>
      <c r="BB18" s="203">
        <v>7.6</v>
      </c>
      <c r="BC18" s="139">
        <v>39.5</v>
      </c>
      <c r="BD18" s="139">
        <v>525.45067637629336</v>
      </c>
      <c r="BE18" s="133">
        <v>0.19313194246947302</v>
      </c>
      <c r="BF18" s="140">
        <v>102.13920728885559</v>
      </c>
      <c r="BG18" s="139">
        <v>13.3</v>
      </c>
      <c r="BH18" s="140">
        <v>10</v>
      </c>
      <c r="BI18" s="139">
        <v>9.4</v>
      </c>
      <c r="BJ18" s="139">
        <v>25.2</v>
      </c>
      <c r="BK18" s="139">
        <v>6.2</v>
      </c>
      <c r="BL18" s="153">
        <v>1.62</v>
      </c>
      <c r="BM18" s="153">
        <v>5.6</v>
      </c>
      <c r="BN18" s="141">
        <v>0.09</v>
      </c>
      <c r="BO18" s="147">
        <v>91.6</v>
      </c>
      <c r="BP18" s="143">
        <v>-0.78787827491760254</v>
      </c>
      <c r="BQ18" s="133">
        <v>26</v>
      </c>
      <c r="BR18" s="133">
        <v>3.7833333015441895</v>
      </c>
      <c r="BS18" s="133">
        <v>193.40784524442938</v>
      </c>
      <c r="BT18" s="133">
        <v>26.923444021206254</v>
      </c>
      <c r="BU18" s="133">
        <v>23.908985114956831</v>
      </c>
      <c r="BV18" s="133">
        <v>77.988815689480774</v>
      </c>
      <c r="BW18" s="133">
        <v>9.8959813416467881</v>
      </c>
      <c r="BX18" s="133">
        <v>541.47822435425826</v>
      </c>
      <c r="BY18" s="133">
        <v>55.102334178476006</v>
      </c>
      <c r="BZ18" s="133">
        <v>70.512820512820511</v>
      </c>
      <c r="CA18" s="133">
        <v>81.599999999999994</v>
      </c>
      <c r="CB18" s="133">
        <v>96.831469999999996</v>
      </c>
      <c r="CC18" s="133">
        <v>82.2</v>
      </c>
      <c r="CD18" s="133">
        <v>92.4</v>
      </c>
      <c r="CE18" s="133">
        <v>38.4</v>
      </c>
      <c r="CF18" s="133">
        <v>20.9</v>
      </c>
      <c r="CG18" s="133">
        <v>42.7</v>
      </c>
      <c r="CH18" s="133">
        <v>41.318407754712489</v>
      </c>
      <c r="CI18" s="133">
        <v>6.9085152762439845</v>
      </c>
      <c r="CJ18" s="133">
        <v>13.941508305213086</v>
      </c>
      <c r="CK18" s="133">
        <v>26.215983898234761</v>
      </c>
      <c r="CL18" s="133">
        <v>82.2</v>
      </c>
      <c r="CM18" s="133">
        <v>56.177200000000006</v>
      </c>
      <c r="CN18" s="133">
        <v>78.650000000000006</v>
      </c>
      <c r="CO18" s="133">
        <v>14.102564102564102</v>
      </c>
      <c r="CP18" s="133">
        <v>1606712.8110969218</v>
      </c>
      <c r="CQ18" s="133">
        <v>498.77621592300909</v>
      </c>
      <c r="CR18" s="133">
        <v>3221.309997958951</v>
      </c>
    </row>
    <row r="19" spans="1:96" ht="14.4" x14ac:dyDescent="0.3">
      <c r="A19" s="125" t="s">
        <v>377</v>
      </c>
      <c r="B19" s="323" t="s">
        <v>383</v>
      </c>
      <c r="C19" s="128" t="s">
        <v>318</v>
      </c>
      <c r="D19" s="130">
        <v>1079</v>
      </c>
      <c r="E19" s="180">
        <v>338452.875</v>
      </c>
      <c r="F19" s="180">
        <v>31470.7109375</v>
      </c>
      <c r="G19" s="179">
        <v>2.1015927770847522E-3</v>
      </c>
      <c r="H19" s="179">
        <v>1.9541455748003949E-4</v>
      </c>
      <c r="I19" s="139">
        <v>3.5016528854643687E-2</v>
      </c>
      <c r="J19" s="139">
        <v>3.4595682942479327</v>
      </c>
      <c r="K19" s="139">
        <v>0</v>
      </c>
      <c r="L19" s="139">
        <v>2.5747378310039822E-2</v>
      </c>
      <c r="M19" s="139">
        <v>58.671831553264475</v>
      </c>
      <c r="N19" s="139">
        <v>5.1736271309434994</v>
      </c>
      <c r="O19" s="133"/>
      <c r="P19" s="133"/>
      <c r="Q19" s="139">
        <v>12.063604257562046</v>
      </c>
      <c r="R19" s="139">
        <v>1</v>
      </c>
      <c r="S19" s="175" t="s">
        <v>465</v>
      </c>
      <c r="T19" s="139">
        <v>36.488715277881859</v>
      </c>
      <c r="U19" s="139">
        <v>31.557354901040739</v>
      </c>
      <c r="V19" s="139">
        <v>564.72617627366878</v>
      </c>
      <c r="W19" s="139">
        <v>55.324873096356562</v>
      </c>
      <c r="X19" s="137">
        <v>872.77410805434283</v>
      </c>
      <c r="Y19" s="135">
        <v>4.3486261826079486</v>
      </c>
      <c r="Z19" s="138">
        <v>0.02</v>
      </c>
      <c r="AA19" s="141">
        <v>8.8277694592160518</v>
      </c>
      <c r="AB19" s="200">
        <v>5.2605109422973325E-3</v>
      </c>
      <c r="AC19" s="139">
        <v>1.4</v>
      </c>
      <c r="AD19" s="139">
        <v>9.6</v>
      </c>
      <c r="AE19" s="142">
        <v>60</v>
      </c>
      <c r="AF19" s="143">
        <v>0.91202408075332642</v>
      </c>
      <c r="AG19" s="144">
        <v>0.45573297142982483</v>
      </c>
      <c r="AH19" s="144">
        <v>0</v>
      </c>
      <c r="AI19" s="144">
        <v>0</v>
      </c>
      <c r="AJ19" s="141">
        <v>0.63700000000000001</v>
      </c>
      <c r="AK19" s="123">
        <v>17.61</v>
      </c>
      <c r="AL19" s="123">
        <v>32.21</v>
      </c>
      <c r="AM19" s="201">
        <v>36.685426475752763</v>
      </c>
      <c r="AN19" s="128">
        <v>0.72299999999999998</v>
      </c>
      <c r="AO19" s="123">
        <v>1.0900000000000001</v>
      </c>
      <c r="AP19" s="123">
        <v>1.25</v>
      </c>
      <c r="AQ19" s="145">
        <v>1.17</v>
      </c>
      <c r="AR19" s="202">
        <v>2.427184</v>
      </c>
      <c r="AS19" s="202">
        <v>5.5646211944963646</v>
      </c>
      <c r="AT19" s="123">
        <v>40</v>
      </c>
      <c r="AU19" s="204">
        <v>1.4145194292068481</v>
      </c>
      <c r="AV19" s="133">
        <v>6.7324662208557129</v>
      </c>
      <c r="AW19" s="146">
        <v>0.06</v>
      </c>
      <c r="AX19" s="151">
        <v>6872.1598242975006</v>
      </c>
      <c r="AY19" s="148"/>
      <c r="AZ19" s="128">
        <v>42.6</v>
      </c>
      <c r="BA19" s="203">
        <v>5.3</v>
      </c>
      <c r="BB19" s="203">
        <v>3.6</v>
      </c>
      <c r="BC19" s="139">
        <v>38.5</v>
      </c>
      <c r="BD19" s="139">
        <v>106.58481764538492</v>
      </c>
      <c r="BE19" s="133">
        <v>0</v>
      </c>
      <c r="BF19" s="140">
        <v>154.80245559711906</v>
      </c>
      <c r="BG19" s="139">
        <v>23.14</v>
      </c>
      <c r="BH19" s="140">
        <v>10.000031294105129</v>
      </c>
      <c r="BI19" s="139">
        <v>4</v>
      </c>
      <c r="BJ19" s="139">
        <v>1.8</v>
      </c>
      <c r="BK19" s="139">
        <v>9.6</v>
      </c>
      <c r="BL19" s="153">
        <v>2.11</v>
      </c>
      <c r="BM19" s="153">
        <v>6.5</v>
      </c>
      <c r="BN19" s="141">
        <v>0</v>
      </c>
      <c r="BO19" s="147">
        <v>88</v>
      </c>
      <c r="BP19" s="143">
        <v>-0.78787827491760254</v>
      </c>
      <c r="BQ19" s="133">
        <v>26</v>
      </c>
      <c r="BR19" s="133">
        <v>3.7833333015441895</v>
      </c>
      <c r="BS19" s="133">
        <v>91.633695378647303</v>
      </c>
      <c r="BT19" s="133">
        <v>15.882137025833154</v>
      </c>
      <c r="BU19" s="133">
        <v>23.908985114956831</v>
      </c>
      <c r="BV19" s="133">
        <v>80.272871394942911</v>
      </c>
      <c r="BW19" s="133">
        <v>7.6217410262403691</v>
      </c>
      <c r="BX19" s="133">
        <v>152.43482052480738</v>
      </c>
      <c r="BY19" s="133">
        <v>80.262560662265329</v>
      </c>
      <c r="BZ19" s="133">
        <v>100</v>
      </c>
      <c r="CA19" s="133">
        <v>59.9</v>
      </c>
      <c r="CB19" s="133">
        <v>74.795240000000007</v>
      </c>
      <c r="CC19" s="133">
        <v>94.7</v>
      </c>
      <c r="CD19" s="133">
        <v>93.3</v>
      </c>
      <c r="CE19" s="133">
        <v>59.2</v>
      </c>
      <c r="CF19" s="133">
        <v>37.9</v>
      </c>
      <c r="CG19" s="133">
        <v>64.3</v>
      </c>
      <c r="CH19" s="133">
        <v>64.599937401364286</v>
      </c>
      <c r="CI19" s="133">
        <v>10.311767270795794</v>
      </c>
      <c r="CJ19" s="133">
        <v>13.808801388717846</v>
      </c>
      <c r="CK19" s="133">
        <v>33.700190282717131</v>
      </c>
      <c r="CL19" s="133">
        <v>88.7</v>
      </c>
      <c r="CM19" s="133">
        <v>24.819099999999999</v>
      </c>
      <c r="CN19" s="133">
        <v>79.58</v>
      </c>
      <c r="CO19" s="133">
        <v>12.962962962962962</v>
      </c>
      <c r="CP19" s="133">
        <v>1115230.7551169652</v>
      </c>
      <c r="CQ19" s="133">
        <v>872.77410805434283</v>
      </c>
      <c r="CR19" s="133">
        <v>1277.7999998225496</v>
      </c>
    </row>
    <row r="20" spans="1:96" ht="14.4" x14ac:dyDescent="0.3">
      <c r="A20" s="125" t="s">
        <v>378</v>
      </c>
      <c r="B20" s="128" t="s">
        <v>382</v>
      </c>
      <c r="C20" s="128" t="s">
        <v>319</v>
      </c>
      <c r="D20" s="130">
        <v>2003</v>
      </c>
      <c r="E20" s="180">
        <v>338452.875</v>
      </c>
      <c r="F20" s="180">
        <v>31470.7109375</v>
      </c>
      <c r="G20" s="179">
        <v>2.1015927770847522E-3</v>
      </c>
      <c r="H20" s="179">
        <v>1.9541455748003949E-4</v>
      </c>
      <c r="I20" s="139">
        <v>0</v>
      </c>
      <c r="J20" s="139">
        <v>2.1776549392049111E-2</v>
      </c>
      <c r="K20" s="139">
        <v>0.11090718316032139</v>
      </c>
      <c r="L20" s="139">
        <v>0</v>
      </c>
      <c r="M20" s="139">
        <v>4.4458306042674894E-2</v>
      </c>
      <c r="N20" s="139">
        <v>2.1776549392049111E-3</v>
      </c>
      <c r="O20" s="133">
        <v>53129.1611003</v>
      </c>
      <c r="P20" s="133">
        <v>85139.725436499997</v>
      </c>
      <c r="Q20" s="139">
        <v>0</v>
      </c>
      <c r="R20" s="139">
        <v>2</v>
      </c>
      <c r="S20" s="139">
        <v>0</v>
      </c>
      <c r="T20" s="139">
        <v>0</v>
      </c>
      <c r="U20" s="139">
        <v>51.138761126765949</v>
      </c>
      <c r="V20" s="139">
        <v>650.76338479664435</v>
      </c>
      <c r="W20" s="139">
        <v>28.113140609586786</v>
      </c>
      <c r="X20" s="137">
        <v>109.99131047460362</v>
      </c>
      <c r="Y20" s="135">
        <v>4.848006291977728</v>
      </c>
      <c r="Z20" s="138">
        <v>2.64</v>
      </c>
      <c r="AA20" s="141">
        <v>12.498473067831746</v>
      </c>
      <c r="AB20" s="200">
        <v>0.83858729434420842</v>
      </c>
      <c r="AC20" s="139">
        <v>37.5</v>
      </c>
      <c r="AD20" s="139">
        <v>13.200000000000001</v>
      </c>
      <c r="AE20" s="142">
        <v>60</v>
      </c>
      <c r="AF20" s="143">
        <v>0.91202408075332642</v>
      </c>
      <c r="AG20" s="144">
        <v>0.45573297142982483</v>
      </c>
      <c r="AH20" s="144">
        <v>0</v>
      </c>
      <c r="AI20" s="144">
        <v>0</v>
      </c>
      <c r="AJ20" s="141">
        <v>0.57399999999999995</v>
      </c>
      <c r="AK20" s="123">
        <v>50.28</v>
      </c>
      <c r="AL20" s="123">
        <v>63.2</v>
      </c>
      <c r="AM20" s="201">
        <v>27.487147009811615</v>
      </c>
      <c r="AN20" s="128">
        <v>0.45900000000000002</v>
      </c>
      <c r="AO20" s="123">
        <v>1.03</v>
      </c>
      <c r="AP20" s="123">
        <v>1.0900000000000001</v>
      </c>
      <c r="AQ20" s="145">
        <v>1.37</v>
      </c>
      <c r="AR20" s="202">
        <v>2.9268290000000001</v>
      </c>
      <c r="AS20" s="202">
        <v>3.3119625504507941</v>
      </c>
      <c r="AT20" s="123">
        <v>40</v>
      </c>
      <c r="AU20" s="204">
        <v>1.4145194292068499</v>
      </c>
      <c r="AV20" s="133">
        <v>6.7324662208557102</v>
      </c>
      <c r="AW20" s="146">
        <v>0.31</v>
      </c>
      <c r="AX20" s="151">
        <v>11312.197329910636</v>
      </c>
      <c r="AY20" s="148"/>
      <c r="AZ20" s="128">
        <v>59.3</v>
      </c>
      <c r="BA20" s="203">
        <v>3.3</v>
      </c>
      <c r="BB20" s="203">
        <v>5.8</v>
      </c>
      <c r="BC20" s="139">
        <v>29.700000000000003</v>
      </c>
      <c r="BD20" s="139">
        <v>815.96107060972884</v>
      </c>
      <c r="BE20" s="133">
        <v>894.52371627185539</v>
      </c>
      <c r="BF20" s="140">
        <v>1156.1752544600581</v>
      </c>
      <c r="BG20" s="139">
        <v>31.37</v>
      </c>
      <c r="BH20" s="140">
        <v>15.000062526313156</v>
      </c>
      <c r="BI20" s="139">
        <v>8.3000000000000007</v>
      </c>
      <c r="BJ20" s="139">
        <v>24.6</v>
      </c>
      <c r="BK20" s="139">
        <v>6.8</v>
      </c>
      <c r="BL20" s="153">
        <v>1.48</v>
      </c>
      <c r="BM20" s="153">
        <v>3.1</v>
      </c>
      <c r="BN20" s="141">
        <v>44.39</v>
      </c>
      <c r="BO20" s="147">
        <v>91.100000000000009</v>
      </c>
      <c r="BP20" s="143">
        <v>-0.78787827491760254</v>
      </c>
      <c r="BQ20" s="133">
        <v>26</v>
      </c>
      <c r="BR20" s="133">
        <v>3.7833333015441895</v>
      </c>
      <c r="BS20" s="133" t="s">
        <v>465</v>
      </c>
      <c r="BT20" s="133">
        <v>32.59986459038592</v>
      </c>
      <c r="BU20" s="133">
        <v>1.8699535659648707</v>
      </c>
      <c r="BV20" s="133">
        <v>36.047774158523346</v>
      </c>
      <c r="BW20" s="133">
        <v>50.745741172539326</v>
      </c>
      <c r="BX20" s="133">
        <v>0</v>
      </c>
      <c r="BY20" s="133">
        <v>19.582921218421976</v>
      </c>
      <c r="BZ20" s="133">
        <v>77.41935483870968</v>
      </c>
      <c r="CA20" s="133">
        <v>38.9</v>
      </c>
      <c r="CB20" s="133">
        <v>41.363669999999999</v>
      </c>
      <c r="CC20" s="133">
        <v>94.5</v>
      </c>
      <c r="CD20" s="133">
        <v>83.5</v>
      </c>
      <c r="CE20" s="133">
        <v>18.7</v>
      </c>
      <c r="CF20" s="133">
        <v>12.9</v>
      </c>
      <c r="CG20" s="133">
        <v>29.6</v>
      </c>
      <c r="CH20" s="133">
        <v>10.846682633318139</v>
      </c>
      <c r="CI20" s="133">
        <v>15.223722351761797</v>
      </c>
      <c r="CJ20" s="133">
        <v>18.674432751494471</v>
      </c>
      <c r="CK20" s="133">
        <v>39.632857991699396</v>
      </c>
      <c r="CL20" s="133">
        <v>53.6</v>
      </c>
      <c r="CM20" s="133">
        <v>42.2316</v>
      </c>
      <c r="CN20" s="133">
        <v>71.709999999999994</v>
      </c>
      <c r="CO20" s="133">
        <v>9.67741935483871</v>
      </c>
      <c r="CP20" s="133">
        <v>492652.17971687764</v>
      </c>
      <c r="CQ20" s="133">
        <v>109.99131047460362</v>
      </c>
      <c r="CR20" s="133">
        <v>4479.0100017094373</v>
      </c>
    </row>
    <row r="21" spans="1:96" ht="15.75" customHeight="1" x14ac:dyDescent="0.3">
      <c r="A21" s="125" t="s">
        <v>378</v>
      </c>
      <c r="B21" s="128" t="s">
        <v>382</v>
      </c>
      <c r="C21" s="128" t="s">
        <v>320</v>
      </c>
      <c r="D21" s="130">
        <v>2012</v>
      </c>
      <c r="E21" s="180">
        <v>338452.875</v>
      </c>
      <c r="F21" s="180">
        <v>31470.7109375</v>
      </c>
      <c r="G21" s="179">
        <v>2.1015927770847522E-3</v>
      </c>
      <c r="H21" s="179">
        <v>1.9541455748003949E-4</v>
      </c>
      <c r="I21" s="139">
        <v>9.8248665272942048</v>
      </c>
      <c r="J21" s="139">
        <v>10.171819113059662</v>
      </c>
      <c r="K21" s="139">
        <v>12.55372185446198</v>
      </c>
      <c r="L21" s="139">
        <v>6.0340739937926378</v>
      </c>
      <c r="M21" s="139">
        <v>4.5676287117116576E-2</v>
      </c>
      <c r="N21" s="139">
        <v>0</v>
      </c>
      <c r="O21" s="133"/>
      <c r="P21" s="133"/>
      <c r="Q21" s="139">
        <v>0</v>
      </c>
      <c r="R21" s="139">
        <v>11</v>
      </c>
      <c r="S21" s="175" t="s">
        <v>465</v>
      </c>
      <c r="T21" s="139">
        <v>9.3932765661656958</v>
      </c>
      <c r="U21" s="139">
        <v>18.388834712311869</v>
      </c>
      <c r="V21" s="139">
        <v>407.24519927253556</v>
      </c>
      <c r="W21" s="139">
        <v>6.9683036472659374</v>
      </c>
      <c r="X21" s="137">
        <v>1758.3644410112543</v>
      </c>
      <c r="Y21" s="135">
        <v>5.2705566698890598</v>
      </c>
      <c r="Z21" s="138">
        <v>1.68</v>
      </c>
      <c r="AA21" s="141">
        <v>9.1253639589350009</v>
      </c>
      <c r="AB21" s="200">
        <v>0.12595907746536075</v>
      </c>
      <c r="AC21" s="139">
        <v>3.2</v>
      </c>
      <c r="AD21" s="139">
        <v>13.700000000000001</v>
      </c>
      <c r="AE21" s="142">
        <v>60</v>
      </c>
      <c r="AF21" s="143">
        <v>0.91202408075332642</v>
      </c>
      <c r="AG21" s="144">
        <v>0.45573297142982483</v>
      </c>
      <c r="AH21" s="144">
        <v>0</v>
      </c>
      <c r="AI21" s="144">
        <v>0</v>
      </c>
      <c r="AJ21" s="141">
        <v>0.63900000000000001</v>
      </c>
      <c r="AK21" s="123">
        <v>4.57</v>
      </c>
      <c r="AL21" s="123">
        <v>10.31</v>
      </c>
      <c r="AM21" s="201">
        <v>30.340426763066251</v>
      </c>
      <c r="AN21" s="128">
        <v>0.54300000000000004</v>
      </c>
      <c r="AO21" s="123">
        <v>1.1000000000000001</v>
      </c>
      <c r="AP21" s="123">
        <v>1.25</v>
      </c>
      <c r="AQ21" s="145">
        <v>2.16</v>
      </c>
      <c r="AR21" s="202">
        <v>2.9619179999999998</v>
      </c>
      <c r="AS21" s="202">
        <v>8.5662056614254034</v>
      </c>
      <c r="AT21" s="123">
        <v>40</v>
      </c>
      <c r="AU21" s="204">
        <v>1.4145194292068499</v>
      </c>
      <c r="AV21" s="133">
        <v>6.7324662208557102</v>
      </c>
      <c r="AW21" s="146">
        <v>0.05</v>
      </c>
      <c r="AX21" s="151">
        <v>563.59826366526295</v>
      </c>
      <c r="AY21" s="148"/>
      <c r="AZ21" s="128">
        <v>33.4</v>
      </c>
      <c r="BA21" s="203">
        <v>5.4</v>
      </c>
      <c r="BB21" s="203">
        <v>7.9</v>
      </c>
      <c r="BC21" s="139">
        <v>15.400000000000006</v>
      </c>
      <c r="BD21" s="139">
        <v>11.371989393983529</v>
      </c>
      <c r="BE21" s="133">
        <v>17.43130679258363</v>
      </c>
      <c r="BF21" s="140">
        <v>117.70115473200664</v>
      </c>
      <c r="BG21" s="139">
        <v>3.42</v>
      </c>
      <c r="BH21" s="140">
        <v>4.9999923131913322</v>
      </c>
      <c r="BI21" s="139">
        <v>9.3000000000000007</v>
      </c>
      <c r="BJ21" s="139">
        <v>20.8</v>
      </c>
      <c r="BK21" s="139">
        <v>21.6</v>
      </c>
      <c r="BL21" s="153">
        <v>1.18</v>
      </c>
      <c r="BM21" s="153">
        <v>4.9000000000000004</v>
      </c>
      <c r="BN21" s="141">
        <v>0</v>
      </c>
      <c r="BO21" s="147">
        <v>78.099999999999994</v>
      </c>
      <c r="BP21" s="143">
        <v>-0.78787827491760254</v>
      </c>
      <c r="BQ21" s="133">
        <v>26</v>
      </c>
      <c r="BR21" s="133">
        <v>3.7833333015441895</v>
      </c>
      <c r="BS21" s="133" t="s">
        <v>465</v>
      </c>
      <c r="BT21" s="133">
        <v>27.513015618742493</v>
      </c>
      <c r="BU21" s="133">
        <v>1.8699535659648707</v>
      </c>
      <c r="BV21" s="133">
        <v>0</v>
      </c>
      <c r="BW21" s="133">
        <v>1.1185563338344455</v>
      </c>
      <c r="BX21" s="133">
        <v>0</v>
      </c>
      <c r="BY21" s="133">
        <v>53.324314253972361</v>
      </c>
      <c r="BZ21" s="133">
        <v>89.380530973451329</v>
      </c>
      <c r="CA21" s="133">
        <v>54</v>
      </c>
      <c r="CB21" s="133">
        <v>93.908209999999997</v>
      </c>
      <c r="CC21" s="133">
        <v>90.1</v>
      </c>
      <c r="CD21" s="133">
        <v>91.5</v>
      </c>
      <c r="CE21" s="133">
        <v>51.3</v>
      </c>
      <c r="CF21" s="133">
        <v>24.4</v>
      </c>
      <c r="CG21" s="133">
        <v>51.9</v>
      </c>
      <c r="CH21" s="133">
        <v>46.896980638761235</v>
      </c>
      <c r="CI21" s="133">
        <v>5.3509316510458609</v>
      </c>
      <c r="CJ21" s="133">
        <v>7.8298943368411189</v>
      </c>
      <c r="CK21" s="133">
        <v>14.471923563173267</v>
      </c>
      <c r="CL21" s="133">
        <v>66.8</v>
      </c>
      <c r="CM21" s="133">
        <v>26.808700000000002</v>
      </c>
      <c r="CN21" s="133">
        <v>74.55</v>
      </c>
      <c r="CO21" s="133">
        <v>15.929203539823009</v>
      </c>
      <c r="CP21" s="133">
        <v>3307835.1872688308</v>
      </c>
      <c r="CQ21" s="133">
        <v>1758.3644410112543</v>
      </c>
      <c r="CR21" s="133">
        <v>1881.2000004768404</v>
      </c>
    </row>
    <row r="22" spans="1:96" ht="15.75" customHeight="1" x14ac:dyDescent="0.3">
      <c r="A22" s="125" t="s">
        <v>378</v>
      </c>
      <c r="B22" s="128" t="s">
        <v>382</v>
      </c>
      <c r="C22" s="128" t="s">
        <v>321</v>
      </c>
      <c r="D22" s="130">
        <v>2013</v>
      </c>
      <c r="E22" s="180">
        <v>338452.875</v>
      </c>
      <c r="F22" s="180">
        <v>31470.7109375</v>
      </c>
      <c r="G22" s="179">
        <v>2.1015927770847522E-3</v>
      </c>
      <c r="H22" s="179">
        <v>1.9541455748003949E-4</v>
      </c>
      <c r="I22" s="139">
        <v>12.051846758127423</v>
      </c>
      <c r="J22" s="139">
        <v>3.679886524325541</v>
      </c>
      <c r="K22" s="139">
        <v>0</v>
      </c>
      <c r="L22" s="139">
        <v>1.0074028155274506</v>
      </c>
      <c r="M22" s="139">
        <v>0.50515759583391306</v>
      </c>
      <c r="N22" s="139">
        <v>5.1423183223477045</v>
      </c>
      <c r="O22" s="133"/>
      <c r="P22" s="133"/>
      <c r="Q22" s="139">
        <v>5.8275404286529343E-3</v>
      </c>
      <c r="R22" s="139">
        <v>6</v>
      </c>
      <c r="S22" s="175" t="s">
        <v>465</v>
      </c>
      <c r="T22" s="139">
        <v>6.9042937232442512</v>
      </c>
      <c r="U22" s="139">
        <v>22.153737288512026</v>
      </c>
      <c r="V22" s="139">
        <v>677.19742653130481</v>
      </c>
      <c r="W22" s="139">
        <v>29.754873340104737</v>
      </c>
      <c r="X22" s="137">
        <v>1552.4052743488621</v>
      </c>
      <c r="Y22" s="135">
        <v>4.7698279044699037</v>
      </c>
      <c r="Z22" s="138">
        <v>0.61</v>
      </c>
      <c r="AA22" s="141">
        <v>16.024212979269485</v>
      </c>
      <c r="AB22" s="200">
        <v>0.94410710605700776</v>
      </c>
      <c r="AC22" s="139">
        <v>2.6</v>
      </c>
      <c r="AD22" s="139">
        <v>10.9</v>
      </c>
      <c r="AE22" s="142">
        <v>60</v>
      </c>
      <c r="AF22" s="143">
        <v>0.91202408075332642</v>
      </c>
      <c r="AG22" s="144">
        <v>0.45573297142982483</v>
      </c>
      <c r="AH22" s="144">
        <v>0</v>
      </c>
      <c r="AI22" s="144">
        <v>0</v>
      </c>
      <c r="AJ22" s="141">
        <v>0.63900000000000001</v>
      </c>
      <c r="AK22" s="123">
        <v>15.28</v>
      </c>
      <c r="AL22" s="123">
        <v>29.31</v>
      </c>
      <c r="AM22" s="201">
        <v>27.725339621349349</v>
      </c>
      <c r="AN22" s="128">
        <v>0.47299999999999998</v>
      </c>
      <c r="AO22" s="123">
        <v>1.0900000000000001</v>
      </c>
      <c r="AP22" s="123">
        <v>1.36</v>
      </c>
      <c r="AQ22" s="145">
        <v>1.35</v>
      </c>
      <c r="AR22" s="202">
        <v>3.6842109999999999</v>
      </c>
      <c r="AS22" s="202">
        <v>4.3171789148314073</v>
      </c>
      <c r="AT22" s="123">
        <v>40</v>
      </c>
      <c r="AU22" s="204">
        <v>1.4145194292068499</v>
      </c>
      <c r="AV22" s="133">
        <v>6.7324662208557102</v>
      </c>
      <c r="AW22" s="146">
        <v>0.06</v>
      </c>
      <c r="AX22" s="151">
        <v>351.3122677045115</v>
      </c>
      <c r="AY22" s="148"/>
      <c r="AZ22" s="128">
        <v>47.3</v>
      </c>
      <c r="BA22" s="203">
        <v>2.6</v>
      </c>
      <c r="BB22" s="203">
        <v>6.1</v>
      </c>
      <c r="BC22" s="139">
        <v>29.400000000000006</v>
      </c>
      <c r="BD22" s="139">
        <v>65.281278581376725</v>
      </c>
      <c r="BE22" s="133">
        <v>9.6546773951811549</v>
      </c>
      <c r="BF22" s="140">
        <v>46.256549144804097</v>
      </c>
      <c r="BG22" s="139">
        <v>9.7200000000000006</v>
      </c>
      <c r="BH22" s="140">
        <v>4.9999862121508771</v>
      </c>
      <c r="BI22" s="139">
        <v>4.4000000000000004</v>
      </c>
      <c r="BJ22" s="139">
        <v>13.3</v>
      </c>
      <c r="BK22" s="139">
        <v>21.2</v>
      </c>
      <c r="BL22" s="153">
        <v>1.91</v>
      </c>
      <c r="BM22" s="153">
        <v>5.9</v>
      </c>
      <c r="BN22" s="141">
        <v>0.05</v>
      </c>
      <c r="BO22" s="147">
        <v>83.899999999999991</v>
      </c>
      <c r="BP22" s="143">
        <v>-0.78787827491760254</v>
      </c>
      <c r="BQ22" s="133">
        <v>26</v>
      </c>
      <c r="BR22" s="133">
        <v>3.7833333015441895</v>
      </c>
      <c r="BS22" s="133">
        <v>60.505134933050172</v>
      </c>
      <c r="BT22" s="133">
        <v>26.755955608574634</v>
      </c>
      <c r="BU22" s="133">
        <v>1.8699535659648707</v>
      </c>
      <c r="BV22" s="133">
        <v>72.287275565964094</v>
      </c>
      <c r="BW22" s="133">
        <v>1.9967086057175547</v>
      </c>
      <c r="BX22" s="133">
        <v>0</v>
      </c>
      <c r="BY22" s="133">
        <v>85.376157852330664</v>
      </c>
      <c r="BZ22" s="133">
        <v>77.41935483870968</v>
      </c>
      <c r="CA22" s="133">
        <v>77.400000000000006</v>
      </c>
      <c r="CB22" s="133">
        <v>88.385260000000002</v>
      </c>
      <c r="CC22" s="133">
        <v>94.7</v>
      </c>
      <c r="CD22" s="133">
        <v>89.9</v>
      </c>
      <c r="CE22" s="133">
        <v>59.2</v>
      </c>
      <c r="CF22" s="133">
        <v>28.6</v>
      </c>
      <c r="CG22" s="133">
        <v>70.099999999999994</v>
      </c>
      <c r="CH22" s="133">
        <v>74.131415185280005</v>
      </c>
      <c r="CI22" s="133">
        <v>7.3604160367627509</v>
      </c>
      <c r="CJ22" s="133">
        <v>6.3033350102063981</v>
      </c>
      <c r="CK22" s="133">
        <v>19.322061403045939</v>
      </c>
      <c r="CL22" s="133">
        <v>77.8</v>
      </c>
      <c r="CM22" s="133">
        <v>19.118199999999998</v>
      </c>
      <c r="CN22" s="133">
        <v>79.77</v>
      </c>
      <c r="CO22" s="133">
        <v>25.806451612903224</v>
      </c>
      <c r="CP22" s="133">
        <v>2554203.4453080446</v>
      </c>
      <c r="CQ22" s="133">
        <v>1552.4052743488621</v>
      </c>
      <c r="CR22" s="133">
        <v>1645.3199995596349</v>
      </c>
    </row>
    <row r="23" spans="1:96" ht="15.75" customHeight="1" x14ac:dyDescent="0.3">
      <c r="A23" s="125" t="s">
        <v>378</v>
      </c>
      <c r="B23" s="128" t="s">
        <v>382</v>
      </c>
      <c r="C23" s="128" t="s">
        <v>382</v>
      </c>
      <c r="D23" s="130">
        <v>2015</v>
      </c>
      <c r="E23" s="180">
        <v>338452.875</v>
      </c>
      <c r="F23" s="180">
        <v>31470.7109375</v>
      </c>
      <c r="G23" s="179">
        <v>2.1015927770847522E-3</v>
      </c>
      <c r="H23" s="179">
        <v>1.9541455748003949E-4</v>
      </c>
      <c r="I23" s="139">
        <v>0</v>
      </c>
      <c r="J23" s="139">
        <v>5.799149992332107</v>
      </c>
      <c r="K23" s="139">
        <v>15.412322931858776</v>
      </c>
      <c r="L23" s="139">
        <v>0.19265860548989855</v>
      </c>
      <c r="M23" s="139">
        <v>12.468493945057437</v>
      </c>
      <c r="N23" s="139">
        <v>3.2412303445515107</v>
      </c>
      <c r="O23" s="133">
        <v>354.41589810300002</v>
      </c>
      <c r="P23" s="133">
        <v>1270.4534611300001</v>
      </c>
      <c r="Q23" s="139">
        <v>3.2604154165439305</v>
      </c>
      <c r="R23" s="139">
        <v>1</v>
      </c>
      <c r="S23" s="139">
        <v>0</v>
      </c>
      <c r="T23" s="139">
        <v>9.564502477156859</v>
      </c>
      <c r="U23" s="139">
        <v>31.486270967694974</v>
      </c>
      <c r="V23" s="139">
        <v>1459.3335386635504</v>
      </c>
      <c r="W23" s="139">
        <v>17.867243260407644</v>
      </c>
      <c r="X23" s="137">
        <v>1637.3345456679845</v>
      </c>
      <c r="Y23" s="135">
        <v>4.9714637072507166</v>
      </c>
      <c r="Z23" s="138">
        <v>1.4</v>
      </c>
      <c r="AA23" s="141">
        <v>34.348367638617709</v>
      </c>
      <c r="AB23" s="200">
        <v>6.927738989162803</v>
      </c>
      <c r="AC23" s="139">
        <v>2.4</v>
      </c>
      <c r="AD23" s="139">
        <v>10</v>
      </c>
      <c r="AE23" s="142">
        <v>60</v>
      </c>
      <c r="AF23" s="143">
        <v>0.91202408075332642</v>
      </c>
      <c r="AG23" s="144">
        <v>0.45573297142982483</v>
      </c>
      <c r="AH23" s="144">
        <v>0</v>
      </c>
      <c r="AI23" s="144">
        <v>0</v>
      </c>
      <c r="AJ23" s="141">
        <v>0.65400000000000003</v>
      </c>
      <c r="AK23" s="123">
        <v>3.52</v>
      </c>
      <c r="AL23" s="123">
        <v>13.69</v>
      </c>
      <c r="AM23" s="201">
        <v>20.773585131031023</v>
      </c>
      <c r="AN23" s="128">
        <v>0.42899999999999999</v>
      </c>
      <c r="AO23" s="123">
        <v>1.08</v>
      </c>
      <c r="AP23" s="123">
        <v>1.22</v>
      </c>
      <c r="AQ23" s="145">
        <v>1.1399999999999999</v>
      </c>
      <c r="AR23" s="202">
        <v>2.8716900000000001</v>
      </c>
      <c r="AS23" s="202">
        <v>2.6823798630420859</v>
      </c>
      <c r="AT23" s="123">
        <v>40</v>
      </c>
      <c r="AU23" s="204">
        <v>1.4145194292068499</v>
      </c>
      <c r="AV23" s="133">
        <v>6.7324662208557102</v>
      </c>
      <c r="AW23" s="146">
        <v>7.0000000000000007E-2</v>
      </c>
      <c r="AX23" s="151">
        <v>847.55808611466409</v>
      </c>
      <c r="AY23" s="148"/>
      <c r="AZ23" s="128">
        <v>28.8</v>
      </c>
      <c r="BA23" s="203">
        <v>5.7</v>
      </c>
      <c r="BB23" s="203">
        <v>6.9</v>
      </c>
      <c r="BC23" s="139">
        <v>21</v>
      </c>
      <c r="BD23" s="139">
        <v>447.41634949554333</v>
      </c>
      <c r="BE23" s="133">
        <v>311.97844536746601</v>
      </c>
      <c r="BF23" s="140">
        <v>362.86900828924075</v>
      </c>
      <c r="BG23" s="139">
        <v>3.21</v>
      </c>
      <c r="BH23" s="140">
        <v>4.9999958960971531</v>
      </c>
      <c r="BI23" s="139">
        <v>6.1</v>
      </c>
      <c r="BJ23" s="139">
        <v>7</v>
      </c>
      <c r="BK23" s="139">
        <v>18.5</v>
      </c>
      <c r="BL23" s="153">
        <v>1.23</v>
      </c>
      <c r="BM23" s="153">
        <v>3.8</v>
      </c>
      <c r="BN23" s="141">
        <v>0.42</v>
      </c>
      <c r="BO23" s="147">
        <v>50.2</v>
      </c>
      <c r="BP23" s="143">
        <v>-0.78787827491760254</v>
      </c>
      <c r="BQ23" s="133">
        <v>26</v>
      </c>
      <c r="BR23" s="133">
        <v>3.7833333015441895</v>
      </c>
      <c r="BS23" s="133">
        <v>29.369308039122217</v>
      </c>
      <c r="BT23" s="133">
        <v>10.92048828769383</v>
      </c>
      <c r="BU23" s="133">
        <v>1.8699535659648707</v>
      </c>
      <c r="BV23" s="133">
        <v>71.071260028315237</v>
      </c>
      <c r="BW23" s="133">
        <v>5.664800516078774</v>
      </c>
      <c r="BX23" s="133">
        <v>102.66005833220309</v>
      </c>
      <c r="BY23" s="133">
        <v>41.822401252507703</v>
      </c>
      <c r="BZ23" s="133">
        <v>87.832699619771859</v>
      </c>
      <c r="CA23" s="133">
        <v>69.7</v>
      </c>
      <c r="CB23" s="133">
        <v>71.629580000000004</v>
      </c>
      <c r="CC23" s="133">
        <v>89</v>
      </c>
      <c r="CD23" s="133">
        <v>97.3</v>
      </c>
      <c r="CE23" s="133">
        <v>79.099999999999994</v>
      </c>
      <c r="CF23" s="133">
        <v>58.8</v>
      </c>
      <c r="CG23" s="133">
        <v>81.2</v>
      </c>
      <c r="CH23" s="133">
        <v>36.050138942376869</v>
      </c>
      <c r="CI23" s="133">
        <v>4.7399351256985662</v>
      </c>
      <c r="CJ23" s="133">
        <v>6.4856185500412087</v>
      </c>
      <c r="CK23" s="133">
        <v>22.476498969273557</v>
      </c>
      <c r="CL23" s="133">
        <v>82.4</v>
      </c>
      <c r="CM23" s="133">
        <v>188.94740000000002</v>
      </c>
      <c r="CN23" s="133">
        <v>82.9</v>
      </c>
      <c r="CO23" s="133">
        <v>12.547528517110266</v>
      </c>
      <c r="CP23" s="133">
        <v>8649907.4170255587</v>
      </c>
      <c r="CQ23" s="133">
        <v>1637.3345456679845</v>
      </c>
      <c r="CR23" s="133">
        <v>5282.919999404673</v>
      </c>
    </row>
    <row r="24" spans="1:96" ht="15.75" customHeight="1" x14ac:dyDescent="0.3">
      <c r="A24" s="125" t="s">
        <v>379</v>
      </c>
      <c r="B24" s="128" t="s">
        <v>382</v>
      </c>
      <c r="C24" s="128" t="s">
        <v>384</v>
      </c>
      <c r="D24" s="130">
        <v>2019</v>
      </c>
      <c r="E24" s="180">
        <v>338452.875</v>
      </c>
      <c r="F24" s="180">
        <v>31470.7109375</v>
      </c>
      <c r="G24" s="179">
        <v>2.1015927770847522E-3</v>
      </c>
      <c r="H24" s="179">
        <v>1.9541455748003949E-4</v>
      </c>
      <c r="I24" s="139">
        <v>15.835176015920757</v>
      </c>
      <c r="J24" s="139">
        <v>7.767126182100716</v>
      </c>
      <c r="K24" s="139">
        <v>5.8594096844220385</v>
      </c>
      <c r="L24" s="139">
        <v>1.7204017413361601</v>
      </c>
      <c r="M24" s="139">
        <v>0.26058937177894032</v>
      </c>
      <c r="N24" s="139">
        <v>2.3343468017068005</v>
      </c>
      <c r="O24" s="133"/>
      <c r="P24" s="133"/>
      <c r="Q24" s="139">
        <v>0</v>
      </c>
      <c r="R24" s="139">
        <v>20</v>
      </c>
      <c r="S24" s="139">
        <v>0</v>
      </c>
      <c r="T24" s="139">
        <v>15.55228596575323</v>
      </c>
      <c r="U24" s="139">
        <v>24.000989941890204</v>
      </c>
      <c r="V24" s="139">
        <v>691.71795109476409</v>
      </c>
      <c r="W24" s="139">
        <v>11.285704314191484</v>
      </c>
      <c r="X24" s="137">
        <v>1975.599362872136</v>
      </c>
      <c r="Y24" s="135">
        <v>5.1133553283496527</v>
      </c>
      <c r="Z24" s="138">
        <v>1.58</v>
      </c>
      <c r="AA24" s="141">
        <v>11.383792609563722</v>
      </c>
      <c r="AB24" s="200">
        <v>0.20567937708391193</v>
      </c>
      <c r="AC24" s="139">
        <v>3.1</v>
      </c>
      <c r="AD24" s="139">
        <v>11.5</v>
      </c>
      <c r="AE24" s="142">
        <v>60</v>
      </c>
      <c r="AF24" s="143">
        <v>0.91202408075332642</v>
      </c>
      <c r="AG24" s="144">
        <v>0.45573297142982483</v>
      </c>
      <c r="AH24" s="144">
        <v>0</v>
      </c>
      <c r="AI24" s="144">
        <v>0</v>
      </c>
      <c r="AJ24" s="141">
        <v>0.63900000000000001</v>
      </c>
      <c r="AK24" s="123">
        <v>5.4</v>
      </c>
      <c r="AL24" s="123">
        <v>13.52</v>
      </c>
      <c r="AM24" s="201">
        <v>23.992562660524456</v>
      </c>
      <c r="AN24" s="128">
        <v>0.377</v>
      </c>
      <c r="AO24" s="123">
        <v>1.05</v>
      </c>
      <c r="AP24" s="123">
        <v>1.3</v>
      </c>
      <c r="AQ24" s="145">
        <v>1.39</v>
      </c>
      <c r="AR24" s="202">
        <v>2.639202</v>
      </c>
      <c r="AS24" s="202">
        <v>6.5326401281362241</v>
      </c>
      <c r="AT24" s="123">
        <v>40</v>
      </c>
      <c r="AU24" s="204">
        <v>1.4145194292068499</v>
      </c>
      <c r="AV24" s="133">
        <v>6.7324662208557102</v>
      </c>
      <c r="AW24" s="146">
        <v>0.05</v>
      </c>
      <c r="AX24" s="151">
        <v>1.6873710630518242</v>
      </c>
      <c r="AY24" s="148"/>
      <c r="AZ24" s="128">
        <v>20.399999999999999</v>
      </c>
      <c r="BA24" s="203">
        <v>4.3</v>
      </c>
      <c r="BB24" s="203">
        <v>7</v>
      </c>
      <c r="BC24" s="139">
        <v>7.7999999999999972</v>
      </c>
      <c r="BD24" s="139">
        <v>0</v>
      </c>
      <c r="BE24" s="133">
        <v>0.1151688422021519</v>
      </c>
      <c r="BF24" s="140">
        <v>2.5501672201905063</v>
      </c>
      <c r="BG24" s="139">
        <v>1.95</v>
      </c>
      <c r="BH24" s="140">
        <v>4.9999942789957252</v>
      </c>
      <c r="BI24" s="139">
        <v>4</v>
      </c>
      <c r="BJ24" s="139">
        <v>20.8</v>
      </c>
      <c r="BK24" s="139">
        <v>22.2</v>
      </c>
      <c r="BL24" s="153">
        <v>1.34</v>
      </c>
      <c r="BM24" s="153">
        <v>5.2</v>
      </c>
      <c r="BN24" s="141">
        <v>0.06</v>
      </c>
      <c r="BO24" s="147">
        <v>82.2</v>
      </c>
      <c r="BP24" s="143">
        <v>-0.78787827491760254</v>
      </c>
      <c r="BQ24" s="133">
        <v>26</v>
      </c>
      <c r="BR24" s="133">
        <v>3.7833333015441895</v>
      </c>
      <c r="BS24" s="133" t="s">
        <v>465</v>
      </c>
      <c r="BT24" s="133">
        <v>19.393260714649294</v>
      </c>
      <c r="BU24" s="133">
        <v>1.8699535659648707</v>
      </c>
      <c r="BV24" s="133">
        <v>54.57429931253305</v>
      </c>
      <c r="BW24" s="133">
        <v>1.9305552640099473</v>
      </c>
      <c r="BX24" s="133">
        <v>0</v>
      </c>
      <c r="BY24" s="133">
        <v>78.167212263271395</v>
      </c>
      <c r="BZ24" s="133">
        <v>94.634146341463421</v>
      </c>
      <c r="CA24" s="133">
        <v>74.2</v>
      </c>
      <c r="CB24" s="133">
        <v>89.345500000000001</v>
      </c>
      <c r="CC24" s="133">
        <v>93.3</v>
      </c>
      <c r="CD24" s="133">
        <v>94.5</v>
      </c>
      <c r="CE24" s="133">
        <v>62.9</v>
      </c>
      <c r="CF24" s="133">
        <v>31.1</v>
      </c>
      <c r="CG24" s="133">
        <v>64.099999999999994</v>
      </c>
      <c r="CH24" s="133">
        <v>66.773416378636369</v>
      </c>
      <c r="CI24" s="133">
        <v>6.0812490816313343</v>
      </c>
      <c r="CJ24" s="133">
        <v>7.7061330955063729</v>
      </c>
      <c r="CK24" s="133">
        <v>31.016021262642813</v>
      </c>
      <c r="CL24" s="133">
        <v>78.5</v>
      </c>
      <c r="CM24" s="133">
        <v>52.735299999999995</v>
      </c>
      <c r="CN24" s="133">
        <v>76.010000000000005</v>
      </c>
      <c r="CO24" s="133">
        <v>9.2682926829268286</v>
      </c>
      <c r="CP24" s="133">
        <v>6215828.2768216934</v>
      </c>
      <c r="CQ24" s="133">
        <v>1975.599362872136</v>
      </c>
      <c r="CR24" s="133">
        <v>3146.3000007172973</v>
      </c>
    </row>
    <row r="25" spans="1:96" ht="15.75" customHeight="1" x14ac:dyDescent="0.3">
      <c r="A25" s="125" t="s">
        <v>378</v>
      </c>
      <c r="B25" s="128" t="s">
        <v>382</v>
      </c>
      <c r="C25" s="128" t="s">
        <v>304</v>
      </c>
      <c r="D25" s="130">
        <v>2022</v>
      </c>
      <c r="E25" s="180">
        <v>338452.875</v>
      </c>
      <c r="F25" s="180">
        <v>31470.7109375</v>
      </c>
      <c r="G25" s="179">
        <v>2.1015927770847522E-3</v>
      </c>
      <c r="H25" s="179">
        <v>1.9541455748003949E-4</v>
      </c>
      <c r="I25" s="139">
        <v>0</v>
      </c>
      <c r="J25" s="139">
        <v>11.65418696328204</v>
      </c>
      <c r="K25" s="139">
        <v>3.9466122721146601</v>
      </c>
      <c r="L25" s="139">
        <v>0.12428516970196374</v>
      </c>
      <c r="M25" s="139">
        <v>21.704011499817817</v>
      </c>
      <c r="N25" s="139">
        <v>16.627131222604284</v>
      </c>
      <c r="O25" s="133">
        <v>147.08322648399999</v>
      </c>
      <c r="P25" s="133">
        <v>270.0670085708</v>
      </c>
      <c r="Q25" s="139">
        <v>12.021012539724946</v>
      </c>
      <c r="R25" s="139">
        <v>10</v>
      </c>
      <c r="S25" s="139">
        <v>0</v>
      </c>
      <c r="T25" s="139">
        <v>11.701494155811696</v>
      </c>
      <c r="U25" s="139">
        <v>37.112702140341334</v>
      </c>
      <c r="V25" s="139">
        <v>1154.314035790781</v>
      </c>
      <c r="W25" s="139">
        <v>12.925180459075538</v>
      </c>
      <c r="X25" s="137">
        <v>1156.5589294761446</v>
      </c>
      <c r="Y25" s="135">
        <v>5.5053924232006421</v>
      </c>
      <c r="Z25" s="138">
        <v>2.5499999999999998</v>
      </c>
      <c r="AA25" s="141">
        <v>10.150100841423232</v>
      </c>
      <c r="AB25" s="200">
        <v>1.8755253159753367</v>
      </c>
      <c r="AC25" s="139">
        <v>11.6</v>
      </c>
      <c r="AD25" s="139">
        <v>13.299999999999997</v>
      </c>
      <c r="AE25" s="142">
        <v>60</v>
      </c>
      <c r="AF25" s="143">
        <v>0.91202408075332642</v>
      </c>
      <c r="AG25" s="144">
        <v>0.45573297142982483</v>
      </c>
      <c r="AH25" s="144">
        <v>0</v>
      </c>
      <c r="AI25" s="144">
        <v>0</v>
      </c>
      <c r="AJ25" s="141">
        <v>0.57399999999999995</v>
      </c>
      <c r="AK25" s="123">
        <v>7.73</v>
      </c>
      <c r="AL25" s="123">
        <v>16.579999999999998</v>
      </c>
      <c r="AM25" s="201">
        <v>34.581682500904989</v>
      </c>
      <c r="AN25" s="128">
        <v>0.41699999999999998</v>
      </c>
      <c r="AO25" s="123">
        <v>1.0900000000000001</v>
      </c>
      <c r="AP25" s="123">
        <v>1.08</v>
      </c>
      <c r="AQ25" s="145">
        <v>1.81</v>
      </c>
      <c r="AR25" s="202">
        <v>2.7972030000000001</v>
      </c>
      <c r="AS25" s="202">
        <v>7.2410560776550339</v>
      </c>
      <c r="AT25" s="123">
        <v>40</v>
      </c>
      <c r="AU25" s="204">
        <v>1.4145194292068499</v>
      </c>
      <c r="AV25" s="133">
        <v>6.7324662208557102</v>
      </c>
      <c r="AW25" s="146">
        <v>0.65</v>
      </c>
      <c r="AX25" s="151">
        <v>4126.2108366553757</v>
      </c>
      <c r="AY25" s="148">
        <v>910703</v>
      </c>
      <c r="AZ25" s="128">
        <v>41.8</v>
      </c>
      <c r="BA25" s="203">
        <v>6.1</v>
      </c>
      <c r="BB25" s="203">
        <v>11.1</v>
      </c>
      <c r="BC25" s="139">
        <v>32.700000000000003</v>
      </c>
      <c r="BD25" s="139">
        <v>1801.5440376255774</v>
      </c>
      <c r="BE25" s="133">
        <v>1761.2470242635618</v>
      </c>
      <c r="BF25" s="140">
        <v>5208.6267266103396</v>
      </c>
      <c r="BG25" s="139">
        <v>1.53</v>
      </c>
      <c r="BH25" s="140">
        <v>10.000010678904216</v>
      </c>
      <c r="BI25" s="139">
        <v>6.9</v>
      </c>
      <c r="BJ25" s="139">
        <v>52.9</v>
      </c>
      <c r="BK25" s="139">
        <v>14.3</v>
      </c>
      <c r="BL25" s="153">
        <v>1.46</v>
      </c>
      <c r="BM25" s="153">
        <v>3.1</v>
      </c>
      <c r="BN25" s="141">
        <v>0.64</v>
      </c>
      <c r="BO25" s="147">
        <v>17.8</v>
      </c>
      <c r="BP25" s="143">
        <v>-0.78787827491760254</v>
      </c>
      <c r="BQ25" s="133">
        <v>26</v>
      </c>
      <c r="BR25" s="133">
        <v>3.7833333015441895</v>
      </c>
      <c r="BS25" s="133">
        <v>110.03253091841017</v>
      </c>
      <c r="BT25" s="133">
        <v>31.24713364111658</v>
      </c>
      <c r="BU25" s="133">
        <v>1.8699535659648707</v>
      </c>
      <c r="BV25" s="133">
        <v>57.151112395261485</v>
      </c>
      <c r="BW25" s="133">
        <v>24.878803729280968</v>
      </c>
      <c r="BX25" s="133">
        <v>298.40685086724733</v>
      </c>
      <c r="BY25" s="133">
        <v>34.017697707866844</v>
      </c>
      <c r="BZ25" s="133">
        <v>54.666666666666671</v>
      </c>
      <c r="CA25" s="133">
        <v>42.6</v>
      </c>
      <c r="CB25" s="133">
        <v>88.440070000000006</v>
      </c>
      <c r="CC25" s="133">
        <v>79.599999999999994</v>
      </c>
      <c r="CD25" s="133">
        <v>87.3</v>
      </c>
      <c r="CE25" s="133">
        <v>33.799999999999997</v>
      </c>
      <c r="CF25" s="133">
        <v>33.1</v>
      </c>
      <c r="CG25" s="133">
        <v>37</v>
      </c>
      <c r="CH25" s="133">
        <v>25.461043010197159</v>
      </c>
      <c r="CI25" s="133">
        <v>4.337308878884409</v>
      </c>
      <c r="CJ25" s="133">
        <v>6.5927094959043018</v>
      </c>
      <c r="CK25" s="133">
        <v>7.1150535868619151</v>
      </c>
      <c r="CL25" s="133">
        <v>66.400000000000006</v>
      </c>
      <c r="CM25" s="133">
        <v>39.113700000000001</v>
      </c>
      <c r="CN25" s="133">
        <v>76.53</v>
      </c>
      <c r="CO25" s="133">
        <v>46.666666666666664</v>
      </c>
      <c r="CP25" s="133">
        <v>2881971.367281341</v>
      </c>
      <c r="CQ25" s="133">
        <v>1156.5589294761446</v>
      </c>
      <c r="CR25" s="133">
        <v>2491.8499990196869</v>
      </c>
    </row>
    <row r="26" spans="1:96" ht="15.75" customHeight="1" x14ac:dyDescent="0.3">
      <c r="A26" s="125" t="s">
        <v>379</v>
      </c>
      <c r="B26" s="128" t="s">
        <v>382</v>
      </c>
      <c r="C26" s="128" t="s">
        <v>322</v>
      </c>
      <c r="D26" s="130">
        <v>2030</v>
      </c>
      <c r="E26" s="180">
        <v>338452.875</v>
      </c>
      <c r="F26" s="180">
        <v>31470.7109375</v>
      </c>
      <c r="G26" s="179">
        <v>2.1015927770847522E-3</v>
      </c>
      <c r="H26" s="179">
        <v>1.9541455748003949E-4</v>
      </c>
      <c r="I26" s="139">
        <v>5.055015683874637</v>
      </c>
      <c r="J26" s="139">
        <v>8.6019930787084427</v>
      </c>
      <c r="K26" s="139">
        <v>15.092869431046605</v>
      </c>
      <c r="L26" s="139">
        <v>0.18801243992831357</v>
      </c>
      <c r="M26" s="139">
        <v>24.484839077133373</v>
      </c>
      <c r="N26" s="139">
        <v>0</v>
      </c>
      <c r="O26" s="133"/>
      <c r="P26" s="133"/>
      <c r="Q26" s="139">
        <v>1.5066810341646864</v>
      </c>
      <c r="R26" s="139">
        <v>6</v>
      </c>
      <c r="S26" s="175" t="s">
        <v>465</v>
      </c>
      <c r="T26" s="139">
        <v>19.548396013590903</v>
      </c>
      <c r="U26" s="139">
        <v>21.512488641501314</v>
      </c>
      <c r="V26" s="139">
        <v>737.11158211066129</v>
      </c>
      <c r="W26" s="139">
        <v>19.893117173014623</v>
      </c>
      <c r="X26" s="137">
        <v>1657.2470468026702</v>
      </c>
      <c r="Y26" s="135">
        <v>5.1766373147497884</v>
      </c>
      <c r="Z26" s="138">
        <v>1.46</v>
      </c>
      <c r="AA26" s="141">
        <v>17.290561277010582</v>
      </c>
      <c r="AB26" s="200">
        <v>1.07820478064984</v>
      </c>
      <c r="AC26" s="139">
        <v>1.8</v>
      </c>
      <c r="AD26" s="139">
        <v>10.6</v>
      </c>
      <c r="AE26" s="142">
        <v>60</v>
      </c>
      <c r="AF26" s="143">
        <v>0.91202408075332642</v>
      </c>
      <c r="AG26" s="144">
        <v>0.45573297142982483</v>
      </c>
      <c r="AH26" s="144">
        <v>0</v>
      </c>
      <c r="AI26" s="144">
        <v>0</v>
      </c>
      <c r="AJ26" s="141">
        <v>0.629</v>
      </c>
      <c r="AK26" s="123">
        <v>3.37</v>
      </c>
      <c r="AL26" s="123">
        <v>8.1</v>
      </c>
      <c r="AM26" s="201">
        <v>20.736749460003114</v>
      </c>
      <c r="AN26" s="128">
        <v>0.38200000000000001</v>
      </c>
      <c r="AO26" s="123">
        <v>1.04</v>
      </c>
      <c r="AP26" s="123">
        <v>1.22</v>
      </c>
      <c r="AQ26" s="145">
        <v>1.26</v>
      </c>
      <c r="AR26" s="202">
        <v>3.3226149999999999</v>
      </c>
      <c r="AS26" s="202">
        <v>7.5536151343812179</v>
      </c>
      <c r="AT26" s="123">
        <v>40</v>
      </c>
      <c r="AU26" s="204">
        <v>1.4145194292068499</v>
      </c>
      <c r="AV26" s="133">
        <v>6.7324662208557102</v>
      </c>
      <c r="AW26" s="146">
        <v>0.06</v>
      </c>
      <c r="AX26" s="151">
        <v>290.55366284659607</v>
      </c>
      <c r="AY26" s="148"/>
      <c r="AZ26" s="128">
        <v>24.6</v>
      </c>
      <c r="BA26" s="203">
        <v>4.2</v>
      </c>
      <c r="BB26" s="203">
        <v>8.6999999999999993</v>
      </c>
      <c r="BC26" s="139">
        <v>41.2</v>
      </c>
      <c r="BD26" s="139">
        <v>341.97679927960399</v>
      </c>
      <c r="BE26" s="133">
        <v>62.733884027480848</v>
      </c>
      <c r="BF26" s="140">
        <v>68.600401085857641</v>
      </c>
      <c r="BG26" s="139">
        <v>2.44</v>
      </c>
      <c r="BH26" s="140">
        <v>5.0000092749637197</v>
      </c>
      <c r="BI26" s="139">
        <v>2.5</v>
      </c>
      <c r="BJ26" s="139">
        <v>28</v>
      </c>
      <c r="BK26" s="139">
        <v>27.1</v>
      </c>
      <c r="BL26" s="153">
        <v>1.34</v>
      </c>
      <c r="BM26" s="153">
        <v>5.4</v>
      </c>
      <c r="BN26" s="141">
        <v>0.04</v>
      </c>
      <c r="BO26" s="147">
        <v>85.199999999999989</v>
      </c>
      <c r="BP26" s="143">
        <v>-0.78787827491760254</v>
      </c>
      <c r="BQ26" s="133">
        <v>26</v>
      </c>
      <c r="BR26" s="133">
        <v>3.7833333015441895</v>
      </c>
      <c r="BS26" s="133">
        <v>31.855818435271821</v>
      </c>
      <c r="BT26" s="133">
        <v>7.2331000265792502</v>
      </c>
      <c r="BU26" s="133">
        <v>1.8699535659648707</v>
      </c>
      <c r="BV26" s="133">
        <v>55.037128712871286</v>
      </c>
      <c r="BW26" s="133">
        <v>6.8849073217477876</v>
      </c>
      <c r="BX26" s="133">
        <v>121.85676675659801</v>
      </c>
      <c r="BY26" s="133">
        <v>58.086756333341086</v>
      </c>
      <c r="BZ26" s="133">
        <v>100</v>
      </c>
      <c r="CA26" s="133">
        <v>77.3</v>
      </c>
      <c r="CB26" s="133">
        <v>90.282470000000004</v>
      </c>
      <c r="CC26" s="133">
        <v>72</v>
      </c>
      <c r="CD26" s="133">
        <v>96.7</v>
      </c>
      <c r="CE26" s="133">
        <v>71.7</v>
      </c>
      <c r="CF26" s="133">
        <v>48.7</v>
      </c>
      <c r="CG26" s="133">
        <v>56.2</v>
      </c>
      <c r="CH26" s="133">
        <v>53.779837636938119</v>
      </c>
      <c r="CI26" s="133">
        <v>6.7630505549911888</v>
      </c>
      <c r="CJ26" s="133">
        <v>9.0783291233665508</v>
      </c>
      <c r="CK26" s="133">
        <v>11.913119887721583</v>
      </c>
      <c r="CL26" s="133">
        <v>82.3</v>
      </c>
      <c r="CM26" s="133">
        <v>102.20739999999999</v>
      </c>
      <c r="CN26" s="133">
        <v>82.06</v>
      </c>
      <c r="CO26" s="133">
        <v>22.916666666666664</v>
      </c>
      <c r="CP26" s="133">
        <v>1641271.185206224</v>
      </c>
      <c r="CQ26" s="133">
        <v>1657.2470468026702</v>
      </c>
      <c r="CR26" s="133">
        <v>990.35999996061628</v>
      </c>
    </row>
    <row r="27" spans="1:96" ht="15.75" customHeight="1" x14ac:dyDescent="0.3">
      <c r="A27" s="125" t="s">
        <v>378</v>
      </c>
      <c r="B27" s="128" t="s">
        <v>382</v>
      </c>
      <c r="C27" s="128" t="s">
        <v>323</v>
      </c>
      <c r="D27" s="130">
        <v>2046</v>
      </c>
      <c r="E27" s="180">
        <v>338452.875</v>
      </c>
      <c r="F27" s="180">
        <v>31470.7109375</v>
      </c>
      <c r="G27" s="179">
        <v>2.1015927770847522E-3</v>
      </c>
      <c r="H27" s="179">
        <v>1.9541455748003949E-4</v>
      </c>
      <c r="I27" s="139">
        <v>0</v>
      </c>
      <c r="J27" s="139">
        <v>0.28730805577717861</v>
      </c>
      <c r="K27" s="139">
        <v>9.0393957532143854E-3</v>
      </c>
      <c r="L27" s="139">
        <v>0</v>
      </c>
      <c r="M27" s="139">
        <v>0</v>
      </c>
      <c r="N27" s="139">
        <v>0</v>
      </c>
      <c r="O27" s="133">
        <v>378</v>
      </c>
      <c r="P27" s="133">
        <v>1401</v>
      </c>
      <c r="Q27" s="139">
        <v>0</v>
      </c>
      <c r="R27" s="139">
        <v>8</v>
      </c>
      <c r="S27" s="139">
        <v>0</v>
      </c>
      <c r="T27" s="139">
        <v>0</v>
      </c>
      <c r="U27" s="139">
        <v>52.382897778599272</v>
      </c>
      <c r="V27" s="139">
        <v>510.66291612070376</v>
      </c>
      <c r="W27" s="139">
        <v>15.511120475788367</v>
      </c>
      <c r="X27" s="137">
        <v>256.78575759619429</v>
      </c>
      <c r="Y27" s="135">
        <v>4.5885927409710598</v>
      </c>
      <c r="Z27" s="138">
        <v>1.54</v>
      </c>
      <c r="AA27" s="141">
        <v>13.60516498718807</v>
      </c>
      <c r="AB27" s="200">
        <v>0.45341520459034956</v>
      </c>
      <c r="AC27" s="139">
        <v>8.9</v>
      </c>
      <c r="AD27" s="139">
        <v>11.4</v>
      </c>
      <c r="AE27" s="142">
        <v>60</v>
      </c>
      <c r="AF27" s="143">
        <v>0.91202408075332642</v>
      </c>
      <c r="AG27" s="144">
        <v>0.45573297142982483</v>
      </c>
      <c r="AH27" s="144">
        <v>0</v>
      </c>
      <c r="AI27" s="144">
        <v>0</v>
      </c>
      <c r="AJ27" s="141">
        <v>0.59299999999999997</v>
      </c>
      <c r="AK27" s="123">
        <v>32.79</v>
      </c>
      <c r="AL27" s="123">
        <v>52.65</v>
      </c>
      <c r="AM27" s="201">
        <v>31.662788282336379</v>
      </c>
      <c r="AN27" s="128">
        <v>0.50800000000000001</v>
      </c>
      <c r="AO27" s="123">
        <v>0.97</v>
      </c>
      <c r="AP27" s="123">
        <v>1.22</v>
      </c>
      <c r="AQ27" s="145">
        <v>1.1100000000000001</v>
      </c>
      <c r="AR27" s="202">
        <v>3.9867110000000001</v>
      </c>
      <c r="AS27" s="202">
        <v>1.8292611779327621</v>
      </c>
      <c r="AT27" s="123">
        <v>40</v>
      </c>
      <c r="AU27" s="204">
        <v>1.4145194292068499</v>
      </c>
      <c r="AV27" s="133">
        <v>6.7324662208557102</v>
      </c>
      <c r="AW27" s="146">
        <v>0.1</v>
      </c>
      <c r="AX27" s="151">
        <v>132.37754899594859</v>
      </c>
      <c r="AY27" s="148"/>
      <c r="AZ27" s="128">
        <v>27.4</v>
      </c>
      <c r="BA27" s="203">
        <v>2.8</v>
      </c>
      <c r="BB27" s="203">
        <v>9.1999999999999993</v>
      </c>
      <c r="BC27" s="139">
        <v>30.299999999999997</v>
      </c>
      <c r="BD27" s="139">
        <v>100.88130562107108</v>
      </c>
      <c r="BE27" s="133">
        <v>35.440444294546118</v>
      </c>
      <c r="BF27" s="140">
        <v>0</v>
      </c>
      <c r="BG27" s="139">
        <v>19.86</v>
      </c>
      <c r="BH27" s="140">
        <v>9.9999424521705595</v>
      </c>
      <c r="BI27" s="139">
        <v>9.1999999999999993</v>
      </c>
      <c r="BJ27" s="139">
        <v>31.7</v>
      </c>
      <c r="BK27" s="139">
        <v>8.9</v>
      </c>
      <c r="BL27" s="153">
        <v>1.7</v>
      </c>
      <c r="BM27" s="153">
        <v>4.4000000000000004</v>
      </c>
      <c r="BN27" s="141">
        <v>51.63</v>
      </c>
      <c r="BO27" s="147">
        <v>58.6</v>
      </c>
      <c r="BP27" s="143">
        <v>-0.78787827491760254</v>
      </c>
      <c r="BQ27" s="133">
        <v>26</v>
      </c>
      <c r="BR27" s="133">
        <v>3.7833333015441895</v>
      </c>
      <c r="BS27" s="133" t="s">
        <v>465</v>
      </c>
      <c r="BT27" s="133">
        <v>4.3009388480081201</v>
      </c>
      <c r="BU27" s="133">
        <v>1.8699535659648707</v>
      </c>
      <c r="BV27" s="133">
        <v>41.666666666666671</v>
      </c>
      <c r="BW27" s="133">
        <v>45.470955915324801</v>
      </c>
      <c r="BX27" s="133">
        <v>0</v>
      </c>
      <c r="BY27" s="133">
        <v>24.659968891901347</v>
      </c>
      <c r="BZ27" s="133">
        <v>19.047619047619051</v>
      </c>
      <c r="CA27" s="133">
        <v>55.2</v>
      </c>
      <c r="CB27" s="133">
        <v>66.956969999999998</v>
      </c>
      <c r="CC27" s="133">
        <v>75</v>
      </c>
      <c r="CD27" s="133">
        <v>74.8</v>
      </c>
      <c r="CE27" s="133">
        <v>27.1</v>
      </c>
      <c r="CF27" s="133">
        <v>15.2</v>
      </c>
      <c r="CG27" s="133">
        <v>38.5</v>
      </c>
      <c r="CH27" s="133">
        <v>14.998690526547723</v>
      </c>
      <c r="CI27" s="133">
        <v>13.032174281027668</v>
      </c>
      <c r="CJ27" s="133">
        <v>15.440293441652347</v>
      </c>
      <c r="CK27" s="133">
        <v>19.357634306028643</v>
      </c>
      <c r="CL27" s="133">
        <v>67.2</v>
      </c>
      <c r="CM27" s="133">
        <v>51.261000000000003</v>
      </c>
      <c r="CN27" s="133">
        <v>72.3</v>
      </c>
      <c r="CO27" s="133">
        <v>11.904761904761903</v>
      </c>
      <c r="CP27" s="133">
        <v>705945.13253198471</v>
      </c>
      <c r="CQ27" s="133">
        <v>256.78575759619429</v>
      </c>
      <c r="CR27" s="133">
        <v>2749.1599968021246</v>
      </c>
    </row>
    <row r="28" spans="1:96" ht="15.75" customHeight="1" x14ac:dyDescent="0.3">
      <c r="A28" s="125" t="s">
        <v>377</v>
      </c>
      <c r="B28" s="128" t="s">
        <v>382</v>
      </c>
      <c r="C28" s="128" t="s">
        <v>324</v>
      </c>
      <c r="D28" s="130">
        <v>2051</v>
      </c>
      <c r="E28" s="180">
        <v>338452.875</v>
      </c>
      <c r="F28" s="180">
        <v>31470.7109375</v>
      </c>
      <c r="G28" s="179">
        <v>2.1015927770847522E-3</v>
      </c>
      <c r="H28" s="179">
        <v>1.9541455748003949E-4</v>
      </c>
      <c r="I28" s="139">
        <v>3.4927052780826355</v>
      </c>
      <c r="J28" s="139">
        <v>10.657226522203711</v>
      </c>
      <c r="K28" s="139">
        <v>0</v>
      </c>
      <c r="L28" s="139">
        <v>1.2752796121754835</v>
      </c>
      <c r="M28" s="139">
        <v>54.722539130699168</v>
      </c>
      <c r="N28" s="139">
        <v>5.0874995388800528</v>
      </c>
      <c r="O28" s="133"/>
      <c r="P28" s="133"/>
      <c r="Q28" s="139">
        <v>15.436558467910059</v>
      </c>
      <c r="R28" s="139">
        <v>6</v>
      </c>
      <c r="S28" s="175" t="s">
        <v>465</v>
      </c>
      <c r="T28" s="139">
        <v>16.556664720017711</v>
      </c>
      <c r="U28" s="139">
        <v>21.473152869820471</v>
      </c>
      <c r="V28" s="139">
        <v>464.53732782121205</v>
      </c>
      <c r="W28" s="139">
        <v>12.138155544593456</v>
      </c>
      <c r="X28" s="137">
        <v>1372.7088884319105</v>
      </c>
      <c r="Y28" s="135">
        <v>4.7331054171605</v>
      </c>
      <c r="Z28" s="138">
        <v>1.48</v>
      </c>
      <c r="AA28" s="141">
        <v>9.238097306749566</v>
      </c>
      <c r="AB28" s="200">
        <v>0</v>
      </c>
      <c r="AC28" s="139">
        <v>4</v>
      </c>
      <c r="AD28" s="139">
        <v>11.9</v>
      </c>
      <c r="AE28" s="142">
        <v>60</v>
      </c>
      <c r="AF28" s="143">
        <v>0.91202408075332642</v>
      </c>
      <c r="AG28" s="144">
        <v>0.45573297142982483</v>
      </c>
      <c r="AH28" s="144">
        <v>0</v>
      </c>
      <c r="AI28" s="144">
        <v>0</v>
      </c>
      <c r="AJ28" s="141">
        <v>0.629</v>
      </c>
      <c r="AK28" s="123">
        <v>20.46</v>
      </c>
      <c r="AL28" s="123">
        <v>32.520000000000003</v>
      </c>
      <c r="AM28" s="201">
        <v>35.593531688967914</v>
      </c>
      <c r="AN28" s="128">
        <v>0.49</v>
      </c>
      <c r="AO28" s="123">
        <v>1.05</v>
      </c>
      <c r="AP28" s="123">
        <v>1.52</v>
      </c>
      <c r="AQ28" s="145">
        <v>1.02</v>
      </c>
      <c r="AR28" s="202">
        <v>4.1493779999999996</v>
      </c>
      <c r="AS28" s="202">
        <v>2.7127645444385968</v>
      </c>
      <c r="AT28" s="123">
        <v>40</v>
      </c>
      <c r="AU28" s="204">
        <v>1.4145194292068499</v>
      </c>
      <c r="AV28" s="133">
        <v>6.7324662208557102</v>
      </c>
      <c r="AW28" s="146">
        <v>7.0000000000000007E-2</v>
      </c>
      <c r="AX28" s="151">
        <v>1606.3028906357588</v>
      </c>
      <c r="AY28" s="148"/>
      <c r="AZ28" s="128">
        <v>23.3</v>
      </c>
      <c r="BA28" s="203">
        <v>6.7</v>
      </c>
      <c r="BB28" s="203">
        <v>9.8000000000000007</v>
      </c>
      <c r="BC28" s="139">
        <v>11.5</v>
      </c>
      <c r="BD28" s="139">
        <v>2.6282478463918326</v>
      </c>
      <c r="BE28" s="133">
        <v>3.3513182361430358</v>
      </c>
      <c r="BF28" s="140">
        <v>14.171288541404838</v>
      </c>
      <c r="BG28" s="139">
        <v>8.4499999999999993</v>
      </c>
      <c r="BH28" s="140">
        <v>10.000025667285248</v>
      </c>
      <c r="BI28" s="139">
        <v>5.3</v>
      </c>
      <c r="BJ28" s="139">
        <v>16</v>
      </c>
      <c r="BK28" s="139">
        <v>20.399999999999999</v>
      </c>
      <c r="BL28" s="153">
        <v>1.23</v>
      </c>
      <c r="BM28" s="153">
        <v>5.2</v>
      </c>
      <c r="BN28" s="141">
        <v>0.01</v>
      </c>
      <c r="BO28" s="147">
        <v>89.800000000000011</v>
      </c>
      <c r="BP28" s="143">
        <v>-0.78787827491760254</v>
      </c>
      <c r="BQ28" s="133">
        <v>26</v>
      </c>
      <c r="BR28" s="133">
        <v>3.7833333015441895</v>
      </c>
      <c r="BS28" s="133">
        <v>24.177367275031902</v>
      </c>
      <c r="BT28" s="133">
        <v>15.469590738627097</v>
      </c>
      <c r="BU28" s="133">
        <v>1.8699535659648707</v>
      </c>
      <c r="BV28" s="133">
        <v>68.051827857473384</v>
      </c>
      <c r="BW28" s="133">
        <v>21.1406209068336</v>
      </c>
      <c r="BX28" s="133">
        <v>165.88812577611057</v>
      </c>
      <c r="BY28" s="133">
        <v>60.547837757555854</v>
      </c>
      <c r="BZ28" s="133">
        <v>100</v>
      </c>
      <c r="CA28" s="133">
        <v>78.3</v>
      </c>
      <c r="CB28" s="133">
        <v>88.370509999999996</v>
      </c>
      <c r="CC28" s="133">
        <v>83.4</v>
      </c>
      <c r="CD28" s="133">
        <v>97.2</v>
      </c>
      <c r="CE28" s="133">
        <v>49.8</v>
      </c>
      <c r="CF28" s="133">
        <v>21.8</v>
      </c>
      <c r="CG28" s="133">
        <v>58.3</v>
      </c>
      <c r="CH28" s="133">
        <v>54.493088694621115</v>
      </c>
      <c r="CI28" s="133">
        <v>4.9564135140423273</v>
      </c>
      <c r="CJ28" s="133">
        <v>7.4346202710634914</v>
      </c>
      <c r="CK28" s="133">
        <v>6.1883073500983778</v>
      </c>
      <c r="CL28" s="133">
        <v>72.900000000000006</v>
      </c>
      <c r="CM28" s="133">
        <v>104.44789999999999</v>
      </c>
      <c r="CN28" s="133">
        <v>76.959999999999994</v>
      </c>
      <c r="CO28" s="133">
        <v>32.258064516129032</v>
      </c>
      <c r="CP28" s="133">
        <v>1977236.1551825735</v>
      </c>
      <c r="CQ28" s="133">
        <v>1372.7088884319105</v>
      </c>
      <c r="CR28" s="133">
        <v>1440.3899995440649</v>
      </c>
    </row>
    <row r="29" spans="1:96" ht="15.75" customHeight="1" x14ac:dyDescent="0.3">
      <c r="A29" s="125" t="s">
        <v>377</v>
      </c>
      <c r="B29" s="128" t="s">
        <v>382</v>
      </c>
      <c r="C29" s="128" t="s">
        <v>325</v>
      </c>
      <c r="D29" s="130">
        <v>2075</v>
      </c>
      <c r="E29" s="180">
        <v>338452.875</v>
      </c>
      <c r="F29" s="180">
        <v>31470.7109375</v>
      </c>
      <c r="G29" s="179">
        <v>2.1015927770847522E-3</v>
      </c>
      <c r="H29" s="179">
        <v>1.9541455748003949E-4</v>
      </c>
      <c r="I29" s="139">
        <v>2.1870182004839087</v>
      </c>
      <c r="J29" s="139">
        <v>6.555161317021291</v>
      </c>
      <c r="K29" s="139">
        <v>0</v>
      </c>
      <c r="L29" s="139">
        <v>0.28633674004947751</v>
      </c>
      <c r="M29" s="139">
        <v>45.64083515745471</v>
      </c>
      <c r="N29" s="139">
        <v>5.7376326561854922</v>
      </c>
      <c r="O29" s="133"/>
      <c r="P29" s="133"/>
      <c r="Q29" s="139">
        <v>20.156470992438059</v>
      </c>
      <c r="R29" s="139">
        <v>9</v>
      </c>
      <c r="S29" s="175" t="s">
        <v>465</v>
      </c>
      <c r="T29" s="139">
        <v>12.05664179265214</v>
      </c>
      <c r="U29" s="139">
        <v>16.679312263624606</v>
      </c>
      <c r="V29" s="139">
        <v>625.10984117969792</v>
      </c>
      <c r="W29" s="139">
        <v>9.5006039960125417</v>
      </c>
      <c r="X29" s="137">
        <v>998.05839093490624</v>
      </c>
      <c r="Y29" s="135">
        <v>5.233185389228816</v>
      </c>
      <c r="Z29" s="138">
        <v>1.86</v>
      </c>
      <c r="AA29" s="141">
        <v>9.907267903824696</v>
      </c>
      <c r="AB29" s="200">
        <v>0.10732768606561362</v>
      </c>
      <c r="AC29" s="139">
        <v>5.5</v>
      </c>
      <c r="AD29" s="139">
        <v>12.3</v>
      </c>
      <c r="AE29" s="142">
        <v>60</v>
      </c>
      <c r="AF29" s="143">
        <v>0.91202408075332642</v>
      </c>
      <c r="AG29" s="144">
        <v>0.45573297142982483</v>
      </c>
      <c r="AH29" s="144">
        <v>0</v>
      </c>
      <c r="AI29" s="144">
        <v>0</v>
      </c>
      <c r="AJ29" s="141">
        <v>0.629</v>
      </c>
      <c r="AK29" s="123">
        <v>13.36</v>
      </c>
      <c r="AL29" s="123">
        <v>23.26</v>
      </c>
      <c r="AM29" s="201">
        <v>35.580902491555257</v>
      </c>
      <c r="AN29" s="128">
        <v>0.48099999999999998</v>
      </c>
      <c r="AO29" s="123">
        <v>1.0900000000000001</v>
      </c>
      <c r="AP29" s="123">
        <v>1.57</v>
      </c>
      <c r="AQ29" s="145">
        <v>1</v>
      </c>
      <c r="AR29" s="202">
        <v>3.9250150000000001</v>
      </c>
      <c r="AS29" s="202">
        <v>3.0798132832792513</v>
      </c>
      <c r="AT29" s="123">
        <v>40</v>
      </c>
      <c r="AU29" s="204">
        <v>1.4145194292068499</v>
      </c>
      <c r="AV29" s="133">
        <v>6.7324662208557102</v>
      </c>
      <c r="AW29" s="146">
        <v>0.04</v>
      </c>
      <c r="AX29" s="151">
        <v>1184.2033853342593</v>
      </c>
      <c r="AY29" s="148"/>
      <c r="AZ29" s="128">
        <v>36.1</v>
      </c>
      <c r="BA29" s="203">
        <v>9</v>
      </c>
      <c r="BB29" s="203">
        <v>15.4</v>
      </c>
      <c r="BC29" s="139">
        <v>38.5</v>
      </c>
      <c r="BD29" s="139">
        <v>245.97321988131299</v>
      </c>
      <c r="BE29" s="133">
        <v>55.337528372200566</v>
      </c>
      <c r="BF29" s="140">
        <v>157.43455693962562</v>
      </c>
      <c r="BG29" s="139">
        <v>6.72</v>
      </c>
      <c r="BH29" s="140">
        <v>5.0000028595465098</v>
      </c>
      <c r="BI29" s="139">
        <v>3.9</v>
      </c>
      <c r="BJ29" s="139">
        <v>42.7</v>
      </c>
      <c r="BK29" s="139">
        <v>21.5</v>
      </c>
      <c r="BL29" s="153">
        <v>1.33</v>
      </c>
      <c r="BM29" s="153">
        <v>4.9000000000000004</v>
      </c>
      <c r="BN29" s="141">
        <v>0.01</v>
      </c>
      <c r="BO29" s="147">
        <v>84.8</v>
      </c>
      <c r="BP29" s="143">
        <v>-0.78787827491760254</v>
      </c>
      <c r="BQ29" s="133">
        <v>26</v>
      </c>
      <c r="BR29" s="133">
        <v>3.7833333015441895</v>
      </c>
      <c r="BS29" s="133">
        <v>64.015135649075205</v>
      </c>
      <c r="BT29" s="133">
        <v>8.9694696921544939</v>
      </c>
      <c r="BU29" s="133">
        <v>1.8699535659648707</v>
      </c>
      <c r="BV29" s="133">
        <v>74.615120981561461</v>
      </c>
      <c r="BW29" s="133">
        <v>3.8056782816645378</v>
      </c>
      <c r="BX29" s="133">
        <v>227.79702857392019</v>
      </c>
      <c r="BY29" s="133">
        <v>35.363021486298145</v>
      </c>
      <c r="BZ29" s="133">
        <v>87.628865979381445</v>
      </c>
      <c r="CA29" s="133">
        <v>65.3</v>
      </c>
      <c r="CB29" s="133">
        <v>88.929739999999995</v>
      </c>
      <c r="CC29" s="133">
        <v>80.2</v>
      </c>
      <c r="CD29" s="133">
        <v>95.7</v>
      </c>
      <c r="CE29" s="133">
        <v>47.1</v>
      </c>
      <c r="CF29" s="133">
        <v>26.3</v>
      </c>
      <c r="CG29" s="133">
        <v>51.5</v>
      </c>
      <c r="CH29" s="133">
        <v>31.066016979711414</v>
      </c>
      <c r="CI29" s="133">
        <v>4.648364186890257</v>
      </c>
      <c r="CJ29" s="133">
        <v>8.1278414729835475</v>
      </c>
      <c r="CK29" s="133">
        <v>6.1314767649226836</v>
      </c>
      <c r="CL29" s="133">
        <v>76.8</v>
      </c>
      <c r="CM29" s="133">
        <v>22.969100000000001</v>
      </c>
      <c r="CN29" s="133">
        <v>77.23</v>
      </c>
      <c r="CO29" s="133">
        <v>11.340206185567011</v>
      </c>
      <c r="CP29" s="133">
        <v>3678713.4812343209</v>
      </c>
      <c r="CQ29" s="133">
        <v>998.05839093490624</v>
      </c>
      <c r="CR29" s="133">
        <v>3685.8699998387651</v>
      </c>
    </row>
    <row r="30" spans="1:96" ht="15.75" customHeight="1" x14ac:dyDescent="0.3">
      <c r="A30" s="125" t="s">
        <v>378</v>
      </c>
      <c r="B30" s="128" t="s">
        <v>382</v>
      </c>
      <c r="C30" s="128" t="s">
        <v>326</v>
      </c>
      <c r="D30" s="130">
        <v>2084</v>
      </c>
      <c r="E30" s="180">
        <v>338452.875</v>
      </c>
      <c r="F30" s="180">
        <v>31470.7109375</v>
      </c>
      <c r="G30" s="179">
        <v>2.1015927770847522E-3</v>
      </c>
      <c r="H30" s="179">
        <v>1.9541455748003949E-4</v>
      </c>
      <c r="I30" s="139">
        <v>0</v>
      </c>
      <c r="J30" s="139">
        <v>0.94284598966626731</v>
      </c>
      <c r="K30" s="139">
        <v>1.971905825389271E-2</v>
      </c>
      <c r="L30" s="139">
        <v>8.0933796098520243E-3</v>
      </c>
      <c r="M30" s="139">
        <v>0</v>
      </c>
      <c r="N30" s="139">
        <v>0</v>
      </c>
      <c r="O30" s="133">
        <v>12081.371252000001</v>
      </c>
      <c r="P30" s="133">
        <v>26698.0567648</v>
      </c>
      <c r="Q30" s="139">
        <v>0</v>
      </c>
      <c r="R30" s="139">
        <v>2</v>
      </c>
      <c r="S30" s="139">
        <v>0</v>
      </c>
      <c r="T30" s="139">
        <v>0</v>
      </c>
      <c r="U30" s="139">
        <v>42.755665498386328</v>
      </c>
      <c r="V30" s="139">
        <v>770.90376861512868</v>
      </c>
      <c r="W30" s="139">
        <v>7.3412484094029793</v>
      </c>
      <c r="X30" s="137">
        <v>112.4724538357415</v>
      </c>
      <c r="Y30" s="135">
        <v>4.6381132486614369</v>
      </c>
      <c r="Z30" s="138">
        <v>1.58</v>
      </c>
      <c r="AA30" s="141">
        <v>14.218326399573805</v>
      </c>
      <c r="AB30" s="200">
        <v>3.3153580495589772</v>
      </c>
      <c r="AC30" s="139">
        <v>8.4</v>
      </c>
      <c r="AD30" s="139">
        <v>10.5</v>
      </c>
      <c r="AE30" s="142">
        <v>60</v>
      </c>
      <c r="AF30" s="143">
        <v>0.91202408075332642</v>
      </c>
      <c r="AG30" s="144">
        <v>0.45573297142982483</v>
      </c>
      <c r="AH30" s="144">
        <v>0</v>
      </c>
      <c r="AI30" s="144">
        <v>0</v>
      </c>
      <c r="AJ30" s="141">
        <v>0.59299999999999997</v>
      </c>
      <c r="AK30" s="123">
        <v>10.72</v>
      </c>
      <c r="AL30" s="123">
        <v>28.53</v>
      </c>
      <c r="AM30" s="201">
        <v>40.624681777526291</v>
      </c>
      <c r="AN30" s="128">
        <v>0.432</v>
      </c>
      <c r="AO30" s="123">
        <v>1</v>
      </c>
      <c r="AP30" s="123">
        <v>0.94</v>
      </c>
      <c r="AQ30" s="145">
        <v>1.22</v>
      </c>
      <c r="AR30" s="202">
        <v>5.9602649999999997</v>
      </c>
      <c r="AS30" s="202">
        <v>3.5596340408109035</v>
      </c>
      <c r="AT30" s="123">
        <v>40</v>
      </c>
      <c r="AU30" s="204">
        <v>1.4145194292068499</v>
      </c>
      <c r="AV30" s="133">
        <v>6.7324662208557102</v>
      </c>
      <c r="AW30" s="146">
        <v>0.23</v>
      </c>
      <c r="AX30" s="151">
        <v>203.83370103628499</v>
      </c>
      <c r="AY30" s="148"/>
      <c r="AZ30" s="128">
        <v>63.8</v>
      </c>
      <c r="BA30" s="203">
        <v>5</v>
      </c>
      <c r="BB30" s="203">
        <v>12.7</v>
      </c>
      <c r="BC30" s="139">
        <v>37.799999999999997</v>
      </c>
      <c r="BD30" s="139">
        <v>132.90567046132028</v>
      </c>
      <c r="BE30" s="133">
        <v>751.03600356179697</v>
      </c>
      <c r="BF30" s="140">
        <v>198.02673943170271</v>
      </c>
      <c r="BG30" s="139">
        <v>3.63</v>
      </c>
      <c r="BH30" s="140">
        <v>4.9999574848008166</v>
      </c>
      <c r="BI30" s="139">
        <v>4.5999999999999996</v>
      </c>
      <c r="BJ30" s="139">
        <v>22.8</v>
      </c>
      <c r="BK30" s="139">
        <v>6</v>
      </c>
      <c r="BL30" s="153">
        <v>1.72</v>
      </c>
      <c r="BM30" s="153">
        <v>3.9</v>
      </c>
      <c r="BN30" s="141">
        <v>59.76</v>
      </c>
      <c r="BO30" s="147">
        <v>87</v>
      </c>
      <c r="BP30" s="143">
        <v>-0.78787827491760254</v>
      </c>
      <c r="BQ30" s="133">
        <v>26</v>
      </c>
      <c r="BR30" s="133">
        <v>3.7833333015441895</v>
      </c>
      <c r="BS30" s="133" t="s">
        <v>465</v>
      </c>
      <c r="BT30" s="133">
        <v>6.9249793899422913</v>
      </c>
      <c r="BU30" s="133">
        <v>1.8699535659648707</v>
      </c>
      <c r="BV30" s="133">
        <v>16.666666666666664</v>
      </c>
      <c r="BW30" s="133">
        <v>79.663448086194705</v>
      </c>
      <c r="BX30" s="133">
        <v>0</v>
      </c>
      <c r="BY30" s="133">
        <v>17.220913280962922</v>
      </c>
      <c r="BZ30" s="133">
        <v>19.607843137254903</v>
      </c>
      <c r="CA30" s="133">
        <v>51.3</v>
      </c>
      <c r="CB30" s="133">
        <v>39.061340000000001</v>
      </c>
      <c r="CC30" s="133">
        <v>88.6</v>
      </c>
      <c r="CD30" s="133">
        <v>77.900000000000006</v>
      </c>
      <c r="CE30" s="133">
        <v>28.8</v>
      </c>
      <c r="CF30" s="133">
        <v>12</v>
      </c>
      <c r="CG30" s="133">
        <v>54</v>
      </c>
      <c r="CH30" s="133">
        <v>7.0094553515580245</v>
      </c>
      <c r="CI30" s="133">
        <v>17.880664442704287</v>
      </c>
      <c r="CJ30" s="133">
        <v>15.118610585701186</v>
      </c>
      <c r="CK30" s="133">
        <v>54.160105075326655</v>
      </c>
      <c r="CL30" s="133">
        <v>68.099999999999994</v>
      </c>
      <c r="CM30" s="133">
        <v>27.400300000000001</v>
      </c>
      <c r="CN30" s="133">
        <v>77.62</v>
      </c>
      <c r="CO30" s="133">
        <v>5.8823529411764701</v>
      </c>
      <c r="CP30" s="133">
        <v>687893.90010720084</v>
      </c>
      <c r="CQ30" s="133">
        <v>112.4724538357415</v>
      </c>
      <c r="CR30" s="133">
        <v>6116.110004248897</v>
      </c>
    </row>
    <row r="31" spans="1:96" ht="15.75" customHeight="1" x14ac:dyDescent="0.3">
      <c r="A31" s="125" t="s">
        <v>379</v>
      </c>
      <c r="B31" s="128" t="s">
        <v>305</v>
      </c>
      <c r="C31" s="128" t="s">
        <v>305</v>
      </c>
      <c r="D31" s="130">
        <v>3026</v>
      </c>
      <c r="E31" s="180">
        <v>338452.875</v>
      </c>
      <c r="F31" s="180">
        <v>31470.7109375</v>
      </c>
      <c r="G31" s="179">
        <v>2.1015927770847522E-3</v>
      </c>
      <c r="H31" s="179">
        <v>1.9541455748003949E-4</v>
      </c>
      <c r="I31" s="139">
        <v>15.569797675615272</v>
      </c>
      <c r="J31" s="139">
        <v>12.18052075827017</v>
      </c>
      <c r="K31" s="139">
        <v>0</v>
      </c>
      <c r="L31" s="139">
        <v>4.3115605357128803</v>
      </c>
      <c r="M31" s="139">
        <v>0</v>
      </c>
      <c r="N31" s="139">
        <v>0</v>
      </c>
      <c r="O31" s="133"/>
      <c r="P31" s="133"/>
      <c r="Q31" s="139">
        <v>0</v>
      </c>
      <c r="R31" s="139">
        <v>1</v>
      </c>
      <c r="S31" s="139">
        <v>10</v>
      </c>
      <c r="T31" s="139">
        <v>23.019300680384237</v>
      </c>
      <c r="U31" s="139">
        <v>26.934525476688208</v>
      </c>
      <c r="V31" s="139">
        <v>5984.1082818480463</v>
      </c>
      <c r="W31" s="139">
        <v>233.69960425027054</v>
      </c>
      <c r="X31" s="137">
        <v>11247.278604017691</v>
      </c>
      <c r="Y31" s="135">
        <v>4.3228291686003502</v>
      </c>
      <c r="Z31" s="138">
        <v>3.48</v>
      </c>
      <c r="AA31" s="141">
        <v>45.093881784628238</v>
      </c>
      <c r="AB31" s="200">
        <v>5.2559856893580053</v>
      </c>
      <c r="AC31" s="139">
        <v>0.4</v>
      </c>
      <c r="AD31" s="139">
        <v>8.3000000000000007</v>
      </c>
      <c r="AE31" s="142">
        <v>60</v>
      </c>
      <c r="AF31" s="143">
        <v>0.91202408075332642</v>
      </c>
      <c r="AG31" s="144">
        <v>0.45573297142982483</v>
      </c>
      <c r="AH31" s="144">
        <v>0</v>
      </c>
      <c r="AI31" s="144">
        <v>0</v>
      </c>
      <c r="AJ31" s="141">
        <v>0.71099999999999997</v>
      </c>
      <c r="AK31" s="123">
        <v>1.66</v>
      </c>
      <c r="AL31" s="123">
        <v>10.02</v>
      </c>
      <c r="AM31" s="201">
        <v>20.516483196569173</v>
      </c>
      <c r="AN31" s="128">
        <v>0.38</v>
      </c>
      <c r="AO31" s="123">
        <v>1.05</v>
      </c>
      <c r="AP31" s="123">
        <v>1.1399999999999999</v>
      </c>
      <c r="AQ31" s="145">
        <v>1.25</v>
      </c>
      <c r="AR31" s="202">
        <v>4.76</v>
      </c>
      <c r="AS31" s="202">
        <v>1.1266220618335669</v>
      </c>
      <c r="AT31" s="123">
        <v>40</v>
      </c>
      <c r="AU31" s="204">
        <v>1.4145194292068499</v>
      </c>
      <c r="AV31" s="133">
        <v>6.7324662208557102</v>
      </c>
      <c r="AW31" s="146">
        <v>0.39</v>
      </c>
      <c r="AX31" s="151">
        <v>3180.0027318697489</v>
      </c>
      <c r="AY31" s="148"/>
      <c r="AZ31" s="128">
        <v>22.9</v>
      </c>
      <c r="BA31" s="203">
        <v>6.6</v>
      </c>
      <c r="BB31" s="203">
        <v>18</v>
      </c>
      <c r="BC31" s="139">
        <v>13.299999999999997</v>
      </c>
      <c r="BD31" s="139">
        <v>27.135510513742673</v>
      </c>
      <c r="BE31" s="133">
        <v>4.8397569767321391</v>
      </c>
      <c r="BF31" s="140">
        <v>263.23235992817666</v>
      </c>
      <c r="BG31" s="139">
        <v>3.06</v>
      </c>
      <c r="BH31" s="140">
        <v>5.0000015723453384</v>
      </c>
      <c r="BI31" s="139">
        <v>5.6</v>
      </c>
      <c r="BJ31" s="139">
        <v>20.3</v>
      </c>
      <c r="BK31" s="139">
        <v>11.6</v>
      </c>
      <c r="BL31" s="153">
        <v>0.82</v>
      </c>
      <c r="BM31" s="153">
        <v>2.7</v>
      </c>
      <c r="BN31" s="141">
        <v>0.17</v>
      </c>
      <c r="BO31" s="147">
        <v>71.099999999999994</v>
      </c>
      <c r="BP31" s="143">
        <v>-0.78787827491760254</v>
      </c>
      <c r="BQ31" s="133">
        <v>26</v>
      </c>
      <c r="BR31" s="133">
        <v>3.7833333015441895</v>
      </c>
      <c r="BS31" s="133" t="s">
        <v>465</v>
      </c>
      <c r="BT31" s="133">
        <v>9.3101632438125339</v>
      </c>
      <c r="BU31" s="133">
        <v>0.71256547657037461</v>
      </c>
      <c r="BV31" s="133">
        <v>2.5735294117647056</v>
      </c>
      <c r="BW31" s="133">
        <v>3.2074808241156951</v>
      </c>
      <c r="BX31" s="133">
        <v>0</v>
      </c>
      <c r="BY31" s="133">
        <v>61.754441104805679</v>
      </c>
      <c r="BZ31" s="133">
        <v>97.872340425531917</v>
      </c>
      <c r="CA31" s="133">
        <v>57.7</v>
      </c>
      <c r="CB31" s="133">
        <v>31.925270000000001</v>
      </c>
      <c r="CC31" s="133">
        <v>91.8</v>
      </c>
      <c r="CD31" s="133">
        <v>97.2</v>
      </c>
      <c r="CE31" s="133">
        <v>79.900000000000006</v>
      </c>
      <c r="CF31" s="133">
        <v>61.1</v>
      </c>
      <c r="CG31" s="133">
        <v>84.6</v>
      </c>
      <c r="CH31" s="133">
        <v>49.757447390544264</v>
      </c>
      <c r="CI31" s="133">
        <v>0.94159001465517556</v>
      </c>
      <c r="CJ31" s="133">
        <v>1.1056089204338191</v>
      </c>
      <c r="CK31" s="133">
        <v>6.12318478389576</v>
      </c>
      <c r="CL31" s="133">
        <v>83</v>
      </c>
      <c r="CM31" s="133">
        <v>603.78150000000005</v>
      </c>
      <c r="CN31" s="133">
        <v>86.44</v>
      </c>
      <c r="CO31" s="133">
        <v>11.914893617021278</v>
      </c>
      <c r="CP31" s="133">
        <v>16461516.96465933</v>
      </c>
      <c r="CQ31" s="133">
        <v>11247.278604017691</v>
      </c>
      <c r="CR31" s="133">
        <v>1463.5999999839105</v>
      </c>
    </row>
    <row r="32" spans="1:96" ht="15.75" customHeight="1" x14ac:dyDescent="0.3">
      <c r="A32" s="125" t="s">
        <v>379</v>
      </c>
      <c r="B32" s="128" t="s">
        <v>305</v>
      </c>
      <c r="C32" s="128" t="s">
        <v>328</v>
      </c>
      <c r="D32" s="130">
        <v>3029</v>
      </c>
      <c r="E32" s="180">
        <v>338452.875</v>
      </c>
      <c r="F32" s="180">
        <v>31470.7109375</v>
      </c>
      <c r="G32" s="179">
        <v>2.1015927770847522E-3</v>
      </c>
      <c r="H32" s="179">
        <v>1.9541455748003949E-4</v>
      </c>
      <c r="I32" s="139">
        <v>22.104032255900371</v>
      </c>
      <c r="J32" s="139">
        <v>16.196670405137585</v>
      </c>
      <c r="K32" s="139">
        <v>0</v>
      </c>
      <c r="L32" s="139">
        <v>5.1533957524631084</v>
      </c>
      <c r="M32" s="139">
        <v>0</v>
      </c>
      <c r="N32" s="139">
        <v>0</v>
      </c>
      <c r="O32" s="133"/>
      <c r="P32" s="133"/>
      <c r="Q32" s="139">
        <v>0</v>
      </c>
      <c r="R32" s="139">
        <v>15</v>
      </c>
      <c r="S32" s="139">
        <v>277</v>
      </c>
      <c r="T32" s="139">
        <v>20.196610363969459</v>
      </c>
      <c r="U32" s="139">
        <v>32.341770716494786</v>
      </c>
      <c r="V32" s="139">
        <v>1200.0258918790414</v>
      </c>
      <c r="W32" s="139">
        <v>28.924743652334797</v>
      </c>
      <c r="X32" s="137">
        <v>1006.2573336857696</v>
      </c>
      <c r="Y32" s="135">
        <v>4.5528019344366859</v>
      </c>
      <c r="Z32" s="138">
        <v>0.84</v>
      </c>
      <c r="AA32" s="141">
        <v>9.4518316717780948</v>
      </c>
      <c r="AB32" s="200">
        <v>0.42447220065884911</v>
      </c>
      <c r="AC32" s="139">
        <v>2.6</v>
      </c>
      <c r="AD32" s="139">
        <v>10.4</v>
      </c>
      <c r="AE32" s="142">
        <v>60</v>
      </c>
      <c r="AF32" s="143">
        <v>0.91202408075332642</v>
      </c>
      <c r="AG32" s="144">
        <v>0.45573297142982483</v>
      </c>
      <c r="AH32" s="144">
        <v>0</v>
      </c>
      <c r="AI32" s="144">
        <v>0</v>
      </c>
      <c r="AJ32" s="141">
        <v>0.627</v>
      </c>
      <c r="AK32" s="123">
        <v>3.18</v>
      </c>
      <c r="AL32" s="123">
        <v>7.73</v>
      </c>
      <c r="AM32" s="201">
        <v>33.888207520988615</v>
      </c>
      <c r="AN32" s="128">
        <v>0.42</v>
      </c>
      <c r="AO32" s="123">
        <v>1.03</v>
      </c>
      <c r="AP32" s="123">
        <v>1.29</v>
      </c>
      <c r="AQ32" s="145">
        <v>1.27</v>
      </c>
      <c r="AR32" s="202">
        <v>1.093356</v>
      </c>
      <c r="AS32" s="202">
        <v>16.272017717605479</v>
      </c>
      <c r="AT32" s="123">
        <v>40</v>
      </c>
      <c r="AU32" s="204">
        <v>1.4145194292068499</v>
      </c>
      <c r="AV32" s="133">
        <v>6.7324662208557102</v>
      </c>
      <c r="AW32" s="146">
        <v>0.1</v>
      </c>
      <c r="AX32" s="151">
        <v>129.99853325900798</v>
      </c>
      <c r="AY32" s="148"/>
      <c r="AZ32" s="128">
        <v>19.3</v>
      </c>
      <c r="BA32" s="203">
        <v>1.9</v>
      </c>
      <c r="BB32" s="203">
        <v>6.1</v>
      </c>
      <c r="BC32" s="139">
        <v>17.900000000000006</v>
      </c>
      <c r="BD32" s="139">
        <v>290.72473654084934</v>
      </c>
      <c r="BE32" s="133">
        <v>13.995360555971764</v>
      </c>
      <c r="BF32" s="140">
        <v>1724.4488198745557</v>
      </c>
      <c r="BG32" s="139">
        <v>6.32</v>
      </c>
      <c r="BH32" s="140">
        <v>5.0000244122744917</v>
      </c>
      <c r="BI32" s="139">
        <v>7</v>
      </c>
      <c r="BJ32" s="139">
        <v>39.9</v>
      </c>
      <c r="BK32" s="139">
        <v>10.9</v>
      </c>
      <c r="BL32" s="153">
        <v>1.63</v>
      </c>
      <c r="BM32" s="153">
        <v>5.3</v>
      </c>
      <c r="BN32" s="141">
        <v>0.17</v>
      </c>
      <c r="BO32" s="147">
        <v>65.599999999999994</v>
      </c>
      <c r="BP32" s="143">
        <v>-0.78787827491760254</v>
      </c>
      <c r="BQ32" s="133">
        <v>26</v>
      </c>
      <c r="BR32" s="133">
        <v>3.7833333015441895</v>
      </c>
      <c r="BS32" s="133" t="s">
        <v>465</v>
      </c>
      <c r="BT32" s="133">
        <v>16.238307912699081</v>
      </c>
      <c r="BU32" s="133">
        <v>0.71256547657037461</v>
      </c>
      <c r="BV32" s="133">
        <v>12.088628217660476</v>
      </c>
      <c r="BW32" s="133">
        <v>8.4232726284623514</v>
      </c>
      <c r="BX32" s="133">
        <v>0</v>
      </c>
      <c r="BY32" s="133">
        <v>45.898989721267625</v>
      </c>
      <c r="BZ32" s="133">
        <v>90.109890109890102</v>
      </c>
      <c r="CA32" s="133">
        <v>62</v>
      </c>
      <c r="CB32" s="133">
        <v>94.558890000000005</v>
      </c>
      <c r="CC32" s="133">
        <v>92</v>
      </c>
      <c r="CD32" s="133">
        <v>94.9</v>
      </c>
      <c r="CE32" s="133">
        <v>65.7</v>
      </c>
      <c r="CF32" s="133">
        <v>35</v>
      </c>
      <c r="CG32" s="133">
        <v>90.8</v>
      </c>
      <c r="CH32" s="133">
        <v>44.6353867473292</v>
      </c>
      <c r="CI32" s="133">
        <v>8.3748630156550963</v>
      </c>
      <c r="CJ32" s="133">
        <v>9.7787417870654885</v>
      </c>
      <c r="CK32" s="133">
        <v>23.034192811263274</v>
      </c>
      <c r="CL32" s="133">
        <v>74.599999999999994</v>
      </c>
      <c r="CM32" s="133">
        <v>45.583600000000004</v>
      </c>
      <c r="CN32" s="133">
        <v>76.28</v>
      </c>
      <c r="CO32" s="133">
        <v>18.681318681318682</v>
      </c>
      <c r="CP32" s="133">
        <v>2065705.4291707438</v>
      </c>
      <c r="CQ32" s="133">
        <v>1006.2573336857696</v>
      </c>
      <c r="CR32" s="133">
        <v>2052.8599991459191</v>
      </c>
    </row>
    <row r="33" spans="1:96" ht="15.75" customHeight="1" x14ac:dyDescent="0.3">
      <c r="A33" s="125" t="s">
        <v>379</v>
      </c>
      <c r="B33" s="128" t="s">
        <v>305</v>
      </c>
      <c r="C33" s="128" t="s">
        <v>329</v>
      </c>
      <c r="D33" s="130">
        <v>3033</v>
      </c>
      <c r="E33" s="180">
        <v>338452.875</v>
      </c>
      <c r="F33" s="180">
        <v>31470.7109375</v>
      </c>
      <c r="G33" s="179">
        <v>2.1015927770847522E-3</v>
      </c>
      <c r="H33" s="179">
        <v>1.9541455748003949E-4</v>
      </c>
      <c r="I33" s="139">
        <v>0.3622625035543709</v>
      </c>
      <c r="J33" s="139">
        <v>3.2605321190287704</v>
      </c>
      <c r="K33" s="139">
        <v>0</v>
      </c>
      <c r="L33" s="139">
        <v>0.36332735450226089</v>
      </c>
      <c r="M33" s="139">
        <v>0</v>
      </c>
      <c r="N33" s="139">
        <v>0</v>
      </c>
      <c r="O33" s="133"/>
      <c r="P33" s="133"/>
      <c r="Q33" s="139">
        <v>0</v>
      </c>
      <c r="R33" s="139">
        <v>8</v>
      </c>
      <c r="S33" s="139">
        <v>0</v>
      </c>
      <c r="T33" s="139">
        <v>68.231746378829598</v>
      </c>
      <c r="U33" s="139">
        <v>47.114880535306384</v>
      </c>
      <c r="V33" s="139">
        <v>534.02903484721787</v>
      </c>
      <c r="W33" s="139">
        <v>18.225049527824211</v>
      </c>
      <c r="X33" s="137">
        <v>2998.0862858808841</v>
      </c>
      <c r="Y33" s="135">
        <v>4.1186751171868385</v>
      </c>
      <c r="Z33" s="138">
        <v>5.21</v>
      </c>
      <c r="AA33" s="141">
        <v>18.802120700917992</v>
      </c>
      <c r="AB33" s="200">
        <v>4.0650843421839697</v>
      </c>
      <c r="AC33" s="139">
        <v>2</v>
      </c>
      <c r="AD33" s="139">
        <v>8.7999999999999989</v>
      </c>
      <c r="AE33" s="142">
        <v>60</v>
      </c>
      <c r="AF33" s="143">
        <v>0.91202408075332642</v>
      </c>
      <c r="AG33" s="144">
        <v>0.45573297142982483</v>
      </c>
      <c r="AH33" s="144">
        <v>0</v>
      </c>
      <c r="AI33" s="144">
        <v>0</v>
      </c>
      <c r="AJ33" s="141">
        <v>0.63800000000000001</v>
      </c>
      <c r="AK33" s="123">
        <v>1.93</v>
      </c>
      <c r="AL33" s="123">
        <v>6.93</v>
      </c>
      <c r="AM33" s="201">
        <v>18.36681912229119</v>
      </c>
      <c r="AN33" s="128">
        <v>0.34899999999999998</v>
      </c>
      <c r="AO33" s="123">
        <v>1.1499999999999999</v>
      </c>
      <c r="AP33" s="123">
        <v>0.95</v>
      </c>
      <c r="AQ33" s="145">
        <v>1.1100000000000001</v>
      </c>
      <c r="AR33" s="202">
        <v>5.2229299999999999</v>
      </c>
      <c r="AS33" s="202">
        <v>5.1110745615472153</v>
      </c>
      <c r="AT33" s="123">
        <v>40</v>
      </c>
      <c r="AU33" s="204">
        <v>1.4145194292068499</v>
      </c>
      <c r="AV33" s="133">
        <v>6.7324662208557102</v>
      </c>
      <c r="AW33" s="146">
        <v>0.16</v>
      </c>
      <c r="AX33" s="151">
        <v>17.676195141787336</v>
      </c>
      <c r="AY33" s="148"/>
      <c r="AZ33" s="128">
        <v>28.3</v>
      </c>
      <c r="BA33" s="203">
        <v>3</v>
      </c>
      <c r="BB33" s="203">
        <v>6.4</v>
      </c>
      <c r="BC33" s="139">
        <v>16.200000000000003</v>
      </c>
      <c r="BD33" s="139">
        <v>22.19473736739538</v>
      </c>
      <c r="BE33" s="133">
        <v>0</v>
      </c>
      <c r="BF33" s="140">
        <v>142.65783606476802</v>
      </c>
      <c r="BG33" s="139">
        <v>21.62</v>
      </c>
      <c r="BH33" s="140">
        <v>4.9999941671530612</v>
      </c>
      <c r="BI33" s="139">
        <v>9.6</v>
      </c>
      <c r="BJ33" s="139">
        <v>24.3</v>
      </c>
      <c r="BK33" s="139">
        <v>9.3000000000000007</v>
      </c>
      <c r="BL33" s="153">
        <v>0.92</v>
      </c>
      <c r="BM33" s="153">
        <v>3.3000000000000003</v>
      </c>
      <c r="BN33" s="141">
        <v>0.45</v>
      </c>
      <c r="BO33" s="147">
        <v>83.7</v>
      </c>
      <c r="BP33" s="143">
        <v>-0.78787827491760254</v>
      </c>
      <c r="BQ33" s="133">
        <v>26</v>
      </c>
      <c r="BR33" s="133">
        <v>3.7833333015441895</v>
      </c>
      <c r="BS33" s="133" t="s">
        <v>465</v>
      </c>
      <c r="BT33" s="133">
        <v>3.4732633683158416</v>
      </c>
      <c r="BU33" s="133">
        <v>0.71256547657037461</v>
      </c>
      <c r="BV33" s="133">
        <v>0</v>
      </c>
      <c r="BW33" s="133">
        <v>1.4033472787382373</v>
      </c>
      <c r="BX33" s="133">
        <v>0</v>
      </c>
      <c r="BY33" s="133">
        <v>66.437642559839531</v>
      </c>
      <c r="BZ33" s="133">
        <v>100</v>
      </c>
      <c r="CA33" s="133">
        <v>50.2</v>
      </c>
      <c r="CB33" s="133">
        <v>60.881300000000003</v>
      </c>
      <c r="CC33" s="133">
        <v>93.3</v>
      </c>
      <c r="CD33" s="133">
        <v>94.8</v>
      </c>
      <c r="CE33" s="133">
        <v>63.6</v>
      </c>
      <c r="CF33" s="133">
        <v>42.4</v>
      </c>
      <c r="CG33" s="133">
        <v>78.2</v>
      </c>
      <c r="CH33" s="133">
        <v>57.339400790773084</v>
      </c>
      <c r="CI33" s="133">
        <v>2.0126954392429983</v>
      </c>
      <c r="CJ33" s="133">
        <v>4.9671107629024451</v>
      </c>
      <c r="CK33" s="133">
        <v>5.5121246709025487</v>
      </c>
      <c r="CL33" s="133">
        <v>80.8</v>
      </c>
      <c r="CM33" s="133">
        <v>149.67189999999999</v>
      </c>
      <c r="CN33" s="133">
        <v>82.96</v>
      </c>
      <c r="CO33" s="133">
        <v>13.043478260869565</v>
      </c>
      <c r="CP33" s="133">
        <v>5415623.1427143477</v>
      </c>
      <c r="CQ33" s="133">
        <v>2998.0862858808841</v>
      </c>
      <c r="CR33" s="133">
        <v>1806.3599997833799</v>
      </c>
    </row>
    <row r="34" spans="1:96" ht="15.75" customHeight="1" x14ac:dyDescent="0.3">
      <c r="A34" s="125" t="s">
        <v>377</v>
      </c>
      <c r="B34" s="128" t="s">
        <v>305</v>
      </c>
      <c r="C34" s="128" t="s">
        <v>330</v>
      </c>
      <c r="D34" s="130">
        <v>3035</v>
      </c>
      <c r="E34" s="180">
        <v>338452.875</v>
      </c>
      <c r="F34" s="180">
        <v>31470.7109375</v>
      </c>
      <c r="G34" s="179">
        <v>2.1015927770847522E-3</v>
      </c>
      <c r="H34" s="179">
        <v>1.9541455748003949E-4</v>
      </c>
      <c r="I34" s="139">
        <v>10.161991030595322</v>
      </c>
      <c r="J34" s="139">
        <v>7.433572465181804</v>
      </c>
      <c r="K34" s="139">
        <v>0</v>
      </c>
      <c r="L34" s="139">
        <v>4.0514999258035767</v>
      </c>
      <c r="M34" s="139">
        <v>0</v>
      </c>
      <c r="N34" s="139">
        <v>0</v>
      </c>
      <c r="O34" s="133"/>
      <c r="P34" s="133"/>
      <c r="Q34" s="139">
        <v>4.8451736236793703</v>
      </c>
      <c r="R34" s="139">
        <v>2</v>
      </c>
      <c r="S34" s="175" t="s">
        <v>465</v>
      </c>
      <c r="T34" s="139">
        <v>3.1706329257919696</v>
      </c>
      <c r="U34" s="139">
        <v>10.522007991198802</v>
      </c>
      <c r="V34" s="139">
        <v>1011.2986694400931</v>
      </c>
      <c r="W34" s="139">
        <v>25.320638552916275</v>
      </c>
      <c r="X34" s="137">
        <v>802.64731828947072</v>
      </c>
      <c r="Y34" s="135">
        <v>4.6920623359159892</v>
      </c>
      <c r="Z34" s="138">
        <v>0.06</v>
      </c>
      <c r="AA34" s="141">
        <v>7.2493369895168431</v>
      </c>
      <c r="AB34" s="200">
        <v>0.2967977601018264</v>
      </c>
      <c r="AC34" s="139">
        <v>2.2999999999999998</v>
      </c>
      <c r="AD34" s="139">
        <v>10.7</v>
      </c>
      <c r="AE34" s="142">
        <v>60</v>
      </c>
      <c r="AF34" s="143">
        <v>0.91202408075332642</v>
      </c>
      <c r="AG34" s="144">
        <v>0.45573297142982483</v>
      </c>
      <c r="AH34" s="144">
        <v>0</v>
      </c>
      <c r="AI34" s="144">
        <v>0</v>
      </c>
      <c r="AJ34" s="141">
        <v>0.63100000000000001</v>
      </c>
      <c r="AK34" s="123">
        <v>15.48</v>
      </c>
      <c r="AL34" s="123">
        <v>29.51</v>
      </c>
      <c r="AM34" s="201">
        <v>23.444196846912927</v>
      </c>
      <c r="AN34" s="128">
        <v>0.47399999999999998</v>
      </c>
      <c r="AO34" s="123">
        <v>1.05</v>
      </c>
      <c r="AP34" s="123">
        <v>1.27</v>
      </c>
      <c r="AQ34" s="145">
        <v>1.0900000000000001</v>
      </c>
      <c r="AR34" s="202">
        <v>6.5710870000000003</v>
      </c>
      <c r="AS34" s="202">
        <v>7.1060317476532466</v>
      </c>
      <c r="AT34" s="123">
        <v>40</v>
      </c>
      <c r="AU34" s="204">
        <v>1.4145194292068499</v>
      </c>
      <c r="AV34" s="133">
        <v>6.7324662208557102</v>
      </c>
      <c r="AW34" s="146">
        <v>0.03</v>
      </c>
      <c r="AX34" s="151">
        <v>373.92034864093444</v>
      </c>
      <c r="AY34" s="148"/>
      <c r="AZ34" s="128">
        <v>35.299999999999997</v>
      </c>
      <c r="BA34" s="203">
        <v>3.4</v>
      </c>
      <c r="BB34" s="203">
        <v>5.4</v>
      </c>
      <c r="BC34" s="139">
        <v>20.400000000000006</v>
      </c>
      <c r="BD34" s="139">
        <v>16.965251961752948</v>
      </c>
      <c r="BE34" s="133">
        <v>0</v>
      </c>
      <c r="BF34" s="140">
        <v>754.98535631001505</v>
      </c>
      <c r="BG34" s="139">
        <v>6.67</v>
      </c>
      <c r="BH34" s="140">
        <v>10</v>
      </c>
      <c r="BI34" s="139">
        <v>1.2</v>
      </c>
      <c r="BJ34" s="139">
        <v>8.3000000000000007</v>
      </c>
      <c r="BK34" s="139">
        <v>9.8000000000000007</v>
      </c>
      <c r="BL34" s="153">
        <v>1.34</v>
      </c>
      <c r="BM34" s="153">
        <v>5.5</v>
      </c>
      <c r="BN34" s="141">
        <v>0.18</v>
      </c>
      <c r="BO34" s="147">
        <v>76.3</v>
      </c>
      <c r="BP34" s="143">
        <v>-0.78787827491760254</v>
      </c>
      <c r="BQ34" s="133">
        <v>26</v>
      </c>
      <c r="BR34" s="133">
        <v>3.7833333015441895</v>
      </c>
      <c r="BS34" s="133">
        <v>1.5920403949813171</v>
      </c>
      <c r="BT34" s="133">
        <v>16.575604122245913</v>
      </c>
      <c r="BU34" s="133">
        <v>0.71256547657037461</v>
      </c>
      <c r="BV34" s="133">
        <v>0</v>
      </c>
      <c r="BW34" s="133">
        <v>5.6833594071872371</v>
      </c>
      <c r="BX34" s="133">
        <v>0</v>
      </c>
      <c r="BY34" s="133">
        <v>75.79843949179002</v>
      </c>
      <c r="BZ34" s="133">
        <v>79.166666666666657</v>
      </c>
      <c r="CA34" s="133">
        <v>87.4</v>
      </c>
      <c r="CB34" s="133">
        <v>90.680440000000004</v>
      </c>
      <c r="CC34" s="133">
        <v>89.2</v>
      </c>
      <c r="CD34" s="133">
        <v>98</v>
      </c>
      <c r="CE34" s="133">
        <v>71</v>
      </c>
      <c r="CF34" s="133">
        <v>21.4</v>
      </c>
      <c r="CG34" s="133">
        <v>57.6</v>
      </c>
      <c r="CH34" s="133">
        <v>72.547557783099421</v>
      </c>
      <c r="CI34" s="133">
        <v>10.688108735904358</v>
      </c>
      <c r="CJ34" s="133">
        <v>16.032163103856536</v>
      </c>
      <c r="CK34" s="133">
        <v>64.780597454942324</v>
      </c>
      <c r="CL34" s="133">
        <v>79.8</v>
      </c>
      <c r="CM34" s="133">
        <v>18.559999999999999</v>
      </c>
      <c r="CN34" s="133">
        <v>70.040000000000006</v>
      </c>
      <c r="CO34" s="133">
        <v>41.666666666666671</v>
      </c>
      <c r="CP34" s="133">
        <v>1178880.2220614639</v>
      </c>
      <c r="CQ34" s="133">
        <v>802.64731828947072</v>
      </c>
      <c r="CR34" s="133">
        <v>1468.7399997470702</v>
      </c>
    </row>
    <row r="35" spans="1:96" ht="15" customHeight="1" x14ac:dyDescent="0.3">
      <c r="A35" s="125" t="s">
        <v>380</v>
      </c>
      <c r="B35" s="128" t="s">
        <v>305</v>
      </c>
      <c r="C35" s="128" t="s">
        <v>331</v>
      </c>
      <c r="D35" s="130">
        <v>3048</v>
      </c>
      <c r="E35" s="180">
        <v>338452.875</v>
      </c>
      <c r="F35" s="180">
        <v>31470.7109375</v>
      </c>
      <c r="G35" s="179">
        <v>2.1015927770847522E-3</v>
      </c>
      <c r="H35" s="179">
        <v>1.9541455748003949E-4</v>
      </c>
      <c r="I35" s="139">
        <v>1.1168070879026519</v>
      </c>
      <c r="J35" s="139">
        <v>27.681162884234023</v>
      </c>
      <c r="K35" s="139">
        <v>6.3923841150267195</v>
      </c>
      <c r="L35" s="139">
        <v>5.4115354161015441</v>
      </c>
      <c r="M35" s="139">
        <v>0</v>
      </c>
      <c r="N35" s="139">
        <v>0</v>
      </c>
      <c r="O35" s="133"/>
      <c r="P35" s="133"/>
      <c r="Q35" s="139">
        <v>0</v>
      </c>
      <c r="R35" s="139">
        <v>17</v>
      </c>
      <c r="S35" s="175" t="s">
        <v>465</v>
      </c>
      <c r="T35" s="139">
        <v>8.2926422754873208</v>
      </c>
      <c r="U35" s="139">
        <v>13.136434054321224</v>
      </c>
      <c r="V35" s="139">
        <v>440.22938706816944</v>
      </c>
      <c r="W35" s="139">
        <v>21.361341566598941</v>
      </c>
      <c r="X35" s="137">
        <v>1201.4231263270035</v>
      </c>
      <c r="Y35" s="135">
        <v>4.6418059624881636</v>
      </c>
      <c r="Z35" s="138">
        <v>1.1399999999999999</v>
      </c>
      <c r="AA35" s="141">
        <v>12.654644494849443</v>
      </c>
      <c r="AB35" s="200">
        <v>0.18627308692695368</v>
      </c>
      <c r="AC35" s="139">
        <v>10.5</v>
      </c>
      <c r="AD35" s="139">
        <v>12.8</v>
      </c>
      <c r="AE35" s="142">
        <v>60</v>
      </c>
      <c r="AF35" s="143">
        <v>0.91202408075332642</v>
      </c>
      <c r="AG35" s="144">
        <v>0.45573297142982483</v>
      </c>
      <c r="AH35" s="144">
        <v>0</v>
      </c>
      <c r="AI35" s="144">
        <v>0</v>
      </c>
      <c r="AJ35" s="141">
        <v>0.59399999999999997</v>
      </c>
      <c r="AK35" s="123">
        <v>34.08</v>
      </c>
      <c r="AL35" s="123">
        <v>53.54</v>
      </c>
      <c r="AM35" s="201">
        <v>34.434185849495123</v>
      </c>
      <c r="AN35" s="128">
        <v>0.42599999999999999</v>
      </c>
      <c r="AO35" s="123">
        <v>1.04</v>
      </c>
      <c r="AP35" s="123">
        <v>1.57</v>
      </c>
      <c r="AQ35" s="145">
        <v>1.8</v>
      </c>
      <c r="AR35" s="202">
        <v>2.4647890000000001</v>
      </c>
      <c r="AS35" s="202">
        <v>1.6542599082869889</v>
      </c>
      <c r="AT35" s="123">
        <v>40</v>
      </c>
      <c r="AU35" s="204">
        <v>1.4145194292068499</v>
      </c>
      <c r="AV35" s="133">
        <v>6.7324662208557102</v>
      </c>
      <c r="AW35" s="146">
        <v>0.05</v>
      </c>
      <c r="AX35" s="151">
        <v>79.862302469353622</v>
      </c>
      <c r="AY35" s="148"/>
      <c r="AZ35" s="128">
        <v>20.6</v>
      </c>
      <c r="BA35" s="203">
        <v>5.4</v>
      </c>
      <c r="BB35" s="203">
        <v>7.1</v>
      </c>
      <c r="BC35" s="139">
        <v>25.099999999999994</v>
      </c>
      <c r="BD35" s="139">
        <v>339.24080695268606</v>
      </c>
      <c r="BE35" s="133">
        <v>13.005138898373858</v>
      </c>
      <c r="BF35" s="140">
        <v>165.35926331888174</v>
      </c>
      <c r="BG35" s="139">
        <v>15.72</v>
      </c>
      <c r="BH35" s="140">
        <v>9.9999874730827862</v>
      </c>
      <c r="BI35" s="139">
        <v>5.4</v>
      </c>
      <c r="BJ35" s="139">
        <v>24.2</v>
      </c>
      <c r="BK35" s="139">
        <v>13.3</v>
      </c>
      <c r="BL35" s="153">
        <v>1.55</v>
      </c>
      <c r="BM35" s="153">
        <v>5.2</v>
      </c>
      <c r="BN35" s="141">
        <v>0.01</v>
      </c>
      <c r="BO35" s="147">
        <v>91.7</v>
      </c>
      <c r="BP35" s="143">
        <v>-0.78787827491760254</v>
      </c>
      <c r="BQ35" s="133">
        <v>26</v>
      </c>
      <c r="BR35" s="133">
        <v>3.7833333015441895</v>
      </c>
      <c r="BS35" s="133" t="s">
        <v>465</v>
      </c>
      <c r="BT35" s="133">
        <v>7.3233430614991466</v>
      </c>
      <c r="BU35" s="133">
        <v>0.71256547657037461</v>
      </c>
      <c r="BV35" s="133">
        <v>7.1676536655094951</v>
      </c>
      <c r="BW35" s="133">
        <v>9.5971244719502486</v>
      </c>
      <c r="BX35" s="133">
        <v>0</v>
      </c>
      <c r="BY35" s="133">
        <v>53.774134413759086</v>
      </c>
      <c r="BZ35" s="133">
        <v>70.33898305084746</v>
      </c>
      <c r="CA35" s="133">
        <v>49.4</v>
      </c>
      <c r="CB35" s="133">
        <v>94.121629999999996</v>
      </c>
      <c r="CC35" s="133">
        <v>87</v>
      </c>
      <c r="CD35" s="133">
        <v>94.5</v>
      </c>
      <c r="CE35" s="133">
        <v>49.3</v>
      </c>
      <c r="CF35" s="133">
        <v>33</v>
      </c>
      <c r="CG35" s="133">
        <v>61.7</v>
      </c>
      <c r="CH35" s="133">
        <v>40.9218958759404</v>
      </c>
      <c r="CI35" s="133">
        <v>8.0492011700227888</v>
      </c>
      <c r="CJ35" s="133">
        <v>9.6590414040273469</v>
      </c>
      <c r="CK35" s="133">
        <v>25.881756944076056</v>
      </c>
      <c r="CL35" s="133">
        <v>66.900000000000006</v>
      </c>
      <c r="CM35" s="133">
        <v>30.354700000000001</v>
      </c>
      <c r="CN35" s="133">
        <v>68.599999999999994</v>
      </c>
      <c r="CO35" s="133">
        <v>22.881355932203391</v>
      </c>
      <c r="CP35" s="133">
        <v>3230134.2022398962</v>
      </c>
      <c r="CQ35" s="133">
        <v>1201.4231263270035</v>
      </c>
      <c r="CR35" s="133">
        <v>2688.5899991912738</v>
      </c>
    </row>
    <row r="36" spans="1:96" ht="15.75" customHeight="1" x14ac:dyDescent="0.3">
      <c r="A36" s="125" t="s">
        <v>379</v>
      </c>
      <c r="B36" s="128" t="s">
        <v>305</v>
      </c>
      <c r="C36" s="128" t="s">
        <v>332</v>
      </c>
      <c r="D36" s="130">
        <v>3054</v>
      </c>
      <c r="E36" s="180">
        <v>338452.875</v>
      </c>
      <c r="F36" s="180">
        <v>31470.7109375</v>
      </c>
      <c r="G36" s="179">
        <v>2.1015927770847522E-3</v>
      </c>
      <c r="H36" s="179">
        <v>1.9541455748003949E-4</v>
      </c>
      <c r="I36" s="139">
        <v>23.565013239253098</v>
      </c>
      <c r="J36" s="139">
        <v>13.4508694290992</v>
      </c>
      <c r="K36" s="139">
        <v>0</v>
      </c>
      <c r="L36" s="139">
        <v>3.4769785654229328</v>
      </c>
      <c r="M36" s="139">
        <v>0</v>
      </c>
      <c r="N36" s="139">
        <v>0</v>
      </c>
      <c r="O36" s="133"/>
      <c r="P36" s="133"/>
      <c r="Q36" s="139">
        <v>1.109520499416649</v>
      </c>
      <c r="R36" s="139">
        <v>8</v>
      </c>
      <c r="S36" s="139">
        <v>651</v>
      </c>
      <c r="T36" s="139">
        <v>12.784987081734208</v>
      </c>
      <c r="U36" s="139">
        <v>22.444166559143483</v>
      </c>
      <c r="V36" s="139">
        <v>676.75711904144202</v>
      </c>
      <c r="W36" s="139">
        <v>34.589620600033761</v>
      </c>
      <c r="X36" s="137">
        <v>1051.6937662881835</v>
      </c>
      <c r="Y36" s="135">
        <v>4.6240595838175045</v>
      </c>
      <c r="Z36" s="138">
        <v>0.17</v>
      </c>
      <c r="AA36" s="141">
        <v>10.850075568536109</v>
      </c>
      <c r="AB36" s="200">
        <v>0.22398709286436069</v>
      </c>
      <c r="AC36" s="139">
        <v>1.3</v>
      </c>
      <c r="AD36" s="139">
        <v>10.4</v>
      </c>
      <c r="AE36" s="142">
        <v>60</v>
      </c>
      <c r="AF36" s="143">
        <v>0.91202408075332642</v>
      </c>
      <c r="AG36" s="144">
        <v>0.45573297142982483</v>
      </c>
      <c r="AH36" s="144">
        <v>0</v>
      </c>
      <c r="AI36" s="144">
        <v>0</v>
      </c>
      <c r="AJ36" s="141">
        <v>0.63100000000000001</v>
      </c>
      <c r="AK36" s="123">
        <v>0.93</v>
      </c>
      <c r="AL36" s="123">
        <v>3.66</v>
      </c>
      <c r="AM36" s="201">
        <v>16.748374089136419</v>
      </c>
      <c r="AN36" s="128">
        <v>0.43</v>
      </c>
      <c r="AO36" s="123">
        <v>1.1399999999999999</v>
      </c>
      <c r="AP36" s="123">
        <v>1.22</v>
      </c>
      <c r="AQ36" s="145">
        <v>1.72</v>
      </c>
      <c r="AR36" s="202">
        <v>4.5184300000000004</v>
      </c>
      <c r="AS36" s="202">
        <v>23.182525599480847</v>
      </c>
      <c r="AT36" s="123">
        <v>40</v>
      </c>
      <c r="AU36" s="204">
        <v>1.4145194292068499</v>
      </c>
      <c r="AV36" s="133">
        <v>6.7324662208557102</v>
      </c>
      <c r="AW36" s="146">
        <v>0.05</v>
      </c>
      <c r="AX36" s="151">
        <v>4916.4836879358927</v>
      </c>
      <c r="AY36" s="148"/>
      <c r="AZ36" s="128">
        <v>14</v>
      </c>
      <c r="BA36" s="203">
        <v>2.5</v>
      </c>
      <c r="BB36" s="203">
        <v>7</v>
      </c>
      <c r="BC36" s="139">
        <v>24.799999999999997</v>
      </c>
      <c r="BD36" s="139">
        <v>366.5711416182495</v>
      </c>
      <c r="BE36" s="133">
        <v>300.04722654438808</v>
      </c>
      <c r="BF36" s="140">
        <v>2129.1557424352618</v>
      </c>
      <c r="BG36" s="139">
        <v>4.32</v>
      </c>
      <c r="BH36" s="140">
        <v>5</v>
      </c>
      <c r="BI36" s="139">
        <v>1.4</v>
      </c>
      <c r="BJ36" s="139">
        <v>26.5</v>
      </c>
      <c r="BK36" s="139">
        <v>9.9</v>
      </c>
      <c r="BL36" s="153">
        <v>1.24</v>
      </c>
      <c r="BM36" s="153">
        <v>5.4</v>
      </c>
      <c r="BN36" s="141">
        <v>0.01</v>
      </c>
      <c r="BO36" s="147">
        <v>68.400000000000006</v>
      </c>
      <c r="BP36" s="143">
        <v>-0.78787827491760254</v>
      </c>
      <c r="BQ36" s="133">
        <v>26</v>
      </c>
      <c r="BR36" s="133">
        <v>3.7833333015441895</v>
      </c>
      <c r="BS36" s="133">
        <v>35.933799586154258</v>
      </c>
      <c r="BT36" s="133">
        <v>6.6732052905720023</v>
      </c>
      <c r="BU36" s="133">
        <v>0.71256547657037461</v>
      </c>
      <c r="BV36" s="133">
        <v>2.465955097534045</v>
      </c>
      <c r="BW36" s="133">
        <v>10.980831936518655</v>
      </c>
      <c r="BX36" s="133">
        <v>0</v>
      </c>
      <c r="BY36" s="133">
        <v>80.891630937912694</v>
      </c>
      <c r="BZ36" s="133">
        <v>75.409836065573771</v>
      </c>
      <c r="CA36" s="133">
        <v>86.2</v>
      </c>
      <c r="CB36" s="133">
        <v>95.764390000000006</v>
      </c>
      <c r="CC36" s="133">
        <v>88.9</v>
      </c>
      <c r="CD36" s="133">
        <v>98.5</v>
      </c>
      <c r="CE36" s="133">
        <v>52.5</v>
      </c>
      <c r="CF36" s="133">
        <v>15.3</v>
      </c>
      <c r="CG36" s="133">
        <v>62.1</v>
      </c>
      <c r="CH36" s="133">
        <v>75.214401858734149</v>
      </c>
      <c r="CI36" s="133">
        <v>8.1089220454291606</v>
      </c>
      <c r="CJ36" s="133">
        <v>11.656575440304417</v>
      </c>
      <c r="CK36" s="133">
        <v>9.0269950154862464</v>
      </c>
      <c r="CL36" s="133">
        <v>67.5</v>
      </c>
      <c r="CM36" s="133">
        <v>36.8626</v>
      </c>
      <c r="CN36" s="133">
        <v>73.2</v>
      </c>
      <c r="CO36" s="133">
        <v>24.590163934426229</v>
      </c>
      <c r="CP36" s="133">
        <v>1183881.1553764204</v>
      </c>
      <c r="CQ36" s="133">
        <v>1051.6937662881835</v>
      </c>
      <c r="CR36" s="133">
        <v>1125.6899996229654</v>
      </c>
    </row>
    <row r="37" spans="1:96" ht="15.75" customHeight="1" x14ac:dyDescent="0.3">
      <c r="A37" s="125" t="s">
        <v>379</v>
      </c>
      <c r="B37" s="128" t="s">
        <v>305</v>
      </c>
      <c r="C37" s="128" t="s">
        <v>333</v>
      </c>
      <c r="D37" s="130">
        <v>3056</v>
      </c>
      <c r="E37" s="180">
        <v>338452.875</v>
      </c>
      <c r="F37" s="180">
        <v>31470.7109375</v>
      </c>
      <c r="G37" s="179">
        <v>2.1015927770847522E-3</v>
      </c>
      <c r="H37" s="179">
        <v>1.9541455748003949E-4</v>
      </c>
      <c r="I37" s="139">
        <v>17.420220208476557</v>
      </c>
      <c r="J37" s="139">
        <v>26.568103386319819</v>
      </c>
      <c r="K37" s="139">
        <v>0</v>
      </c>
      <c r="L37" s="139">
        <v>6.6345055845036898</v>
      </c>
      <c r="M37" s="139">
        <v>0</v>
      </c>
      <c r="N37" s="139">
        <v>0</v>
      </c>
      <c r="O37" s="133"/>
      <c r="P37" s="133"/>
      <c r="Q37" s="139">
        <v>0</v>
      </c>
      <c r="R37" s="139">
        <v>9</v>
      </c>
      <c r="S37" s="139">
        <v>84</v>
      </c>
      <c r="T37" s="139">
        <v>22.920603369003278</v>
      </c>
      <c r="U37" s="139">
        <v>32.069560366097214</v>
      </c>
      <c r="V37" s="139">
        <v>629.74764070780304</v>
      </c>
      <c r="W37" s="139">
        <v>65.639055329845235</v>
      </c>
      <c r="X37" s="137">
        <v>1082.3352660257699</v>
      </c>
      <c r="Y37" s="135">
        <v>4.2884628410623353</v>
      </c>
      <c r="Z37" s="138">
        <v>0.8</v>
      </c>
      <c r="AA37" s="141">
        <v>6.5828026364009489</v>
      </c>
      <c r="AB37" s="200">
        <v>5.0378175938396982E-2</v>
      </c>
      <c r="AC37" s="139">
        <v>2</v>
      </c>
      <c r="AD37" s="139">
        <v>9.4999999999999982</v>
      </c>
      <c r="AE37" s="142">
        <v>60</v>
      </c>
      <c r="AF37" s="143">
        <v>0.91202408075332642</v>
      </c>
      <c r="AG37" s="144">
        <v>0.45573297142982483</v>
      </c>
      <c r="AH37" s="144">
        <v>0</v>
      </c>
      <c r="AI37" s="144">
        <v>0</v>
      </c>
      <c r="AJ37" s="141">
        <v>0.627</v>
      </c>
      <c r="AK37" s="123">
        <v>16.329999999999998</v>
      </c>
      <c r="AL37" s="123">
        <v>30.68</v>
      </c>
      <c r="AM37" s="201">
        <v>30.457852901408302</v>
      </c>
      <c r="AN37" s="128">
        <v>0.379</v>
      </c>
      <c r="AO37" s="123">
        <v>1.26</v>
      </c>
      <c r="AP37" s="123">
        <v>1.06</v>
      </c>
      <c r="AQ37" s="145">
        <v>1.19</v>
      </c>
      <c r="AR37" s="202">
        <v>3.3179720000000001</v>
      </c>
      <c r="AS37" s="202">
        <v>3.2311930438937897</v>
      </c>
      <c r="AT37" s="123">
        <v>40</v>
      </c>
      <c r="AU37" s="204">
        <v>1.4145194292068499</v>
      </c>
      <c r="AV37" s="133">
        <v>6.7324662208557102</v>
      </c>
      <c r="AW37" s="146">
        <v>7.0000000000000007E-2</v>
      </c>
      <c r="AX37" s="151">
        <v>143.94954892313547</v>
      </c>
      <c r="AY37" s="148"/>
      <c r="AZ37" s="128">
        <v>12.8</v>
      </c>
      <c r="BA37" s="203">
        <v>2.5</v>
      </c>
      <c r="BB37" s="203">
        <v>4.5</v>
      </c>
      <c r="BC37" s="139">
        <v>33.200000000000003</v>
      </c>
      <c r="BD37" s="139">
        <v>946.01147767932014</v>
      </c>
      <c r="BE37" s="133">
        <v>315.82506364096287</v>
      </c>
      <c r="BF37" s="140">
        <v>3708.9471455110302</v>
      </c>
      <c r="BG37" s="139">
        <v>19.86</v>
      </c>
      <c r="BH37" s="140">
        <v>4.9999757090696084</v>
      </c>
      <c r="BI37" s="139">
        <v>5.6</v>
      </c>
      <c r="BJ37" s="139">
        <v>35</v>
      </c>
      <c r="BK37" s="139">
        <v>13.8</v>
      </c>
      <c r="BL37" s="153">
        <v>1.52</v>
      </c>
      <c r="BM37" s="153">
        <v>6.3</v>
      </c>
      <c r="BN37" s="141">
        <v>0.04</v>
      </c>
      <c r="BO37" s="147">
        <v>46.5</v>
      </c>
      <c r="BP37" s="143">
        <v>-0.78787827491760254</v>
      </c>
      <c r="BQ37" s="133">
        <v>26</v>
      </c>
      <c r="BR37" s="133">
        <v>3.7833333015441895</v>
      </c>
      <c r="BS37" s="133" t="s">
        <v>465</v>
      </c>
      <c r="BT37" s="133">
        <v>5.2554208011760384</v>
      </c>
      <c r="BU37" s="133">
        <v>0.71256547657037461</v>
      </c>
      <c r="BV37" s="133">
        <v>13.265594129268981</v>
      </c>
      <c r="BW37" s="133">
        <v>13.154520752776715</v>
      </c>
      <c r="BX37" s="133">
        <v>0</v>
      </c>
      <c r="BY37" s="133">
        <v>52.793749892719553</v>
      </c>
      <c r="BZ37" s="133">
        <v>85.074626865671647</v>
      </c>
      <c r="CA37" s="133">
        <v>76.900000000000006</v>
      </c>
      <c r="CB37" s="133">
        <v>94.209879999999998</v>
      </c>
      <c r="CC37" s="133">
        <v>94.6</v>
      </c>
      <c r="CD37" s="133">
        <v>93.2</v>
      </c>
      <c r="CE37" s="133">
        <v>71.3</v>
      </c>
      <c r="CF37" s="133">
        <v>33.799999999999997</v>
      </c>
      <c r="CG37" s="133">
        <v>43.4</v>
      </c>
      <c r="CH37" s="133">
        <v>38.973736310001172</v>
      </c>
      <c r="CI37" s="133">
        <v>9.4151645997031306</v>
      </c>
      <c r="CJ37" s="133">
        <v>10.016132552875671</v>
      </c>
      <c r="CK37" s="133">
        <v>13.013918502432928</v>
      </c>
      <c r="CL37" s="133">
        <v>65.8</v>
      </c>
      <c r="CM37" s="133">
        <v>29.055199999999999</v>
      </c>
      <c r="CN37" s="133">
        <v>72.930000000000007</v>
      </c>
      <c r="CO37" s="133">
        <v>14.925373134328357</v>
      </c>
      <c r="CP37" s="133">
        <v>1497584.014669758</v>
      </c>
      <c r="CQ37" s="133">
        <v>1082.3352660257699</v>
      </c>
      <c r="CR37" s="133">
        <v>1383.6600004439856</v>
      </c>
    </row>
    <row r="38" spans="1:96" ht="15.75" customHeight="1" x14ac:dyDescent="0.3">
      <c r="A38" s="125" t="s">
        <v>379</v>
      </c>
      <c r="B38" s="128" t="s">
        <v>305</v>
      </c>
      <c r="C38" s="128" t="s">
        <v>334</v>
      </c>
      <c r="D38" s="130">
        <v>3059</v>
      </c>
      <c r="E38" s="180">
        <v>338452.875</v>
      </c>
      <c r="F38" s="180">
        <v>31470.7109375</v>
      </c>
      <c r="G38" s="179">
        <v>2.1015927770847522E-3</v>
      </c>
      <c r="H38" s="179">
        <v>1.9541455748003949E-4</v>
      </c>
      <c r="I38" s="139">
        <v>18.781169937258746</v>
      </c>
      <c r="J38" s="139">
        <v>6.6306776407830865</v>
      </c>
      <c r="K38" s="139">
        <v>2.5097318086331689E-2</v>
      </c>
      <c r="L38" s="139">
        <v>2.6086090670681905</v>
      </c>
      <c r="M38" s="139">
        <v>0</v>
      </c>
      <c r="N38" s="139">
        <v>0</v>
      </c>
      <c r="O38" s="133"/>
      <c r="P38" s="133"/>
      <c r="Q38" s="139">
        <v>0</v>
      </c>
      <c r="R38" s="139">
        <v>5</v>
      </c>
      <c r="S38" s="139">
        <v>16.7</v>
      </c>
      <c r="T38" s="139">
        <v>7.9942420335702717</v>
      </c>
      <c r="U38" s="139">
        <v>19.673319411237966</v>
      </c>
      <c r="V38" s="139">
        <v>979.01167877071055</v>
      </c>
      <c r="W38" s="139">
        <v>17.685816552802514</v>
      </c>
      <c r="X38" s="137">
        <v>1590.5019205963897</v>
      </c>
      <c r="Y38" s="135">
        <v>4.6149180547663589</v>
      </c>
      <c r="Z38" s="138">
        <v>1.1000000000000001</v>
      </c>
      <c r="AA38" s="141">
        <v>7.1882044983229445</v>
      </c>
      <c r="AB38" s="200">
        <v>0.2190468259455432</v>
      </c>
      <c r="AC38" s="139">
        <v>1.7</v>
      </c>
      <c r="AD38" s="139">
        <v>9.7999999999999989</v>
      </c>
      <c r="AE38" s="142">
        <v>60</v>
      </c>
      <c r="AF38" s="143">
        <v>0.91202408075332642</v>
      </c>
      <c r="AG38" s="144">
        <v>0.45573297142982483</v>
      </c>
      <c r="AH38" s="144">
        <v>0</v>
      </c>
      <c r="AI38" s="144">
        <v>0</v>
      </c>
      <c r="AJ38" s="141">
        <v>0.63100000000000001</v>
      </c>
      <c r="AK38" s="123">
        <v>1.22</v>
      </c>
      <c r="AL38" s="123">
        <v>3.05</v>
      </c>
      <c r="AM38" s="201">
        <v>17.534189976256663</v>
      </c>
      <c r="AN38" s="128">
        <v>0.432</v>
      </c>
      <c r="AO38" s="123">
        <v>1.02</v>
      </c>
      <c r="AP38" s="123">
        <v>1.22</v>
      </c>
      <c r="AQ38" s="145">
        <v>1.4</v>
      </c>
      <c r="AR38" s="202">
        <v>3.6827200000000002</v>
      </c>
      <c r="AS38" s="202">
        <v>29.87987019401087</v>
      </c>
      <c r="AT38" s="123">
        <v>40</v>
      </c>
      <c r="AU38" s="204">
        <v>1.4145194292068499</v>
      </c>
      <c r="AV38" s="133">
        <v>6.7324662208557102</v>
      </c>
      <c r="AW38" s="146">
        <v>0.39</v>
      </c>
      <c r="AX38" s="151">
        <v>69.446246299459602</v>
      </c>
      <c r="AY38" s="148"/>
      <c r="AZ38" s="128">
        <v>35.700000000000003</v>
      </c>
      <c r="BA38" s="203">
        <v>5.7</v>
      </c>
      <c r="BB38" s="203">
        <v>9.9</v>
      </c>
      <c r="BC38" s="139">
        <v>10.799999999999997</v>
      </c>
      <c r="BD38" s="139">
        <v>238.47575908019036</v>
      </c>
      <c r="BE38" s="133">
        <v>77.458212687881229</v>
      </c>
      <c r="BF38" s="140">
        <v>1512.6164585132494</v>
      </c>
      <c r="BG38" s="139">
        <v>3.78</v>
      </c>
      <c r="BH38" s="140">
        <v>4.9999703738621095</v>
      </c>
      <c r="BI38" s="139">
        <v>3.3</v>
      </c>
      <c r="BJ38" s="139">
        <v>17</v>
      </c>
      <c r="BK38" s="139">
        <v>20.6</v>
      </c>
      <c r="BL38" s="153">
        <v>1.44</v>
      </c>
      <c r="BM38" s="153">
        <v>5.4</v>
      </c>
      <c r="BN38" s="141">
        <v>0.01</v>
      </c>
      <c r="BO38" s="147">
        <v>84</v>
      </c>
      <c r="BP38" s="143">
        <v>-0.78787827491760254</v>
      </c>
      <c r="BQ38" s="133">
        <v>26</v>
      </c>
      <c r="BR38" s="133">
        <v>3.7833333015441895</v>
      </c>
      <c r="BS38" s="133" t="s">
        <v>465</v>
      </c>
      <c r="BT38" s="133">
        <v>4.9894015979129298</v>
      </c>
      <c r="BU38" s="133">
        <v>0.71256547657037461</v>
      </c>
      <c r="BV38" s="133">
        <v>19.535783365570598</v>
      </c>
      <c r="BW38" s="133">
        <v>11.519257506958098</v>
      </c>
      <c r="BX38" s="133">
        <v>0</v>
      </c>
      <c r="BY38" s="133">
        <v>58.907088589182663</v>
      </c>
      <c r="BZ38" s="133">
        <v>62.318840579710141</v>
      </c>
      <c r="CA38" s="133">
        <v>62.6</v>
      </c>
      <c r="CB38" s="133">
        <v>93.762069999999994</v>
      </c>
      <c r="CC38" s="133">
        <v>92.1</v>
      </c>
      <c r="CD38" s="133">
        <v>94.3</v>
      </c>
      <c r="CE38" s="133">
        <v>72.2</v>
      </c>
      <c r="CF38" s="133">
        <v>61.6</v>
      </c>
      <c r="CG38" s="133">
        <v>29.9</v>
      </c>
      <c r="CH38" s="133">
        <v>47.304364276635106</v>
      </c>
      <c r="CI38" s="133">
        <v>10.893210903319071</v>
      </c>
      <c r="CJ38" s="133">
        <v>7.5125592436683251</v>
      </c>
      <c r="CK38" s="133">
        <v>32.829369341081033</v>
      </c>
      <c r="CL38" s="133">
        <v>69.8</v>
      </c>
      <c r="CM38" s="133">
        <v>51.035499999999999</v>
      </c>
      <c r="CN38" s="133">
        <v>80.92</v>
      </c>
      <c r="CO38" s="133">
        <v>31.884057971014489</v>
      </c>
      <c r="CP38" s="133">
        <v>1597325.1738565315</v>
      </c>
      <c r="CQ38" s="133">
        <v>1590.5019205963897</v>
      </c>
      <c r="CR38" s="133">
        <v>1004.2900000130671</v>
      </c>
    </row>
    <row r="39" spans="1:96" ht="15.75" customHeight="1" x14ac:dyDescent="0.3">
      <c r="A39" s="125" t="s">
        <v>379</v>
      </c>
      <c r="B39" s="128" t="s">
        <v>305</v>
      </c>
      <c r="C39" s="128" t="s">
        <v>335</v>
      </c>
      <c r="D39" s="130">
        <v>3067</v>
      </c>
      <c r="E39" s="180">
        <v>338452.875</v>
      </c>
      <c r="F39" s="180">
        <v>31470.7109375</v>
      </c>
      <c r="G39" s="179">
        <v>2.1015927770847522E-3</v>
      </c>
      <c r="H39" s="179">
        <v>1.9541455748003949E-4</v>
      </c>
      <c r="I39" s="139">
        <v>3.3473132038265083</v>
      </c>
      <c r="J39" s="139">
        <v>7.9540407458037556</v>
      </c>
      <c r="K39" s="139">
        <v>3.1547630099794562E-3</v>
      </c>
      <c r="L39" s="139">
        <v>5.1460467294056036</v>
      </c>
      <c r="M39" s="139">
        <v>0</v>
      </c>
      <c r="N39" s="139">
        <v>0</v>
      </c>
      <c r="O39" s="133"/>
      <c r="P39" s="133"/>
      <c r="Q39" s="139">
        <v>0</v>
      </c>
      <c r="R39" s="139">
        <v>7</v>
      </c>
      <c r="S39" s="139">
        <v>0</v>
      </c>
      <c r="T39" s="139">
        <v>15.620500331916059</v>
      </c>
      <c r="U39" s="139">
        <v>24.611161785907264</v>
      </c>
      <c r="V39" s="139">
        <v>778.82540958707091</v>
      </c>
      <c r="W39" s="139">
        <v>7.9932420781987084</v>
      </c>
      <c r="X39" s="137">
        <v>5666.92890699495</v>
      </c>
      <c r="Y39" s="135">
        <v>4.3635140575325764</v>
      </c>
      <c r="Z39" s="138">
        <v>3.05</v>
      </c>
      <c r="AA39" s="141">
        <v>24.298269823738277</v>
      </c>
      <c r="AB39" s="200">
        <v>1.2730311276078714</v>
      </c>
      <c r="AC39" s="139">
        <v>1.7</v>
      </c>
      <c r="AD39" s="139">
        <v>9.8000000000000007</v>
      </c>
      <c r="AE39" s="142">
        <v>60</v>
      </c>
      <c r="AF39" s="143">
        <v>0.91202408075332642</v>
      </c>
      <c r="AG39" s="144">
        <v>0.45573297142982483</v>
      </c>
      <c r="AH39" s="144">
        <v>0</v>
      </c>
      <c r="AI39" s="144">
        <v>0</v>
      </c>
      <c r="AJ39" s="141">
        <v>0.63800000000000001</v>
      </c>
      <c r="AK39" s="123">
        <v>0.03</v>
      </c>
      <c r="AL39" s="123">
        <v>2.58</v>
      </c>
      <c r="AM39" s="201">
        <v>36.132445807066233</v>
      </c>
      <c r="AN39" s="128">
        <v>0.39600000000000002</v>
      </c>
      <c r="AO39" s="123">
        <v>1.03</v>
      </c>
      <c r="AP39" s="123">
        <v>1.41</v>
      </c>
      <c r="AQ39" s="145">
        <v>1.45</v>
      </c>
      <c r="AR39" s="202">
        <v>2.5494279999999998</v>
      </c>
      <c r="AS39" s="202">
        <v>20.983509711660425</v>
      </c>
      <c r="AT39" s="123">
        <v>40</v>
      </c>
      <c r="AU39" s="204">
        <v>1.4145194292068499</v>
      </c>
      <c r="AV39" s="133">
        <v>6.7324662208557102</v>
      </c>
      <c r="AW39" s="146">
        <v>0.06</v>
      </c>
      <c r="AX39" s="151">
        <v>0</v>
      </c>
      <c r="AY39" s="148"/>
      <c r="AZ39" s="128">
        <v>24.2</v>
      </c>
      <c r="BA39" s="203">
        <v>2.5</v>
      </c>
      <c r="BB39" s="203">
        <v>8.3000000000000007</v>
      </c>
      <c r="BC39" s="139">
        <v>16.299999999999997</v>
      </c>
      <c r="BD39" s="139">
        <v>0</v>
      </c>
      <c r="BE39" s="133">
        <v>0</v>
      </c>
      <c r="BF39" s="140">
        <v>0</v>
      </c>
      <c r="BG39" s="139">
        <v>2.95</v>
      </c>
      <c r="BH39" s="140">
        <v>5.0000044802907526</v>
      </c>
      <c r="BI39" s="139">
        <v>5.8</v>
      </c>
      <c r="BJ39" s="139">
        <v>28.6</v>
      </c>
      <c r="BK39" s="139">
        <v>12.1</v>
      </c>
      <c r="BL39" s="153">
        <v>0.86</v>
      </c>
      <c r="BM39" s="153">
        <v>3.2999999999999994</v>
      </c>
      <c r="BN39" s="141">
        <v>0.03</v>
      </c>
      <c r="BO39" s="147">
        <v>70.400000000000006</v>
      </c>
      <c r="BP39" s="143">
        <v>-0.78787827491760254</v>
      </c>
      <c r="BQ39" s="133">
        <v>26</v>
      </c>
      <c r="BR39" s="133">
        <v>3.7833333015441895</v>
      </c>
      <c r="BS39" s="133" t="s">
        <v>465</v>
      </c>
      <c r="BT39" s="133">
        <v>1.4436585602170333</v>
      </c>
      <c r="BU39" s="133">
        <v>0.71256547657037461</v>
      </c>
      <c r="BV39" s="133">
        <v>0</v>
      </c>
      <c r="BW39" s="133">
        <v>5.7241927140648814</v>
      </c>
      <c r="BX39" s="133">
        <v>0</v>
      </c>
      <c r="BY39" s="133">
        <v>70.673319991805897</v>
      </c>
      <c r="BZ39" s="133">
        <v>100</v>
      </c>
      <c r="CA39" s="133">
        <v>44.8</v>
      </c>
      <c r="CB39" s="133">
        <v>78.851830000000007</v>
      </c>
      <c r="CC39" s="133">
        <v>93.7</v>
      </c>
      <c r="CD39" s="133">
        <v>95</v>
      </c>
      <c r="CE39" s="133">
        <v>62.4</v>
      </c>
      <c r="CF39" s="133">
        <v>51.7</v>
      </c>
      <c r="CG39" s="133">
        <v>45</v>
      </c>
      <c r="CH39" s="133">
        <v>68.975992522648781</v>
      </c>
      <c r="CI39" s="133">
        <v>2.5784651865157122</v>
      </c>
      <c r="CJ39" s="133">
        <v>3.6614205648523117</v>
      </c>
      <c r="CK39" s="133">
        <v>11.194124854866494</v>
      </c>
      <c r="CL39" s="133">
        <v>75.099999999999994</v>
      </c>
      <c r="CM39" s="133">
        <v>104.95840000000001</v>
      </c>
      <c r="CN39" s="133">
        <v>80.52</v>
      </c>
      <c r="CO39" s="133">
        <v>14.893617021276595</v>
      </c>
      <c r="CP39" s="133">
        <v>3878276.1358562415</v>
      </c>
      <c r="CQ39" s="133">
        <v>5666.92890699495</v>
      </c>
      <c r="CR39" s="133">
        <v>684.36999996049144</v>
      </c>
    </row>
    <row r="40" spans="1:96" ht="15.75" customHeight="1" x14ac:dyDescent="0.3">
      <c r="A40" s="125" t="s">
        <v>379</v>
      </c>
      <c r="B40" s="128" t="s">
        <v>305</v>
      </c>
      <c r="C40" s="128" t="s">
        <v>336</v>
      </c>
      <c r="D40" s="130">
        <v>3068</v>
      </c>
      <c r="E40" s="180">
        <v>338452.875</v>
      </c>
      <c r="F40" s="180">
        <v>31470.7109375</v>
      </c>
      <c r="G40" s="179">
        <v>2.1015927770847522E-3</v>
      </c>
      <c r="H40" s="179">
        <v>1.9541455748003949E-4</v>
      </c>
      <c r="I40" s="139">
        <v>8.6592713585125693</v>
      </c>
      <c r="J40" s="139">
        <v>11.768856585628622</v>
      </c>
      <c r="K40" s="139">
        <v>8.2342855135389512E-2</v>
      </c>
      <c r="L40" s="139">
        <v>9.2789573448540281</v>
      </c>
      <c r="M40" s="139">
        <v>0.14799937264353563</v>
      </c>
      <c r="N40" s="139">
        <v>0</v>
      </c>
      <c r="O40" s="133"/>
      <c r="P40" s="133"/>
      <c r="Q40" s="139">
        <v>0</v>
      </c>
      <c r="R40" s="139">
        <v>6</v>
      </c>
      <c r="S40" s="139">
        <v>0</v>
      </c>
      <c r="T40" s="139">
        <v>27.216254954630788</v>
      </c>
      <c r="U40" s="139">
        <v>26.814649295578359</v>
      </c>
      <c r="V40" s="139">
        <v>509.97494355284238</v>
      </c>
      <c r="W40" s="139">
        <v>12.823316842236077</v>
      </c>
      <c r="X40" s="137">
        <v>2234.108897174739</v>
      </c>
      <c r="Y40" s="135">
        <v>4.6549282809178703</v>
      </c>
      <c r="Z40" s="138">
        <v>1.59</v>
      </c>
      <c r="AA40" s="141">
        <v>13.794619852095039</v>
      </c>
      <c r="AB40" s="200">
        <v>0.11744609462471418</v>
      </c>
      <c r="AC40" s="139">
        <v>8.5</v>
      </c>
      <c r="AD40" s="139">
        <v>11.299999999999999</v>
      </c>
      <c r="AE40" s="142">
        <v>60</v>
      </c>
      <c r="AF40" s="143">
        <v>0.91202408075332642</v>
      </c>
      <c r="AG40" s="144">
        <v>0.45573297142982483</v>
      </c>
      <c r="AH40" s="144">
        <v>0</v>
      </c>
      <c r="AI40" s="144">
        <v>0</v>
      </c>
      <c r="AJ40" s="141">
        <v>0.63800000000000001</v>
      </c>
      <c r="AK40" s="123">
        <v>4.6900000000000004</v>
      </c>
      <c r="AL40" s="123">
        <v>10.45</v>
      </c>
      <c r="AM40" s="201">
        <v>15.763914723652146</v>
      </c>
      <c r="AN40" s="128">
        <v>0.42399999999999999</v>
      </c>
      <c r="AO40" s="123">
        <v>1.07</v>
      </c>
      <c r="AP40" s="123">
        <v>1.45</v>
      </c>
      <c r="AQ40" s="145">
        <v>1.35</v>
      </c>
      <c r="AR40" s="202">
        <v>4.7457630000000002</v>
      </c>
      <c r="AS40" s="202">
        <v>5.9713227159728248</v>
      </c>
      <c r="AT40" s="123">
        <v>40</v>
      </c>
      <c r="AU40" s="204">
        <v>1.4145194292068499</v>
      </c>
      <c r="AV40" s="133">
        <v>6.7324662208557102</v>
      </c>
      <c r="AW40" s="146">
        <v>0.04</v>
      </c>
      <c r="AX40" s="151">
        <v>0</v>
      </c>
      <c r="AY40" s="148"/>
      <c r="AZ40" s="128">
        <v>24.1</v>
      </c>
      <c r="BA40" s="203">
        <v>5.8</v>
      </c>
      <c r="BB40" s="203">
        <v>7.1</v>
      </c>
      <c r="BC40" s="139">
        <v>23</v>
      </c>
      <c r="BD40" s="139">
        <v>0</v>
      </c>
      <c r="BE40" s="133">
        <v>0</v>
      </c>
      <c r="BF40" s="140">
        <v>0</v>
      </c>
      <c r="BG40" s="139">
        <v>6.71</v>
      </c>
      <c r="BH40" s="140">
        <v>4.9999981681499159</v>
      </c>
      <c r="BI40" s="139">
        <v>4.4000000000000004</v>
      </c>
      <c r="BJ40" s="139">
        <v>24.5</v>
      </c>
      <c r="BK40" s="139">
        <v>15.8</v>
      </c>
      <c r="BL40" s="153">
        <v>1.1499999999999999</v>
      </c>
      <c r="BM40" s="153">
        <v>4.5</v>
      </c>
      <c r="BN40" s="141">
        <v>0.01</v>
      </c>
      <c r="BO40" s="147">
        <v>67.400000000000006</v>
      </c>
      <c r="BP40" s="143">
        <v>-0.78787827491760254</v>
      </c>
      <c r="BQ40" s="133">
        <v>26</v>
      </c>
      <c r="BR40" s="133">
        <v>3.7833333015441895</v>
      </c>
      <c r="BS40" s="133" t="s">
        <v>465</v>
      </c>
      <c r="BT40" s="133">
        <v>3.1807456347333645</v>
      </c>
      <c r="BU40" s="133">
        <v>0.71256547657037461</v>
      </c>
      <c r="BV40" s="133">
        <v>28.571428571428569</v>
      </c>
      <c r="BW40" s="133">
        <v>2.2182976024505505</v>
      </c>
      <c r="BX40" s="133">
        <v>0</v>
      </c>
      <c r="BY40" s="133">
        <v>82.518041286650686</v>
      </c>
      <c r="BZ40" s="133">
        <v>82.89473684210526</v>
      </c>
      <c r="CA40" s="133">
        <v>53.2</v>
      </c>
      <c r="CB40" s="133">
        <v>94.361059999999995</v>
      </c>
      <c r="CC40" s="133">
        <v>82.4</v>
      </c>
      <c r="CD40" s="133">
        <v>94.2</v>
      </c>
      <c r="CE40" s="133">
        <v>58.7</v>
      </c>
      <c r="CF40" s="133">
        <v>32.5</v>
      </c>
      <c r="CG40" s="133">
        <v>74.2</v>
      </c>
      <c r="CH40" s="133">
        <v>74.358686772820406</v>
      </c>
      <c r="CI40" s="133">
        <v>5.1760277390512845</v>
      </c>
      <c r="CJ40" s="133">
        <v>8.0170053702598842</v>
      </c>
      <c r="CK40" s="133">
        <v>14.816330944252282</v>
      </c>
      <c r="CL40" s="133">
        <v>67.7</v>
      </c>
      <c r="CM40" s="133">
        <v>47.929300000000005</v>
      </c>
      <c r="CN40" s="133">
        <v>72.56</v>
      </c>
      <c r="CO40" s="133">
        <v>36.84210526315789</v>
      </c>
      <c r="CP40" s="133">
        <v>2569538.0068495846</v>
      </c>
      <c r="CQ40" s="133">
        <v>2234.108897174739</v>
      </c>
      <c r="CR40" s="133">
        <v>1150.1399999342154</v>
      </c>
    </row>
    <row r="41" spans="1:96" ht="15.75" customHeight="1" x14ac:dyDescent="0.3">
      <c r="A41" s="125" t="s">
        <v>379</v>
      </c>
      <c r="B41" s="128" t="s">
        <v>305</v>
      </c>
      <c r="C41" s="128" t="s">
        <v>337</v>
      </c>
      <c r="D41" s="130">
        <v>3082</v>
      </c>
      <c r="E41" s="180">
        <v>338452.875</v>
      </c>
      <c r="F41" s="180">
        <v>31470.7109375</v>
      </c>
      <c r="G41" s="179">
        <v>2.1015927770847522E-3</v>
      </c>
      <c r="H41" s="179">
        <v>1.9541455748003949E-4</v>
      </c>
      <c r="I41" s="139">
        <v>32.855007884474816</v>
      </c>
      <c r="J41" s="139">
        <v>11.26299707385234</v>
      </c>
      <c r="K41" s="139">
        <v>0</v>
      </c>
      <c r="L41" s="139">
        <v>5.7477936070696858</v>
      </c>
      <c r="M41" s="139">
        <v>0</v>
      </c>
      <c r="N41" s="139">
        <v>0</v>
      </c>
      <c r="O41" s="133"/>
      <c r="P41" s="133"/>
      <c r="Q41" s="139">
        <v>0</v>
      </c>
      <c r="R41" s="139">
        <v>5</v>
      </c>
      <c r="S41" s="139">
        <v>198.7</v>
      </c>
      <c r="T41" s="139">
        <v>43.763925512841347</v>
      </c>
      <c r="U41" s="139">
        <v>35.807161929444433</v>
      </c>
      <c r="V41" s="139">
        <v>1017.6739493236239</v>
      </c>
      <c r="W41" s="139">
        <v>21.45776905233663</v>
      </c>
      <c r="X41" s="137">
        <v>1049.5824464465186</v>
      </c>
      <c r="Y41" s="135">
        <v>4.4079982196319172</v>
      </c>
      <c r="Z41" s="138">
        <v>0.97</v>
      </c>
      <c r="AA41" s="141">
        <v>9.0780319363938329</v>
      </c>
      <c r="AB41" s="200">
        <v>0.41286494988986355</v>
      </c>
      <c r="AC41" s="139">
        <v>3.4</v>
      </c>
      <c r="AD41" s="139">
        <v>10</v>
      </c>
      <c r="AE41" s="142">
        <v>60</v>
      </c>
      <c r="AF41" s="143">
        <v>0.91202408075332642</v>
      </c>
      <c r="AG41" s="144">
        <v>0.45573297142982483</v>
      </c>
      <c r="AH41" s="144">
        <v>0</v>
      </c>
      <c r="AI41" s="144">
        <v>0</v>
      </c>
      <c r="AJ41" s="141">
        <v>0.627</v>
      </c>
      <c r="AK41" s="123">
        <v>16.03</v>
      </c>
      <c r="AL41" s="123">
        <v>33.81</v>
      </c>
      <c r="AM41" s="201">
        <v>26.908478796802878</v>
      </c>
      <c r="AN41" s="128">
        <v>0.443</v>
      </c>
      <c r="AO41" s="123">
        <v>1.0900000000000001</v>
      </c>
      <c r="AP41" s="123">
        <v>1.49</v>
      </c>
      <c r="AQ41" s="145">
        <v>1.21</v>
      </c>
      <c r="AR41" s="202">
        <v>2.2123889999999999</v>
      </c>
      <c r="AS41" s="202">
        <v>4.4704652991356415</v>
      </c>
      <c r="AT41" s="123">
        <v>40</v>
      </c>
      <c r="AU41" s="204">
        <v>1.4145194292068499</v>
      </c>
      <c r="AV41" s="133">
        <v>6.7324662208557102</v>
      </c>
      <c r="AW41" s="146">
        <v>0.03</v>
      </c>
      <c r="AX41" s="151">
        <v>53.149851239404079</v>
      </c>
      <c r="AY41" s="148"/>
      <c r="AZ41" s="128">
        <v>9.4</v>
      </c>
      <c r="BA41" s="203">
        <v>2.2999999999999998</v>
      </c>
      <c r="BB41" s="203">
        <v>5.9</v>
      </c>
      <c r="BC41" s="139">
        <v>15.900000000000006</v>
      </c>
      <c r="BD41" s="139">
        <v>408.07559437607677</v>
      </c>
      <c r="BE41" s="133">
        <v>0.38449515357712488</v>
      </c>
      <c r="BF41" s="140">
        <v>1702.3907419780783</v>
      </c>
      <c r="BG41" s="139">
        <v>16.93</v>
      </c>
      <c r="BH41" s="140">
        <v>4.9999732874114251</v>
      </c>
      <c r="BI41" s="139">
        <v>3.9</v>
      </c>
      <c r="BJ41" s="139">
        <v>42.3</v>
      </c>
      <c r="BK41" s="139">
        <v>7.5</v>
      </c>
      <c r="BL41" s="153">
        <v>1.67</v>
      </c>
      <c r="BM41" s="153">
        <v>5.8000000000000007</v>
      </c>
      <c r="BN41" s="141">
        <v>0.12</v>
      </c>
      <c r="BO41" s="147">
        <v>59.400000000000006</v>
      </c>
      <c r="BP41" s="143">
        <v>-0.78787827491760254</v>
      </c>
      <c r="BQ41" s="133">
        <v>26</v>
      </c>
      <c r="BR41" s="133">
        <v>3.7833333015441895</v>
      </c>
      <c r="BS41" s="133" t="s">
        <v>465</v>
      </c>
      <c r="BT41" s="133">
        <v>8.6422500111254497</v>
      </c>
      <c r="BU41" s="133">
        <v>0.71256547657037461</v>
      </c>
      <c r="BV41" s="133">
        <v>23.668885191347755</v>
      </c>
      <c r="BW41" s="133">
        <v>8.2865368291543895</v>
      </c>
      <c r="BX41" s="133">
        <v>0</v>
      </c>
      <c r="BY41" s="133">
        <v>75.278957789944556</v>
      </c>
      <c r="BZ41" s="133">
        <v>84.615384615384613</v>
      </c>
      <c r="CA41" s="133">
        <v>65.599999999999994</v>
      </c>
      <c r="CB41" s="133">
        <v>96.63664</v>
      </c>
      <c r="CC41" s="133">
        <v>92.9</v>
      </c>
      <c r="CD41" s="133">
        <v>93.3</v>
      </c>
      <c r="CE41" s="133">
        <v>54.6</v>
      </c>
      <c r="CF41" s="133">
        <v>26.6</v>
      </c>
      <c r="CG41" s="133">
        <v>80.599999999999994</v>
      </c>
      <c r="CH41" s="133">
        <v>71.71494489883537</v>
      </c>
      <c r="CI41" s="133">
        <v>9.2460305672670042</v>
      </c>
      <c r="CJ41" s="133">
        <v>12.124511781604845</v>
      </c>
      <c r="CK41" s="133">
        <v>15.282221667390184</v>
      </c>
      <c r="CL41" s="133">
        <v>70.3</v>
      </c>
      <c r="CM41" s="133">
        <v>64.061199999999999</v>
      </c>
      <c r="CN41" s="133">
        <v>69.16</v>
      </c>
      <c r="CO41" s="133">
        <v>26.923076923076923</v>
      </c>
      <c r="CP41" s="133">
        <v>1146437.9143982443</v>
      </c>
      <c r="CQ41" s="133">
        <v>1049.5824464465186</v>
      </c>
      <c r="CR41" s="133">
        <v>1092.2799998033895</v>
      </c>
    </row>
    <row r="42" spans="1:96" ht="15.75" customHeight="1" x14ac:dyDescent="0.3">
      <c r="A42" s="125" t="s">
        <v>377</v>
      </c>
      <c r="B42" s="128" t="s">
        <v>305</v>
      </c>
      <c r="C42" s="128" t="s">
        <v>338</v>
      </c>
      <c r="D42" s="130">
        <v>3086</v>
      </c>
      <c r="E42" s="180">
        <v>338452.875</v>
      </c>
      <c r="F42" s="180">
        <v>31470.7109375</v>
      </c>
      <c r="G42" s="179">
        <v>2.1015927770847522E-3</v>
      </c>
      <c r="H42" s="179">
        <v>1.9541455748003949E-4</v>
      </c>
      <c r="I42" s="139">
        <v>34.368629951359218</v>
      </c>
      <c r="J42" s="139">
        <v>10.258477863831978</v>
      </c>
      <c r="K42" s="139">
        <v>0</v>
      </c>
      <c r="L42" s="139">
        <v>0.37213065872234868</v>
      </c>
      <c r="M42" s="139">
        <v>0.14768108248463793</v>
      </c>
      <c r="N42" s="139">
        <v>1.3307385077877278</v>
      </c>
      <c r="O42" s="133"/>
      <c r="P42" s="133"/>
      <c r="Q42" s="139">
        <v>0</v>
      </c>
      <c r="R42" s="139">
        <v>4</v>
      </c>
      <c r="S42" s="139">
        <v>83.7</v>
      </c>
      <c r="T42" s="139">
        <v>7.6957620366803008</v>
      </c>
      <c r="U42" s="139">
        <v>19.741806580804752</v>
      </c>
      <c r="V42" s="139">
        <v>709.31319290423232</v>
      </c>
      <c r="W42" s="139">
        <v>30.703198106282304</v>
      </c>
      <c r="X42" s="137">
        <v>1044.4671196504837</v>
      </c>
      <c r="Y42" s="135">
        <v>4.662836856543489</v>
      </c>
      <c r="Z42" s="138">
        <v>0.65</v>
      </c>
      <c r="AA42" s="141">
        <v>9.4572374087265842</v>
      </c>
      <c r="AB42" s="200">
        <v>0.4406268222402081</v>
      </c>
      <c r="AC42" s="139">
        <v>2.4</v>
      </c>
      <c r="AD42" s="139">
        <v>11.299999999999999</v>
      </c>
      <c r="AE42" s="142">
        <v>60</v>
      </c>
      <c r="AF42" s="143">
        <v>0.91202408075332642</v>
      </c>
      <c r="AG42" s="144">
        <v>0.45573297142982483</v>
      </c>
      <c r="AH42" s="144">
        <v>0</v>
      </c>
      <c r="AI42" s="144">
        <v>0</v>
      </c>
      <c r="AJ42" s="141">
        <v>0.63100000000000001</v>
      </c>
      <c r="AK42" s="123">
        <v>4.95</v>
      </c>
      <c r="AL42" s="123">
        <v>15.71</v>
      </c>
      <c r="AM42" s="201">
        <v>26.670540616244999</v>
      </c>
      <c r="AN42" s="128">
        <v>0.45300000000000001</v>
      </c>
      <c r="AO42" s="123">
        <v>1.23</v>
      </c>
      <c r="AP42" s="123">
        <v>2.0299999999999998</v>
      </c>
      <c r="AQ42" s="145">
        <v>1.87</v>
      </c>
      <c r="AR42" s="202">
        <v>2.7883399999999998</v>
      </c>
      <c r="AS42" s="202">
        <v>9.5907021303569415</v>
      </c>
      <c r="AT42" s="123">
        <v>40</v>
      </c>
      <c r="AU42" s="204">
        <v>1.4145194292068499</v>
      </c>
      <c r="AV42" s="133">
        <v>6.7324662208557102</v>
      </c>
      <c r="AW42" s="146">
        <v>7.0000000000000007E-2</v>
      </c>
      <c r="AX42" s="151">
        <v>1372.3528788768415</v>
      </c>
      <c r="AY42" s="148"/>
      <c r="AZ42" s="128">
        <v>55.6</v>
      </c>
      <c r="BA42" s="203">
        <v>4</v>
      </c>
      <c r="BB42" s="203">
        <v>6.3</v>
      </c>
      <c r="BC42" s="139">
        <v>19.599999999999994</v>
      </c>
      <c r="BD42" s="139">
        <v>595.77252166020355</v>
      </c>
      <c r="BE42" s="133">
        <v>31.978997914601972</v>
      </c>
      <c r="BF42" s="140">
        <v>1068.4635700385265</v>
      </c>
      <c r="BG42" s="139">
        <v>3.94</v>
      </c>
      <c r="BH42" s="140">
        <v>5.000007641649435</v>
      </c>
      <c r="BI42" s="139">
        <v>7.4</v>
      </c>
      <c r="BJ42" s="139">
        <v>29.2</v>
      </c>
      <c r="BK42" s="139">
        <v>15.2</v>
      </c>
      <c r="BL42" s="153">
        <v>1.35</v>
      </c>
      <c r="BM42" s="153">
        <v>5.8999999999999995</v>
      </c>
      <c r="BN42" s="141">
        <v>0.01</v>
      </c>
      <c r="BO42" s="147">
        <v>57.199999999999996</v>
      </c>
      <c r="BP42" s="143">
        <v>-0.78787827491760254</v>
      </c>
      <c r="BQ42" s="133">
        <v>26</v>
      </c>
      <c r="BR42" s="133">
        <v>3.7833333015441895</v>
      </c>
      <c r="BS42" s="133">
        <v>113.69465370351949</v>
      </c>
      <c r="BT42" s="133">
        <v>15.110794304521535</v>
      </c>
      <c r="BU42" s="133">
        <v>0.71256547657037461</v>
      </c>
      <c r="BV42" s="133">
        <v>37.998486977196585</v>
      </c>
      <c r="BW42" s="133">
        <v>2.0387249738567266</v>
      </c>
      <c r="BX42" s="133">
        <v>0</v>
      </c>
      <c r="BY42" s="133">
        <v>66.710276374284319</v>
      </c>
      <c r="BZ42" s="133">
        <v>80</v>
      </c>
      <c r="CA42" s="133">
        <v>79</v>
      </c>
      <c r="CB42" s="133">
        <v>95.376320000000007</v>
      </c>
      <c r="CC42" s="133">
        <v>86.8</v>
      </c>
      <c r="CD42" s="133">
        <v>94.6</v>
      </c>
      <c r="CE42" s="133">
        <v>45.3</v>
      </c>
      <c r="CF42" s="133">
        <v>27.1</v>
      </c>
      <c r="CG42" s="133">
        <v>37.5</v>
      </c>
      <c r="CH42" s="133">
        <v>61.480516144128174</v>
      </c>
      <c r="CI42" s="133">
        <v>9.4596838786952127</v>
      </c>
      <c r="CJ42" s="133">
        <v>10.846016860917786</v>
      </c>
      <c r="CK42" s="133">
        <v>16.409762427919279</v>
      </c>
      <c r="CL42" s="133">
        <v>71.900000000000006</v>
      </c>
      <c r="CM42" s="133">
        <v>32.885599999999997</v>
      </c>
      <c r="CN42" s="133">
        <v>78.010000000000005</v>
      </c>
      <c r="CO42" s="133">
        <v>15.714285714285714</v>
      </c>
      <c r="CP42" s="133">
        <v>1226256.6221821785</v>
      </c>
      <c r="CQ42" s="133">
        <v>1044.4671196504837</v>
      </c>
      <c r="CR42" s="133">
        <v>1174.0500003413492</v>
      </c>
    </row>
    <row r="43" spans="1:96" ht="15.75" customHeight="1" x14ac:dyDescent="0.3">
      <c r="A43" s="125" t="s">
        <v>379</v>
      </c>
      <c r="B43" s="128" t="s">
        <v>305</v>
      </c>
      <c r="C43" s="128" t="s">
        <v>339</v>
      </c>
      <c r="D43" s="130">
        <v>3093</v>
      </c>
      <c r="E43" s="180">
        <v>338452.875</v>
      </c>
      <c r="F43" s="180">
        <v>31470.7109375</v>
      </c>
      <c r="G43" s="179">
        <v>2.1015927770847522E-3</v>
      </c>
      <c r="H43" s="179">
        <v>1.9541455748003949E-4</v>
      </c>
      <c r="I43" s="139">
        <v>17.948443876483474</v>
      </c>
      <c r="J43" s="139">
        <v>16.791198900304074</v>
      </c>
      <c r="K43" s="139">
        <v>0</v>
      </c>
      <c r="L43" s="139">
        <v>4.5692738004609046</v>
      </c>
      <c r="M43" s="139">
        <v>4.9317249707123111E-2</v>
      </c>
      <c r="N43" s="139">
        <v>0</v>
      </c>
      <c r="O43" s="133"/>
      <c r="P43" s="133"/>
      <c r="Q43" s="139">
        <v>0</v>
      </c>
      <c r="R43" s="139">
        <v>13</v>
      </c>
      <c r="S43" s="139">
        <v>280.3</v>
      </c>
      <c r="T43" s="139">
        <v>37.306690313021257</v>
      </c>
      <c r="U43" s="139">
        <v>38.110112427497796</v>
      </c>
      <c r="V43" s="139">
        <v>480.9598288744973</v>
      </c>
      <c r="W43" s="139">
        <v>11.945424214993757</v>
      </c>
      <c r="X43" s="137">
        <v>1146.2306043060291</v>
      </c>
      <c r="Y43" s="135">
        <v>4.1432877984420218</v>
      </c>
      <c r="Z43" s="138">
        <v>0.9</v>
      </c>
      <c r="AA43" s="141">
        <v>12.000615907623461</v>
      </c>
      <c r="AB43" s="200">
        <v>9.7557389870803216E-2</v>
      </c>
      <c r="AC43" s="139">
        <v>6.2</v>
      </c>
      <c r="AD43" s="139">
        <v>9.6999999999999993</v>
      </c>
      <c r="AE43" s="142">
        <v>60</v>
      </c>
      <c r="AF43" s="143">
        <v>0.91202408075332642</v>
      </c>
      <c r="AG43" s="144">
        <v>0.45573297142982483</v>
      </c>
      <c r="AH43" s="144">
        <v>0</v>
      </c>
      <c r="AI43" s="144">
        <v>0</v>
      </c>
      <c r="AJ43" s="141">
        <v>0.61299999999999999</v>
      </c>
      <c r="AK43" s="123">
        <v>8.6300000000000008</v>
      </c>
      <c r="AL43" s="123">
        <v>18.98</v>
      </c>
      <c r="AM43" s="201">
        <v>23.082550739558101</v>
      </c>
      <c r="AN43" s="128">
        <v>0.45500000000000002</v>
      </c>
      <c r="AO43" s="123">
        <v>1.04</v>
      </c>
      <c r="AP43" s="123">
        <v>1.24</v>
      </c>
      <c r="AQ43" s="145">
        <v>1.08</v>
      </c>
      <c r="AR43" s="202">
        <v>2.5641029999999998</v>
      </c>
      <c r="AS43" s="202">
        <v>8.1051961286342973</v>
      </c>
      <c r="AT43" s="123">
        <v>40</v>
      </c>
      <c r="AU43" s="204">
        <v>1.4145194292068499</v>
      </c>
      <c r="AV43" s="133">
        <v>6.7324662208557102</v>
      </c>
      <c r="AW43" s="146">
        <v>0.04</v>
      </c>
      <c r="AX43" s="151">
        <v>159.33487574077728</v>
      </c>
      <c r="AY43" s="148"/>
      <c r="AZ43" s="128">
        <v>26.8</v>
      </c>
      <c r="BA43" s="203">
        <v>5.8</v>
      </c>
      <c r="BB43" s="203">
        <v>7.6</v>
      </c>
      <c r="BC43" s="139">
        <v>21</v>
      </c>
      <c r="BD43" s="139">
        <v>1080.6273641182231</v>
      </c>
      <c r="BE43" s="133">
        <v>88.812737690286596</v>
      </c>
      <c r="BF43" s="140">
        <v>2847.3327708356505</v>
      </c>
      <c r="BG43" s="139">
        <v>15.07</v>
      </c>
      <c r="BH43" s="140">
        <v>4.9999975377233099</v>
      </c>
      <c r="BI43" s="139">
        <v>3.5</v>
      </c>
      <c r="BJ43" s="139">
        <v>27.9</v>
      </c>
      <c r="BK43" s="139">
        <v>12.6</v>
      </c>
      <c r="BL43" s="153">
        <v>1.38</v>
      </c>
      <c r="BM43" s="153">
        <v>6.0000000000000009</v>
      </c>
      <c r="BN43" s="141">
        <v>0.71</v>
      </c>
      <c r="BO43" s="147">
        <v>90.7</v>
      </c>
      <c r="BP43" s="143">
        <v>-0.78787827491760254</v>
      </c>
      <c r="BQ43" s="133">
        <v>26</v>
      </c>
      <c r="BR43" s="133">
        <v>3.7833333015441895</v>
      </c>
      <c r="BS43" s="133" t="s">
        <v>465</v>
      </c>
      <c r="BT43" s="133">
        <v>6.2251492232797805</v>
      </c>
      <c r="BU43" s="133">
        <v>0.71256547657037461</v>
      </c>
      <c r="BV43" s="133">
        <v>38.555304740406321</v>
      </c>
      <c r="BW43" s="133">
        <v>2.2996538595709906</v>
      </c>
      <c r="BX43" s="133">
        <v>0</v>
      </c>
      <c r="BY43" s="133">
        <v>55.355807110376375</v>
      </c>
      <c r="BZ43" s="133">
        <v>87.179487179487182</v>
      </c>
      <c r="CA43" s="133">
        <v>73</v>
      </c>
      <c r="CB43" s="133">
        <v>94.270449999999997</v>
      </c>
      <c r="CC43" s="133">
        <v>89.3</v>
      </c>
      <c r="CD43" s="133">
        <v>91</v>
      </c>
      <c r="CE43" s="133">
        <v>64</v>
      </c>
      <c r="CF43" s="133">
        <v>24.1</v>
      </c>
      <c r="CG43" s="133">
        <v>78.900000000000006</v>
      </c>
      <c r="CH43" s="133">
        <v>42.465212999724827</v>
      </c>
      <c r="CI43" s="133">
        <v>7.3077889315255922</v>
      </c>
      <c r="CJ43" s="133">
        <v>11.012786816389966</v>
      </c>
      <c r="CK43" s="133">
        <v>26.77855162913842</v>
      </c>
      <c r="CL43" s="133">
        <v>67.3</v>
      </c>
      <c r="CM43" s="133">
        <v>32.049199999999999</v>
      </c>
      <c r="CN43" s="133">
        <v>71.39</v>
      </c>
      <c r="CO43" s="133">
        <v>31.623931623931622</v>
      </c>
      <c r="CP43" s="133">
        <v>3913632.4636608507</v>
      </c>
      <c r="CQ43" s="133">
        <v>1146.2306043060291</v>
      </c>
      <c r="CR43" s="133">
        <v>3414.3499998678803</v>
      </c>
    </row>
    <row r="44" spans="1:96" ht="15.75" customHeight="1" x14ac:dyDescent="0.3">
      <c r="A44" s="125" t="s">
        <v>377</v>
      </c>
      <c r="B44" s="128" t="s">
        <v>340</v>
      </c>
      <c r="C44" s="128" t="s">
        <v>341</v>
      </c>
      <c r="D44" s="130">
        <v>4001</v>
      </c>
      <c r="E44" s="180">
        <v>338452.875</v>
      </c>
      <c r="F44" s="180">
        <v>31470.7109375</v>
      </c>
      <c r="G44" s="179">
        <v>2.1015927770847522E-3</v>
      </c>
      <c r="H44" s="179">
        <v>1.9541455748003949E-4</v>
      </c>
      <c r="I44" s="139">
        <v>1.9898660427383239</v>
      </c>
      <c r="J44" s="139">
        <v>10.045320388085695</v>
      </c>
      <c r="K44" s="139">
        <v>0</v>
      </c>
      <c r="L44" s="139">
        <v>4.7641767915145419</v>
      </c>
      <c r="M44" s="139">
        <v>71.031275589444306</v>
      </c>
      <c r="N44" s="139">
        <v>5.5755633870655483</v>
      </c>
      <c r="O44" s="133"/>
      <c r="P44" s="133"/>
      <c r="Q44" s="139">
        <v>19.316461895625601</v>
      </c>
      <c r="R44" s="139">
        <v>4</v>
      </c>
      <c r="S44" s="175" t="s">
        <v>465</v>
      </c>
      <c r="T44" s="139">
        <v>27.960914314324341</v>
      </c>
      <c r="U44" s="139">
        <v>20.883705828079048</v>
      </c>
      <c r="V44" s="139">
        <v>559.64956888644747</v>
      </c>
      <c r="W44" s="139">
        <v>13.089149209101491</v>
      </c>
      <c r="X44" s="137">
        <v>356.99549940560308</v>
      </c>
      <c r="Y44" s="135">
        <v>4.1671207120937943</v>
      </c>
      <c r="Z44" s="138">
        <v>-0.47</v>
      </c>
      <c r="AA44" s="141">
        <v>7.8287970223583194</v>
      </c>
      <c r="AB44" s="200">
        <v>1.2053108246238575</v>
      </c>
      <c r="AC44" s="139">
        <v>1.8</v>
      </c>
      <c r="AD44" s="139">
        <v>9.0000000000000018</v>
      </c>
      <c r="AE44" s="142">
        <v>60</v>
      </c>
      <c r="AF44" s="143">
        <v>0.91202408075332642</v>
      </c>
      <c r="AG44" s="144">
        <v>0.45573297142982483</v>
      </c>
      <c r="AH44" s="144">
        <v>0</v>
      </c>
      <c r="AI44" s="144">
        <v>0</v>
      </c>
      <c r="AJ44" s="141">
        <v>0.64900000000000002</v>
      </c>
      <c r="AK44" s="123">
        <v>14.36</v>
      </c>
      <c r="AL44" s="123">
        <v>31.04</v>
      </c>
      <c r="AM44" s="201">
        <v>47.942074291306966</v>
      </c>
      <c r="AN44" s="128">
        <v>0.371</v>
      </c>
      <c r="AO44" s="123">
        <v>1.1100000000000001</v>
      </c>
      <c r="AP44" s="123">
        <v>1.44</v>
      </c>
      <c r="AQ44" s="145">
        <v>1.1000000000000001</v>
      </c>
      <c r="AR44" s="202">
        <v>3.5135139999999998</v>
      </c>
      <c r="AS44" s="202">
        <v>7.8948831848432572</v>
      </c>
      <c r="AT44" s="123">
        <v>40</v>
      </c>
      <c r="AU44" s="204">
        <v>1.4145194292068499</v>
      </c>
      <c r="AV44" s="133">
        <v>6.7324662208557102</v>
      </c>
      <c r="AW44" s="146">
        <v>0.3</v>
      </c>
      <c r="AX44" s="151">
        <v>5093.6948853805361</v>
      </c>
      <c r="AY44" s="148"/>
      <c r="AZ44" s="128">
        <v>14.3</v>
      </c>
      <c r="BA44" s="203">
        <v>3.4</v>
      </c>
      <c r="BB44" s="203">
        <v>4.0999999999999996</v>
      </c>
      <c r="BC44" s="139">
        <v>36.6</v>
      </c>
      <c r="BD44" s="139">
        <v>162.40096560600597</v>
      </c>
      <c r="BE44" s="133">
        <v>10.230697554706879</v>
      </c>
      <c r="BF44" s="140">
        <v>132.64526887212176</v>
      </c>
      <c r="BG44" s="139">
        <v>7.28</v>
      </c>
      <c r="BH44" s="140">
        <v>5.0000070411725526</v>
      </c>
      <c r="BI44" s="139">
        <v>8.1</v>
      </c>
      <c r="BJ44" s="139">
        <v>48.5</v>
      </c>
      <c r="BK44" s="139">
        <v>10.199999999999999</v>
      </c>
      <c r="BL44" s="153">
        <v>1.79</v>
      </c>
      <c r="BM44" s="153">
        <v>6.3</v>
      </c>
      <c r="BN44" s="141">
        <v>0.23</v>
      </c>
      <c r="BO44" s="147">
        <v>83.1</v>
      </c>
      <c r="BP44" s="143">
        <v>-0.78787827491760254</v>
      </c>
      <c r="BQ44" s="133">
        <v>26</v>
      </c>
      <c r="BR44" s="133">
        <v>3.7833333015441895</v>
      </c>
      <c r="BS44" s="133">
        <v>123.82976867368556</v>
      </c>
      <c r="BT44" s="133">
        <v>22.864365047663902</v>
      </c>
      <c r="BU44" s="133">
        <v>2.3384372263469819</v>
      </c>
      <c r="BV44" s="133">
        <v>59.455640305098356</v>
      </c>
      <c r="BW44" s="133">
        <v>6.7922071571553682</v>
      </c>
      <c r="BX44" s="133">
        <v>157.06979050921788</v>
      </c>
      <c r="BY44" s="133">
        <v>29.216263215540515</v>
      </c>
      <c r="BZ44" s="133">
        <v>92.5</v>
      </c>
      <c r="CA44" s="133">
        <v>85.1</v>
      </c>
      <c r="CB44" s="133">
        <v>59.902380000000001</v>
      </c>
      <c r="CC44" s="133">
        <v>84.2</v>
      </c>
      <c r="CD44" s="133">
        <v>95.8</v>
      </c>
      <c r="CE44" s="133">
        <v>65.2</v>
      </c>
      <c r="CF44" s="133">
        <v>40.1</v>
      </c>
      <c r="CG44" s="133">
        <v>69.599999999999994</v>
      </c>
      <c r="CH44" s="133">
        <v>25.944416769182364</v>
      </c>
      <c r="CI44" s="133">
        <v>13.018397051214455</v>
      </c>
      <c r="CJ44" s="133">
        <v>16.980517892888418</v>
      </c>
      <c r="CK44" s="133">
        <v>27.972617018527298</v>
      </c>
      <c r="CL44" s="133">
        <v>84.3</v>
      </c>
      <c r="CM44" s="133">
        <v>47.497099999999996</v>
      </c>
      <c r="CN44" s="133">
        <v>77.12</v>
      </c>
      <c r="CO44" s="133">
        <v>12.5</v>
      </c>
      <c r="CP44" s="133">
        <v>1413384.4533712012</v>
      </c>
      <c r="CQ44" s="133">
        <v>356.99549940560308</v>
      </c>
      <c r="CR44" s="133">
        <v>3959.1100048165426</v>
      </c>
    </row>
    <row r="45" spans="1:96" ht="15.75" customHeight="1" x14ac:dyDescent="0.3">
      <c r="A45" s="125" t="s">
        <v>379</v>
      </c>
      <c r="B45" s="128" t="s">
        <v>340</v>
      </c>
      <c r="C45" s="128" t="s">
        <v>342</v>
      </c>
      <c r="D45" s="130">
        <v>4018</v>
      </c>
      <c r="E45" s="180">
        <v>338452.875</v>
      </c>
      <c r="F45" s="180">
        <v>31470.7109375</v>
      </c>
      <c r="G45" s="179">
        <v>2.1015927770847522E-3</v>
      </c>
      <c r="H45" s="179">
        <v>1.9541455748003949E-4</v>
      </c>
      <c r="I45" s="139">
        <v>11.270475877008906</v>
      </c>
      <c r="J45" s="139">
        <v>2.8648444729042177</v>
      </c>
      <c r="K45" s="139">
        <v>0</v>
      </c>
      <c r="L45" s="139">
        <v>1.6712375440760308</v>
      </c>
      <c r="M45" s="139">
        <v>1.546210530191029E-2</v>
      </c>
      <c r="N45" s="139">
        <v>0</v>
      </c>
      <c r="O45" s="133"/>
      <c r="P45" s="133"/>
      <c r="Q45" s="139">
        <v>0</v>
      </c>
      <c r="R45" s="139">
        <v>6</v>
      </c>
      <c r="S45" s="139">
        <v>0</v>
      </c>
      <c r="T45" s="139">
        <v>63.097520037661361</v>
      </c>
      <c r="U45" s="139">
        <v>52.159770366535454</v>
      </c>
      <c r="V45" s="139">
        <v>628.07979051605605</v>
      </c>
      <c r="W45" s="139">
        <v>6.553320119902863</v>
      </c>
      <c r="X45" s="137">
        <v>1065.7304665271581</v>
      </c>
      <c r="Y45" s="135">
        <v>4.0690503993310845</v>
      </c>
      <c r="Z45" s="138">
        <v>1.1299999999999999</v>
      </c>
      <c r="AA45" s="141">
        <v>14.125441762836477</v>
      </c>
      <c r="AB45" s="200">
        <v>0.70881767356211034</v>
      </c>
      <c r="AC45" s="139">
        <v>6.9</v>
      </c>
      <c r="AD45" s="139">
        <v>8.9</v>
      </c>
      <c r="AE45" s="142">
        <v>60</v>
      </c>
      <c r="AF45" s="143">
        <v>0.91202408075332642</v>
      </c>
      <c r="AG45" s="144">
        <v>0.45573297142982483</v>
      </c>
      <c r="AH45" s="144">
        <v>0</v>
      </c>
      <c r="AI45" s="144">
        <v>0</v>
      </c>
      <c r="AJ45" s="141">
        <v>0.64400000000000002</v>
      </c>
      <c r="AK45" s="123">
        <v>12.08</v>
      </c>
      <c r="AL45" s="123">
        <v>31.93</v>
      </c>
      <c r="AM45" s="201">
        <v>31.056500802692401</v>
      </c>
      <c r="AN45" s="128">
        <v>0.437</v>
      </c>
      <c r="AO45" s="123">
        <v>1.04</v>
      </c>
      <c r="AP45" s="123">
        <v>1.34</v>
      </c>
      <c r="AQ45" s="145">
        <v>1.37</v>
      </c>
      <c r="AR45" s="202">
        <v>1.5421119999999999</v>
      </c>
      <c r="AS45" s="202">
        <v>2.5477319097603459</v>
      </c>
      <c r="AT45" s="123">
        <v>40</v>
      </c>
      <c r="AU45" s="204">
        <v>1.4145194292068499</v>
      </c>
      <c r="AV45" s="133">
        <v>6.7324662208557102</v>
      </c>
      <c r="AW45" s="146">
        <v>0.02</v>
      </c>
      <c r="AX45" s="151">
        <v>2563.8551014285454</v>
      </c>
      <c r="AY45" s="148"/>
      <c r="AZ45" s="128">
        <v>28.1</v>
      </c>
      <c r="BA45" s="203">
        <v>5.2</v>
      </c>
      <c r="BB45" s="203">
        <v>2.8</v>
      </c>
      <c r="BC45" s="139">
        <v>33.5</v>
      </c>
      <c r="BD45" s="139">
        <v>0</v>
      </c>
      <c r="BE45" s="133">
        <v>0</v>
      </c>
      <c r="BF45" s="140">
        <v>0</v>
      </c>
      <c r="BG45" s="139">
        <v>15.78</v>
      </c>
      <c r="BH45" s="140">
        <v>4.9999959581621276</v>
      </c>
      <c r="BI45" s="139">
        <v>8.4</v>
      </c>
      <c r="BJ45" s="139">
        <v>15.1</v>
      </c>
      <c r="BK45" s="139">
        <v>6</v>
      </c>
      <c r="BL45" s="153">
        <v>1.61</v>
      </c>
      <c r="BM45" s="153">
        <v>5</v>
      </c>
      <c r="BN45" s="141">
        <v>0.11</v>
      </c>
      <c r="BO45" s="147">
        <v>74.3</v>
      </c>
      <c r="BP45" s="143">
        <v>-0.78787827491760254</v>
      </c>
      <c r="BQ45" s="133">
        <v>26</v>
      </c>
      <c r="BR45" s="133">
        <v>3.7833333015441895</v>
      </c>
      <c r="BS45" s="133" t="s">
        <v>465</v>
      </c>
      <c r="BT45" s="133">
        <v>3.1660491748063317</v>
      </c>
      <c r="BU45" s="133">
        <v>2.3384372263469819</v>
      </c>
      <c r="BV45" s="133">
        <v>0</v>
      </c>
      <c r="BW45" s="133">
        <v>3.5963342121418149</v>
      </c>
      <c r="BX45" s="133">
        <v>0</v>
      </c>
      <c r="BY45" s="133">
        <v>65.756068494727714</v>
      </c>
      <c r="BZ45" s="133">
        <v>100</v>
      </c>
      <c r="CA45" s="133">
        <v>71.599999999999994</v>
      </c>
      <c r="CB45" s="133">
        <v>94.823229999999995</v>
      </c>
      <c r="CC45" s="133">
        <v>95.5</v>
      </c>
      <c r="CD45" s="133">
        <v>97</v>
      </c>
      <c r="CE45" s="133">
        <v>81.3</v>
      </c>
      <c r="CF45" s="133">
        <v>51.4</v>
      </c>
      <c r="CG45" s="133">
        <v>74.7</v>
      </c>
      <c r="CH45" s="133">
        <v>62.126309529490307</v>
      </c>
      <c r="CI45" s="133">
        <v>5.0348678969985405</v>
      </c>
      <c r="CJ45" s="133">
        <v>9.5103060276639102</v>
      </c>
      <c r="CK45" s="133">
        <v>7.5843282192906596</v>
      </c>
      <c r="CL45" s="133">
        <v>69</v>
      </c>
      <c r="CM45" s="133">
        <v>34.747099999999996</v>
      </c>
      <c r="CN45" s="133">
        <v>71.48</v>
      </c>
      <c r="CO45" s="133">
        <v>17.142857142857142</v>
      </c>
      <c r="CP45" s="133">
        <v>1251274.1404309035</v>
      </c>
      <c r="CQ45" s="133">
        <v>1065.7304665271581</v>
      </c>
      <c r="CR45" s="133">
        <v>1174.0999997010192</v>
      </c>
    </row>
    <row r="46" spans="1:96" ht="15.6" customHeight="1" x14ac:dyDescent="0.3">
      <c r="A46" s="125" t="s">
        <v>377</v>
      </c>
      <c r="B46" s="128" t="s">
        <v>340</v>
      </c>
      <c r="C46" s="128" t="s">
        <v>385</v>
      </c>
      <c r="D46" s="130">
        <v>4041</v>
      </c>
      <c r="E46" s="180">
        <v>338452.875</v>
      </c>
      <c r="F46" s="180">
        <v>31470.7109375</v>
      </c>
      <c r="G46" s="179">
        <v>2.1015927770847522E-3</v>
      </c>
      <c r="H46" s="179">
        <v>1.9541455748003949E-4</v>
      </c>
      <c r="I46" s="139">
        <v>12.247851126106683</v>
      </c>
      <c r="J46" s="139">
        <v>4.6090912621904279</v>
      </c>
      <c r="K46" s="139">
        <v>0</v>
      </c>
      <c r="L46" s="139">
        <v>0.47477118766322296</v>
      </c>
      <c r="M46" s="139">
        <v>0.19327201643170516</v>
      </c>
      <c r="N46" s="139">
        <v>2.7538838169070843</v>
      </c>
      <c r="O46" s="133"/>
      <c r="P46" s="133"/>
      <c r="Q46" s="139">
        <v>2.9817378740602614</v>
      </c>
      <c r="R46" s="139">
        <v>11</v>
      </c>
      <c r="S46" s="139">
        <v>0</v>
      </c>
      <c r="T46" s="139">
        <v>50.025778720088624</v>
      </c>
      <c r="U46" s="139">
        <v>47.696986964735025</v>
      </c>
      <c r="V46" s="139">
        <v>814.63159626597496</v>
      </c>
      <c r="W46" s="139">
        <v>68.839803698911169</v>
      </c>
      <c r="X46" s="137">
        <v>1172.9552437647508</v>
      </c>
      <c r="Y46" s="135">
        <v>4.2115969671533016</v>
      </c>
      <c r="Z46" s="138">
        <v>1.1100000000000001</v>
      </c>
      <c r="AA46" s="141">
        <v>14.931206258817992</v>
      </c>
      <c r="AB46" s="200">
        <v>0.99328786902709976</v>
      </c>
      <c r="AC46" s="139">
        <v>4.5</v>
      </c>
      <c r="AD46" s="139">
        <v>8.9</v>
      </c>
      <c r="AE46" s="142">
        <v>60</v>
      </c>
      <c r="AF46" s="143">
        <v>0.91202408075332642</v>
      </c>
      <c r="AG46" s="144">
        <v>0.45573297142982483</v>
      </c>
      <c r="AH46" s="144">
        <v>0</v>
      </c>
      <c r="AI46" s="144">
        <v>0</v>
      </c>
      <c r="AJ46" s="141">
        <v>0.66</v>
      </c>
      <c r="AK46" s="123">
        <v>8.9700000000000006</v>
      </c>
      <c r="AL46" s="123">
        <v>26.87</v>
      </c>
      <c r="AM46" s="201">
        <v>23.818511465432138</v>
      </c>
      <c r="AN46" s="128">
        <v>0.435</v>
      </c>
      <c r="AO46" s="123">
        <v>1.04</v>
      </c>
      <c r="AP46" s="123">
        <v>1.2</v>
      </c>
      <c r="AQ46" s="145">
        <v>1.3</v>
      </c>
      <c r="AR46" s="202">
        <v>1.1046819999999999</v>
      </c>
      <c r="AS46" s="202">
        <v>7.3180709385616343</v>
      </c>
      <c r="AT46" s="123">
        <v>40</v>
      </c>
      <c r="AU46" s="204">
        <v>1.4145194292068499</v>
      </c>
      <c r="AV46" s="133">
        <v>6.7324662208557102</v>
      </c>
      <c r="AW46" s="146">
        <v>0.03</v>
      </c>
      <c r="AX46" s="151">
        <v>557.97531844650405</v>
      </c>
      <c r="AY46" s="148"/>
      <c r="AZ46" s="128">
        <v>12.1</v>
      </c>
      <c r="BA46" s="203">
        <v>3.1</v>
      </c>
      <c r="BB46" s="203">
        <v>6.3</v>
      </c>
      <c r="BC46" s="139">
        <v>25</v>
      </c>
      <c r="BD46" s="139">
        <v>162.77370527824888</v>
      </c>
      <c r="BE46" s="133">
        <v>0</v>
      </c>
      <c r="BF46" s="140">
        <v>674.19732256467898</v>
      </c>
      <c r="BG46" s="139">
        <v>4.62</v>
      </c>
      <c r="BH46" s="140">
        <v>10.000006614285931</v>
      </c>
      <c r="BI46" s="139">
        <v>5</v>
      </c>
      <c r="BJ46" s="139">
        <v>23.9</v>
      </c>
      <c r="BK46" s="139">
        <v>9.9</v>
      </c>
      <c r="BL46" s="153">
        <v>1.34</v>
      </c>
      <c r="BM46" s="153">
        <v>5.3000000000000007</v>
      </c>
      <c r="BN46" s="141">
        <v>0.63</v>
      </c>
      <c r="BO46" s="147">
        <v>50.1</v>
      </c>
      <c r="BP46" s="143">
        <v>-0.78787827491760254</v>
      </c>
      <c r="BQ46" s="133">
        <v>26</v>
      </c>
      <c r="BR46" s="133">
        <v>3.7833333015441895</v>
      </c>
      <c r="BS46" s="133" t="s">
        <v>465</v>
      </c>
      <c r="BT46" s="133">
        <v>13.59871572659303</v>
      </c>
      <c r="BU46" s="133">
        <v>2.3384372263469819</v>
      </c>
      <c r="BV46" s="133">
        <v>19.391634980988592</v>
      </c>
      <c r="BW46" s="133">
        <v>2.6162395705049377</v>
      </c>
      <c r="BX46" s="133">
        <v>0</v>
      </c>
      <c r="BY46" s="133">
        <v>76.541615838738721</v>
      </c>
      <c r="BZ46" s="133">
        <v>90.909090909090907</v>
      </c>
      <c r="CA46" s="133">
        <v>74</v>
      </c>
      <c r="CB46" s="133">
        <v>97.020309999999995</v>
      </c>
      <c r="CC46" s="133">
        <v>88.2</v>
      </c>
      <c r="CD46" s="133">
        <v>98.5</v>
      </c>
      <c r="CE46" s="133">
        <v>78.2</v>
      </c>
      <c r="CF46" s="133">
        <v>41.9</v>
      </c>
      <c r="CG46" s="133">
        <v>84.4</v>
      </c>
      <c r="CH46" s="133">
        <v>67.447045192938162</v>
      </c>
      <c r="CI46" s="133">
        <v>6.3443809584744733</v>
      </c>
      <c r="CJ46" s="133">
        <v>9.2222444860299042</v>
      </c>
      <c r="CK46" s="133">
        <v>18.972896307364074</v>
      </c>
      <c r="CL46" s="133">
        <v>76.3</v>
      </c>
      <c r="CM46" s="133">
        <v>100.45050000000001</v>
      </c>
      <c r="CN46" s="133">
        <v>72.42</v>
      </c>
      <c r="CO46" s="133">
        <v>34.343434343434339</v>
      </c>
      <c r="CP46" s="133">
        <v>3057823.9432621952</v>
      </c>
      <c r="CQ46" s="133">
        <v>1172.9552437647508</v>
      </c>
      <c r="CR46" s="133">
        <v>2606.9400000700075</v>
      </c>
    </row>
    <row r="47" spans="1:96" ht="15.75" customHeight="1" x14ac:dyDescent="0.3">
      <c r="A47" s="125" t="s">
        <v>379</v>
      </c>
      <c r="B47" s="128" t="s">
        <v>340</v>
      </c>
      <c r="C47" s="128" t="s">
        <v>343</v>
      </c>
      <c r="D47" s="130">
        <v>4044</v>
      </c>
      <c r="E47" s="180">
        <v>338452.875</v>
      </c>
      <c r="F47" s="180">
        <v>31470.7109375</v>
      </c>
      <c r="G47" s="179">
        <v>2.1015927770847522E-3</v>
      </c>
      <c r="H47" s="179">
        <v>1.9541455748003949E-4</v>
      </c>
      <c r="I47" s="139">
        <v>14.99696422294779</v>
      </c>
      <c r="J47" s="139">
        <v>5.7229292696358058</v>
      </c>
      <c r="K47" s="139">
        <v>0</v>
      </c>
      <c r="L47" s="139">
        <v>2.7653109527410313</v>
      </c>
      <c r="M47" s="139">
        <v>0.48496777637749261</v>
      </c>
      <c r="N47" s="139">
        <v>0</v>
      </c>
      <c r="O47" s="133"/>
      <c r="P47" s="133"/>
      <c r="Q47" s="139">
        <v>0</v>
      </c>
      <c r="R47" s="139">
        <v>6</v>
      </c>
      <c r="S47" s="139">
        <v>0</v>
      </c>
      <c r="T47" s="139">
        <v>58.766426404670128</v>
      </c>
      <c r="U47" s="139">
        <v>51.547962804522619</v>
      </c>
      <c r="V47" s="139">
        <v>550.97965905374758</v>
      </c>
      <c r="W47" s="139">
        <v>20.190705620592507</v>
      </c>
      <c r="X47" s="137">
        <v>999.49350565349459</v>
      </c>
      <c r="Y47" s="135">
        <v>4.1941032173740087</v>
      </c>
      <c r="Z47" s="138">
        <v>1.1299999999999999</v>
      </c>
      <c r="AA47" s="141">
        <v>13.811206479502447</v>
      </c>
      <c r="AB47" s="200">
        <v>0.1528978056800244</v>
      </c>
      <c r="AC47" s="139">
        <v>5.4</v>
      </c>
      <c r="AD47" s="139">
        <v>9</v>
      </c>
      <c r="AE47" s="142">
        <v>60</v>
      </c>
      <c r="AF47" s="143">
        <v>0.91202408075332642</v>
      </c>
      <c r="AG47" s="144">
        <v>0.45573297142982483</v>
      </c>
      <c r="AH47" s="144">
        <v>0</v>
      </c>
      <c r="AI47" s="144">
        <v>0</v>
      </c>
      <c r="AJ47" s="141">
        <v>0.64400000000000002</v>
      </c>
      <c r="AK47" s="123">
        <v>12.7</v>
      </c>
      <c r="AL47" s="123">
        <v>26.5</v>
      </c>
      <c r="AM47" s="201">
        <v>21.93204967370837</v>
      </c>
      <c r="AN47" s="128">
        <v>0.42099999999999999</v>
      </c>
      <c r="AO47" s="123">
        <v>1.06</v>
      </c>
      <c r="AP47" s="123">
        <v>1.41</v>
      </c>
      <c r="AQ47" s="145">
        <v>1.2</v>
      </c>
      <c r="AR47" s="202">
        <v>3.3361130000000001</v>
      </c>
      <c r="AS47" s="202">
        <v>3.7063773109994362</v>
      </c>
      <c r="AT47" s="123">
        <v>40</v>
      </c>
      <c r="AU47" s="204">
        <v>1.4145194292068499</v>
      </c>
      <c r="AV47" s="133">
        <v>6.7324662208557102</v>
      </c>
      <c r="AW47" s="146">
        <v>0.04</v>
      </c>
      <c r="AX47" s="151">
        <v>0</v>
      </c>
      <c r="AY47" s="148"/>
      <c r="AZ47" s="128">
        <v>14.2</v>
      </c>
      <c r="BA47" s="203">
        <v>2.9</v>
      </c>
      <c r="BB47" s="203">
        <v>3.6</v>
      </c>
      <c r="BC47" s="139">
        <v>18.200000000000003</v>
      </c>
      <c r="BD47" s="139">
        <v>0</v>
      </c>
      <c r="BE47" s="133">
        <v>0</v>
      </c>
      <c r="BF47" s="140">
        <v>0</v>
      </c>
      <c r="BG47" s="139">
        <v>11.94</v>
      </c>
      <c r="BH47" s="140">
        <v>5.000010301865256</v>
      </c>
      <c r="BI47" s="139">
        <v>10.7</v>
      </c>
      <c r="BJ47" s="139">
        <v>14.4</v>
      </c>
      <c r="BK47" s="139">
        <v>7.1</v>
      </c>
      <c r="BL47" s="153">
        <v>1.59</v>
      </c>
      <c r="BM47" s="153">
        <v>5.4</v>
      </c>
      <c r="BN47" s="141">
        <v>0.18</v>
      </c>
      <c r="BO47" s="147">
        <v>55.7</v>
      </c>
      <c r="BP47" s="143">
        <v>-0.78787827491760254</v>
      </c>
      <c r="BQ47" s="133">
        <v>26</v>
      </c>
      <c r="BR47" s="133">
        <v>3.7833333015441895</v>
      </c>
      <c r="BS47" s="133" t="s">
        <v>465</v>
      </c>
      <c r="BT47" s="133">
        <v>6.362770444958497</v>
      </c>
      <c r="BU47" s="133">
        <v>2.3384372263469819</v>
      </c>
      <c r="BV47" s="133">
        <v>19.242579324462643</v>
      </c>
      <c r="BW47" s="133">
        <v>2.0368933791266084</v>
      </c>
      <c r="BX47" s="133">
        <v>0</v>
      </c>
      <c r="BY47" s="133">
        <v>61.472691467049991</v>
      </c>
      <c r="BZ47" s="133">
        <v>100</v>
      </c>
      <c r="CA47" s="133">
        <v>68</v>
      </c>
      <c r="CB47" s="133">
        <v>95.208640000000003</v>
      </c>
      <c r="CC47" s="133">
        <v>76</v>
      </c>
      <c r="CD47" s="133">
        <v>96.9</v>
      </c>
      <c r="CE47" s="133">
        <v>78.7</v>
      </c>
      <c r="CF47" s="133">
        <v>43.2</v>
      </c>
      <c r="CG47" s="133">
        <v>92.2</v>
      </c>
      <c r="CH47" s="133">
        <v>57.145162035632794</v>
      </c>
      <c r="CI47" s="133">
        <v>8.2494181854627637</v>
      </c>
      <c r="CJ47" s="133">
        <v>7.3837384993339557</v>
      </c>
      <c r="CK47" s="133">
        <v>16.277557046849346</v>
      </c>
      <c r="CL47" s="133">
        <v>73.5</v>
      </c>
      <c r="CM47" s="133">
        <v>110.99730000000001</v>
      </c>
      <c r="CN47" s="133">
        <v>72.92</v>
      </c>
      <c r="CO47" s="133">
        <v>22.222222222222221</v>
      </c>
      <c r="CP47" s="133">
        <v>1963774.8548798093</v>
      </c>
      <c r="CQ47" s="133">
        <v>999.49350565349459</v>
      </c>
      <c r="CR47" s="133">
        <v>1964.7699997768798</v>
      </c>
    </row>
    <row r="48" spans="1:96" ht="15.75" customHeight="1" x14ac:dyDescent="0.3">
      <c r="A48" s="125" t="s">
        <v>379</v>
      </c>
      <c r="B48" s="128" t="s">
        <v>340</v>
      </c>
      <c r="C48" s="128" t="s">
        <v>340</v>
      </c>
      <c r="D48" s="130">
        <v>4047</v>
      </c>
      <c r="E48" s="180">
        <v>338452.875</v>
      </c>
      <c r="F48" s="180">
        <v>31470.7109375</v>
      </c>
      <c r="G48" s="179">
        <v>2.1015927770847522E-3</v>
      </c>
      <c r="H48" s="179">
        <v>1.9541455748003949E-4</v>
      </c>
      <c r="I48" s="139">
        <v>1.1204975387787668</v>
      </c>
      <c r="J48" s="139">
        <v>11.204551900940006</v>
      </c>
      <c r="K48" s="139">
        <v>0</v>
      </c>
      <c r="L48" s="139">
        <v>2.3561537832925823</v>
      </c>
      <c r="M48" s="139">
        <v>65.183924427736812</v>
      </c>
      <c r="N48" s="139">
        <v>6.7552001269174156</v>
      </c>
      <c r="O48" s="133"/>
      <c r="P48" s="133"/>
      <c r="Q48" s="139">
        <v>27.1765020713454</v>
      </c>
      <c r="R48" s="139">
        <v>2</v>
      </c>
      <c r="S48" s="175" t="s">
        <v>465</v>
      </c>
      <c r="T48" s="139">
        <v>26.52717514137376</v>
      </c>
      <c r="U48" s="139">
        <v>20.66588425506751</v>
      </c>
      <c r="V48" s="139">
        <v>1410.3652392843262</v>
      </c>
      <c r="W48" s="139">
        <v>61.798107570907227</v>
      </c>
      <c r="X48" s="137">
        <v>515.52333937505387</v>
      </c>
      <c r="Y48" s="135">
        <v>4.2359362525052662</v>
      </c>
      <c r="Z48" s="138">
        <v>-0.25</v>
      </c>
      <c r="AA48" s="141">
        <v>30.675388777552335</v>
      </c>
      <c r="AB48" s="200">
        <v>4.2748263850927373</v>
      </c>
      <c r="AC48" s="139">
        <v>3.6</v>
      </c>
      <c r="AD48" s="139">
        <v>8.5</v>
      </c>
      <c r="AE48" s="142">
        <v>60</v>
      </c>
      <c r="AF48" s="143">
        <v>0.91202408075332642</v>
      </c>
      <c r="AG48" s="144">
        <v>0.45573297142982483</v>
      </c>
      <c r="AH48" s="144">
        <v>0</v>
      </c>
      <c r="AI48" s="144">
        <v>0</v>
      </c>
      <c r="AJ48" s="141">
        <v>0.64900000000000002</v>
      </c>
      <c r="AK48" s="123">
        <v>13.83</v>
      </c>
      <c r="AL48" s="123">
        <v>30.84</v>
      </c>
      <c r="AM48" s="201">
        <v>32.329382241991937</v>
      </c>
      <c r="AN48" s="128">
        <v>0.83399999999999996</v>
      </c>
      <c r="AO48" s="123">
        <v>1.07</v>
      </c>
      <c r="AP48" s="123">
        <v>1.34</v>
      </c>
      <c r="AQ48" s="145">
        <v>1.17</v>
      </c>
      <c r="AR48" s="202">
        <v>3.2132960000000002</v>
      </c>
      <c r="AS48" s="202">
        <v>4.6747915308815093</v>
      </c>
      <c r="AT48" s="123">
        <v>40</v>
      </c>
      <c r="AU48" s="204">
        <v>1.4145194292068499</v>
      </c>
      <c r="AV48" s="133">
        <v>6.7324662208557102</v>
      </c>
      <c r="AW48" s="146">
        <v>7.0000000000000007E-2</v>
      </c>
      <c r="AX48" s="151">
        <v>4709.2329490971524</v>
      </c>
      <c r="AY48" s="148"/>
      <c r="AZ48" s="128">
        <v>17.7</v>
      </c>
      <c r="BA48" s="203">
        <v>1.7</v>
      </c>
      <c r="BB48" s="203">
        <v>1.8</v>
      </c>
      <c r="BC48" s="139">
        <v>26.5</v>
      </c>
      <c r="BD48" s="139">
        <v>573.62548400005358</v>
      </c>
      <c r="BE48" s="133">
        <v>425.94181362720838</v>
      </c>
      <c r="BF48" s="140">
        <v>1268.3455243096762</v>
      </c>
      <c r="BG48" s="139">
        <v>12.13</v>
      </c>
      <c r="BH48" s="140">
        <v>5.0000022014028218</v>
      </c>
      <c r="BI48" s="139">
        <v>4.0999999999999996</v>
      </c>
      <c r="BJ48" s="139">
        <v>32.799999999999997</v>
      </c>
      <c r="BK48" s="139">
        <v>8.1999999999999993</v>
      </c>
      <c r="BL48" s="153">
        <v>1.76</v>
      </c>
      <c r="BM48" s="153">
        <v>5.3</v>
      </c>
      <c r="BN48" s="141">
        <v>0.09</v>
      </c>
      <c r="BO48" s="147">
        <v>85.6</v>
      </c>
      <c r="BP48" s="143">
        <v>-0.78787827491760254</v>
      </c>
      <c r="BQ48" s="133">
        <v>26</v>
      </c>
      <c r="BR48" s="133">
        <v>3.7833333015441895</v>
      </c>
      <c r="BS48" s="133">
        <v>152.20221083957313</v>
      </c>
      <c r="BT48" s="133">
        <v>27.089384198675067</v>
      </c>
      <c r="BU48" s="133">
        <v>2.3384372263469819</v>
      </c>
      <c r="BV48" s="133">
        <v>81.33638940406621</v>
      </c>
      <c r="BW48" s="133">
        <v>2.5602073136518708</v>
      </c>
      <c r="BX48" s="133">
        <v>233.06714855313581</v>
      </c>
      <c r="BY48" s="133">
        <v>26.989429830741589</v>
      </c>
      <c r="BZ48" s="133">
        <v>69.523809523809518</v>
      </c>
      <c r="CA48" s="133">
        <v>72</v>
      </c>
      <c r="CB48" s="133">
        <v>83.674679999999995</v>
      </c>
      <c r="CC48" s="133">
        <v>94</v>
      </c>
      <c r="CD48" s="133">
        <v>95.1</v>
      </c>
      <c r="CE48" s="133">
        <v>72.3</v>
      </c>
      <c r="CF48" s="133">
        <v>61.7</v>
      </c>
      <c r="CG48" s="133">
        <v>81.599999999999994</v>
      </c>
      <c r="CH48" s="133">
        <v>23.411120829762176</v>
      </c>
      <c r="CI48" s="133">
        <v>7.8571879625867753</v>
      </c>
      <c r="CJ48" s="133">
        <v>12.403763019589235</v>
      </c>
      <c r="CK48" s="133">
        <v>22.358182741731738</v>
      </c>
      <c r="CL48" s="133">
        <v>82.7</v>
      </c>
      <c r="CM48" s="133">
        <v>66.546599999999998</v>
      </c>
      <c r="CN48" s="133">
        <v>80.36</v>
      </c>
      <c r="CO48" s="133">
        <v>3.8095238095238098</v>
      </c>
      <c r="CP48" s="133">
        <v>2265441.5402504653</v>
      </c>
      <c r="CQ48" s="133">
        <v>515.52333937505387</v>
      </c>
      <c r="CR48" s="133">
        <v>4394.4500029751507</v>
      </c>
    </row>
    <row r="49" spans="1:96" ht="15.75" customHeight="1" x14ac:dyDescent="0.3">
      <c r="A49" s="125" t="s">
        <v>377</v>
      </c>
      <c r="B49" s="128" t="s">
        <v>340</v>
      </c>
      <c r="C49" s="128" t="s">
        <v>344</v>
      </c>
      <c r="D49" s="130">
        <v>4050</v>
      </c>
      <c r="E49" s="180">
        <v>338452.875</v>
      </c>
      <c r="F49" s="180">
        <v>31470.7109375</v>
      </c>
      <c r="G49" s="179">
        <v>2.1015927770847522E-3</v>
      </c>
      <c r="H49" s="179">
        <v>1.9541455748003949E-4</v>
      </c>
      <c r="I49" s="139">
        <v>15.073875171709531</v>
      </c>
      <c r="J49" s="139">
        <v>4.6296366683920462</v>
      </c>
      <c r="K49" s="139">
        <v>0</v>
      </c>
      <c r="L49" s="139">
        <v>1.348831426651832</v>
      </c>
      <c r="M49" s="139">
        <v>0</v>
      </c>
      <c r="N49" s="139">
        <v>0</v>
      </c>
      <c r="O49" s="133"/>
      <c r="P49" s="133"/>
      <c r="Q49" s="139">
        <v>0</v>
      </c>
      <c r="R49" s="139">
        <v>12</v>
      </c>
      <c r="S49" s="139">
        <v>44.3</v>
      </c>
      <c r="T49" s="139">
        <v>61.445525196481263</v>
      </c>
      <c r="U49" s="139">
        <v>59.133026902695093</v>
      </c>
      <c r="V49" s="139">
        <v>998.39304266911961</v>
      </c>
      <c r="W49" s="139">
        <v>37.562199298670784</v>
      </c>
      <c r="X49" s="137">
        <v>1338.7375691413797</v>
      </c>
      <c r="Y49" s="135">
        <v>4.0789500700833248</v>
      </c>
      <c r="Z49" s="138">
        <v>1.1100000000000001</v>
      </c>
      <c r="AA49" s="141">
        <v>8.6848076375974905</v>
      </c>
      <c r="AB49" s="200">
        <v>1.5352586485443678</v>
      </c>
      <c r="AC49" s="139">
        <v>4.5</v>
      </c>
      <c r="AD49" s="139">
        <v>9.1</v>
      </c>
      <c r="AE49" s="142">
        <v>60</v>
      </c>
      <c r="AF49" s="143">
        <v>0.91202408075332642</v>
      </c>
      <c r="AG49" s="144">
        <v>0.45573297142982483</v>
      </c>
      <c r="AH49" s="144">
        <v>0</v>
      </c>
      <c r="AI49" s="144">
        <v>0</v>
      </c>
      <c r="AJ49" s="141">
        <v>0.64400000000000002</v>
      </c>
      <c r="AK49" s="123">
        <v>7.06</v>
      </c>
      <c r="AL49" s="123">
        <v>17.53</v>
      </c>
      <c r="AM49" s="201">
        <v>30.451372941436652</v>
      </c>
      <c r="AN49" s="128">
        <v>0.61199999999999999</v>
      </c>
      <c r="AO49" s="123">
        <v>1.05</v>
      </c>
      <c r="AP49" s="123">
        <v>1.29</v>
      </c>
      <c r="AQ49" s="145">
        <v>1.21</v>
      </c>
      <c r="AR49" s="202">
        <v>1.8230930000000001</v>
      </c>
      <c r="AS49" s="202">
        <v>1.7809358640301056</v>
      </c>
      <c r="AT49" s="123">
        <v>40</v>
      </c>
      <c r="AU49" s="204">
        <v>1.4145194292068499</v>
      </c>
      <c r="AV49" s="133">
        <v>6.7324662208557102</v>
      </c>
      <c r="AW49" s="146">
        <v>0.02</v>
      </c>
      <c r="AX49" s="151">
        <v>240.10160333436542</v>
      </c>
      <c r="AY49" s="148"/>
      <c r="AZ49" s="128">
        <v>22.7</v>
      </c>
      <c r="BA49" s="203">
        <v>3.1</v>
      </c>
      <c r="BB49" s="203">
        <v>1.6</v>
      </c>
      <c r="BC49" s="139">
        <v>9.4000000000000057</v>
      </c>
      <c r="BD49" s="139">
        <v>15.728300386186312</v>
      </c>
      <c r="BE49" s="133">
        <v>0</v>
      </c>
      <c r="BF49" s="140">
        <v>76.985942355031497</v>
      </c>
      <c r="BG49" s="139">
        <v>16.93</v>
      </c>
      <c r="BH49" s="140">
        <v>4.9999906091117907</v>
      </c>
      <c r="BI49" s="139">
        <v>7.9</v>
      </c>
      <c r="BJ49" s="139">
        <v>5.4</v>
      </c>
      <c r="BK49" s="139">
        <v>8.1999999999999993</v>
      </c>
      <c r="BL49" s="153">
        <v>1.32</v>
      </c>
      <c r="BM49" s="153">
        <v>5.0999999999999996</v>
      </c>
      <c r="BN49" s="141">
        <v>0.09</v>
      </c>
      <c r="BO49" s="147">
        <v>85</v>
      </c>
      <c r="BP49" s="143">
        <v>-0.78787827491760254</v>
      </c>
      <c r="BQ49" s="133">
        <v>26</v>
      </c>
      <c r="BR49" s="133">
        <v>3.7833333015441895</v>
      </c>
      <c r="BS49" s="133" t="s">
        <v>465</v>
      </c>
      <c r="BT49" s="133">
        <v>4.2356774368721153</v>
      </c>
      <c r="BU49" s="133">
        <v>2.3384372263469819</v>
      </c>
      <c r="BV49" s="133">
        <v>39.729119638826184</v>
      </c>
      <c r="BW49" s="133">
        <v>2.6001027944691764</v>
      </c>
      <c r="BX49" s="133">
        <v>0</v>
      </c>
      <c r="BY49" s="133">
        <v>62.940017380999336</v>
      </c>
      <c r="BZ49" s="133">
        <v>100</v>
      </c>
      <c r="CA49" s="133">
        <v>73.5</v>
      </c>
      <c r="CB49" s="133">
        <v>95.915030000000002</v>
      </c>
      <c r="CC49" s="133">
        <v>95.4</v>
      </c>
      <c r="CD49" s="133">
        <v>98.4</v>
      </c>
      <c r="CE49" s="133">
        <v>79.900000000000006</v>
      </c>
      <c r="CF49" s="133">
        <v>40.4</v>
      </c>
      <c r="CG49" s="133">
        <v>90.7</v>
      </c>
      <c r="CH49" s="133">
        <v>60.111822454148722</v>
      </c>
      <c r="CI49" s="133">
        <v>5.8502312875556468</v>
      </c>
      <c r="CJ49" s="133">
        <v>6.9645610566138654</v>
      </c>
      <c r="CK49" s="133">
        <v>15.282678956757206</v>
      </c>
      <c r="CL49" s="133">
        <v>69.099999999999994</v>
      </c>
      <c r="CM49" s="133">
        <v>81.496300000000005</v>
      </c>
      <c r="CN49" s="133">
        <v>70</v>
      </c>
      <c r="CO49" s="133">
        <v>16.901408450704224</v>
      </c>
      <c r="CP49" s="133">
        <v>2153761.0020311782</v>
      </c>
      <c r="CQ49" s="133">
        <v>1338.7375691413797</v>
      </c>
      <c r="CR49" s="133">
        <v>1608.8000005949834</v>
      </c>
    </row>
    <row r="50" spans="1:96" ht="15.75" customHeight="1" x14ac:dyDescent="0.3">
      <c r="A50" s="125" t="s">
        <v>379</v>
      </c>
      <c r="B50" s="128" t="s">
        <v>340</v>
      </c>
      <c r="C50" s="128" t="s">
        <v>345</v>
      </c>
      <c r="D50" s="130">
        <v>4055</v>
      </c>
      <c r="E50" s="180">
        <v>338452.875</v>
      </c>
      <c r="F50" s="180">
        <v>31470.7109375</v>
      </c>
      <c r="G50" s="179">
        <v>2.1015927770847522E-3</v>
      </c>
      <c r="H50" s="179">
        <v>1.9541455748003949E-4</v>
      </c>
      <c r="I50" s="139">
        <v>18.674758607077564</v>
      </c>
      <c r="J50" s="139">
        <v>11.061746837295111</v>
      </c>
      <c r="K50" s="139">
        <v>0</v>
      </c>
      <c r="L50" s="139">
        <v>6.6802040210834051</v>
      </c>
      <c r="M50" s="139">
        <v>0</v>
      </c>
      <c r="N50" s="139">
        <v>0</v>
      </c>
      <c r="O50" s="133"/>
      <c r="P50" s="133"/>
      <c r="Q50" s="139">
        <v>0</v>
      </c>
      <c r="R50" s="139">
        <v>24</v>
      </c>
      <c r="S50" s="139">
        <v>0</v>
      </c>
      <c r="T50" s="139">
        <v>53.246909277750675</v>
      </c>
      <c r="U50" s="139">
        <v>45.814989440227279</v>
      </c>
      <c r="V50" s="139">
        <v>459.56193737832194</v>
      </c>
      <c r="W50" s="139">
        <v>29.636410407028499</v>
      </c>
      <c r="X50" s="137">
        <v>974.17798180248349</v>
      </c>
      <c r="Y50" s="135">
        <v>4.4604666297559037</v>
      </c>
      <c r="Z50" s="138">
        <v>1.07</v>
      </c>
      <c r="AA50" s="141">
        <v>9.7162971519442927</v>
      </c>
      <c r="AB50" s="200">
        <v>0.13248699127310581</v>
      </c>
      <c r="AC50" s="139">
        <v>3.2</v>
      </c>
      <c r="AD50" s="139">
        <v>9.8000000000000007</v>
      </c>
      <c r="AE50" s="142">
        <v>60</v>
      </c>
      <c r="AF50" s="143">
        <v>0.91202408075332642</v>
      </c>
      <c r="AG50" s="144">
        <v>0.45573297142982483</v>
      </c>
      <c r="AH50" s="144">
        <v>0</v>
      </c>
      <c r="AI50" s="144">
        <v>0</v>
      </c>
      <c r="AJ50" s="141">
        <v>0.66</v>
      </c>
      <c r="AK50" s="123">
        <v>37.69</v>
      </c>
      <c r="AL50" s="123">
        <v>56.68</v>
      </c>
      <c r="AM50" s="201">
        <v>24.764893567620923</v>
      </c>
      <c r="AN50" s="128">
        <v>0.44600000000000001</v>
      </c>
      <c r="AO50" s="123">
        <v>1.08</v>
      </c>
      <c r="AP50" s="123">
        <v>1.1499999999999999</v>
      </c>
      <c r="AQ50" s="145">
        <v>1.1100000000000001</v>
      </c>
      <c r="AR50" s="202">
        <v>0.69444399999999995</v>
      </c>
      <c r="AS50" s="202">
        <v>2.9406346529486287</v>
      </c>
      <c r="AT50" s="123">
        <v>40</v>
      </c>
      <c r="AU50" s="204">
        <v>1.4145194292068499</v>
      </c>
      <c r="AV50" s="133">
        <v>6.7324662208557102</v>
      </c>
      <c r="AW50" s="146">
        <v>0.03</v>
      </c>
      <c r="AX50" s="151">
        <v>0</v>
      </c>
      <c r="AY50" s="148"/>
      <c r="AZ50" s="128">
        <v>35.299999999999997</v>
      </c>
      <c r="BA50" s="203">
        <v>4</v>
      </c>
      <c r="BB50" s="203">
        <v>7</v>
      </c>
      <c r="BC50" s="139">
        <v>49</v>
      </c>
      <c r="BD50" s="139">
        <v>0</v>
      </c>
      <c r="BE50" s="133">
        <v>0</v>
      </c>
      <c r="BF50" s="140">
        <v>0</v>
      </c>
      <c r="BG50" s="139">
        <v>8.65</v>
      </c>
      <c r="BH50" s="140">
        <v>5.0000385236419591</v>
      </c>
      <c r="BI50" s="139">
        <v>9.1</v>
      </c>
      <c r="BJ50" s="139">
        <v>26.4</v>
      </c>
      <c r="BK50" s="139">
        <v>9.6</v>
      </c>
      <c r="BL50" s="153">
        <v>1.1399999999999999</v>
      </c>
      <c r="BM50" s="153">
        <v>5.6000000000000005</v>
      </c>
      <c r="BN50" s="141">
        <v>0.88</v>
      </c>
      <c r="BO50" s="147">
        <v>87.1</v>
      </c>
      <c r="BP50" s="143">
        <v>-0.78787827491760254</v>
      </c>
      <c r="BQ50" s="133">
        <v>26</v>
      </c>
      <c r="BR50" s="133">
        <v>3.7833333015441895</v>
      </c>
      <c r="BS50" s="133" t="s">
        <v>465</v>
      </c>
      <c r="BT50" s="133">
        <v>2.4638357442837147</v>
      </c>
      <c r="BU50" s="133">
        <v>2.3384372263469819</v>
      </c>
      <c r="BV50" s="133">
        <v>0</v>
      </c>
      <c r="BW50" s="133">
        <v>5.4333419079552252</v>
      </c>
      <c r="BX50" s="133">
        <v>0</v>
      </c>
      <c r="BY50" s="133">
        <v>71.041670659227862</v>
      </c>
      <c r="BZ50" s="133">
        <v>100</v>
      </c>
      <c r="CA50" s="133">
        <v>67.5</v>
      </c>
      <c r="CB50" s="133">
        <v>96.519090000000006</v>
      </c>
      <c r="CC50" s="133">
        <v>84.9</v>
      </c>
      <c r="CD50" s="133">
        <v>83.7</v>
      </c>
      <c r="CE50" s="133">
        <v>66.900000000000006</v>
      </c>
      <c r="CF50" s="133">
        <v>45.3</v>
      </c>
      <c r="CG50" s="133">
        <v>68.400000000000006</v>
      </c>
      <c r="CH50" s="133">
        <v>67.084688656535519</v>
      </c>
      <c r="CI50" s="133">
        <v>6.7175863589264599</v>
      </c>
      <c r="CJ50" s="133">
        <v>14.719417168824156</v>
      </c>
      <c r="CK50" s="133">
        <v>10.296538067441787</v>
      </c>
      <c r="CL50" s="133">
        <v>71</v>
      </c>
      <c r="CM50" s="133">
        <v>46.612700000000004</v>
      </c>
      <c r="CN50" s="133">
        <v>73.680000000000007</v>
      </c>
      <c r="CO50" s="133">
        <v>35.135135135135137</v>
      </c>
      <c r="CP50" s="133">
        <v>1012268.3411377402</v>
      </c>
      <c r="CQ50" s="133">
        <v>974.17798180248349</v>
      </c>
      <c r="CR50" s="133">
        <v>1039.1000002533208</v>
      </c>
    </row>
    <row r="51" spans="1:96" ht="15.75" customHeight="1" x14ac:dyDescent="0.3">
      <c r="A51" s="125" t="s">
        <v>379</v>
      </c>
      <c r="B51" s="128" t="s">
        <v>340</v>
      </c>
      <c r="C51" s="128" t="s">
        <v>346</v>
      </c>
      <c r="D51" s="130">
        <v>4057</v>
      </c>
      <c r="E51" s="180">
        <v>338452.875</v>
      </c>
      <c r="F51" s="180">
        <v>31470.7109375</v>
      </c>
      <c r="G51" s="179">
        <v>2.1015927770847522E-3</v>
      </c>
      <c r="H51" s="179">
        <v>1.9541455748003949E-4</v>
      </c>
      <c r="I51" s="139">
        <v>10.897293020316638</v>
      </c>
      <c r="J51" s="139">
        <v>3.198367548791555</v>
      </c>
      <c r="K51" s="139">
        <v>0</v>
      </c>
      <c r="L51" s="139">
        <v>4.3806710822094264</v>
      </c>
      <c r="M51" s="139">
        <v>0</v>
      </c>
      <c r="N51" s="139">
        <v>0</v>
      </c>
      <c r="O51" s="133"/>
      <c r="P51" s="133"/>
      <c r="Q51" s="139">
        <v>0</v>
      </c>
      <c r="R51" s="139">
        <v>9</v>
      </c>
      <c r="S51" s="139">
        <v>0</v>
      </c>
      <c r="T51" s="139">
        <v>59.488720679826102</v>
      </c>
      <c r="U51" s="139">
        <v>55.203195641301186</v>
      </c>
      <c r="V51" s="139">
        <v>749.95319886914592</v>
      </c>
      <c r="W51" s="139">
        <v>19.127910377389643</v>
      </c>
      <c r="X51" s="137">
        <v>956.39399795535905</v>
      </c>
      <c r="Y51" s="135">
        <v>3.9407378902304102</v>
      </c>
      <c r="Z51" s="138">
        <v>1.02</v>
      </c>
      <c r="AA51" s="141">
        <v>9.5476790758646075</v>
      </c>
      <c r="AB51" s="200">
        <v>0.48706431334788852</v>
      </c>
      <c r="AC51" s="139">
        <v>7.9</v>
      </c>
      <c r="AD51" s="139">
        <v>8.6</v>
      </c>
      <c r="AE51" s="142">
        <v>60</v>
      </c>
      <c r="AF51" s="143">
        <v>0.91202408075332642</v>
      </c>
      <c r="AG51" s="144">
        <v>0.45573297142982483</v>
      </c>
      <c r="AH51" s="144">
        <v>0</v>
      </c>
      <c r="AI51" s="144">
        <v>0</v>
      </c>
      <c r="AJ51" s="141">
        <v>0.64400000000000002</v>
      </c>
      <c r="AK51" s="123">
        <v>12.35</v>
      </c>
      <c r="AL51" s="123">
        <v>31.53</v>
      </c>
      <c r="AM51" s="201">
        <v>38.371121337128031</v>
      </c>
      <c r="AN51" s="128">
        <v>0.45700000000000002</v>
      </c>
      <c r="AO51" s="123">
        <v>1.02</v>
      </c>
      <c r="AP51" s="123">
        <v>1.22</v>
      </c>
      <c r="AQ51" s="145">
        <v>1.1499999999999999</v>
      </c>
      <c r="AR51" s="202">
        <v>1.1049720000000001</v>
      </c>
      <c r="AS51" s="202">
        <v>1.5614260548529699</v>
      </c>
      <c r="AT51" s="123">
        <v>40</v>
      </c>
      <c r="AU51" s="204">
        <v>1.4145194292068499</v>
      </c>
      <c r="AV51" s="133">
        <v>6.7324662208557102</v>
      </c>
      <c r="AW51" s="146">
        <v>0.03</v>
      </c>
      <c r="AX51" s="151">
        <v>43.039190679716029</v>
      </c>
      <c r="AY51" s="148"/>
      <c r="AZ51" s="128">
        <v>21.7</v>
      </c>
      <c r="BA51" s="203">
        <v>2.1</v>
      </c>
      <c r="BB51" s="203">
        <v>3.2</v>
      </c>
      <c r="BC51" s="139">
        <v>36.4</v>
      </c>
      <c r="BD51" s="139">
        <v>0</v>
      </c>
      <c r="BE51" s="133">
        <v>0</v>
      </c>
      <c r="BF51" s="140">
        <v>0</v>
      </c>
      <c r="BG51" s="139">
        <v>52.03</v>
      </c>
      <c r="BH51" s="140">
        <v>5.0000466409830322</v>
      </c>
      <c r="BI51" s="139">
        <v>6.7</v>
      </c>
      <c r="BJ51" s="139">
        <v>10.5</v>
      </c>
      <c r="BK51" s="139">
        <v>9.1999999999999993</v>
      </c>
      <c r="BL51" s="153">
        <v>1.85</v>
      </c>
      <c r="BM51" s="153">
        <v>5.3</v>
      </c>
      <c r="BN51" s="141">
        <v>3.31</v>
      </c>
      <c r="BO51" s="147">
        <v>79.8</v>
      </c>
      <c r="BP51" s="143">
        <v>-0.78787827491760254</v>
      </c>
      <c r="BQ51" s="133">
        <v>26</v>
      </c>
      <c r="BR51" s="133">
        <v>3.7833333015441895</v>
      </c>
      <c r="BS51" s="133" t="s">
        <v>465</v>
      </c>
      <c r="BT51" s="133">
        <v>2.1920733622259907</v>
      </c>
      <c r="BU51" s="133">
        <v>2.3384372263469819</v>
      </c>
      <c r="BV51" s="133">
        <v>0</v>
      </c>
      <c r="BW51" s="133">
        <v>4.8689226415173641</v>
      </c>
      <c r="BX51" s="133">
        <v>0</v>
      </c>
      <c r="BY51" s="133">
        <v>55.711396696295033</v>
      </c>
      <c r="BZ51" s="133">
        <v>100</v>
      </c>
      <c r="CA51" s="133">
        <v>76.900000000000006</v>
      </c>
      <c r="CB51" s="133">
        <v>93.778540000000007</v>
      </c>
      <c r="CC51" s="133">
        <v>87.6</v>
      </c>
      <c r="CD51" s="133">
        <v>96.9</v>
      </c>
      <c r="CE51" s="133">
        <v>93.1</v>
      </c>
      <c r="CF51" s="133">
        <v>67.2</v>
      </c>
      <c r="CG51" s="133">
        <v>85.6</v>
      </c>
      <c r="CH51" s="133">
        <v>55.581676891121191</v>
      </c>
      <c r="CI51" s="133">
        <v>7.2338279245400834</v>
      </c>
      <c r="CJ51" s="133">
        <v>10.016069433978577</v>
      </c>
      <c r="CK51" s="133">
        <v>6.9391136129471604</v>
      </c>
      <c r="CL51" s="133">
        <v>72.8</v>
      </c>
      <c r="CM51" s="133">
        <v>39.045299999999997</v>
      </c>
      <c r="CN51" s="133">
        <v>73.09</v>
      </c>
      <c r="CO51" s="133">
        <v>35</v>
      </c>
      <c r="CP51" s="133">
        <v>718844.85700295516</v>
      </c>
      <c r="CQ51" s="133">
        <v>956.39399795535905</v>
      </c>
      <c r="CR51" s="133">
        <v>751.62000027159115</v>
      </c>
    </row>
    <row r="52" spans="1:96" ht="15.75" customHeight="1" x14ac:dyDescent="0.3">
      <c r="A52" s="125" t="s">
        <v>379</v>
      </c>
      <c r="B52" s="128" t="s">
        <v>340</v>
      </c>
      <c r="C52" s="128" t="s">
        <v>347</v>
      </c>
      <c r="D52" s="130">
        <v>4065</v>
      </c>
      <c r="E52" s="180">
        <v>338452.875</v>
      </c>
      <c r="F52" s="180">
        <v>31470.7109375</v>
      </c>
      <c r="G52" s="179">
        <v>2.1015927770847522E-3</v>
      </c>
      <c r="H52" s="179">
        <v>1.9541455748003949E-4</v>
      </c>
      <c r="I52" s="139">
        <v>20.096939464765679</v>
      </c>
      <c r="J52" s="139">
        <v>4.8097668327748035</v>
      </c>
      <c r="K52" s="139">
        <v>0</v>
      </c>
      <c r="L52" s="139">
        <v>4.3766981053850245</v>
      </c>
      <c r="M52" s="139">
        <v>0</v>
      </c>
      <c r="N52" s="139">
        <v>1.0120551043963648</v>
      </c>
      <c r="O52" s="133"/>
      <c r="P52" s="133"/>
      <c r="Q52" s="139">
        <v>10.2428794771493</v>
      </c>
      <c r="R52" s="139">
        <v>3</v>
      </c>
      <c r="S52" s="139">
        <v>0</v>
      </c>
      <c r="T52" s="139">
        <v>16.357958691985637</v>
      </c>
      <c r="U52" s="139">
        <v>42.227514965397845</v>
      </c>
      <c r="V52" s="139">
        <v>750.10808597935795</v>
      </c>
      <c r="W52" s="139">
        <v>43.930096873948045</v>
      </c>
      <c r="X52" s="137">
        <v>767.80361717005974</v>
      </c>
      <c r="Y52" s="135">
        <v>4.4381115204142505</v>
      </c>
      <c r="Z52" s="138">
        <v>0.32</v>
      </c>
      <c r="AA52" s="141">
        <v>11.741647056351681</v>
      </c>
      <c r="AB52" s="200">
        <v>0.53265586727055014</v>
      </c>
      <c r="AC52" s="139">
        <v>2.9</v>
      </c>
      <c r="AD52" s="139">
        <v>10.3</v>
      </c>
      <c r="AE52" s="142">
        <v>60</v>
      </c>
      <c r="AF52" s="143">
        <v>0.91202408075332642</v>
      </c>
      <c r="AG52" s="144">
        <v>0.45573297142982483</v>
      </c>
      <c r="AH52" s="144">
        <v>0</v>
      </c>
      <c r="AI52" s="144">
        <v>0</v>
      </c>
      <c r="AJ52" s="141">
        <v>0.66</v>
      </c>
      <c r="AK52" s="123">
        <v>5.84</v>
      </c>
      <c r="AL52" s="123">
        <v>16.809999999999999</v>
      </c>
      <c r="AM52" s="201">
        <v>22.876074791721308</v>
      </c>
      <c r="AN52" s="128">
        <v>0.35099999999999998</v>
      </c>
      <c r="AO52" s="123">
        <v>1.04</v>
      </c>
      <c r="AP52" s="123">
        <v>1.69</v>
      </c>
      <c r="AQ52" s="145">
        <v>1.28</v>
      </c>
      <c r="AR52" s="202">
        <v>2.1097049999999999</v>
      </c>
      <c r="AS52" s="202">
        <v>8.6836232167912595</v>
      </c>
      <c r="AT52" s="123">
        <v>40</v>
      </c>
      <c r="AU52" s="204">
        <v>1.4145194292068499</v>
      </c>
      <c r="AV52" s="133">
        <v>6.7324662208557102</v>
      </c>
      <c r="AW52" s="146">
        <v>0.02</v>
      </c>
      <c r="AX52" s="151">
        <v>225.55281699049414</v>
      </c>
      <c r="AY52" s="148"/>
      <c r="AZ52" s="128">
        <v>18.5</v>
      </c>
      <c r="BA52" s="203">
        <v>4.5</v>
      </c>
      <c r="BB52" s="203">
        <v>5.5</v>
      </c>
      <c r="BC52" s="139">
        <v>51.3</v>
      </c>
      <c r="BD52" s="139">
        <v>4.0140313121167432</v>
      </c>
      <c r="BE52" s="133">
        <v>2.9857070295433825</v>
      </c>
      <c r="BF52" s="140">
        <v>21.198519909758016</v>
      </c>
      <c r="BG52" s="139">
        <v>5.33</v>
      </c>
      <c r="BH52" s="140">
        <v>5.0000569093661431</v>
      </c>
      <c r="BI52" s="139">
        <v>4.5</v>
      </c>
      <c r="BJ52" s="139">
        <v>21.4</v>
      </c>
      <c r="BK52" s="139">
        <v>13.4</v>
      </c>
      <c r="BL52" s="153">
        <v>1.51</v>
      </c>
      <c r="BM52" s="153">
        <v>5.8999999999999995</v>
      </c>
      <c r="BN52" s="141">
        <v>0.13</v>
      </c>
      <c r="BO52" s="147">
        <v>45.7</v>
      </c>
      <c r="BP52" s="143">
        <v>-0.78787827491760254</v>
      </c>
      <c r="BQ52" s="133">
        <v>26</v>
      </c>
      <c r="BR52" s="133">
        <v>3.7833333015441895</v>
      </c>
      <c r="BS52" s="133">
        <v>1.7914242177260296</v>
      </c>
      <c r="BT52" s="133">
        <v>5.2735042735042734</v>
      </c>
      <c r="BU52" s="133">
        <v>2.3384372263469819</v>
      </c>
      <c r="BV52" s="133">
        <v>9.3457943925233646</v>
      </c>
      <c r="BW52" s="133">
        <v>10.360237241329248</v>
      </c>
      <c r="BX52" s="133">
        <v>0</v>
      </c>
      <c r="BY52" s="133">
        <v>45.313278019374572</v>
      </c>
      <c r="BZ52" s="133">
        <v>85</v>
      </c>
      <c r="CA52" s="133">
        <v>75.3</v>
      </c>
      <c r="CB52" s="133">
        <v>96.584699999999998</v>
      </c>
      <c r="CC52" s="133">
        <v>91</v>
      </c>
      <c r="CD52" s="133">
        <v>92.2</v>
      </c>
      <c r="CE52" s="133">
        <v>66.2</v>
      </c>
      <c r="CF52" s="133">
        <v>43.2</v>
      </c>
      <c r="CG52" s="133">
        <v>76.099999999999994</v>
      </c>
      <c r="CH52" s="133">
        <v>44.284341770268327</v>
      </c>
      <c r="CI52" s="133">
        <v>9.4183974921174975</v>
      </c>
      <c r="CJ52" s="133">
        <v>8.3420092073040699</v>
      </c>
      <c r="CK52" s="133">
        <v>11.137307345417105</v>
      </c>
      <c r="CL52" s="133">
        <v>79.2</v>
      </c>
      <c r="CM52" s="133">
        <v>44.036900000000003</v>
      </c>
      <c r="CN52" s="133">
        <v>74.27</v>
      </c>
      <c r="CO52" s="133">
        <v>32.5</v>
      </c>
      <c r="CP52" s="133">
        <v>743226.22355432354</v>
      </c>
      <c r="CQ52" s="133">
        <v>767.80361717005974</v>
      </c>
      <c r="CR52" s="133">
        <v>967.99000022125119</v>
      </c>
    </row>
    <row r="53" spans="1:96" ht="15.75" customHeight="1" x14ac:dyDescent="0.3">
      <c r="A53" s="125" t="s">
        <v>377</v>
      </c>
      <c r="B53" s="128" t="s">
        <v>340</v>
      </c>
      <c r="C53" s="128" t="s">
        <v>348</v>
      </c>
      <c r="D53" s="130">
        <v>4087</v>
      </c>
      <c r="E53" s="180">
        <v>338452.875</v>
      </c>
      <c r="F53" s="180">
        <v>31470.7109375</v>
      </c>
      <c r="G53" s="179">
        <v>2.1015927770847522E-3</v>
      </c>
      <c r="H53" s="179">
        <v>1.9541455748003949E-4</v>
      </c>
      <c r="I53" s="139">
        <v>3.2732193622736392</v>
      </c>
      <c r="J53" s="139">
        <v>11.482352941176471</v>
      </c>
      <c r="K53" s="139">
        <v>0</v>
      </c>
      <c r="L53" s="139">
        <v>3.4932635427005296</v>
      </c>
      <c r="M53" s="139">
        <v>59.908192310147101</v>
      </c>
      <c r="N53" s="139">
        <v>15.21470588235294</v>
      </c>
      <c r="O53" s="133"/>
      <c r="P53" s="133"/>
      <c r="Q53" s="139">
        <v>32.524188645690252</v>
      </c>
      <c r="R53" s="139">
        <v>24</v>
      </c>
      <c r="S53" s="175" t="s">
        <v>465</v>
      </c>
      <c r="T53" s="139">
        <v>44.618994365621177</v>
      </c>
      <c r="U53" s="139">
        <v>35.057254495391128</v>
      </c>
      <c r="V53" s="139">
        <v>377.86376718437458</v>
      </c>
      <c r="W53" s="139">
        <v>23.693799553993774</v>
      </c>
      <c r="X53" s="137">
        <v>550.6041465737145</v>
      </c>
      <c r="Y53" s="135">
        <v>4.2264338462193276</v>
      </c>
      <c r="Z53" s="138">
        <v>0.62</v>
      </c>
      <c r="AA53" s="141">
        <v>6.6881220700883786</v>
      </c>
      <c r="AB53" s="200">
        <v>0.19410321086843998</v>
      </c>
      <c r="AC53" s="139">
        <v>3.7</v>
      </c>
      <c r="AD53" s="139">
        <v>8.6</v>
      </c>
      <c r="AE53" s="142">
        <v>60</v>
      </c>
      <c r="AF53" s="143">
        <v>0.91202408075332642</v>
      </c>
      <c r="AG53" s="144">
        <v>0.45573297142982483</v>
      </c>
      <c r="AH53" s="144">
        <v>0</v>
      </c>
      <c r="AI53" s="144">
        <v>0</v>
      </c>
      <c r="AJ53" s="141">
        <v>0.64900000000000002</v>
      </c>
      <c r="AK53" s="123">
        <v>9.3000000000000007</v>
      </c>
      <c r="AL53" s="123">
        <v>18.59</v>
      </c>
      <c r="AM53" s="201">
        <v>45.088794566104099</v>
      </c>
      <c r="AN53" s="128">
        <v>0.434</v>
      </c>
      <c r="AO53" s="123">
        <v>1.1499999999999999</v>
      </c>
      <c r="AP53" s="123">
        <v>1.25</v>
      </c>
      <c r="AQ53" s="145">
        <v>1</v>
      </c>
      <c r="AR53" s="202">
        <v>1.6199380000000001</v>
      </c>
      <c r="AS53" s="202">
        <v>16.786889424789049</v>
      </c>
      <c r="AT53" s="123">
        <v>40</v>
      </c>
      <c r="AU53" s="204">
        <v>1.4145194292068499</v>
      </c>
      <c r="AV53" s="133">
        <v>6.7324662208557102</v>
      </c>
      <c r="AW53" s="146">
        <v>0.02</v>
      </c>
      <c r="AX53" s="151">
        <v>5647.9901242869464</v>
      </c>
      <c r="AY53" s="148"/>
      <c r="AZ53" s="128">
        <v>18.2</v>
      </c>
      <c r="BA53" s="203">
        <v>4.3</v>
      </c>
      <c r="BB53" s="203">
        <v>4.7</v>
      </c>
      <c r="BC53" s="139">
        <v>23.400000000000006</v>
      </c>
      <c r="BD53" s="139">
        <v>652.31615238629001</v>
      </c>
      <c r="BE53" s="133">
        <v>488.93791570135045</v>
      </c>
      <c r="BF53" s="140">
        <v>2331.7401944847707</v>
      </c>
      <c r="BG53" s="139">
        <v>17.989999999999998</v>
      </c>
      <c r="BH53" s="140">
        <v>10.000009474865077</v>
      </c>
      <c r="BI53" s="139">
        <v>3.8</v>
      </c>
      <c r="BJ53" s="139">
        <v>14.8</v>
      </c>
      <c r="BK53" s="139">
        <v>7.2</v>
      </c>
      <c r="BL53" s="153">
        <v>1.67</v>
      </c>
      <c r="BM53" s="153">
        <v>5.7</v>
      </c>
      <c r="BN53" s="141">
        <v>0.13</v>
      </c>
      <c r="BO53" s="147">
        <v>88.7</v>
      </c>
      <c r="BP53" s="143">
        <v>-0.78787827491760254</v>
      </c>
      <c r="BQ53" s="133">
        <v>26</v>
      </c>
      <c r="BR53" s="133">
        <v>3.7833333015441895</v>
      </c>
      <c r="BS53" s="133">
        <v>29.157309387906977</v>
      </c>
      <c r="BT53" s="133">
        <v>5.8302589185850451</v>
      </c>
      <c r="BU53" s="133">
        <v>2.3384372263469819</v>
      </c>
      <c r="BV53" s="133">
        <v>58.919027526622457</v>
      </c>
      <c r="BW53" s="133">
        <v>1.9031164300396606</v>
      </c>
      <c r="BX53" s="133">
        <v>232.18020446483857</v>
      </c>
      <c r="BY53" s="133">
        <v>24.500077259589197</v>
      </c>
      <c r="BZ53" s="133">
        <v>59.25925925925926</v>
      </c>
      <c r="CA53" s="133">
        <v>63.7</v>
      </c>
      <c r="CB53" s="133">
        <v>79.078299999999999</v>
      </c>
      <c r="CC53" s="133">
        <v>95.8</v>
      </c>
      <c r="CD53" s="133">
        <v>98.7</v>
      </c>
      <c r="CE53" s="133">
        <v>86.7</v>
      </c>
      <c r="CF53" s="133">
        <v>48.7</v>
      </c>
      <c r="CG53" s="133">
        <v>95.6</v>
      </c>
      <c r="CH53" s="133">
        <v>22.179635272567815</v>
      </c>
      <c r="CI53" s="133">
        <v>8.0882448276685572</v>
      </c>
      <c r="CJ53" s="133">
        <v>7.374576166403684</v>
      </c>
      <c r="CK53" s="133">
        <v>17.450036592375685</v>
      </c>
      <c r="CL53" s="133">
        <v>71.599999999999994</v>
      </c>
      <c r="CM53" s="133">
        <v>45.247700000000002</v>
      </c>
      <c r="CN53" s="133">
        <v>69.62</v>
      </c>
      <c r="CO53" s="133">
        <v>17.283950617283949</v>
      </c>
      <c r="CP53" s="133">
        <v>2101815.7044215319</v>
      </c>
      <c r="CQ53" s="133">
        <v>550.6041465737145</v>
      </c>
      <c r="CR53" s="133">
        <v>3817.2900031731638</v>
      </c>
    </row>
    <row r="54" spans="1:96" ht="15.75" customHeight="1" x14ac:dyDescent="0.3">
      <c r="A54" s="125" t="s">
        <v>377</v>
      </c>
      <c r="B54" s="128" t="s">
        <v>349</v>
      </c>
      <c r="C54" s="128" t="s">
        <v>350</v>
      </c>
      <c r="D54" s="130">
        <v>4539</v>
      </c>
      <c r="E54" s="180">
        <v>338452.875</v>
      </c>
      <c r="F54" s="180">
        <v>31470.7109375</v>
      </c>
      <c r="G54" s="179">
        <v>2.1015927770847522E-3</v>
      </c>
      <c r="H54" s="179">
        <v>1.9541455748003949E-4</v>
      </c>
      <c r="I54" s="139">
        <v>21.929086873308929</v>
      </c>
      <c r="J54" s="139">
        <v>45.031775405161667</v>
      </c>
      <c r="K54" s="139">
        <v>0.5094582510719825</v>
      </c>
      <c r="L54" s="139">
        <v>9.3516802480361356</v>
      </c>
      <c r="M54" s="139">
        <v>0</v>
      </c>
      <c r="N54" s="139">
        <v>0</v>
      </c>
      <c r="O54" s="133"/>
      <c r="P54" s="133"/>
      <c r="Q54" s="139">
        <v>0</v>
      </c>
      <c r="R54" s="139">
        <v>16</v>
      </c>
      <c r="S54" s="139">
        <v>94</v>
      </c>
      <c r="T54" s="139">
        <v>40.361870317157944</v>
      </c>
      <c r="U54" s="139">
        <v>27.243783391676672</v>
      </c>
      <c r="V54" s="139">
        <v>232.30153849682461</v>
      </c>
      <c r="W54" s="139">
        <v>9.4602436491919519</v>
      </c>
      <c r="X54" s="137">
        <v>1169.4194438416514</v>
      </c>
      <c r="Y54" s="135">
        <v>4.0695922906382522</v>
      </c>
      <c r="Z54" s="138">
        <v>0.83</v>
      </c>
      <c r="AA54" s="141">
        <v>13.584343882756359</v>
      </c>
      <c r="AB54" s="200">
        <v>0.78317028163206892</v>
      </c>
      <c r="AC54" s="139">
        <v>9.3000000000000007</v>
      </c>
      <c r="AD54" s="139">
        <v>11.1</v>
      </c>
      <c r="AE54" s="142">
        <v>60</v>
      </c>
      <c r="AF54" s="143">
        <v>0.91202408075332642</v>
      </c>
      <c r="AG54" s="144">
        <v>0.45573297142982483</v>
      </c>
      <c r="AH54" s="144">
        <v>0</v>
      </c>
      <c r="AI54" s="144">
        <v>0</v>
      </c>
      <c r="AJ54" s="141">
        <v>0.57399999999999995</v>
      </c>
      <c r="AK54" s="123">
        <v>35.21</v>
      </c>
      <c r="AL54" s="123">
        <v>52.52</v>
      </c>
      <c r="AM54" s="201">
        <v>21.067566271380485</v>
      </c>
      <c r="AN54" s="128">
        <v>0.49299999999999999</v>
      </c>
      <c r="AO54" s="123">
        <v>0.99</v>
      </c>
      <c r="AP54" s="123">
        <v>0.99</v>
      </c>
      <c r="AQ54" s="145">
        <v>1.08</v>
      </c>
      <c r="AR54" s="202">
        <v>2.1656049999999998</v>
      </c>
      <c r="AS54" s="202">
        <v>4.7699651900279614</v>
      </c>
      <c r="AT54" s="123">
        <v>40</v>
      </c>
      <c r="AU54" s="204">
        <v>1.4145194292068499</v>
      </c>
      <c r="AV54" s="133">
        <v>6.7324662208557102</v>
      </c>
      <c r="AW54" s="146">
        <v>0.04</v>
      </c>
      <c r="AX54" s="151">
        <v>843.50074165612875</v>
      </c>
      <c r="AY54" s="148"/>
      <c r="AZ54" s="128">
        <v>23.6</v>
      </c>
      <c r="BA54" s="203">
        <v>7.9</v>
      </c>
      <c r="BB54" s="203">
        <v>11.2</v>
      </c>
      <c r="BC54" s="139">
        <v>17.599999999999994</v>
      </c>
      <c r="BD54" s="139">
        <v>3847.7991288074504</v>
      </c>
      <c r="BE54" s="133">
        <v>950.32481500825156</v>
      </c>
      <c r="BF54" s="140">
        <v>8276.0242745214891</v>
      </c>
      <c r="BG54" s="139">
        <v>10.31</v>
      </c>
      <c r="BH54" s="140">
        <v>15.000008154172571</v>
      </c>
      <c r="BI54" s="139">
        <v>2.8</v>
      </c>
      <c r="BJ54" s="139">
        <v>26.1</v>
      </c>
      <c r="BK54" s="139">
        <v>12</v>
      </c>
      <c r="BL54" s="153">
        <v>1.42</v>
      </c>
      <c r="BM54" s="153">
        <v>5.0999999999999996</v>
      </c>
      <c r="BN54" s="141">
        <v>7.0000000000000007E-2</v>
      </c>
      <c r="BO54" s="147">
        <v>90.7</v>
      </c>
      <c r="BP54" s="143">
        <v>-0.78787827491760254</v>
      </c>
      <c r="BQ54" s="133">
        <v>26</v>
      </c>
      <c r="BR54" s="133">
        <v>3.7833333015441895</v>
      </c>
      <c r="BS54" s="133" t="s">
        <v>465</v>
      </c>
      <c r="BT54" s="133">
        <v>10.148654824890968</v>
      </c>
      <c r="BU54" s="133">
        <v>0.92</v>
      </c>
      <c r="BV54" s="133">
        <v>21.498909133793266</v>
      </c>
      <c r="BW54" s="133">
        <v>4.8514069995856168</v>
      </c>
      <c r="BX54" s="133">
        <v>0</v>
      </c>
      <c r="BY54" s="133">
        <v>59.355935228700638</v>
      </c>
      <c r="BZ54" s="133">
        <v>68.918918918918919</v>
      </c>
      <c r="CA54" s="133">
        <v>65.400000000000006</v>
      </c>
      <c r="CB54" s="133">
        <v>96.292820000000006</v>
      </c>
      <c r="CC54" s="133">
        <v>64.599999999999994</v>
      </c>
      <c r="CD54" s="133">
        <v>91.9</v>
      </c>
      <c r="CE54" s="133">
        <v>28.2</v>
      </c>
      <c r="CF54" s="133">
        <v>22.1</v>
      </c>
      <c r="CG54" s="133">
        <v>21</v>
      </c>
      <c r="CH54" s="133">
        <v>47.562879388138917</v>
      </c>
      <c r="CI54" s="133">
        <v>6.5493994494405818</v>
      </c>
      <c r="CJ54" s="133">
        <v>12.12851749896404</v>
      </c>
      <c r="CK54" s="133">
        <v>11.913119887721583</v>
      </c>
      <c r="CL54" s="133">
        <v>54.6</v>
      </c>
      <c r="CM54" s="133">
        <v>51.084499999999998</v>
      </c>
      <c r="CN54" s="133">
        <v>65.349999999999994</v>
      </c>
      <c r="CO54" s="133">
        <v>18.918918918918919</v>
      </c>
      <c r="CP54" s="133">
        <v>2473509.2316569155</v>
      </c>
      <c r="CQ54" s="133">
        <v>1169.4194438416514</v>
      </c>
      <c r="CR54" s="133">
        <v>2115.1600007018938</v>
      </c>
    </row>
    <row r="55" spans="1:96" ht="15.75" customHeight="1" x14ac:dyDescent="0.3">
      <c r="A55" s="125" t="s">
        <v>379</v>
      </c>
      <c r="B55" s="128" t="s">
        <v>349</v>
      </c>
      <c r="C55" s="128" t="s">
        <v>349</v>
      </c>
      <c r="D55" s="130">
        <v>4561</v>
      </c>
      <c r="E55" s="180">
        <v>338452.875</v>
      </c>
      <c r="F55" s="180">
        <v>31470.7109375</v>
      </c>
      <c r="G55" s="179">
        <v>2.1015927770847522E-3</v>
      </c>
      <c r="H55" s="179">
        <v>1.9541455748003949E-4</v>
      </c>
      <c r="I55" s="139">
        <v>6.0410930441467361</v>
      </c>
      <c r="J55" s="139">
        <v>9.7373875673595691</v>
      </c>
      <c r="K55" s="139">
        <v>8.5653329896854089</v>
      </c>
      <c r="L55" s="139">
        <v>3.3102669881399658</v>
      </c>
      <c r="M55" s="139">
        <v>0</v>
      </c>
      <c r="N55" s="139">
        <v>0</v>
      </c>
      <c r="O55" s="133"/>
      <c r="P55" s="133"/>
      <c r="Q55" s="139">
        <v>0</v>
      </c>
      <c r="R55" s="139">
        <v>15</v>
      </c>
      <c r="S55" s="175" t="s">
        <v>465</v>
      </c>
      <c r="T55" s="139">
        <v>29.215821006762116</v>
      </c>
      <c r="U55" s="139">
        <v>27.735683643321469</v>
      </c>
      <c r="V55" s="139">
        <v>466.09321984735635</v>
      </c>
      <c r="W55" s="139">
        <v>16.719583403836115</v>
      </c>
      <c r="X55" s="137">
        <v>1306.5601084191533</v>
      </c>
      <c r="Y55" s="135">
        <v>4.422808359787993</v>
      </c>
      <c r="Z55" s="138">
        <v>1.28</v>
      </c>
      <c r="AA55" s="141">
        <v>9.6659394904119047</v>
      </c>
      <c r="AB55" s="200">
        <v>0.70756552213013446</v>
      </c>
      <c r="AC55" s="139">
        <v>13.5</v>
      </c>
      <c r="AD55" s="139">
        <v>11.9</v>
      </c>
      <c r="AE55" s="142">
        <v>60</v>
      </c>
      <c r="AF55" s="143">
        <v>0.91202408075332642</v>
      </c>
      <c r="AG55" s="144">
        <v>0.45573297142982483</v>
      </c>
      <c r="AH55" s="144">
        <v>0</v>
      </c>
      <c r="AI55" s="144">
        <v>0</v>
      </c>
      <c r="AJ55" s="141">
        <v>0.59399999999999997</v>
      </c>
      <c r="AK55" s="123">
        <v>9.59</v>
      </c>
      <c r="AL55" s="123">
        <v>21.98</v>
      </c>
      <c r="AM55" s="201">
        <v>22.005246015955443</v>
      </c>
      <c r="AN55" s="128">
        <v>0.40400000000000003</v>
      </c>
      <c r="AO55" s="123">
        <v>1.1499999999999999</v>
      </c>
      <c r="AP55" s="123">
        <v>1.27</v>
      </c>
      <c r="AQ55" s="145">
        <v>1.59</v>
      </c>
      <c r="AR55" s="202">
        <v>1.9303889999999999</v>
      </c>
      <c r="AS55" s="202">
        <v>10.368046561308349</v>
      </c>
      <c r="AT55" s="123">
        <v>40</v>
      </c>
      <c r="AU55" s="204">
        <v>1.4145194292068499</v>
      </c>
      <c r="AV55" s="133">
        <v>6.7324662208557102</v>
      </c>
      <c r="AW55" s="146">
        <v>0.04</v>
      </c>
      <c r="AX55" s="151">
        <v>2.7158934825017251</v>
      </c>
      <c r="AY55" s="148"/>
      <c r="AZ55" s="128">
        <v>26.5</v>
      </c>
      <c r="BA55" s="203">
        <v>3.7</v>
      </c>
      <c r="BB55" s="203">
        <v>9</v>
      </c>
      <c r="BC55" s="139">
        <v>44.7</v>
      </c>
      <c r="BD55" s="139">
        <v>114.19910870637875</v>
      </c>
      <c r="BE55" s="133">
        <v>27.884374788269316</v>
      </c>
      <c r="BF55" s="140">
        <v>381.13010501347446</v>
      </c>
      <c r="BG55" s="139">
        <v>8.52</v>
      </c>
      <c r="BH55" s="140">
        <v>5.0000034853916775</v>
      </c>
      <c r="BI55" s="139">
        <v>8.4</v>
      </c>
      <c r="BJ55" s="139">
        <v>18.8</v>
      </c>
      <c r="BK55" s="139">
        <v>10.7</v>
      </c>
      <c r="BL55" s="153">
        <v>1.36</v>
      </c>
      <c r="BM55" s="153">
        <v>5.5000000000000009</v>
      </c>
      <c r="BN55" s="141">
        <v>0.7</v>
      </c>
      <c r="BO55" s="147">
        <v>72.8</v>
      </c>
      <c r="BP55" s="143">
        <v>-0.78787827491760254</v>
      </c>
      <c r="BQ55" s="133">
        <v>26</v>
      </c>
      <c r="BR55" s="133">
        <v>3.7833333015441895</v>
      </c>
      <c r="BS55" s="133" t="s">
        <v>465</v>
      </c>
      <c r="BT55" s="133">
        <v>4.7347309635670598</v>
      </c>
      <c r="BU55" s="133">
        <v>0.92</v>
      </c>
      <c r="BV55" s="133">
        <v>0.10603516833082972</v>
      </c>
      <c r="BW55" s="133">
        <v>1.7067908058082701</v>
      </c>
      <c r="BX55" s="133">
        <v>0</v>
      </c>
      <c r="BY55" s="133">
        <v>64.913563775786486</v>
      </c>
      <c r="BZ55" s="133">
        <v>88.554216867469876</v>
      </c>
      <c r="CA55" s="133">
        <v>53.7</v>
      </c>
      <c r="CB55" s="133">
        <v>87.928740000000005</v>
      </c>
      <c r="CC55" s="133">
        <v>77.7</v>
      </c>
      <c r="CD55" s="133">
        <v>86.4</v>
      </c>
      <c r="CE55" s="133">
        <v>43.6</v>
      </c>
      <c r="CF55" s="133">
        <v>25.4</v>
      </c>
      <c r="CG55" s="133">
        <v>63.3</v>
      </c>
      <c r="CH55" s="133">
        <v>42.439100975808721</v>
      </c>
      <c r="CI55" s="133">
        <v>5.4338646062467379</v>
      </c>
      <c r="CJ55" s="133">
        <v>9.0912734758358873</v>
      </c>
      <c r="CK55" s="133">
        <v>19.357634306028643</v>
      </c>
      <c r="CL55" s="133">
        <v>69.900000000000006</v>
      </c>
      <c r="CM55" s="133">
        <v>29.082599999999996</v>
      </c>
      <c r="CN55" s="133">
        <v>64.3</v>
      </c>
      <c r="CO55" s="133">
        <v>15.060240963855422</v>
      </c>
      <c r="CP55" s="133">
        <v>5741769.8564172303</v>
      </c>
      <c r="CQ55" s="133">
        <v>1306.5601084191533</v>
      </c>
      <c r="CR55" s="133">
        <v>4394.5700005829594</v>
      </c>
    </row>
    <row r="56" spans="1:96" ht="15.75" customHeight="1" x14ac:dyDescent="0.3">
      <c r="A56" s="125" t="s">
        <v>379</v>
      </c>
      <c r="B56" s="128" t="s">
        <v>349</v>
      </c>
      <c r="C56" s="128" t="s">
        <v>351</v>
      </c>
      <c r="D56" s="130">
        <v>4572</v>
      </c>
      <c r="E56" s="180">
        <v>338452.875</v>
      </c>
      <c r="F56" s="180">
        <v>31470.7109375</v>
      </c>
      <c r="G56" s="179">
        <v>2.1015927770847522E-3</v>
      </c>
      <c r="H56" s="179">
        <v>1.9541455748003949E-4</v>
      </c>
      <c r="I56" s="139">
        <v>6.1432556953897262</v>
      </c>
      <c r="J56" s="139">
        <v>35.303046066867815</v>
      </c>
      <c r="K56" s="139">
        <v>29.963456520449267</v>
      </c>
      <c r="L56" s="139">
        <v>0.13051662684552048</v>
      </c>
      <c r="M56" s="139">
        <v>0</v>
      </c>
      <c r="N56" s="139">
        <v>0</v>
      </c>
      <c r="O56" s="133"/>
      <c r="P56" s="133"/>
      <c r="Q56" s="139">
        <v>0</v>
      </c>
      <c r="R56" s="139">
        <v>26</v>
      </c>
      <c r="S56" s="175" t="s">
        <v>465</v>
      </c>
      <c r="T56" s="139">
        <v>11.810978562939889</v>
      </c>
      <c r="U56" s="139">
        <v>19.361635410081586</v>
      </c>
      <c r="V56" s="139">
        <v>224.4810488923253</v>
      </c>
      <c r="W56" s="139">
        <v>2.4070323317883142</v>
      </c>
      <c r="X56" s="137">
        <v>884.63704039666277</v>
      </c>
      <c r="Y56" s="135">
        <v>4.6533666147687764</v>
      </c>
      <c r="Z56" s="138">
        <v>1.1299999999999999</v>
      </c>
      <c r="AA56" s="141">
        <v>7.410665961865111</v>
      </c>
      <c r="AB56" s="200">
        <v>0.16722463738553242</v>
      </c>
      <c r="AC56" s="139">
        <v>14.5</v>
      </c>
      <c r="AD56" s="139">
        <v>12.7</v>
      </c>
      <c r="AE56" s="142">
        <v>60</v>
      </c>
      <c r="AF56" s="143">
        <v>0.91202408075332642</v>
      </c>
      <c r="AG56" s="144">
        <v>0.45573297142982483</v>
      </c>
      <c r="AH56" s="144">
        <v>0</v>
      </c>
      <c r="AI56" s="144">
        <v>0</v>
      </c>
      <c r="AJ56" s="141">
        <v>0.59399999999999997</v>
      </c>
      <c r="AK56" s="123">
        <v>15.56</v>
      </c>
      <c r="AL56" s="123">
        <v>33.97</v>
      </c>
      <c r="AM56" s="201">
        <v>28.136706248357815</v>
      </c>
      <c r="AN56" s="128">
        <v>0.42499999999999999</v>
      </c>
      <c r="AO56" s="123">
        <v>1.1000000000000001</v>
      </c>
      <c r="AP56" s="123">
        <v>1.23</v>
      </c>
      <c r="AQ56" s="145">
        <v>0.95</v>
      </c>
      <c r="AR56" s="202">
        <v>2.2533500000000002</v>
      </c>
      <c r="AS56" s="202">
        <v>3.2176491156353211</v>
      </c>
      <c r="AT56" s="123">
        <v>40</v>
      </c>
      <c r="AU56" s="204">
        <v>1.4145194292068499</v>
      </c>
      <c r="AV56" s="133">
        <v>6.7324662208557102</v>
      </c>
      <c r="AW56" s="146">
        <v>0.05</v>
      </c>
      <c r="AX56" s="151">
        <v>17.815492155226345</v>
      </c>
      <c r="AY56" s="148"/>
      <c r="AZ56" s="128">
        <v>14.9</v>
      </c>
      <c r="BA56" s="203">
        <v>7.5</v>
      </c>
      <c r="BB56" s="203">
        <v>11.5</v>
      </c>
      <c r="BC56" s="139">
        <v>52.5</v>
      </c>
      <c r="BD56" s="139">
        <v>660.46607348651935</v>
      </c>
      <c r="BE56" s="133">
        <v>6.4381091286507077</v>
      </c>
      <c r="BF56" s="140">
        <v>793.33693862200812</v>
      </c>
      <c r="BG56" s="139">
        <v>9.0299999999999994</v>
      </c>
      <c r="BH56" s="140">
        <v>10.000008126454127</v>
      </c>
      <c r="BI56" s="139">
        <v>9.6</v>
      </c>
      <c r="BJ56" s="139">
        <v>17.5</v>
      </c>
      <c r="BK56" s="139">
        <v>11</v>
      </c>
      <c r="BL56" s="153">
        <v>1.53</v>
      </c>
      <c r="BM56" s="153">
        <v>5.6000000000000005</v>
      </c>
      <c r="BN56" s="141">
        <v>1.1299999999999999</v>
      </c>
      <c r="BO56" s="147">
        <v>88.5</v>
      </c>
      <c r="BP56" s="143">
        <v>-0.78787827491760254</v>
      </c>
      <c r="BQ56" s="133">
        <v>26</v>
      </c>
      <c r="BR56" s="133">
        <v>3.7833333015441895</v>
      </c>
      <c r="BS56" s="133" t="s">
        <v>465</v>
      </c>
      <c r="BT56" s="133">
        <v>5.8349959746578461</v>
      </c>
      <c r="BU56" s="133">
        <v>0.92</v>
      </c>
      <c r="BV56" s="133">
        <v>1.2000265199230924</v>
      </c>
      <c r="BW56" s="133">
        <v>3.6004349164564697</v>
      </c>
      <c r="BX56" s="133">
        <v>0</v>
      </c>
      <c r="BY56" s="133">
        <v>52.073414269399343</v>
      </c>
      <c r="BZ56" s="133">
        <v>87.912087912087912</v>
      </c>
      <c r="CA56" s="133">
        <v>53.9</v>
      </c>
      <c r="CB56" s="133">
        <v>90.270060000000001</v>
      </c>
      <c r="CC56" s="133">
        <v>83.4</v>
      </c>
      <c r="CD56" s="133">
        <v>86.4</v>
      </c>
      <c r="CE56" s="133">
        <v>37.799999999999997</v>
      </c>
      <c r="CF56" s="133">
        <v>23.2</v>
      </c>
      <c r="CG56" s="133">
        <v>59.2</v>
      </c>
      <c r="CH56" s="133">
        <v>35.606918425099678</v>
      </c>
      <c r="CI56" s="133">
        <v>9.0617687784971821</v>
      </c>
      <c r="CJ56" s="133">
        <v>10.477670150137367</v>
      </c>
      <c r="CK56" s="133">
        <v>6.1883073500983778</v>
      </c>
      <c r="CL56" s="133">
        <v>68.099999999999994</v>
      </c>
      <c r="CM56" s="133">
        <v>15.181800000000001</v>
      </c>
      <c r="CN56" s="133">
        <v>72.989999999999995</v>
      </c>
      <c r="CO56" s="133">
        <v>6.593406593406594</v>
      </c>
      <c r="CP56" s="133">
        <v>2471923.5888200239</v>
      </c>
      <c r="CQ56" s="133">
        <v>884.63704039666277</v>
      </c>
      <c r="CR56" s="133">
        <v>2794.2799995257233</v>
      </c>
    </row>
    <row r="57" spans="1:96" ht="15.75" customHeight="1" x14ac:dyDescent="0.3">
      <c r="A57" s="125" t="s">
        <v>379</v>
      </c>
      <c r="B57" s="128" t="s">
        <v>349</v>
      </c>
      <c r="C57" s="128" t="s">
        <v>352</v>
      </c>
      <c r="D57" s="130">
        <v>4589</v>
      </c>
      <c r="E57" s="180">
        <v>338452.875</v>
      </c>
      <c r="F57" s="180">
        <v>31470.7109375</v>
      </c>
      <c r="G57" s="179">
        <v>2.1015927770847522E-3</v>
      </c>
      <c r="H57" s="179">
        <v>1.9541455748003949E-4</v>
      </c>
      <c r="I57" s="139">
        <v>2.5693723032906588</v>
      </c>
      <c r="J57" s="139">
        <v>27.511006451032028</v>
      </c>
      <c r="K57" s="139">
        <v>24.76316580585565</v>
      </c>
      <c r="L57" s="139">
        <v>0.91069635854983177</v>
      </c>
      <c r="M57" s="139">
        <v>0</v>
      </c>
      <c r="N57" s="139">
        <v>0</v>
      </c>
      <c r="O57" s="133"/>
      <c r="P57" s="133"/>
      <c r="Q57" s="139">
        <v>0</v>
      </c>
      <c r="R57" s="139">
        <v>12</v>
      </c>
      <c r="S57" s="175" t="s">
        <v>465</v>
      </c>
      <c r="T57" s="139">
        <v>35.033028378597095</v>
      </c>
      <c r="U57" s="139">
        <v>27.078940615505093</v>
      </c>
      <c r="V57" s="139">
        <v>391.03684703582786</v>
      </c>
      <c r="W57" s="139">
        <v>6.4882117349388029</v>
      </c>
      <c r="X57" s="137">
        <v>1050.3409308899672</v>
      </c>
      <c r="Y57" s="135">
        <v>3.9781896246225577</v>
      </c>
      <c r="Z57" s="138">
        <v>0.59</v>
      </c>
      <c r="AA57" s="141">
        <v>12.723592509367734</v>
      </c>
      <c r="AB57" s="200">
        <v>0.37581319116125461</v>
      </c>
      <c r="AC57" s="139">
        <v>9.8000000000000007</v>
      </c>
      <c r="AD57" s="139">
        <v>11.399999999999999</v>
      </c>
      <c r="AE57" s="142">
        <v>60</v>
      </c>
      <c r="AF57" s="143">
        <v>0.91202408075332642</v>
      </c>
      <c r="AG57" s="144">
        <v>0.45573297142982483</v>
      </c>
      <c r="AH57" s="144">
        <v>0</v>
      </c>
      <c r="AI57" s="144">
        <v>0</v>
      </c>
      <c r="AJ57" s="141">
        <v>0.61299999999999999</v>
      </c>
      <c r="AK57" s="123">
        <v>24.31</v>
      </c>
      <c r="AL57" s="123">
        <v>41.3</v>
      </c>
      <c r="AM57" s="201">
        <v>23.615290002674911</v>
      </c>
      <c r="AN57" s="128">
        <v>0.432</v>
      </c>
      <c r="AO57" s="123">
        <v>1.07</v>
      </c>
      <c r="AP57" s="123">
        <v>2.0099999999999998</v>
      </c>
      <c r="AQ57" s="145">
        <v>1.41</v>
      </c>
      <c r="AR57" s="202">
        <v>2.2977020000000001</v>
      </c>
      <c r="AS57" s="202">
        <v>4.89829664083992</v>
      </c>
      <c r="AT57" s="123">
        <v>40</v>
      </c>
      <c r="AU57" s="204">
        <v>1.4145194292068499</v>
      </c>
      <c r="AV57" s="133">
        <v>6.7324662208557102</v>
      </c>
      <c r="AW57" s="146">
        <v>0.02</v>
      </c>
      <c r="AX57" s="151">
        <v>13.956912863382374</v>
      </c>
      <c r="AY57" s="148"/>
      <c r="AZ57" s="128">
        <v>27.3</v>
      </c>
      <c r="BA57" s="203">
        <v>4.9000000000000004</v>
      </c>
      <c r="BB57" s="203">
        <v>7.6</v>
      </c>
      <c r="BC57" s="139">
        <v>30.599999999999994</v>
      </c>
      <c r="BD57" s="139">
        <v>192.2929218417992</v>
      </c>
      <c r="BE57" s="133">
        <v>2.4978712844794715</v>
      </c>
      <c r="BF57" s="140">
        <v>63.695717754226521</v>
      </c>
      <c r="BG57" s="139">
        <v>8.4</v>
      </c>
      <c r="BH57" s="140">
        <v>10.00003757576213</v>
      </c>
      <c r="BI57" s="139">
        <v>2.2000000000000002</v>
      </c>
      <c r="BJ57" s="139">
        <v>39.299999999999997</v>
      </c>
      <c r="BK57" s="139">
        <v>10.3</v>
      </c>
      <c r="BL57" s="153">
        <v>1.55</v>
      </c>
      <c r="BM57" s="153">
        <v>5.2</v>
      </c>
      <c r="BN57" s="141">
        <v>1.19</v>
      </c>
      <c r="BO57" s="147">
        <v>88.2</v>
      </c>
      <c r="BP57" s="143">
        <v>-0.78787827491760254</v>
      </c>
      <c r="BQ57" s="133">
        <v>26</v>
      </c>
      <c r="BR57" s="133">
        <v>3.7833333015441895</v>
      </c>
      <c r="BS57" s="133" t="s">
        <v>465</v>
      </c>
      <c r="BT57" s="133">
        <v>12.917350848385331</v>
      </c>
      <c r="BU57" s="133">
        <v>0.92</v>
      </c>
      <c r="BV57" s="133">
        <v>6.642487046632124</v>
      </c>
      <c r="BW57" s="133">
        <v>3.1394572910994207</v>
      </c>
      <c r="BX57" s="133">
        <v>0</v>
      </c>
      <c r="BY57" s="133">
        <v>41.417412255576835</v>
      </c>
      <c r="BZ57" s="133">
        <v>85.714285714285722</v>
      </c>
      <c r="CA57" s="133">
        <v>62.6</v>
      </c>
      <c r="CB57" s="133">
        <v>94.295550000000006</v>
      </c>
      <c r="CC57" s="133">
        <v>62.2</v>
      </c>
      <c r="CD57" s="133">
        <v>95.7</v>
      </c>
      <c r="CE57" s="133">
        <v>20</v>
      </c>
      <c r="CF57" s="133">
        <v>11.7</v>
      </c>
      <c r="CG57" s="133">
        <v>33.4</v>
      </c>
      <c r="CH57" s="133">
        <v>28.489085264702336</v>
      </c>
      <c r="CI57" s="133">
        <v>6.6277431700987774</v>
      </c>
      <c r="CJ57" s="133">
        <v>11.860171988597813</v>
      </c>
      <c r="CK57" s="133">
        <v>6.1314767649226836</v>
      </c>
      <c r="CL57" s="133">
        <v>62.1</v>
      </c>
      <c r="CM57" s="133">
        <v>25.089699999999997</v>
      </c>
      <c r="CN57" s="133">
        <v>62.4</v>
      </c>
      <c r="CO57" s="133">
        <v>25</v>
      </c>
      <c r="CP57" s="133">
        <v>1433368.7585933441</v>
      </c>
      <c r="CQ57" s="133">
        <v>1050.3409308899672</v>
      </c>
      <c r="CR57" s="133">
        <v>1364.6700004148488</v>
      </c>
    </row>
    <row r="58" spans="1:96" ht="15.75" customHeight="1" x14ac:dyDescent="0.3">
      <c r="A58" s="125" t="s">
        <v>379</v>
      </c>
      <c r="B58" s="128" t="s">
        <v>353</v>
      </c>
      <c r="C58" s="128" t="s">
        <v>386</v>
      </c>
      <c r="D58" s="130">
        <v>5010</v>
      </c>
      <c r="E58" s="180">
        <v>338452.875</v>
      </c>
      <c r="F58" s="180">
        <v>31470.7109375</v>
      </c>
      <c r="G58" s="179">
        <v>2.1015927770847522E-3</v>
      </c>
      <c r="H58" s="179">
        <v>1.9541455748003949E-4</v>
      </c>
      <c r="I58" s="139">
        <v>17.912499883382885</v>
      </c>
      <c r="J58" s="139">
        <v>13.911277338964842</v>
      </c>
      <c r="K58" s="139">
        <v>0</v>
      </c>
      <c r="L58" s="139">
        <v>3.3247547156972592</v>
      </c>
      <c r="M58" s="139">
        <v>0</v>
      </c>
      <c r="N58" s="139">
        <v>0</v>
      </c>
      <c r="O58" s="133"/>
      <c r="P58" s="133"/>
      <c r="Q58" s="139">
        <v>0</v>
      </c>
      <c r="R58" s="139">
        <v>28</v>
      </c>
      <c r="S58" s="139">
        <v>119</v>
      </c>
      <c r="T58" s="139">
        <v>57.42359657945515</v>
      </c>
      <c r="U58" s="139">
        <v>53.627263439802576</v>
      </c>
      <c r="V58" s="139">
        <v>655.83584586933364</v>
      </c>
      <c r="W58" s="139">
        <v>14.476273696617248</v>
      </c>
      <c r="X58" s="137">
        <v>1308.3239296877096</v>
      </c>
      <c r="Y58" s="135">
        <v>3.9219569687373506</v>
      </c>
      <c r="Z58" s="138">
        <v>1.2</v>
      </c>
      <c r="AA58" s="141">
        <v>16.456068927381214</v>
      </c>
      <c r="AB58" s="200">
        <v>0.34258820188921557</v>
      </c>
      <c r="AC58" s="139">
        <v>10.199999999999999</v>
      </c>
      <c r="AD58" s="139">
        <v>9.3000000000000007</v>
      </c>
      <c r="AE58" s="142">
        <v>60</v>
      </c>
      <c r="AF58" s="143">
        <v>0.91202408075332642</v>
      </c>
      <c r="AG58" s="144">
        <v>0.45573297142982483</v>
      </c>
      <c r="AH58" s="144">
        <v>0</v>
      </c>
      <c r="AI58" s="144">
        <v>0</v>
      </c>
      <c r="AJ58" s="141">
        <v>0.628</v>
      </c>
      <c r="AK58" s="123">
        <v>13.51</v>
      </c>
      <c r="AL58" s="123">
        <v>27.22</v>
      </c>
      <c r="AM58" s="201">
        <v>30.547660877619357</v>
      </c>
      <c r="AN58" s="128">
        <v>0.50800000000000001</v>
      </c>
      <c r="AO58" s="123">
        <v>1.05</v>
      </c>
      <c r="AP58" s="123">
        <v>1.1599999999999999</v>
      </c>
      <c r="AQ58" s="145">
        <v>1.1399999999999999</v>
      </c>
      <c r="AR58" s="202">
        <v>1.8440909999999999</v>
      </c>
      <c r="AS58" s="202">
        <v>3.3701617790499729</v>
      </c>
      <c r="AT58" s="123">
        <v>40</v>
      </c>
      <c r="AU58" s="204">
        <v>1.4145194292068499</v>
      </c>
      <c r="AV58" s="133">
        <v>6.7324662208557102</v>
      </c>
      <c r="AW58" s="146">
        <v>0.08</v>
      </c>
      <c r="AX58" s="151">
        <v>431.91777078254512</v>
      </c>
      <c r="AY58" s="148"/>
      <c r="AZ58" s="128">
        <v>30.4</v>
      </c>
      <c r="BA58" s="203">
        <v>6.5</v>
      </c>
      <c r="BB58" s="203">
        <v>8</v>
      </c>
      <c r="BC58" s="139">
        <v>27.299999999999997</v>
      </c>
      <c r="BD58" s="139">
        <v>550.61170610829959</v>
      </c>
      <c r="BE58" s="133">
        <v>77.923871599486716</v>
      </c>
      <c r="BF58" s="140">
        <v>1067.0141075010272</v>
      </c>
      <c r="BG58" s="139">
        <v>19.059999999999999</v>
      </c>
      <c r="BH58" s="140">
        <v>5.0000106758564442</v>
      </c>
      <c r="BI58" s="139">
        <v>8.3000000000000007</v>
      </c>
      <c r="BJ58" s="139">
        <v>26.3</v>
      </c>
      <c r="BK58" s="139">
        <v>8.9</v>
      </c>
      <c r="BL58" s="153">
        <v>1.54</v>
      </c>
      <c r="BM58" s="153">
        <v>4.9000000000000004</v>
      </c>
      <c r="BN58" s="141">
        <v>0.23</v>
      </c>
      <c r="BO58" s="147">
        <v>73.5</v>
      </c>
      <c r="BP58" s="143">
        <v>-0.78787827491760254</v>
      </c>
      <c r="BQ58" s="133">
        <v>26</v>
      </c>
      <c r="BR58" s="133">
        <v>3.7833333015441895</v>
      </c>
      <c r="BS58" s="133" t="s">
        <v>465</v>
      </c>
      <c r="BT58" s="133">
        <v>6.3478796410346652</v>
      </c>
      <c r="BU58" s="133">
        <v>1.2694397350407136</v>
      </c>
      <c r="BV58" s="133">
        <v>16.801324503311257</v>
      </c>
      <c r="BW58" s="133">
        <v>5.1418458485252518</v>
      </c>
      <c r="BX58" s="133">
        <v>0</v>
      </c>
      <c r="BY58" s="133">
        <v>64.464583874858818</v>
      </c>
      <c r="BZ58" s="133">
        <v>88.235294117647058</v>
      </c>
      <c r="CA58" s="133">
        <v>62.5</v>
      </c>
      <c r="CB58" s="133">
        <v>93.578969999999998</v>
      </c>
      <c r="CC58" s="133">
        <v>92.1</v>
      </c>
      <c r="CD58" s="133">
        <v>97.9</v>
      </c>
      <c r="CE58" s="133">
        <v>61.5</v>
      </c>
      <c r="CF58" s="133">
        <v>42.3</v>
      </c>
      <c r="CG58" s="133">
        <v>68.599999999999994</v>
      </c>
      <c r="CH58" s="133">
        <v>54.46334193097875</v>
      </c>
      <c r="CI58" s="133">
        <v>7.4622685904238271</v>
      </c>
      <c r="CJ58" s="133">
        <v>11.232955546009011</v>
      </c>
      <c r="CK58" s="133">
        <v>28.206106811390569</v>
      </c>
      <c r="CL58" s="133">
        <v>69.3</v>
      </c>
      <c r="CM58" s="133">
        <v>44.438600000000001</v>
      </c>
      <c r="CN58" s="133">
        <v>72.31</v>
      </c>
      <c r="CO58" s="133">
        <v>17.647058823529413</v>
      </c>
      <c r="CP58" s="133">
        <v>3792412.408783677</v>
      </c>
      <c r="CQ58" s="133">
        <v>1308.3239296877096</v>
      </c>
      <c r="CR58" s="133">
        <v>2898.6800002113446</v>
      </c>
    </row>
    <row r="59" spans="1:96" ht="15.75" customHeight="1" x14ac:dyDescent="0.3">
      <c r="A59" s="125" t="s">
        <v>381</v>
      </c>
      <c r="B59" s="128" t="s">
        <v>353</v>
      </c>
      <c r="C59" s="128" t="s">
        <v>354</v>
      </c>
      <c r="D59" s="130">
        <v>5038</v>
      </c>
      <c r="E59" s="180">
        <v>338452.875</v>
      </c>
      <c r="F59" s="180">
        <v>31470.7109375</v>
      </c>
      <c r="G59" s="179">
        <v>2.1015927770847522E-3</v>
      </c>
      <c r="H59" s="179">
        <v>1.9541455748003949E-4</v>
      </c>
      <c r="I59" s="139">
        <v>0.4393291303079131</v>
      </c>
      <c r="J59" s="139">
        <v>6.2812117108559828</v>
      </c>
      <c r="K59" s="139">
        <v>0</v>
      </c>
      <c r="L59" s="139">
        <v>0</v>
      </c>
      <c r="M59" s="139">
        <v>0</v>
      </c>
      <c r="N59" s="139">
        <v>0</v>
      </c>
      <c r="O59" s="133"/>
      <c r="P59" s="133"/>
      <c r="Q59" s="139">
        <v>0</v>
      </c>
      <c r="R59" s="139">
        <v>9</v>
      </c>
      <c r="S59" s="175" t="s">
        <v>465</v>
      </c>
      <c r="T59" s="139">
        <v>73.691370199941659</v>
      </c>
      <c r="U59" s="139">
        <v>49.592308993307974</v>
      </c>
      <c r="V59" s="139">
        <v>573.12837464015479</v>
      </c>
      <c r="W59" s="139">
        <v>5.9264478033747503</v>
      </c>
      <c r="X59" s="137">
        <v>966.6674691473055</v>
      </c>
      <c r="Y59" s="135">
        <v>3.7672455020696249</v>
      </c>
      <c r="Z59" s="138">
        <v>0.75</v>
      </c>
      <c r="AA59" s="141">
        <v>13.508111606178252</v>
      </c>
      <c r="AB59" s="200">
        <v>0.34384940625996852</v>
      </c>
      <c r="AC59" s="139">
        <v>20.100000000000001</v>
      </c>
      <c r="AD59" s="139">
        <v>8.4</v>
      </c>
      <c r="AE59" s="142">
        <v>60</v>
      </c>
      <c r="AF59" s="143">
        <v>0.91202408075332642</v>
      </c>
      <c r="AG59" s="144">
        <v>0.45573297142982483</v>
      </c>
      <c r="AH59" s="144">
        <v>0</v>
      </c>
      <c r="AI59" s="144">
        <v>0</v>
      </c>
      <c r="AJ59" s="141">
        <v>0.628</v>
      </c>
      <c r="AK59" s="123">
        <v>9.57</v>
      </c>
      <c r="AL59" s="123">
        <v>21.39</v>
      </c>
      <c r="AM59" s="201">
        <v>22.960061752234779</v>
      </c>
      <c r="AN59" s="128">
        <v>0.45800000000000002</v>
      </c>
      <c r="AO59" s="123">
        <v>1.06</v>
      </c>
      <c r="AP59" s="123">
        <v>1.29</v>
      </c>
      <c r="AQ59" s="145">
        <v>1.23</v>
      </c>
      <c r="AR59" s="202">
        <v>0.80971700000000002</v>
      </c>
      <c r="AS59" s="202">
        <v>6.0056505444074215</v>
      </c>
      <c r="AT59" s="123">
        <v>40</v>
      </c>
      <c r="AU59" s="204">
        <v>1.4145194292068499</v>
      </c>
      <c r="AV59" s="133">
        <v>6.7324662208557102</v>
      </c>
      <c r="AW59" s="146">
        <v>0.1</v>
      </c>
      <c r="AX59" s="151">
        <v>0</v>
      </c>
      <c r="AY59" s="148"/>
      <c r="AZ59" s="128">
        <v>37.4</v>
      </c>
      <c r="BA59" s="203">
        <v>5.6</v>
      </c>
      <c r="BB59" s="203">
        <v>9.6</v>
      </c>
      <c r="BC59" s="139">
        <v>14.599999999999994</v>
      </c>
      <c r="BD59" s="139">
        <v>0</v>
      </c>
      <c r="BE59" s="133">
        <v>0</v>
      </c>
      <c r="BF59" s="140">
        <v>108.01350522141743</v>
      </c>
      <c r="BG59" s="139">
        <v>19.77</v>
      </c>
      <c r="BH59" s="140">
        <v>9.9999897037882857</v>
      </c>
      <c r="BI59" s="139">
        <v>8</v>
      </c>
      <c r="BJ59" s="139">
        <v>23.5</v>
      </c>
      <c r="BK59" s="139">
        <v>8.6</v>
      </c>
      <c r="BL59" s="153">
        <v>1.63</v>
      </c>
      <c r="BM59" s="153">
        <v>5.2</v>
      </c>
      <c r="BN59" s="141">
        <v>2.5299999999999998</v>
      </c>
      <c r="BO59" s="147">
        <v>90.800000000000011</v>
      </c>
      <c r="BP59" s="143">
        <v>-0.78787827491760254</v>
      </c>
      <c r="BQ59" s="133">
        <v>26</v>
      </c>
      <c r="BR59" s="133">
        <v>3.7833333015441895</v>
      </c>
      <c r="BS59" s="133" t="s">
        <v>465</v>
      </c>
      <c r="BT59" s="133">
        <v>3.2080659945004584</v>
      </c>
      <c r="BU59" s="133">
        <v>1.2694397350407136</v>
      </c>
      <c r="BV59" s="133">
        <v>0</v>
      </c>
      <c r="BW59" s="133">
        <v>5.1090067270471984</v>
      </c>
      <c r="BX59" s="133">
        <v>0</v>
      </c>
      <c r="BY59" s="133">
        <v>55.367785792559822</v>
      </c>
      <c r="BZ59" s="133">
        <v>44.444444444444443</v>
      </c>
      <c r="CA59" s="133">
        <v>64.5</v>
      </c>
      <c r="CB59" s="133">
        <v>94.818879999999993</v>
      </c>
      <c r="CC59" s="133">
        <v>83.1</v>
      </c>
      <c r="CD59" s="133">
        <v>95.4</v>
      </c>
      <c r="CE59" s="133">
        <v>72.3</v>
      </c>
      <c r="CF59" s="133">
        <v>66.400000000000006</v>
      </c>
      <c r="CG59" s="133">
        <v>71.400000000000006</v>
      </c>
      <c r="CH59" s="133">
        <v>49.254057163276229</v>
      </c>
      <c r="CI59" s="133">
        <v>9.6049326468487326</v>
      </c>
      <c r="CJ59" s="133">
        <v>11.546355203126669</v>
      </c>
      <c r="CK59" s="133">
        <v>17.365316774750507</v>
      </c>
      <c r="CL59" s="133">
        <v>77</v>
      </c>
      <c r="CM59" s="133">
        <v>18.974</v>
      </c>
      <c r="CN59" s="133">
        <v>75.8</v>
      </c>
      <c r="CO59" s="133">
        <v>22.222222222222221</v>
      </c>
      <c r="CP59" s="133">
        <v>978663.81219071127</v>
      </c>
      <c r="CQ59" s="133">
        <v>966.6674691473055</v>
      </c>
      <c r="CR59" s="133">
        <v>1012.4099997427116</v>
      </c>
    </row>
    <row r="60" spans="1:96" ht="15.75" customHeight="1" x14ac:dyDescent="0.3">
      <c r="A60" s="125" t="s">
        <v>381</v>
      </c>
      <c r="B60" s="128" t="s">
        <v>353</v>
      </c>
      <c r="C60" s="128" t="s">
        <v>355</v>
      </c>
      <c r="D60" s="130">
        <v>5064</v>
      </c>
      <c r="E60" s="180">
        <v>338452.875</v>
      </c>
      <c r="F60" s="180">
        <v>31470.7109375</v>
      </c>
      <c r="G60" s="179">
        <v>2.1015927770847522E-3</v>
      </c>
      <c r="H60" s="179">
        <v>1.9541455748003949E-4</v>
      </c>
      <c r="I60" s="139">
        <v>1.2505133993092299</v>
      </c>
      <c r="J60" s="139">
        <v>13.943255076381265</v>
      </c>
      <c r="K60" s="139">
        <v>0</v>
      </c>
      <c r="L60" s="139">
        <v>0</v>
      </c>
      <c r="M60" s="139">
        <v>0</v>
      </c>
      <c r="N60" s="139">
        <v>0</v>
      </c>
      <c r="O60" s="133"/>
      <c r="P60" s="133"/>
      <c r="Q60" s="139">
        <v>0</v>
      </c>
      <c r="R60" s="139">
        <v>11</v>
      </c>
      <c r="S60" s="175" t="s">
        <v>465</v>
      </c>
      <c r="T60" s="139">
        <v>80.746941190579008</v>
      </c>
      <c r="U60" s="139">
        <v>82.098917475643518</v>
      </c>
      <c r="V60" s="139">
        <v>274.03832792886158</v>
      </c>
      <c r="W60" s="139">
        <v>5.5285618676263892</v>
      </c>
      <c r="X60" s="137">
        <v>816.0384263356533</v>
      </c>
      <c r="Y60" s="135">
        <v>3.9648567172053717</v>
      </c>
      <c r="Z60" s="138">
        <v>0.83</v>
      </c>
      <c r="AA60" s="141">
        <v>6.6779677139764555</v>
      </c>
      <c r="AB60" s="200">
        <v>0.10002326763707177</v>
      </c>
      <c r="AC60" s="139">
        <v>30.7</v>
      </c>
      <c r="AD60" s="139">
        <v>8.7000000000000011</v>
      </c>
      <c r="AE60" s="142">
        <v>60</v>
      </c>
      <c r="AF60" s="143">
        <v>0.91202408075332642</v>
      </c>
      <c r="AG60" s="144">
        <v>0.45573297142982483</v>
      </c>
      <c r="AH60" s="144">
        <v>0</v>
      </c>
      <c r="AI60" s="144">
        <v>0</v>
      </c>
      <c r="AJ60" s="141">
        <v>0.64200000000000002</v>
      </c>
      <c r="AK60" s="123">
        <v>18.2</v>
      </c>
      <c r="AL60" s="123">
        <v>32.15</v>
      </c>
      <c r="AM60" s="201">
        <v>25.987568345830901</v>
      </c>
      <c r="AN60" s="128">
        <v>0.57099999999999995</v>
      </c>
      <c r="AO60" s="123">
        <v>1.03</v>
      </c>
      <c r="AP60" s="123">
        <v>1.27</v>
      </c>
      <c r="AQ60" s="145">
        <v>1.1399999999999999</v>
      </c>
      <c r="AR60" s="202">
        <v>1.3580810000000001</v>
      </c>
      <c r="AS60" s="202">
        <v>3.24896271095046</v>
      </c>
      <c r="AT60" s="123">
        <v>40</v>
      </c>
      <c r="AU60" s="204">
        <v>1.4145194292068499</v>
      </c>
      <c r="AV60" s="133">
        <v>6.7324662208557102</v>
      </c>
      <c r="AW60" s="146">
        <v>0.04</v>
      </c>
      <c r="AX60" s="151">
        <v>565.40192954149109</v>
      </c>
      <c r="AY60" s="148"/>
      <c r="AZ60" s="128">
        <v>45</v>
      </c>
      <c r="BA60" s="203">
        <v>3.8</v>
      </c>
      <c r="BB60" s="203">
        <v>4.9000000000000004</v>
      </c>
      <c r="BC60" s="139">
        <v>41.8</v>
      </c>
      <c r="BD60" s="139">
        <v>384.68149603257035</v>
      </c>
      <c r="BE60" s="133">
        <v>374.95851890246308</v>
      </c>
      <c r="BF60" s="140">
        <v>1247.4434635991313</v>
      </c>
      <c r="BG60" s="139">
        <v>21.31</v>
      </c>
      <c r="BH60" s="140">
        <v>4.9999914134935235</v>
      </c>
      <c r="BI60" s="139">
        <v>6.2</v>
      </c>
      <c r="BJ60" s="139">
        <v>49.3</v>
      </c>
      <c r="BK60" s="139">
        <v>9.6</v>
      </c>
      <c r="BL60" s="153">
        <v>1.64</v>
      </c>
      <c r="BM60" s="153">
        <v>5.1000000000000005</v>
      </c>
      <c r="BN60" s="141">
        <v>4.49</v>
      </c>
      <c r="BO60" s="147">
        <v>69.3</v>
      </c>
      <c r="BP60" s="143">
        <v>-0.78787827491760254</v>
      </c>
      <c r="BQ60" s="133">
        <v>26</v>
      </c>
      <c r="BR60" s="133">
        <v>3.7833333015441895</v>
      </c>
      <c r="BS60" s="133" t="s">
        <v>465</v>
      </c>
      <c r="BT60" s="133">
        <v>5.1168415596902248</v>
      </c>
      <c r="BU60" s="133">
        <v>1.2694397350407136</v>
      </c>
      <c r="BV60" s="133">
        <v>6.5246227822914937</v>
      </c>
      <c r="BW60" s="133">
        <v>0.21400884648876345</v>
      </c>
      <c r="BX60" s="133">
        <v>0</v>
      </c>
      <c r="BY60" s="133">
        <v>63.848878666524215</v>
      </c>
      <c r="BZ60" s="133">
        <v>63.725490196078432</v>
      </c>
      <c r="CA60" s="133">
        <v>61.4</v>
      </c>
      <c r="CB60" s="133">
        <v>89.843869999999995</v>
      </c>
      <c r="CC60" s="133">
        <v>75.3</v>
      </c>
      <c r="CD60" s="133">
        <v>97.3</v>
      </c>
      <c r="CE60" s="133">
        <v>74.8</v>
      </c>
      <c r="CF60" s="133">
        <v>41.8</v>
      </c>
      <c r="CG60" s="133">
        <v>81.3</v>
      </c>
      <c r="CH60" s="133">
        <v>55.11382125418011</v>
      </c>
      <c r="CI60" s="133">
        <v>9.4877255276685126</v>
      </c>
      <c r="CJ60" s="133">
        <v>10.771778606601094</v>
      </c>
      <c r="CK60" s="133">
        <v>23.198581287895312</v>
      </c>
      <c r="CL60" s="133">
        <v>66.099999999999994</v>
      </c>
      <c r="CM60" s="133">
        <v>86.520899999999997</v>
      </c>
      <c r="CN60" s="133">
        <v>65.44</v>
      </c>
      <c r="CO60" s="133">
        <v>10.784313725490197</v>
      </c>
      <c r="CP60" s="133">
        <v>2803622.4195596655</v>
      </c>
      <c r="CQ60" s="133">
        <v>816.0384263356533</v>
      </c>
      <c r="CR60" s="133">
        <v>3435.6500001465351</v>
      </c>
    </row>
    <row r="61" spans="1:96" ht="15.75" customHeight="1" x14ac:dyDescent="0.3">
      <c r="A61" s="125" t="s">
        <v>381</v>
      </c>
      <c r="B61" s="128" t="s">
        <v>353</v>
      </c>
      <c r="C61" s="128" t="s">
        <v>356</v>
      </c>
      <c r="D61" s="130">
        <v>5069</v>
      </c>
      <c r="E61" s="180">
        <v>338452.875</v>
      </c>
      <c r="F61" s="180">
        <v>31470.7109375</v>
      </c>
      <c r="G61" s="179">
        <v>2.1015927770847522E-3</v>
      </c>
      <c r="H61" s="179">
        <v>1.9541455748003949E-4</v>
      </c>
      <c r="I61" s="139">
        <v>13.281868106835033</v>
      </c>
      <c r="J61" s="139">
        <v>14.416803027034883</v>
      </c>
      <c r="K61" s="139">
        <v>0</v>
      </c>
      <c r="L61" s="139">
        <v>2.8222967162660333</v>
      </c>
      <c r="M61" s="139">
        <v>0</v>
      </c>
      <c r="N61" s="139">
        <v>0</v>
      </c>
      <c r="O61" s="133"/>
      <c r="P61" s="133"/>
      <c r="Q61" s="139">
        <v>0</v>
      </c>
      <c r="R61" s="139">
        <v>7</v>
      </c>
      <c r="S61" s="139">
        <v>5</v>
      </c>
      <c r="T61" s="139">
        <v>38.367748965929223</v>
      </c>
      <c r="U61" s="139">
        <v>65.211557260767222</v>
      </c>
      <c r="V61" s="139">
        <v>519.04541880421095</v>
      </c>
      <c r="W61" s="139">
        <v>4.8871845724134282</v>
      </c>
      <c r="X61" s="137">
        <v>996.06106227622763</v>
      </c>
      <c r="Y61" s="135">
        <v>4.0263591860808026</v>
      </c>
      <c r="Z61" s="138">
        <v>1.1399999999999999</v>
      </c>
      <c r="AA61" s="141">
        <v>12.046672216073954</v>
      </c>
      <c r="AB61" s="200">
        <v>0.30438353897295478</v>
      </c>
      <c r="AC61" s="139">
        <v>5.8</v>
      </c>
      <c r="AD61" s="139">
        <v>9.1</v>
      </c>
      <c r="AE61" s="142">
        <v>60</v>
      </c>
      <c r="AF61" s="143">
        <v>0.91202408075332642</v>
      </c>
      <c r="AG61" s="144">
        <v>0.45573297142982483</v>
      </c>
      <c r="AH61" s="144">
        <v>0</v>
      </c>
      <c r="AI61" s="144">
        <v>0</v>
      </c>
      <c r="AJ61" s="141">
        <v>0.61199999999999999</v>
      </c>
      <c r="AK61" s="123">
        <v>12.62</v>
      </c>
      <c r="AL61" s="123">
        <v>23.96</v>
      </c>
      <c r="AM61" s="201">
        <v>34.023474947098947</v>
      </c>
      <c r="AN61" s="128">
        <v>0.442</v>
      </c>
      <c r="AO61" s="123">
        <v>0.94</v>
      </c>
      <c r="AP61" s="123">
        <v>1.23</v>
      </c>
      <c r="AQ61" s="145">
        <v>1.07</v>
      </c>
      <c r="AR61" s="202">
        <v>2.0962730000000001</v>
      </c>
      <c r="AS61" s="202">
        <v>4.9564250162043324</v>
      </c>
      <c r="AT61" s="123">
        <v>40</v>
      </c>
      <c r="AU61" s="204">
        <v>1.4145194292068499</v>
      </c>
      <c r="AV61" s="133">
        <v>6.7324662208557102</v>
      </c>
      <c r="AW61" s="146">
        <v>0.04</v>
      </c>
      <c r="AX61" s="151">
        <v>1465.6469222394476</v>
      </c>
      <c r="AY61" s="148"/>
      <c r="AZ61" s="128">
        <v>21.4</v>
      </c>
      <c r="BA61" s="203">
        <v>2.9</v>
      </c>
      <c r="BB61" s="203">
        <v>3.9</v>
      </c>
      <c r="BC61" s="139">
        <v>28.400000000000006</v>
      </c>
      <c r="BD61" s="139">
        <v>80.132215511643579</v>
      </c>
      <c r="BE61" s="133">
        <v>20.890123684604777</v>
      </c>
      <c r="BF61" s="140">
        <v>283.95251623432239</v>
      </c>
      <c r="BG61" s="139">
        <v>25.4</v>
      </c>
      <c r="BH61" s="140">
        <v>10.00000443841018</v>
      </c>
      <c r="BI61" s="139">
        <v>7</v>
      </c>
      <c r="BJ61" s="139">
        <v>42.1</v>
      </c>
      <c r="BK61" s="139">
        <v>7.4</v>
      </c>
      <c r="BL61" s="153">
        <v>1.64</v>
      </c>
      <c r="BM61" s="153">
        <v>5.2</v>
      </c>
      <c r="BN61" s="141">
        <v>0.7</v>
      </c>
      <c r="BO61" s="147">
        <v>49.4</v>
      </c>
      <c r="BP61" s="143">
        <v>-0.78787827491760254</v>
      </c>
      <c r="BQ61" s="133">
        <v>26</v>
      </c>
      <c r="BR61" s="133">
        <v>3.7833333015441895</v>
      </c>
      <c r="BS61" s="133" t="s">
        <v>465</v>
      </c>
      <c r="BT61" s="133">
        <v>3.0719556077880226</v>
      </c>
      <c r="BU61" s="133">
        <v>1.2694397350407136</v>
      </c>
      <c r="BV61" s="133">
        <v>6.062176165803109</v>
      </c>
      <c r="BW61" s="133">
        <v>3.0115623851628692</v>
      </c>
      <c r="BX61" s="133">
        <v>0</v>
      </c>
      <c r="BY61" s="133">
        <v>68.385792964982755</v>
      </c>
      <c r="BZ61" s="133">
        <v>89.230769230769226</v>
      </c>
      <c r="CA61" s="133">
        <v>68.3</v>
      </c>
      <c r="CB61" s="133">
        <v>93.618430000000004</v>
      </c>
      <c r="CC61" s="133">
        <v>85.4</v>
      </c>
      <c r="CD61" s="133">
        <v>95.5</v>
      </c>
      <c r="CE61" s="133">
        <v>66.599999999999994</v>
      </c>
      <c r="CF61" s="133">
        <v>37.1</v>
      </c>
      <c r="CG61" s="133">
        <v>71.7</v>
      </c>
      <c r="CH61" s="133">
        <v>59.694504203528112</v>
      </c>
      <c r="CI61" s="133">
        <v>6.1287936259454883</v>
      </c>
      <c r="CJ61" s="133">
        <v>10.672554417594728</v>
      </c>
      <c r="CK61" s="133">
        <v>16.984228918704321</v>
      </c>
      <c r="CL61" s="133">
        <v>69</v>
      </c>
      <c r="CM61" s="133">
        <v>33.886400000000002</v>
      </c>
      <c r="CN61" s="133">
        <v>69.63</v>
      </c>
      <c r="CO61" s="133">
        <v>16.923076923076923</v>
      </c>
      <c r="CP61" s="133">
        <v>1892705.2708860743</v>
      </c>
      <c r="CQ61" s="133">
        <v>996.06106227622763</v>
      </c>
      <c r="CR61" s="133">
        <v>1900.1900009632034</v>
      </c>
    </row>
    <row r="62" spans="1:96" ht="15.75" customHeight="1" x14ac:dyDescent="0.3">
      <c r="A62" s="125" t="s">
        <v>381</v>
      </c>
      <c r="B62" s="128" t="s">
        <v>353</v>
      </c>
      <c r="C62" s="128" t="s">
        <v>327</v>
      </c>
      <c r="D62" s="130">
        <v>5070</v>
      </c>
      <c r="E62" s="180">
        <v>338452.875</v>
      </c>
      <c r="F62" s="180">
        <v>31470.7109375</v>
      </c>
      <c r="G62" s="179">
        <v>2.1015927770847522E-3</v>
      </c>
      <c r="H62" s="179">
        <v>1.9541455748003949E-4</v>
      </c>
      <c r="I62" s="139">
        <v>26.824148066488856</v>
      </c>
      <c r="J62" s="139">
        <v>4.7469732340703841</v>
      </c>
      <c r="K62" s="139">
        <v>0</v>
      </c>
      <c r="L62" s="139">
        <v>2.9219699853620074</v>
      </c>
      <c r="M62" s="139">
        <v>0</v>
      </c>
      <c r="N62" s="139">
        <v>0</v>
      </c>
      <c r="O62" s="133"/>
      <c r="P62" s="133"/>
      <c r="Q62" s="139">
        <v>0</v>
      </c>
      <c r="R62" s="139">
        <v>19</v>
      </c>
      <c r="S62" s="139">
        <v>22</v>
      </c>
      <c r="T62" s="139">
        <v>88.159318275804921</v>
      </c>
      <c r="U62" s="139">
        <v>89.484302989187924</v>
      </c>
      <c r="V62" s="139">
        <v>344.17187828269761</v>
      </c>
      <c r="W62" s="139">
        <v>10.389089205127869</v>
      </c>
      <c r="X62" s="137">
        <v>1102.4458346341471</v>
      </c>
      <c r="Y62" s="135">
        <v>4.6022453642920595</v>
      </c>
      <c r="Z62" s="138">
        <v>1.44</v>
      </c>
      <c r="AA62" s="141">
        <v>14.690118858670267</v>
      </c>
      <c r="AB62" s="200">
        <v>0.76458802484399524</v>
      </c>
      <c r="AC62" s="139">
        <v>12.7</v>
      </c>
      <c r="AD62" s="139">
        <v>10.5</v>
      </c>
      <c r="AE62" s="142">
        <v>60</v>
      </c>
      <c r="AF62" s="143">
        <v>0.91202408075332642</v>
      </c>
      <c r="AG62" s="144">
        <v>0.45573297142982483</v>
      </c>
      <c r="AH62" s="144">
        <v>0</v>
      </c>
      <c r="AI62" s="144">
        <v>0</v>
      </c>
      <c r="AJ62" s="141">
        <v>0.64200000000000002</v>
      </c>
      <c r="AK62" s="123">
        <v>23.72</v>
      </c>
      <c r="AL62" s="123">
        <v>39.65</v>
      </c>
      <c r="AM62" s="201">
        <v>36.441167220424802</v>
      </c>
      <c r="AN62" s="128">
        <v>0.39600000000000002</v>
      </c>
      <c r="AO62" s="123">
        <v>1.1200000000000001</v>
      </c>
      <c r="AP62" s="123">
        <v>1.42</v>
      </c>
      <c r="AQ62" s="145">
        <v>1.26</v>
      </c>
      <c r="AR62" s="202">
        <v>0.88652500000000001</v>
      </c>
      <c r="AS62" s="202">
        <v>3.242328354120807</v>
      </c>
      <c r="AT62" s="123">
        <v>40</v>
      </c>
      <c r="AU62" s="204">
        <v>1.4145194292068499</v>
      </c>
      <c r="AV62" s="133">
        <v>6.7324662208557102</v>
      </c>
      <c r="AW62" s="146">
        <v>0.02</v>
      </c>
      <c r="AX62" s="151">
        <v>0</v>
      </c>
      <c r="AY62" s="148"/>
      <c r="AZ62" s="128">
        <v>34.200000000000003</v>
      </c>
      <c r="BA62" s="203">
        <v>2.9</v>
      </c>
      <c r="BB62" s="203">
        <v>7</v>
      </c>
      <c r="BC62" s="139">
        <v>36.700000000000003</v>
      </c>
      <c r="BD62" s="139">
        <v>0</v>
      </c>
      <c r="BE62" s="133">
        <v>0</v>
      </c>
      <c r="BF62" s="140">
        <v>0</v>
      </c>
      <c r="BG62" s="139">
        <v>37.43</v>
      </c>
      <c r="BH62" s="140">
        <v>9.9999837835471119</v>
      </c>
      <c r="BI62" s="139">
        <v>11.5</v>
      </c>
      <c r="BJ62" s="139">
        <v>19</v>
      </c>
      <c r="BK62" s="139">
        <v>12.1</v>
      </c>
      <c r="BL62" s="153">
        <v>1.65</v>
      </c>
      <c r="BM62" s="153">
        <v>4.1999999999999993</v>
      </c>
      <c r="BN62" s="141">
        <v>0.86</v>
      </c>
      <c r="BO62" s="147">
        <v>54.4</v>
      </c>
      <c r="BP62" s="143">
        <v>-0.78787827491760254</v>
      </c>
      <c r="BQ62" s="133">
        <v>26</v>
      </c>
      <c r="BR62" s="133">
        <v>3.7833333015441895</v>
      </c>
      <c r="BS62" s="133" t="s">
        <v>465</v>
      </c>
      <c r="BT62" s="133">
        <v>4.5892351274787542</v>
      </c>
      <c r="BU62" s="133">
        <v>1.2694397350407136</v>
      </c>
      <c r="BV62" s="133">
        <v>10.923217550274222</v>
      </c>
      <c r="BW62" s="133">
        <v>2.6638690269558638</v>
      </c>
      <c r="BX62" s="133">
        <v>0</v>
      </c>
      <c r="BY62" s="133">
        <v>48.651023450897199</v>
      </c>
      <c r="BZ62" s="133">
        <v>57.446808510638299</v>
      </c>
      <c r="CA62" s="133">
        <v>44.7</v>
      </c>
      <c r="CB62" s="133">
        <v>88.156059999999997</v>
      </c>
      <c r="CC62" s="133">
        <v>80.8</v>
      </c>
      <c r="CD62" s="133">
        <v>97.4</v>
      </c>
      <c r="CE62" s="133">
        <v>55.4</v>
      </c>
      <c r="CF62" s="133">
        <v>29.3</v>
      </c>
      <c r="CG62" s="133">
        <v>47.2</v>
      </c>
      <c r="CH62" s="133">
        <v>41.810049619484914</v>
      </c>
      <c r="CI62" s="133">
        <v>5.1146285317552591</v>
      </c>
      <c r="CJ62" s="133">
        <v>5.061351151216142</v>
      </c>
      <c r="CK62" s="133">
        <v>6.4397657450483177</v>
      </c>
      <c r="CL62" s="133">
        <v>72.599999999999994</v>
      </c>
      <c r="CM62" s="133">
        <v>67.159899999999993</v>
      </c>
      <c r="CN62" s="133">
        <v>73.31</v>
      </c>
      <c r="CO62" s="133">
        <v>29.787234042553191</v>
      </c>
      <c r="CP62" s="133">
        <v>1876969.1562928488</v>
      </c>
      <c r="CQ62" s="133">
        <v>1102.4458346341471</v>
      </c>
      <c r="CR62" s="133">
        <v>1702.5500004866285</v>
      </c>
    </row>
    <row r="63" spans="1:96" ht="15.75" customHeight="1" x14ac:dyDescent="0.3">
      <c r="A63" s="125" t="s">
        <v>381</v>
      </c>
      <c r="B63" s="128" t="s">
        <v>353</v>
      </c>
      <c r="C63" s="128" t="s">
        <v>357</v>
      </c>
      <c r="D63" s="130">
        <v>5076</v>
      </c>
      <c r="E63" s="180">
        <v>338452.875</v>
      </c>
      <c r="F63" s="180">
        <v>31470.7109375</v>
      </c>
      <c r="G63" s="179">
        <v>2.1015927770847522E-3</v>
      </c>
      <c r="H63" s="179">
        <v>1.9541455748003949E-4</v>
      </c>
      <c r="I63" s="139">
        <v>30.440243547184352</v>
      </c>
      <c r="J63" s="139">
        <v>16.489366189962023</v>
      </c>
      <c r="K63" s="139">
        <v>0</v>
      </c>
      <c r="L63" s="139">
        <v>6.6827993433604194</v>
      </c>
      <c r="M63" s="139">
        <v>0</v>
      </c>
      <c r="N63" s="139">
        <v>0</v>
      </c>
      <c r="O63" s="133"/>
      <c r="P63" s="133"/>
      <c r="Q63" s="139">
        <v>0</v>
      </c>
      <c r="R63" s="139">
        <v>26</v>
      </c>
      <c r="S63" s="139">
        <v>133.30000000000001</v>
      </c>
      <c r="T63" s="139">
        <v>29.045349175801139</v>
      </c>
      <c r="U63" s="139">
        <v>55.746332092960941</v>
      </c>
      <c r="V63" s="139">
        <v>577.77496907659361</v>
      </c>
      <c r="W63" s="139">
        <v>13.963878050518129</v>
      </c>
      <c r="X63" s="137">
        <v>1213.0805510406137</v>
      </c>
      <c r="Y63" s="135">
        <v>4.2711523845152506</v>
      </c>
      <c r="Z63" s="138">
        <v>1.47</v>
      </c>
      <c r="AA63" s="141">
        <v>13.449556331017678</v>
      </c>
      <c r="AB63" s="200">
        <v>0.57632138157739976</v>
      </c>
      <c r="AC63" s="139">
        <v>3.3</v>
      </c>
      <c r="AD63" s="139">
        <v>10.4</v>
      </c>
      <c r="AE63" s="142">
        <v>60</v>
      </c>
      <c r="AF63" s="143">
        <v>0.91202408075332642</v>
      </c>
      <c r="AG63" s="144">
        <v>0.45573297142982483</v>
      </c>
      <c r="AH63" s="144">
        <v>0</v>
      </c>
      <c r="AI63" s="144">
        <v>0</v>
      </c>
      <c r="AJ63" s="141">
        <v>0.61199999999999999</v>
      </c>
      <c r="AK63" s="123">
        <v>16.84</v>
      </c>
      <c r="AL63" s="123">
        <v>32.979999999999997</v>
      </c>
      <c r="AM63" s="201">
        <v>28.109909693861354</v>
      </c>
      <c r="AN63" s="128">
        <v>0.39600000000000002</v>
      </c>
      <c r="AO63" s="123">
        <v>0.99</v>
      </c>
      <c r="AP63" s="123">
        <v>1.37</v>
      </c>
      <c r="AQ63" s="145">
        <v>1.33</v>
      </c>
      <c r="AR63" s="202">
        <v>2.5201069999999999</v>
      </c>
      <c r="AS63" s="202">
        <v>3.444250384234862</v>
      </c>
      <c r="AT63" s="123">
        <v>40</v>
      </c>
      <c r="AU63" s="204">
        <v>1.4145194292068499</v>
      </c>
      <c r="AV63" s="133">
        <v>6.7324662208557102</v>
      </c>
      <c r="AW63" s="146">
        <v>0.02</v>
      </c>
      <c r="AX63" s="151">
        <v>0</v>
      </c>
      <c r="AY63" s="148"/>
      <c r="AZ63" s="128">
        <v>25.4</v>
      </c>
      <c r="BA63" s="203">
        <v>3.5</v>
      </c>
      <c r="BB63" s="203">
        <v>6</v>
      </c>
      <c r="BC63" s="139">
        <v>19.200000000000003</v>
      </c>
      <c r="BD63" s="139">
        <v>52.039297082676256</v>
      </c>
      <c r="BE63" s="133">
        <v>0</v>
      </c>
      <c r="BF63" s="140">
        <v>0</v>
      </c>
      <c r="BG63" s="139">
        <v>15.93</v>
      </c>
      <c r="BH63" s="140">
        <v>4.999987264887074</v>
      </c>
      <c r="BI63" s="139">
        <v>11.2</v>
      </c>
      <c r="BJ63" s="139">
        <v>41.5</v>
      </c>
      <c r="BK63" s="139">
        <v>8.5</v>
      </c>
      <c r="BL63" s="153">
        <v>1.37</v>
      </c>
      <c r="BM63" s="153">
        <v>5</v>
      </c>
      <c r="BN63" s="141">
        <v>0.08</v>
      </c>
      <c r="BO63" s="147">
        <v>78.399999999999991</v>
      </c>
      <c r="BP63" s="143">
        <v>-0.78787827491760254</v>
      </c>
      <c r="BQ63" s="133">
        <v>26</v>
      </c>
      <c r="BR63" s="133">
        <v>3.7833333015441895</v>
      </c>
      <c r="BS63" s="133" t="s">
        <v>465</v>
      </c>
      <c r="BT63" s="133">
        <v>4.0713131418443416</v>
      </c>
      <c r="BU63" s="133">
        <v>1.2694397350407136</v>
      </c>
      <c r="BV63" s="133">
        <v>4.6939541870071348</v>
      </c>
      <c r="BW63" s="133">
        <v>2.9488935013516544</v>
      </c>
      <c r="BX63" s="133">
        <v>0</v>
      </c>
      <c r="BY63" s="133">
        <v>56.156439265283986</v>
      </c>
      <c r="BZ63" s="133">
        <v>87.951807228915669</v>
      </c>
      <c r="CA63" s="133">
        <v>68</v>
      </c>
      <c r="CB63" s="133">
        <v>93.574529999999996</v>
      </c>
      <c r="CC63" s="133">
        <v>87.9</v>
      </c>
      <c r="CD63" s="133">
        <v>94.8</v>
      </c>
      <c r="CE63" s="133">
        <v>48.5</v>
      </c>
      <c r="CF63" s="133">
        <v>21.4</v>
      </c>
      <c r="CG63" s="133">
        <v>42.7</v>
      </c>
      <c r="CH63" s="133">
        <v>48.677765958611261</v>
      </c>
      <c r="CI63" s="133">
        <v>6.418179973530072</v>
      </c>
      <c r="CJ63" s="133">
        <v>8.9507590982203169</v>
      </c>
      <c r="CK63" s="133">
        <v>21.043596296372076</v>
      </c>
      <c r="CL63" s="133">
        <v>67.400000000000006</v>
      </c>
      <c r="CM63" s="133">
        <v>61.263999999999996</v>
      </c>
      <c r="CN63" s="133">
        <v>66</v>
      </c>
      <c r="CO63" s="133">
        <v>20.481927710843372</v>
      </c>
      <c r="CP63" s="133">
        <v>2882437.0890654209</v>
      </c>
      <c r="CQ63" s="133">
        <v>1213.0805510406137</v>
      </c>
      <c r="CR63" s="133">
        <v>2376.1299994405049</v>
      </c>
    </row>
    <row r="64" spans="1:96" ht="15.75" customHeight="1" x14ac:dyDescent="0.3">
      <c r="A64" s="125" t="s">
        <v>381</v>
      </c>
      <c r="B64" s="128" t="s">
        <v>353</v>
      </c>
      <c r="C64" s="128" t="s">
        <v>353</v>
      </c>
      <c r="D64" s="130">
        <v>5081</v>
      </c>
      <c r="E64" s="180">
        <v>338452.875</v>
      </c>
      <c r="F64" s="180">
        <v>31470.7109375</v>
      </c>
      <c r="G64" s="179">
        <v>2.1015927770847522E-3</v>
      </c>
      <c r="H64" s="179">
        <v>1.9541455748003949E-4</v>
      </c>
      <c r="I64" s="139">
        <v>8.6965693232453614</v>
      </c>
      <c r="J64" s="139">
        <v>4.2479849247478318</v>
      </c>
      <c r="K64" s="139">
        <v>0</v>
      </c>
      <c r="L64" s="139">
        <v>0.63615036059308783</v>
      </c>
      <c r="M64" s="139">
        <v>0</v>
      </c>
      <c r="N64" s="139">
        <v>0</v>
      </c>
      <c r="O64" s="133"/>
      <c r="P64" s="133"/>
      <c r="Q64" s="139">
        <v>0</v>
      </c>
      <c r="R64" s="139">
        <v>19</v>
      </c>
      <c r="S64" s="139">
        <v>84</v>
      </c>
      <c r="T64" s="139">
        <v>74.885502879942152</v>
      </c>
      <c r="U64" s="139">
        <v>82.865664043763417</v>
      </c>
      <c r="V64" s="139">
        <v>1161.79944955051</v>
      </c>
      <c r="W64" s="139">
        <v>17.296664983244732</v>
      </c>
      <c r="X64" s="137">
        <v>1199.0232652036302</v>
      </c>
      <c r="Y64" s="135">
        <v>4.0949337128683192</v>
      </c>
      <c r="Z64" s="138">
        <v>1.25</v>
      </c>
      <c r="AA64" s="141">
        <v>28.56353374088917</v>
      </c>
      <c r="AB64" s="200">
        <v>1.7643171861260742</v>
      </c>
      <c r="AC64" s="139">
        <v>9.1999999999999993</v>
      </c>
      <c r="AD64" s="139">
        <v>8.4</v>
      </c>
      <c r="AE64" s="142">
        <v>60</v>
      </c>
      <c r="AF64" s="143">
        <v>0.91202408075332642</v>
      </c>
      <c r="AG64" s="144">
        <v>0.45573297142982483</v>
      </c>
      <c r="AH64" s="144">
        <v>0</v>
      </c>
      <c r="AI64" s="144">
        <v>0</v>
      </c>
      <c r="AJ64" s="141">
        <v>0.64200000000000002</v>
      </c>
      <c r="AK64" s="123">
        <v>7.3</v>
      </c>
      <c r="AL64" s="123">
        <v>20.149999999999999</v>
      </c>
      <c r="AM64" s="201">
        <v>28.638703852767172</v>
      </c>
      <c r="AN64" s="128">
        <v>0.504</v>
      </c>
      <c r="AO64" s="123">
        <v>0.99</v>
      </c>
      <c r="AP64" s="123">
        <v>1.1399999999999999</v>
      </c>
      <c r="AQ64" s="145">
        <v>1.01</v>
      </c>
      <c r="AR64" s="202">
        <v>1.3390470000000001</v>
      </c>
      <c r="AS64" s="202">
        <v>4.6957464511093443</v>
      </c>
      <c r="AT64" s="123">
        <v>40</v>
      </c>
      <c r="AU64" s="204">
        <v>1.4145194292068499</v>
      </c>
      <c r="AV64" s="133">
        <v>6.7324662208557102</v>
      </c>
      <c r="AW64" s="146">
        <v>0.05</v>
      </c>
      <c r="AX64" s="151">
        <v>1.4286729003390302</v>
      </c>
      <c r="AY64" s="148"/>
      <c r="AZ64" s="128">
        <v>33.9</v>
      </c>
      <c r="BA64" s="203">
        <v>2.1</v>
      </c>
      <c r="BB64" s="203">
        <v>5.2</v>
      </c>
      <c r="BC64" s="139">
        <v>24.400000000000006</v>
      </c>
      <c r="BD64" s="139">
        <v>71.780586563666972</v>
      </c>
      <c r="BE64" s="133">
        <v>0</v>
      </c>
      <c r="BF64" s="140">
        <v>26.331940868259537</v>
      </c>
      <c r="BG64" s="139">
        <v>11.56</v>
      </c>
      <c r="BH64" s="140">
        <v>5.0000176147512976</v>
      </c>
      <c r="BI64" s="139">
        <v>9.8000000000000007</v>
      </c>
      <c r="BJ64" s="139">
        <v>17</v>
      </c>
      <c r="BK64" s="139">
        <v>9.1</v>
      </c>
      <c r="BL64" s="153">
        <v>1.57</v>
      </c>
      <c r="BM64" s="153">
        <v>4.5999999999999996</v>
      </c>
      <c r="BN64" s="141">
        <v>1.9</v>
      </c>
      <c r="BO64" s="147">
        <v>78.5</v>
      </c>
      <c r="BP64" s="143">
        <v>-0.78787827491760254</v>
      </c>
      <c r="BQ64" s="133">
        <v>26</v>
      </c>
      <c r="BR64" s="133">
        <v>3.7833333015441895</v>
      </c>
      <c r="BS64" s="133" t="s">
        <v>465</v>
      </c>
      <c r="BT64" s="133">
        <v>9.9176389842141397</v>
      </c>
      <c r="BU64" s="133">
        <v>1.2694397350407136</v>
      </c>
      <c r="BV64" s="133">
        <v>0</v>
      </c>
      <c r="BW64" s="133">
        <v>5.7082433145499509</v>
      </c>
      <c r="BX64" s="133">
        <v>0</v>
      </c>
      <c r="BY64" s="133">
        <v>61.965885620330099</v>
      </c>
      <c r="BZ64" s="133">
        <v>80.341880341880341</v>
      </c>
      <c r="CA64" s="133">
        <v>59.7</v>
      </c>
      <c r="CB64" s="133">
        <v>88.536339999999996</v>
      </c>
      <c r="CC64" s="133">
        <v>91.2</v>
      </c>
      <c r="CD64" s="133">
        <v>97.9</v>
      </c>
      <c r="CE64" s="133">
        <v>82.2</v>
      </c>
      <c r="CF64" s="133">
        <v>51</v>
      </c>
      <c r="CG64" s="133">
        <v>52.4</v>
      </c>
      <c r="CH64" s="133">
        <v>58.105691093130183</v>
      </c>
      <c r="CI64" s="133">
        <v>7.1524976471469266</v>
      </c>
      <c r="CJ64" s="133">
        <v>7.530754734255658</v>
      </c>
      <c r="CK64" s="133">
        <v>30.534645028312745</v>
      </c>
      <c r="CL64" s="133">
        <v>81.900000000000006</v>
      </c>
      <c r="CM64" s="133">
        <v>130.0094</v>
      </c>
      <c r="CN64" s="133">
        <v>81.489999999999995</v>
      </c>
      <c r="CO64" s="133">
        <v>11.111111111111111</v>
      </c>
      <c r="CP64" s="133">
        <v>2908075.0565918679</v>
      </c>
      <c r="CQ64" s="133">
        <v>1199.0232652036302</v>
      </c>
      <c r="CR64" s="133">
        <v>2425.3699998873576</v>
      </c>
    </row>
    <row r="65" spans="1:96" ht="15.75" customHeight="1" x14ac:dyDescent="0.3">
      <c r="A65" s="125" t="s">
        <v>381</v>
      </c>
      <c r="B65" s="128" t="s">
        <v>353</v>
      </c>
      <c r="C65" s="128" t="s">
        <v>358</v>
      </c>
      <c r="D65" s="130">
        <v>5088</v>
      </c>
      <c r="E65" s="180">
        <v>338452.875</v>
      </c>
      <c r="F65" s="180">
        <v>31470.7109375</v>
      </c>
      <c r="G65" s="179">
        <v>2.1015927770847522E-3</v>
      </c>
      <c r="H65" s="179">
        <v>1.9541455748003949E-4</v>
      </c>
      <c r="I65" s="139">
        <v>34.620410035447399</v>
      </c>
      <c r="J65" s="139">
        <v>33.468659747784436</v>
      </c>
      <c r="K65" s="139">
        <v>0</v>
      </c>
      <c r="L65" s="139">
        <v>7.2214983059888826</v>
      </c>
      <c r="M65" s="139">
        <v>0</v>
      </c>
      <c r="N65" s="139">
        <v>0</v>
      </c>
      <c r="O65" s="133"/>
      <c r="P65" s="133"/>
      <c r="Q65" s="139">
        <v>0</v>
      </c>
      <c r="R65" s="139">
        <v>18</v>
      </c>
      <c r="S65" s="139">
        <v>234.3</v>
      </c>
      <c r="T65" s="139">
        <v>29.08410762369758</v>
      </c>
      <c r="U65" s="139">
        <v>46.018066475460522</v>
      </c>
      <c r="V65" s="139">
        <v>389.97586128102159</v>
      </c>
      <c r="W65" s="139">
        <v>15.801752428339563</v>
      </c>
      <c r="X65" s="137">
        <v>1462.1963206986916</v>
      </c>
      <c r="Y65" s="135">
        <v>4.3323281643591143</v>
      </c>
      <c r="Z65" s="138">
        <v>1.38</v>
      </c>
      <c r="AA65" s="141">
        <v>10.717631117305798</v>
      </c>
      <c r="AB65" s="200">
        <v>0.35671785531361633</v>
      </c>
      <c r="AC65" s="139">
        <v>4.7</v>
      </c>
      <c r="AD65" s="139">
        <v>10.999999999999998</v>
      </c>
      <c r="AE65" s="142">
        <v>60</v>
      </c>
      <c r="AF65" s="143">
        <v>0.91202408075332642</v>
      </c>
      <c r="AG65" s="144">
        <v>0.45573297142982483</v>
      </c>
      <c r="AH65" s="144">
        <v>0</v>
      </c>
      <c r="AI65" s="144">
        <v>0</v>
      </c>
      <c r="AJ65" s="141">
        <v>0.61199999999999999</v>
      </c>
      <c r="AK65" s="123">
        <v>12.39</v>
      </c>
      <c r="AL65" s="123">
        <v>30.47</v>
      </c>
      <c r="AM65" s="201">
        <v>35.33968948858265</v>
      </c>
      <c r="AN65" s="128">
        <v>0.40600000000000003</v>
      </c>
      <c r="AO65" s="123">
        <v>1.0900000000000001</v>
      </c>
      <c r="AP65" s="123">
        <v>1.35</v>
      </c>
      <c r="AQ65" s="145">
        <v>1.22</v>
      </c>
      <c r="AR65" s="202">
        <v>1.489668</v>
      </c>
      <c r="AS65" s="202">
        <v>3.571614573297162</v>
      </c>
      <c r="AT65" s="123">
        <v>40</v>
      </c>
      <c r="AU65" s="204">
        <v>1.4145194292068499</v>
      </c>
      <c r="AV65" s="133">
        <v>6.7324662208557102</v>
      </c>
      <c r="AW65" s="146">
        <v>0.04</v>
      </c>
      <c r="AX65" s="151">
        <v>3113.8671917074103</v>
      </c>
      <c r="AY65" s="148"/>
      <c r="AZ65" s="128">
        <v>29.6</v>
      </c>
      <c r="BA65" s="203">
        <v>6.6</v>
      </c>
      <c r="BB65" s="203">
        <v>9.1999999999999993</v>
      </c>
      <c r="BC65" s="139">
        <v>39.700000000000003</v>
      </c>
      <c r="BD65" s="139">
        <v>1036.3325458128029</v>
      </c>
      <c r="BE65" s="133">
        <v>322.48212805060234</v>
      </c>
      <c r="BF65" s="140">
        <v>4502.9576830688839</v>
      </c>
      <c r="BG65" s="139">
        <v>23.76</v>
      </c>
      <c r="BH65" s="140">
        <v>10.000002944095455</v>
      </c>
      <c r="BI65" s="139">
        <v>9.6999999999999993</v>
      </c>
      <c r="BJ65" s="139">
        <v>33.700000000000003</v>
      </c>
      <c r="BK65" s="139">
        <v>7.4</v>
      </c>
      <c r="BL65" s="153">
        <v>1.58</v>
      </c>
      <c r="BM65" s="153">
        <v>4.5999999999999996</v>
      </c>
      <c r="BN65" s="141">
        <v>0.64</v>
      </c>
      <c r="BO65" s="147">
        <v>91.100000000000009</v>
      </c>
      <c r="BP65" s="143">
        <v>-0.78787827491760254</v>
      </c>
      <c r="BQ65" s="133">
        <v>26</v>
      </c>
      <c r="BR65" s="133">
        <v>3.7833333015441895</v>
      </c>
      <c r="BS65" s="133" t="s">
        <v>465</v>
      </c>
      <c r="BT65" s="133">
        <v>20.764491544281263</v>
      </c>
      <c r="BU65" s="202">
        <v>2</v>
      </c>
      <c r="BV65" s="133">
        <v>21</v>
      </c>
      <c r="BW65" s="133">
        <v>5</v>
      </c>
      <c r="BX65" s="133">
        <v>0</v>
      </c>
      <c r="BY65" s="133">
        <v>34.949397401618079</v>
      </c>
      <c r="BZ65" s="133">
        <v>85</v>
      </c>
      <c r="CA65" s="133">
        <v>64.900000000000006</v>
      </c>
      <c r="CB65" s="133">
        <v>95.466890000000006</v>
      </c>
      <c r="CC65" s="133">
        <v>81.599999999999994</v>
      </c>
      <c r="CD65" s="133">
        <v>97.3</v>
      </c>
      <c r="CE65" s="133">
        <v>39.5</v>
      </c>
      <c r="CF65" s="133">
        <v>13.5</v>
      </c>
      <c r="CG65" s="133">
        <v>49.3</v>
      </c>
      <c r="CH65" s="133">
        <v>28.214400209426792</v>
      </c>
      <c r="CI65" s="133">
        <v>4.4131020295362742</v>
      </c>
      <c r="CJ65" s="133">
        <v>10.335200236913984</v>
      </c>
      <c r="CK65" s="133">
        <v>18.475484371834181</v>
      </c>
      <c r="CL65" s="133">
        <v>63.3</v>
      </c>
      <c r="CM65" s="133">
        <v>66.185900000000004</v>
      </c>
      <c r="CN65" s="133">
        <v>68.89</v>
      </c>
      <c r="CO65" s="133">
        <v>25</v>
      </c>
      <c r="CP65" s="133">
        <v>3512268.6709395498</v>
      </c>
      <c r="CQ65" s="133">
        <v>1462.1963206986916</v>
      </c>
      <c r="CR65" s="133">
        <v>2402.0499991829124</v>
      </c>
    </row>
    <row r="66" spans="1:96" s="126" customFormat="1" ht="15.75" customHeight="1" x14ac:dyDescent="0.3">
      <c r="A66" s="126" t="s">
        <v>381</v>
      </c>
      <c r="B66" s="131" t="s">
        <v>359</v>
      </c>
      <c r="C66" s="131" t="s">
        <v>360</v>
      </c>
      <c r="D66" s="132">
        <v>5527</v>
      </c>
      <c r="E66" s="180">
        <v>338452.875</v>
      </c>
      <c r="F66" s="180">
        <v>31470.7109375</v>
      </c>
      <c r="G66" s="179">
        <v>2.1015927770847522E-3</v>
      </c>
      <c r="H66" s="179">
        <v>1.9541455748003949E-4</v>
      </c>
      <c r="I66" s="139">
        <v>7.3104739219611746E-3</v>
      </c>
      <c r="J66" s="139">
        <v>5.0478718512063612</v>
      </c>
      <c r="K66" s="139">
        <v>12.03231440727518</v>
      </c>
      <c r="L66" s="139">
        <v>7.1538483854604221E-2</v>
      </c>
      <c r="M66" s="139">
        <v>0</v>
      </c>
      <c r="N66" s="139">
        <v>0</v>
      </c>
      <c r="O66" s="133"/>
      <c r="P66" s="133"/>
      <c r="Q66" s="139">
        <v>0</v>
      </c>
      <c r="R66" s="139">
        <v>17</v>
      </c>
      <c r="S66" s="175" t="s">
        <v>465</v>
      </c>
      <c r="T66" s="139">
        <v>76.843829441899061</v>
      </c>
      <c r="U66" s="139">
        <v>45.577685775476652</v>
      </c>
      <c r="V66" s="139">
        <v>502.16521092876337</v>
      </c>
      <c r="W66" s="139">
        <v>4.9827477723265252</v>
      </c>
      <c r="X66" s="137">
        <v>970.16222908970155</v>
      </c>
      <c r="Y66" s="135">
        <v>4.1774808493754305</v>
      </c>
      <c r="Z66" s="138">
        <v>1.22</v>
      </c>
      <c r="AA66" s="141">
        <v>11.788612627476667</v>
      </c>
      <c r="AB66" s="200">
        <v>1.1933059949961806</v>
      </c>
      <c r="AC66" s="139">
        <v>23.3</v>
      </c>
      <c r="AD66" s="139">
        <v>9.9</v>
      </c>
      <c r="AE66" s="142">
        <v>60</v>
      </c>
      <c r="AF66" s="143">
        <v>0.91202408075332642</v>
      </c>
      <c r="AG66" s="144">
        <v>0.45573297142982483</v>
      </c>
      <c r="AH66" s="144">
        <v>0</v>
      </c>
      <c r="AI66" s="144">
        <v>0</v>
      </c>
      <c r="AJ66" s="141">
        <v>0.63100000000000001</v>
      </c>
      <c r="AK66" s="123">
        <v>45.04</v>
      </c>
      <c r="AL66" s="123">
        <v>64.31</v>
      </c>
      <c r="AM66" s="201">
        <v>35.095029368208344</v>
      </c>
      <c r="AN66" s="128">
        <v>0.503</v>
      </c>
      <c r="AO66" s="123">
        <v>1.02</v>
      </c>
      <c r="AP66" s="123">
        <v>1.32</v>
      </c>
      <c r="AQ66" s="145">
        <v>0.98</v>
      </c>
      <c r="AR66" s="202">
        <v>1.447246</v>
      </c>
      <c r="AS66" s="202">
        <v>2.5482822342825444</v>
      </c>
      <c r="AT66" s="123">
        <v>40</v>
      </c>
      <c r="AU66" s="204">
        <v>1.4145194292068499</v>
      </c>
      <c r="AV66" s="133">
        <v>6.7324662208557102</v>
      </c>
      <c r="AW66" s="146">
        <v>0.08</v>
      </c>
      <c r="AX66" s="151">
        <v>371.02119023432846</v>
      </c>
      <c r="AY66" s="148"/>
      <c r="AZ66" s="128">
        <v>21.9</v>
      </c>
      <c r="BA66" s="203">
        <v>4.8</v>
      </c>
      <c r="BB66" s="203">
        <v>9.8000000000000007</v>
      </c>
      <c r="BC66" s="139">
        <v>18.799999999999997</v>
      </c>
      <c r="BD66" s="139">
        <v>310.17929085540629</v>
      </c>
      <c r="BE66" s="133">
        <v>0</v>
      </c>
      <c r="BF66" s="140">
        <v>741.33841144685846</v>
      </c>
      <c r="BG66" s="139">
        <v>25.14</v>
      </c>
      <c r="BH66" s="140">
        <v>10.000003029817341</v>
      </c>
      <c r="BI66" s="139">
        <v>13.7</v>
      </c>
      <c r="BJ66" s="139">
        <v>44.5</v>
      </c>
      <c r="BK66" s="139">
        <v>7.9</v>
      </c>
      <c r="BL66" s="153">
        <v>1.52</v>
      </c>
      <c r="BM66" s="153">
        <v>4.9000000000000004</v>
      </c>
      <c r="BN66" s="141">
        <v>2.2400000000000002</v>
      </c>
      <c r="BO66" s="147">
        <v>66.400000000000006</v>
      </c>
      <c r="BP66" s="143">
        <v>-0.78787827491760254</v>
      </c>
      <c r="BQ66" s="133">
        <v>26</v>
      </c>
      <c r="BR66" s="133">
        <v>3.7833333015441895</v>
      </c>
      <c r="BS66" s="133" t="s">
        <v>465</v>
      </c>
      <c r="BT66" s="133">
        <v>5.7663925785367907</v>
      </c>
      <c r="BU66" s="133">
        <v>0.56832833386528669</v>
      </c>
      <c r="BV66" s="133">
        <v>10.515463917525773</v>
      </c>
      <c r="BW66" s="133">
        <v>2.7532300003245669</v>
      </c>
      <c r="BX66" s="133">
        <v>0</v>
      </c>
      <c r="BY66" s="133">
        <v>66.020904086464327</v>
      </c>
      <c r="BZ66" s="133">
        <v>97.247706422018354</v>
      </c>
      <c r="CA66" s="133">
        <v>71.8</v>
      </c>
      <c r="CB66" s="133">
        <v>96.45975</v>
      </c>
      <c r="CC66" s="133">
        <v>88.4</v>
      </c>
      <c r="CD66" s="133">
        <v>86.7</v>
      </c>
      <c r="CE66" s="133">
        <v>71.7</v>
      </c>
      <c r="CF66" s="133">
        <v>45.9</v>
      </c>
      <c r="CG66" s="133">
        <v>87.4</v>
      </c>
      <c r="CH66" s="133">
        <v>50.974973131707848</v>
      </c>
      <c r="CI66" s="133">
        <v>7.1224863051874658</v>
      </c>
      <c r="CJ66" s="133">
        <v>9.1574823923838853</v>
      </c>
      <c r="CK66" s="133">
        <v>41.592395390773163</v>
      </c>
      <c r="CL66" s="133">
        <v>78.7</v>
      </c>
      <c r="CM66" s="133">
        <v>48.700299999999999</v>
      </c>
      <c r="CN66" s="133">
        <v>71.61</v>
      </c>
      <c r="CO66" s="133">
        <v>13.761467889908257</v>
      </c>
      <c r="CP66" s="133">
        <v>3341529.7664617379</v>
      </c>
      <c r="CQ66" s="133">
        <v>970.16222908970155</v>
      </c>
      <c r="CR66" s="133">
        <v>3444.3000008329318</v>
      </c>
    </row>
    <row r="67" spans="1:96" ht="15.75" customHeight="1" x14ac:dyDescent="0.3">
      <c r="A67" s="125" t="s">
        <v>381</v>
      </c>
      <c r="B67" s="128" t="s">
        <v>359</v>
      </c>
      <c r="C67" s="128" t="s">
        <v>361</v>
      </c>
      <c r="D67" s="130">
        <v>5532</v>
      </c>
      <c r="E67" s="180">
        <v>338452.875</v>
      </c>
      <c r="F67" s="180">
        <v>31470.7109375</v>
      </c>
      <c r="G67" s="179">
        <v>2.1015927770847522E-3</v>
      </c>
      <c r="H67" s="179">
        <v>1.9541455748003949E-4</v>
      </c>
      <c r="I67" s="139">
        <v>26.685258708791508</v>
      </c>
      <c r="J67" s="139">
        <v>27.18872406246841</v>
      </c>
      <c r="K67" s="139">
        <v>0</v>
      </c>
      <c r="L67" s="139">
        <v>4.8601029900452035</v>
      </c>
      <c r="M67" s="139">
        <v>0</v>
      </c>
      <c r="N67" s="139">
        <v>0</v>
      </c>
      <c r="O67" s="133"/>
      <c r="P67" s="133"/>
      <c r="Q67" s="139">
        <v>0</v>
      </c>
      <c r="R67" s="139">
        <v>28</v>
      </c>
      <c r="S67" s="139">
        <v>211.3</v>
      </c>
      <c r="T67" s="139">
        <v>36.023751789626083</v>
      </c>
      <c r="U67" s="139">
        <v>28.861615631331595</v>
      </c>
      <c r="V67" s="139">
        <v>209.66825463867275</v>
      </c>
      <c r="W67" s="139">
        <v>3.8367916225758578</v>
      </c>
      <c r="X67" s="137">
        <v>1238.610358529613</v>
      </c>
      <c r="Y67" s="135">
        <v>3.8858746690664283</v>
      </c>
      <c r="Z67" s="138">
        <v>1.06</v>
      </c>
      <c r="AA67" s="141">
        <v>4.7116564665852945</v>
      </c>
      <c r="AB67" s="200">
        <v>0.24336858555840299</v>
      </c>
      <c r="AC67" s="139">
        <v>25.9</v>
      </c>
      <c r="AD67" s="139">
        <v>11</v>
      </c>
      <c r="AE67" s="142">
        <v>60</v>
      </c>
      <c r="AF67" s="143">
        <v>0.91202408075332642</v>
      </c>
      <c r="AG67" s="144">
        <v>0.45573297142982483</v>
      </c>
      <c r="AH67" s="144">
        <v>0</v>
      </c>
      <c r="AI67" s="144">
        <v>0</v>
      </c>
      <c r="AJ67" s="141">
        <v>0.628</v>
      </c>
      <c r="AK67" s="123">
        <v>28.9</v>
      </c>
      <c r="AL67" s="123">
        <v>46.66</v>
      </c>
      <c r="AM67" s="201">
        <v>39.457543534971705</v>
      </c>
      <c r="AN67" s="128">
        <v>0.441</v>
      </c>
      <c r="AO67" s="123">
        <v>1.1599999999999999</v>
      </c>
      <c r="AP67" s="123">
        <v>1.07</v>
      </c>
      <c r="AQ67" s="145">
        <v>1.27</v>
      </c>
      <c r="AR67" s="202">
        <v>1.460823</v>
      </c>
      <c r="AS67" s="202">
        <v>4.8546030529370592</v>
      </c>
      <c r="AT67" s="123">
        <v>40</v>
      </c>
      <c r="AU67" s="204">
        <v>1.4145194292068499</v>
      </c>
      <c r="AV67" s="133">
        <v>6.7324662208557102</v>
      </c>
      <c r="AW67" s="146">
        <v>0.01</v>
      </c>
      <c r="AX67" s="151">
        <v>3144.5619255665902</v>
      </c>
      <c r="AY67" s="148"/>
      <c r="AZ67" s="128">
        <v>36.9</v>
      </c>
      <c r="BA67" s="203">
        <v>4.3</v>
      </c>
      <c r="BB67" s="203">
        <v>3.7</v>
      </c>
      <c r="BC67" s="139">
        <v>8.4000000000000057</v>
      </c>
      <c r="BD67" s="139">
        <v>1266.1361451792238</v>
      </c>
      <c r="BE67" s="133">
        <v>241.70854169136365</v>
      </c>
      <c r="BF67" s="140">
        <v>5220.6404354722563</v>
      </c>
      <c r="BG67" s="139">
        <v>30.57</v>
      </c>
      <c r="BH67" s="140">
        <v>14.999988423880454</v>
      </c>
      <c r="BI67" s="139">
        <v>5.9</v>
      </c>
      <c r="BJ67" s="139">
        <v>20.399999999999999</v>
      </c>
      <c r="BK67" s="139">
        <v>13.2</v>
      </c>
      <c r="BL67" s="153">
        <v>1.92</v>
      </c>
      <c r="BM67" s="153">
        <v>4.8999999999999995</v>
      </c>
      <c r="BN67" s="141">
        <v>0.18</v>
      </c>
      <c r="BO67" s="147">
        <v>45.199999999999996</v>
      </c>
      <c r="BP67" s="143">
        <v>-0.78787827491760254</v>
      </c>
      <c r="BQ67" s="133">
        <v>26</v>
      </c>
      <c r="BR67" s="133">
        <v>3.7833333015441895</v>
      </c>
      <c r="BS67" s="133" t="s">
        <v>465</v>
      </c>
      <c r="BT67" s="133">
        <v>23.758773069924615</v>
      </c>
      <c r="BU67" s="133">
        <v>0.56832833386528669</v>
      </c>
      <c r="BV67" s="133">
        <v>9.709840936899143</v>
      </c>
      <c r="BW67" s="133">
        <v>2.1760907710131732</v>
      </c>
      <c r="BX67" s="133">
        <v>0</v>
      </c>
      <c r="BY67" s="133">
        <v>61.683823774345747</v>
      </c>
      <c r="BZ67" s="133">
        <v>87.058823529411768</v>
      </c>
      <c r="CA67" s="133">
        <v>54.1</v>
      </c>
      <c r="CB67" s="133">
        <v>94.869429999999994</v>
      </c>
      <c r="CC67" s="133">
        <v>89.3</v>
      </c>
      <c r="CD67" s="133">
        <v>87.4</v>
      </c>
      <c r="CE67" s="133">
        <v>55.4</v>
      </c>
      <c r="CF67" s="133">
        <v>22.6</v>
      </c>
      <c r="CG67" s="133">
        <v>69.5</v>
      </c>
      <c r="CH67" s="133">
        <v>45.581599891439126</v>
      </c>
      <c r="CI67" s="133">
        <v>5.7265546605609812</v>
      </c>
      <c r="CJ67" s="133">
        <v>11.987587756107654</v>
      </c>
      <c r="CK67" s="133">
        <v>15.743074486386117</v>
      </c>
      <c r="CL67" s="133">
        <v>67.8</v>
      </c>
      <c r="CM67" s="133">
        <v>31.047499999999999</v>
      </c>
      <c r="CN67" s="133">
        <v>66.989999999999995</v>
      </c>
      <c r="CO67" s="133">
        <v>20</v>
      </c>
      <c r="CP67" s="133">
        <v>2619376.0278419447</v>
      </c>
      <c r="CQ67" s="133">
        <v>1238.610358529613</v>
      </c>
      <c r="CR67" s="133">
        <v>2114.7699999469364</v>
      </c>
    </row>
    <row r="68" spans="1:96" ht="15.75" customHeight="1" x14ac:dyDescent="0.3">
      <c r="A68" s="125" t="s">
        <v>381</v>
      </c>
      <c r="B68" s="128" t="s">
        <v>359</v>
      </c>
      <c r="C68" s="128" t="s">
        <v>362</v>
      </c>
      <c r="D68" s="130">
        <v>5549</v>
      </c>
      <c r="E68" s="180">
        <v>338452.875</v>
      </c>
      <c r="F68" s="180">
        <v>31470.7109375</v>
      </c>
      <c r="G68" s="179">
        <v>2.1015927770847522E-3</v>
      </c>
      <c r="H68" s="179">
        <v>1.9541455748003949E-4</v>
      </c>
      <c r="I68" s="139">
        <v>47.23444618719958</v>
      </c>
      <c r="J68" s="139">
        <v>30.691816799784142</v>
      </c>
      <c r="K68" s="139">
        <v>0</v>
      </c>
      <c r="L68" s="139">
        <v>7.1276681069223358</v>
      </c>
      <c r="M68" s="139">
        <v>0</v>
      </c>
      <c r="N68" s="139">
        <v>0</v>
      </c>
      <c r="O68" s="133"/>
      <c r="P68" s="133"/>
      <c r="Q68" s="139">
        <v>0</v>
      </c>
      <c r="R68" s="139">
        <v>24</v>
      </c>
      <c r="S68" s="139">
        <v>169.7</v>
      </c>
      <c r="T68" s="139">
        <v>23.194166112935292</v>
      </c>
      <c r="U68" s="139">
        <v>28.196774907391958</v>
      </c>
      <c r="V68" s="139">
        <v>211.06202500248347</v>
      </c>
      <c r="W68" s="139">
        <v>4.394471854306385</v>
      </c>
      <c r="X68" s="137">
        <v>1049.0823477021968</v>
      </c>
      <c r="Y68" s="135">
        <v>4.0730112490035335</v>
      </c>
      <c r="Z68" s="138">
        <v>1.43</v>
      </c>
      <c r="AA68" s="141">
        <v>7.8749784802475604</v>
      </c>
      <c r="AB68" s="200">
        <v>0.41458798372360789</v>
      </c>
      <c r="AC68" s="139">
        <v>11.1</v>
      </c>
      <c r="AD68" s="139">
        <v>11.200000000000001</v>
      </c>
      <c r="AE68" s="142">
        <v>60</v>
      </c>
      <c r="AF68" s="143">
        <v>0.91202408075332642</v>
      </c>
      <c r="AG68" s="144">
        <v>0.45573297142982483</v>
      </c>
      <c r="AH68" s="144">
        <v>0</v>
      </c>
      <c r="AI68" s="144">
        <v>0</v>
      </c>
      <c r="AJ68" s="141">
        <v>0.59099999999999997</v>
      </c>
      <c r="AK68" s="123">
        <v>53.92</v>
      </c>
      <c r="AL68" s="123">
        <v>70.819999999999993</v>
      </c>
      <c r="AM68" s="201">
        <v>29.599483588029024</v>
      </c>
      <c r="AN68" s="128">
        <v>0.45300000000000001</v>
      </c>
      <c r="AO68" s="123">
        <v>1.02</v>
      </c>
      <c r="AP68" s="123">
        <v>1.31</v>
      </c>
      <c r="AQ68" s="145">
        <v>1.1299999999999999</v>
      </c>
      <c r="AR68" s="202">
        <v>1.0630759999999999</v>
      </c>
      <c r="AS68" s="202">
        <v>4.2188877072518389</v>
      </c>
      <c r="AT68" s="123">
        <v>40</v>
      </c>
      <c r="AU68" s="204">
        <v>1.4145194292068499</v>
      </c>
      <c r="AV68" s="133">
        <v>6.7324662208557102</v>
      </c>
      <c r="AW68" s="146">
        <v>0.01</v>
      </c>
      <c r="AX68" s="151">
        <v>2658.8113735535749</v>
      </c>
      <c r="AY68" s="148"/>
      <c r="AZ68" s="128">
        <v>29.2</v>
      </c>
      <c r="BA68" s="203">
        <v>5.5</v>
      </c>
      <c r="BB68" s="203">
        <v>15.8</v>
      </c>
      <c r="BC68" s="139">
        <v>21.900000000000006</v>
      </c>
      <c r="BD68" s="139">
        <v>2266.8200183573235</v>
      </c>
      <c r="BE68" s="133">
        <v>982.21676812947783</v>
      </c>
      <c r="BF68" s="140">
        <v>15981.165042110333</v>
      </c>
      <c r="BG68" s="139">
        <v>37.270000000000003</v>
      </c>
      <c r="BH68" s="140">
        <v>20</v>
      </c>
      <c r="BI68" s="139">
        <v>19.2</v>
      </c>
      <c r="BJ68" s="139">
        <v>56.7</v>
      </c>
      <c r="BK68" s="139">
        <v>10.9</v>
      </c>
      <c r="BL68" s="153">
        <v>1.54</v>
      </c>
      <c r="BM68" s="153">
        <v>5.2</v>
      </c>
      <c r="BN68" s="141">
        <v>0.02</v>
      </c>
      <c r="BO68" s="147">
        <v>60.4</v>
      </c>
      <c r="BP68" s="143">
        <v>-0.78787827491760254</v>
      </c>
      <c r="BQ68" s="133">
        <v>26</v>
      </c>
      <c r="BR68" s="133">
        <v>3.7833333015441895</v>
      </c>
      <c r="BS68" s="133" t="s">
        <v>465</v>
      </c>
      <c r="BT68" s="133">
        <v>27.982457730015764</v>
      </c>
      <c r="BU68" s="133">
        <v>0.56832833386528669</v>
      </c>
      <c r="BV68" s="133">
        <v>24.262623879188297</v>
      </c>
      <c r="BW68" s="133">
        <v>3.9061972038278978</v>
      </c>
      <c r="BX68" s="133">
        <v>0</v>
      </c>
      <c r="BY68" s="133">
        <v>38.64755195305235</v>
      </c>
      <c r="BZ68" s="133">
        <v>73.333333333333329</v>
      </c>
      <c r="CA68" s="133">
        <v>63.5</v>
      </c>
      <c r="CB68" s="133">
        <v>96.791200000000003</v>
      </c>
      <c r="CC68" s="133">
        <v>83.5</v>
      </c>
      <c r="CD68" s="133">
        <v>97.6</v>
      </c>
      <c r="CE68" s="133">
        <v>39.299999999999997</v>
      </c>
      <c r="CF68" s="133">
        <v>35.6</v>
      </c>
      <c r="CG68" s="133">
        <v>27.1</v>
      </c>
      <c r="CH68" s="133">
        <v>31.274275749956633</v>
      </c>
      <c r="CI68" s="133">
        <v>4.9252051700438715</v>
      </c>
      <c r="CJ68" s="133">
        <v>11.378922289411703</v>
      </c>
      <c r="CK68" s="133">
        <v>21.05156715977251</v>
      </c>
      <c r="CL68" s="133">
        <v>68.099999999999994</v>
      </c>
      <c r="CM68" s="133">
        <v>16.339100000000002</v>
      </c>
      <c r="CN68" s="133">
        <v>65.760000000000005</v>
      </c>
      <c r="CO68" s="133">
        <v>22.666666666666664</v>
      </c>
      <c r="CP68" s="133">
        <v>2355231.8328896486</v>
      </c>
      <c r="CQ68" s="133">
        <v>1049.0823477021968</v>
      </c>
      <c r="CR68" s="133">
        <v>2245.0399990508931</v>
      </c>
    </row>
    <row r="69" spans="1:96" ht="15.75" customHeight="1" x14ac:dyDescent="0.3">
      <c r="A69" s="125" t="s">
        <v>381</v>
      </c>
      <c r="B69" s="128" t="s">
        <v>359</v>
      </c>
      <c r="C69" s="128" t="s">
        <v>363</v>
      </c>
      <c r="D69" s="130">
        <v>5552</v>
      </c>
      <c r="E69" s="180">
        <v>338452.875</v>
      </c>
      <c r="F69" s="180">
        <v>31470.7109375</v>
      </c>
      <c r="G69" s="179">
        <v>2.1015927770847522E-3</v>
      </c>
      <c r="H69" s="179">
        <v>1.9541455748003949E-4</v>
      </c>
      <c r="I69" s="139">
        <v>16.718804966112071</v>
      </c>
      <c r="J69" s="139">
        <v>6.6177938833603829</v>
      </c>
      <c r="K69" s="139">
        <v>0</v>
      </c>
      <c r="L69" s="139">
        <v>0.78092306240861586</v>
      </c>
      <c r="M69" s="139">
        <v>0</v>
      </c>
      <c r="N69" s="139">
        <v>0</v>
      </c>
      <c r="O69" s="133"/>
      <c r="P69" s="133"/>
      <c r="Q69" s="139">
        <v>0</v>
      </c>
      <c r="R69" s="139">
        <v>11</v>
      </c>
      <c r="S69" s="175" t="s">
        <v>465</v>
      </c>
      <c r="T69" s="139">
        <v>29.223060035895447</v>
      </c>
      <c r="U69" s="139">
        <v>21.985503019258864</v>
      </c>
      <c r="V69" s="139">
        <v>233.78521541646668</v>
      </c>
      <c r="W69" s="139">
        <v>4.2357552732277002</v>
      </c>
      <c r="X69" s="137">
        <v>1126.1359191282884</v>
      </c>
      <c r="Y69" s="135">
        <v>4.3247545137789043</v>
      </c>
      <c r="Z69" s="138">
        <v>1.23</v>
      </c>
      <c r="AA69" s="141">
        <v>6.4701695717285039</v>
      </c>
      <c r="AB69" s="200">
        <v>1.0218920775468272</v>
      </c>
      <c r="AC69" s="139">
        <v>9.6</v>
      </c>
      <c r="AD69" s="139">
        <v>10.9</v>
      </c>
      <c r="AE69" s="142">
        <v>60</v>
      </c>
      <c r="AF69" s="143">
        <v>0.91202408075332642</v>
      </c>
      <c r="AG69" s="144">
        <v>0.45573297142982483</v>
      </c>
      <c r="AH69" s="144">
        <v>0</v>
      </c>
      <c r="AI69" s="144">
        <v>0</v>
      </c>
      <c r="AJ69" s="141">
        <v>0.60599999999999998</v>
      </c>
      <c r="AK69" s="123">
        <v>23.04</v>
      </c>
      <c r="AL69" s="123">
        <v>41.98</v>
      </c>
      <c r="AM69" s="201">
        <v>31.330316223068589</v>
      </c>
      <c r="AN69" s="128">
        <v>0.438</v>
      </c>
      <c r="AO69" s="123">
        <v>1.06</v>
      </c>
      <c r="AP69" s="123">
        <v>1.1299999999999999</v>
      </c>
      <c r="AQ69" s="145">
        <v>1.45</v>
      </c>
      <c r="AR69" s="202">
        <v>2.424242</v>
      </c>
      <c r="AS69" s="202">
        <v>2.2842259231237416</v>
      </c>
      <c r="AT69" s="123">
        <v>40</v>
      </c>
      <c r="AU69" s="204">
        <v>1.4145194292068499</v>
      </c>
      <c r="AV69" s="133">
        <v>6.7324662208557102</v>
      </c>
      <c r="AW69" s="146">
        <v>0.04</v>
      </c>
      <c r="AX69" s="151">
        <v>274.00876541042635</v>
      </c>
      <c r="AY69" s="148"/>
      <c r="AZ69" s="128">
        <v>15</v>
      </c>
      <c r="BA69" s="203">
        <v>5.5</v>
      </c>
      <c r="BB69" s="203">
        <v>10.4</v>
      </c>
      <c r="BC69" s="139">
        <v>23.299999999999997</v>
      </c>
      <c r="BD69" s="139">
        <v>1240.6918735687343</v>
      </c>
      <c r="BE69" s="133">
        <v>124.597279378594</v>
      </c>
      <c r="BF69" s="140">
        <v>2702.2246629748443</v>
      </c>
      <c r="BG69" s="139">
        <v>13.77</v>
      </c>
      <c r="BH69" s="140">
        <v>4.9999838911817109</v>
      </c>
      <c r="BI69" s="139">
        <v>10.6</v>
      </c>
      <c r="BJ69" s="139">
        <v>22.5</v>
      </c>
      <c r="BK69" s="139">
        <v>8.6999999999999993</v>
      </c>
      <c r="BL69" s="153">
        <v>1.7</v>
      </c>
      <c r="BM69" s="153">
        <v>4.7</v>
      </c>
      <c r="BN69" s="141">
        <v>0.01</v>
      </c>
      <c r="BO69" s="147">
        <v>79.7</v>
      </c>
      <c r="BP69" s="143">
        <v>-0.78787827491760254</v>
      </c>
      <c r="BQ69" s="133">
        <v>26</v>
      </c>
      <c r="BR69" s="133">
        <v>3.7833333015441895</v>
      </c>
      <c r="BS69" s="133" t="s">
        <v>465</v>
      </c>
      <c r="BT69" s="133">
        <v>12.571827506578595</v>
      </c>
      <c r="BU69" s="133">
        <v>0.56832833386528669</v>
      </c>
      <c r="BV69" s="133">
        <v>14.990138067061142</v>
      </c>
      <c r="BW69" s="133">
        <v>2.0644857634219043</v>
      </c>
      <c r="BX69" s="133">
        <v>0</v>
      </c>
      <c r="BY69" s="133">
        <v>72.252178610192999</v>
      </c>
      <c r="BZ69" s="133">
        <v>79.545454545454547</v>
      </c>
      <c r="CA69" s="133">
        <v>73.599999999999994</v>
      </c>
      <c r="CB69" s="133">
        <v>96.752229999999997</v>
      </c>
      <c r="CC69" s="133">
        <v>98.4</v>
      </c>
      <c r="CD69" s="133">
        <v>97.9</v>
      </c>
      <c r="CE69" s="133">
        <v>46.8</v>
      </c>
      <c r="CF69" s="133">
        <v>51.9</v>
      </c>
      <c r="CG69" s="133">
        <v>31.9</v>
      </c>
      <c r="CH69" s="133">
        <v>55.172723430254464</v>
      </c>
      <c r="CI69" s="133">
        <v>3.3458907200286037</v>
      </c>
      <c r="CJ69" s="133">
        <v>10.108861324341738</v>
      </c>
      <c r="CK69" s="133">
        <v>8.6468404798430054</v>
      </c>
      <c r="CL69" s="133">
        <v>72.599999999999994</v>
      </c>
      <c r="CM69" s="133">
        <v>21.160799999999998</v>
      </c>
      <c r="CN69" s="133">
        <v>60.84</v>
      </c>
      <c r="CO69" s="133">
        <v>11.363636363636363</v>
      </c>
      <c r="CP69" s="133">
        <v>1404708.1609287646</v>
      </c>
      <c r="CQ69" s="133">
        <v>1126.1359191282884</v>
      </c>
      <c r="CR69" s="133">
        <v>1247.3699995433158</v>
      </c>
    </row>
    <row r="70" spans="1:96" ht="15.75" customHeight="1" x14ac:dyDescent="0.3">
      <c r="A70" s="125" t="s">
        <v>381</v>
      </c>
      <c r="B70" s="128" t="s">
        <v>359</v>
      </c>
      <c r="C70" s="128" t="s">
        <v>364</v>
      </c>
      <c r="D70" s="130">
        <v>5573</v>
      </c>
      <c r="E70" s="180">
        <v>338452.875</v>
      </c>
      <c r="F70" s="180">
        <v>31470.7109375</v>
      </c>
      <c r="G70" s="179">
        <v>2.1015927770847522E-3</v>
      </c>
      <c r="H70" s="179">
        <v>1.9541455748003949E-4</v>
      </c>
      <c r="I70" s="139">
        <v>3.723765812745091</v>
      </c>
      <c r="J70" s="139">
        <v>1.9772140765552999</v>
      </c>
      <c r="K70" s="139">
        <v>0.32033801555137054</v>
      </c>
      <c r="L70" s="139">
        <v>0</v>
      </c>
      <c r="M70" s="139">
        <v>0</v>
      </c>
      <c r="N70" s="139">
        <v>0</v>
      </c>
      <c r="O70" s="133"/>
      <c r="P70" s="133"/>
      <c r="Q70" s="139">
        <v>0</v>
      </c>
      <c r="R70" s="139">
        <v>8</v>
      </c>
      <c r="S70" s="175" t="s">
        <v>465</v>
      </c>
      <c r="T70" s="139">
        <v>39.846550695390114</v>
      </c>
      <c r="U70" s="139">
        <v>28.832904645168107</v>
      </c>
      <c r="V70" s="139">
        <v>259.70023780395542</v>
      </c>
      <c r="W70" s="139">
        <v>5.1949536060528168</v>
      </c>
      <c r="X70" s="137">
        <v>1362.8788381853294</v>
      </c>
      <c r="Y70" s="135">
        <v>4.3509317506855298</v>
      </c>
      <c r="Z70" s="138">
        <v>1.53</v>
      </c>
      <c r="AA70" s="141">
        <v>11.183525330115236</v>
      </c>
      <c r="AB70" s="200">
        <v>0.87267628498999528</v>
      </c>
      <c r="AC70" s="139">
        <v>22.2</v>
      </c>
      <c r="AD70" s="139">
        <v>11.3</v>
      </c>
      <c r="AE70" s="142">
        <v>60</v>
      </c>
      <c r="AF70" s="143">
        <v>0.91202408075332642</v>
      </c>
      <c r="AG70" s="144">
        <v>0.45573297142982483</v>
      </c>
      <c r="AH70" s="144">
        <v>0</v>
      </c>
      <c r="AI70" s="144">
        <v>0</v>
      </c>
      <c r="AJ70" s="141">
        <v>0.63100000000000001</v>
      </c>
      <c r="AK70" s="123">
        <v>14.24</v>
      </c>
      <c r="AL70" s="123">
        <v>32.299999999999997</v>
      </c>
      <c r="AM70" s="201">
        <v>41.12361777723369</v>
      </c>
      <c r="AN70" s="128">
        <v>0.39500000000000002</v>
      </c>
      <c r="AO70" s="123">
        <v>1.04</v>
      </c>
      <c r="AP70" s="123">
        <v>1.1399999999999999</v>
      </c>
      <c r="AQ70" s="145">
        <v>1.25</v>
      </c>
      <c r="AR70" s="202">
        <v>1.2077290000000001</v>
      </c>
      <c r="AS70" s="202">
        <v>7.9396416917648471</v>
      </c>
      <c r="AT70" s="123">
        <v>40</v>
      </c>
      <c r="AU70" s="204">
        <v>1.4145194292068499</v>
      </c>
      <c r="AV70" s="133">
        <v>6.7324662208557102</v>
      </c>
      <c r="AW70" s="146">
        <v>0.03</v>
      </c>
      <c r="AX70" s="151">
        <v>34.437128229045094</v>
      </c>
      <c r="AY70" s="148"/>
      <c r="AZ70" s="128">
        <v>35.299999999999997</v>
      </c>
      <c r="BA70" s="203">
        <v>3.8</v>
      </c>
      <c r="BB70" s="203">
        <v>11.4</v>
      </c>
      <c r="BC70" s="139">
        <v>24.400000000000006</v>
      </c>
      <c r="BD70" s="139">
        <v>213.09430851202771</v>
      </c>
      <c r="BE70" s="133">
        <v>51.790545632031908</v>
      </c>
      <c r="BF70" s="140">
        <v>341.60292533459392</v>
      </c>
      <c r="BG70" s="139">
        <v>18.29</v>
      </c>
      <c r="BH70" s="140">
        <v>10.000010184087566</v>
      </c>
      <c r="BI70" s="139">
        <v>8.8000000000000007</v>
      </c>
      <c r="BJ70" s="139">
        <v>44.4</v>
      </c>
      <c r="BK70" s="139">
        <v>7.3</v>
      </c>
      <c r="BL70" s="153">
        <v>1.45</v>
      </c>
      <c r="BM70" s="153">
        <v>4.1000000000000005</v>
      </c>
      <c r="BN70" s="141">
        <v>0.03</v>
      </c>
      <c r="BO70" s="147">
        <v>85.1</v>
      </c>
      <c r="BP70" s="143">
        <v>-0.78787827491760254</v>
      </c>
      <c r="BQ70" s="133">
        <v>26</v>
      </c>
      <c r="BR70" s="133">
        <v>3.7833333015441895</v>
      </c>
      <c r="BS70" s="133" t="s">
        <v>465</v>
      </c>
      <c r="BT70" s="133">
        <v>4.5105728565936181</v>
      </c>
      <c r="BU70" s="133">
        <v>0.56832833386528669</v>
      </c>
      <c r="BV70" s="133">
        <v>30.929791271347252</v>
      </c>
      <c r="BW70" s="133">
        <v>3.0837624145519</v>
      </c>
      <c r="BX70" s="133">
        <v>0</v>
      </c>
      <c r="BY70" s="133">
        <v>82.853956156538842</v>
      </c>
      <c r="BZ70" s="133">
        <v>87.5</v>
      </c>
      <c r="CA70" s="133">
        <v>72.900000000000006</v>
      </c>
      <c r="CB70" s="133">
        <v>96.311999999999998</v>
      </c>
      <c r="CC70" s="133">
        <v>91</v>
      </c>
      <c r="CD70" s="133">
        <v>84.6</v>
      </c>
      <c r="CE70" s="133">
        <v>55.9</v>
      </c>
      <c r="CF70" s="133">
        <v>44.1</v>
      </c>
      <c r="CG70" s="133">
        <v>85.1</v>
      </c>
      <c r="CH70" s="133">
        <v>57.452912559990757</v>
      </c>
      <c r="CI70" s="133">
        <v>6.2149673277892141</v>
      </c>
      <c r="CJ70" s="133">
        <v>9.2512872436557014</v>
      </c>
      <c r="CK70" s="133">
        <v>12.975298892590498</v>
      </c>
      <c r="CL70" s="133">
        <v>71.7</v>
      </c>
      <c r="CM70" s="133">
        <v>46.847999999999999</v>
      </c>
      <c r="CN70" s="133">
        <v>67.09</v>
      </c>
      <c r="CO70" s="133">
        <v>42.1875</v>
      </c>
      <c r="CP70" s="133">
        <v>2107814.7814913657</v>
      </c>
      <c r="CQ70" s="133">
        <v>1362.8788381853294</v>
      </c>
      <c r="CR70" s="133">
        <v>1546.589999370683</v>
      </c>
    </row>
    <row r="71" spans="1:96" ht="15.75" customHeight="1" x14ac:dyDescent="0.3">
      <c r="A71" s="125" t="s">
        <v>381</v>
      </c>
      <c r="B71" s="128" t="s">
        <v>359</v>
      </c>
      <c r="C71" s="128" t="s">
        <v>365</v>
      </c>
      <c r="D71" s="130">
        <v>5577</v>
      </c>
      <c r="E71" s="180">
        <v>338452.875</v>
      </c>
      <c r="F71" s="180">
        <v>31470.7109375</v>
      </c>
      <c r="G71" s="179">
        <v>2.1015927770847522E-3</v>
      </c>
      <c r="H71" s="179">
        <v>1.9541455748003949E-4</v>
      </c>
      <c r="I71" s="139">
        <v>0</v>
      </c>
      <c r="J71" s="139">
        <v>3.9382797013824771</v>
      </c>
      <c r="K71" s="139">
        <v>25.952942837468314</v>
      </c>
      <c r="L71" s="139">
        <v>0</v>
      </c>
      <c r="M71" s="139">
        <v>0</v>
      </c>
      <c r="N71" s="139">
        <v>0</v>
      </c>
      <c r="O71" s="133"/>
      <c r="P71" s="133"/>
      <c r="Q71" s="139">
        <v>0</v>
      </c>
      <c r="R71" s="139">
        <v>7</v>
      </c>
      <c r="S71" s="175" t="s">
        <v>465</v>
      </c>
      <c r="T71" s="139">
        <v>41.121792402645951</v>
      </c>
      <c r="U71" s="139">
        <v>24.727160704198738</v>
      </c>
      <c r="V71" s="139">
        <v>382.56219632492463</v>
      </c>
      <c r="W71" s="139">
        <v>2.2226785159001086</v>
      </c>
      <c r="X71" s="137">
        <v>816.77922100719741</v>
      </c>
      <c r="Y71" s="135">
        <v>4.3207615681093356</v>
      </c>
      <c r="Z71" s="138">
        <v>1.65</v>
      </c>
      <c r="AA71" s="141">
        <v>5.2626054147445078</v>
      </c>
      <c r="AB71" s="200">
        <v>0.16414746101731795</v>
      </c>
      <c r="AC71" s="139">
        <v>14.1</v>
      </c>
      <c r="AD71" s="139">
        <v>11</v>
      </c>
      <c r="AE71" s="142">
        <v>60</v>
      </c>
      <c r="AF71" s="143">
        <v>0.91202408075332642</v>
      </c>
      <c r="AG71" s="144">
        <v>0.45573297142982483</v>
      </c>
      <c r="AH71" s="144">
        <v>0</v>
      </c>
      <c r="AI71" s="144">
        <v>0</v>
      </c>
      <c r="AJ71" s="141">
        <v>0.63100000000000001</v>
      </c>
      <c r="AK71" s="123">
        <v>14.19</v>
      </c>
      <c r="AL71" s="123">
        <v>26.35</v>
      </c>
      <c r="AM71" s="201">
        <v>34.244551212409817</v>
      </c>
      <c r="AN71" s="128">
        <v>0.38400000000000001</v>
      </c>
      <c r="AO71" s="123">
        <v>1.1599999999999999</v>
      </c>
      <c r="AP71" s="123">
        <v>1.24</v>
      </c>
      <c r="AQ71" s="145">
        <v>1.03</v>
      </c>
      <c r="AR71" s="202">
        <v>1.2084589999999999</v>
      </c>
      <c r="AS71" s="202">
        <v>3.4739844140317651</v>
      </c>
      <c r="AT71" s="123">
        <v>40</v>
      </c>
      <c r="AU71" s="204">
        <v>1.4145194292068499</v>
      </c>
      <c r="AV71" s="133">
        <v>6.7324662208557102</v>
      </c>
      <c r="AW71" s="146">
        <v>0.05</v>
      </c>
      <c r="AX71" s="151">
        <v>0</v>
      </c>
      <c r="AY71" s="148"/>
      <c r="AZ71" s="128">
        <v>59.2</v>
      </c>
      <c r="BA71" s="203">
        <v>15.9</v>
      </c>
      <c r="BB71" s="203">
        <v>25.3</v>
      </c>
      <c r="BC71" s="139">
        <v>32.900000000000006</v>
      </c>
      <c r="BD71" s="139">
        <v>263.26392199439061</v>
      </c>
      <c r="BE71" s="133">
        <v>88.692660813698055</v>
      </c>
      <c r="BF71" s="140">
        <v>305.84844945564413</v>
      </c>
      <c r="BG71" s="139">
        <v>6.21</v>
      </c>
      <c r="BH71" s="140">
        <v>9.9999798971134268</v>
      </c>
      <c r="BI71" s="139">
        <v>7</v>
      </c>
      <c r="BJ71" s="139">
        <v>37.4</v>
      </c>
      <c r="BK71" s="139">
        <v>6.3</v>
      </c>
      <c r="BL71" s="153">
        <v>1.58</v>
      </c>
      <c r="BM71" s="153">
        <v>4.1000000000000005</v>
      </c>
      <c r="BN71" s="141">
        <v>0.15</v>
      </c>
      <c r="BO71" s="147">
        <v>87.399999999999991</v>
      </c>
      <c r="BP71" s="143">
        <v>-0.78787827491760254</v>
      </c>
      <c r="BQ71" s="133">
        <v>26</v>
      </c>
      <c r="BR71" s="133">
        <v>3.7833333015441895</v>
      </c>
      <c r="BS71" s="133" t="s">
        <v>465</v>
      </c>
      <c r="BT71" s="133">
        <v>15.902390063358634</v>
      </c>
      <c r="BU71" s="133">
        <v>0.56832833386528669</v>
      </c>
      <c r="BV71" s="133">
        <v>5.7894736842105265</v>
      </c>
      <c r="BW71" s="133">
        <v>6.1014704358042202</v>
      </c>
      <c r="BX71" s="133">
        <v>0</v>
      </c>
      <c r="BY71" s="133">
        <v>71.64243708099842</v>
      </c>
      <c r="BZ71" s="133">
        <v>100</v>
      </c>
      <c r="CA71" s="133">
        <v>69.3</v>
      </c>
      <c r="CB71" s="133">
        <v>94.53116</v>
      </c>
      <c r="CC71" s="133">
        <v>84.4</v>
      </c>
      <c r="CD71" s="133">
        <v>64.400000000000006</v>
      </c>
      <c r="CE71" s="133">
        <v>51.5</v>
      </c>
      <c r="CF71" s="133">
        <v>49</v>
      </c>
      <c r="CG71" s="133">
        <v>71.5</v>
      </c>
      <c r="CH71" s="133">
        <v>50.028050277615812</v>
      </c>
      <c r="CI71" s="133">
        <v>9.936680424024015</v>
      </c>
      <c r="CJ71" s="133">
        <v>9.5008611071808566</v>
      </c>
      <c r="CK71" s="133">
        <v>9.5404601553697717</v>
      </c>
      <c r="CL71" s="133">
        <v>71.3</v>
      </c>
      <c r="CM71" s="133">
        <v>25.019099999999998</v>
      </c>
      <c r="CN71" s="133">
        <v>65.58</v>
      </c>
      <c r="CO71" s="133">
        <v>26.666666666666668</v>
      </c>
      <c r="CP71" s="133">
        <v>1147264.4297222341</v>
      </c>
      <c r="CQ71" s="133">
        <v>816.77922100719741</v>
      </c>
      <c r="CR71" s="133">
        <v>1404.6200003808917</v>
      </c>
    </row>
    <row r="72" spans="1:96" ht="15.75" customHeight="1" x14ac:dyDescent="0.3">
      <c r="A72" s="125" t="s">
        <v>381</v>
      </c>
      <c r="B72" s="128" t="s">
        <v>359</v>
      </c>
      <c r="C72" s="128" t="s">
        <v>359</v>
      </c>
      <c r="D72" s="130">
        <v>5585</v>
      </c>
      <c r="E72" s="180">
        <v>338452.875</v>
      </c>
      <c r="F72" s="180">
        <v>31470.7109375</v>
      </c>
      <c r="G72" s="179">
        <v>2.1015927770847522E-3</v>
      </c>
      <c r="H72" s="179">
        <v>1.9541455748003949E-4</v>
      </c>
      <c r="I72" s="139">
        <v>4.1064121716927593</v>
      </c>
      <c r="J72" s="139">
        <v>6.0415460940350645</v>
      </c>
      <c r="K72" s="139">
        <v>0</v>
      </c>
      <c r="L72" s="139">
        <v>0.73828606673247521</v>
      </c>
      <c r="M72" s="139">
        <v>0</v>
      </c>
      <c r="N72" s="139">
        <v>0</v>
      </c>
      <c r="O72" s="133"/>
      <c r="P72" s="133"/>
      <c r="Q72" s="139">
        <v>0</v>
      </c>
      <c r="R72" s="139">
        <v>16</v>
      </c>
      <c r="S72" s="175" t="s">
        <v>465</v>
      </c>
      <c r="T72" s="139">
        <v>36.14941664285476</v>
      </c>
      <c r="U72" s="139">
        <v>30.093666637733111</v>
      </c>
      <c r="V72" s="139">
        <v>464.07444609961567</v>
      </c>
      <c r="W72" s="139">
        <v>14.514926202941933</v>
      </c>
      <c r="X72" s="137">
        <v>1343.1312562495873</v>
      </c>
      <c r="Y72" s="135">
        <v>4.0005082062817632</v>
      </c>
      <c r="Z72" s="138">
        <v>1.24</v>
      </c>
      <c r="AA72" s="141">
        <v>12.014202912892342</v>
      </c>
      <c r="AB72" s="200">
        <v>1.0155945343199513</v>
      </c>
      <c r="AC72" s="139">
        <v>21.3</v>
      </c>
      <c r="AD72" s="139">
        <v>10</v>
      </c>
      <c r="AE72" s="142">
        <v>60</v>
      </c>
      <c r="AF72" s="143">
        <v>0.91202408075332642</v>
      </c>
      <c r="AG72" s="144">
        <v>0.45573297142982483</v>
      </c>
      <c r="AH72" s="144">
        <v>0</v>
      </c>
      <c r="AI72" s="144">
        <v>0</v>
      </c>
      <c r="AJ72" s="141">
        <v>0.60599999999999998</v>
      </c>
      <c r="AK72" s="123">
        <v>26.96</v>
      </c>
      <c r="AL72" s="123">
        <v>43.79</v>
      </c>
      <c r="AM72" s="201">
        <v>43.724984754257093</v>
      </c>
      <c r="AN72" s="128">
        <v>0.499</v>
      </c>
      <c r="AO72" s="123">
        <v>1.05</v>
      </c>
      <c r="AP72" s="123">
        <v>1.31</v>
      </c>
      <c r="AQ72" s="145">
        <v>1.07</v>
      </c>
      <c r="AR72" s="202">
        <v>1.8651359999999999</v>
      </c>
      <c r="AS72" s="202">
        <v>4.3265609999507841</v>
      </c>
      <c r="AT72" s="123">
        <v>40</v>
      </c>
      <c r="AU72" s="204">
        <v>1.4145194292068499</v>
      </c>
      <c r="AV72" s="133">
        <v>6.7324662208557102</v>
      </c>
      <c r="AW72" s="146">
        <v>0.04</v>
      </c>
      <c r="AX72" s="151">
        <v>298.61637644693491</v>
      </c>
      <c r="AY72" s="148"/>
      <c r="AZ72" s="128">
        <v>34.1</v>
      </c>
      <c r="BA72" s="203">
        <v>3.2</v>
      </c>
      <c r="BB72" s="203">
        <v>3.9</v>
      </c>
      <c r="BC72" s="139">
        <v>4.2999999999999972</v>
      </c>
      <c r="BD72" s="139">
        <v>468.97840282637168</v>
      </c>
      <c r="BE72" s="133">
        <v>6.5263429081882958</v>
      </c>
      <c r="BF72" s="140">
        <v>284.41703133916405</v>
      </c>
      <c r="BG72" s="139">
        <v>20.83</v>
      </c>
      <c r="BH72" s="140">
        <v>4.9999904995525286</v>
      </c>
      <c r="BI72" s="139">
        <v>5.7</v>
      </c>
      <c r="BJ72" s="139">
        <v>16</v>
      </c>
      <c r="BK72" s="139">
        <v>9.9</v>
      </c>
      <c r="BL72" s="153">
        <v>1.63</v>
      </c>
      <c r="BM72" s="153">
        <v>4.9000000000000004</v>
      </c>
      <c r="BN72" s="141">
        <v>0.64</v>
      </c>
      <c r="BO72" s="147">
        <v>80.5</v>
      </c>
      <c r="BP72" s="143">
        <v>-0.78787827491760254</v>
      </c>
      <c r="BQ72" s="133">
        <v>26</v>
      </c>
      <c r="BR72" s="133">
        <v>3.7833333015441895</v>
      </c>
      <c r="BS72" s="133" t="s">
        <v>465</v>
      </c>
      <c r="BT72" s="133">
        <v>7.5855345619980499</v>
      </c>
      <c r="BU72" s="133">
        <v>0.56832833386528669</v>
      </c>
      <c r="BV72" s="133">
        <v>16.700507614213198</v>
      </c>
      <c r="BW72" s="133">
        <v>4.9623679326297205</v>
      </c>
      <c r="BX72" s="133">
        <v>0</v>
      </c>
      <c r="BY72" s="133">
        <v>78.457568249807892</v>
      </c>
      <c r="BZ72" s="133">
        <v>100</v>
      </c>
      <c r="CA72" s="133">
        <v>59.5</v>
      </c>
      <c r="CB72" s="133">
        <v>95.903459999999995</v>
      </c>
      <c r="CC72" s="133">
        <v>93.1</v>
      </c>
      <c r="CD72" s="133">
        <v>86.1</v>
      </c>
      <c r="CE72" s="133">
        <v>70.3</v>
      </c>
      <c r="CF72" s="133">
        <v>35.6</v>
      </c>
      <c r="CG72" s="133">
        <v>83.1</v>
      </c>
      <c r="CH72" s="133">
        <v>58.259239522460625</v>
      </c>
      <c r="CI72" s="133">
        <v>5.8617971204188573</v>
      </c>
      <c r="CJ72" s="133">
        <v>10.451987458101348</v>
      </c>
      <c r="CK72" s="133">
        <v>18.997745806443941</v>
      </c>
      <c r="CL72" s="133">
        <v>77.2</v>
      </c>
      <c r="CM72" s="133">
        <v>78.845299999999995</v>
      </c>
      <c r="CN72" s="133">
        <v>77.290000000000006</v>
      </c>
      <c r="CO72" s="133">
        <v>12.790697674418606</v>
      </c>
      <c r="CP72" s="133">
        <v>3224267.1678561084</v>
      </c>
      <c r="CQ72" s="133">
        <v>1343.1312562495873</v>
      </c>
      <c r="CR72" s="133">
        <v>2400.5599995187358</v>
      </c>
    </row>
    <row r="73" spans="1:96" ht="15.75" customHeight="1" x14ac:dyDescent="0.3">
      <c r="A73" s="125" t="s">
        <v>381</v>
      </c>
      <c r="B73" s="128" t="s">
        <v>359</v>
      </c>
      <c r="C73" s="128" t="s">
        <v>366</v>
      </c>
      <c r="D73" s="130">
        <v>5594</v>
      </c>
      <c r="E73" s="180">
        <v>338452.875</v>
      </c>
      <c r="F73" s="180">
        <v>31470.7109375</v>
      </c>
      <c r="G73" s="179">
        <v>2.1015927770847522E-3</v>
      </c>
      <c r="H73" s="179">
        <v>1.9541455748003949E-4</v>
      </c>
      <c r="I73" s="139">
        <v>0</v>
      </c>
      <c r="J73" s="139">
        <v>3.9835145006830386</v>
      </c>
      <c r="K73" s="139">
        <v>31.024112089776057</v>
      </c>
      <c r="L73" s="139">
        <v>0</v>
      </c>
      <c r="M73" s="139">
        <v>0</v>
      </c>
      <c r="N73" s="139">
        <v>0</v>
      </c>
      <c r="O73" s="133"/>
      <c r="P73" s="133"/>
      <c r="Q73" s="139">
        <v>0</v>
      </c>
      <c r="R73" s="139">
        <v>12</v>
      </c>
      <c r="S73" s="175" t="s">
        <v>465</v>
      </c>
      <c r="T73" s="139">
        <v>68.303207148768081</v>
      </c>
      <c r="U73" s="139">
        <v>42.468292284055437</v>
      </c>
      <c r="V73" s="139">
        <v>548.93495523909303</v>
      </c>
      <c r="W73" s="139">
        <v>5.70148293999058</v>
      </c>
      <c r="X73" s="137">
        <v>881.03036402690771</v>
      </c>
      <c r="Y73" s="135">
        <v>4.3332377348138635</v>
      </c>
      <c r="Z73" s="138">
        <v>1.34</v>
      </c>
      <c r="AA73" s="141">
        <v>8.0299176097067324</v>
      </c>
      <c r="AB73" s="200">
        <v>1.0064537287134216</v>
      </c>
      <c r="AC73" s="139">
        <v>27</v>
      </c>
      <c r="AD73" s="139">
        <v>10.6</v>
      </c>
      <c r="AE73" s="142">
        <v>60</v>
      </c>
      <c r="AF73" s="143">
        <v>0.91202408075332642</v>
      </c>
      <c r="AG73" s="144">
        <v>0.45573297142982483</v>
      </c>
      <c r="AH73" s="144">
        <v>0</v>
      </c>
      <c r="AI73" s="144">
        <v>0</v>
      </c>
      <c r="AJ73" s="141">
        <v>0.63100000000000001</v>
      </c>
      <c r="AK73" s="123">
        <v>15.46</v>
      </c>
      <c r="AL73" s="123">
        <v>23.44</v>
      </c>
      <c r="AM73" s="201">
        <v>35.519028155704099</v>
      </c>
      <c r="AN73" s="128">
        <v>0.442</v>
      </c>
      <c r="AO73" s="123">
        <v>1</v>
      </c>
      <c r="AP73" s="123">
        <v>1.1499999999999999</v>
      </c>
      <c r="AQ73" s="145">
        <v>1.2</v>
      </c>
      <c r="AR73" s="202">
        <v>0.49115900000000001</v>
      </c>
      <c r="AS73" s="202">
        <v>4.1714522110852572</v>
      </c>
      <c r="AT73" s="123">
        <v>40</v>
      </c>
      <c r="AU73" s="204">
        <v>1.4145194292068499</v>
      </c>
      <c r="AV73" s="133">
        <v>6.7324662208557102</v>
      </c>
      <c r="AW73" s="146">
        <v>0.02</v>
      </c>
      <c r="AX73" s="151">
        <v>45.110343529124783</v>
      </c>
      <c r="AY73" s="148"/>
      <c r="AZ73" s="128">
        <v>59.1</v>
      </c>
      <c r="BA73" s="203">
        <v>3.1</v>
      </c>
      <c r="BB73" s="203">
        <v>4.0999999999999996</v>
      </c>
      <c r="BC73" s="139">
        <v>21.900000000000006</v>
      </c>
      <c r="BD73" s="139">
        <v>548.99441204442621</v>
      </c>
      <c r="BE73" s="133">
        <v>13.802168167578026</v>
      </c>
      <c r="BF73" s="140">
        <v>69.010840837890129</v>
      </c>
      <c r="BG73" s="139">
        <v>17.670000000000002</v>
      </c>
      <c r="BH73" s="140">
        <v>10.000006544849564</v>
      </c>
      <c r="BI73" s="139">
        <v>6.9</v>
      </c>
      <c r="BJ73" s="139">
        <v>38.4</v>
      </c>
      <c r="BK73" s="139">
        <v>6.7</v>
      </c>
      <c r="BL73" s="153">
        <v>1.48</v>
      </c>
      <c r="BM73" s="153">
        <v>4.3</v>
      </c>
      <c r="BN73" s="141">
        <v>0.69</v>
      </c>
      <c r="BO73" s="147">
        <v>77.099999999999994</v>
      </c>
      <c r="BP73" s="143">
        <v>-0.78787827491760254</v>
      </c>
      <c r="BQ73" s="133">
        <v>26</v>
      </c>
      <c r="BR73" s="133">
        <v>3.7833333015441895</v>
      </c>
      <c r="BS73" s="133" t="s">
        <v>465</v>
      </c>
      <c r="BT73" s="133">
        <v>10.716114168693204</v>
      </c>
      <c r="BU73" s="133">
        <v>0.56832833386528669</v>
      </c>
      <c r="BV73" s="133">
        <v>8.0459770114942533</v>
      </c>
      <c r="BW73" s="133">
        <v>3.8222231999936844</v>
      </c>
      <c r="BX73" s="133">
        <v>0</v>
      </c>
      <c r="BY73" s="133">
        <v>44.603814263385992</v>
      </c>
      <c r="BZ73" s="133">
        <v>100</v>
      </c>
      <c r="CA73" s="133">
        <v>76.3</v>
      </c>
      <c r="CB73" s="133">
        <v>97.602279999999993</v>
      </c>
      <c r="CC73" s="133">
        <v>93.9</v>
      </c>
      <c r="CD73" s="133">
        <v>87.6</v>
      </c>
      <c r="CE73" s="133">
        <v>56.9</v>
      </c>
      <c r="CF73" s="133">
        <v>39.700000000000003</v>
      </c>
      <c r="CG73" s="133">
        <v>62.3</v>
      </c>
      <c r="CH73" s="133">
        <v>31.504484390603448</v>
      </c>
      <c r="CI73" s="133">
        <v>7.8355575599870537</v>
      </c>
      <c r="CJ73" s="133">
        <v>7.5807426799874742</v>
      </c>
      <c r="CK73" s="133">
        <v>12.62644384233727</v>
      </c>
      <c r="CL73" s="133">
        <v>78.8</v>
      </c>
      <c r="CM73" s="133">
        <v>14.388100000000001</v>
      </c>
      <c r="CN73" s="133">
        <v>72.650000000000006</v>
      </c>
      <c r="CO73" s="133">
        <v>33.962264150943398</v>
      </c>
      <c r="CP73" s="133">
        <v>1569767.0402947462</v>
      </c>
      <c r="CQ73" s="133">
        <v>881.03036402690771</v>
      </c>
      <c r="CR73" s="133">
        <v>1781.7399994250409</v>
      </c>
    </row>
    <row r="74" spans="1:96" ht="15.75" customHeight="1" x14ac:dyDescent="0.3">
      <c r="A74" s="125" t="s">
        <v>381</v>
      </c>
      <c r="B74" s="128" t="s">
        <v>306</v>
      </c>
      <c r="C74" s="128" t="s">
        <v>367</v>
      </c>
      <c r="D74" s="130">
        <v>6036</v>
      </c>
      <c r="E74" s="180">
        <v>338452.875</v>
      </c>
      <c r="F74" s="180">
        <v>31470.7109375</v>
      </c>
      <c r="G74" s="179">
        <v>2.1015927770847522E-3</v>
      </c>
      <c r="H74" s="179">
        <v>1.9541455748003949E-4</v>
      </c>
      <c r="I74" s="139">
        <v>4.621300065775011</v>
      </c>
      <c r="J74" s="139">
        <v>21.64606495946914</v>
      </c>
      <c r="K74" s="139">
        <v>26.044270781092866</v>
      </c>
      <c r="L74" s="139">
        <v>5.3038963197107138</v>
      </c>
      <c r="M74" s="139">
        <v>0</v>
      </c>
      <c r="N74" s="139">
        <v>0</v>
      </c>
      <c r="O74" s="133"/>
      <c r="P74" s="133"/>
      <c r="Q74" s="139">
        <v>0</v>
      </c>
      <c r="R74" s="139">
        <v>50</v>
      </c>
      <c r="S74" s="175" t="s">
        <v>465</v>
      </c>
      <c r="T74" s="139">
        <v>9.265892344707888</v>
      </c>
      <c r="U74" s="139">
        <v>16.135263701355331</v>
      </c>
      <c r="V74" s="139">
        <v>312.91399734890325</v>
      </c>
      <c r="W74" s="139">
        <v>4.2413041809339296</v>
      </c>
      <c r="X74" s="137">
        <v>925.54668260646122</v>
      </c>
      <c r="Y74" s="135">
        <v>5.3114426064449205</v>
      </c>
      <c r="Z74" s="138">
        <v>1.72</v>
      </c>
      <c r="AA74" s="141">
        <v>7.0380652345045549</v>
      </c>
      <c r="AB74" s="200">
        <v>0.30666643696079909</v>
      </c>
      <c r="AC74" s="139">
        <v>8</v>
      </c>
      <c r="AD74" s="139">
        <v>13.299999999999997</v>
      </c>
      <c r="AE74" s="142">
        <v>60</v>
      </c>
      <c r="AF74" s="143">
        <v>0.91202408075332642</v>
      </c>
      <c r="AG74" s="144">
        <v>0.45573297142982483</v>
      </c>
      <c r="AH74" s="144">
        <v>0</v>
      </c>
      <c r="AI74" s="144">
        <v>0</v>
      </c>
      <c r="AJ74" s="141">
        <v>0.57299999999999995</v>
      </c>
      <c r="AK74" s="123">
        <v>9.8699999999999992</v>
      </c>
      <c r="AL74" s="123">
        <v>13.42</v>
      </c>
      <c r="AM74" s="201">
        <v>29.739545716957146</v>
      </c>
      <c r="AN74" s="128">
        <v>0.42199999999999999</v>
      </c>
      <c r="AO74" s="123">
        <v>1.1200000000000001</v>
      </c>
      <c r="AP74" s="123">
        <v>1.25</v>
      </c>
      <c r="AQ74" s="145">
        <v>1.28</v>
      </c>
      <c r="AR74" s="202">
        <v>1.8414729999999999</v>
      </c>
      <c r="AS74" s="202">
        <v>10.382411675985407</v>
      </c>
      <c r="AT74" s="123">
        <v>40</v>
      </c>
      <c r="AU74" s="204">
        <v>1.4145194292068499</v>
      </c>
      <c r="AV74" s="133">
        <v>6.7324662208557102</v>
      </c>
      <c r="AW74" s="146">
        <v>0.03</v>
      </c>
      <c r="AX74" s="151">
        <v>20.931558696599719</v>
      </c>
      <c r="AY74" s="148"/>
      <c r="AZ74" s="128">
        <v>8.5</v>
      </c>
      <c r="BA74" s="203">
        <v>9.6999999999999993</v>
      </c>
      <c r="BB74" s="203">
        <v>12.5</v>
      </c>
      <c r="BC74" s="139">
        <v>34.700000000000003</v>
      </c>
      <c r="BD74" s="139">
        <v>344.34540793034614</v>
      </c>
      <c r="BE74" s="133">
        <v>16.476594112332005</v>
      </c>
      <c r="BF74" s="140">
        <v>311.09637998356845</v>
      </c>
      <c r="BG74" s="139">
        <v>7.86</v>
      </c>
      <c r="BH74" s="140">
        <v>10.000020846318852</v>
      </c>
      <c r="BI74" s="139">
        <v>7.6</v>
      </c>
      <c r="BJ74" s="139">
        <v>4.5</v>
      </c>
      <c r="BK74" s="139">
        <v>13.3</v>
      </c>
      <c r="BL74" s="153">
        <v>1.54</v>
      </c>
      <c r="BM74" s="153">
        <v>4.8</v>
      </c>
      <c r="BN74" s="141">
        <v>3.15</v>
      </c>
      <c r="BO74" s="147">
        <v>69</v>
      </c>
      <c r="BP74" s="143">
        <v>-0.78787827491760254</v>
      </c>
      <c r="BQ74" s="133">
        <v>26</v>
      </c>
      <c r="BR74" s="133">
        <v>3.7833333015441895</v>
      </c>
      <c r="BS74" s="133" t="s">
        <v>465</v>
      </c>
      <c r="BT74" s="133">
        <v>3.0285035629453683</v>
      </c>
      <c r="BU74" s="133">
        <v>1.9976889989873614</v>
      </c>
      <c r="BV74" s="133">
        <v>1.1185682326621924</v>
      </c>
      <c r="BW74" s="133">
        <v>2.0489392178424781</v>
      </c>
      <c r="BX74" s="133">
        <v>0</v>
      </c>
      <c r="BY74" s="133">
        <v>48.141956078908535</v>
      </c>
      <c r="BZ74" s="133">
        <v>60.24096385542169</v>
      </c>
      <c r="CA74" s="133">
        <v>59.1</v>
      </c>
      <c r="CB74" s="133">
        <v>87.29</v>
      </c>
      <c r="CC74" s="133">
        <v>88</v>
      </c>
      <c r="CD74" s="133">
        <v>98</v>
      </c>
      <c r="CE74" s="133">
        <v>43.9</v>
      </c>
      <c r="CF74" s="133">
        <v>21.7</v>
      </c>
      <c r="CG74" s="133">
        <v>26.9</v>
      </c>
      <c r="CH74" s="133">
        <v>34.159501471390392</v>
      </c>
      <c r="CI74" s="133">
        <v>5.8599661630294868</v>
      </c>
      <c r="CJ74" s="133">
        <v>8.9333749897932044</v>
      </c>
      <c r="CK74" s="133">
        <v>14.921814530331496</v>
      </c>
      <c r="CL74" s="133">
        <v>74.900000000000006</v>
      </c>
      <c r="CM74" s="133">
        <v>32.029699999999998</v>
      </c>
      <c r="CN74" s="133">
        <v>70.150000000000006</v>
      </c>
      <c r="CO74" s="133">
        <v>12.048192771084338</v>
      </c>
      <c r="CP74" s="133">
        <v>2440287.1283146082</v>
      </c>
      <c r="CQ74" s="133">
        <v>925.54668260646122</v>
      </c>
      <c r="CR74" s="133">
        <v>2636.590000455124</v>
      </c>
    </row>
    <row r="75" spans="1:96" ht="15.75" customHeight="1" x14ac:dyDescent="0.3">
      <c r="A75" s="125" t="s">
        <v>380</v>
      </c>
      <c r="B75" s="128" t="s">
        <v>306</v>
      </c>
      <c r="C75" s="128" t="s">
        <v>368</v>
      </c>
      <c r="D75" s="130">
        <v>6058</v>
      </c>
      <c r="E75" s="180">
        <v>338452.875</v>
      </c>
      <c r="F75" s="180">
        <v>31470.7109375</v>
      </c>
      <c r="G75" s="179">
        <v>2.1015927770847522E-3</v>
      </c>
      <c r="H75" s="179">
        <v>1.9541455748003949E-4</v>
      </c>
      <c r="I75" s="139">
        <v>10.948195717625621</v>
      </c>
      <c r="J75" s="139">
        <v>12.971107573848537</v>
      </c>
      <c r="K75" s="139">
        <v>10</v>
      </c>
      <c r="L75" s="139">
        <v>1.5618458375604332</v>
      </c>
      <c r="M75" s="139">
        <v>0</v>
      </c>
      <c r="N75" s="139">
        <v>0</v>
      </c>
      <c r="O75" s="133"/>
      <c r="P75" s="133"/>
      <c r="Q75" s="139">
        <v>0</v>
      </c>
      <c r="R75" s="139">
        <v>17</v>
      </c>
      <c r="S75" s="175" t="s">
        <v>465</v>
      </c>
      <c r="T75" s="139">
        <v>9.2437528187053779</v>
      </c>
      <c r="U75" s="139">
        <v>35.341689178810817</v>
      </c>
      <c r="V75" s="139">
        <v>438.06255096453179</v>
      </c>
      <c r="W75" s="139">
        <v>2.6284644062755391</v>
      </c>
      <c r="X75" s="137">
        <v>801.84062505941256</v>
      </c>
      <c r="Y75" s="135">
        <v>5.3133560553412869</v>
      </c>
      <c r="Z75" s="138">
        <v>1.73</v>
      </c>
      <c r="AA75" s="141">
        <v>6.4527910169181011</v>
      </c>
      <c r="AB75" s="200">
        <v>0.74472541406607362</v>
      </c>
      <c r="AC75" s="139">
        <v>9.4</v>
      </c>
      <c r="AD75" s="139">
        <v>11.4</v>
      </c>
      <c r="AE75" s="142">
        <v>60</v>
      </c>
      <c r="AF75" s="143">
        <v>0.91202408075332642</v>
      </c>
      <c r="AG75" s="144">
        <v>0.45573297142982483</v>
      </c>
      <c r="AH75" s="144">
        <v>0</v>
      </c>
      <c r="AI75" s="144">
        <v>0</v>
      </c>
      <c r="AJ75" s="141">
        <v>0.63100000000000001</v>
      </c>
      <c r="AK75" s="123">
        <v>6.98</v>
      </c>
      <c r="AL75" s="123">
        <v>11.02</v>
      </c>
      <c r="AM75" s="201">
        <v>27.120302129368312</v>
      </c>
      <c r="AN75" s="128">
        <v>0.433</v>
      </c>
      <c r="AO75" s="123">
        <v>1.08</v>
      </c>
      <c r="AP75" s="123">
        <v>1.47</v>
      </c>
      <c r="AQ75" s="145">
        <v>1.45</v>
      </c>
      <c r="AR75" s="202">
        <v>4.6363640000000004</v>
      </c>
      <c r="AS75" s="202">
        <v>8.2668597379077333</v>
      </c>
      <c r="AT75" s="123">
        <v>40</v>
      </c>
      <c r="AU75" s="204">
        <v>1.4145194292068499</v>
      </c>
      <c r="AV75" s="133">
        <v>6.7324662208557102</v>
      </c>
      <c r="AW75" s="146">
        <v>0.03</v>
      </c>
      <c r="AX75" s="151">
        <v>12.673624086039567</v>
      </c>
      <c r="AY75" s="148"/>
      <c r="AZ75" s="128">
        <v>18.2</v>
      </c>
      <c r="BA75" s="203">
        <v>8.1</v>
      </c>
      <c r="BB75" s="203">
        <v>11.9</v>
      </c>
      <c r="BC75" s="139">
        <v>24.099999999999994</v>
      </c>
      <c r="BD75" s="139">
        <v>359.14402092221309</v>
      </c>
      <c r="BE75" s="133">
        <v>0</v>
      </c>
      <c r="BF75" s="140">
        <v>172.84659830622178</v>
      </c>
      <c r="BG75" s="139">
        <v>8.08</v>
      </c>
      <c r="BH75" s="140">
        <v>10.00001418944901</v>
      </c>
      <c r="BI75" s="139">
        <v>4.8</v>
      </c>
      <c r="BJ75" s="139">
        <v>3.1</v>
      </c>
      <c r="BK75" s="139">
        <v>16</v>
      </c>
      <c r="BL75" s="153">
        <v>1.51</v>
      </c>
      <c r="BM75" s="153">
        <v>4.5999999999999996</v>
      </c>
      <c r="BN75" s="141">
        <v>0</v>
      </c>
      <c r="BO75" s="147">
        <v>58.8</v>
      </c>
      <c r="BP75" s="143">
        <v>-0.78787827491760254</v>
      </c>
      <c r="BQ75" s="133">
        <v>26</v>
      </c>
      <c r="BR75" s="133">
        <v>3.7833333015441895</v>
      </c>
      <c r="BS75" s="133" t="s">
        <v>465</v>
      </c>
      <c r="BT75" s="133">
        <v>5.549734156091124</v>
      </c>
      <c r="BU75" s="133">
        <v>1.9976889989873614</v>
      </c>
      <c r="BV75" s="133">
        <v>0</v>
      </c>
      <c r="BW75" s="133">
        <v>3.1185170921913179</v>
      </c>
      <c r="BX75" s="133">
        <v>0</v>
      </c>
      <c r="BY75" s="133">
        <v>41.318720580928392</v>
      </c>
      <c r="BZ75" s="133">
        <v>51.388888888888893</v>
      </c>
      <c r="CA75" s="133">
        <v>70.599999999999994</v>
      </c>
      <c r="CB75" s="133">
        <v>74.56</v>
      </c>
      <c r="CC75" s="133">
        <v>85.1</v>
      </c>
      <c r="CD75" s="133">
        <v>98.3</v>
      </c>
      <c r="CE75" s="133">
        <v>56.5</v>
      </c>
      <c r="CF75" s="133">
        <v>26.8</v>
      </c>
      <c r="CG75" s="133">
        <v>49.8</v>
      </c>
      <c r="CH75" s="133">
        <v>34.447234750744791</v>
      </c>
      <c r="CI75" s="133">
        <v>6.4152351610792824</v>
      </c>
      <c r="CJ75" s="133">
        <v>8.19724492804575</v>
      </c>
      <c r="CK75" s="133">
        <v>12.390803118135052</v>
      </c>
      <c r="CL75" s="133">
        <v>75.8</v>
      </c>
      <c r="CM75" s="133">
        <v>74.197699999999998</v>
      </c>
      <c r="CN75" s="133">
        <v>68.64</v>
      </c>
      <c r="CO75" s="133">
        <v>30.555555555555557</v>
      </c>
      <c r="CP75" s="133">
        <v>2244656.6085938122</v>
      </c>
      <c r="CQ75" s="133">
        <v>801.84062505941256</v>
      </c>
      <c r="CR75" s="133">
        <v>2799.3799995198469</v>
      </c>
    </row>
    <row r="76" spans="1:96" ht="15.75" customHeight="1" x14ac:dyDescent="0.3">
      <c r="A76" s="125" t="s">
        <v>380</v>
      </c>
      <c r="B76" s="128" t="s">
        <v>306</v>
      </c>
      <c r="C76" s="128" t="s">
        <v>369</v>
      </c>
      <c r="D76" s="130">
        <v>6090</v>
      </c>
      <c r="E76" s="180">
        <v>338452.875</v>
      </c>
      <c r="F76" s="180">
        <v>31470.7109375</v>
      </c>
      <c r="G76" s="179">
        <v>2.1015927770847522E-3</v>
      </c>
      <c r="H76" s="179">
        <v>1.9541455748003949E-4</v>
      </c>
      <c r="I76" s="139">
        <v>12.789437005712543</v>
      </c>
      <c r="J76" s="139">
        <v>20.261514547844207</v>
      </c>
      <c r="K76" s="139">
        <v>30.899674652830161</v>
      </c>
      <c r="L76" s="139">
        <v>5.1037046502260157</v>
      </c>
      <c r="M76" s="139">
        <v>0</v>
      </c>
      <c r="N76" s="139">
        <v>0</v>
      </c>
      <c r="O76" s="133"/>
      <c r="P76" s="133"/>
      <c r="Q76" s="139">
        <v>0</v>
      </c>
      <c r="R76" s="139">
        <v>43</v>
      </c>
      <c r="S76" s="175" t="s">
        <v>465</v>
      </c>
      <c r="T76" s="139">
        <v>4.5580914733241986</v>
      </c>
      <c r="U76" s="139">
        <v>8.0238948668647438</v>
      </c>
      <c r="V76" s="139">
        <v>235.81563765659962</v>
      </c>
      <c r="W76" s="139">
        <v>0.792912789373314</v>
      </c>
      <c r="X76" s="137">
        <v>790.92969966773614</v>
      </c>
      <c r="Y76" s="135">
        <v>5.6047891136687769</v>
      </c>
      <c r="Z76" s="138">
        <v>2.02</v>
      </c>
      <c r="AA76" s="141">
        <v>6.0245176326886787</v>
      </c>
      <c r="AB76" s="200">
        <v>0.43429702040485685</v>
      </c>
      <c r="AC76" s="139">
        <v>12.1</v>
      </c>
      <c r="AD76" s="139">
        <v>14.399999999999999</v>
      </c>
      <c r="AE76" s="142">
        <v>60</v>
      </c>
      <c r="AF76" s="143">
        <v>0.91202408075332642</v>
      </c>
      <c r="AG76" s="144">
        <v>0.45573297142982483</v>
      </c>
      <c r="AH76" s="144">
        <v>0</v>
      </c>
      <c r="AI76" s="144">
        <v>0</v>
      </c>
      <c r="AJ76" s="141">
        <v>0.53500000000000003</v>
      </c>
      <c r="AK76" s="123">
        <v>19.3</v>
      </c>
      <c r="AL76" s="123">
        <v>25.99</v>
      </c>
      <c r="AM76" s="201">
        <v>38.84858973626465</v>
      </c>
      <c r="AN76" s="128">
        <v>0.42899999999999999</v>
      </c>
      <c r="AO76" s="123">
        <v>1.02</v>
      </c>
      <c r="AP76" s="123">
        <v>1.17</v>
      </c>
      <c r="AQ76" s="145">
        <v>1.61</v>
      </c>
      <c r="AR76" s="202">
        <v>2.8319700000000001</v>
      </c>
      <c r="AS76" s="202">
        <v>4.8608287409585715</v>
      </c>
      <c r="AT76" s="123">
        <v>40</v>
      </c>
      <c r="AU76" s="204">
        <v>1.4145194292068499</v>
      </c>
      <c r="AV76" s="133">
        <v>6.7324662208557102</v>
      </c>
      <c r="AW76" s="146">
        <v>0.21</v>
      </c>
      <c r="AX76" s="151">
        <v>44.578932135158475</v>
      </c>
      <c r="AY76" s="148"/>
      <c r="AZ76" s="128">
        <v>16.8</v>
      </c>
      <c r="BA76" s="203">
        <v>8.6999999999999993</v>
      </c>
      <c r="BB76" s="203">
        <v>13.9</v>
      </c>
      <c r="BC76" s="139">
        <v>34.599999999999994</v>
      </c>
      <c r="BD76" s="139">
        <v>1499.714125121694</v>
      </c>
      <c r="BE76" s="133">
        <v>162.57874389284009</v>
      </c>
      <c r="BF76" s="140">
        <v>2462.2822136884329</v>
      </c>
      <c r="BG76" s="139">
        <v>8.65</v>
      </c>
      <c r="BH76" s="140">
        <v>19.99998555389265</v>
      </c>
      <c r="BI76" s="139">
        <v>8.1999999999999993</v>
      </c>
      <c r="BJ76" s="139">
        <v>23.6</v>
      </c>
      <c r="BK76" s="139">
        <v>9.8000000000000007</v>
      </c>
      <c r="BL76" s="153">
        <v>1.5</v>
      </c>
      <c r="BM76" s="153">
        <v>4.7</v>
      </c>
      <c r="BN76" s="141">
        <v>0.28000000000000003</v>
      </c>
      <c r="BO76" s="147">
        <v>81.7</v>
      </c>
      <c r="BP76" s="143">
        <v>-0.78787827491760254</v>
      </c>
      <c r="BQ76" s="133">
        <v>26</v>
      </c>
      <c r="BR76" s="133">
        <v>3.7833333015441895</v>
      </c>
      <c r="BS76" s="133" t="s">
        <v>465</v>
      </c>
      <c r="BT76" s="133">
        <v>6.6938868961306577</v>
      </c>
      <c r="BU76" s="133">
        <v>1.9976889989873614</v>
      </c>
      <c r="BV76" s="133">
        <v>21.556549293689102</v>
      </c>
      <c r="BW76" s="133">
        <v>1.0797110323381296</v>
      </c>
      <c r="BX76" s="133">
        <v>0</v>
      </c>
      <c r="BY76" s="133">
        <v>41.869352400494655</v>
      </c>
      <c r="BZ76" s="133">
        <v>18.681318681318686</v>
      </c>
      <c r="CA76" s="133">
        <v>53.2</v>
      </c>
      <c r="CB76" s="133">
        <v>88.01</v>
      </c>
      <c r="CC76" s="133">
        <v>81.599999999999994</v>
      </c>
      <c r="CD76" s="133">
        <v>97.5</v>
      </c>
      <c r="CE76" s="133">
        <v>43.5</v>
      </c>
      <c r="CF76" s="133">
        <v>29.6</v>
      </c>
      <c r="CG76" s="133">
        <v>89.1</v>
      </c>
      <c r="CH76" s="133">
        <v>28.508878663697342</v>
      </c>
      <c r="CI76" s="133">
        <v>5.7359648592963133</v>
      </c>
      <c r="CJ76" s="133">
        <v>8.2327966215782382</v>
      </c>
      <c r="CK76" s="133">
        <v>21.493176849192217</v>
      </c>
      <c r="CL76" s="133">
        <v>70.900000000000006</v>
      </c>
      <c r="CM76" s="133">
        <v>22.962199999999999</v>
      </c>
      <c r="CN76" s="133">
        <v>66.209999999999994</v>
      </c>
      <c r="CO76" s="133">
        <v>9.8901098901098905</v>
      </c>
      <c r="CP76" s="133">
        <v>2963755.9533594414</v>
      </c>
      <c r="CQ76" s="133">
        <v>790.92969966773614</v>
      </c>
      <c r="CR76" s="133">
        <v>3747.180001717591</v>
      </c>
    </row>
    <row r="77" spans="1:96" ht="15.75" customHeight="1" x14ac:dyDescent="0.3">
      <c r="A77" s="128" t="s">
        <v>380</v>
      </c>
      <c r="B77" s="128" t="s">
        <v>306</v>
      </c>
      <c r="C77" s="128" t="s">
        <v>306</v>
      </c>
      <c r="D77" s="130">
        <v>6091</v>
      </c>
      <c r="E77" s="180">
        <v>338452.875</v>
      </c>
      <c r="F77" s="180">
        <v>31470.7109375</v>
      </c>
      <c r="G77" s="179">
        <v>2.1015927770847522E-3</v>
      </c>
      <c r="H77" s="179">
        <v>1.9541455748003949E-4</v>
      </c>
      <c r="I77" s="139">
        <v>22.629331098610137</v>
      </c>
      <c r="J77" s="139">
        <v>25.733961639486687</v>
      </c>
      <c r="K77" s="139">
        <v>12.038873852209875</v>
      </c>
      <c r="L77" s="139">
        <v>2.1731019367209949</v>
      </c>
      <c r="M77" s="139">
        <v>0</v>
      </c>
      <c r="N77" s="139">
        <v>0</v>
      </c>
      <c r="O77" s="133"/>
      <c r="P77" s="133"/>
      <c r="Q77" s="139">
        <v>0</v>
      </c>
      <c r="R77" s="139">
        <v>21</v>
      </c>
      <c r="S77" s="175" t="s">
        <v>465</v>
      </c>
      <c r="T77" s="139">
        <v>14.555316783989644</v>
      </c>
      <c r="U77" s="139">
        <v>27.425492924403414</v>
      </c>
      <c r="V77" s="139">
        <v>930.96571592308396</v>
      </c>
      <c r="W77" s="139">
        <v>7.6553807192562759</v>
      </c>
      <c r="X77" s="137">
        <v>1297.9194259638264</v>
      </c>
      <c r="Y77" s="135">
        <v>5.7612774102848441</v>
      </c>
      <c r="Z77" s="138">
        <v>2.95</v>
      </c>
      <c r="AA77" s="141">
        <v>13.460257280509705</v>
      </c>
      <c r="AB77" s="200">
        <v>1.5721712513396553</v>
      </c>
      <c r="AC77" s="139">
        <v>5.5</v>
      </c>
      <c r="AD77" s="139">
        <v>12.2</v>
      </c>
      <c r="AE77" s="142">
        <v>60</v>
      </c>
      <c r="AF77" s="143">
        <v>0.91202408075332642</v>
      </c>
      <c r="AG77" s="144">
        <v>0.45573297142982483</v>
      </c>
      <c r="AH77" s="144">
        <v>0</v>
      </c>
      <c r="AI77" s="144">
        <v>0</v>
      </c>
      <c r="AJ77" s="141">
        <v>0.63100000000000001</v>
      </c>
      <c r="AK77" s="123">
        <v>8.76</v>
      </c>
      <c r="AL77" s="123">
        <v>13.04</v>
      </c>
      <c r="AM77" s="201">
        <v>31.154757241061933</v>
      </c>
      <c r="AN77" s="128">
        <v>0.41799999999999998</v>
      </c>
      <c r="AO77" s="123">
        <v>0.98</v>
      </c>
      <c r="AP77" s="123">
        <v>1.1100000000000001</v>
      </c>
      <c r="AQ77" s="145">
        <v>1.41</v>
      </c>
      <c r="AR77" s="202">
        <v>5.1940299999999997</v>
      </c>
      <c r="AS77" s="202">
        <v>5.1403631155409633</v>
      </c>
      <c r="AT77" s="123">
        <v>40</v>
      </c>
      <c r="AU77" s="204">
        <v>1.4145194292068499</v>
      </c>
      <c r="AV77" s="133">
        <v>6.7324662208557102</v>
      </c>
      <c r="AW77" s="146">
        <v>0.05</v>
      </c>
      <c r="AX77" s="151">
        <v>7413.3984431985637</v>
      </c>
      <c r="AY77" s="148"/>
      <c r="AZ77" s="128">
        <v>34.1</v>
      </c>
      <c r="BA77" s="203">
        <v>7.8</v>
      </c>
      <c r="BB77" s="203">
        <v>10.8</v>
      </c>
      <c r="BC77" s="139">
        <v>50.5</v>
      </c>
      <c r="BD77" s="139">
        <v>637.23604856400095</v>
      </c>
      <c r="BE77" s="133">
        <v>81.805994022067395</v>
      </c>
      <c r="BF77" s="140">
        <v>558.48471209689615</v>
      </c>
      <c r="BG77" s="139">
        <v>6</v>
      </c>
      <c r="BH77" s="140">
        <v>5.0000053236853956</v>
      </c>
      <c r="BI77" s="139">
        <v>3.6</v>
      </c>
      <c r="BJ77" s="139">
        <v>31.4</v>
      </c>
      <c r="BK77" s="139">
        <v>15</v>
      </c>
      <c r="BL77" s="139">
        <v>1.44</v>
      </c>
      <c r="BM77" s="153">
        <v>4.1000000000000005</v>
      </c>
      <c r="BN77" s="141">
        <v>0.37</v>
      </c>
      <c r="BO77" s="147">
        <v>47</v>
      </c>
      <c r="BP77" s="143">
        <v>-0.78787827491760254</v>
      </c>
      <c r="BQ77" s="133">
        <v>26</v>
      </c>
      <c r="BR77" s="133">
        <v>3.7833333015441895</v>
      </c>
      <c r="BS77" s="133" t="s">
        <v>465</v>
      </c>
      <c r="BT77" s="133">
        <v>13.698298896156496</v>
      </c>
      <c r="BU77" s="133">
        <v>1.9976889989873614</v>
      </c>
      <c r="BV77" s="133">
        <v>24.411690813164729</v>
      </c>
      <c r="BW77" s="133">
        <v>5.0217512006783149</v>
      </c>
      <c r="BX77" s="133">
        <v>0</v>
      </c>
      <c r="BY77" s="133">
        <v>38.92455832248438</v>
      </c>
      <c r="BZ77" s="133">
        <v>89.516129032258064</v>
      </c>
      <c r="CA77" s="133">
        <v>76.5</v>
      </c>
      <c r="CB77" s="133">
        <v>64.739999999999995</v>
      </c>
      <c r="CC77" s="133">
        <v>88.8</v>
      </c>
      <c r="CD77" s="133">
        <v>98.6</v>
      </c>
      <c r="CE77" s="133">
        <v>51.4</v>
      </c>
      <c r="CF77" s="133">
        <v>36.700000000000003</v>
      </c>
      <c r="CG77" s="133">
        <v>94.7</v>
      </c>
      <c r="CH77" s="133">
        <v>29.469535680495067</v>
      </c>
      <c r="CI77" s="133">
        <v>5.0887078833540258</v>
      </c>
      <c r="CJ77" s="133">
        <v>5.5350857678587655</v>
      </c>
      <c r="CK77" s="133">
        <v>18.007196697339388</v>
      </c>
      <c r="CL77" s="133">
        <v>78</v>
      </c>
      <c r="CM77" s="133">
        <v>115.80029999999999</v>
      </c>
      <c r="CN77" s="133">
        <v>76.959999999999994</v>
      </c>
      <c r="CO77" s="133">
        <v>6.4516129032258061</v>
      </c>
      <c r="CP77" s="133">
        <v>4480508.7111764522</v>
      </c>
      <c r="CQ77" s="133">
        <v>1297.9194259638264</v>
      </c>
      <c r="CR77" s="133">
        <v>3452.0699987591724</v>
      </c>
    </row>
    <row r="78" spans="1:96" ht="15.75" customHeight="1" x14ac:dyDescent="0.3">
      <c r="C78" s="2"/>
      <c r="D78" s="2"/>
      <c r="E78" s="99"/>
      <c r="F78" s="99"/>
      <c r="G78" s="99"/>
      <c r="H78" s="99"/>
      <c r="I78" s="99"/>
      <c r="J78" s="2"/>
      <c r="K78" s="99"/>
      <c r="L78" s="114"/>
      <c r="M78" s="114"/>
      <c r="N78" s="99"/>
      <c r="O78" s="99"/>
      <c r="P78" s="99"/>
      <c r="Q78" s="2"/>
      <c r="R78" s="99"/>
      <c r="S78" s="99"/>
      <c r="T78" s="114"/>
      <c r="U78" s="114"/>
      <c r="V78" s="99"/>
      <c r="W78" s="99"/>
      <c r="X78" s="99"/>
      <c r="Y78" s="99"/>
      <c r="Z78" s="99"/>
      <c r="AA78" s="99"/>
      <c r="AB78" s="99"/>
      <c r="AC78" s="99"/>
      <c r="AD78" s="99"/>
      <c r="AE78" s="2"/>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2"/>
      <c r="BG78" s="2"/>
      <c r="BH78" s="2"/>
      <c r="BI78" s="99"/>
      <c r="BJ78" s="99"/>
      <c r="BK78" s="99"/>
      <c r="BL78" s="99"/>
      <c r="BM78" s="99"/>
      <c r="BN78" s="99"/>
      <c r="BO78" s="99"/>
      <c r="BP78" s="99"/>
      <c r="BQ78" s="99"/>
      <c r="CD78" s="99"/>
    </row>
    <row r="79" spans="1:96" ht="15.75" customHeight="1" x14ac:dyDescent="0.3">
      <c r="C79" s="2"/>
      <c r="D79" s="2"/>
      <c r="E79" s="99"/>
      <c r="F79" s="99"/>
      <c r="G79" s="99"/>
      <c r="H79" s="99"/>
      <c r="I79" s="99"/>
      <c r="J79" s="2"/>
      <c r="K79" s="99"/>
      <c r="L79" s="114"/>
      <c r="M79" s="114"/>
      <c r="N79" s="99"/>
      <c r="O79" s="99"/>
      <c r="P79" s="99"/>
      <c r="Q79" s="2"/>
      <c r="R79" s="99"/>
      <c r="S79" s="99"/>
      <c r="T79" s="114"/>
      <c r="U79" s="114"/>
      <c r="V79" s="99"/>
      <c r="W79" s="99"/>
      <c r="X79" s="99"/>
      <c r="Y79" s="99"/>
      <c r="Z79" s="99"/>
      <c r="AA79" s="99"/>
      <c r="AB79" s="99"/>
      <c r="AC79" s="99"/>
      <c r="AD79" s="99"/>
      <c r="AE79" s="2"/>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2"/>
      <c r="BG79" s="2"/>
      <c r="BH79" s="2"/>
      <c r="BI79" s="99"/>
      <c r="BJ79" s="99"/>
      <c r="BK79" s="99"/>
      <c r="BL79" s="99"/>
      <c r="BM79" s="99"/>
      <c r="BN79" s="99"/>
      <c r="BO79" s="99"/>
      <c r="BP79" s="99"/>
      <c r="BQ79" s="99"/>
      <c r="CD79" s="99"/>
    </row>
    <row r="80" spans="1:96" ht="15.75" customHeight="1" x14ac:dyDescent="0.3">
      <c r="C80" s="2"/>
      <c r="D80" s="2"/>
      <c r="E80" s="99"/>
      <c r="F80" s="99"/>
      <c r="G80" s="99"/>
      <c r="H80" s="99"/>
      <c r="I80" s="99"/>
      <c r="J80" s="2"/>
      <c r="K80" s="99"/>
      <c r="L80" s="114"/>
      <c r="M80" s="114"/>
      <c r="N80" s="99"/>
      <c r="O80" s="99"/>
      <c r="P80" s="99"/>
      <c r="Q80" s="2"/>
      <c r="R80" s="99"/>
      <c r="S80" s="99"/>
      <c r="T80" s="114"/>
      <c r="U80" s="114"/>
      <c r="V80" s="99"/>
      <c r="W80" s="99"/>
      <c r="X80" s="99"/>
      <c r="Y80" s="99"/>
      <c r="Z80" s="99"/>
      <c r="AA80" s="99"/>
      <c r="AB80" s="99"/>
      <c r="AC80" s="99"/>
      <c r="AD80" s="99"/>
      <c r="AE80" s="2"/>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2"/>
      <c r="BG80" s="2"/>
      <c r="BH80" s="2"/>
      <c r="BI80" s="99"/>
      <c r="BJ80" s="99"/>
      <c r="BK80" s="99"/>
      <c r="BL80" s="99"/>
      <c r="BM80" s="99"/>
      <c r="BN80" s="99"/>
      <c r="BO80" s="99"/>
      <c r="BP80" s="99"/>
      <c r="BQ80" s="99"/>
      <c r="CD80" s="99"/>
    </row>
    <row r="81" spans="3:82" ht="15.75" customHeight="1" x14ac:dyDescent="0.3">
      <c r="C81" s="2"/>
      <c r="D81" s="2"/>
      <c r="E81" s="99"/>
      <c r="F81" s="99"/>
      <c r="G81" s="99"/>
      <c r="H81" s="99"/>
      <c r="I81" s="99"/>
      <c r="J81" s="2"/>
      <c r="K81" s="99"/>
      <c r="L81" s="114"/>
      <c r="M81" s="114"/>
      <c r="N81" s="99"/>
      <c r="O81" s="99"/>
      <c r="P81" s="99"/>
      <c r="Q81" s="2"/>
      <c r="R81" s="99"/>
      <c r="S81" s="99"/>
      <c r="T81" s="114"/>
      <c r="U81" s="114"/>
      <c r="V81" s="99"/>
      <c r="W81" s="99"/>
      <c r="X81" s="99"/>
      <c r="Y81" s="99"/>
      <c r="Z81" s="99"/>
      <c r="AA81" s="99"/>
      <c r="AB81" s="99"/>
      <c r="AC81" s="99"/>
      <c r="AD81" s="99"/>
      <c r="AE81" s="2"/>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2"/>
      <c r="BG81" s="2"/>
      <c r="BH81" s="2"/>
      <c r="BI81" s="99"/>
      <c r="BJ81" s="99"/>
      <c r="BK81" s="99"/>
      <c r="BL81" s="99"/>
      <c r="BM81" s="99"/>
      <c r="BN81" s="99"/>
      <c r="BO81" s="99"/>
      <c r="BP81" s="99"/>
      <c r="BQ81" s="99"/>
      <c r="CD81" s="99"/>
    </row>
    <row r="82" spans="3:82" ht="15.75" customHeight="1" x14ac:dyDescent="0.3">
      <c r="C82" s="2"/>
      <c r="D82" s="2"/>
      <c r="E82" s="99"/>
      <c r="F82" s="99"/>
      <c r="G82" s="99"/>
      <c r="H82" s="99"/>
      <c r="I82" s="99"/>
      <c r="J82" s="2"/>
      <c r="K82" s="99"/>
      <c r="L82" s="114"/>
      <c r="M82" s="114"/>
      <c r="N82" s="99"/>
      <c r="O82" s="99"/>
      <c r="P82" s="99"/>
      <c r="Q82" s="2"/>
      <c r="R82" s="99"/>
      <c r="S82" s="99"/>
      <c r="T82" s="114"/>
      <c r="U82" s="114"/>
      <c r="V82" s="99"/>
      <c r="W82" s="99"/>
      <c r="X82" s="99"/>
      <c r="Y82" s="99"/>
      <c r="Z82" s="99"/>
      <c r="AA82" s="99"/>
      <c r="AB82" s="99"/>
      <c r="AC82" s="99"/>
      <c r="AD82" s="99"/>
      <c r="AE82" s="2"/>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2"/>
      <c r="BG82" s="2"/>
      <c r="BH82" s="2"/>
      <c r="BI82" s="99"/>
      <c r="BJ82" s="99"/>
      <c r="BK82" s="99"/>
      <c r="BL82" s="99"/>
      <c r="BM82" s="99"/>
      <c r="BN82" s="99"/>
      <c r="BO82" s="99"/>
      <c r="BP82" s="99"/>
      <c r="BQ82" s="99"/>
      <c r="CD82" s="99"/>
    </row>
    <row r="83" spans="3:82" ht="15.75" customHeight="1" x14ac:dyDescent="0.3">
      <c r="C83" s="2"/>
      <c r="D83" s="2"/>
      <c r="E83" s="99"/>
      <c r="F83" s="99"/>
      <c r="G83" s="99"/>
      <c r="H83" s="99"/>
      <c r="I83" s="99"/>
      <c r="J83" s="2"/>
      <c r="K83" s="99"/>
      <c r="L83" s="114"/>
      <c r="M83" s="114"/>
      <c r="N83" s="99"/>
      <c r="O83" s="99"/>
      <c r="P83" s="99"/>
      <c r="Q83" s="2"/>
      <c r="R83" s="99"/>
      <c r="S83" s="99"/>
      <c r="T83" s="114"/>
      <c r="U83" s="114"/>
      <c r="V83" s="99"/>
      <c r="W83" s="99"/>
      <c r="X83" s="99"/>
      <c r="Y83" s="99"/>
      <c r="Z83" s="99"/>
      <c r="AA83" s="99"/>
      <c r="AB83" s="99"/>
      <c r="AC83" s="99"/>
      <c r="AD83" s="99"/>
      <c r="AE83" s="2"/>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2"/>
      <c r="BG83" s="2"/>
      <c r="BH83" s="2"/>
      <c r="BI83" s="99"/>
      <c r="BJ83" s="99"/>
      <c r="BK83" s="99"/>
      <c r="BL83" s="99"/>
      <c r="BM83" s="99"/>
      <c r="BN83" s="99"/>
      <c r="BO83" s="99"/>
      <c r="BP83" s="99"/>
      <c r="BQ83" s="99"/>
      <c r="CD83" s="99"/>
    </row>
    <row r="84" spans="3:82" ht="15.75" customHeight="1" x14ac:dyDescent="0.3">
      <c r="C84" s="2"/>
      <c r="D84" s="2"/>
      <c r="E84" s="99"/>
      <c r="F84" s="99"/>
      <c r="G84" s="99"/>
      <c r="H84" s="99"/>
      <c r="I84" s="99"/>
      <c r="J84" s="2"/>
      <c r="K84" s="99"/>
      <c r="L84" s="114"/>
      <c r="M84" s="114"/>
      <c r="N84" s="99"/>
      <c r="O84" s="99"/>
      <c r="P84" s="99"/>
      <c r="Q84" s="2"/>
      <c r="R84" s="99"/>
      <c r="S84" s="99"/>
      <c r="T84" s="114"/>
      <c r="U84" s="114"/>
      <c r="V84" s="99"/>
      <c r="W84" s="99"/>
      <c r="X84" s="99"/>
      <c r="Y84" s="99"/>
      <c r="Z84" s="99"/>
      <c r="AA84" s="99"/>
      <c r="AB84" s="99"/>
      <c r="AC84" s="99"/>
      <c r="AD84" s="99"/>
      <c r="AE84" s="2"/>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2"/>
      <c r="BG84" s="2"/>
      <c r="BH84" s="2"/>
      <c r="BI84" s="99"/>
      <c r="BJ84" s="99"/>
      <c r="BK84" s="99"/>
      <c r="BL84" s="99"/>
      <c r="BM84" s="99"/>
      <c r="BN84" s="99"/>
      <c r="BO84" s="99"/>
      <c r="BP84" s="99"/>
      <c r="BQ84" s="99"/>
      <c r="CD84" s="99"/>
    </row>
    <row r="85" spans="3:82" ht="15.75" customHeight="1" x14ac:dyDescent="0.3">
      <c r="C85" s="2"/>
      <c r="D85" s="2"/>
      <c r="E85" s="99"/>
      <c r="F85" s="99"/>
      <c r="G85" s="99"/>
      <c r="H85" s="99"/>
      <c r="I85" s="99"/>
      <c r="J85" s="2"/>
      <c r="K85" s="99"/>
      <c r="L85" s="114"/>
      <c r="M85" s="114"/>
      <c r="N85" s="99"/>
      <c r="O85" s="99"/>
      <c r="P85" s="99"/>
      <c r="Q85" s="2"/>
      <c r="R85" s="99"/>
      <c r="S85" s="99"/>
      <c r="T85" s="114"/>
      <c r="U85" s="114"/>
      <c r="V85" s="99"/>
      <c r="W85" s="99"/>
      <c r="X85" s="99"/>
      <c r="Y85" s="99"/>
      <c r="Z85" s="99"/>
      <c r="AA85" s="99"/>
      <c r="AB85" s="99"/>
      <c r="AC85" s="99"/>
      <c r="AD85" s="99"/>
      <c r="AE85" s="2"/>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2"/>
      <c r="BG85" s="2"/>
      <c r="BH85" s="2"/>
      <c r="BI85" s="99"/>
      <c r="BJ85" s="99"/>
      <c r="BK85" s="99"/>
      <c r="BL85" s="99"/>
      <c r="BM85" s="99"/>
      <c r="BN85" s="99"/>
      <c r="BO85" s="99"/>
      <c r="BP85" s="99"/>
      <c r="BQ85" s="99"/>
      <c r="CD85" s="99"/>
    </row>
    <row r="86" spans="3:82" ht="15.75" customHeight="1" x14ac:dyDescent="0.3">
      <c r="C86" s="2"/>
      <c r="D86" s="2"/>
      <c r="E86" s="99"/>
      <c r="F86" s="99"/>
      <c r="G86" s="99"/>
      <c r="H86" s="99"/>
      <c r="I86" s="99"/>
      <c r="J86" s="2"/>
      <c r="K86" s="99"/>
      <c r="L86" s="114"/>
      <c r="M86" s="114"/>
      <c r="N86" s="99"/>
      <c r="O86" s="99"/>
      <c r="P86" s="99"/>
      <c r="Q86" s="2"/>
      <c r="R86" s="99"/>
      <c r="S86" s="99"/>
      <c r="T86" s="114"/>
      <c r="U86" s="114"/>
      <c r="V86" s="99"/>
      <c r="W86" s="99"/>
      <c r="X86" s="99"/>
      <c r="Y86" s="99"/>
      <c r="Z86" s="99"/>
      <c r="AA86" s="99"/>
      <c r="AB86" s="99"/>
      <c r="AC86" s="99"/>
      <c r="AD86" s="99"/>
      <c r="AE86" s="2"/>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2"/>
      <c r="BG86" s="2"/>
      <c r="BH86" s="2"/>
      <c r="BI86" s="99"/>
      <c r="BJ86" s="99"/>
      <c r="BK86" s="99"/>
      <c r="BL86" s="99"/>
      <c r="BM86" s="99"/>
      <c r="BN86" s="99"/>
      <c r="BO86" s="99"/>
      <c r="BP86" s="99"/>
      <c r="BQ86" s="99"/>
      <c r="CD86" s="99"/>
    </row>
    <row r="87" spans="3:82" ht="15.75" customHeight="1" x14ac:dyDescent="0.3">
      <c r="C87" s="2"/>
      <c r="D87" s="2"/>
      <c r="E87" s="99"/>
      <c r="F87" s="99"/>
      <c r="G87" s="99"/>
      <c r="H87" s="99"/>
      <c r="I87" s="99"/>
      <c r="J87" s="2"/>
      <c r="K87" s="99"/>
      <c r="L87" s="114"/>
      <c r="M87" s="114"/>
      <c r="N87" s="99"/>
      <c r="O87" s="99"/>
      <c r="P87" s="99"/>
      <c r="Q87" s="2"/>
      <c r="R87" s="99"/>
      <c r="S87" s="99"/>
      <c r="T87" s="114"/>
      <c r="U87" s="114"/>
      <c r="V87" s="99"/>
      <c r="W87" s="99"/>
      <c r="X87" s="99"/>
      <c r="Y87" s="99"/>
      <c r="Z87" s="99"/>
      <c r="AA87" s="99"/>
      <c r="AB87" s="99"/>
      <c r="AC87" s="99"/>
      <c r="AD87" s="99"/>
      <c r="AE87" s="2"/>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2"/>
      <c r="BG87" s="2"/>
      <c r="BH87" s="2"/>
      <c r="BI87" s="99"/>
      <c r="BJ87" s="99"/>
      <c r="BK87" s="99"/>
      <c r="BL87" s="99"/>
      <c r="BM87" s="99"/>
      <c r="BN87" s="99"/>
      <c r="BO87" s="99"/>
      <c r="BP87" s="99"/>
      <c r="BQ87" s="99"/>
      <c r="CD87" s="99"/>
    </row>
    <row r="88" spans="3:82" ht="15.75" customHeight="1" x14ac:dyDescent="0.3">
      <c r="C88" s="2"/>
      <c r="D88" s="2"/>
      <c r="E88" s="99"/>
      <c r="F88" s="99"/>
      <c r="G88" s="99"/>
      <c r="H88" s="99"/>
      <c r="I88" s="99"/>
      <c r="J88" s="2"/>
      <c r="K88" s="99"/>
      <c r="L88" s="114"/>
      <c r="M88" s="114"/>
      <c r="N88" s="99"/>
      <c r="O88" s="99"/>
      <c r="P88" s="99"/>
      <c r="Q88" s="2"/>
      <c r="R88" s="99"/>
      <c r="S88" s="99"/>
      <c r="T88" s="114"/>
      <c r="U88" s="114"/>
      <c r="V88" s="99"/>
      <c r="W88" s="99"/>
      <c r="X88" s="99"/>
      <c r="Y88" s="99"/>
      <c r="Z88" s="99"/>
      <c r="AA88" s="99"/>
      <c r="AB88" s="99"/>
      <c r="AC88" s="99"/>
      <c r="AD88" s="99"/>
      <c r="AE88" s="2"/>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2"/>
      <c r="BG88" s="2"/>
      <c r="BH88" s="2"/>
      <c r="BI88" s="99"/>
      <c r="BJ88" s="99"/>
      <c r="BK88" s="99"/>
      <c r="BL88" s="99"/>
      <c r="BM88" s="99"/>
      <c r="BN88" s="99"/>
      <c r="BO88" s="99"/>
      <c r="BP88" s="99"/>
      <c r="BQ88" s="99"/>
      <c r="CD88" s="99"/>
    </row>
    <row r="89" spans="3:82" ht="15.75" customHeight="1" x14ac:dyDescent="0.3">
      <c r="C89" s="2"/>
      <c r="D89" s="2"/>
      <c r="E89" s="99"/>
      <c r="F89" s="99"/>
      <c r="G89" s="99"/>
      <c r="H89" s="99"/>
      <c r="I89" s="99"/>
      <c r="J89" s="2"/>
      <c r="K89" s="99"/>
      <c r="L89" s="114"/>
      <c r="M89" s="114"/>
      <c r="N89" s="99"/>
      <c r="O89" s="99"/>
      <c r="P89" s="99"/>
      <c r="Q89" s="2"/>
      <c r="R89" s="99"/>
      <c r="S89" s="99"/>
      <c r="T89" s="114"/>
      <c r="U89" s="114"/>
      <c r="V89" s="99"/>
      <c r="W89" s="99"/>
      <c r="X89" s="99"/>
      <c r="Y89" s="99"/>
      <c r="Z89" s="99"/>
      <c r="AA89" s="99"/>
      <c r="AB89" s="99"/>
      <c r="AC89" s="99"/>
      <c r="AD89" s="99"/>
      <c r="AE89" s="2"/>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2"/>
      <c r="BG89" s="2"/>
      <c r="BH89" s="2"/>
      <c r="BI89" s="99"/>
      <c r="BJ89" s="99"/>
      <c r="BK89" s="99"/>
      <c r="BL89" s="99"/>
      <c r="BM89" s="99"/>
      <c r="BN89" s="99"/>
      <c r="BO89" s="99"/>
      <c r="BP89" s="99"/>
      <c r="BQ89" s="99"/>
      <c r="CD89" s="99"/>
    </row>
    <row r="90" spans="3:82" ht="15.75" customHeight="1" x14ac:dyDescent="0.3">
      <c r="C90" s="2"/>
      <c r="D90" s="2"/>
      <c r="E90" s="99"/>
      <c r="F90" s="99"/>
      <c r="G90" s="99"/>
      <c r="H90" s="99"/>
      <c r="I90" s="99"/>
      <c r="J90" s="2"/>
      <c r="K90" s="99"/>
      <c r="L90" s="114"/>
      <c r="M90" s="114"/>
      <c r="N90" s="99"/>
      <c r="O90" s="99"/>
      <c r="P90" s="99"/>
      <c r="Q90" s="2"/>
      <c r="R90" s="99"/>
      <c r="S90" s="99"/>
      <c r="T90" s="114"/>
      <c r="U90" s="114"/>
      <c r="V90" s="99"/>
      <c r="W90" s="99"/>
      <c r="X90" s="99"/>
      <c r="Y90" s="99"/>
      <c r="Z90" s="99"/>
      <c r="AA90" s="99"/>
      <c r="AB90" s="99"/>
      <c r="AC90" s="99"/>
      <c r="AD90" s="99"/>
      <c r="AE90" s="2"/>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2"/>
      <c r="BG90" s="2"/>
      <c r="BH90" s="2"/>
      <c r="BI90" s="99"/>
      <c r="BJ90" s="99"/>
      <c r="BK90" s="99"/>
      <c r="BL90" s="99"/>
      <c r="BM90" s="99"/>
      <c r="BN90" s="99"/>
      <c r="BO90" s="99"/>
      <c r="BP90" s="99"/>
      <c r="BQ90" s="99"/>
      <c r="CD90" s="99"/>
    </row>
    <row r="91" spans="3:82" ht="15.75" customHeight="1" x14ac:dyDescent="0.3">
      <c r="C91" s="2"/>
      <c r="D91" s="2"/>
      <c r="E91" s="99"/>
      <c r="F91" s="99"/>
      <c r="G91" s="99"/>
      <c r="H91" s="99"/>
      <c r="I91" s="99"/>
      <c r="J91" s="2"/>
      <c r="K91" s="99"/>
      <c r="L91" s="114"/>
      <c r="M91" s="114"/>
      <c r="N91" s="99"/>
      <c r="O91" s="99"/>
      <c r="P91" s="99"/>
      <c r="Q91" s="2"/>
      <c r="R91" s="99"/>
      <c r="S91" s="99"/>
      <c r="T91" s="114"/>
      <c r="U91" s="114"/>
      <c r="V91" s="99"/>
      <c r="W91" s="99"/>
      <c r="X91" s="99"/>
      <c r="Y91" s="99"/>
      <c r="Z91" s="99"/>
      <c r="AA91" s="99"/>
      <c r="AB91" s="99"/>
      <c r="AC91" s="99"/>
      <c r="AD91" s="99"/>
      <c r="AE91" s="2"/>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2"/>
      <c r="BG91" s="2"/>
      <c r="BH91" s="2"/>
      <c r="BI91" s="99"/>
      <c r="BJ91" s="99"/>
      <c r="BK91" s="99"/>
      <c r="BL91" s="99"/>
      <c r="BM91" s="99"/>
      <c r="BN91" s="99"/>
      <c r="BO91" s="99"/>
      <c r="BP91" s="99"/>
      <c r="BQ91" s="99"/>
      <c r="CD91" s="99"/>
    </row>
    <row r="92" spans="3:82" ht="15.75" customHeight="1" x14ac:dyDescent="0.3">
      <c r="C92" s="2"/>
      <c r="D92" s="2"/>
      <c r="E92" s="99"/>
      <c r="F92" s="99"/>
      <c r="G92" s="99"/>
      <c r="H92" s="99"/>
      <c r="I92" s="99"/>
      <c r="J92" s="2"/>
      <c r="K92" s="99"/>
      <c r="L92" s="114"/>
      <c r="M92" s="114"/>
      <c r="N92" s="99"/>
      <c r="O92" s="99"/>
      <c r="P92" s="99"/>
      <c r="Q92" s="2"/>
      <c r="R92" s="99"/>
      <c r="S92" s="99"/>
      <c r="T92" s="114"/>
      <c r="U92" s="114"/>
      <c r="V92" s="99"/>
      <c r="W92" s="99"/>
      <c r="X92" s="99"/>
      <c r="Y92" s="99"/>
      <c r="Z92" s="99"/>
      <c r="AA92" s="99"/>
      <c r="AB92" s="99"/>
      <c r="AC92" s="99"/>
      <c r="AD92" s="99"/>
      <c r="AE92" s="2"/>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2"/>
      <c r="BG92" s="2"/>
      <c r="BH92" s="2"/>
      <c r="BI92" s="99"/>
      <c r="BJ92" s="99"/>
      <c r="BK92" s="99"/>
      <c r="BL92" s="99"/>
      <c r="BM92" s="99"/>
      <c r="BN92" s="99"/>
      <c r="BO92" s="99"/>
      <c r="BP92" s="99"/>
      <c r="BQ92" s="99"/>
      <c r="CD92" s="99"/>
    </row>
    <row r="93" spans="3:82" ht="15.75" customHeight="1" x14ac:dyDescent="0.3">
      <c r="C93" s="2"/>
      <c r="D93" s="2"/>
      <c r="E93" s="99"/>
      <c r="F93" s="99"/>
      <c r="G93" s="99"/>
      <c r="H93" s="99"/>
      <c r="I93" s="99"/>
      <c r="J93" s="2"/>
      <c r="K93" s="99"/>
      <c r="L93" s="114"/>
      <c r="M93" s="114"/>
      <c r="N93" s="99"/>
      <c r="O93" s="99"/>
      <c r="P93" s="99"/>
      <c r="Q93" s="2"/>
      <c r="R93" s="99"/>
      <c r="S93" s="99"/>
      <c r="T93" s="114"/>
      <c r="U93" s="114"/>
      <c r="V93" s="99"/>
      <c r="W93" s="99"/>
      <c r="X93" s="99"/>
      <c r="Y93" s="99"/>
      <c r="Z93" s="99"/>
      <c r="AA93" s="99"/>
      <c r="AB93" s="99"/>
      <c r="AC93" s="99"/>
      <c r="AD93" s="99"/>
      <c r="AE93" s="2"/>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2"/>
      <c r="BG93" s="2"/>
      <c r="BH93" s="2"/>
      <c r="BI93" s="99"/>
      <c r="BJ93" s="99"/>
      <c r="BK93" s="99"/>
      <c r="BL93" s="99"/>
      <c r="BM93" s="99"/>
      <c r="BN93" s="99"/>
      <c r="BO93" s="99"/>
      <c r="BP93" s="99"/>
      <c r="BQ93" s="99"/>
      <c r="CD93" s="99"/>
    </row>
    <row r="94" spans="3:82" ht="15.75" customHeight="1" x14ac:dyDescent="0.3">
      <c r="C94" s="2"/>
      <c r="D94" s="2"/>
      <c r="E94" s="99"/>
      <c r="F94" s="99"/>
      <c r="G94" s="99"/>
      <c r="H94" s="99"/>
      <c r="I94" s="99"/>
      <c r="J94" s="2"/>
      <c r="K94" s="99"/>
      <c r="L94" s="114"/>
      <c r="M94" s="114"/>
      <c r="N94" s="99"/>
      <c r="O94" s="99"/>
      <c r="P94" s="99"/>
      <c r="Q94" s="2"/>
      <c r="R94" s="99"/>
      <c r="S94" s="99"/>
      <c r="T94" s="114"/>
      <c r="U94" s="114"/>
      <c r="V94" s="99"/>
      <c r="W94" s="99"/>
      <c r="X94" s="99"/>
      <c r="Y94" s="99"/>
      <c r="Z94" s="99"/>
      <c r="AA94" s="99"/>
      <c r="AB94" s="99"/>
      <c r="AC94" s="99"/>
      <c r="AD94" s="99"/>
      <c r="AE94" s="2"/>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2"/>
      <c r="BG94" s="2"/>
      <c r="BH94" s="2"/>
      <c r="BI94" s="99"/>
      <c r="BJ94" s="99"/>
      <c r="BK94" s="99"/>
      <c r="BL94" s="99"/>
      <c r="BM94" s="99"/>
      <c r="BN94" s="99"/>
      <c r="BO94" s="99"/>
      <c r="BP94" s="99"/>
      <c r="BQ94" s="99"/>
      <c r="CD94" s="99"/>
    </row>
    <row r="95" spans="3:82" ht="15.75" customHeight="1" x14ac:dyDescent="0.3">
      <c r="C95" s="2"/>
      <c r="D95" s="2"/>
      <c r="E95" s="99"/>
      <c r="F95" s="99"/>
      <c r="G95" s="99"/>
      <c r="H95" s="99"/>
      <c r="I95" s="99"/>
      <c r="J95" s="2"/>
      <c r="K95" s="99"/>
      <c r="L95" s="114"/>
      <c r="M95" s="114"/>
      <c r="N95" s="99"/>
      <c r="O95" s="99"/>
      <c r="P95" s="99"/>
      <c r="Q95" s="2"/>
      <c r="R95" s="99"/>
      <c r="S95" s="99"/>
      <c r="T95" s="114"/>
      <c r="U95" s="114"/>
      <c r="V95" s="99"/>
      <c r="W95" s="99"/>
      <c r="X95" s="99"/>
      <c r="Y95" s="99"/>
      <c r="Z95" s="99"/>
      <c r="AA95" s="99"/>
      <c r="AB95" s="99"/>
      <c r="AC95" s="99"/>
      <c r="AD95" s="99"/>
      <c r="AE95" s="2"/>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2"/>
      <c r="BG95" s="2"/>
      <c r="BH95" s="2"/>
      <c r="BI95" s="99"/>
      <c r="BJ95" s="99"/>
      <c r="BK95" s="99"/>
      <c r="BL95" s="99"/>
      <c r="BM95" s="99"/>
      <c r="BN95" s="99"/>
      <c r="BO95" s="99"/>
      <c r="BP95" s="99"/>
      <c r="BQ95" s="99"/>
      <c r="CD95" s="99"/>
    </row>
    <row r="96" spans="3:82" ht="15.75" customHeight="1" x14ac:dyDescent="0.3">
      <c r="C96" s="2"/>
      <c r="D96" s="2"/>
      <c r="E96" s="99"/>
      <c r="F96" s="99"/>
      <c r="G96" s="99"/>
      <c r="H96" s="99"/>
      <c r="I96" s="99"/>
      <c r="J96" s="2"/>
      <c r="K96" s="99"/>
      <c r="L96" s="114"/>
      <c r="M96" s="114"/>
      <c r="N96" s="99"/>
      <c r="O96" s="99"/>
      <c r="P96" s="99"/>
      <c r="Q96" s="2"/>
      <c r="R96" s="99"/>
      <c r="S96" s="99"/>
      <c r="T96" s="114"/>
      <c r="U96" s="114"/>
      <c r="V96" s="99"/>
      <c r="W96" s="99"/>
      <c r="X96" s="99"/>
      <c r="Y96" s="99"/>
      <c r="Z96" s="99"/>
      <c r="AA96" s="99"/>
      <c r="AB96" s="99"/>
      <c r="AC96" s="99"/>
      <c r="AD96" s="99"/>
      <c r="AE96" s="2"/>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2"/>
      <c r="BG96" s="2"/>
      <c r="BH96" s="2"/>
      <c r="BI96" s="99"/>
      <c r="BJ96" s="99"/>
      <c r="BK96" s="99"/>
      <c r="BL96" s="99"/>
      <c r="BM96" s="99"/>
      <c r="BN96" s="99"/>
      <c r="BO96" s="99"/>
      <c r="BP96" s="99"/>
      <c r="BQ96" s="99"/>
      <c r="CD96" s="99"/>
    </row>
    <row r="97" spans="3:82" ht="15.75" customHeight="1" x14ac:dyDescent="0.3">
      <c r="C97" s="2"/>
      <c r="D97" s="2"/>
      <c r="E97" s="99"/>
      <c r="F97" s="99"/>
      <c r="G97" s="99"/>
      <c r="H97" s="99"/>
      <c r="I97" s="99"/>
      <c r="J97" s="2"/>
      <c r="K97" s="99"/>
      <c r="L97" s="114"/>
      <c r="M97" s="114"/>
      <c r="N97" s="99"/>
      <c r="O97" s="99"/>
      <c r="P97" s="99"/>
      <c r="Q97" s="2"/>
      <c r="R97" s="99"/>
      <c r="S97" s="99"/>
      <c r="T97" s="114"/>
      <c r="U97" s="114"/>
      <c r="V97" s="99"/>
      <c r="W97" s="99"/>
      <c r="X97" s="99"/>
      <c r="Y97" s="99"/>
      <c r="Z97" s="99"/>
      <c r="AA97" s="99"/>
      <c r="AB97" s="99"/>
      <c r="AC97" s="99"/>
      <c r="AD97" s="99"/>
      <c r="AE97" s="2"/>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2"/>
      <c r="BG97" s="2"/>
      <c r="BH97" s="2"/>
      <c r="BI97" s="99"/>
      <c r="BJ97" s="99"/>
      <c r="BK97" s="99"/>
      <c r="BL97" s="99"/>
      <c r="BM97" s="99"/>
      <c r="BN97" s="99"/>
      <c r="BO97" s="99"/>
      <c r="BP97" s="99"/>
      <c r="BQ97" s="99"/>
      <c r="CD97" s="99"/>
    </row>
    <row r="98" spans="3:82" ht="15.75" customHeight="1" x14ac:dyDescent="0.3">
      <c r="C98" s="2"/>
      <c r="D98" s="2"/>
      <c r="E98" s="99"/>
      <c r="F98" s="99"/>
      <c r="G98" s="99"/>
      <c r="H98" s="99"/>
      <c r="I98" s="99"/>
      <c r="J98" s="2"/>
      <c r="K98" s="99"/>
      <c r="L98" s="114"/>
      <c r="M98" s="114"/>
      <c r="N98" s="99"/>
      <c r="O98" s="99"/>
      <c r="P98" s="99"/>
      <c r="Q98" s="2"/>
      <c r="R98" s="99"/>
      <c r="S98" s="99"/>
      <c r="T98" s="114"/>
      <c r="U98" s="114"/>
      <c r="V98" s="99"/>
      <c r="W98" s="99"/>
      <c r="X98" s="99"/>
      <c r="Y98" s="99"/>
      <c r="Z98" s="99"/>
      <c r="AA98" s="99"/>
      <c r="AB98" s="99"/>
      <c r="AC98" s="99"/>
      <c r="AD98" s="99"/>
      <c r="AE98" s="2"/>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2"/>
      <c r="BG98" s="2"/>
      <c r="BH98" s="2"/>
      <c r="BI98" s="99"/>
      <c r="BJ98" s="99"/>
      <c r="BK98" s="99"/>
      <c r="BL98" s="99"/>
      <c r="BM98" s="99"/>
      <c r="BN98" s="99"/>
      <c r="BO98" s="99"/>
      <c r="BP98" s="99"/>
      <c r="BQ98" s="99"/>
      <c r="CD98" s="99"/>
    </row>
    <row r="99" spans="3:82" ht="15.75" customHeight="1" x14ac:dyDescent="0.3">
      <c r="C99" s="2"/>
      <c r="D99" s="2"/>
      <c r="E99" s="99"/>
      <c r="F99" s="99"/>
      <c r="G99" s="99"/>
      <c r="H99" s="99"/>
      <c r="I99" s="99"/>
      <c r="J99" s="2"/>
      <c r="K99" s="99"/>
      <c r="L99" s="114"/>
      <c r="M99" s="114"/>
      <c r="N99" s="99"/>
      <c r="O99" s="99"/>
      <c r="P99" s="99"/>
      <c r="Q99" s="2"/>
      <c r="R99" s="99"/>
      <c r="S99" s="99"/>
      <c r="T99" s="114"/>
      <c r="U99" s="114"/>
      <c r="V99" s="99"/>
      <c r="W99" s="99"/>
      <c r="X99" s="99"/>
      <c r="Y99" s="99"/>
      <c r="Z99" s="99"/>
      <c r="AA99" s="99"/>
      <c r="AB99" s="99"/>
      <c r="AC99" s="99"/>
      <c r="AD99" s="99"/>
      <c r="AE99" s="2"/>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2"/>
      <c r="BG99" s="2"/>
      <c r="BH99" s="2"/>
      <c r="BI99" s="99"/>
      <c r="BJ99" s="99"/>
      <c r="BK99" s="99"/>
      <c r="BL99" s="99"/>
      <c r="BM99" s="99"/>
      <c r="BN99" s="99"/>
      <c r="BO99" s="99"/>
      <c r="BP99" s="99"/>
      <c r="BQ99" s="99"/>
      <c r="CD99" s="99"/>
    </row>
    <row r="100" spans="3:82" ht="15.75" customHeight="1" x14ac:dyDescent="0.3">
      <c r="C100" s="2"/>
      <c r="D100" s="2"/>
      <c r="E100" s="99"/>
      <c r="F100" s="99"/>
      <c r="G100" s="99"/>
      <c r="H100" s="99"/>
      <c r="I100" s="99"/>
      <c r="J100" s="2"/>
      <c r="K100" s="99"/>
      <c r="L100" s="114"/>
      <c r="M100" s="114"/>
      <c r="N100" s="99"/>
      <c r="O100" s="99"/>
      <c r="P100" s="99"/>
      <c r="Q100" s="2"/>
      <c r="R100" s="99"/>
      <c r="S100" s="99"/>
      <c r="T100" s="114"/>
      <c r="U100" s="114"/>
      <c r="V100" s="99"/>
      <c r="W100" s="99"/>
      <c r="X100" s="99"/>
      <c r="Y100" s="99"/>
      <c r="Z100" s="99"/>
      <c r="AA100" s="99"/>
      <c r="AB100" s="99"/>
      <c r="AC100" s="99"/>
      <c r="AD100" s="99"/>
      <c r="AE100" s="2"/>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2"/>
      <c r="BG100" s="2"/>
      <c r="BH100" s="2"/>
      <c r="BI100" s="99"/>
      <c r="BJ100" s="99"/>
      <c r="BK100" s="99"/>
      <c r="BL100" s="99"/>
      <c r="BM100" s="99"/>
      <c r="BN100" s="99"/>
      <c r="BO100" s="99"/>
      <c r="BP100" s="99"/>
      <c r="BQ100" s="99"/>
      <c r="CD100" s="99"/>
    </row>
    <row r="101" spans="3:82" ht="15.75" customHeight="1" x14ac:dyDescent="0.3">
      <c r="C101" s="2"/>
      <c r="D101" s="2"/>
      <c r="E101" s="99"/>
      <c r="F101" s="99"/>
      <c r="G101" s="99"/>
      <c r="H101" s="99"/>
      <c r="I101" s="99"/>
      <c r="J101" s="2"/>
      <c r="K101" s="99"/>
      <c r="L101" s="114"/>
      <c r="M101" s="114"/>
      <c r="N101" s="99"/>
      <c r="O101" s="99"/>
      <c r="P101" s="99"/>
      <c r="Q101" s="2"/>
      <c r="R101" s="99"/>
      <c r="S101" s="99"/>
      <c r="T101" s="114"/>
      <c r="U101" s="114"/>
      <c r="V101" s="99"/>
      <c r="W101" s="99"/>
      <c r="X101" s="99"/>
      <c r="Y101" s="99"/>
      <c r="Z101" s="99"/>
      <c r="AA101" s="99"/>
      <c r="AB101" s="99"/>
      <c r="AC101" s="99"/>
      <c r="AD101" s="99"/>
      <c r="AE101" s="2"/>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2"/>
      <c r="BG101" s="2"/>
      <c r="BH101" s="2"/>
      <c r="BI101" s="99"/>
      <c r="BJ101" s="99"/>
      <c r="BK101" s="99"/>
      <c r="BL101" s="99"/>
      <c r="BM101" s="99"/>
      <c r="BN101" s="99"/>
      <c r="BO101" s="99"/>
      <c r="BP101" s="99"/>
      <c r="BQ101" s="99"/>
      <c r="CD101" s="99"/>
    </row>
    <row r="102" spans="3:82" ht="15.75" customHeight="1" x14ac:dyDescent="0.3">
      <c r="C102" s="2"/>
      <c r="D102" s="2"/>
      <c r="E102" s="99"/>
      <c r="F102" s="99"/>
      <c r="G102" s="99"/>
      <c r="H102" s="99"/>
      <c r="I102" s="99"/>
      <c r="J102" s="2"/>
      <c r="K102" s="99"/>
      <c r="L102" s="114"/>
      <c r="M102" s="114"/>
      <c r="N102" s="99"/>
      <c r="O102" s="99"/>
      <c r="P102" s="99"/>
      <c r="Q102" s="2"/>
      <c r="R102" s="99"/>
      <c r="S102" s="99"/>
      <c r="T102" s="114"/>
      <c r="U102" s="114"/>
      <c r="V102" s="99"/>
      <c r="W102" s="99"/>
      <c r="X102" s="99"/>
      <c r="Y102" s="99"/>
      <c r="Z102" s="99"/>
      <c r="AA102" s="99"/>
      <c r="AB102" s="99"/>
      <c r="AC102" s="99"/>
      <c r="AD102" s="99"/>
      <c r="AE102" s="2"/>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2"/>
      <c r="BG102" s="2"/>
      <c r="BH102" s="2"/>
      <c r="BI102" s="99"/>
      <c r="BJ102" s="99"/>
      <c r="BK102" s="99"/>
      <c r="BL102" s="99"/>
      <c r="BM102" s="99"/>
      <c r="BN102" s="99"/>
      <c r="BO102" s="99"/>
      <c r="BP102" s="99"/>
      <c r="BQ102" s="99"/>
      <c r="CD102" s="99"/>
    </row>
    <row r="103" spans="3:82" ht="15.75" customHeight="1" x14ac:dyDescent="0.3">
      <c r="C103" s="2"/>
      <c r="D103" s="2"/>
      <c r="E103" s="99"/>
      <c r="F103" s="99"/>
      <c r="G103" s="99"/>
      <c r="H103" s="99"/>
      <c r="I103" s="99"/>
      <c r="J103" s="2"/>
      <c r="K103" s="99"/>
      <c r="L103" s="114"/>
      <c r="M103" s="114"/>
      <c r="N103" s="99"/>
      <c r="O103" s="99"/>
      <c r="P103" s="99"/>
      <c r="Q103" s="2"/>
      <c r="R103" s="99"/>
      <c r="S103" s="99"/>
      <c r="T103" s="114"/>
      <c r="U103" s="114"/>
      <c r="V103" s="99"/>
      <c r="W103" s="99"/>
      <c r="X103" s="99"/>
      <c r="Y103" s="99"/>
      <c r="Z103" s="99"/>
      <c r="AA103" s="99"/>
      <c r="AB103" s="99"/>
      <c r="AC103" s="99"/>
      <c r="AD103" s="99"/>
      <c r="AE103" s="2"/>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2"/>
      <c r="BG103" s="2"/>
      <c r="BH103" s="2"/>
      <c r="BI103" s="99"/>
      <c r="BJ103" s="99"/>
      <c r="BK103" s="99"/>
      <c r="BL103" s="99"/>
      <c r="BM103" s="99"/>
      <c r="BN103" s="99"/>
      <c r="BO103" s="99"/>
      <c r="BP103" s="99"/>
      <c r="BQ103" s="99"/>
      <c r="CD103" s="99"/>
    </row>
    <row r="104" spans="3:82" ht="15.75" customHeight="1" x14ac:dyDescent="0.3">
      <c r="C104" s="2"/>
      <c r="D104" s="2"/>
      <c r="E104" s="99"/>
      <c r="F104" s="99"/>
      <c r="G104" s="99"/>
      <c r="H104" s="99"/>
      <c r="I104" s="99"/>
      <c r="J104" s="2"/>
      <c r="K104" s="99"/>
      <c r="L104" s="114"/>
      <c r="M104" s="114"/>
      <c r="N104" s="99"/>
      <c r="O104" s="99"/>
      <c r="P104" s="99"/>
      <c r="Q104" s="2"/>
      <c r="R104" s="99"/>
      <c r="S104" s="99"/>
      <c r="T104" s="114"/>
      <c r="U104" s="114"/>
      <c r="V104" s="99"/>
      <c r="W104" s="99"/>
      <c r="X104" s="99"/>
      <c r="Y104" s="99"/>
      <c r="Z104" s="99"/>
      <c r="AA104" s="99"/>
      <c r="AB104" s="99"/>
      <c r="AC104" s="99"/>
      <c r="AD104" s="99"/>
      <c r="AE104" s="2"/>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2"/>
      <c r="BG104" s="2"/>
      <c r="BH104" s="2"/>
      <c r="BI104" s="99"/>
      <c r="BJ104" s="99"/>
      <c r="BK104" s="99"/>
      <c r="BL104" s="99"/>
      <c r="BM104" s="99"/>
      <c r="BN104" s="99"/>
      <c r="BO104" s="99"/>
      <c r="BP104" s="99"/>
      <c r="BQ104" s="99"/>
      <c r="CD104" s="99"/>
    </row>
    <row r="105" spans="3:82" ht="15.75" customHeight="1" x14ac:dyDescent="0.3">
      <c r="C105" s="2"/>
      <c r="D105" s="2"/>
      <c r="E105" s="99"/>
      <c r="F105" s="99"/>
      <c r="G105" s="99"/>
      <c r="H105" s="99"/>
      <c r="I105" s="99"/>
      <c r="J105" s="2"/>
      <c r="K105" s="99"/>
      <c r="L105" s="114"/>
      <c r="M105" s="114"/>
      <c r="N105" s="99"/>
      <c r="O105" s="99"/>
      <c r="P105" s="99"/>
      <c r="Q105" s="2"/>
      <c r="R105" s="99"/>
      <c r="S105" s="99"/>
      <c r="T105" s="114"/>
      <c r="U105" s="114"/>
      <c r="V105" s="99"/>
      <c r="W105" s="99"/>
      <c r="X105" s="99"/>
      <c r="Y105" s="99"/>
      <c r="Z105" s="99"/>
      <c r="AA105" s="99"/>
      <c r="AB105" s="99"/>
      <c r="AC105" s="99"/>
      <c r="AD105" s="99"/>
      <c r="AE105" s="2"/>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2"/>
      <c r="BG105" s="2"/>
      <c r="BH105" s="2"/>
      <c r="BI105" s="99"/>
      <c r="BJ105" s="99"/>
      <c r="BK105" s="99"/>
      <c r="BL105" s="99"/>
      <c r="BM105" s="99"/>
      <c r="BN105" s="99"/>
      <c r="BO105" s="99"/>
      <c r="BP105" s="99"/>
      <c r="BQ105" s="99"/>
      <c r="CD105" s="99"/>
    </row>
    <row r="106" spans="3:82" ht="15.75" customHeight="1" x14ac:dyDescent="0.3">
      <c r="C106" s="2"/>
      <c r="D106" s="2"/>
      <c r="E106" s="99"/>
      <c r="F106" s="99"/>
      <c r="G106" s="99"/>
      <c r="H106" s="99"/>
      <c r="I106" s="99"/>
      <c r="J106" s="2"/>
      <c r="K106" s="99"/>
      <c r="L106" s="114"/>
      <c r="M106" s="114"/>
      <c r="N106" s="99"/>
      <c r="O106" s="99"/>
      <c r="P106" s="99"/>
      <c r="Q106" s="2"/>
      <c r="R106" s="99"/>
      <c r="S106" s="99"/>
      <c r="T106" s="114"/>
      <c r="U106" s="114"/>
      <c r="V106" s="99"/>
      <c r="W106" s="99"/>
      <c r="X106" s="99"/>
      <c r="Y106" s="99"/>
      <c r="Z106" s="99"/>
      <c r="AA106" s="99"/>
      <c r="AB106" s="99"/>
      <c r="AC106" s="99"/>
      <c r="AD106" s="99"/>
      <c r="AE106" s="2"/>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2"/>
      <c r="BG106" s="2"/>
      <c r="BH106" s="2"/>
      <c r="BI106" s="99"/>
      <c r="BJ106" s="99"/>
      <c r="BK106" s="99"/>
      <c r="BL106" s="99"/>
      <c r="BM106" s="99"/>
      <c r="BN106" s="99"/>
      <c r="BO106" s="99"/>
      <c r="BP106" s="99"/>
      <c r="BQ106" s="99"/>
      <c r="CD106" s="99"/>
    </row>
    <row r="107" spans="3:82" ht="15.75" customHeight="1" x14ac:dyDescent="0.3">
      <c r="C107" s="2"/>
      <c r="D107" s="2"/>
      <c r="E107" s="99"/>
      <c r="F107" s="99"/>
      <c r="G107" s="99"/>
      <c r="H107" s="99"/>
      <c r="I107" s="99"/>
      <c r="J107" s="2"/>
      <c r="K107" s="99"/>
      <c r="L107" s="114"/>
      <c r="M107" s="114"/>
      <c r="N107" s="99"/>
      <c r="O107" s="99"/>
      <c r="P107" s="99"/>
      <c r="Q107" s="2"/>
      <c r="R107" s="99"/>
      <c r="S107" s="99"/>
      <c r="T107" s="114"/>
      <c r="U107" s="114"/>
      <c r="V107" s="99"/>
      <c r="W107" s="99"/>
      <c r="X107" s="99"/>
      <c r="Y107" s="99"/>
      <c r="Z107" s="99"/>
      <c r="AA107" s="99"/>
      <c r="AB107" s="99"/>
      <c r="AC107" s="99"/>
      <c r="AD107" s="99"/>
      <c r="AE107" s="2"/>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2"/>
      <c r="BG107" s="2"/>
      <c r="BH107" s="2"/>
      <c r="BI107" s="99"/>
      <c r="BJ107" s="99"/>
      <c r="BK107" s="99"/>
      <c r="BL107" s="99"/>
      <c r="BM107" s="99"/>
      <c r="BN107" s="99"/>
      <c r="BO107" s="99"/>
      <c r="BP107" s="99"/>
      <c r="BQ107" s="99"/>
      <c r="CD107" s="99"/>
    </row>
    <row r="108" spans="3:82" ht="15.75" customHeight="1" x14ac:dyDescent="0.3">
      <c r="C108" s="2"/>
      <c r="D108" s="2"/>
      <c r="E108" s="99"/>
      <c r="F108" s="99"/>
      <c r="G108" s="99"/>
      <c r="H108" s="99"/>
      <c r="I108" s="99"/>
      <c r="J108" s="2"/>
      <c r="K108" s="99"/>
      <c r="L108" s="114"/>
      <c r="M108" s="114"/>
      <c r="N108" s="99"/>
      <c r="O108" s="99"/>
      <c r="P108" s="99"/>
      <c r="Q108" s="2"/>
      <c r="R108" s="99"/>
      <c r="S108" s="99"/>
      <c r="T108" s="114"/>
      <c r="U108" s="114"/>
      <c r="V108" s="99"/>
      <c r="W108" s="99"/>
      <c r="X108" s="99"/>
      <c r="Y108" s="99"/>
      <c r="Z108" s="99"/>
      <c r="AA108" s="99"/>
      <c r="AB108" s="99"/>
      <c r="AC108" s="99"/>
      <c r="AD108" s="99"/>
      <c r="AE108" s="2"/>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2"/>
      <c r="BG108" s="2"/>
      <c r="BH108" s="2"/>
      <c r="BI108" s="99"/>
      <c r="BJ108" s="99"/>
      <c r="BK108" s="99"/>
      <c r="BL108" s="99"/>
      <c r="BM108" s="99"/>
      <c r="BN108" s="99"/>
      <c r="BO108" s="99"/>
      <c r="BP108" s="99"/>
      <c r="BQ108" s="99"/>
      <c r="CD108" s="99"/>
    </row>
    <row r="109" spans="3:82" ht="15.75" customHeight="1" x14ac:dyDescent="0.3">
      <c r="C109" s="2"/>
      <c r="D109" s="2"/>
      <c r="E109" s="99"/>
      <c r="F109" s="99"/>
      <c r="G109" s="99"/>
      <c r="H109" s="99"/>
      <c r="I109" s="99"/>
      <c r="J109" s="2"/>
      <c r="K109" s="99"/>
      <c r="L109" s="114"/>
      <c r="M109" s="114"/>
      <c r="N109" s="99"/>
      <c r="O109" s="99"/>
      <c r="P109" s="99"/>
      <c r="Q109" s="2"/>
      <c r="R109" s="99"/>
      <c r="S109" s="99"/>
      <c r="T109" s="114"/>
      <c r="U109" s="114"/>
      <c r="V109" s="99"/>
      <c r="W109" s="99"/>
      <c r="X109" s="99"/>
      <c r="Y109" s="99"/>
      <c r="Z109" s="99"/>
      <c r="AA109" s="99"/>
      <c r="AB109" s="99"/>
      <c r="AC109" s="99"/>
      <c r="AD109" s="99"/>
      <c r="AE109" s="2"/>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2"/>
      <c r="BG109" s="2"/>
      <c r="BH109" s="2"/>
      <c r="BI109" s="99"/>
      <c r="BJ109" s="99"/>
      <c r="BK109" s="99"/>
      <c r="BL109" s="99"/>
      <c r="BM109" s="99"/>
      <c r="BN109" s="99"/>
      <c r="BO109" s="99"/>
      <c r="BP109" s="99"/>
      <c r="BQ109" s="99"/>
      <c r="CD109" s="99"/>
    </row>
    <row r="110" spans="3:82" ht="15.75" customHeight="1" x14ac:dyDescent="0.3">
      <c r="C110" s="2"/>
      <c r="D110" s="2"/>
      <c r="E110" s="99"/>
      <c r="F110" s="99"/>
      <c r="G110" s="99"/>
      <c r="H110" s="99"/>
      <c r="I110" s="99"/>
      <c r="J110" s="2"/>
      <c r="K110" s="99"/>
      <c r="L110" s="114"/>
      <c r="M110" s="114"/>
      <c r="N110" s="99"/>
      <c r="O110" s="99"/>
      <c r="P110" s="99"/>
      <c r="Q110" s="2"/>
      <c r="R110" s="99"/>
      <c r="S110" s="99"/>
      <c r="T110" s="114"/>
      <c r="U110" s="114"/>
      <c r="V110" s="99"/>
      <c r="W110" s="99"/>
      <c r="X110" s="99"/>
      <c r="Y110" s="99"/>
      <c r="Z110" s="99"/>
      <c r="AA110" s="99"/>
      <c r="AB110" s="99"/>
      <c r="AC110" s="99"/>
      <c r="AD110" s="99"/>
      <c r="AE110" s="2"/>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2"/>
      <c r="BG110" s="2"/>
      <c r="BH110" s="2"/>
      <c r="BI110" s="99"/>
      <c r="BJ110" s="99"/>
      <c r="BK110" s="99"/>
      <c r="BL110" s="99"/>
      <c r="BM110" s="99"/>
      <c r="BN110" s="99"/>
      <c r="BO110" s="99"/>
      <c r="BP110" s="99"/>
      <c r="BQ110" s="99"/>
      <c r="CD110" s="99"/>
    </row>
    <row r="111" spans="3:82" ht="15.75" customHeight="1" x14ac:dyDescent="0.3">
      <c r="C111" s="2"/>
      <c r="D111" s="2"/>
      <c r="E111" s="99"/>
      <c r="F111" s="99"/>
      <c r="G111" s="99"/>
      <c r="H111" s="99"/>
      <c r="I111" s="99"/>
      <c r="J111" s="2"/>
      <c r="K111" s="99"/>
      <c r="L111" s="114"/>
      <c r="M111" s="114"/>
      <c r="N111" s="99"/>
      <c r="O111" s="99"/>
      <c r="P111" s="99"/>
      <c r="Q111" s="2"/>
      <c r="R111" s="99"/>
      <c r="S111" s="99"/>
      <c r="T111" s="114"/>
      <c r="U111" s="114"/>
      <c r="V111" s="99"/>
      <c r="W111" s="99"/>
      <c r="X111" s="99"/>
      <c r="Y111" s="99"/>
      <c r="Z111" s="99"/>
      <c r="AA111" s="99"/>
      <c r="AB111" s="99"/>
      <c r="AC111" s="99"/>
      <c r="AD111" s="99"/>
      <c r="AE111" s="2"/>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2"/>
      <c r="BG111" s="2"/>
      <c r="BH111" s="2"/>
      <c r="BI111" s="99"/>
      <c r="BJ111" s="99"/>
      <c r="BK111" s="99"/>
      <c r="BL111" s="99"/>
      <c r="BM111" s="99"/>
      <c r="BN111" s="99"/>
      <c r="BO111" s="99"/>
      <c r="BP111" s="99"/>
      <c r="BQ111" s="99"/>
      <c r="CD111" s="99"/>
    </row>
    <row r="112" spans="3:82" ht="15.75" customHeight="1" x14ac:dyDescent="0.3">
      <c r="C112" s="2"/>
      <c r="D112" s="2"/>
      <c r="E112" s="99"/>
      <c r="F112" s="99"/>
      <c r="G112" s="99"/>
      <c r="H112" s="99"/>
      <c r="I112" s="99"/>
      <c r="J112" s="2"/>
      <c r="K112" s="99"/>
      <c r="L112" s="114"/>
      <c r="M112" s="114"/>
      <c r="N112" s="99"/>
      <c r="O112" s="99"/>
      <c r="P112" s="99"/>
      <c r="Q112" s="2"/>
      <c r="R112" s="99"/>
      <c r="S112" s="99"/>
      <c r="T112" s="114"/>
      <c r="U112" s="114"/>
      <c r="V112" s="99"/>
      <c r="W112" s="99"/>
      <c r="X112" s="99"/>
      <c r="Y112" s="99"/>
      <c r="Z112" s="99"/>
      <c r="AA112" s="99"/>
      <c r="AB112" s="99"/>
      <c r="AC112" s="99"/>
      <c r="AD112" s="99"/>
      <c r="AE112" s="2"/>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2"/>
      <c r="BG112" s="2"/>
      <c r="BH112" s="2"/>
      <c r="BI112" s="99"/>
      <c r="BJ112" s="99"/>
      <c r="BK112" s="99"/>
      <c r="BL112" s="99"/>
      <c r="BM112" s="99"/>
      <c r="BN112" s="99"/>
      <c r="BO112" s="99"/>
      <c r="BP112" s="99"/>
      <c r="BQ112" s="99"/>
      <c r="CD112" s="99"/>
    </row>
    <row r="113" spans="3:82" ht="15.75" customHeight="1" x14ac:dyDescent="0.3">
      <c r="C113" s="2"/>
      <c r="D113" s="2"/>
      <c r="E113" s="99"/>
      <c r="F113" s="99"/>
      <c r="G113" s="99"/>
      <c r="H113" s="99"/>
      <c r="I113" s="99"/>
      <c r="J113" s="2"/>
      <c r="K113" s="99"/>
      <c r="L113" s="114"/>
      <c r="M113" s="114"/>
      <c r="N113" s="99"/>
      <c r="O113" s="99"/>
      <c r="P113" s="99"/>
      <c r="Q113" s="2"/>
      <c r="R113" s="99"/>
      <c r="S113" s="99"/>
      <c r="T113" s="114"/>
      <c r="U113" s="114"/>
      <c r="V113" s="99"/>
      <c r="W113" s="99"/>
      <c r="X113" s="99"/>
      <c r="Y113" s="99"/>
      <c r="Z113" s="99"/>
      <c r="AA113" s="99"/>
      <c r="AB113" s="99"/>
      <c r="AC113" s="99"/>
      <c r="AD113" s="99"/>
      <c r="AE113" s="2"/>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2"/>
      <c r="BG113" s="2"/>
      <c r="BH113" s="2"/>
      <c r="BI113" s="99"/>
      <c r="BJ113" s="99"/>
      <c r="BK113" s="99"/>
      <c r="BL113" s="99"/>
      <c r="BM113" s="99"/>
      <c r="BN113" s="99"/>
      <c r="BO113" s="99"/>
      <c r="BP113" s="99"/>
      <c r="BQ113" s="99"/>
      <c r="CD113" s="99"/>
    </row>
    <row r="114" spans="3:82" ht="15.75" customHeight="1" x14ac:dyDescent="0.3">
      <c r="C114" s="2"/>
      <c r="D114" s="2"/>
      <c r="E114" s="99"/>
      <c r="F114" s="99"/>
      <c r="G114" s="99"/>
      <c r="H114" s="99"/>
      <c r="I114" s="99"/>
      <c r="J114" s="2"/>
      <c r="K114" s="99"/>
      <c r="L114" s="114"/>
      <c r="M114" s="114"/>
      <c r="N114" s="99"/>
      <c r="O114" s="99"/>
      <c r="P114" s="99"/>
      <c r="Q114" s="2"/>
      <c r="R114" s="99"/>
      <c r="S114" s="99"/>
      <c r="T114" s="114"/>
      <c r="U114" s="114"/>
      <c r="V114" s="99"/>
      <c r="W114" s="99"/>
      <c r="X114" s="99"/>
      <c r="Y114" s="99"/>
      <c r="Z114" s="99"/>
      <c r="AA114" s="99"/>
      <c r="AB114" s="99"/>
      <c r="AC114" s="99"/>
      <c r="AD114" s="99"/>
      <c r="AE114" s="2"/>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2"/>
      <c r="BG114" s="2"/>
      <c r="BH114" s="2"/>
      <c r="BI114" s="99"/>
      <c r="BJ114" s="99"/>
      <c r="BK114" s="99"/>
      <c r="BL114" s="99"/>
      <c r="BM114" s="99"/>
      <c r="BN114" s="99"/>
      <c r="BO114" s="99"/>
      <c r="BP114" s="99"/>
      <c r="BQ114" s="99"/>
      <c r="CD114" s="99"/>
    </row>
    <row r="115" spans="3:82" ht="15.75" customHeight="1" x14ac:dyDescent="0.3">
      <c r="C115" s="2"/>
      <c r="D115" s="2"/>
      <c r="E115" s="99"/>
      <c r="F115" s="99"/>
      <c r="G115" s="99"/>
      <c r="H115" s="99"/>
      <c r="I115" s="99"/>
      <c r="J115" s="2"/>
      <c r="K115" s="99"/>
      <c r="L115" s="114"/>
      <c r="M115" s="114"/>
      <c r="N115" s="99"/>
      <c r="O115" s="99"/>
      <c r="P115" s="99"/>
      <c r="Q115" s="2"/>
      <c r="R115" s="99"/>
      <c r="S115" s="99"/>
      <c r="T115" s="114"/>
      <c r="U115" s="114"/>
      <c r="V115" s="99"/>
      <c r="W115" s="99"/>
      <c r="X115" s="99"/>
      <c r="Y115" s="99"/>
      <c r="Z115" s="99"/>
      <c r="AA115" s="99"/>
      <c r="AB115" s="99"/>
      <c r="AC115" s="99"/>
      <c r="AD115" s="99"/>
      <c r="AE115" s="2"/>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2"/>
      <c r="BG115" s="2"/>
      <c r="BH115" s="2"/>
      <c r="BI115" s="99"/>
      <c r="BJ115" s="99"/>
      <c r="BK115" s="99"/>
      <c r="BL115" s="99"/>
      <c r="BM115" s="99"/>
      <c r="BN115" s="99"/>
      <c r="BO115" s="99"/>
      <c r="BP115" s="99"/>
      <c r="BQ115" s="99"/>
      <c r="CD115" s="99"/>
    </row>
    <row r="116" spans="3:82" ht="15.75" customHeight="1" x14ac:dyDescent="0.3">
      <c r="C116" s="2"/>
      <c r="D116" s="2"/>
      <c r="E116" s="99"/>
      <c r="F116" s="99"/>
      <c r="G116" s="99"/>
      <c r="H116" s="99"/>
      <c r="I116" s="99"/>
      <c r="J116" s="2"/>
      <c r="K116" s="99"/>
      <c r="L116" s="114"/>
      <c r="M116" s="114"/>
      <c r="N116" s="99"/>
      <c r="O116" s="99"/>
      <c r="P116" s="99"/>
      <c r="Q116" s="2"/>
      <c r="R116" s="99"/>
      <c r="S116" s="99"/>
      <c r="T116" s="114"/>
      <c r="U116" s="114"/>
      <c r="V116" s="99"/>
      <c r="W116" s="99"/>
      <c r="X116" s="99"/>
      <c r="Y116" s="99"/>
      <c r="Z116" s="99"/>
      <c r="AA116" s="99"/>
      <c r="AB116" s="99"/>
      <c r="AC116" s="99"/>
      <c r="AD116" s="99"/>
      <c r="AE116" s="2"/>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2"/>
      <c r="BG116" s="2"/>
      <c r="BH116" s="2"/>
      <c r="BI116" s="99"/>
      <c r="BJ116" s="99"/>
      <c r="BK116" s="99"/>
      <c r="BL116" s="99"/>
      <c r="BM116" s="99"/>
      <c r="BN116" s="99"/>
      <c r="BO116" s="99"/>
      <c r="BP116" s="99"/>
      <c r="BQ116" s="99"/>
      <c r="CD116" s="99"/>
    </row>
    <row r="117" spans="3:82" ht="15.75" customHeight="1" x14ac:dyDescent="0.3">
      <c r="C117" s="2"/>
      <c r="D117" s="2"/>
      <c r="E117" s="99"/>
      <c r="F117" s="99"/>
      <c r="G117" s="99"/>
      <c r="H117" s="99"/>
      <c r="I117" s="99"/>
      <c r="J117" s="2"/>
      <c r="K117" s="99"/>
      <c r="L117" s="114"/>
      <c r="M117" s="114"/>
      <c r="N117" s="99"/>
      <c r="O117" s="99"/>
      <c r="P117" s="99"/>
      <c r="Q117" s="2"/>
      <c r="R117" s="99"/>
      <c r="S117" s="99"/>
      <c r="T117" s="114"/>
      <c r="U117" s="114"/>
      <c r="V117" s="99"/>
      <c r="W117" s="99"/>
      <c r="X117" s="99"/>
      <c r="Y117" s="99"/>
      <c r="Z117" s="99"/>
      <c r="AA117" s="99"/>
      <c r="AB117" s="99"/>
      <c r="AC117" s="99"/>
      <c r="AD117" s="99"/>
      <c r="AE117" s="2"/>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2"/>
      <c r="BG117" s="2"/>
      <c r="BH117" s="2"/>
      <c r="BI117" s="99"/>
      <c r="BJ117" s="99"/>
      <c r="BK117" s="99"/>
      <c r="BL117" s="99"/>
      <c r="BM117" s="99"/>
      <c r="BN117" s="99"/>
      <c r="BO117" s="99"/>
      <c r="BP117" s="99"/>
      <c r="BQ117" s="99"/>
      <c r="CD117" s="99"/>
    </row>
    <row r="118" spans="3:82" ht="15.75" customHeight="1" x14ac:dyDescent="0.3">
      <c r="C118" s="2"/>
      <c r="D118" s="2"/>
      <c r="E118" s="99"/>
      <c r="F118" s="99"/>
      <c r="G118" s="99"/>
      <c r="H118" s="99"/>
      <c r="I118" s="99"/>
      <c r="J118" s="2"/>
      <c r="K118" s="99"/>
      <c r="L118" s="114"/>
      <c r="M118" s="114"/>
      <c r="N118" s="99"/>
      <c r="O118" s="99"/>
      <c r="P118" s="99"/>
      <c r="Q118" s="2"/>
      <c r="R118" s="99"/>
      <c r="S118" s="99"/>
      <c r="T118" s="114"/>
      <c r="U118" s="114"/>
      <c r="V118" s="99"/>
      <c r="W118" s="99"/>
      <c r="X118" s="99"/>
      <c r="Y118" s="99"/>
      <c r="Z118" s="99"/>
      <c r="AA118" s="99"/>
      <c r="AB118" s="99"/>
      <c r="AC118" s="99"/>
      <c r="AD118" s="99"/>
      <c r="AE118" s="2"/>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2"/>
      <c r="BG118" s="2"/>
      <c r="BH118" s="2"/>
      <c r="BI118" s="99"/>
      <c r="BJ118" s="99"/>
      <c r="BK118" s="99"/>
      <c r="BL118" s="99"/>
      <c r="BM118" s="99"/>
      <c r="BN118" s="99"/>
      <c r="BO118" s="99"/>
      <c r="BP118" s="99"/>
      <c r="BQ118" s="99"/>
      <c r="CD118" s="99"/>
    </row>
    <row r="119" spans="3:82" ht="15.75" customHeight="1" x14ac:dyDescent="0.3">
      <c r="C119" s="2"/>
      <c r="D119" s="2"/>
      <c r="E119" s="99"/>
      <c r="F119" s="99"/>
      <c r="G119" s="99"/>
      <c r="H119" s="99"/>
      <c r="I119" s="99"/>
      <c r="J119" s="2"/>
      <c r="K119" s="99"/>
      <c r="L119" s="114"/>
      <c r="M119" s="114"/>
      <c r="N119" s="99"/>
      <c r="O119" s="99"/>
      <c r="P119" s="99"/>
      <c r="Q119" s="2"/>
      <c r="R119" s="99"/>
      <c r="S119" s="99"/>
      <c r="T119" s="114"/>
      <c r="U119" s="114"/>
      <c r="V119" s="99"/>
      <c r="W119" s="99"/>
      <c r="X119" s="99"/>
      <c r="Y119" s="99"/>
      <c r="Z119" s="99"/>
      <c r="AA119" s="99"/>
      <c r="AB119" s="99"/>
      <c r="AC119" s="99"/>
      <c r="AD119" s="99"/>
      <c r="AE119" s="2"/>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2"/>
      <c r="BG119" s="2"/>
      <c r="BH119" s="2"/>
      <c r="BI119" s="99"/>
      <c r="BJ119" s="99"/>
      <c r="BK119" s="99"/>
      <c r="BL119" s="99"/>
      <c r="BM119" s="99"/>
      <c r="BN119" s="99"/>
      <c r="BO119" s="99"/>
      <c r="BP119" s="99"/>
      <c r="BQ119" s="99"/>
      <c r="CD119" s="99"/>
    </row>
    <row r="120" spans="3:82" ht="15.75" customHeight="1" x14ac:dyDescent="0.3">
      <c r="C120" s="2"/>
      <c r="D120" s="2"/>
      <c r="E120" s="99"/>
      <c r="F120" s="99"/>
      <c r="G120" s="99"/>
      <c r="H120" s="99"/>
      <c r="I120" s="99"/>
      <c r="J120" s="2"/>
      <c r="K120" s="99"/>
      <c r="L120" s="114"/>
      <c r="M120" s="114"/>
      <c r="N120" s="99"/>
      <c r="O120" s="99"/>
      <c r="P120" s="99"/>
      <c r="Q120" s="2"/>
      <c r="R120" s="99"/>
      <c r="S120" s="99"/>
      <c r="T120" s="114"/>
      <c r="U120" s="114"/>
      <c r="V120" s="99"/>
      <c r="W120" s="99"/>
      <c r="X120" s="99"/>
      <c r="Y120" s="99"/>
      <c r="Z120" s="99"/>
      <c r="AA120" s="99"/>
      <c r="AB120" s="99"/>
      <c r="AC120" s="99"/>
      <c r="AD120" s="99"/>
      <c r="AE120" s="2"/>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2"/>
      <c r="BG120" s="2"/>
      <c r="BH120" s="2"/>
      <c r="BI120" s="99"/>
      <c r="BJ120" s="99"/>
      <c r="BK120" s="99"/>
      <c r="BL120" s="99"/>
      <c r="BM120" s="99"/>
      <c r="BN120" s="99"/>
      <c r="BO120" s="99"/>
      <c r="BP120" s="99"/>
      <c r="BQ120" s="99"/>
      <c r="CD120" s="99"/>
    </row>
    <row r="121" spans="3:82" ht="15.75" customHeight="1" x14ac:dyDescent="0.3">
      <c r="C121" s="2"/>
      <c r="D121" s="2"/>
      <c r="E121" s="99"/>
      <c r="F121" s="99"/>
      <c r="G121" s="99"/>
      <c r="H121" s="99"/>
      <c r="I121" s="99"/>
      <c r="J121" s="2"/>
      <c r="K121" s="99"/>
      <c r="L121" s="114"/>
      <c r="M121" s="114"/>
      <c r="N121" s="99"/>
      <c r="O121" s="99"/>
      <c r="P121" s="99"/>
      <c r="Q121" s="2"/>
      <c r="R121" s="99"/>
      <c r="S121" s="99"/>
      <c r="T121" s="114"/>
      <c r="U121" s="114"/>
      <c r="V121" s="99"/>
      <c r="W121" s="99"/>
      <c r="X121" s="99"/>
      <c r="Y121" s="99"/>
      <c r="Z121" s="99"/>
      <c r="AA121" s="99"/>
      <c r="AB121" s="99"/>
      <c r="AC121" s="99"/>
      <c r="AD121" s="99"/>
      <c r="AE121" s="2"/>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2"/>
      <c r="BG121" s="2"/>
      <c r="BH121" s="2"/>
      <c r="BI121" s="99"/>
      <c r="BJ121" s="99"/>
      <c r="BK121" s="99"/>
      <c r="BL121" s="99"/>
      <c r="BM121" s="99"/>
      <c r="BN121" s="99"/>
      <c r="BO121" s="99"/>
      <c r="BP121" s="99"/>
      <c r="BQ121" s="99"/>
      <c r="CD121" s="99"/>
    </row>
    <row r="122" spans="3:82" ht="15.75" customHeight="1" x14ac:dyDescent="0.3">
      <c r="C122" s="2"/>
      <c r="D122" s="2"/>
      <c r="E122" s="99"/>
      <c r="F122" s="99"/>
      <c r="G122" s="99"/>
      <c r="H122" s="99"/>
      <c r="I122" s="99"/>
      <c r="J122" s="2"/>
      <c r="K122" s="99"/>
      <c r="L122" s="114"/>
      <c r="M122" s="114"/>
      <c r="N122" s="99"/>
      <c r="O122" s="99"/>
      <c r="P122" s="99"/>
      <c r="Q122" s="2"/>
      <c r="R122" s="99"/>
      <c r="S122" s="99"/>
      <c r="T122" s="114"/>
      <c r="U122" s="114"/>
      <c r="V122" s="99"/>
      <c r="W122" s="99"/>
      <c r="X122" s="99"/>
      <c r="Y122" s="99"/>
      <c r="Z122" s="99"/>
      <c r="AA122" s="99"/>
      <c r="AB122" s="99"/>
      <c r="AC122" s="99"/>
      <c r="AD122" s="99"/>
      <c r="AE122" s="2"/>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2"/>
      <c r="BG122" s="2"/>
      <c r="BH122" s="2"/>
      <c r="BI122" s="99"/>
      <c r="BJ122" s="99"/>
      <c r="BK122" s="99"/>
      <c r="BL122" s="99"/>
      <c r="BM122" s="99"/>
      <c r="BN122" s="99"/>
      <c r="BO122" s="99"/>
      <c r="BP122" s="99"/>
      <c r="BQ122" s="99"/>
      <c r="CD122" s="99"/>
    </row>
    <row r="123" spans="3:82" ht="15.75" customHeight="1" x14ac:dyDescent="0.3">
      <c r="C123" s="2"/>
      <c r="D123" s="2"/>
      <c r="E123" s="99"/>
      <c r="F123" s="99"/>
      <c r="G123" s="99"/>
      <c r="H123" s="99"/>
      <c r="I123" s="99"/>
      <c r="J123" s="2"/>
      <c r="K123" s="99"/>
      <c r="L123" s="114"/>
      <c r="M123" s="114"/>
      <c r="N123" s="99"/>
      <c r="O123" s="99"/>
      <c r="P123" s="99"/>
      <c r="Q123" s="2"/>
      <c r="R123" s="99"/>
      <c r="S123" s="99"/>
      <c r="T123" s="114"/>
      <c r="U123" s="114"/>
      <c r="V123" s="99"/>
      <c r="W123" s="99"/>
      <c r="X123" s="99"/>
      <c r="Y123" s="99"/>
      <c r="Z123" s="99"/>
      <c r="AA123" s="99"/>
      <c r="AB123" s="99"/>
      <c r="AC123" s="99"/>
      <c r="AD123" s="99"/>
      <c r="AE123" s="2"/>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2"/>
      <c r="BG123" s="2"/>
      <c r="BH123" s="2"/>
      <c r="BI123" s="99"/>
      <c r="BJ123" s="99"/>
      <c r="BK123" s="99"/>
      <c r="BL123" s="99"/>
      <c r="BM123" s="99"/>
      <c r="BN123" s="99"/>
      <c r="BO123" s="99"/>
      <c r="BP123" s="99"/>
      <c r="BQ123" s="99"/>
      <c r="CD123" s="99"/>
    </row>
    <row r="124" spans="3:82" ht="15.75" customHeight="1" x14ac:dyDescent="0.3">
      <c r="C124" s="2"/>
      <c r="D124" s="2"/>
      <c r="E124" s="99"/>
      <c r="F124" s="99"/>
      <c r="G124" s="99"/>
      <c r="H124" s="99"/>
      <c r="I124" s="99"/>
      <c r="J124" s="2"/>
      <c r="K124" s="99"/>
      <c r="L124" s="114"/>
      <c r="M124" s="114"/>
      <c r="N124" s="99"/>
      <c r="O124" s="99"/>
      <c r="P124" s="99"/>
      <c r="Q124" s="2"/>
      <c r="R124" s="99"/>
      <c r="S124" s="99"/>
      <c r="T124" s="114"/>
      <c r="U124" s="114"/>
      <c r="V124" s="99"/>
      <c r="W124" s="99"/>
      <c r="X124" s="99"/>
      <c r="Y124" s="99"/>
      <c r="Z124" s="99"/>
      <c r="AA124" s="99"/>
      <c r="AB124" s="99"/>
      <c r="AC124" s="99"/>
      <c r="AD124" s="99"/>
      <c r="AE124" s="2"/>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2"/>
      <c r="BG124" s="2"/>
      <c r="BH124" s="2"/>
      <c r="BI124" s="99"/>
      <c r="BJ124" s="99"/>
      <c r="BK124" s="99"/>
      <c r="BL124" s="99"/>
      <c r="BM124" s="99"/>
      <c r="BN124" s="99"/>
      <c r="BO124" s="99"/>
      <c r="BP124" s="99"/>
      <c r="BQ124" s="99"/>
      <c r="CD124" s="99"/>
    </row>
    <row r="125" spans="3:82" ht="15.75" customHeight="1" x14ac:dyDescent="0.3">
      <c r="C125" s="2"/>
      <c r="D125" s="2"/>
      <c r="E125" s="99"/>
      <c r="F125" s="99"/>
      <c r="G125" s="99"/>
      <c r="H125" s="99"/>
      <c r="I125" s="99"/>
      <c r="J125" s="2"/>
      <c r="K125" s="99"/>
      <c r="L125" s="114"/>
      <c r="M125" s="114"/>
      <c r="N125" s="99"/>
      <c r="O125" s="99"/>
      <c r="P125" s="99"/>
      <c r="Q125" s="2"/>
      <c r="R125" s="99"/>
      <c r="S125" s="99"/>
      <c r="T125" s="114"/>
      <c r="U125" s="114"/>
      <c r="V125" s="99"/>
      <c r="W125" s="99"/>
      <c r="X125" s="99"/>
      <c r="Y125" s="99"/>
      <c r="Z125" s="99"/>
      <c r="AA125" s="99"/>
      <c r="AB125" s="99"/>
      <c r="AC125" s="99"/>
      <c r="AD125" s="99"/>
      <c r="AE125" s="2"/>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2"/>
      <c r="BG125" s="2"/>
      <c r="BH125" s="2"/>
      <c r="BI125" s="99"/>
      <c r="BJ125" s="99"/>
      <c r="BK125" s="99"/>
      <c r="BL125" s="99"/>
      <c r="BM125" s="99"/>
      <c r="BN125" s="99"/>
      <c r="BO125" s="99"/>
      <c r="BP125" s="99"/>
      <c r="BQ125" s="99"/>
      <c r="CD125" s="99"/>
    </row>
    <row r="126" spans="3:82" ht="15.75" customHeight="1" x14ac:dyDescent="0.3">
      <c r="C126" s="2"/>
      <c r="D126" s="2"/>
      <c r="E126" s="99"/>
      <c r="F126" s="99"/>
      <c r="G126" s="99"/>
      <c r="H126" s="99"/>
      <c r="I126" s="99"/>
      <c r="J126" s="2"/>
      <c r="K126" s="99"/>
      <c r="L126" s="114"/>
      <c r="M126" s="114"/>
      <c r="N126" s="99"/>
      <c r="O126" s="99"/>
      <c r="P126" s="99"/>
      <c r="Q126" s="2"/>
      <c r="R126" s="99"/>
      <c r="S126" s="99"/>
      <c r="T126" s="114"/>
      <c r="U126" s="114"/>
      <c r="V126" s="99"/>
      <c r="W126" s="99"/>
      <c r="X126" s="99"/>
      <c r="Y126" s="99"/>
      <c r="Z126" s="99"/>
      <c r="AA126" s="99"/>
      <c r="AB126" s="99"/>
      <c r="AC126" s="99"/>
      <c r="AD126" s="99"/>
      <c r="AE126" s="2"/>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2"/>
      <c r="BG126" s="2"/>
      <c r="BH126" s="2"/>
      <c r="BI126" s="99"/>
      <c r="BJ126" s="99"/>
      <c r="BK126" s="99"/>
      <c r="BL126" s="99"/>
      <c r="BM126" s="99"/>
      <c r="BN126" s="99"/>
      <c r="BO126" s="99"/>
      <c r="BP126" s="99"/>
      <c r="BQ126" s="99"/>
      <c r="CD126" s="99"/>
    </row>
    <row r="127" spans="3:82" ht="15.75" customHeight="1" x14ac:dyDescent="0.3">
      <c r="C127" s="2"/>
      <c r="D127" s="2"/>
      <c r="E127" s="99"/>
      <c r="F127" s="99"/>
      <c r="G127" s="99"/>
      <c r="H127" s="99"/>
      <c r="I127" s="99"/>
      <c r="J127" s="2"/>
      <c r="K127" s="99"/>
      <c r="L127" s="114"/>
      <c r="M127" s="114"/>
      <c r="N127" s="99"/>
      <c r="O127" s="99"/>
      <c r="P127" s="99"/>
      <c r="Q127" s="2"/>
      <c r="R127" s="99"/>
      <c r="S127" s="99"/>
      <c r="T127" s="114"/>
      <c r="U127" s="114"/>
      <c r="V127" s="99"/>
      <c r="W127" s="99"/>
      <c r="X127" s="99"/>
      <c r="Y127" s="99"/>
      <c r="Z127" s="99"/>
      <c r="AA127" s="99"/>
      <c r="AB127" s="99"/>
      <c r="AC127" s="99"/>
      <c r="AD127" s="99"/>
      <c r="AE127" s="2"/>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2"/>
      <c r="BG127" s="2"/>
      <c r="BH127" s="2"/>
      <c r="BI127" s="99"/>
      <c r="BJ127" s="99"/>
      <c r="BK127" s="99"/>
      <c r="BL127" s="99"/>
      <c r="BM127" s="99"/>
      <c r="BN127" s="99"/>
      <c r="BO127" s="99"/>
      <c r="BP127" s="99"/>
      <c r="BQ127" s="99"/>
      <c r="CD127" s="99"/>
    </row>
    <row r="128" spans="3:82" ht="15.75" customHeight="1" x14ac:dyDescent="0.3">
      <c r="C128" s="2"/>
      <c r="D128" s="2"/>
      <c r="E128" s="99"/>
      <c r="F128" s="99"/>
      <c r="G128" s="99"/>
      <c r="H128" s="99"/>
      <c r="I128" s="99"/>
      <c r="J128" s="2"/>
      <c r="K128" s="99"/>
      <c r="L128" s="114"/>
      <c r="M128" s="114"/>
      <c r="N128" s="99"/>
      <c r="O128" s="99"/>
      <c r="P128" s="99"/>
      <c r="Q128" s="2"/>
      <c r="R128" s="99"/>
      <c r="S128" s="99"/>
      <c r="T128" s="114"/>
      <c r="U128" s="114"/>
      <c r="V128" s="99"/>
      <c r="W128" s="99"/>
      <c r="X128" s="99"/>
      <c r="Y128" s="99"/>
      <c r="Z128" s="99"/>
      <c r="AA128" s="99"/>
      <c r="AB128" s="99"/>
      <c r="AC128" s="99"/>
      <c r="AD128" s="99"/>
      <c r="AE128" s="2"/>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2"/>
      <c r="BG128" s="2"/>
      <c r="BH128" s="2"/>
      <c r="BI128" s="99"/>
      <c r="BJ128" s="99"/>
      <c r="BK128" s="99"/>
      <c r="BL128" s="99"/>
      <c r="BM128" s="99"/>
      <c r="BN128" s="99"/>
      <c r="BO128" s="99"/>
      <c r="BP128" s="99"/>
      <c r="BQ128" s="99"/>
      <c r="CD128" s="99"/>
    </row>
    <row r="129" spans="3:82" ht="15.75" customHeight="1" x14ac:dyDescent="0.3">
      <c r="C129" s="2"/>
      <c r="D129" s="2"/>
      <c r="E129" s="99"/>
      <c r="F129" s="99"/>
      <c r="G129" s="99"/>
      <c r="H129" s="99"/>
      <c r="I129" s="99"/>
      <c r="J129" s="2"/>
      <c r="K129" s="99"/>
      <c r="L129" s="114"/>
      <c r="M129" s="114"/>
      <c r="N129" s="99"/>
      <c r="O129" s="99"/>
      <c r="P129" s="99"/>
      <c r="Q129" s="2"/>
      <c r="R129" s="99"/>
      <c r="S129" s="99"/>
      <c r="T129" s="114"/>
      <c r="U129" s="114"/>
      <c r="V129" s="99"/>
      <c r="W129" s="99"/>
      <c r="X129" s="99"/>
      <c r="Y129" s="99"/>
      <c r="Z129" s="99"/>
      <c r="AA129" s="99"/>
      <c r="AB129" s="99"/>
      <c r="AC129" s="99"/>
      <c r="AD129" s="99"/>
      <c r="AE129" s="2"/>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2"/>
      <c r="BG129" s="2"/>
      <c r="BH129" s="2"/>
      <c r="BI129" s="99"/>
      <c r="BJ129" s="99"/>
      <c r="BK129" s="99"/>
      <c r="BL129" s="99"/>
      <c r="BM129" s="99"/>
      <c r="BN129" s="99"/>
      <c r="BO129" s="99"/>
      <c r="BP129" s="99"/>
      <c r="BQ129" s="99"/>
      <c r="CD129" s="99"/>
    </row>
    <row r="130" spans="3:82" ht="15.75" customHeight="1" x14ac:dyDescent="0.3">
      <c r="C130" s="2"/>
      <c r="D130" s="2"/>
      <c r="E130" s="99"/>
      <c r="F130" s="99"/>
      <c r="G130" s="99"/>
      <c r="H130" s="99"/>
      <c r="I130" s="99"/>
      <c r="J130" s="2"/>
      <c r="K130" s="99"/>
      <c r="L130" s="114"/>
      <c r="M130" s="114"/>
      <c r="N130" s="99"/>
      <c r="O130" s="99"/>
      <c r="P130" s="99"/>
      <c r="Q130" s="2"/>
      <c r="R130" s="99"/>
      <c r="S130" s="99"/>
      <c r="T130" s="114"/>
      <c r="U130" s="114"/>
      <c r="V130" s="99"/>
      <c r="W130" s="99"/>
      <c r="X130" s="99"/>
      <c r="Y130" s="99"/>
      <c r="Z130" s="99"/>
      <c r="AA130" s="99"/>
      <c r="AB130" s="99"/>
      <c r="AC130" s="99"/>
      <c r="AD130" s="99"/>
      <c r="AE130" s="2"/>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2"/>
      <c r="BG130" s="2"/>
      <c r="BH130" s="2"/>
      <c r="BI130" s="99"/>
      <c r="BJ130" s="99"/>
      <c r="BK130" s="99"/>
      <c r="BL130" s="99"/>
      <c r="BM130" s="99"/>
      <c r="BN130" s="99"/>
      <c r="BO130" s="99"/>
      <c r="BP130" s="99"/>
      <c r="BQ130" s="99"/>
      <c r="CD130" s="99"/>
    </row>
    <row r="131" spans="3:82" ht="15.75" customHeight="1" x14ac:dyDescent="0.3">
      <c r="C131" s="2"/>
      <c r="D131" s="2"/>
      <c r="E131" s="99"/>
      <c r="F131" s="99"/>
      <c r="G131" s="99"/>
      <c r="H131" s="99"/>
      <c r="I131" s="99"/>
      <c r="J131" s="2"/>
      <c r="K131" s="99"/>
      <c r="L131" s="114"/>
      <c r="M131" s="114"/>
      <c r="N131" s="99"/>
      <c r="O131" s="99"/>
      <c r="P131" s="99"/>
      <c r="Q131" s="2"/>
      <c r="R131" s="99"/>
      <c r="S131" s="99"/>
      <c r="T131" s="114"/>
      <c r="U131" s="114"/>
      <c r="V131" s="99"/>
      <c r="W131" s="99"/>
      <c r="X131" s="99"/>
      <c r="Y131" s="99"/>
      <c r="Z131" s="99"/>
      <c r="AA131" s="99"/>
      <c r="AB131" s="99"/>
      <c r="AC131" s="99"/>
      <c r="AD131" s="99"/>
      <c r="AE131" s="2"/>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2"/>
      <c r="BG131" s="2"/>
      <c r="BH131" s="2"/>
      <c r="BI131" s="99"/>
      <c r="BJ131" s="99"/>
      <c r="BK131" s="99"/>
      <c r="BL131" s="99"/>
      <c r="BM131" s="99"/>
      <c r="BN131" s="99"/>
      <c r="BO131" s="99"/>
      <c r="BP131" s="99"/>
      <c r="BQ131" s="99"/>
      <c r="CD131" s="99"/>
    </row>
    <row r="132" spans="3:82" ht="15.75" customHeight="1" x14ac:dyDescent="0.3">
      <c r="C132" s="2"/>
      <c r="D132" s="2"/>
      <c r="E132" s="99"/>
      <c r="F132" s="99"/>
      <c r="G132" s="99"/>
      <c r="H132" s="99"/>
      <c r="I132" s="99"/>
      <c r="J132" s="2"/>
      <c r="K132" s="99"/>
      <c r="L132" s="114"/>
      <c r="M132" s="114"/>
      <c r="N132" s="99"/>
      <c r="O132" s="99"/>
      <c r="P132" s="99"/>
      <c r="Q132" s="2"/>
      <c r="R132" s="99"/>
      <c r="S132" s="99"/>
      <c r="T132" s="114"/>
      <c r="U132" s="114"/>
      <c r="V132" s="99"/>
      <c r="W132" s="99"/>
      <c r="X132" s="99"/>
      <c r="Y132" s="99"/>
      <c r="Z132" s="99"/>
      <c r="AA132" s="99"/>
      <c r="AB132" s="99"/>
      <c r="AC132" s="99"/>
      <c r="AD132" s="99"/>
      <c r="AE132" s="2"/>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2"/>
      <c r="BG132" s="2"/>
      <c r="BH132" s="2"/>
      <c r="BI132" s="99"/>
      <c r="BJ132" s="99"/>
      <c r="BK132" s="99"/>
      <c r="BL132" s="99"/>
      <c r="BM132" s="99"/>
      <c r="BN132" s="99"/>
      <c r="BO132" s="99"/>
      <c r="BP132" s="99"/>
      <c r="BQ132" s="99"/>
      <c r="CD132" s="99"/>
    </row>
    <row r="133" spans="3:82" ht="15.75" customHeight="1" x14ac:dyDescent="0.3">
      <c r="C133" s="2"/>
      <c r="D133" s="2"/>
      <c r="E133" s="99"/>
      <c r="F133" s="99"/>
      <c r="G133" s="99"/>
      <c r="H133" s="99"/>
      <c r="I133" s="99"/>
      <c r="J133" s="2"/>
      <c r="K133" s="99"/>
      <c r="L133" s="114"/>
      <c r="M133" s="114"/>
      <c r="N133" s="99"/>
      <c r="O133" s="99"/>
      <c r="P133" s="99"/>
      <c r="Q133" s="2"/>
      <c r="R133" s="99"/>
      <c r="S133" s="99"/>
      <c r="T133" s="114"/>
      <c r="U133" s="114"/>
      <c r="V133" s="99"/>
      <c r="W133" s="99"/>
      <c r="X133" s="99"/>
      <c r="Y133" s="99"/>
      <c r="Z133" s="99"/>
      <c r="AA133" s="99"/>
      <c r="AB133" s="99"/>
      <c r="AC133" s="99"/>
      <c r="AD133" s="99"/>
      <c r="AE133" s="2"/>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2"/>
      <c r="BG133" s="2"/>
      <c r="BH133" s="2"/>
      <c r="BI133" s="99"/>
      <c r="BJ133" s="99"/>
      <c r="BK133" s="99"/>
      <c r="BL133" s="99"/>
      <c r="BM133" s="99"/>
      <c r="BN133" s="99"/>
      <c r="BO133" s="99"/>
      <c r="BP133" s="99"/>
      <c r="BQ133" s="99"/>
      <c r="CD133" s="99"/>
    </row>
    <row r="134" spans="3:82" ht="15.75" customHeight="1" x14ac:dyDescent="0.3">
      <c r="C134" s="2"/>
      <c r="D134" s="2"/>
      <c r="E134" s="99"/>
      <c r="F134" s="99"/>
      <c r="G134" s="99"/>
      <c r="H134" s="99"/>
      <c r="I134" s="99"/>
      <c r="J134" s="2"/>
      <c r="K134" s="99"/>
      <c r="L134" s="114"/>
      <c r="M134" s="114"/>
      <c r="N134" s="99"/>
      <c r="O134" s="99"/>
      <c r="P134" s="99"/>
      <c r="Q134" s="2"/>
      <c r="R134" s="99"/>
      <c r="S134" s="99"/>
      <c r="T134" s="114"/>
      <c r="U134" s="114"/>
      <c r="V134" s="99"/>
      <c r="W134" s="99"/>
      <c r="X134" s="99"/>
      <c r="Y134" s="99"/>
      <c r="Z134" s="99"/>
      <c r="AA134" s="99"/>
      <c r="AB134" s="99"/>
      <c r="AC134" s="99"/>
      <c r="AD134" s="99"/>
      <c r="AE134" s="2"/>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2"/>
      <c r="BG134" s="2"/>
      <c r="BH134" s="2"/>
      <c r="BI134" s="99"/>
      <c r="BJ134" s="99"/>
      <c r="BK134" s="99"/>
      <c r="BL134" s="99"/>
      <c r="BM134" s="99"/>
      <c r="BN134" s="99"/>
      <c r="BO134" s="99"/>
      <c r="BP134" s="99"/>
      <c r="BQ134" s="99"/>
      <c r="CD134" s="99"/>
    </row>
    <row r="135" spans="3:82" ht="15.75" customHeight="1" x14ac:dyDescent="0.3">
      <c r="C135" s="2"/>
      <c r="D135" s="2"/>
      <c r="E135" s="99"/>
      <c r="F135" s="99"/>
      <c r="G135" s="99"/>
      <c r="H135" s="99"/>
      <c r="I135" s="99"/>
      <c r="J135" s="2"/>
      <c r="K135" s="99"/>
      <c r="L135" s="114"/>
      <c r="M135" s="114"/>
      <c r="N135" s="99"/>
      <c r="O135" s="99"/>
      <c r="P135" s="99"/>
      <c r="Q135" s="2"/>
      <c r="R135" s="99"/>
      <c r="S135" s="99"/>
      <c r="T135" s="114"/>
      <c r="U135" s="114"/>
      <c r="V135" s="99"/>
      <c r="W135" s="99"/>
      <c r="X135" s="99"/>
      <c r="Y135" s="99"/>
      <c r="Z135" s="99"/>
      <c r="AA135" s="99"/>
      <c r="AB135" s="99"/>
      <c r="AC135" s="99"/>
      <c r="AD135" s="99"/>
      <c r="AE135" s="2"/>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2"/>
      <c r="BG135" s="2"/>
      <c r="BH135" s="2"/>
      <c r="BI135" s="99"/>
      <c r="BJ135" s="99"/>
      <c r="BK135" s="99"/>
      <c r="BL135" s="99"/>
      <c r="BM135" s="99"/>
      <c r="BN135" s="99"/>
      <c r="BO135" s="99"/>
      <c r="BP135" s="99"/>
      <c r="BQ135" s="99"/>
      <c r="CD135" s="99"/>
    </row>
    <row r="136" spans="3:82" ht="15.75" customHeight="1" x14ac:dyDescent="0.3">
      <c r="C136" s="2"/>
      <c r="D136" s="2"/>
      <c r="E136" s="99"/>
      <c r="F136" s="99"/>
      <c r="G136" s="99"/>
      <c r="H136" s="99"/>
      <c r="I136" s="99"/>
      <c r="J136" s="2"/>
      <c r="K136" s="99"/>
      <c r="L136" s="114"/>
      <c r="M136" s="114"/>
      <c r="N136" s="99"/>
      <c r="O136" s="99"/>
      <c r="P136" s="99"/>
      <c r="Q136" s="2"/>
      <c r="R136" s="99"/>
      <c r="S136" s="99"/>
      <c r="T136" s="114"/>
      <c r="U136" s="114"/>
      <c r="V136" s="99"/>
      <c r="W136" s="99"/>
      <c r="X136" s="99"/>
      <c r="Y136" s="99"/>
      <c r="Z136" s="99"/>
      <c r="AA136" s="99"/>
      <c r="AB136" s="99"/>
      <c r="AC136" s="99"/>
      <c r="AD136" s="99"/>
      <c r="AE136" s="2"/>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2"/>
      <c r="BG136" s="2"/>
      <c r="BH136" s="2"/>
      <c r="BI136" s="99"/>
      <c r="BJ136" s="99"/>
      <c r="BK136" s="99"/>
      <c r="BL136" s="99"/>
      <c r="BM136" s="99"/>
      <c r="BN136" s="99"/>
      <c r="BO136" s="99"/>
      <c r="BP136" s="99"/>
      <c r="BQ136" s="99"/>
      <c r="CD136" s="99"/>
    </row>
    <row r="137" spans="3:82" ht="15.75" customHeight="1" x14ac:dyDescent="0.3">
      <c r="C137" s="2"/>
      <c r="D137" s="2"/>
      <c r="E137" s="99"/>
      <c r="F137" s="99"/>
      <c r="G137" s="99"/>
      <c r="H137" s="99"/>
      <c r="I137" s="99"/>
      <c r="J137" s="2"/>
      <c r="K137" s="99"/>
      <c r="L137" s="114"/>
      <c r="M137" s="114"/>
      <c r="N137" s="99"/>
      <c r="O137" s="99"/>
      <c r="P137" s="99"/>
      <c r="Q137" s="2"/>
      <c r="R137" s="99"/>
      <c r="S137" s="99"/>
      <c r="T137" s="114"/>
      <c r="U137" s="114"/>
      <c r="V137" s="99"/>
      <c r="W137" s="99"/>
      <c r="X137" s="99"/>
      <c r="Y137" s="99"/>
      <c r="Z137" s="99"/>
      <c r="AA137" s="99"/>
      <c r="AB137" s="99"/>
      <c r="AC137" s="99"/>
      <c r="AD137" s="99"/>
      <c r="AE137" s="2"/>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2"/>
      <c r="BG137" s="2"/>
      <c r="BH137" s="2"/>
      <c r="BI137" s="99"/>
      <c r="BJ137" s="99"/>
      <c r="BK137" s="99"/>
      <c r="BL137" s="99"/>
      <c r="BM137" s="99"/>
      <c r="BN137" s="99"/>
      <c r="BO137" s="99"/>
      <c r="BP137" s="99"/>
      <c r="BQ137" s="99"/>
      <c r="CD137" s="99"/>
    </row>
    <row r="138" spans="3:82" ht="15.75" customHeight="1" x14ac:dyDescent="0.3">
      <c r="C138" s="2"/>
      <c r="D138" s="2"/>
      <c r="E138" s="99"/>
      <c r="F138" s="99"/>
      <c r="G138" s="99"/>
      <c r="H138" s="99"/>
      <c r="I138" s="99"/>
      <c r="J138" s="2"/>
      <c r="K138" s="99"/>
      <c r="L138" s="114"/>
      <c r="M138" s="114"/>
      <c r="N138" s="99"/>
      <c r="O138" s="99"/>
      <c r="P138" s="99"/>
      <c r="Q138" s="2"/>
      <c r="R138" s="99"/>
      <c r="S138" s="99"/>
      <c r="T138" s="114"/>
      <c r="U138" s="114"/>
      <c r="V138" s="99"/>
      <c r="W138" s="99"/>
      <c r="X138" s="99"/>
      <c r="Y138" s="99"/>
      <c r="Z138" s="99"/>
      <c r="AA138" s="99"/>
      <c r="AB138" s="99"/>
      <c r="AC138" s="99"/>
      <c r="AD138" s="99"/>
      <c r="AE138" s="2"/>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2"/>
      <c r="BG138" s="2"/>
      <c r="BH138" s="2"/>
      <c r="BI138" s="99"/>
      <c r="BJ138" s="99"/>
      <c r="BK138" s="99"/>
      <c r="BL138" s="99"/>
      <c r="BM138" s="99"/>
      <c r="BN138" s="99"/>
      <c r="BO138" s="99"/>
      <c r="BP138" s="99"/>
      <c r="BQ138" s="99"/>
      <c r="CD138" s="99"/>
    </row>
    <row r="139" spans="3:82" ht="15.75" customHeight="1" x14ac:dyDescent="0.3">
      <c r="C139" s="2"/>
      <c r="D139" s="2"/>
      <c r="E139" s="99"/>
      <c r="F139" s="99"/>
      <c r="G139" s="99"/>
      <c r="H139" s="99"/>
      <c r="I139" s="99"/>
      <c r="J139" s="2"/>
      <c r="K139" s="99"/>
      <c r="L139" s="114"/>
      <c r="M139" s="114"/>
      <c r="N139" s="99"/>
      <c r="O139" s="99"/>
      <c r="P139" s="99"/>
      <c r="Q139" s="2"/>
      <c r="R139" s="99"/>
      <c r="S139" s="99"/>
      <c r="T139" s="114"/>
      <c r="U139" s="114"/>
      <c r="V139" s="99"/>
      <c r="W139" s="99"/>
      <c r="X139" s="99"/>
      <c r="Y139" s="99"/>
      <c r="Z139" s="99"/>
      <c r="AA139" s="99"/>
      <c r="AB139" s="99"/>
      <c r="AC139" s="99"/>
      <c r="AD139" s="99"/>
      <c r="AE139" s="2"/>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2"/>
      <c r="BG139" s="2"/>
      <c r="BH139" s="2"/>
      <c r="BI139" s="99"/>
      <c r="BJ139" s="99"/>
      <c r="BK139" s="99"/>
      <c r="BL139" s="99"/>
      <c r="BM139" s="99"/>
      <c r="BN139" s="99"/>
      <c r="BO139" s="99"/>
      <c r="BP139" s="99"/>
      <c r="BQ139" s="99"/>
      <c r="CD139" s="99"/>
    </row>
    <row r="140" spans="3:82" ht="15.75" customHeight="1" x14ac:dyDescent="0.3">
      <c r="C140" s="2"/>
      <c r="D140" s="2"/>
      <c r="E140" s="99"/>
      <c r="F140" s="99"/>
      <c r="G140" s="99"/>
      <c r="H140" s="99"/>
      <c r="I140" s="99"/>
      <c r="J140" s="2"/>
      <c r="K140" s="99"/>
      <c r="L140" s="114"/>
      <c r="M140" s="114"/>
      <c r="N140" s="99"/>
      <c r="O140" s="99"/>
      <c r="P140" s="99"/>
      <c r="Q140" s="2"/>
      <c r="R140" s="99"/>
      <c r="S140" s="99"/>
      <c r="T140" s="114"/>
      <c r="U140" s="114"/>
      <c r="V140" s="99"/>
      <c r="W140" s="99"/>
      <c r="X140" s="99"/>
      <c r="Y140" s="99"/>
      <c r="Z140" s="99"/>
      <c r="AA140" s="99"/>
      <c r="AB140" s="99"/>
      <c r="AC140" s="99"/>
      <c r="AD140" s="99"/>
      <c r="AE140" s="2"/>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2"/>
      <c r="BG140" s="2"/>
      <c r="BH140" s="2"/>
      <c r="BI140" s="99"/>
      <c r="BJ140" s="99"/>
      <c r="BK140" s="99"/>
      <c r="BL140" s="99"/>
      <c r="BM140" s="99"/>
      <c r="BN140" s="99"/>
      <c r="BO140" s="99"/>
      <c r="BP140" s="99"/>
      <c r="BQ140" s="99"/>
      <c r="CD140" s="99"/>
    </row>
    <row r="141" spans="3:82" ht="15.75" customHeight="1" x14ac:dyDescent="0.3">
      <c r="C141" s="2"/>
      <c r="D141" s="2"/>
      <c r="E141" s="99"/>
      <c r="F141" s="99"/>
      <c r="G141" s="99"/>
      <c r="H141" s="99"/>
      <c r="I141" s="99"/>
      <c r="J141" s="2"/>
      <c r="K141" s="99"/>
      <c r="L141" s="114"/>
      <c r="M141" s="114"/>
      <c r="N141" s="99"/>
      <c r="O141" s="99"/>
      <c r="P141" s="99"/>
      <c r="Q141" s="2"/>
      <c r="R141" s="99"/>
      <c r="S141" s="99"/>
      <c r="T141" s="114"/>
      <c r="U141" s="114"/>
      <c r="V141" s="99"/>
      <c r="W141" s="99"/>
      <c r="X141" s="99"/>
      <c r="Y141" s="99"/>
      <c r="Z141" s="99"/>
      <c r="AA141" s="99"/>
      <c r="AB141" s="99"/>
      <c r="AC141" s="99"/>
      <c r="AD141" s="99"/>
      <c r="AE141" s="2"/>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2"/>
      <c r="BG141" s="2"/>
      <c r="BH141" s="2"/>
      <c r="BI141" s="99"/>
      <c r="BJ141" s="99"/>
      <c r="BK141" s="99"/>
      <c r="BL141" s="99"/>
      <c r="BM141" s="99"/>
      <c r="BN141" s="99"/>
      <c r="BO141" s="99"/>
      <c r="BP141" s="99"/>
      <c r="BQ141" s="99"/>
      <c r="CD141" s="99"/>
    </row>
    <row r="142" spans="3:82" ht="15.75" customHeight="1" x14ac:dyDescent="0.3">
      <c r="C142" s="2"/>
      <c r="D142" s="2"/>
      <c r="E142" s="99"/>
      <c r="F142" s="99"/>
      <c r="G142" s="99"/>
      <c r="H142" s="99"/>
      <c r="I142" s="99"/>
      <c r="J142" s="2"/>
      <c r="K142" s="99"/>
      <c r="L142" s="114"/>
      <c r="M142" s="114"/>
      <c r="N142" s="99"/>
      <c r="O142" s="99"/>
      <c r="P142" s="99"/>
      <c r="Q142" s="2"/>
      <c r="R142" s="99"/>
      <c r="S142" s="99"/>
      <c r="T142" s="114"/>
      <c r="U142" s="114"/>
      <c r="V142" s="99"/>
      <c r="W142" s="99"/>
      <c r="X142" s="99"/>
      <c r="Y142" s="99"/>
      <c r="Z142" s="99"/>
      <c r="AA142" s="99"/>
      <c r="AB142" s="99"/>
      <c r="AC142" s="99"/>
      <c r="AD142" s="99"/>
      <c r="AE142" s="2"/>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2"/>
      <c r="BG142" s="2"/>
      <c r="BH142" s="2"/>
      <c r="BI142" s="99"/>
      <c r="BJ142" s="99"/>
      <c r="BK142" s="99"/>
      <c r="BL142" s="99"/>
      <c r="BM142" s="99"/>
      <c r="BN142" s="99"/>
      <c r="BO142" s="99"/>
      <c r="BP142" s="99"/>
      <c r="BQ142" s="99"/>
      <c r="CD142" s="99"/>
    </row>
    <row r="143" spans="3:82" ht="15.75" customHeight="1" x14ac:dyDescent="0.3">
      <c r="C143" s="2"/>
      <c r="D143" s="2"/>
      <c r="E143" s="99"/>
      <c r="F143" s="99"/>
      <c r="G143" s="99"/>
      <c r="H143" s="99"/>
      <c r="I143" s="99"/>
      <c r="J143" s="2"/>
      <c r="K143" s="99"/>
      <c r="L143" s="114"/>
      <c r="M143" s="114"/>
      <c r="N143" s="99"/>
      <c r="O143" s="99"/>
      <c r="P143" s="99"/>
      <c r="Q143" s="2"/>
      <c r="R143" s="99"/>
      <c r="S143" s="99"/>
      <c r="T143" s="114"/>
      <c r="U143" s="114"/>
      <c r="V143" s="99"/>
      <c r="W143" s="99"/>
      <c r="X143" s="99"/>
      <c r="Y143" s="99"/>
      <c r="Z143" s="99"/>
      <c r="AA143" s="99"/>
      <c r="AB143" s="99"/>
      <c r="AC143" s="99"/>
      <c r="AD143" s="99"/>
      <c r="AE143" s="2"/>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2"/>
      <c r="BG143" s="2"/>
      <c r="BH143" s="2"/>
      <c r="BI143" s="99"/>
      <c r="BJ143" s="99"/>
      <c r="BK143" s="99"/>
      <c r="BL143" s="99"/>
      <c r="BM143" s="99"/>
      <c r="BN143" s="99"/>
      <c r="BO143" s="99"/>
      <c r="BP143" s="99"/>
      <c r="BQ143" s="99"/>
      <c r="CD143" s="99"/>
    </row>
    <row r="144" spans="3:82" ht="15.75" customHeight="1" x14ac:dyDescent="0.3">
      <c r="C144" s="2"/>
      <c r="D144" s="2"/>
      <c r="E144" s="99"/>
      <c r="F144" s="99"/>
      <c r="G144" s="99"/>
      <c r="H144" s="99"/>
      <c r="I144" s="99"/>
      <c r="J144" s="2"/>
      <c r="K144" s="99"/>
      <c r="L144" s="114"/>
      <c r="M144" s="114"/>
      <c r="N144" s="99"/>
      <c r="O144" s="99"/>
      <c r="P144" s="99"/>
      <c r="Q144" s="2"/>
      <c r="R144" s="99"/>
      <c r="S144" s="99"/>
      <c r="T144" s="114"/>
      <c r="U144" s="114"/>
      <c r="V144" s="99"/>
      <c r="W144" s="99"/>
      <c r="X144" s="99"/>
      <c r="Y144" s="99"/>
      <c r="Z144" s="99"/>
      <c r="AA144" s="99"/>
      <c r="AB144" s="99"/>
      <c r="AC144" s="99"/>
      <c r="AD144" s="99"/>
      <c r="AE144" s="2"/>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2"/>
      <c r="BG144" s="2"/>
      <c r="BH144" s="2"/>
      <c r="BI144" s="99"/>
      <c r="BJ144" s="99"/>
      <c r="BK144" s="99"/>
      <c r="BL144" s="99"/>
      <c r="BM144" s="99"/>
      <c r="BN144" s="99"/>
      <c r="BO144" s="99"/>
      <c r="BP144" s="99"/>
      <c r="BQ144" s="99"/>
      <c r="CD144" s="99"/>
    </row>
    <row r="145" spans="3:82" ht="15.75" customHeight="1" x14ac:dyDescent="0.3">
      <c r="C145" s="2"/>
      <c r="D145" s="2"/>
      <c r="E145" s="99"/>
      <c r="F145" s="99"/>
      <c r="G145" s="99"/>
      <c r="H145" s="99"/>
      <c r="I145" s="99"/>
      <c r="J145" s="2"/>
      <c r="K145" s="99"/>
      <c r="L145" s="114"/>
      <c r="M145" s="114"/>
      <c r="N145" s="99"/>
      <c r="O145" s="99"/>
      <c r="P145" s="99"/>
      <c r="Q145" s="2"/>
      <c r="R145" s="99"/>
      <c r="S145" s="99"/>
      <c r="T145" s="114"/>
      <c r="U145" s="114"/>
      <c r="V145" s="99"/>
      <c r="W145" s="99"/>
      <c r="X145" s="99"/>
      <c r="Y145" s="99"/>
      <c r="Z145" s="99"/>
      <c r="AA145" s="99"/>
      <c r="AB145" s="99"/>
      <c r="AC145" s="99"/>
      <c r="AD145" s="99"/>
      <c r="AE145" s="2"/>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2"/>
      <c r="BG145" s="2"/>
      <c r="BH145" s="2"/>
      <c r="BI145" s="99"/>
      <c r="BJ145" s="99"/>
      <c r="BK145" s="99"/>
      <c r="BL145" s="99"/>
      <c r="BM145" s="99"/>
      <c r="BN145" s="99"/>
      <c r="BO145" s="99"/>
      <c r="BP145" s="99"/>
      <c r="BQ145" s="99"/>
      <c r="CD145" s="99"/>
    </row>
    <row r="146" spans="3:82" ht="15.75" customHeight="1" x14ac:dyDescent="0.3">
      <c r="C146" s="2"/>
      <c r="D146" s="2"/>
      <c r="E146" s="99"/>
      <c r="F146" s="99"/>
      <c r="G146" s="99"/>
      <c r="H146" s="99"/>
      <c r="I146" s="99"/>
      <c r="J146" s="2"/>
      <c r="K146" s="99"/>
      <c r="L146" s="114"/>
      <c r="M146" s="114"/>
      <c r="N146" s="99"/>
      <c r="O146" s="99"/>
      <c r="P146" s="99"/>
      <c r="Q146" s="2"/>
      <c r="R146" s="99"/>
      <c r="S146" s="99"/>
      <c r="T146" s="114"/>
      <c r="U146" s="114"/>
      <c r="V146" s="99"/>
      <c r="W146" s="99"/>
      <c r="X146" s="99"/>
      <c r="Y146" s="99"/>
      <c r="Z146" s="99"/>
      <c r="AA146" s="99"/>
      <c r="AB146" s="99"/>
      <c r="AC146" s="99"/>
      <c r="AD146" s="99"/>
      <c r="AE146" s="2"/>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2"/>
      <c r="BG146" s="2"/>
      <c r="BH146" s="2"/>
      <c r="BI146" s="99"/>
      <c r="BJ146" s="99"/>
      <c r="BK146" s="99"/>
      <c r="BL146" s="99"/>
      <c r="BM146" s="99"/>
      <c r="BN146" s="99"/>
      <c r="BO146" s="99"/>
      <c r="BP146" s="99"/>
      <c r="BQ146" s="99"/>
      <c r="CD146" s="99"/>
    </row>
    <row r="147" spans="3:82" ht="15.75" customHeight="1" x14ac:dyDescent="0.3">
      <c r="C147" s="2"/>
      <c r="D147" s="2"/>
      <c r="E147" s="99"/>
      <c r="F147" s="99"/>
      <c r="G147" s="99"/>
      <c r="H147" s="99"/>
      <c r="I147" s="99"/>
      <c r="J147" s="2"/>
      <c r="K147" s="99"/>
      <c r="L147" s="114"/>
      <c r="M147" s="114"/>
      <c r="N147" s="99"/>
      <c r="O147" s="99"/>
      <c r="P147" s="99"/>
      <c r="Q147" s="2"/>
      <c r="R147" s="99"/>
      <c r="S147" s="99"/>
      <c r="T147" s="114"/>
      <c r="U147" s="114"/>
      <c r="V147" s="99"/>
      <c r="W147" s="99"/>
      <c r="X147" s="99"/>
      <c r="Y147" s="99"/>
      <c r="Z147" s="99"/>
      <c r="AA147" s="99"/>
      <c r="AB147" s="99"/>
      <c r="AC147" s="99"/>
      <c r="AD147" s="99"/>
      <c r="AE147" s="2"/>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2"/>
      <c r="BG147" s="2"/>
      <c r="BH147" s="2"/>
      <c r="BI147" s="99"/>
      <c r="BJ147" s="99"/>
      <c r="BK147" s="99"/>
      <c r="BL147" s="99"/>
      <c r="BM147" s="99"/>
      <c r="BN147" s="99"/>
      <c r="BO147" s="99"/>
      <c r="BP147" s="99"/>
      <c r="BQ147" s="99"/>
      <c r="CD147" s="99"/>
    </row>
    <row r="148" spans="3:82" ht="15.75" customHeight="1" x14ac:dyDescent="0.3">
      <c r="C148" s="2"/>
      <c r="D148" s="2"/>
      <c r="E148" s="99"/>
      <c r="F148" s="99"/>
      <c r="G148" s="99"/>
      <c r="H148" s="99"/>
      <c r="I148" s="99"/>
      <c r="J148" s="2"/>
      <c r="K148" s="99"/>
      <c r="L148" s="114"/>
      <c r="M148" s="114"/>
      <c r="N148" s="99"/>
      <c r="O148" s="99"/>
      <c r="P148" s="99"/>
      <c r="Q148" s="2"/>
      <c r="R148" s="99"/>
      <c r="S148" s="99"/>
      <c r="T148" s="114"/>
      <c r="U148" s="114"/>
      <c r="V148" s="99"/>
      <c r="W148" s="99"/>
      <c r="X148" s="99"/>
      <c r="Y148" s="99"/>
      <c r="Z148" s="99"/>
      <c r="AA148" s="99"/>
      <c r="AB148" s="99"/>
      <c r="AC148" s="99"/>
      <c r="AD148" s="99"/>
      <c r="AE148" s="2"/>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2"/>
      <c r="BG148" s="2"/>
      <c r="BH148" s="2"/>
      <c r="BI148" s="99"/>
      <c r="BJ148" s="99"/>
      <c r="BK148" s="99"/>
      <c r="BL148" s="99"/>
      <c r="BM148" s="99"/>
      <c r="BN148" s="99"/>
      <c r="BO148" s="99"/>
      <c r="BP148" s="99"/>
      <c r="BQ148" s="99"/>
      <c r="CD148" s="99"/>
    </row>
    <row r="149" spans="3:82" ht="15.75" customHeight="1" x14ac:dyDescent="0.3">
      <c r="C149" s="2"/>
      <c r="D149" s="2"/>
      <c r="E149" s="99"/>
      <c r="F149" s="99"/>
      <c r="G149" s="99"/>
      <c r="H149" s="99"/>
      <c r="I149" s="99"/>
      <c r="J149" s="2"/>
      <c r="K149" s="99"/>
      <c r="L149" s="114"/>
      <c r="M149" s="114"/>
      <c r="N149" s="99"/>
      <c r="O149" s="99"/>
      <c r="P149" s="99"/>
      <c r="Q149" s="2"/>
      <c r="R149" s="99"/>
      <c r="S149" s="99"/>
      <c r="T149" s="114"/>
      <c r="U149" s="114"/>
      <c r="V149" s="99"/>
      <c r="W149" s="99"/>
      <c r="X149" s="99"/>
      <c r="Y149" s="99"/>
      <c r="Z149" s="99"/>
      <c r="AA149" s="99"/>
      <c r="AB149" s="99"/>
      <c r="AC149" s="99"/>
      <c r="AD149" s="99"/>
      <c r="AE149" s="2"/>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2"/>
      <c r="BG149" s="2"/>
      <c r="BH149" s="2"/>
      <c r="BI149" s="99"/>
      <c r="BJ149" s="99"/>
      <c r="BK149" s="99"/>
      <c r="BL149" s="99"/>
      <c r="BM149" s="99"/>
      <c r="BN149" s="99"/>
      <c r="BO149" s="99"/>
      <c r="BP149" s="99"/>
      <c r="BQ149" s="99"/>
      <c r="CD149" s="99"/>
    </row>
    <row r="150" spans="3:82" ht="15.75" customHeight="1" x14ac:dyDescent="0.3">
      <c r="C150" s="2"/>
      <c r="D150" s="2"/>
      <c r="E150" s="99"/>
      <c r="F150" s="99"/>
      <c r="G150" s="99"/>
      <c r="H150" s="99"/>
      <c r="I150" s="99"/>
      <c r="J150" s="2"/>
      <c r="K150" s="99"/>
      <c r="L150" s="114"/>
      <c r="M150" s="114"/>
      <c r="N150" s="99"/>
      <c r="O150" s="99"/>
      <c r="P150" s="99"/>
      <c r="Q150" s="2"/>
      <c r="R150" s="99"/>
      <c r="S150" s="99"/>
      <c r="T150" s="114"/>
      <c r="U150" s="114"/>
      <c r="V150" s="99"/>
      <c r="W150" s="99"/>
      <c r="X150" s="99"/>
      <c r="Y150" s="99"/>
      <c r="Z150" s="99"/>
      <c r="AA150" s="99"/>
      <c r="AB150" s="99"/>
      <c r="AC150" s="99"/>
      <c r="AD150" s="99"/>
      <c r="AE150" s="2"/>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2"/>
      <c r="BG150" s="2"/>
      <c r="BH150" s="2"/>
      <c r="BI150" s="99"/>
      <c r="BJ150" s="99"/>
      <c r="BK150" s="99"/>
      <c r="BL150" s="99"/>
      <c r="BM150" s="99"/>
      <c r="BN150" s="99"/>
      <c r="BO150" s="99"/>
      <c r="BP150" s="99"/>
      <c r="BQ150" s="99"/>
      <c r="CD150" s="99"/>
    </row>
    <row r="151" spans="3:82" ht="15.75" customHeight="1" x14ac:dyDescent="0.3">
      <c r="C151" s="2"/>
      <c r="D151" s="2"/>
      <c r="E151" s="99"/>
      <c r="F151" s="99"/>
      <c r="G151" s="99"/>
      <c r="H151" s="99"/>
      <c r="I151" s="99"/>
      <c r="J151" s="2"/>
      <c r="K151" s="99"/>
      <c r="L151" s="114"/>
      <c r="M151" s="114"/>
      <c r="N151" s="99"/>
      <c r="O151" s="99"/>
      <c r="P151" s="99"/>
      <c r="Q151" s="2"/>
      <c r="R151" s="99"/>
      <c r="S151" s="99"/>
      <c r="T151" s="114"/>
      <c r="U151" s="114"/>
      <c r="V151" s="99"/>
      <c r="W151" s="99"/>
      <c r="X151" s="99"/>
      <c r="Y151" s="99"/>
      <c r="Z151" s="99"/>
      <c r="AA151" s="99"/>
      <c r="AB151" s="99"/>
      <c r="AC151" s="99"/>
      <c r="AD151" s="99"/>
      <c r="AE151" s="2"/>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2"/>
      <c r="BG151" s="2"/>
      <c r="BH151" s="2"/>
      <c r="BI151" s="99"/>
      <c r="BJ151" s="99"/>
      <c r="BK151" s="99"/>
      <c r="BL151" s="99"/>
      <c r="BM151" s="99"/>
      <c r="BN151" s="99"/>
      <c r="BO151" s="99"/>
      <c r="BP151" s="99"/>
      <c r="BQ151" s="99"/>
      <c r="CD151" s="99"/>
    </row>
    <row r="152" spans="3:82" ht="15.75" customHeight="1" x14ac:dyDescent="0.3">
      <c r="C152" s="2"/>
      <c r="D152" s="2"/>
      <c r="E152" s="99"/>
      <c r="F152" s="99"/>
      <c r="G152" s="99"/>
      <c r="H152" s="99"/>
      <c r="I152" s="99"/>
      <c r="J152" s="2"/>
      <c r="K152" s="99"/>
      <c r="L152" s="114"/>
      <c r="M152" s="114"/>
      <c r="N152" s="99"/>
      <c r="O152" s="99"/>
      <c r="P152" s="99"/>
      <c r="Q152" s="2"/>
      <c r="R152" s="99"/>
      <c r="S152" s="99"/>
      <c r="T152" s="114"/>
      <c r="U152" s="114"/>
      <c r="V152" s="99"/>
      <c r="W152" s="99"/>
      <c r="X152" s="99"/>
      <c r="Y152" s="99"/>
      <c r="Z152" s="99"/>
      <c r="AA152" s="99"/>
      <c r="AB152" s="99"/>
      <c r="AC152" s="99"/>
      <c r="AD152" s="99"/>
      <c r="AE152" s="2"/>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2"/>
      <c r="BG152" s="2"/>
      <c r="BH152" s="2"/>
      <c r="BI152" s="99"/>
      <c r="BJ152" s="99"/>
      <c r="BK152" s="99"/>
      <c r="BL152" s="99"/>
      <c r="BM152" s="99"/>
      <c r="BN152" s="99"/>
      <c r="BO152" s="99"/>
      <c r="BP152" s="99"/>
      <c r="BQ152" s="99"/>
      <c r="CD152" s="99"/>
    </row>
    <row r="153" spans="3:82" ht="15.75" customHeight="1" x14ac:dyDescent="0.3">
      <c r="C153" s="2"/>
      <c r="D153" s="2"/>
      <c r="E153" s="99"/>
      <c r="F153" s="99"/>
      <c r="G153" s="99"/>
      <c r="H153" s="99"/>
      <c r="I153" s="99"/>
      <c r="J153" s="2"/>
      <c r="K153" s="99"/>
      <c r="L153" s="114"/>
      <c r="M153" s="114"/>
      <c r="N153" s="99"/>
      <c r="O153" s="99"/>
      <c r="P153" s="99"/>
      <c r="Q153" s="2"/>
      <c r="R153" s="99"/>
      <c r="S153" s="99"/>
      <c r="T153" s="114"/>
      <c r="U153" s="114"/>
      <c r="V153" s="99"/>
      <c r="W153" s="99"/>
      <c r="X153" s="99"/>
      <c r="Y153" s="99"/>
      <c r="Z153" s="99"/>
      <c r="AA153" s="99"/>
      <c r="AB153" s="99"/>
      <c r="AC153" s="99"/>
      <c r="AD153" s="99"/>
      <c r="AE153" s="2"/>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2"/>
      <c r="BG153" s="2"/>
      <c r="BH153" s="2"/>
      <c r="BI153" s="99"/>
      <c r="BJ153" s="99"/>
      <c r="BK153" s="99"/>
      <c r="BL153" s="99"/>
      <c r="BM153" s="99"/>
      <c r="BN153" s="99"/>
      <c r="BO153" s="99"/>
      <c r="BP153" s="99"/>
      <c r="BQ153" s="99"/>
      <c r="CD153" s="99"/>
    </row>
    <row r="154" spans="3:82" ht="15.75" customHeight="1" x14ac:dyDescent="0.3">
      <c r="C154" s="2"/>
      <c r="D154" s="2"/>
      <c r="E154" s="99"/>
      <c r="F154" s="99"/>
      <c r="G154" s="99"/>
      <c r="H154" s="99"/>
      <c r="I154" s="99"/>
      <c r="J154" s="2"/>
      <c r="K154" s="99"/>
      <c r="L154" s="114"/>
      <c r="M154" s="114"/>
      <c r="N154" s="99"/>
      <c r="O154" s="99"/>
      <c r="P154" s="99"/>
      <c r="Q154" s="2"/>
      <c r="R154" s="99"/>
      <c r="S154" s="99"/>
      <c r="T154" s="114"/>
      <c r="U154" s="114"/>
      <c r="V154" s="99"/>
      <c r="W154" s="99"/>
      <c r="X154" s="99"/>
      <c r="Y154" s="99"/>
      <c r="Z154" s="99"/>
      <c r="AA154" s="99"/>
      <c r="AB154" s="99"/>
      <c r="AC154" s="99"/>
      <c r="AD154" s="99"/>
      <c r="AE154" s="2"/>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2"/>
      <c r="BG154" s="2"/>
      <c r="BH154" s="2"/>
      <c r="BI154" s="99"/>
      <c r="BJ154" s="99"/>
      <c r="BK154" s="99"/>
      <c r="BL154" s="99"/>
      <c r="BM154" s="99"/>
      <c r="BN154" s="99"/>
      <c r="BO154" s="99"/>
      <c r="BP154" s="99"/>
      <c r="BQ154" s="99"/>
      <c r="CD154" s="99"/>
    </row>
    <row r="155" spans="3:82" ht="15.75" customHeight="1" x14ac:dyDescent="0.3">
      <c r="C155" s="2"/>
      <c r="D155" s="2"/>
      <c r="E155" s="99"/>
      <c r="F155" s="99"/>
      <c r="G155" s="99"/>
      <c r="H155" s="99"/>
      <c r="I155" s="99"/>
      <c r="J155" s="2"/>
      <c r="K155" s="99"/>
      <c r="L155" s="114"/>
      <c r="M155" s="114"/>
      <c r="N155" s="99"/>
      <c r="O155" s="99"/>
      <c r="P155" s="99"/>
      <c r="Q155" s="2"/>
      <c r="R155" s="99"/>
      <c r="S155" s="99"/>
      <c r="T155" s="114"/>
      <c r="U155" s="114"/>
      <c r="V155" s="99"/>
      <c r="W155" s="99"/>
      <c r="X155" s="99"/>
      <c r="Y155" s="99"/>
      <c r="Z155" s="99"/>
      <c r="AA155" s="99"/>
      <c r="AB155" s="99"/>
      <c r="AC155" s="99"/>
      <c r="AD155" s="99"/>
      <c r="AE155" s="2"/>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2"/>
      <c r="BG155" s="2"/>
      <c r="BH155" s="2"/>
      <c r="BI155" s="99"/>
      <c r="BJ155" s="99"/>
      <c r="BK155" s="99"/>
      <c r="BL155" s="99"/>
      <c r="BM155" s="99"/>
      <c r="BN155" s="99"/>
      <c r="BO155" s="99"/>
      <c r="BP155" s="99"/>
      <c r="BQ155" s="99"/>
      <c r="CD155" s="99"/>
    </row>
    <row r="156" spans="3:82" ht="15.75" customHeight="1" x14ac:dyDescent="0.3">
      <c r="C156" s="2"/>
      <c r="D156" s="2"/>
      <c r="E156" s="99"/>
      <c r="F156" s="99"/>
      <c r="G156" s="99"/>
      <c r="H156" s="99"/>
      <c r="I156" s="99"/>
      <c r="J156" s="2"/>
      <c r="K156" s="99"/>
      <c r="L156" s="114"/>
      <c r="M156" s="114"/>
      <c r="N156" s="99"/>
      <c r="O156" s="99"/>
      <c r="P156" s="99"/>
      <c r="Q156" s="2"/>
      <c r="R156" s="99"/>
      <c r="S156" s="99"/>
      <c r="T156" s="114"/>
      <c r="U156" s="114"/>
      <c r="V156" s="99"/>
      <c r="W156" s="99"/>
      <c r="X156" s="99"/>
      <c r="Y156" s="99"/>
      <c r="Z156" s="99"/>
      <c r="AA156" s="99"/>
      <c r="AB156" s="99"/>
      <c r="AC156" s="99"/>
      <c r="AD156" s="99"/>
      <c r="AE156" s="2"/>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2"/>
      <c r="BG156" s="2"/>
      <c r="BH156" s="2"/>
      <c r="BI156" s="99"/>
      <c r="BJ156" s="99"/>
      <c r="BK156" s="99"/>
      <c r="BL156" s="99"/>
      <c r="BM156" s="99"/>
      <c r="BN156" s="99"/>
      <c r="BO156" s="99"/>
      <c r="BP156" s="99"/>
      <c r="BQ156" s="99"/>
      <c r="CD156" s="99"/>
    </row>
    <row r="157" spans="3:82" ht="15.75" customHeight="1" x14ac:dyDescent="0.3">
      <c r="C157" s="2"/>
      <c r="D157" s="2"/>
      <c r="E157" s="99"/>
      <c r="F157" s="99"/>
      <c r="G157" s="99"/>
      <c r="H157" s="99"/>
      <c r="I157" s="99"/>
      <c r="J157" s="2"/>
      <c r="K157" s="99"/>
      <c r="L157" s="114"/>
      <c r="M157" s="114"/>
      <c r="N157" s="99"/>
      <c r="O157" s="99"/>
      <c r="P157" s="99"/>
      <c r="Q157" s="2"/>
      <c r="R157" s="99"/>
      <c r="S157" s="99"/>
      <c r="T157" s="114"/>
      <c r="U157" s="114"/>
      <c r="V157" s="99"/>
      <c r="W157" s="99"/>
      <c r="X157" s="99"/>
      <c r="Y157" s="99"/>
      <c r="Z157" s="99"/>
      <c r="AA157" s="99"/>
      <c r="AB157" s="99"/>
      <c r="AC157" s="99"/>
      <c r="AD157" s="99"/>
      <c r="AE157" s="2"/>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2"/>
      <c r="BG157" s="2"/>
      <c r="BH157" s="2"/>
      <c r="BI157" s="99"/>
      <c r="BJ157" s="99"/>
      <c r="BK157" s="99"/>
      <c r="BL157" s="99"/>
      <c r="BM157" s="99"/>
      <c r="BN157" s="99"/>
      <c r="BO157" s="99"/>
      <c r="BP157" s="99"/>
      <c r="BQ157" s="99"/>
      <c r="CD157" s="99"/>
    </row>
    <row r="158" spans="3:82" ht="15.75" customHeight="1" x14ac:dyDescent="0.3">
      <c r="C158" s="2"/>
      <c r="D158" s="2"/>
      <c r="E158" s="99"/>
      <c r="F158" s="99"/>
      <c r="G158" s="99"/>
      <c r="H158" s="99"/>
      <c r="I158" s="99"/>
      <c r="J158" s="2"/>
      <c r="K158" s="99"/>
      <c r="L158" s="114"/>
      <c r="M158" s="114"/>
      <c r="N158" s="99"/>
      <c r="O158" s="99"/>
      <c r="P158" s="99"/>
      <c r="Q158" s="2"/>
      <c r="R158" s="99"/>
      <c r="S158" s="99"/>
      <c r="T158" s="114"/>
      <c r="U158" s="114"/>
      <c r="V158" s="99"/>
      <c r="W158" s="99"/>
      <c r="X158" s="99"/>
      <c r="Y158" s="99"/>
      <c r="Z158" s="99"/>
      <c r="AA158" s="99"/>
      <c r="AB158" s="99"/>
      <c r="AC158" s="99"/>
      <c r="AD158" s="99"/>
      <c r="AE158" s="2"/>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2"/>
      <c r="BG158" s="2"/>
      <c r="BH158" s="2"/>
      <c r="BI158" s="99"/>
      <c r="BJ158" s="99"/>
      <c r="BK158" s="99"/>
      <c r="BL158" s="99"/>
      <c r="BM158" s="99"/>
      <c r="BN158" s="99"/>
      <c r="BO158" s="99"/>
      <c r="BP158" s="99"/>
      <c r="BQ158" s="99"/>
      <c r="CD158" s="99"/>
    </row>
    <row r="159" spans="3:82" ht="15.75" customHeight="1" x14ac:dyDescent="0.3">
      <c r="C159" s="2"/>
      <c r="D159" s="2"/>
      <c r="E159" s="99"/>
      <c r="F159" s="99"/>
      <c r="G159" s="99"/>
      <c r="H159" s="99"/>
      <c r="I159" s="99"/>
      <c r="J159" s="2"/>
      <c r="K159" s="99"/>
      <c r="L159" s="114"/>
      <c r="M159" s="114"/>
      <c r="N159" s="99"/>
      <c r="O159" s="99"/>
      <c r="P159" s="99"/>
      <c r="Q159" s="2"/>
      <c r="R159" s="99"/>
      <c r="S159" s="99"/>
      <c r="T159" s="114"/>
      <c r="U159" s="114"/>
      <c r="V159" s="99"/>
      <c r="W159" s="99"/>
      <c r="X159" s="99"/>
      <c r="Y159" s="99"/>
      <c r="Z159" s="99"/>
      <c r="AA159" s="99"/>
      <c r="AB159" s="99"/>
      <c r="AC159" s="99"/>
      <c r="AD159" s="99"/>
      <c r="AE159" s="2"/>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2"/>
      <c r="BG159" s="2"/>
      <c r="BH159" s="2"/>
      <c r="BI159" s="99"/>
      <c r="BJ159" s="99"/>
      <c r="BK159" s="99"/>
      <c r="BL159" s="99"/>
      <c r="BM159" s="99"/>
      <c r="BN159" s="99"/>
      <c r="BO159" s="99"/>
      <c r="BP159" s="99"/>
      <c r="BQ159" s="99"/>
      <c r="CD159" s="99"/>
    </row>
    <row r="160" spans="3:82" ht="15.75" customHeight="1" x14ac:dyDescent="0.3">
      <c r="C160" s="2"/>
      <c r="D160" s="2"/>
      <c r="E160" s="99"/>
      <c r="F160" s="99"/>
      <c r="G160" s="99"/>
      <c r="H160" s="99"/>
      <c r="I160" s="99"/>
      <c r="J160" s="2"/>
      <c r="K160" s="99"/>
      <c r="L160" s="114"/>
      <c r="M160" s="114"/>
      <c r="N160" s="99"/>
      <c r="O160" s="99"/>
      <c r="P160" s="99"/>
      <c r="Q160" s="2"/>
      <c r="R160" s="99"/>
      <c r="S160" s="99"/>
      <c r="T160" s="114"/>
      <c r="U160" s="114"/>
      <c r="V160" s="99"/>
      <c r="W160" s="99"/>
      <c r="X160" s="99"/>
      <c r="Y160" s="99"/>
      <c r="Z160" s="99"/>
      <c r="AA160" s="99"/>
      <c r="AB160" s="99"/>
      <c r="AC160" s="99"/>
      <c r="AD160" s="99"/>
      <c r="AE160" s="2"/>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2"/>
      <c r="BG160" s="2"/>
      <c r="BH160" s="2"/>
      <c r="BI160" s="99"/>
      <c r="BJ160" s="99"/>
      <c r="BK160" s="99"/>
      <c r="BL160" s="99"/>
      <c r="BM160" s="99"/>
      <c r="BN160" s="99"/>
      <c r="BO160" s="99"/>
      <c r="BP160" s="99"/>
      <c r="BQ160" s="99"/>
      <c r="CD160" s="99"/>
    </row>
    <row r="161" spans="3:82" ht="15.75" customHeight="1" x14ac:dyDescent="0.3">
      <c r="C161" s="2"/>
      <c r="D161" s="2"/>
      <c r="E161" s="99"/>
      <c r="F161" s="99"/>
      <c r="G161" s="99"/>
      <c r="H161" s="99"/>
      <c r="I161" s="99"/>
      <c r="J161" s="2"/>
      <c r="K161" s="99"/>
      <c r="L161" s="114"/>
      <c r="M161" s="114"/>
      <c r="N161" s="99"/>
      <c r="O161" s="99"/>
      <c r="P161" s="99"/>
      <c r="Q161" s="2"/>
      <c r="R161" s="99"/>
      <c r="S161" s="99"/>
      <c r="T161" s="114"/>
      <c r="U161" s="114"/>
      <c r="V161" s="99"/>
      <c r="W161" s="99"/>
      <c r="X161" s="99"/>
      <c r="Y161" s="99"/>
      <c r="Z161" s="99"/>
      <c r="AA161" s="99"/>
      <c r="AB161" s="99"/>
      <c r="AC161" s="99"/>
      <c r="AD161" s="99"/>
      <c r="AE161" s="2"/>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2"/>
      <c r="BG161" s="2"/>
      <c r="BH161" s="2"/>
      <c r="BI161" s="99"/>
      <c r="BJ161" s="99"/>
      <c r="BK161" s="99"/>
      <c r="BL161" s="99"/>
      <c r="BM161" s="99"/>
      <c r="BN161" s="99"/>
      <c r="BO161" s="99"/>
      <c r="BP161" s="99"/>
      <c r="BQ161" s="99"/>
      <c r="CD161" s="99"/>
    </row>
    <row r="162" spans="3:82" ht="15.75" customHeight="1" x14ac:dyDescent="0.3">
      <c r="C162" s="2"/>
      <c r="D162" s="2"/>
      <c r="E162" s="99"/>
      <c r="F162" s="99"/>
      <c r="G162" s="99"/>
      <c r="H162" s="99"/>
      <c r="I162" s="99"/>
      <c r="J162" s="2"/>
      <c r="K162" s="99"/>
      <c r="L162" s="114"/>
      <c r="M162" s="114"/>
      <c r="N162" s="99"/>
      <c r="O162" s="99"/>
      <c r="P162" s="99"/>
      <c r="Q162" s="2"/>
      <c r="R162" s="99"/>
      <c r="S162" s="99"/>
      <c r="T162" s="114"/>
      <c r="U162" s="114"/>
      <c r="V162" s="99"/>
      <c r="W162" s="99"/>
      <c r="X162" s="99"/>
      <c r="Y162" s="99"/>
      <c r="Z162" s="99"/>
      <c r="AA162" s="99"/>
      <c r="AB162" s="99"/>
      <c r="AC162" s="99"/>
      <c r="AD162" s="99"/>
      <c r="AE162" s="2"/>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2"/>
      <c r="BG162" s="2"/>
      <c r="BH162" s="2"/>
      <c r="BI162" s="99"/>
      <c r="BJ162" s="99"/>
      <c r="BK162" s="99"/>
      <c r="BL162" s="99"/>
      <c r="BM162" s="99"/>
      <c r="BN162" s="99"/>
      <c r="BO162" s="99"/>
      <c r="BP162" s="99"/>
      <c r="BQ162" s="99"/>
      <c r="CD162" s="99"/>
    </row>
    <row r="163" spans="3:82" ht="15.75" customHeight="1" x14ac:dyDescent="0.3">
      <c r="C163" s="2"/>
      <c r="D163" s="2"/>
      <c r="E163" s="99"/>
      <c r="F163" s="99"/>
      <c r="G163" s="99"/>
      <c r="H163" s="99"/>
      <c r="I163" s="99"/>
      <c r="J163" s="2"/>
      <c r="K163" s="99"/>
      <c r="L163" s="114"/>
      <c r="M163" s="114"/>
      <c r="N163" s="99"/>
      <c r="O163" s="99"/>
      <c r="P163" s="99"/>
      <c r="Q163" s="2"/>
      <c r="R163" s="99"/>
      <c r="S163" s="99"/>
      <c r="T163" s="114"/>
      <c r="U163" s="114"/>
      <c r="V163" s="99"/>
      <c r="W163" s="99"/>
      <c r="X163" s="99"/>
      <c r="Y163" s="99"/>
      <c r="Z163" s="99"/>
      <c r="AA163" s="99"/>
      <c r="AB163" s="99"/>
      <c r="AC163" s="99"/>
      <c r="AD163" s="99"/>
      <c r="AE163" s="2"/>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2"/>
      <c r="BG163" s="2"/>
      <c r="BH163" s="2"/>
      <c r="BI163" s="99"/>
      <c r="BJ163" s="99"/>
      <c r="BK163" s="99"/>
      <c r="BL163" s="99"/>
      <c r="BM163" s="99"/>
      <c r="BN163" s="99"/>
      <c r="BO163" s="99"/>
      <c r="BP163" s="99"/>
      <c r="BQ163" s="99"/>
      <c r="CD163" s="99"/>
    </row>
    <row r="164" spans="3:82" ht="15.75" customHeight="1" x14ac:dyDescent="0.3">
      <c r="C164" s="2"/>
      <c r="D164" s="2"/>
      <c r="E164" s="99"/>
      <c r="F164" s="99"/>
      <c r="G164" s="99"/>
      <c r="H164" s="99"/>
      <c r="I164" s="99"/>
      <c r="J164" s="2"/>
      <c r="K164" s="99"/>
      <c r="L164" s="114"/>
      <c r="M164" s="114"/>
      <c r="N164" s="99"/>
      <c r="O164" s="99"/>
      <c r="P164" s="99"/>
      <c r="Q164" s="2"/>
      <c r="R164" s="99"/>
      <c r="S164" s="99"/>
      <c r="T164" s="114"/>
      <c r="U164" s="114"/>
      <c r="V164" s="99"/>
      <c r="W164" s="99"/>
      <c r="X164" s="99"/>
      <c r="Y164" s="99"/>
      <c r="Z164" s="99"/>
      <c r="AA164" s="99"/>
      <c r="AB164" s="99"/>
      <c r="AC164" s="99"/>
      <c r="AD164" s="99"/>
      <c r="AE164" s="2"/>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2"/>
      <c r="BG164" s="2"/>
      <c r="BH164" s="2"/>
      <c r="BI164" s="99"/>
      <c r="BJ164" s="99"/>
      <c r="BK164" s="99"/>
      <c r="BL164" s="99"/>
      <c r="BM164" s="99"/>
      <c r="BN164" s="99"/>
      <c r="BO164" s="99"/>
      <c r="BP164" s="99"/>
      <c r="BQ164" s="99"/>
      <c r="CD164" s="99"/>
    </row>
    <row r="165" spans="3:82" ht="15.75" customHeight="1" x14ac:dyDescent="0.3">
      <c r="C165" s="2"/>
      <c r="D165" s="2"/>
      <c r="E165" s="99"/>
      <c r="F165" s="99"/>
      <c r="G165" s="99"/>
      <c r="H165" s="99"/>
      <c r="I165" s="99"/>
      <c r="J165" s="2"/>
      <c r="K165" s="99"/>
      <c r="L165" s="114"/>
      <c r="M165" s="114"/>
      <c r="N165" s="99"/>
      <c r="O165" s="99"/>
      <c r="P165" s="99"/>
      <c r="Q165" s="2"/>
      <c r="R165" s="99"/>
      <c r="S165" s="99"/>
      <c r="T165" s="114"/>
      <c r="U165" s="114"/>
      <c r="V165" s="99"/>
      <c r="W165" s="99"/>
      <c r="X165" s="99"/>
      <c r="Y165" s="99"/>
      <c r="Z165" s="99"/>
      <c r="AA165" s="99"/>
      <c r="AB165" s="99"/>
      <c r="AC165" s="99"/>
      <c r="AD165" s="99"/>
      <c r="AE165" s="2"/>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2"/>
      <c r="BG165" s="2"/>
      <c r="BH165" s="2"/>
      <c r="BI165" s="99"/>
      <c r="BJ165" s="99"/>
      <c r="BK165" s="99"/>
      <c r="BL165" s="99"/>
      <c r="BM165" s="99"/>
      <c r="BN165" s="99"/>
      <c r="BO165" s="99"/>
      <c r="BP165" s="99"/>
      <c r="BQ165" s="99"/>
      <c r="CD165" s="99"/>
    </row>
    <row r="166" spans="3:82" ht="15.75" customHeight="1" x14ac:dyDescent="0.3">
      <c r="C166" s="2"/>
      <c r="D166" s="2"/>
      <c r="E166" s="99"/>
      <c r="F166" s="99"/>
      <c r="G166" s="99"/>
      <c r="H166" s="99"/>
      <c r="I166" s="99"/>
      <c r="J166" s="2"/>
      <c r="K166" s="99"/>
      <c r="L166" s="114"/>
      <c r="M166" s="114"/>
      <c r="N166" s="99"/>
      <c r="O166" s="99"/>
      <c r="P166" s="99"/>
      <c r="Q166" s="2"/>
      <c r="R166" s="99"/>
      <c r="S166" s="99"/>
      <c r="T166" s="114"/>
      <c r="U166" s="114"/>
      <c r="V166" s="99"/>
      <c r="W166" s="99"/>
      <c r="X166" s="99"/>
      <c r="Y166" s="99"/>
      <c r="Z166" s="99"/>
      <c r="AA166" s="99"/>
      <c r="AB166" s="99"/>
      <c r="AC166" s="99"/>
      <c r="AD166" s="99"/>
      <c r="AE166" s="2"/>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2"/>
      <c r="BG166" s="2"/>
      <c r="BH166" s="2"/>
      <c r="BI166" s="99"/>
      <c r="BJ166" s="99"/>
      <c r="BK166" s="99"/>
      <c r="BL166" s="99"/>
      <c r="BM166" s="99"/>
      <c r="BN166" s="99"/>
      <c r="BO166" s="99"/>
      <c r="BP166" s="99"/>
      <c r="BQ166" s="99"/>
      <c r="CD166" s="99"/>
    </row>
    <row r="167" spans="3:82" ht="15.75" customHeight="1" x14ac:dyDescent="0.3">
      <c r="C167" s="2"/>
      <c r="D167" s="2"/>
      <c r="E167" s="99"/>
      <c r="F167" s="99"/>
      <c r="G167" s="99"/>
      <c r="H167" s="99"/>
      <c r="I167" s="99"/>
      <c r="J167" s="2"/>
      <c r="K167" s="99"/>
      <c r="L167" s="114"/>
      <c r="M167" s="114"/>
      <c r="N167" s="99"/>
      <c r="O167" s="99"/>
      <c r="P167" s="99"/>
      <c r="Q167" s="2"/>
      <c r="R167" s="99"/>
      <c r="S167" s="99"/>
      <c r="T167" s="114"/>
      <c r="U167" s="114"/>
      <c r="V167" s="99"/>
      <c r="W167" s="99"/>
      <c r="X167" s="99"/>
      <c r="Y167" s="99"/>
      <c r="Z167" s="99"/>
      <c r="AA167" s="99"/>
      <c r="AB167" s="99"/>
      <c r="AC167" s="99"/>
      <c r="AD167" s="99"/>
      <c r="AE167" s="2"/>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2"/>
      <c r="BG167" s="2"/>
      <c r="BH167" s="2"/>
      <c r="BI167" s="99"/>
      <c r="BJ167" s="99"/>
      <c r="BK167" s="99"/>
      <c r="BL167" s="99"/>
      <c r="BM167" s="99"/>
      <c r="BN167" s="99"/>
      <c r="BO167" s="99"/>
      <c r="BP167" s="99"/>
      <c r="BQ167" s="99"/>
      <c r="CD167" s="99"/>
    </row>
    <row r="168" spans="3:82" ht="15.75" customHeight="1" x14ac:dyDescent="0.3">
      <c r="C168" s="2"/>
      <c r="D168" s="2"/>
      <c r="E168" s="99"/>
      <c r="F168" s="99"/>
      <c r="G168" s="99"/>
      <c r="H168" s="99"/>
      <c r="I168" s="99"/>
      <c r="J168" s="2"/>
      <c r="K168" s="99"/>
      <c r="L168" s="114"/>
      <c r="M168" s="114"/>
      <c r="N168" s="99"/>
      <c r="O168" s="99"/>
      <c r="P168" s="99"/>
      <c r="Q168" s="2"/>
      <c r="R168" s="99"/>
      <c r="S168" s="99"/>
      <c r="T168" s="114"/>
      <c r="U168" s="114"/>
      <c r="V168" s="99"/>
      <c r="W168" s="99"/>
      <c r="X168" s="99"/>
      <c r="Y168" s="99"/>
      <c r="Z168" s="99"/>
      <c r="AA168" s="99"/>
      <c r="AB168" s="99"/>
      <c r="AC168" s="99"/>
      <c r="AD168" s="99"/>
      <c r="AE168" s="2"/>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2"/>
      <c r="BG168" s="2"/>
      <c r="BH168" s="2"/>
      <c r="BI168" s="99"/>
      <c r="BJ168" s="99"/>
      <c r="BK168" s="99"/>
      <c r="BL168" s="99"/>
      <c r="BM168" s="99"/>
      <c r="BN168" s="99"/>
      <c r="BO168" s="99"/>
      <c r="BP168" s="99"/>
      <c r="BQ168" s="99"/>
      <c r="CD168" s="99"/>
    </row>
    <row r="169" spans="3:82" ht="15.75" customHeight="1" x14ac:dyDescent="0.3">
      <c r="C169" s="2"/>
      <c r="D169" s="2"/>
      <c r="E169" s="99"/>
      <c r="F169" s="99"/>
      <c r="G169" s="99"/>
      <c r="H169" s="99"/>
      <c r="I169" s="99"/>
      <c r="J169" s="2"/>
      <c r="K169" s="99"/>
      <c r="L169" s="114"/>
      <c r="M169" s="114"/>
      <c r="N169" s="99"/>
      <c r="O169" s="99"/>
      <c r="P169" s="99"/>
      <c r="Q169" s="2"/>
      <c r="R169" s="99"/>
      <c r="S169" s="99"/>
      <c r="T169" s="114"/>
      <c r="U169" s="114"/>
      <c r="V169" s="99"/>
      <c r="W169" s="99"/>
      <c r="X169" s="99"/>
      <c r="Y169" s="99"/>
      <c r="Z169" s="99"/>
      <c r="AA169" s="99"/>
      <c r="AB169" s="99"/>
      <c r="AC169" s="99"/>
      <c r="AD169" s="99"/>
      <c r="AE169" s="2"/>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2"/>
      <c r="BG169" s="2"/>
      <c r="BH169" s="2"/>
      <c r="BI169" s="99"/>
      <c r="BJ169" s="99"/>
      <c r="BK169" s="99"/>
      <c r="BL169" s="99"/>
      <c r="BM169" s="99"/>
      <c r="BN169" s="99"/>
      <c r="BO169" s="99"/>
      <c r="BP169" s="99"/>
      <c r="BQ169" s="99"/>
      <c r="CD169" s="99"/>
    </row>
    <row r="170" spans="3:82" ht="15.75" customHeight="1" x14ac:dyDescent="0.3">
      <c r="C170" s="2"/>
      <c r="D170" s="2"/>
      <c r="E170" s="99"/>
      <c r="F170" s="99"/>
      <c r="G170" s="99"/>
      <c r="H170" s="99"/>
      <c r="I170" s="99"/>
      <c r="J170" s="2"/>
      <c r="K170" s="99"/>
      <c r="L170" s="114"/>
      <c r="M170" s="114"/>
      <c r="N170" s="99"/>
      <c r="O170" s="99"/>
      <c r="P170" s="99"/>
      <c r="Q170" s="2"/>
      <c r="R170" s="99"/>
      <c r="S170" s="99"/>
      <c r="T170" s="114"/>
      <c r="U170" s="114"/>
      <c r="V170" s="99"/>
      <c r="W170" s="99"/>
      <c r="X170" s="99"/>
      <c r="Y170" s="99"/>
      <c r="Z170" s="99"/>
      <c r="AA170" s="99"/>
      <c r="AB170" s="99"/>
      <c r="AC170" s="99"/>
      <c r="AD170" s="99"/>
      <c r="AE170" s="2"/>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2"/>
      <c r="BG170" s="2"/>
      <c r="BH170" s="2"/>
      <c r="BI170" s="99"/>
      <c r="BJ170" s="99"/>
      <c r="BK170" s="99"/>
      <c r="BL170" s="99"/>
      <c r="BM170" s="99"/>
      <c r="BN170" s="99"/>
      <c r="BO170" s="99"/>
      <c r="BP170" s="99"/>
      <c r="BQ170" s="99"/>
      <c r="CD170" s="99"/>
    </row>
    <row r="171" spans="3:82" ht="15.75" customHeight="1" x14ac:dyDescent="0.3">
      <c r="C171" s="2"/>
      <c r="D171" s="2"/>
      <c r="E171" s="99"/>
      <c r="F171" s="99"/>
      <c r="G171" s="99"/>
      <c r="H171" s="99"/>
      <c r="I171" s="99"/>
      <c r="J171" s="2"/>
      <c r="K171" s="99"/>
      <c r="L171" s="114"/>
      <c r="M171" s="114"/>
      <c r="N171" s="99"/>
      <c r="O171" s="99"/>
      <c r="P171" s="99"/>
      <c r="Q171" s="2"/>
      <c r="R171" s="99"/>
      <c r="S171" s="99"/>
      <c r="T171" s="114"/>
      <c r="U171" s="114"/>
      <c r="V171" s="99"/>
      <c r="W171" s="99"/>
      <c r="X171" s="99"/>
      <c r="Y171" s="99"/>
      <c r="Z171" s="99"/>
      <c r="AA171" s="99"/>
      <c r="AB171" s="99"/>
      <c r="AC171" s="99"/>
      <c r="AD171" s="99"/>
      <c r="AE171" s="2"/>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2"/>
      <c r="BG171" s="2"/>
      <c r="BH171" s="2"/>
      <c r="BI171" s="99"/>
      <c r="BJ171" s="99"/>
      <c r="BK171" s="99"/>
      <c r="BL171" s="99"/>
      <c r="BM171" s="99"/>
      <c r="BN171" s="99"/>
      <c r="BO171" s="99"/>
      <c r="BP171" s="99"/>
      <c r="BQ171" s="99"/>
      <c r="CD171" s="99"/>
    </row>
    <row r="172" spans="3:82" ht="15.75" customHeight="1" x14ac:dyDescent="0.3">
      <c r="C172" s="2"/>
      <c r="D172" s="2"/>
      <c r="E172" s="99"/>
      <c r="F172" s="99"/>
      <c r="G172" s="99"/>
      <c r="H172" s="99"/>
      <c r="I172" s="99"/>
      <c r="J172" s="2"/>
      <c r="K172" s="99"/>
      <c r="L172" s="114"/>
      <c r="M172" s="114"/>
      <c r="N172" s="99"/>
      <c r="O172" s="99"/>
      <c r="P172" s="99"/>
      <c r="Q172" s="2"/>
      <c r="R172" s="99"/>
      <c r="S172" s="99"/>
      <c r="T172" s="114"/>
      <c r="U172" s="114"/>
      <c r="V172" s="99"/>
      <c r="W172" s="99"/>
      <c r="X172" s="99"/>
      <c r="Y172" s="99"/>
      <c r="Z172" s="99"/>
      <c r="AA172" s="99"/>
      <c r="AB172" s="99"/>
      <c r="AC172" s="99"/>
      <c r="AD172" s="99"/>
      <c r="AE172" s="2"/>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2"/>
      <c r="BG172" s="2"/>
      <c r="BH172" s="2"/>
      <c r="BI172" s="99"/>
      <c r="BJ172" s="99"/>
      <c r="BK172" s="99"/>
      <c r="BL172" s="99"/>
      <c r="BM172" s="99"/>
      <c r="BN172" s="99"/>
      <c r="BO172" s="99"/>
      <c r="BP172" s="99"/>
      <c r="BQ172" s="99"/>
      <c r="CD172" s="99"/>
    </row>
    <row r="173" spans="3:82" ht="15.75" customHeight="1" x14ac:dyDescent="0.3">
      <c r="C173" s="2"/>
      <c r="D173" s="2"/>
      <c r="E173" s="99"/>
      <c r="F173" s="99"/>
      <c r="G173" s="99"/>
      <c r="H173" s="99"/>
      <c r="I173" s="99"/>
      <c r="J173" s="2"/>
      <c r="K173" s="99"/>
      <c r="L173" s="114"/>
      <c r="M173" s="114"/>
      <c r="N173" s="99"/>
      <c r="O173" s="99"/>
      <c r="P173" s="99"/>
      <c r="Q173" s="2"/>
      <c r="R173" s="99"/>
      <c r="S173" s="99"/>
      <c r="T173" s="114"/>
      <c r="U173" s="114"/>
      <c r="V173" s="99"/>
      <c r="W173" s="99"/>
      <c r="X173" s="99"/>
      <c r="Y173" s="99"/>
      <c r="Z173" s="99"/>
      <c r="AA173" s="99"/>
      <c r="AB173" s="99"/>
      <c r="AC173" s="99"/>
      <c r="AD173" s="99"/>
      <c r="AE173" s="2"/>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2"/>
      <c r="BG173" s="2"/>
      <c r="BH173" s="2"/>
      <c r="BI173" s="99"/>
      <c r="BJ173" s="99"/>
      <c r="BK173" s="99"/>
      <c r="BL173" s="99"/>
      <c r="BM173" s="99"/>
      <c r="BN173" s="99"/>
      <c r="BO173" s="99"/>
      <c r="BP173" s="99"/>
      <c r="BQ173" s="99"/>
      <c r="CD173" s="99"/>
    </row>
    <row r="174" spans="3:82" ht="15.75" customHeight="1" x14ac:dyDescent="0.3">
      <c r="C174" s="2"/>
      <c r="D174" s="2"/>
      <c r="E174" s="99"/>
      <c r="F174" s="99"/>
      <c r="G174" s="99"/>
      <c r="H174" s="99"/>
      <c r="I174" s="99"/>
      <c r="J174" s="2"/>
      <c r="K174" s="99"/>
      <c r="L174" s="114"/>
      <c r="M174" s="114"/>
      <c r="N174" s="99"/>
      <c r="O174" s="99"/>
      <c r="P174" s="99"/>
      <c r="Q174" s="2"/>
      <c r="R174" s="99"/>
      <c r="S174" s="99"/>
      <c r="T174" s="114"/>
      <c r="U174" s="114"/>
      <c r="V174" s="99"/>
      <c r="W174" s="99"/>
      <c r="X174" s="99"/>
      <c r="Y174" s="99"/>
      <c r="Z174" s="99"/>
      <c r="AA174" s="99"/>
      <c r="AB174" s="99"/>
      <c r="AC174" s="99"/>
      <c r="AD174" s="99"/>
      <c r="AE174" s="2"/>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2"/>
      <c r="BG174" s="2"/>
      <c r="BH174" s="2"/>
      <c r="BI174" s="99"/>
      <c r="BJ174" s="99"/>
      <c r="BK174" s="99"/>
      <c r="BL174" s="99"/>
      <c r="BM174" s="99"/>
      <c r="BN174" s="99"/>
      <c r="BO174" s="99"/>
      <c r="BP174" s="99"/>
      <c r="BQ174" s="99"/>
      <c r="CD174" s="99"/>
    </row>
    <row r="175" spans="3:82" ht="15.75" customHeight="1" x14ac:dyDescent="0.3">
      <c r="C175" s="2"/>
      <c r="D175" s="2"/>
      <c r="E175" s="99"/>
      <c r="F175" s="99"/>
      <c r="G175" s="99"/>
      <c r="H175" s="99"/>
      <c r="I175" s="99"/>
      <c r="J175" s="2"/>
      <c r="K175" s="99"/>
      <c r="L175" s="114"/>
      <c r="M175" s="114"/>
      <c r="N175" s="99"/>
      <c r="O175" s="99"/>
      <c r="P175" s="99"/>
      <c r="Q175" s="2"/>
      <c r="R175" s="99"/>
      <c r="S175" s="99"/>
      <c r="T175" s="114"/>
      <c r="U175" s="114"/>
      <c r="V175" s="99"/>
      <c r="W175" s="99"/>
      <c r="X175" s="99"/>
      <c r="Y175" s="99"/>
      <c r="Z175" s="99"/>
      <c r="AA175" s="99"/>
      <c r="AB175" s="99"/>
      <c r="AC175" s="99"/>
      <c r="AD175" s="99"/>
      <c r="AE175" s="2"/>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2"/>
      <c r="BG175" s="2"/>
      <c r="BH175" s="2"/>
      <c r="BI175" s="99"/>
      <c r="BJ175" s="99"/>
      <c r="BK175" s="99"/>
      <c r="BL175" s="99"/>
      <c r="BM175" s="99"/>
      <c r="BN175" s="99"/>
      <c r="BO175" s="99"/>
      <c r="BP175" s="99"/>
      <c r="BQ175" s="99"/>
      <c r="CD175" s="99"/>
    </row>
    <row r="176" spans="3:82" ht="15.75" customHeight="1" x14ac:dyDescent="0.3">
      <c r="C176" s="2"/>
      <c r="D176" s="2"/>
      <c r="E176" s="99"/>
      <c r="F176" s="99"/>
      <c r="G176" s="99"/>
      <c r="H176" s="99"/>
      <c r="I176" s="99"/>
      <c r="J176" s="2"/>
      <c r="K176" s="99"/>
      <c r="L176" s="114"/>
      <c r="M176" s="114"/>
      <c r="N176" s="99"/>
      <c r="O176" s="99"/>
      <c r="P176" s="99"/>
      <c r="Q176" s="2"/>
      <c r="R176" s="99"/>
      <c r="S176" s="99"/>
      <c r="T176" s="114"/>
      <c r="U176" s="114"/>
      <c r="V176" s="99"/>
      <c r="W176" s="99"/>
      <c r="X176" s="99"/>
      <c r="Y176" s="99"/>
      <c r="Z176" s="99"/>
      <c r="AA176" s="99"/>
      <c r="AB176" s="99"/>
      <c r="AC176" s="99"/>
      <c r="AD176" s="99"/>
      <c r="AE176" s="2"/>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2"/>
      <c r="BG176" s="2"/>
      <c r="BH176" s="2"/>
      <c r="BI176" s="99"/>
      <c r="BJ176" s="99"/>
      <c r="BK176" s="99"/>
      <c r="BL176" s="99"/>
      <c r="BM176" s="99"/>
      <c r="BN176" s="99"/>
      <c r="BO176" s="99"/>
      <c r="BP176" s="99"/>
      <c r="BQ176" s="99"/>
      <c r="CD176" s="99"/>
    </row>
    <row r="177" spans="3:82" ht="15.75" customHeight="1" x14ac:dyDescent="0.3">
      <c r="C177" s="2"/>
      <c r="D177" s="2"/>
      <c r="E177" s="99"/>
      <c r="F177" s="99"/>
      <c r="G177" s="99"/>
      <c r="H177" s="99"/>
      <c r="I177" s="99"/>
      <c r="J177" s="2"/>
      <c r="K177" s="99"/>
      <c r="L177" s="114"/>
      <c r="M177" s="114"/>
      <c r="N177" s="99"/>
      <c r="O177" s="99"/>
      <c r="P177" s="99"/>
      <c r="Q177" s="2"/>
      <c r="R177" s="99"/>
      <c r="S177" s="99"/>
      <c r="T177" s="114"/>
      <c r="U177" s="114"/>
      <c r="V177" s="99"/>
      <c r="W177" s="99"/>
      <c r="X177" s="99"/>
      <c r="Y177" s="99"/>
      <c r="Z177" s="99"/>
      <c r="AA177" s="99"/>
      <c r="AB177" s="99"/>
      <c r="AC177" s="99"/>
      <c r="AD177" s="99"/>
      <c r="AE177" s="2"/>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2"/>
      <c r="BG177" s="2"/>
      <c r="BH177" s="2"/>
      <c r="BI177" s="99"/>
      <c r="BJ177" s="99"/>
      <c r="BK177" s="99"/>
      <c r="BL177" s="99"/>
      <c r="BM177" s="99"/>
      <c r="BN177" s="99"/>
      <c r="BO177" s="99"/>
      <c r="BP177" s="99"/>
      <c r="BQ177" s="99"/>
      <c r="CD177" s="99"/>
    </row>
    <row r="178" spans="3:82" ht="15.75" customHeight="1" x14ac:dyDescent="0.3">
      <c r="C178" s="2"/>
      <c r="D178" s="2"/>
      <c r="E178" s="99"/>
      <c r="F178" s="99"/>
      <c r="G178" s="99"/>
      <c r="H178" s="99"/>
      <c r="I178" s="99"/>
      <c r="J178" s="2"/>
      <c r="K178" s="99"/>
      <c r="L178" s="114"/>
      <c r="M178" s="114"/>
      <c r="N178" s="99"/>
      <c r="O178" s="99"/>
      <c r="P178" s="99"/>
      <c r="Q178" s="2"/>
      <c r="R178" s="99"/>
      <c r="S178" s="99"/>
      <c r="T178" s="114"/>
      <c r="U178" s="114"/>
      <c r="V178" s="99"/>
      <c r="W178" s="99"/>
      <c r="X178" s="99"/>
      <c r="Y178" s="99"/>
      <c r="Z178" s="99"/>
      <c r="AA178" s="99"/>
      <c r="AB178" s="99"/>
      <c r="AC178" s="99"/>
      <c r="AD178" s="99"/>
      <c r="AE178" s="2"/>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2"/>
      <c r="BG178" s="2"/>
      <c r="BH178" s="2"/>
      <c r="BI178" s="99"/>
      <c r="BJ178" s="99"/>
      <c r="BK178" s="99"/>
      <c r="BL178" s="99"/>
      <c r="BM178" s="99"/>
      <c r="BN178" s="99"/>
      <c r="BO178" s="99"/>
      <c r="BP178" s="99"/>
      <c r="BQ178" s="99"/>
      <c r="CD178" s="99"/>
    </row>
    <row r="179" spans="3:82" ht="15.75" customHeight="1" x14ac:dyDescent="0.3">
      <c r="C179" s="2"/>
      <c r="D179" s="2"/>
      <c r="E179" s="99"/>
      <c r="F179" s="99"/>
      <c r="G179" s="99"/>
      <c r="H179" s="99"/>
      <c r="I179" s="99"/>
      <c r="J179" s="2"/>
      <c r="K179" s="99"/>
      <c r="L179" s="114"/>
      <c r="M179" s="114"/>
      <c r="N179" s="99"/>
      <c r="O179" s="99"/>
      <c r="P179" s="99"/>
      <c r="Q179" s="2"/>
      <c r="R179" s="99"/>
      <c r="S179" s="99"/>
      <c r="T179" s="114"/>
      <c r="U179" s="114"/>
      <c r="V179" s="99"/>
      <c r="W179" s="99"/>
      <c r="X179" s="99"/>
      <c r="Y179" s="99"/>
      <c r="Z179" s="99"/>
      <c r="AA179" s="99"/>
      <c r="AB179" s="99"/>
      <c r="AC179" s="99"/>
      <c r="AD179" s="99"/>
      <c r="AE179" s="2"/>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2"/>
      <c r="BG179" s="2"/>
      <c r="BH179" s="2"/>
      <c r="BI179" s="99"/>
      <c r="BJ179" s="99"/>
      <c r="BK179" s="99"/>
      <c r="BL179" s="99"/>
      <c r="BM179" s="99"/>
      <c r="BN179" s="99"/>
      <c r="BO179" s="99"/>
      <c r="BP179" s="99"/>
      <c r="BQ179" s="99"/>
      <c r="CD179" s="99"/>
    </row>
    <row r="180" spans="3:82" ht="15.75" customHeight="1" x14ac:dyDescent="0.3">
      <c r="C180" s="2"/>
      <c r="D180" s="2"/>
      <c r="E180" s="99"/>
      <c r="F180" s="99"/>
      <c r="G180" s="99"/>
      <c r="H180" s="99"/>
      <c r="I180" s="99"/>
      <c r="J180" s="2"/>
      <c r="K180" s="99"/>
      <c r="L180" s="114"/>
      <c r="M180" s="114"/>
      <c r="N180" s="99"/>
      <c r="O180" s="99"/>
      <c r="P180" s="99"/>
      <c r="Q180" s="2"/>
      <c r="R180" s="99"/>
      <c r="S180" s="99"/>
      <c r="T180" s="114"/>
      <c r="U180" s="114"/>
      <c r="V180" s="99"/>
      <c r="W180" s="99"/>
      <c r="X180" s="99"/>
      <c r="Y180" s="99"/>
      <c r="Z180" s="99"/>
      <c r="AA180" s="99"/>
      <c r="AB180" s="99"/>
      <c r="AC180" s="99"/>
      <c r="AD180" s="99"/>
      <c r="AE180" s="2"/>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2"/>
      <c r="BG180" s="2"/>
      <c r="BH180" s="2"/>
      <c r="BI180" s="99"/>
      <c r="BJ180" s="99"/>
      <c r="BK180" s="99"/>
      <c r="BL180" s="99"/>
      <c r="BM180" s="99"/>
      <c r="BN180" s="99"/>
      <c r="BO180" s="99"/>
      <c r="BP180" s="99"/>
      <c r="BQ180" s="99"/>
      <c r="CD180" s="99"/>
    </row>
    <row r="181" spans="3:82" ht="15.75" customHeight="1" x14ac:dyDescent="0.3">
      <c r="C181" s="2"/>
      <c r="D181" s="2"/>
      <c r="E181" s="99"/>
      <c r="F181" s="99"/>
      <c r="G181" s="99"/>
      <c r="H181" s="99"/>
      <c r="I181" s="99"/>
      <c r="J181" s="2"/>
      <c r="K181" s="99"/>
      <c r="L181" s="114"/>
      <c r="M181" s="114"/>
      <c r="N181" s="99"/>
      <c r="O181" s="99"/>
      <c r="P181" s="99"/>
      <c r="Q181" s="2"/>
      <c r="R181" s="99"/>
      <c r="S181" s="99"/>
      <c r="T181" s="114"/>
      <c r="U181" s="114"/>
      <c r="V181" s="99"/>
      <c r="W181" s="99"/>
      <c r="X181" s="99"/>
      <c r="Y181" s="99"/>
      <c r="Z181" s="99"/>
      <c r="AA181" s="99"/>
      <c r="AB181" s="99"/>
      <c r="AC181" s="99"/>
      <c r="AD181" s="99"/>
      <c r="AE181" s="2"/>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2"/>
      <c r="BG181" s="2"/>
      <c r="BH181" s="2"/>
      <c r="BI181" s="99"/>
      <c r="BJ181" s="99"/>
      <c r="BK181" s="99"/>
      <c r="BL181" s="99"/>
      <c r="BM181" s="99"/>
      <c r="BN181" s="99"/>
      <c r="BO181" s="99"/>
      <c r="BP181" s="99"/>
      <c r="BQ181" s="99"/>
      <c r="CD181" s="99"/>
    </row>
    <row r="182" spans="3:82" ht="15.75" customHeight="1" x14ac:dyDescent="0.3">
      <c r="C182" s="2"/>
      <c r="D182" s="2"/>
      <c r="E182" s="99"/>
      <c r="F182" s="99"/>
      <c r="G182" s="99"/>
      <c r="H182" s="99"/>
      <c r="I182" s="99"/>
      <c r="J182" s="2"/>
      <c r="K182" s="99"/>
      <c r="L182" s="114"/>
      <c r="M182" s="114"/>
      <c r="N182" s="99"/>
      <c r="O182" s="99"/>
      <c r="P182" s="99"/>
      <c r="Q182" s="2"/>
      <c r="R182" s="99"/>
      <c r="S182" s="99"/>
      <c r="T182" s="114"/>
      <c r="U182" s="114"/>
      <c r="V182" s="99"/>
      <c r="W182" s="99"/>
      <c r="X182" s="99"/>
      <c r="Y182" s="99"/>
      <c r="Z182" s="99"/>
      <c r="AA182" s="99"/>
      <c r="AB182" s="99"/>
      <c r="AC182" s="99"/>
      <c r="AD182" s="99"/>
      <c r="AE182" s="2"/>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2"/>
      <c r="BG182" s="2"/>
      <c r="BH182" s="2"/>
      <c r="BI182" s="99"/>
      <c r="BJ182" s="99"/>
      <c r="BK182" s="99"/>
      <c r="BL182" s="99"/>
      <c r="BM182" s="99"/>
      <c r="BN182" s="99"/>
      <c r="BO182" s="99"/>
      <c r="BP182" s="99"/>
      <c r="BQ182" s="99"/>
      <c r="CD182" s="99"/>
    </row>
    <row r="183" spans="3:82" ht="15.75" customHeight="1" x14ac:dyDescent="0.3">
      <c r="C183" s="2"/>
      <c r="D183" s="2"/>
      <c r="E183" s="99"/>
      <c r="F183" s="99"/>
      <c r="G183" s="99"/>
      <c r="H183" s="99"/>
      <c r="I183" s="99"/>
      <c r="J183" s="2"/>
      <c r="K183" s="99"/>
      <c r="L183" s="114"/>
      <c r="M183" s="114"/>
      <c r="N183" s="99"/>
      <c r="O183" s="99"/>
      <c r="P183" s="99"/>
      <c r="Q183" s="2"/>
      <c r="R183" s="99"/>
      <c r="S183" s="99"/>
      <c r="T183" s="114"/>
      <c r="U183" s="114"/>
      <c r="V183" s="99"/>
      <c r="W183" s="99"/>
      <c r="X183" s="99"/>
      <c r="Y183" s="99"/>
      <c r="Z183" s="99"/>
      <c r="AA183" s="99"/>
      <c r="AB183" s="99"/>
      <c r="AC183" s="99"/>
      <c r="AD183" s="99"/>
      <c r="AE183" s="2"/>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2"/>
      <c r="BG183" s="2"/>
      <c r="BH183" s="2"/>
      <c r="BI183" s="99"/>
      <c r="BJ183" s="99"/>
      <c r="BK183" s="99"/>
      <c r="BL183" s="99"/>
      <c r="BM183" s="99"/>
      <c r="BN183" s="99"/>
      <c r="BO183" s="99"/>
      <c r="BP183" s="99"/>
      <c r="BQ183" s="99"/>
      <c r="CD183" s="99"/>
    </row>
    <row r="184" spans="3:82" ht="15.75" customHeight="1" x14ac:dyDescent="0.3">
      <c r="C184" s="2"/>
      <c r="D184" s="2"/>
      <c r="E184" s="99"/>
      <c r="F184" s="99"/>
      <c r="G184" s="99"/>
      <c r="H184" s="99"/>
      <c r="I184" s="99"/>
      <c r="J184" s="2"/>
      <c r="K184" s="99"/>
      <c r="L184" s="114"/>
      <c r="M184" s="114"/>
      <c r="N184" s="99"/>
      <c r="O184" s="99"/>
      <c r="P184" s="99"/>
      <c r="Q184" s="2"/>
      <c r="R184" s="99"/>
      <c r="S184" s="99"/>
      <c r="T184" s="114"/>
      <c r="U184" s="114"/>
      <c r="V184" s="99"/>
      <c r="W184" s="99"/>
      <c r="X184" s="99"/>
      <c r="Y184" s="99"/>
      <c r="Z184" s="99"/>
      <c r="AA184" s="99"/>
      <c r="AB184" s="99"/>
      <c r="AC184" s="99"/>
      <c r="AD184" s="99"/>
      <c r="AE184" s="2"/>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2"/>
      <c r="BG184" s="2"/>
      <c r="BH184" s="2"/>
      <c r="BI184" s="99"/>
      <c r="BJ184" s="99"/>
      <c r="BK184" s="99"/>
      <c r="BL184" s="99"/>
      <c r="BM184" s="99"/>
      <c r="BN184" s="99"/>
      <c r="BO184" s="99"/>
      <c r="BP184" s="99"/>
      <c r="BQ184" s="99"/>
      <c r="CD184" s="99"/>
    </row>
    <row r="185" spans="3:82" ht="15.75" customHeight="1" x14ac:dyDescent="0.3">
      <c r="C185" s="2"/>
      <c r="D185" s="2"/>
      <c r="E185" s="99"/>
      <c r="F185" s="99"/>
      <c r="G185" s="99"/>
      <c r="H185" s="99"/>
      <c r="I185" s="99"/>
      <c r="J185" s="2"/>
      <c r="K185" s="99"/>
      <c r="L185" s="114"/>
      <c r="M185" s="114"/>
      <c r="N185" s="99"/>
      <c r="O185" s="99"/>
      <c r="P185" s="99"/>
      <c r="Q185" s="2"/>
      <c r="R185" s="99"/>
      <c r="S185" s="99"/>
      <c r="T185" s="114"/>
      <c r="U185" s="114"/>
      <c r="V185" s="99"/>
      <c r="W185" s="99"/>
      <c r="X185" s="99"/>
      <c r="Y185" s="99"/>
      <c r="Z185" s="99"/>
      <c r="AA185" s="99"/>
      <c r="AB185" s="99"/>
      <c r="AC185" s="99"/>
      <c r="AD185" s="99"/>
      <c r="AE185" s="2"/>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2"/>
      <c r="BG185" s="2"/>
      <c r="BH185" s="2"/>
      <c r="BI185" s="99"/>
      <c r="BJ185" s="99"/>
      <c r="BK185" s="99"/>
      <c r="BL185" s="99"/>
      <c r="BM185" s="99"/>
      <c r="BN185" s="99"/>
      <c r="BO185" s="99"/>
      <c r="BP185" s="99"/>
      <c r="BQ185" s="99"/>
      <c r="CD185" s="99"/>
    </row>
    <row r="186" spans="3:82" ht="15.75" customHeight="1" x14ac:dyDescent="0.3">
      <c r="C186" s="2"/>
      <c r="D186" s="2"/>
      <c r="E186" s="99"/>
      <c r="F186" s="99"/>
      <c r="G186" s="99"/>
      <c r="H186" s="99"/>
      <c r="I186" s="99"/>
      <c r="J186" s="2"/>
      <c r="K186" s="99"/>
      <c r="L186" s="114"/>
      <c r="M186" s="114"/>
      <c r="N186" s="99"/>
      <c r="O186" s="99"/>
      <c r="P186" s="99"/>
      <c r="Q186" s="2"/>
      <c r="R186" s="99"/>
      <c r="S186" s="99"/>
      <c r="T186" s="114"/>
      <c r="U186" s="114"/>
      <c r="V186" s="99"/>
      <c r="W186" s="99"/>
      <c r="X186" s="99"/>
      <c r="Y186" s="99"/>
      <c r="Z186" s="99"/>
      <c r="AA186" s="99"/>
      <c r="AB186" s="99"/>
      <c r="AC186" s="99"/>
      <c r="AD186" s="99"/>
      <c r="AE186" s="2"/>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2"/>
      <c r="BG186" s="2"/>
      <c r="BH186" s="2"/>
      <c r="BI186" s="99"/>
      <c r="BJ186" s="99"/>
      <c r="BK186" s="99"/>
      <c r="BL186" s="99"/>
      <c r="BM186" s="99"/>
      <c r="BN186" s="99"/>
      <c r="BO186" s="99"/>
      <c r="BP186" s="99"/>
      <c r="BQ186" s="99"/>
      <c r="CD186" s="99"/>
    </row>
    <row r="187" spans="3:82" ht="15.75" customHeight="1" x14ac:dyDescent="0.3">
      <c r="C187" s="2"/>
      <c r="D187" s="2"/>
      <c r="E187" s="99"/>
      <c r="F187" s="99"/>
      <c r="G187" s="99"/>
      <c r="H187" s="99"/>
      <c r="I187" s="99"/>
      <c r="J187" s="2"/>
      <c r="K187" s="99"/>
      <c r="L187" s="114"/>
      <c r="M187" s="114"/>
      <c r="N187" s="99"/>
      <c r="O187" s="99"/>
      <c r="P187" s="99"/>
      <c r="Q187" s="2"/>
      <c r="R187" s="99"/>
      <c r="S187" s="99"/>
      <c r="T187" s="114"/>
      <c r="U187" s="114"/>
      <c r="V187" s="99"/>
      <c r="W187" s="99"/>
      <c r="X187" s="99"/>
      <c r="Y187" s="99"/>
      <c r="Z187" s="99"/>
      <c r="AA187" s="99"/>
      <c r="AB187" s="99"/>
      <c r="AC187" s="99"/>
      <c r="AD187" s="99"/>
      <c r="AE187" s="2"/>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2"/>
      <c r="BG187" s="2"/>
      <c r="BH187" s="2"/>
      <c r="BI187" s="99"/>
      <c r="BJ187" s="99"/>
      <c r="BK187" s="99"/>
      <c r="BL187" s="99"/>
      <c r="BM187" s="99"/>
      <c r="BN187" s="99"/>
      <c r="BO187" s="99"/>
      <c r="BP187" s="99"/>
      <c r="BQ187" s="99"/>
      <c r="CD187" s="99"/>
    </row>
    <row r="188" spans="3:82" ht="15.75" customHeight="1" x14ac:dyDescent="0.3">
      <c r="C188" s="2"/>
      <c r="D188" s="2"/>
      <c r="E188" s="99"/>
      <c r="F188" s="99"/>
      <c r="G188" s="99"/>
      <c r="H188" s="99"/>
      <c r="I188" s="99"/>
      <c r="J188" s="2"/>
      <c r="K188" s="99"/>
      <c r="L188" s="114"/>
      <c r="M188" s="114"/>
      <c r="N188" s="99"/>
      <c r="O188" s="99"/>
      <c r="P188" s="99"/>
      <c r="Q188" s="2"/>
      <c r="R188" s="99"/>
      <c r="S188" s="99"/>
      <c r="T188" s="114"/>
      <c r="U188" s="114"/>
      <c r="V188" s="99"/>
      <c r="W188" s="99"/>
      <c r="X188" s="99"/>
      <c r="Y188" s="99"/>
      <c r="Z188" s="99"/>
      <c r="AA188" s="99"/>
      <c r="AB188" s="99"/>
      <c r="AC188" s="99"/>
      <c r="AD188" s="99"/>
      <c r="AE188" s="2"/>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2"/>
      <c r="BG188" s="2"/>
      <c r="BH188" s="2"/>
      <c r="BI188" s="99"/>
      <c r="BJ188" s="99"/>
      <c r="BK188" s="99"/>
      <c r="BL188" s="99"/>
      <c r="BM188" s="99"/>
      <c r="BN188" s="99"/>
      <c r="BO188" s="99"/>
      <c r="BP188" s="99"/>
      <c r="BQ188" s="99"/>
      <c r="CD188" s="99"/>
    </row>
    <row r="189" spans="3:82" ht="15.75" customHeight="1" x14ac:dyDescent="0.3">
      <c r="C189" s="2"/>
      <c r="D189" s="2"/>
      <c r="E189" s="99"/>
      <c r="F189" s="99"/>
      <c r="G189" s="99"/>
      <c r="H189" s="99"/>
      <c r="I189" s="99"/>
      <c r="J189" s="2"/>
      <c r="K189" s="99"/>
      <c r="L189" s="114"/>
      <c r="M189" s="114"/>
      <c r="N189" s="99"/>
      <c r="O189" s="99"/>
      <c r="P189" s="99"/>
      <c r="Q189" s="2"/>
      <c r="R189" s="99"/>
      <c r="S189" s="99"/>
      <c r="T189" s="114"/>
      <c r="U189" s="114"/>
      <c r="V189" s="99"/>
      <c r="W189" s="99"/>
      <c r="X189" s="99"/>
      <c r="Y189" s="99"/>
      <c r="Z189" s="99"/>
      <c r="AA189" s="99"/>
      <c r="AB189" s="99"/>
      <c r="AC189" s="99"/>
      <c r="AD189" s="99"/>
      <c r="AE189" s="2"/>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2"/>
      <c r="BG189" s="2"/>
      <c r="BH189" s="2"/>
      <c r="BI189" s="99"/>
      <c r="BJ189" s="99"/>
      <c r="BK189" s="99"/>
      <c r="BL189" s="99"/>
      <c r="BM189" s="99"/>
      <c r="BN189" s="99"/>
      <c r="BO189" s="99"/>
      <c r="BP189" s="99"/>
      <c r="BQ189" s="99"/>
      <c r="CD189" s="99"/>
    </row>
    <row r="190" spans="3:82" ht="15.75" customHeight="1" x14ac:dyDescent="0.3">
      <c r="C190" s="2"/>
      <c r="D190" s="2"/>
      <c r="E190" s="99"/>
      <c r="F190" s="99"/>
      <c r="G190" s="99"/>
      <c r="H190" s="99"/>
      <c r="I190" s="99"/>
      <c r="J190" s="2"/>
      <c r="K190" s="99"/>
      <c r="L190" s="114"/>
      <c r="M190" s="114"/>
      <c r="N190" s="99"/>
      <c r="O190" s="99"/>
      <c r="P190" s="99"/>
      <c r="Q190" s="2"/>
      <c r="R190" s="99"/>
      <c r="S190" s="99"/>
      <c r="T190" s="114"/>
      <c r="U190" s="114"/>
      <c r="V190" s="99"/>
      <c r="W190" s="99"/>
      <c r="X190" s="99"/>
      <c r="Y190" s="99"/>
      <c r="Z190" s="99"/>
      <c r="AA190" s="99"/>
      <c r="AB190" s="99"/>
      <c r="AC190" s="99"/>
      <c r="AD190" s="99"/>
      <c r="AE190" s="2"/>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2"/>
      <c r="BG190" s="2"/>
      <c r="BH190" s="2"/>
      <c r="BI190" s="99"/>
      <c r="BJ190" s="99"/>
      <c r="BK190" s="99"/>
      <c r="BL190" s="99"/>
      <c r="BM190" s="99"/>
      <c r="BN190" s="99"/>
      <c r="BO190" s="99"/>
      <c r="BP190" s="99"/>
      <c r="BQ190" s="99"/>
      <c r="CD190" s="99"/>
    </row>
    <row r="191" spans="3:82" ht="15.75" customHeight="1" x14ac:dyDescent="0.3">
      <c r="C191" s="2"/>
      <c r="D191" s="2"/>
      <c r="E191" s="99"/>
      <c r="F191" s="99"/>
      <c r="G191" s="99"/>
      <c r="H191" s="99"/>
      <c r="I191" s="99"/>
      <c r="J191" s="2"/>
      <c r="K191" s="99"/>
      <c r="L191" s="114"/>
      <c r="M191" s="114"/>
      <c r="N191" s="99"/>
      <c r="O191" s="99"/>
      <c r="P191" s="99"/>
      <c r="Q191" s="2"/>
      <c r="R191" s="99"/>
      <c r="S191" s="99"/>
      <c r="T191" s="114"/>
      <c r="U191" s="114"/>
      <c r="V191" s="99"/>
      <c r="W191" s="99"/>
      <c r="X191" s="99"/>
      <c r="Y191" s="99"/>
      <c r="Z191" s="99"/>
      <c r="AA191" s="99"/>
      <c r="AB191" s="99"/>
      <c r="AC191" s="99"/>
      <c r="AD191" s="99"/>
      <c r="AE191" s="2"/>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2"/>
      <c r="BG191" s="2"/>
      <c r="BH191" s="2"/>
      <c r="BI191" s="99"/>
      <c r="BJ191" s="99"/>
      <c r="BK191" s="99"/>
      <c r="BL191" s="99"/>
      <c r="BM191" s="99"/>
      <c r="BN191" s="99"/>
      <c r="BO191" s="99"/>
      <c r="BP191" s="99"/>
      <c r="BQ191" s="99"/>
      <c r="CD191" s="99"/>
    </row>
    <row r="192" spans="3:82" ht="15.75" customHeight="1" x14ac:dyDescent="0.3">
      <c r="C192" s="2"/>
      <c r="D192" s="2"/>
      <c r="E192" s="99"/>
      <c r="F192" s="99"/>
      <c r="G192" s="99"/>
      <c r="H192" s="99"/>
      <c r="I192" s="99"/>
      <c r="J192" s="2"/>
      <c r="K192" s="99"/>
      <c r="L192" s="114"/>
      <c r="M192" s="114"/>
      <c r="N192" s="99"/>
      <c r="O192" s="99"/>
      <c r="P192" s="99"/>
      <c r="Q192" s="2"/>
      <c r="R192" s="99"/>
      <c r="S192" s="99"/>
      <c r="T192" s="114"/>
      <c r="U192" s="114"/>
      <c r="V192" s="99"/>
      <c r="W192" s="99"/>
      <c r="X192" s="99"/>
      <c r="Y192" s="99"/>
      <c r="Z192" s="99"/>
      <c r="AA192" s="99"/>
      <c r="AB192" s="99"/>
      <c r="AC192" s="99"/>
      <c r="AD192" s="99"/>
      <c r="AE192" s="2"/>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2"/>
      <c r="BG192" s="2"/>
      <c r="BH192" s="2"/>
      <c r="BI192" s="99"/>
      <c r="BJ192" s="99"/>
      <c r="BK192" s="99"/>
      <c r="BL192" s="99"/>
      <c r="BM192" s="99"/>
      <c r="BN192" s="99"/>
      <c r="BO192" s="99"/>
      <c r="BP192" s="99"/>
      <c r="BQ192" s="99"/>
      <c r="CD192" s="99"/>
    </row>
    <row r="193" spans="3:82" ht="15.75" customHeight="1" x14ac:dyDescent="0.3">
      <c r="C193" s="2"/>
      <c r="D193" s="2"/>
      <c r="E193" s="99"/>
      <c r="F193" s="99"/>
      <c r="G193" s="99"/>
      <c r="H193" s="99"/>
      <c r="I193" s="99"/>
      <c r="J193" s="2"/>
      <c r="K193" s="99"/>
      <c r="L193" s="114"/>
      <c r="M193" s="114"/>
      <c r="N193" s="99"/>
      <c r="O193" s="99"/>
      <c r="P193" s="99"/>
      <c r="Q193" s="2"/>
      <c r="R193" s="99"/>
      <c r="S193" s="99"/>
      <c r="T193" s="114"/>
      <c r="U193" s="114"/>
      <c r="V193" s="99"/>
      <c r="W193" s="99"/>
      <c r="X193" s="99"/>
      <c r="Y193" s="99"/>
      <c r="Z193" s="99"/>
      <c r="AA193" s="99"/>
      <c r="AB193" s="99"/>
      <c r="AC193" s="99"/>
      <c r="AD193" s="99"/>
      <c r="AE193" s="2"/>
      <c r="AF193" s="99"/>
      <c r="AG193" s="99"/>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2"/>
      <c r="BG193" s="2"/>
      <c r="BH193" s="2"/>
      <c r="BI193" s="99"/>
      <c r="BJ193" s="99"/>
      <c r="BK193" s="99"/>
      <c r="BL193" s="99"/>
      <c r="BM193" s="99"/>
      <c r="BN193" s="99"/>
      <c r="BO193" s="99"/>
      <c r="BP193" s="99"/>
      <c r="BQ193" s="99"/>
      <c r="CD193" s="99"/>
    </row>
    <row r="194" spans="3:82" ht="15.75" customHeight="1" x14ac:dyDescent="0.3">
      <c r="C194" s="2"/>
      <c r="D194" s="2"/>
      <c r="E194" s="99"/>
      <c r="F194" s="99"/>
      <c r="G194" s="99"/>
      <c r="H194" s="99"/>
      <c r="I194" s="99"/>
      <c r="J194" s="2"/>
      <c r="K194" s="99"/>
      <c r="L194" s="114"/>
      <c r="M194" s="114"/>
      <c r="N194" s="99"/>
      <c r="O194" s="99"/>
      <c r="P194" s="99"/>
      <c r="Q194" s="2"/>
      <c r="R194" s="99"/>
      <c r="S194" s="99"/>
      <c r="T194" s="114"/>
      <c r="U194" s="114"/>
      <c r="V194" s="99"/>
      <c r="W194" s="99"/>
      <c r="X194" s="99"/>
      <c r="Y194" s="99"/>
      <c r="Z194" s="99"/>
      <c r="AA194" s="99"/>
      <c r="AB194" s="99"/>
      <c r="AC194" s="99"/>
      <c r="AD194" s="99"/>
      <c r="AE194" s="2"/>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2"/>
      <c r="BG194" s="2"/>
      <c r="BH194" s="2"/>
      <c r="BI194" s="99"/>
      <c r="BJ194" s="99"/>
      <c r="BK194" s="99"/>
      <c r="BL194" s="99"/>
      <c r="BM194" s="99"/>
      <c r="BN194" s="99"/>
      <c r="BO194" s="99"/>
      <c r="BP194" s="99"/>
      <c r="BQ194" s="99"/>
      <c r="CD194" s="99"/>
    </row>
    <row r="195" spans="3:82" ht="15.75" customHeight="1" x14ac:dyDescent="0.3">
      <c r="C195" s="2"/>
      <c r="D195" s="2"/>
      <c r="E195" s="99"/>
      <c r="F195" s="99"/>
      <c r="G195" s="99"/>
      <c r="H195" s="99"/>
      <c r="I195" s="99"/>
      <c r="J195" s="2"/>
      <c r="K195" s="99"/>
      <c r="L195" s="114"/>
      <c r="M195" s="114"/>
      <c r="N195" s="99"/>
      <c r="O195" s="99"/>
      <c r="P195" s="99"/>
      <c r="Q195" s="2"/>
      <c r="R195" s="99"/>
      <c r="S195" s="99"/>
      <c r="T195" s="114"/>
      <c r="U195" s="114"/>
      <c r="V195" s="99"/>
      <c r="W195" s="99"/>
      <c r="X195" s="99"/>
      <c r="Y195" s="99"/>
      <c r="Z195" s="99"/>
      <c r="AA195" s="99"/>
      <c r="AB195" s="99"/>
      <c r="AC195" s="99"/>
      <c r="AD195" s="99"/>
      <c r="AE195" s="2"/>
      <c r="AF195" s="99"/>
      <c r="AG195" s="99"/>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2"/>
      <c r="BG195" s="2"/>
      <c r="BH195" s="2"/>
      <c r="BI195" s="99"/>
      <c r="BJ195" s="99"/>
      <c r="BK195" s="99"/>
      <c r="BL195" s="99"/>
      <c r="BM195" s="99"/>
      <c r="BN195" s="99"/>
      <c r="BO195" s="99"/>
      <c r="BP195" s="99"/>
      <c r="BQ195" s="99"/>
      <c r="CD195" s="99"/>
    </row>
    <row r="196" spans="3:82" ht="15.75" customHeight="1" x14ac:dyDescent="0.3">
      <c r="C196" s="2"/>
      <c r="D196" s="2"/>
      <c r="E196" s="99"/>
      <c r="F196" s="99"/>
      <c r="G196" s="99"/>
      <c r="H196" s="99"/>
      <c r="I196" s="99"/>
      <c r="J196" s="2"/>
      <c r="K196" s="99"/>
      <c r="L196" s="114"/>
      <c r="M196" s="114"/>
      <c r="N196" s="99"/>
      <c r="O196" s="99"/>
      <c r="P196" s="99"/>
      <c r="Q196" s="2"/>
      <c r="R196" s="99"/>
      <c r="S196" s="99"/>
      <c r="T196" s="114"/>
      <c r="U196" s="114"/>
      <c r="V196" s="99"/>
      <c r="W196" s="99"/>
      <c r="X196" s="99"/>
      <c r="Y196" s="99"/>
      <c r="Z196" s="99"/>
      <c r="AA196" s="99"/>
      <c r="AB196" s="99"/>
      <c r="AC196" s="99"/>
      <c r="AD196" s="99"/>
      <c r="AE196" s="2"/>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2"/>
      <c r="BG196" s="2"/>
      <c r="BH196" s="2"/>
      <c r="BI196" s="99"/>
      <c r="BJ196" s="99"/>
      <c r="BK196" s="99"/>
      <c r="BL196" s="99"/>
      <c r="BM196" s="99"/>
      <c r="BN196" s="99"/>
      <c r="BO196" s="99"/>
      <c r="BP196" s="99"/>
      <c r="BQ196" s="99"/>
      <c r="CD196" s="99"/>
    </row>
    <row r="197" spans="3:82" ht="15.75" customHeight="1" x14ac:dyDescent="0.3">
      <c r="C197" s="2"/>
      <c r="D197" s="2"/>
      <c r="E197" s="99"/>
      <c r="F197" s="99"/>
      <c r="G197" s="99"/>
      <c r="H197" s="99"/>
      <c r="I197" s="99"/>
      <c r="J197" s="2"/>
      <c r="K197" s="99"/>
      <c r="L197" s="114"/>
      <c r="M197" s="114"/>
      <c r="N197" s="99"/>
      <c r="O197" s="99"/>
      <c r="P197" s="99"/>
      <c r="Q197" s="2"/>
      <c r="R197" s="99"/>
      <c r="S197" s="99"/>
      <c r="T197" s="114"/>
      <c r="U197" s="114"/>
      <c r="V197" s="99"/>
      <c r="W197" s="99"/>
      <c r="X197" s="99"/>
      <c r="Y197" s="99"/>
      <c r="Z197" s="99"/>
      <c r="AA197" s="99"/>
      <c r="AB197" s="99"/>
      <c r="AC197" s="99"/>
      <c r="AD197" s="99"/>
      <c r="AE197" s="2"/>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2"/>
      <c r="BG197" s="2"/>
      <c r="BH197" s="2"/>
      <c r="BI197" s="99"/>
      <c r="BJ197" s="99"/>
      <c r="BK197" s="99"/>
      <c r="BL197" s="99"/>
      <c r="BM197" s="99"/>
      <c r="BN197" s="99"/>
      <c r="BO197" s="99"/>
      <c r="BP197" s="99"/>
      <c r="BQ197" s="99"/>
      <c r="CD197" s="99"/>
    </row>
    <row r="198" spans="3:82" ht="15.75" customHeight="1" x14ac:dyDescent="0.3">
      <c r="C198" s="2"/>
      <c r="D198" s="2"/>
      <c r="E198" s="99"/>
      <c r="F198" s="99"/>
      <c r="G198" s="99"/>
      <c r="H198" s="99"/>
      <c r="I198" s="99"/>
      <c r="J198" s="2"/>
      <c r="K198" s="99"/>
      <c r="L198" s="114"/>
      <c r="M198" s="114"/>
      <c r="N198" s="99"/>
      <c r="O198" s="99"/>
      <c r="P198" s="99"/>
      <c r="Q198" s="2"/>
      <c r="R198" s="99"/>
      <c r="S198" s="99"/>
      <c r="T198" s="114"/>
      <c r="U198" s="114"/>
      <c r="V198" s="99"/>
      <c r="W198" s="99"/>
      <c r="X198" s="99"/>
      <c r="Y198" s="99"/>
      <c r="Z198" s="99"/>
      <c r="AA198" s="99"/>
      <c r="AB198" s="99"/>
      <c r="AC198" s="99"/>
      <c r="AD198" s="99"/>
      <c r="AE198" s="2"/>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2"/>
      <c r="BG198" s="2"/>
      <c r="BH198" s="2"/>
      <c r="BI198" s="99"/>
      <c r="BJ198" s="99"/>
      <c r="BK198" s="99"/>
      <c r="BL198" s="99"/>
      <c r="BM198" s="99"/>
      <c r="BN198" s="99"/>
      <c r="BO198" s="99"/>
      <c r="BP198" s="99"/>
      <c r="BQ198" s="99"/>
      <c r="CD198" s="99"/>
    </row>
    <row r="199" spans="3:82" ht="15.75" customHeight="1" x14ac:dyDescent="0.3">
      <c r="C199" s="2"/>
      <c r="D199" s="2"/>
      <c r="E199" s="99"/>
      <c r="F199" s="99"/>
      <c r="G199" s="99"/>
      <c r="H199" s="99"/>
      <c r="I199" s="99"/>
      <c r="J199" s="2"/>
      <c r="K199" s="99"/>
      <c r="L199" s="114"/>
      <c r="M199" s="114"/>
      <c r="N199" s="99"/>
      <c r="O199" s="99"/>
      <c r="P199" s="99"/>
      <c r="Q199" s="2"/>
      <c r="R199" s="99"/>
      <c r="S199" s="99"/>
      <c r="T199" s="114"/>
      <c r="U199" s="114"/>
      <c r="V199" s="99"/>
      <c r="W199" s="99"/>
      <c r="X199" s="99"/>
      <c r="Y199" s="99"/>
      <c r="Z199" s="99"/>
      <c r="AA199" s="99"/>
      <c r="AB199" s="99"/>
      <c r="AC199" s="99"/>
      <c r="AD199" s="99"/>
      <c r="AE199" s="2"/>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2"/>
      <c r="BG199" s="2"/>
      <c r="BH199" s="2"/>
      <c r="BI199" s="99"/>
      <c r="BJ199" s="99"/>
      <c r="BK199" s="99"/>
      <c r="BL199" s="99"/>
      <c r="BM199" s="99"/>
      <c r="BN199" s="99"/>
      <c r="BO199" s="99"/>
      <c r="BP199" s="99"/>
      <c r="BQ199" s="99"/>
      <c r="CD199" s="99"/>
    </row>
    <row r="200" spans="3:82" ht="15.75" customHeight="1" x14ac:dyDescent="0.3">
      <c r="C200" s="2"/>
      <c r="D200" s="2"/>
      <c r="E200" s="99"/>
      <c r="F200" s="99"/>
      <c r="G200" s="99"/>
      <c r="H200" s="99"/>
      <c r="I200" s="99"/>
      <c r="J200" s="2"/>
      <c r="K200" s="99"/>
      <c r="L200" s="114"/>
      <c r="M200" s="114"/>
      <c r="N200" s="99"/>
      <c r="O200" s="99"/>
      <c r="P200" s="99"/>
      <c r="Q200" s="2"/>
      <c r="R200" s="99"/>
      <c r="S200" s="99"/>
      <c r="T200" s="114"/>
      <c r="U200" s="114"/>
      <c r="V200" s="99"/>
      <c r="W200" s="99"/>
      <c r="X200" s="99"/>
      <c r="Y200" s="99"/>
      <c r="Z200" s="99"/>
      <c r="AA200" s="99"/>
      <c r="AB200" s="99"/>
      <c r="AC200" s="99"/>
      <c r="AD200" s="99"/>
      <c r="AE200" s="2"/>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2"/>
      <c r="BG200" s="2"/>
      <c r="BH200" s="2"/>
      <c r="BI200" s="99"/>
      <c r="BJ200" s="99"/>
      <c r="BK200" s="99"/>
      <c r="BL200" s="99"/>
      <c r="BM200" s="99"/>
      <c r="BN200" s="99"/>
      <c r="BO200" s="99"/>
      <c r="BP200" s="99"/>
      <c r="BQ200" s="99"/>
      <c r="CD200" s="99"/>
    </row>
    <row r="201" spans="3:82" ht="15.75" customHeight="1" x14ac:dyDescent="0.3">
      <c r="C201" s="2"/>
      <c r="D201" s="2"/>
      <c r="E201" s="99"/>
      <c r="F201" s="99"/>
      <c r="G201" s="99"/>
      <c r="H201" s="99"/>
      <c r="I201" s="99"/>
      <c r="J201" s="2"/>
      <c r="K201" s="99"/>
      <c r="L201" s="114"/>
      <c r="M201" s="114"/>
      <c r="N201" s="99"/>
      <c r="O201" s="99"/>
      <c r="P201" s="99"/>
      <c r="Q201" s="2"/>
      <c r="R201" s="99"/>
      <c r="S201" s="99"/>
      <c r="T201" s="114"/>
      <c r="U201" s="114"/>
      <c r="V201" s="99"/>
      <c r="W201" s="99"/>
      <c r="X201" s="99"/>
      <c r="Y201" s="99"/>
      <c r="Z201" s="99"/>
      <c r="AA201" s="99"/>
      <c r="AB201" s="99"/>
      <c r="AC201" s="99"/>
      <c r="AD201" s="99"/>
      <c r="AE201" s="2"/>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2"/>
      <c r="BG201" s="2"/>
      <c r="BH201" s="2"/>
      <c r="BI201" s="99"/>
      <c r="BJ201" s="99"/>
      <c r="BK201" s="99"/>
      <c r="BL201" s="99"/>
      <c r="BM201" s="99"/>
      <c r="BN201" s="99"/>
      <c r="BO201" s="99"/>
      <c r="BP201" s="99"/>
      <c r="BQ201" s="99"/>
      <c r="CD201" s="99"/>
    </row>
    <row r="202" spans="3:82" ht="15.75" customHeight="1" x14ac:dyDescent="0.3">
      <c r="C202" s="2"/>
      <c r="D202" s="2"/>
      <c r="E202" s="99"/>
      <c r="F202" s="99"/>
      <c r="G202" s="99"/>
      <c r="H202" s="99"/>
      <c r="I202" s="99"/>
      <c r="J202" s="2"/>
      <c r="K202" s="99"/>
      <c r="L202" s="114"/>
      <c r="M202" s="114"/>
      <c r="N202" s="99"/>
      <c r="O202" s="99"/>
      <c r="P202" s="99"/>
      <c r="Q202" s="2"/>
      <c r="R202" s="99"/>
      <c r="S202" s="99"/>
      <c r="T202" s="114"/>
      <c r="U202" s="114"/>
      <c r="V202" s="99"/>
      <c r="W202" s="99"/>
      <c r="X202" s="99"/>
      <c r="Y202" s="99"/>
      <c r="Z202" s="99"/>
      <c r="AA202" s="99"/>
      <c r="AB202" s="99"/>
      <c r="AC202" s="99"/>
      <c r="AD202" s="99"/>
      <c r="AE202" s="2"/>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2"/>
      <c r="BG202" s="2"/>
      <c r="BH202" s="2"/>
      <c r="BI202" s="99"/>
      <c r="BJ202" s="99"/>
      <c r="BK202" s="99"/>
      <c r="BL202" s="99"/>
      <c r="BM202" s="99"/>
      <c r="BN202" s="99"/>
      <c r="BO202" s="99"/>
      <c r="BP202" s="99"/>
      <c r="BQ202" s="99"/>
      <c r="CD202" s="99"/>
    </row>
    <row r="203" spans="3:82" ht="15.75" customHeight="1" x14ac:dyDescent="0.3">
      <c r="C203" s="2"/>
      <c r="D203" s="2"/>
      <c r="E203" s="99"/>
      <c r="F203" s="99"/>
      <c r="G203" s="99"/>
      <c r="H203" s="99"/>
      <c r="I203" s="99"/>
      <c r="J203" s="2"/>
      <c r="K203" s="99"/>
      <c r="L203" s="114"/>
      <c r="M203" s="114"/>
      <c r="N203" s="99"/>
      <c r="O203" s="99"/>
      <c r="P203" s="99"/>
      <c r="Q203" s="2"/>
      <c r="R203" s="99"/>
      <c r="S203" s="99"/>
      <c r="T203" s="114"/>
      <c r="U203" s="114"/>
      <c r="V203" s="99"/>
      <c r="W203" s="99"/>
      <c r="X203" s="99"/>
      <c r="Y203" s="99"/>
      <c r="Z203" s="99"/>
      <c r="AA203" s="99"/>
      <c r="AB203" s="99"/>
      <c r="AC203" s="99"/>
      <c r="AD203" s="99"/>
      <c r="AE203" s="2"/>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2"/>
      <c r="BG203" s="2"/>
      <c r="BH203" s="2"/>
      <c r="BI203" s="99"/>
      <c r="BJ203" s="99"/>
      <c r="BK203" s="99"/>
      <c r="BL203" s="99"/>
      <c r="BM203" s="99"/>
      <c r="BN203" s="99"/>
      <c r="BO203" s="99"/>
      <c r="BP203" s="99"/>
      <c r="BQ203" s="99"/>
      <c r="CD203" s="99"/>
    </row>
    <row r="204" spans="3:82" ht="15.75" customHeight="1" x14ac:dyDescent="0.3">
      <c r="C204" s="2"/>
      <c r="D204" s="2"/>
      <c r="E204" s="99"/>
      <c r="F204" s="99"/>
      <c r="G204" s="99"/>
      <c r="H204" s="99"/>
      <c r="I204" s="99"/>
      <c r="J204" s="2"/>
      <c r="K204" s="99"/>
      <c r="L204" s="114"/>
      <c r="M204" s="114"/>
      <c r="N204" s="99"/>
      <c r="O204" s="99"/>
      <c r="P204" s="99"/>
      <c r="Q204" s="2"/>
      <c r="R204" s="99"/>
      <c r="S204" s="99"/>
      <c r="T204" s="114"/>
      <c r="U204" s="114"/>
      <c r="V204" s="99"/>
      <c r="W204" s="99"/>
      <c r="X204" s="99"/>
      <c r="Y204" s="99"/>
      <c r="Z204" s="99"/>
      <c r="AA204" s="99"/>
      <c r="AB204" s="99"/>
      <c r="AC204" s="99"/>
      <c r="AD204" s="99"/>
      <c r="AE204" s="2"/>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2"/>
      <c r="BG204" s="2"/>
      <c r="BH204" s="2"/>
      <c r="BI204" s="99"/>
      <c r="BJ204" s="99"/>
      <c r="BK204" s="99"/>
      <c r="BL204" s="99"/>
      <c r="BM204" s="99"/>
      <c r="BN204" s="99"/>
      <c r="BO204" s="99"/>
      <c r="BP204" s="99"/>
      <c r="BQ204" s="99"/>
      <c r="CD204" s="99"/>
    </row>
    <row r="205" spans="3:82" ht="15.75" customHeight="1" x14ac:dyDescent="0.3">
      <c r="C205" s="2"/>
      <c r="D205" s="2"/>
      <c r="E205" s="99"/>
      <c r="F205" s="99"/>
      <c r="G205" s="99"/>
      <c r="H205" s="99"/>
      <c r="I205" s="99"/>
      <c r="J205" s="2"/>
      <c r="K205" s="99"/>
      <c r="L205" s="114"/>
      <c r="M205" s="114"/>
      <c r="N205" s="99"/>
      <c r="O205" s="99"/>
      <c r="P205" s="99"/>
      <c r="Q205" s="2"/>
      <c r="R205" s="99"/>
      <c r="S205" s="99"/>
      <c r="T205" s="114"/>
      <c r="U205" s="114"/>
      <c r="V205" s="99"/>
      <c r="W205" s="99"/>
      <c r="X205" s="99"/>
      <c r="Y205" s="99"/>
      <c r="Z205" s="99"/>
      <c r="AA205" s="99"/>
      <c r="AB205" s="99"/>
      <c r="AC205" s="99"/>
      <c r="AD205" s="99"/>
      <c r="AE205" s="2"/>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2"/>
      <c r="BG205" s="2"/>
      <c r="BH205" s="2"/>
      <c r="BI205" s="99"/>
      <c r="BJ205" s="99"/>
      <c r="BK205" s="99"/>
      <c r="BL205" s="99"/>
      <c r="BM205" s="99"/>
      <c r="BN205" s="99"/>
      <c r="BO205" s="99"/>
      <c r="BP205" s="99"/>
      <c r="BQ205" s="99"/>
      <c r="CD205" s="99"/>
    </row>
    <row r="206" spans="3:82" ht="15.75" customHeight="1" x14ac:dyDescent="0.3">
      <c r="C206" s="2"/>
      <c r="D206" s="2"/>
      <c r="E206" s="99"/>
      <c r="F206" s="99"/>
      <c r="G206" s="99"/>
      <c r="H206" s="99"/>
      <c r="I206" s="99"/>
      <c r="J206" s="2"/>
      <c r="K206" s="99"/>
      <c r="L206" s="114"/>
      <c r="M206" s="114"/>
      <c r="N206" s="99"/>
      <c r="O206" s="99"/>
      <c r="P206" s="99"/>
      <c r="Q206" s="2"/>
      <c r="R206" s="99"/>
      <c r="S206" s="99"/>
      <c r="T206" s="114"/>
      <c r="U206" s="114"/>
      <c r="V206" s="99"/>
      <c r="W206" s="99"/>
      <c r="X206" s="99"/>
      <c r="Y206" s="99"/>
      <c r="Z206" s="99"/>
      <c r="AA206" s="99"/>
      <c r="AB206" s="99"/>
      <c r="AC206" s="99"/>
      <c r="AD206" s="99"/>
      <c r="AE206" s="2"/>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2"/>
      <c r="BG206" s="2"/>
      <c r="BH206" s="2"/>
      <c r="BI206" s="99"/>
      <c r="BJ206" s="99"/>
      <c r="BK206" s="99"/>
      <c r="BL206" s="99"/>
      <c r="BM206" s="99"/>
      <c r="BN206" s="99"/>
      <c r="BO206" s="99"/>
      <c r="BP206" s="99"/>
      <c r="BQ206" s="99"/>
      <c r="CD206" s="99"/>
    </row>
    <row r="207" spans="3:82" ht="15.75" customHeight="1" x14ac:dyDescent="0.3">
      <c r="C207" s="2"/>
      <c r="D207" s="2"/>
      <c r="E207" s="99"/>
      <c r="F207" s="99"/>
      <c r="G207" s="99"/>
      <c r="H207" s="99"/>
      <c r="I207" s="99"/>
      <c r="J207" s="2"/>
      <c r="K207" s="99"/>
      <c r="L207" s="114"/>
      <c r="M207" s="114"/>
      <c r="N207" s="99"/>
      <c r="O207" s="99"/>
      <c r="P207" s="99"/>
      <c r="Q207" s="2"/>
      <c r="R207" s="99"/>
      <c r="S207" s="99"/>
      <c r="T207" s="114"/>
      <c r="U207" s="114"/>
      <c r="V207" s="99"/>
      <c r="W207" s="99"/>
      <c r="X207" s="99"/>
      <c r="Y207" s="99"/>
      <c r="Z207" s="99"/>
      <c r="AA207" s="99"/>
      <c r="AB207" s="99"/>
      <c r="AC207" s="99"/>
      <c r="AD207" s="99"/>
      <c r="AE207" s="2"/>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2"/>
      <c r="BG207" s="2"/>
      <c r="BH207" s="2"/>
      <c r="BI207" s="99"/>
      <c r="BJ207" s="99"/>
      <c r="BK207" s="99"/>
      <c r="BL207" s="99"/>
      <c r="BM207" s="99"/>
      <c r="BN207" s="99"/>
      <c r="BO207" s="99"/>
      <c r="BP207" s="99"/>
      <c r="BQ207" s="99"/>
      <c r="CD207" s="99"/>
    </row>
    <row r="208" spans="3:82" ht="15.75" customHeight="1" x14ac:dyDescent="0.3">
      <c r="C208" s="2"/>
      <c r="D208" s="2"/>
      <c r="E208" s="99"/>
      <c r="F208" s="99"/>
      <c r="G208" s="99"/>
      <c r="H208" s="99"/>
      <c r="I208" s="99"/>
      <c r="J208" s="2"/>
      <c r="K208" s="99"/>
      <c r="L208" s="114"/>
      <c r="M208" s="114"/>
      <c r="N208" s="99"/>
      <c r="O208" s="99"/>
      <c r="P208" s="99"/>
      <c r="Q208" s="2"/>
      <c r="R208" s="99"/>
      <c r="S208" s="99"/>
      <c r="T208" s="114"/>
      <c r="U208" s="114"/>
      <c r="V208" s="99"/>
      <c r="W208" s="99"/>
      <c r="X208" s="99"/>
      <c r="Y208" s="99"/>
      <c r="Z208" s="99"/>
      <c r="AA208" s="99"/>
      <c r="AB208" s="99"/>
      <c r="AC208" s="99"/>
      <c r="AD208" s="99"/>
      <c r="AE208" s="2"/>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2"/>
      <c r="BG208" s="2"/>
      <c r="BH208" s="2"/>
      <c r="BI208" s="99"/>
      <c r="BJ208" s="99"/>
      <c r="BK208" s="99"/>
      <c r="BL208" s="99"/>
      <c r="BM208" s="99"/>
      <c r="BN208" s="99"/>
      <c r="BO208" s="99"/>
      <c r="BP208" s="99"/>
      <c r="BQ208" s="99"/>
      <c r="CD208" s="99"/>
    </row>
    <row r="209" spans="3:82" ht="15.75" customHeight="1" x14ac:dyDescent="0.3">
      <c r="C209" s="2"/>
      <c r="D209" s="2"/>
      <c r="E209" s="99"/>
      <c r="F209" s="99"/>
      <c r="G209" s="99"/>
      <c r="H209" s="99"/>
      <c r="I209" s="99"/>
      <c r="J209" s="2"/>
      <c r="K209" s="99"/>
      <c r="L209" s="114"/>
      <c r="M209" s="114"/>
      <c r="N209" s="99"/>
      <c r="O209" s="99"/>
      <c r="P209" s="99"/>
      <c r="Q209" s="2"/>
      <c r="R209" s="99"/>
      <c r="S209" s="99"/>
      <c r="T209" s="114"/>
      <c r="U209" s="114"/>
      <c r="V209" s="99"/>
      <c r="W209" s="99"/>
      <c r="X209" s="99"/>
      <c r="Y209" s="99"/>
      <c r="Z209" s="99"/>
      <c r="AA209" s="99"/>
      <c r="AB209" s="99"/>
      <c r="AC209" s="99"/>
      <c r="AD209" s="99"/>
      <c r="AE209" s="2"/>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2"/>
      <c r="BG209" s="2"/>
      <c r="BH209" s="2"/>
      <c r="BI209" s="99"/>
      <c r="BJ209" s="99"/>
      <c r="BK209" s="99"/>
      <c r="BL209" s="99"/>
      <c r="BM209" s="99"/>
      <c r="BN209" s="99"/>
      <c r="BO209" s="99"/>
      <c r="BP209" s="99"/>
      <c r="BQ209" s="99"/>
      <c r="CD209" s="99"/>
    </row>
    <row r="210" spans="3:82" ht="15.75" customHeight="1" x14ac:dyDescent="0.3">
      <c r="C210" s="2"/>
      <c r="D210" s="2"/>
      <c r="E210" s="99"/>
      <c r="F210" s="99"/>
      <c r="G210" s="99"/>
      <c r="H210" s="99"/>
      <c r="I210" s="99"/>
      <c r="J210" s="2"/>
      <c r="K210" s="99"/>
      <c r="L210" s="114"/>
      <c r="M210" s="114"/>
      <c r="N210" s="99"/>
      <c r="O210" s="99"/>
      <c r="P210" s="99"/>
      <c r="Q210" s="2"/>
      <c r="R210" s="99"/>
      <c r="S210" s="99"/>
      <c r="T210" s="114"/>
      <c r="U210" s="114"/>
      <c r="V210" s="99"/>
      <c r="W210" s="99"/>
      <c r="X210" s="99"/>
      <c r="Y210" s="99"/>
      <c r="Z210" s="99"/>
      <c r="AA210" s="99"/>
      <c r="AB210" s="99"/>
      <c r="AC210" s="99"/>
      <c r="AD210" s="99"/>
      <c r="AE210" s="2"/>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2"/>
      <c r="BG210" s="2"/>
      <c r="BH210" s="2"/>
      <c r="BI210" s="99"/>
      <c r="BJ210" s="99"/>
      <c r="BK210" s="99"/>
      <c r="BL210" s="99"/>
      <c r="BM210" s="99"/>
      <c r="BN210" s="99"/>
      <c r="BO210" s="99"/>
      <c r="BP210" s="99"/>
      <c r="BQ210" s="99"/>
      <c r="CD210" s="99"/>
    </row>
    <row r="211" spans="3:82" ht="15.75" customHeight="1" x14ac:dyDescent="0.3">
      <c r="C211" s="2"/>
      <c r="D211" s="2"/>
      <c r="E211" s="99"/>
      <c r="F211" s="99"/>
      <c r="G211" s="99"/>
      <c r="H211" s="99"/>
      <c r="I211" s="99"/>
      <c r="J211" s="2"/>
      <c r="K211" s="99"/>
      <c r="L211" s="114"/>
      <c r="M211" s="114"/>
      <c r="N211" s="99"/>
      <c r="O211" s="99"/>
      <c r="P211" s="99"/>
      <c r="Q211" s="2"/>
      <c r="R211" s="99"/>
      <c r="S211" s="99"/>
      <c r="T211" s="114"/>
      <c r="U211" s="114"/>
      <c r="V211" s="99"/>
      <c r="W211" s="99"/>
      <c r="X211" s="99"/>
      <c r="Y211" s="99"/>
      <c r="Z211" s="99"/>
      <c r="AA211" s="99"/>
      <c r="AB211" s="99"/>
      <c r="AC211" s="99"/>
      <c r="AD211" s="99"/>
      <c r="AE211" s="2"/>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2"/>
      <c r="BG211" s="2"/>
      <c r="BH211" s="2"/>
      <c r="BI211" s="99"/>
      <c r="BJ211" s="99"/>
      <c r="BK211" s="99"/>
      <c r="BL211" s="99"/>
      <c r="BM211" s="99"/>
      <c r="BN211" s="99"/>
      <c r="BO211" s="99"/>
      <c r="BP211" s="99"/>
      <c r="BQ211" s="99"/>
      <c r="CD211" s="99"/>
    </row>
    <row r="212" spans="3:82" ht="15.75" customHeight="1" x14ac:dyDescent="0.3">
      <c r="C212" s="2"/>
      <c r="D212" s="2"/>
      <c r="E212" s="99"/>
      <c r="F212" s="99"/>
      <c r="G212" s="99"/>
      <c r="H212" s="99"/>
      <c r="I212" s="99"/>
      <c r="J212" s="2"/>
      <c r="K212" s="99"/>
      <c r="L212" s="114"/>
      <c r="M212" s="114"/>
      <c r="N212" s="99"/>
      <c r="O212" s="99"/>
      <c r="P212" s="99"/>
      <c r="Q212" s="2"/>
      <c r="R212" s="99"/>
      <c r="S212" s="99"/>
      <c r="T212" s="114"/>
      <c r="U212" s="114"/>
      <c r="V212" s="99"/>
      <c r="W212" s="99"/>
      <c r="X212" s="99"/>
      <c r="Y212" s="99"/>
      <c r="Z212" s="99"/>
      <c r="AA212" s="99"/>
      <c r="AB212" s="99"/>
      <c r="AC212" s="99"/>
      <c r="AD212" s="99"/>
      <c r="AE212" s="2"/>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2"/>
      <c r="BG212" s="2"/>
      <c r="BH212" s="2"/>
      <c r="BI212" s="99"/>
      <c r="BJ212" s="99"/>
      <c r="BK212" s="99"/>
      <c r="BL212" s="99"/>
      <c r="BM212" s="99"/>
      <c r="BN212" s="99"/>
      <c r="BO212" s="99"/>
      <c r="BP212" s="99"/>
      <c r="BQ212" s="99"/>
      <c r="CD212" s="99"/>
    </row>
    <row r="213" spans="3:82" ht="15.75" customHeight="1" x14ac:dyDescent="0.3">
      <c r="C213" s="2"/>
      <c r="D213" s="2"/>
      <c r="E213" s="99"/>
      <c r="F213" s="99"/>
      <c r="G213" s="99"/>
      <c r="H213" s="99"/>
      <c r="I213" s="99"/>
      <c r="J213" s="2"/>
      <c r="K213" s="99"/>
      <c r="L213" s="114"/>
      <c r="M213" s="114"/>
      <c r="N213" s="99"/>
      <c r="O213" s="99"/>
      <c r="P213" s="99"/>
      <c r="Q213" s="2"/>
      <c r="R213" s="99"/>
      <c r="S213" s="99"/>
      <c r="T213" s="114"/>
      <c r="U213" s="114"/>
      <c r="V213" s="99"/>
      <c r="W213" s="99"/>
      <c r="X213" s="99"/>
      <c r="Y213" s="99"/>
      <c r="Z213" s="99"/>
      <c r="AA213" s="99"/>
      <c r="AB213" s="99"/>
      <c r="AC213" s="99"/>
      <c r="AD213" s="99"/>
      <c r="AE213" s="2"/>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2"/>
      <c r="BG213" s="2"/>
      <c r="BH213" s="2"/>
      <c r="BI213" s="99"/>
      <c r="BJ213" s="99"/>
      <c r="BK213" s="99"/>
      <c r="BL213" s="99"/>
      <c r="BM213" s="99"/>
      <c r="BN213" s="99"/>
      <c r="BO213" s="99"/>
      <c r="BP213" s="99"/>
      <c r="BQ213" s="99"/>
      <c r="CD213" s="99"/>
    </row>
    <row r="214" spans="3:82" ht="15.75" customHeight="1" x14ac:dyDescent="0.3">
      <c r="C214" s="2"/>
      <c r="D214" s="2"/>
      <c r="E214" s="99"/>
      <c r="F214" s="99"/>
      <c r="G214" s="99"/>
      <c r="H214" s="99"/>
      <c r="I214" s="99"/>
      <c r="J214" s="2"/>
      <c r="K214" s="99"/>
      <c r="L214" s="114"/>
      <c r="M214" s="114"/>
      <c r="N214" s="99"/>
      <c r="O214" s="99"/>
      <c r="P214" s="99"/>
      <c r="Q214" s="2"/>
      <c r="R214" s="99"/>
      <c r="S214" s="99"/>
      <c r="T214" s="114"/>
      <c r="U214" s="114"/>
      <c r="V214" s="99"/>
      <c r="W214" s="99"/>
      <c r="X214" s="99"/>
      <c r="Y214" s="99"/>
      <c r="Z214" s="99"/>
      <c r="AA214" s="99"/>
      <c r="AB214" s="99"/>
      <c r="AC214" s="99"/>
      <c r="AD214" s="99"/>
      <c r="AE214" s="2"/>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2"/>
      <c r="BG214" s="2"/>
      <c r="BH214" s="2"/>
      <c r="BI214" s="99"/>
      <c r="BJ214" s="99"/>
      <c r="BK214" s="99"/>
      <c r="BL214" s="99"/>
      <c r="BM214" s="99"/>
      <c r="BN214" s="99"/>
      <c r="BO214" s="99"/>
      <c r="BP214" s="99"/>
      <c r="BQ214" s="99"/>
      <c r="CD214" s="99"/>
    </row>
    <row r="215" spans="3:82" ht="15.75" customHeight="1" x14ac:dyDescent="0.3">
      <c r="C215" s="2"/>
      <c r="D215" s="2"/>
      <c r="E215" s="99"/>
      <c r="F215" s="99"/>
      <c r="G215" s="99"/>
      <c r="H215" s="99"/>
      <c r="I215" s="99"/>
      <c r="J215" s="2"/>
      <c r="K215" s="99"/>
      <c r="L215" s="114"/>
      <c r="M215" s="114"/>
      <c r="N215" s="99"/>
      <c r="O215" s="99"/>
      <c r="P215" s="99"/>
      <c r="Q215" s="2"/>
      <c r="R215" s="99"/>
      <c r="S215" s="99"/>
      <c r="T215" s="114"/>
      <c r="U215" s="114"/>
      <c r="V215" s="99"/>
      <c r="W215" s="99"/>
      <c r="X215" s="99"/>
      <c r="Y215" s="99"/>
      <c r="Z215" s="99"/>
      <c r="AA215" s="99"/>
      <c r="AB215" s="99"/>
      <c r="AC215" s="99"/>
      <c r="AD215" s="99"/>
      <c r="AE215" s="2"/>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2"/>
      <c r="BG215" s="2"/>
      <c r="BH215" s="2"/>
      <c r="BI215" s="99"/>
      <c r="BJ215" s="99"/>
      <c r="BK215" s="99"/>
      <c r="BL215" s="99"/>
      <c r="BM215" s="99"/>
      <c r="BN215" s="99"/>
      <c r="BO215" s="99"/>
      <c r="BP215" s="99"/>
      <c r="BQ215" s="99"/>
      <c r="CD215" s="99"/>
    </row>
    <row r="216" spans="3:82" ht="15.75" customHeight="1" x14ac:dyDescent="0.3">
      <c r="C216" s="2"/>
      <c r="D216" s="2"/>
      <c r="E216" s="99"/>
      <c r="F216" s="99"/>
      <c r="G216" s="99"/>
      <c r="H216" s="99"/>
      <c r="I216" s="99"/>
      <c r="J216" s="2"/>
      <c r="K216" s="99"/>
      <c r="L216" s="114"/>
      <c r="M216" s="114"/>
      <c r="N216" s="99"/>
      <c r="O216" s="99"/>
      <c r="P216" s="99"/>
      <c r="Q216" s="2"/>
      <c r="R216" s="99"/>
      <c r="S216" s="99"/>
      <c r="T216" s="114"/>
      <c r="U216" s="114"/>
      <c r="V216" s="99"/>
      <c r="W216" s="99"/>
      <c r="X216" s="99"/>
      <c r="Y216" s="99"/>
      <c r="Z216" s="99"/>
      <c r="AA216" s="99"/>
      <c r="AB216" s="99"/>
      <c r="AC216" s="99"/>
      <c r="AD216" s="99"/>
      <c r="AE216" s="2"/>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2"/>
      <c r="BG216" s="2"/>
      <c r="BH216" s="2"/>
      <c r="BI216" s="99"/>
      <c r="BJ216" s="99"/>
      <c r="BK216" s="99"/>
      <c r="BL216" s="99"/>
      <c r="BM216" s="99"/>
      <c r="BN216" s="99"/>
      <c r="BO216" s="99"/>
      <c r="BP216" s="99"/>
      <c r="BQ216" s="99"/>
      <c r="CD216" s="99"/>
    </row>
    <row r="217" spans="3:82" ht="15.75" customHeight="1" x14ac:dyDescent="0.3">
      <c r="C217" s="2"/>
      <c r="D217" s="2"/>
      <c r="E217" s="99"/>
      <c r="F217" s="99"/>
      <c r="G217" s="99"/>
      <c r="H217" s="99"/>
      <c r="I217" s="99"/>
      <c r="J217" s="2"/>
      <c r="K217" s="99"/>
      <c r="L217" s="114"/>
      <c r="M217" s="114"/>
      <c r="N217" s="99"/>
      <c r="O217" s="99"/>
      <c r="P217" s="99"/>
      <c r="Q217" s="2"/>
      <c r="R217" s="99"/>
      <c r="S217" s="99"/>
      <c r="T217" s="114"/>
      <c r="U217" s="114"/>
      <c r="V217" s="99"/>
      <c r="W217" s="99"/>
      <c r="X217" s="99"/>
      <c r="Y217" s="99"/>
      <c r="Z217" s="99"/>
      <c r="AA217" s="99"/>
      <c r="AB217" s="99"/>
      <c r="AC217" s="99"/>
      <c r="AD217" s="99"/>
      <c r="AE217" s="2"/>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2"/>
      <c r="BG217" s="2"/>
      <c r="BH217" s="2"/>
      <c r="BI217" s="99"/>
      <c r="BJ217" s="99"/>
      <c r="BK217" s="99"/>
      <c r="BL217" s="99"/>
      <c r="BM217" s="99"/>
      <c r="BN217" s="99"/>
      <c r="BO217" s="99"/>
      <c r="BP217" s="99"/>
      <c r="BQ217" s="99"/>
      <c r="CD217" s="99"/>
    </row>
    <row r="218" spans="3:82" ht="15.75" customHeight="1" x14ac:dyDescent="0.3">
      <c r="C218" s="2"/>
      <c r="D218" s="2"/>
      <c r="E218" s="99"/>
      <c r="F218" s="99"/>
      <c r="G218" s="99"/>
      <c r="H218" s="99"/>
      <c r="I218" s="99"/>
      <c r="J218" s="2"/>
      <c r="K218" s="99"/>
      <c r="L218" s="114"/>
      <c r="M218" s="114"/>
      <c r="N218" s="99"/>
      <c r="O218" s="99"/>
      <c r="P218" s="99"/>
      <c r="Q218" s="2"/>
      <c r="R218" s="99"/>
      <c r="S218" s="99"/>
      <c r="T218" s="114"/>
      <c r="U218" s="114"/>
      <c r="V218" s="99"/>
      <c r="W218" s="99"/>
      <c r="X218" s="99"/>
      <c r="Y218" s="99"/>
      <c r="Z218" s="99"/>
      <c r="AA218" s="99"/>
      <c r="AB218" s="99"/>
      <c r="AC218" s="99"/>
      <c r="AD218" s="99"/>
      <c r="AE218" s="2"/>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2"/>
      <c r="BG218" s="2"/>
      <c r="BH218" s="2"/>
      <c r="BI218" s="99"/>
      <c r="BJ218" s="99"/>
      <c r="BK218" s="99"/>
      <c r="BL218" s="99"/>
      <c r="BM218" s="99"/>
      <c r="BN218" s="99"/>
      <c r="BO218" s="99"/>
      <c r="BP218" s="99"/>
      <c r="BQ218" s="99"/>
      <c r="CD218" s="99"/>
    </row>
    <row r="219" spans="3:82" ht="15.75" customHeight="1" x14ac:dyDescent="0.3">
      <c r="C219" s="2"/>
      <c r="D219" s="2"/>
      <c r="E219" s="99"/>
      <c r="F219" s="99"/>
      <c r="G219" s="99"/>
      <c r="H219" s="99"/>
      <c r="I219" s="99"/>
      <c r="J219" s="2"/>
      <c r="K219" s="99"/>
      <c r="L219" s="114"/>
      <c r="M219" s="114"/>
      <c r="N219" s="99"/>
      <c r="O219" s="99"/>
      <c r="P219" s="99"/>
      <c r="Q219" s="2"/>
      <c r="R219" s="99"/>
      <c r="S219" s="99"/>
      <c r="T219" s="114"/>
      <c r="U219" s="114"/>
      <c r="V219" s="99"/>
      <c r="W219" s="99"/>
      <c r="X219" s="99"/>
      <c r="Y219" s="99"/>
      <c r="Z219" s="99"/>
      <c r="AA219" s="99"/>
      <c r="AB219" s="99"/>
      <c r="AC219" s="99"/>
      <c r="AD219" s="99"/>
      <c r="AE219" s="2"/>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2"/>
      <c r="BG219" s="2"/>
      <c r="BH219" s="2"/>
      <c r="BI219" s="99"/>
      <c r="BJ219" s="99"/>
      <c r="BK219" s="99"/>
      <c r="BL219" s="99"/>
      <c r="BM219" s="99"/>
      <c r="BN219" s="99"/>
      <c r="BO219" s="99"/>
      <c r="BP219" s="99"/>
      <c r="BQ219" s="99"/>
      <c r="CD219" s="99"/>
    </row>
    <row r="220" spans="3:82" ht="15.75" customHeight="1" x14ac:dyDescent="0.3">
      <c r="C220" s="2"/>
      <c r="D220" s="2"/>
      <c r="E220" s="99"/>
      <c r="F220" s="99"/>
      <c r="G220" s="99"/>
      <c r="H220" s="99"/>
      <c r="I220" s="99"/>
      <c r="J220" s="2"/>
      <c r="K220" s="99"/>
      <c r="L220" s="114"/>
      <c r="M220" s="114"/>
      <c r="N220" s="99"/>
      <c r="O220" s="99"/>
      <c r="P220" s="99"/>
      <c r="Q220" s="2"/>
      <c r="R220" s="99"/>
      <c r="S220" s="99"/>
      <c r="T220" s="114"/>
      <c r="U220" s="114"/>
      <c r="V220" s="99"/>
      <c r="W220" s="99"/>
      <c r="X220" s="99"/>
      <c r="Y220" s="99"/>
      <c r="Z220" s="99"/>
      <c r="AA220" s="99"/>
      <c r="AB220" s="99"/>
      <c r="AC220" s="99"/>
      <c r="AD220" s="99"/>
      <c r="AE220" s="2"/>
      <c r="AF220" s="99"/>
      <c r="AG220" s="99"/>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2"/>
      <c r="BG220" s="2"/>
      <c r="BH220" s="2"/>
      <c r="BI220" s="99"/>
      <c r="BJ220" s="99"/>
      <c r="BK220" s="99"/>
      <c r="BL220" s="99"/>
      <c r="BM220" s="99"/>
      <c r="BN220" s="99"/>
      <c r="BO220" s="99"/>
      <c r="BP220" s="99"/>
      <c r="BQ220" s="99"/>
      <c r="CD220" s="99"/>
    </row>
    <row r="221" spans="3:82" ht="15.75" customHeight="1" x14ac:dyDescent="0.3">
      <c r="C221" s="2"/>
      <c r="D221" s="2"/>
      <c r="E221" s="99"/>
      <c r="F221" s="99"/>
      <c r="G221" s="99"/>
      <c r="H221" s="99"/>
      <c r="I221" s="99"/>
      <c r="J221" s="2"/>
      <c r="K221" s="99"/>
      <c r="L221" s="114"/>
      <c r="M221" s="114"/>
      <c r="N221" s="99"/>
      <c r="O221" s="99"/>
      <c r="P221" s="99"/>
      <c r="Q221" s="2"/>
      <c r="R221" s="99"/>
      <c r="S221" s="99"/>
      <c r="T221" s="114"/>
      <c r="U221" s="114"/>
      <c r="V221" s="99"/>
      <c r="W221" s="99"/>
      <c r="X221" s="99"/>
      <c r="Y221" s="99"/>
      <c r="Z221" s="99"/>
      <c r="AA221" s="99"/>
      <c r="AB221" s="99"/>
      <c r="AC221" s="99"/>
      <c r="AD221" s="99"/>
      <c r="AE221" s="2"/>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2"/>
      <c r="BG221" s="2"/>
      <c r="BH221" s="2"/>
      <c r="BI221" s="99"/>
      <c r="BJ221" s="99"/>
      <c r="BK221" s="99"/>
      <c r="BL221" s="99"/>
      <c r="BM221" s="99"/>
      <c r="BN221" s="99"/>
      <c r="BO221" s="99"/>
      <c r="BP221" s="99"/>
      <c r="BQ221" s="99"/>
      <c r="CD221" s="99"/>
    </row>
    <row r="222" spans="3:82" ht="15.75" customHeight="1" x14ac:dyDescent="0.3">
      <c r="C222" s="2"/>
      <c r="D222" s="2"/>
      <c r="E222" s="99"/>
      <c r="F222" s="99"/>
      <c r="G222" s="99"/>
      <c r="H222" s="99"/>
      <c r="I222" s="99"/>
      <c r="J222" s="2"/>
      <c r="K222" s="99"/>
      <c r="L222" s="114"/>
      <c r="M222" s="114"/>
      <c r="N222" s="99"/>
      <c r="O222" s="99"/>
      <c r="P222" s="99"/>
      <c r="Q222" s="2"/>
      <c r="R222" s="99"/>
      <c r="S222" s="99"/>
      <c r="T222" s="114"/>
      <c r="U222" s="114"/>
      <c r="V222" s="99"/>
      <c r="W222" s="99"/>
      <c r="X222" s="99"/>
      <c r="Y222" s="99"/>
      <c r="Z222" s="99"/>
      <c r="AA222" s="99"/>
      <c r="AB222" s="99"/>
      <c r="AC222" s="99"/>
      <c r="AD222" s="99"/>
      <c r="AE222" s="2"/>
      <c r="AF222" s="99"/>
      <c r="AG222" s="99"/>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2"/>
      <c r="BG222" s="2"/>
      <c r="BH222" s="2"/>
      <c r="BI222" s="99"/>
      <c r="BJ222" s="99"/>
      <c r="BK222" s="99"/>
      <c r="BL222" s="99"/>
      <c r="BM222" s="99"/>
      <c r="BN222" s="99"/>
      <c r="BO222" s="99"/>
      <c r="BP222" s="99"/>
      <c r="BQ222" s="99"/>
      <c r="CD222" s="99"/>
    </row>
    <row r="223" spans="3:82" ht="15.75" customHeight="1" x14ac:dyDescent="0.3">
      <c r="C223" s="2"/>
      <c r="D223" s="2"/>
      <c r="E223" s="99"/>
      <c r="F223" s="99"/>
      <c r="G223" s="99"/>
      <c r="H223" s="99"/>
      <c r="I223" s="99"/>
      <c r="J223" s="2"/>
      <c r="K223" s="99"/>
      <c r="L223" s="114"/>
      <c r="M223" s="114"/>
      <c r="N223" s="99"/>
      <c r="O223" s="99"/>
      <c r="P223" s="99"/>
      <c r="Q223" s="2"/>
      <c r="R223" s="99"/>
      <c r="S223" s="99"/>
      <c r="T223" s="114"/>
      <c r="U223" s="114"/>
      <c r="V223" s="99"/>
      <c r="W223" s="99"/>
      <c r="X223" s="99"/>
      <c r="Y223" s="99"/>
      <c r="Z223" s="99"/>
      <c r="AA223" s="99"/>
      <c r="AB223" s="99"/>
      <c r="AC223" s="99"/>
      <c r="AD223" s="99"/>
      <c r="AE223" s="2"/>
      <c r="AF223" s="99"/>
      <c r="AG223" s="99"/>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2"/>
      <c r="BG223" s="2"/>
      <c r="BH223" s="2"/>
      <c r="BI223" s="99"/>
      <c r="BJ223" s="99"/>
      <c r="BK223" s="99"/>
      <c r="BL223" s="99"/>
      <c r="BM223" s="99"/>
      <c r="BN223" s="99"/>
      <c r="BO223" s="99"/>
      <c r="BP223" s="99"/>
      <c r="BQ223" s="99"/>
      <c r="CD223" s="99"/>
    </row>
    <row r="224" spans="3:82" ht="15.75" customHeight="1" x14ac:dyDescent="0.3">
      <c r="C224" s="2"/>
      <c r="D224" s="2"/>
      <c r="E224" s="99"/>
      <c r="F224" s="99"/>
      <c r="G224" s="99"/>
      <c r="H224" s="99"/>
      <c r="I224" s="99"/>
      <c r="J224" s="2"/>
      <c r="K224" s="99"/>
      <c r="L224" s="114"/>
      <c r="M224" s="114"/>
      <c r="N224" s="99"/>
      <c r="O224" s="99"/>
      <c r="P224" s="99"/>
      <c r="Q224" s="2"/>
      <c r="R224" s="99"/>
      <c r="S224" s="99"/>
      <c r="T224" s="114"/>
      <c r="U224" s="114"/>
      <c r="V224" s="99"/>
      <c r="W224" s="99"/>
      <c r="X224" s="99"/>
      <c r="Y224" s="99"/>
      <c r="Z224" s="99"/>
      <c r="AA224" s="99"/>
      <c r="AB224" s="99"/>
      <c r="AC224" s="99"/>
      <c r="AD224" s="99"/>
      <c r="AE224" s="2"/>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2"/>
      <c r="BG224" s="2"/>
      <c r="BH224" s="2"/>
      <c r="BI224" s="99"/>
      <c r="BJ224" s="99"/>
      <c r="BK224" s="99"/>
      <c r="BL224" s="99"/>
      <c r="BM224" s="99"/>
      <c r="BN224" s="99"/>
      <c r="BO224" s="99"/>
      <c r="BP224" s="99"/>
      <c r="BQ224" s="99"/>
      <c r="CD224" s="99"/>
    </row>
    <row r="225" spans="3:82" ht="15.75" customHeight="1" x14ac:dyDescent="0.3">
      <c r="C225" s="2"/>
      <c r="D225" s="2"/>
      <c r="E225" s="99"/>
      <c r="F225" s="99"/>
      <c r="G225" s="99"/>
      <c r="H225" s="99"/>
      <c r="I225" s="99"/>
      <c r="J225" s="2"/>
      <c r="K225" s="99"/>
      <c r="L225" s="114"/>
      <c r="M225" s="114"/>
      <c r="N225" s="99"/>
      <c r="O225" s="99"/>
      <c r="P225" s="99"/>
      <c r="Q225" s="2"/>
      <c r="R225" s="99"/>
      <c r="S225" s="99"/>
      <c r="T225" s="114"/>
      <c r="U225" s="114"/>
      <c r="V225" s="99"/>
      <c r="W225" s="99"/>
      <c r="X225" s="99"/>
      <c r="Y225" s="99"/>
      <c r="Z225" s="99"/>
      <c r="AA225" s="99"/>
      <c r="AB225" s="99"/>
      <c r="AC225" s="99"/>
      <c r="AD225" s="99"/>
      <c r="AE225" s="2"/>
      <c r="AF225" s="99"/>
      <c r="AG225" s="99"/>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2"/>
      <c r="BG225" s="2"/>
      <c r="BH225" s="2"/>
      <c r="BI225" s="99"/>
      <c r="BJ225" s="99"/>
      <c r="BK225" s="99"/>
      <c r="BL225" s="99"/>
      <c r="BM225" s="99"/>
      <c r="BN225" s="99"/>
      <c r="BO225" s="99"/>
      <c r="BP225" s="99"/>
      <c r="BQ225" s="99"/>
      <c r="CD225" s="99"/>
    </row>
    <row r="226" spans="3:82" ht="15.75" customHeight="1" x14ac:dyDescent="0.3">
      <c r="C226" s="2"/>
      <c r="D226" s="2"/>
      <c r="E226" s="99"/>
      <c r="F226" s="99"/>
      <c r="G226" s="99"/>
      <c r="H226" s="99"/>
      <c r="I226" s="99"/>
      <c r="J226" s="2"/>
      <c r="K226" s="99"/>
      <c r="L226" s="114"/>
      <c r="M226" s="114"/>
      <c r="N226" s="99"/>
      <c r="O226" s="99"/>
      <c r="P226" s="99"/>
      <c r="Q226" s="2"/>
      <c r="R226" s="99"/>
      <c r="S226" s="99"/>
      <c r="T226" s="114"/>
      <c r="U226" s="114"/>
      <c r="V226" s="99"/>
      <c r="W226" s="99"/>
      <c r="X226" s="99"/>
      <c r="Y226" s="99"/>
      <c r="Z226" s="99"/>
      <c r="AA226" s="99"/>
      <c r="AB226" s="99"/>
      <c r="AC226" s="99"/>
      <c r="AD226" s="99"/>
      <c r="AE226" s="2"/>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2"/>
      <c r="BG226" s="2"/>
      <c r="BH226" s="2"/>
      <c r="BI226" s="99"/>
      <c r="BJ226" s="99"/>
      <c r="BK226" s="99"/>
      <c r="BL226" s="99"/>
      <c r="BM226" s="99"/>
      <c r="BN226" s="99"/>
      <c r="BO226" s="99"/>
      <c r="BP226" s="99"/>
      <c r="BQ226" s="99"/>
      <c r="CD226" s="99"/>
    </row>
    <row r="227" spans="3:82" ht="15.75" customHeight="1" x14ac:dyDescent="0.3">
      <c r="C227" s="2"/>
      <c r="D227" s="2"/>
      <c r="E227" s="99"/>
      <c r="F227" s="99"/>
      <c r="G227" s="99"/>
      <c r="H227" s="99"/>
      <c r="I227" s="99"/>
      <c r="J227" s="2"/>
      <c r="K227" s="99"/>
      <c r="L227" s="114"/>
      <c r="M227" s="114"/>
      <c r="N227" s="99"/>
      <c r="O227" s="99"/>
      <c r="P227" s="99"/>
      <c r="Q227" s="2"/>
      <c r="R227" s="99"/>
      <c r="S227" s="99"/>
      <c r="T227" s="114"/>
      <c r="U227" s="114"/>
      <c r="V227" s="99"/>
      <c r="W227" s="99"/>
      <c r="X227" s="99"/>
      <c r="Y227" s="99"/>
      <c r="Z227" s="99"/>
      <c r="AA227" s="99"/>
      <c r="AB227" s="99"/>
      <c r="AC227" s="99"/>
      <c r="AD227" s="99"/>
      <c r="AE227" s="2"/>
      <c r="AF227" s="99"/>
      <c r="AG227" s="99"/>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2"/>
      <c r="BG227" s="2"/>
      <c r="BH227" s="2"/>
      <c r="BI227" s="99"/>
      <c r="BJ227" s="99"/>
      <c r="BK227" s="99"/>
      <c r="BL227" s="99"/>
      <c r="BM227" s="99"/>
      <c r="BN227" s="99"/>
      <c r="BO227" s="99"/>
      <c r="BP227" s="99"/>
      <c r="BQ227" s="99"/>
      <c r="CD227" s="99"/>
    </row>
    <row r="228" spans="3:82" ht="15.75" customHeight="1" x14ac:dyDescent="0.3">
      <c r="C228" s="2"/>
      <c r="D228" s="2"/>
      <c r="E228" s="99"/>
      <c r="F228" s="99"/>
      <c r="G228" s="99"/>
      <c r="H228" s="99"/>
      <c r="I228" s="99"/>
      <c r="J228" s="2"/>
      <c r="K228" s="99"/>
      <c r="L228" s="114"/>
      <c r="M228" s="114"/>
      <c r="N228" s="99"/>
      <c r="O228" s="99"/>
      <c r="P228" s="99"/>
      <c r="Q228" s="2"/>
      <c r="R228" s="99"/>
      <c r="S228" s="99"/>
      <c r="T228" s="114"/>
      <c r="U228" s="114"/>
      <c r="V228" s="99"/>
      <c r="W228" s="99"/>
      <c r="X228" s="99"/>
      <c r="Y228" s="99"/>
      <c r="Z228" s="99"/>
      <c r="AA228" s="99"/>
      <c r="AB228" s="99"/>
      <c r="AC228" s="99"/>
      <c r="AD228" s="99"/>
      <c r="AE228" s="2"/>
      <c r="AF228" s="99"/>
      <c r="AG228" s="99"/>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2"/>
      <c r="BG228" s="2"/>
      <c r="BH228" s="2"/>
      <c r="BI228" s="99"/>
      <c r="BJ228" s="99"/>
      <c r="BK228" s="99"/>
      <c r="BL228" s="99"/>
      <c r="BM228" s="99"/>
      <c r="BN228" s="99"/>
      <c r="BO228" s="99"/>
      <c r="BP228" s="99"/>
      <c r="BQ228" s="99"/>
      <c r="CD228" s="99"/>
    </row>
    <row r="229" spans="3:82" ht="15.75" customHeight="1" x14ac:dyDescent="0.3">
      <c r="C229" s="2"/>
      <c r="D229" s="2"/>
      <c r="E229" s="99"/>
      <c r="F229" s="99"/>
      <c r="G229" s="99"/>
      <c r="H229" s="99"/>
      <c r="I229" s="99"/>
      <c r="J229" s="2"/>
      <c r="K229" s="99"/>
      <c r="L229" s="114"/>
      <c r="M229" s="114"/>
      <c r="N229" s="99"/>
      <c r="O229" s="99"/>
      <c r="P229" s="99"/>
      <c r="Q229" s="2"/>
      <c r="R229" s="99"/>
      <c r="S229" s="99"/>
      <c r="T229" s="114"/>
      <c r="U229" s="114"/>
      <c r="V229" s="99"/>
      <c r="W229" s="99"/>
      <c r="X229" s="99"/>
      <c r="Y229" s="99"/>
      <c r="Z229" s="99"/>
      <c r="AA229" s="99"/>
      <c r="AB229" s="99"/>
      <c r="AC229" s="99"/>
      <c r="AD229" s="99"/>
      <c r="AE229" s="2"/>
      <c r="AF229" s="99"/>
      <c r="AG229" s="99"/>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2"/>
      <c r="BG229" s="2"/>
      <c r="BH229" s="2"/>
      <c r="BI229" s="99"/>
      <c r="BJ229" s="99"/>
      <c r="BK229" s="99"/>
      <c r="BL229" s="99"/>
      <c r="BM229" s="99"/>
      <c r="BN229" s="99"/>
      <c r="BO229" s="99"/>
      <c r="BP229" s="99"/>
      <c r="BQ229" s="99"/>
      <c r="CD229" s="99"/>
    </row>
    <row r="230" spans="3:82" ht="15.75" customHeight="1" x14ac:dyDescent="0.3">
      <c r="C230" s="2"/>
      <c r="D230" s="2"/>
      <c r="E230" s="99"/>
      <c r="F230" s="99"/>
      <c r="G230" s="99"/>
      <c r="H230" s="99"/>
      <c r="I230" s="99"/>
      <c r="J230" s="2"/>
      <c r="K230" s="99"/>
      <c r="L230" s="114"/>
      <c r="M230" s="114"/>
      <c r="N230" s="99"/>
      <c r="O230" s="99"/>
      <c r="P230" s="99"/>
      <c r="Q230" s="2"/>
      <c r="R230" s="99"/>
      <c r="S230" s="99"/>
      <c r="T230" s="114"/>
      <c r="U230" s="114"/>
      <c r="V230" s="99"/>
      <c r="W230" s="99"/>
      <c r="X230" s="99"/>
      <c r="Y230" s="99"/>
      <c r="Z230" s="99"/>
      <c r="AA230" s="99"/>
      <c r="AB230" s="99"/>
      <c r="AC230" s="99"/>
      <c r="AD230" s="99"/>
      <c r="AE230" s="2"/>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2"/>
      <c r="BG230" s="2"/>
      <c r="BH230" s="2"/>
      <c r="BI230" s="99"/>
      <c r="BJ230" s="99"/>
      <c r="BK230" s="99"/>
      <c r="BL230" s="99"/>
      <c r="BM230" s="99"/>
      <c r="BN230" s="99"/>
      <c r="BO230" s="99"/>
      <c r="BP230" s="99"/>
      <c r="BQ230" s="99"/>
      <c r="CD230" s="99"/>
    </row>
    <row r="231" spans="3:82" ht="15.75" customHeight="1" x14ac:dyDescent="0.3">
      <c r="C231" s="2"/>
      <c r="D231" s="2"/>
      <c r="E231" s="99"/>
      <c r="F231" s="99"/>
      <c r="G231" s="99"/>
      <c r="H231" s="99"/>
      <c r="I231" s="99"/>
      <c r="J231" s="2"/>
      <c r="K231" s="99"/>
      <c r="L231" s="114"/>
      <c r="M231" s="114"/>
      <c r="N231" s="99"/>
      <c r="O231" s="99"/>
      <c r="P231" s="99"/>
      <c r="Q231" s="2"/>
      <c r="R231" s="99"/>
      <c r="S231" s="99"/>
      <c r="T231" s="114"/>
      <c r="U231" s="114"/>
      <c r="V231" s="99"/>
      <c r="W231" s="99"/>
      <c r="X231" s="99"/>
      <c r="Y231" s="99"/>
      <c r="Z231" s="99"/>
      <c r="AA231" s="99"/>
      <c r="AB231" s="99"/>
      <c r="AC231" s="99"/>
      <c r="AD231" s="99"/>
      <c r="AE231" s="2"/>
      <c r="AF231" s="99"/>
      <c r="AG231" s="99"/>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2"/>
      <c r="BG231" s="2"/>
      <c r="BH231" s="2"/>
      <c r="BI231" s="99"/>
      <c r="BJ231" s="99"/>
      <c r="BK231" s="99"/>
      <c r="BL231" s="99"/>
      <c r="BM231" s="99"/>
      <c r="BN231" s="99"/>
      <c r="BO231" s="99"/>
      <c r="BP231" s="99"/>
      <c r="BQ231" s="99"/>
      <c r="CD231" s="99"/>
    </row>
    <row r="232" spans="3:82" ht="15.75" customHeight="1" x14ac:dyDescent="0.3">
      <c r="C232" s="2"/>
      <c r="D232" s="2"/>
      <c r="E232" s="99"/>
      <c r="F232" s="99"/>
      <c r="G232" s="99"/>
      <c r="H232" s="99"/>
      <c r="I232" s="99"/>
      <c r="J232" s="2"/>
      <c r="K232" s="99"/>
      <c r="L232" s="114"/>
      <c r="M232" s="114"/>
      <c r="N232" s="99"/>
      <c r="O232" s="99"/>
      <c r="P232" s="99"/>
      <c r="Q232" s="2"/>
      <c r="R232" s="99"/>
      <c r="S232" s="99"/>
      <c r="T232" s="114"/>
      <c r="U232" s="114"/>
      <c r="V232" s="99"/>
      <c r="W232" s="99"/>
      <c r="X232" s="99"/>
      <c r="Y232" s="99"/>
      <c r="Z232" s="99"/>
      <c r="AA232" s="99"/>
      <c r="AB232" s="99"/>
      <c r="AC232" s="99"/>
      <c r="AD232" s="99"/>
      <c r="AE232" s="2"/>
      <c r="AF232" s="99"/>
      <c r="AG232" s="99"/>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2"/>
      <c r="BG232" s="2"/>
      <c r="BH232" s="2"/>
      <c r="BI232" s="99"/>
      <c r="BJ232" s="99"/>
      <c r="BK232" s="99"/>
      <c r="BL232" s="99"/>
      <c r="BM232" s="99"/>
      <c r="BN232" s="99"/>
      <c r="BO232" s="99"/>
      <c r="BP232" s="99"/>
      <c r="BQ232" s="99"/>
      <c r="CD232" s="99"/>
    </row>
    <row r="233" spans="3:82" ht="15.75" customHeight="1" x14ac:dyDescent="0.3">
      <c r="C233" s="2"/>
      <c r="D233" s="2"/>
      <c r="E233" s="99"/>
      <c r="F233" s="99"/>
      <c r="G233" s="99"/>
      <c r="H233" s="99"/>
      <c r="I233" s="99"/>
      <c r="J233" s="2"/>
      <c r="K233" s="99"/>
      <c r="L233" s="114"/>
      <c r="M233" s="114"/>
      <c r="N233" s="99"/>
      <c r="O233" s="99"/>
      <c r="P233" s="99"/>
      <c r="Q233" s="2"/>
      <c r="R233" s="99"/>
      <c r="S233" s="99"/>
      <c r="T233" s="114"/>
      <c r="U233" s="114"/>
      <c r="V233" s="99"/>
      <c r="W233" s="99"/>
      <c r="X233" s="99"/>
      <c r="Y233" s="99"/>
      <c r="Z233" s="99"/>
      <c r="AA233" s="99"/>
      <c r="AB233" s="99"/>
      <c r="AC233" s="99"/>
      <c r="AD233" s="99"/>
      <c r="AE233" s="2"/>
      <c r="AF233" s="99"/>
      <c r="AG233" s="99"/>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2"/>
      <c r="BG233" s="2"/>
      <c r="BH233" s="2"/>
      <c r="BI233" s="99"/>
      <c r="BJ233" s="99"/>
      <c r="BK233" s="99"/>
      <c r="BL233" s="99"/>
      <c r="BM233" s="99"/>
      <c r="BN233" s="99"/>
      <c r="BO233" s="99"/>
      <c r="BP233" s="99"/>
      <c r="BQ233" s="99"/>
      <c r="CD233" s="99"/>
    </row>
    <row r="234" spans="3:82" ht="15.75" customHeight="1" x14ac:dyDescent="0.3">
      <c r="C234" s="2"/>
      <c r="D234" s="2"/>
      <c r="E234" s="99"/>
      <c r="F234" s="99"/>
      <c r="G234" s="99"/>
      <c r="H234" s="99"/>
      <c r="I234" s="99"/>
      <c r="J234" s="2"/>
      <c r="K234" s="99"/>
      <c r="L234" s="114"/>
      <c r="M234" s="114"/>
      <c r="N234" s="99"/>
      <c r="O234" s="99"/>
      <c r="P234" s="99"/>
      <c r="Q234" s="2"/>
      <c r="R234" s="99"/>
      <c r="S234" s="99"/>
      <c r="T234" s="114"/>
      <c r="U234" s="114"/>
      <c r="V234" s="99"/>
      <c r="W234" s="99"/>
      <c r="X234" s="99"/>
      <c r="Y234" s="99"/>
      <c r="Z234" s="99"/>
      <c r="AA234" s="99"/>
      <c r="AB234" s="99"/>
      <c r="AC234" s="99"/>
      <c r="AD234" s="99"/>
      <c r="AE234" s="2"/>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2"/>
      <c r="BG234" s="2"/>
      <c r="BH234" s="2"/>
      <c r="BI234" s="99"/>
      <c r="BJ234" s="99"/>
      <c r="BK234" s="99"/>
      <c r="BL234" s="99"/>
      <c r="BM234" s="99"/>
      <c r="BN234" s="99"/>
      <c r="BO234" s="99"/>
      <c r="BP234" s="99"/>
      <c r="BQ234" s="99"/>
      <c r="CD234" s="99"/>
    </row>
    <row r="235" spans="3:82" ht="15.75" customHeight="1" x14ac:dyDescent="0.3">
      <c r="C235" s="2"/>
      <c r="D235" s="2"/>
      <c r="E235" s="99"/>
      <c r="F235" s="99"/>
      <c r="G235" s="99"/>
      <c r="H235" s="99"/>
      <c r="I235" s="99"/>
      <c r="J235" s="2"/>
      <c r="K235" s="99"/>
      <c r="L235" s="114"/>
      <c r="M235" s="114"/>
      <c r="N235" s="99"/>
      <c r="O235" s="99"/>
      <c r="P235" s="99"/>
      <c r="Q235" s="2"/>
      <c r="R235" s="99"/>
      <c r="S235" s="99"/>
      <c r="T235" s="114"/>
      <c r="U235" s="114"/>
      <c r="V235" s="99"/>
      <c r="W235" s="99"/>
      <c r="X235" s="99"/>
      <c r="Y235" s="99"/>
      <c r="Z235" s="99"/>
      <c r="AA235" s="99"/>
      <c r="AB235" s="99"/>
      <c r="AC235" s="99"/>
      <c r="AD235" s="99"/>
      <c r="AE235" s="2"/>
      <c r="AF235" s="99"/>
      <c r="AG235" s="99"/>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2"/>
      <c r="BG235" s="2"/>
      <c r="BH235" s="2"/>
      <c r="BI235" s="99"/>
      <c r="BJ235" s="99"/>
      <c r="BK235" s="99"/>
      <c r="BL235" s="99"/>
      <c r="BM235" s="99"/>
      <c r="BN235" s="99"/>
      <c r="BO235" s="99"/>
      <c r="BP235" s="99"/>
      <c r="BQ235" s="99"/>
      <c r="CD235" s="99"/>
    </row>
    <row r="236" spans="3:82" ht="15.75" customHeight="1" x14ac:dyDescent="0.3">
      <c r="C236" s="2"/>
      <c r="D236" s="2"/>
      <c r="E236" s="99"/>
      <c r="F236" s="99"/>
      <c r="G236" s="99"/>
      <c r="H236" s="99"/>
      <c r="I236" s="99"/>
      <c r="J236" s="2"/>
      <c r="K236" s="99"/>
      <c r="L236" s="114"/>
      <c r="M236" s="114"/>
      <c r="N236" s="99"/>
      <c r="O236" s="99"/>
      <c r="P236" s="99"/>
      <c r="Q236" s="2"/>
      <c r="R236" s="99"/>
      <c r="S236" s="99"/>
      <c r="T236" s="114"/>
      <c r="U236" s="114"/>
      <c r="V236" s="99"/>
      <c r="W236" s="99"/>
      <c r="X236" s="99"/>
      <c r="Y236" s="99"/>
      <c r="Z236" s="99"/>
      <c r="AA236" s="99"/>
      <c r="AB236" s="99"/>
      <c r="AC236" s="99"/>
      <c r="AD236" s="99"/>
      <c r="AE236" s="2"/>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2"/>
      <c r="BG236" s="2"/>
      <c r="BH236" s="2"/>
      <c r="BI236" s="99"/>
      <c r="BJ236" s="99"/>
      <c r="BK236" s="99"/>
      <c r="BL236" s="99"/>
      <c r="BM236" s="99"/>
      <c r="BN236" s="99"/>
      <c r="BO236" s="99"/>
      <c r="BP236" s="99"/>
      <c r="BQ236" s="99"/>
      <c r="CD236" s="99"/>
    </row>
    <row r="237" spans="3:82" ht="15.75" customHeight="1" x14ac:dyDescent="0.3">
      <c r="C237" s="2"/>
      <c r="D237" s="2"/>
      <c r="E237" s="99"/>
      <c r="F237" s="99"/>
      <c r="G237" s="99"/>
      <c r="H237" s="99"/>
      <c r="I237" s="99"/>
      <c r="J237" s="2"/>
      <c r="K237" s="99"/>
      <c r="L237" s="114"/>
      <c r="M237" s="114"/>
      <c r="N237" s="99"/>
      <c r="O237" s="99"/>
      <c r="P237" s="99"/>
      <c r="Q237" s="2"/>
      <c r="R237" s="99"/>
      <c r="S237" s="99"/>
      <c r="T237" s="114"/>
      <c r="U237" s="114"/>
      <c r="V237" s="99"/>
      <c r="W237" s="99"/>
      <c r="X237" s="99"/>
      <c r="Y237" s="99"/>
      <c r="Z237" s="99"/>
      <c r="AA237" s="99"/>
      <c r="AB237" s="99"/>
      <c r="AC237" s="99"/>
      <c r="AD237" s="99"/>
      <c r="AE237" s="2"/>
      <c r="AF237" s="99"/>
      <c r="AG237" s="99"/>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2"/>
      <c r="BG237" s="2"/>
      <c r="BH237" s="2"/>
      <c r="BI237" s="99"/>
      <c r="BJ237" s="99"/>
      <c r="BK237" s="99"/>
      <c r="BL237" s="99"/>
      <c r="BM237" s="99"/>
      <c r="BN237" s="99"/>
      <c r="BO237" s="99"/>
      <c r="BP237" s="99"/>
      <c r="BQ237" s="99"/>
      <c r="CD237" s="99"/>
    </row>
    <row r="238" spans="3:82" ht="15.75" customHeight="1" x14ac:dyDescent="0.3">
      <c r="C238" s="2"/>
      <c r="D238" s="2"/>
      <c r="E238" s="99"/>
      <c r="F238" s="99"/>
      <c r="G238" s="99"/>
      <c r="H238" s="99"/>
      <c r="I238" s="99"/>
      <c r="J238" s="2"/>
      <c r="K238" s="99"/>
      <c r="L238" s="114"/>
      <c r="M238" s="114"/>
      <c r="N238" s="99"/>
      <c r="O238" s="99"/>
      <c r="P238" s="99"/>
      <c r="Q238" s="2"/>
      <c r="R238" s="99"/>
      <c r="S238" s="99"/>
      <c r="T238" s="114"/>
      <c r="U238" s="114"/>
      <c r="V238" s="99"/>
      <c r="W238" s="99"/>
      <c r="X238" s="99"/>
      <c r="Y238" s="99"/>
      <c r="Z238" s="99"/>
      <c r="AA238" s="99"/>
      <c r="AB238" s="99"/>
      <c r="AC238" s="99"/>
      <c r="AD238" s="99"/>
      <c r="AE238" s="2"/>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c r="BB238" s="99"/>
      <c r="BC238" s="99"/>
      <c r="BD238" s="99"/>
      <c r="BE238" s="99"/>
      <c r="BF238" s="2"/>
      <c r="BG238" s="2"/>
      <c r="BH238" s="2"/>
      <c r="BI238" s="99"/>
      <c r="BJ238" s="99"/>
      <c r="BK238" s="99"/>
      <c r="BL238" s="99"/>
      <c r="BM238" s="99"/>
      <c r="BN238" s="99"/>
      <c r="BO238" s="99"/>
      <c r="BP238" s="99"/>
      <c r="BQ238" s="99"/>
      <c r="CD238" s="99"/>
    </row>
    <row r="239" spans="3:82" ht="15.75" customHeight="1" x14ac:dyDescent="0.3">
      <c r="C239" s="2"/>
      <c r="D239" s="2"/>
      <c r="E239" s="99"/>
      <c r="F239" s="99"/>
      <c r="G239" s="99"/>
      <c r="H239" s="99"/>
      <c r="I239" s="99"/>
      <c r="J239" s="2"/>
      <c r="K239" s="99"/>
      <c r="L239" s="114"/>
      <c r="M239" s="114"/>
      <c r="N239" s="99"/>
      <c r="O239" s="99"/>
      <c r="P239" s="99"/>
      <c r="Q239" s="2"/>
      <c r="R239" s="99"/>
      <c r="S239" s="99"/>
      <c r="T239" s="114"/>
      <c r="U239" s="114"/>
      <c r="V239" s="99"/>
      <c r="W239" s="99"/>
      <c r="X239" s="99"/>
      <c r="Y239" s="99"/>
      <c r="Z239" s="99"/>
      <c r="AA239" s="99"/>
      <c r="AB239" s="99"/>
      <c r="AC239" s="99"/>
      <c r="AD239" s="99"/>
      <c r="AE239" s="2"/>
      <c r="AF239" s="99"/>
      <c r="AG239" s="99"/>
      <c r="AH239" s="99"/>
      <c r="AI239" s="99"/>
      <c r="AJ239" s="99"/>
      <c r="AK239" s="99"/>
      <c r="AL239" s="99"/>
      <c r="AM239" s="99"/>
      <c r="AN239" s="99"/>
      <c r="AO239" s="99"/>
      <c r="AP239" s="99"/>
      <c r="AQ239" s="99"/>
      <c r="AR239" s="99"/>
      <c r="AS239" s="99"/>
      <c r="AT239" s="99"/>
      <c r="AU239" s="99"/>
      <c r="AV239" s="99"/>
      <c r="AW239" s="99"/>
      <c r="AX239" s="99"/>
      <c r="AY239" s="99"/>
      <c r="AZ239" s="99"/>
      <c r="BA239" s="99"/>
      <c r="BB239" s="99"/>
      <c r="BC239" s="99"/>
      <c r="BD239" s="99"/>
      <c r="BE239" s="99"/>
      <c r="BF239" s="2"/>
      <c r="BG239" s="2"/>
      <c r="BH239" s="2"/>
      <c r="BI239" s="99"/>
      <c r="BJ239" s="99"/>
      <c r="BK239" s="99"/>
      <c r="BL239" s="99"/>
      <c r="BM239" s="99"/>
      <c r="BN239" s="99"/>
      <c r="BO239" s="99"/>
      <c r="BP239" s="99"/>
      <c r="BQ239" s="99"/>
      <c r="CD239" s="99"/>
    </row>
    <row r="240" spans="3:82" ht="15.75" customHeight="1" x14ac:dyDescent="0.3">
      <c r="C240" s="2"/>
      <c r="D240" s="2"/>
      <c r="E240" s="99"/>
      <c r="F240" s="99"/>
      <c r="G240" s="99"/>
      <c r="H240" s="99"/>
      <c r="I240" s="99"/>
      <c r="J240" s="2"/>
      <c r="K240" s="99"/>
      <c r="L240" s="114"/>
      <c r="M240" s="114"/>
      <c r="N240" s="99"/>
      <c r="O240" s="99"/>
      <c r="P240" s="99"/>
      <c r="Q240" s="2"/>
      <c r="R240" s="99"/>
      <c r="S240" s="99"/>
      <c r="T240" s="114"/>
      <c r="U240" s="114"/>
      <c r="V240" s="99"/>
      <c r="W240" s="99"/>
      <c r="X240" s="99"/>
      <c r="Y240" s="99"/>
      <c r="Z240" s="99"/>
      <c r="AA240" s="99"/>
      <c r="AB240" s="99"/>
      <c r="AC240" s="99"/>
      <c r="AD240" s="99"/>
      <c r="AE240" s="2"/>
      <c r="AF240" s="99"/>
      <c r="AG240" s="99"/>
      <c r="AH240" s="99"/>
      <c r="AI240" s="99"/>
      <c r="AJ240" s="99"/>
      <c r="AK240" s="99"/>
      <c r="AL240" s="99"/>
      <c r="AM240" s="99"/>
      <c r="AN240" s="99"/>
      <c r="AO240" s="99"/>
      <c r="AP240" s="99"/>
      <c r="AQ240" s="99"/>
      <c r="AR240" s="99"/>
      <c r="AS240" s="99"/>
      <c r="AT240" s="99"/>
      <c r="AU240" s="99"/>
      <c r="AV240" s="99"/>
      <c r="AW240" s="99"/>
      <c r="AX240" s="99"/>
      <c r="AY240" s="99"/>
      <c r="AZ240" s="99"/>
      <c r="BA240" s="99"/>
      <c r="BB240" s="99"/>
      <c r="BC240" s="99"/>
      <c r="BD240" s="99"/>
      <c r="BE240" s="99"/>
      <c r="BF240" s="2"/>
      <c r="BG240" s="2"/>
      <c r="BH240" s="2"/>
      <c r="BI240" s="99"/>
      <c r="BJ240" s="99"/>
      <c r="BK240" s="99"/>
      <c r="BL240" s="99"/>
      <c r="BM240" s="99"/>
      <c r="BN240" s="99"/>
      <c r="BO240" s="99"/>
      <c r="BP240" s="99"/>
      <c r="BQ240" s="99"/>
      <c r="CD240" s="99"/>
    </row>
    <row r="241" spans="3:82" ht="15.75" customHeight="1" x14ac:dyDescent="0.3">
      <c r="C241" s="2"/>
      <c r="D241" s="2"/>
      <c r="E241" s="99"/>
      <c r="F241" s="99"/>
      <c r="G241" s="99"/>
      <c r="H241" s="99"/>
      <c r="I241" s="99"/>
      <c r="J241" s="2"/>
      <c r="K241" s="99"/>
      <c r="L241" s="114"/>
      <c r="M241" s="114"/>
      <c r="N241" s="99"/>
      <c r="O241" s="99"/>
      <c r="P241" s="99"/>
      <c r="Q241" s="2"/>
      <c r="R241" s="99"/>
      <c r="S241" s="99"/>
      <c r="T241" s="114"/>
      <c r="U241" s="114"/>
      <c r="V241" s="99"/>
      <c r="W241" s="99"/>
      <c r="X241" s="99"/>
      <c r="Y241" s="99"/>
      <c r="Z241" s="99"/>
      <c r="AA241" s="99"/>
      <c r="AB241" s="99"/>
      <c r="AC241" s="99"/>
      <c r="AD241" s="99"/>
      <c r="AE241" s="2"/>
      <c r="AF241" s="99"/>
      <c r="AG241" s="99"/>
      <c r="AH241" s="99"/>
      <c r="AI241" s="99"/>
      <c r="AJ241" s="99"/>
      <c r="AK241" s="99"/>
      <c r="AL241" s="99"/>
      <c r="AM241" s="99"/>
      <c r="AN241" s="99"/>
      <c r="AO241" s="99"/>
      <c r="AP241" s="99"/>
      <c r="AQ241" s="99"/>
      <c r="AR241" s="99"/>
      <c r="AS241" s="99"/>
      <c r="AT241" s="99"/>
      <c r="AU241" s="99"/>
      <c r="AV241" s="99"/>
      <c r="AW241" s="99"/>
      <c r="AX241" s="99"/>
      <c r="AY241" s="99"/>
      <c r="AZ241" s="99"/>
      <c r="BA241" s="99"/>
      <c r="BB241" s="99"/>
      <c r="BC241" s="99"/>
      <c r="BD241" s="99"/>
      <c r="BE241" s="99"/>
      <c r="BF241" s="2"/>
      <c r="BG241" s="2"/>
      <c r="BH241" s="2"/>
      <c r="BI241" s="99"/>
      <c r="BJ241" s="99"/>
      <c r="BK241" s="99"/>
      <c r="BL241" s="99"/>
      <c r="BM241" s="99"/>
      <c r="BN241" s="99"/>
      <c r="BO241" s="99"/>
      <c r="BP241" s="99"/>
      <c r="BQ241" s="99"/>
      <c r="CD241" s="99"/>
    </row>
    <row r="242" spans="3:82" ht="15.75" customHeight="1" x14ac:dyDescent="0.3">
      <c r="C242" s="2"/>
      <c r="D242" s="2"/>
      <c r="E242" s="99"/>
      <c r="F242" s="99"/>
      <c r="G242" s="99"/>
      <c r="H242" s="99"/>
      <c r="I242" s="99"/>
      <c r="J242" s="2"/>
      <c r="K242" s="99"/>
      <c r="L242" s="114"/>
      <c r="M242" s="114"/>
      <c r="N242" s="99"/>
      <c r="O242" s="99"/>
      <c r="P242" s="99"/>
      <c r="Q242" s="2"/>
      <c r="R242" s="99"/>
      <c r="S242" s="99"/>
      <c r="T242" s="114"/>
      <c r="U242" s="114"/>
      <c r="V242" s="99"/>
      <c r="W242" s="99"/>
      <c r="X242" s="99"/>
      <c r="Y242" s="99"/>
      <c r="Z242" s="99"/>
      <c r="AA242" s="99"/>
      <c r="AB242" s="99"/>
      <c r="AC242" s="99"/>
      <c r="AD242" s="99"/>
      <c r="AE242" s="2"/>
      <c r="AF242" s="99"/>
      <c r="AG242" s="99"/>
      <c r="AH242" s="99"/>
      <c r="AI242" s="99"/>
      <c r="AJ242" s="99"/>
      <c r="AK242" s="99"/>
      <c r="AL242" s="99"/>
      <c r="AM242" s="99"/>
      <c r="AN242" s="99"/>
      <c r="AO242" s="99"/>
      <c r="AP242" s="99"/>
      <c r="AQ242" s="99"/>
      <c r="AR242" s="99"/>
      <c r="AS242" s="99"/>
      <c r="AT242" s="99"/>
      <c r="AU242" s="99"/>
      <c r="AV242" s="99"/>
      <c r="AW242" s="99"/>
      <c r="AX242" s="99"/>
      <c r="AY242" s="99"/>
      <c r="AZ242" s="99"/>
      <c r="BA242" s="99"/>
      <c r="BB242" s="99"/>
      <c r="BC242" s="99"/>
      <c r="BD242" s="99"/>
      <c r="BE242" s="99"/>
      <c r="BF242" s="2"/>
      <c r="BG242" s="2"/>
      <c r="BH242" s="2"/>
      <c r="BI242" s="99"/>
      <c r="BJ242" s="99"/>
      <c r="BK242" s="99"/>
      <c r="BL242" s="99"/>
      <c r="BM242" s="99"/>
      <c r="BN242" s="99"/>
      <c r="BO242" s="99"/>
      <c r="BP242" s="99"/>
      <c r="BQ242" s="99"/>
      <c r="CD242" s="99"/>
    </row>
    <row r="243" spans="3:82" ht="15.75" customHeight="1" x14ac:dyDescent="0.3">
      <c r="C243" s="2"/>
      <c r="D243" s="2"/>
      <c r="E243" s="99"/>
      <c r="F243" s="99"/>
      <c r="G243" s="99"/>
      <c r="H243" s="99"/>
      <c r="I243" s="99"/>
      <c r="J243" s="2"/>
      <c r="K243" s="99"/>
      <c r="L243" s="114"/>
      <c r="M243" s="114"/>
      <c r="N243" s="99"/>
      <c r="O243" s="99"/>
      <c r="P243" s="99"/>
      <c r="Q243" s="2"/>
      <c r="R243" s="99"/>
      <c r="S243" s="99"/>
      <c r="T243" s="114"/>
      <c r="U243" s="114"/>
      <c r="V243" s="99"/>
      <c r="W243" s="99"/>
      <c r="X243" s="99"/>
      <c r="Y243" s="99"/>
      <c r="Z243" s="99"/>
      <c r="AA243" s="99"/>
      <c r="AB243" s="99"/>
      <c r="AC243" s="99"/>
      <c r="AD243" s="99"/>
      <c r="AE243" s="2"/>
      <c r="AF243" s="99"/>
      <c r="AG243" s="99"/>
      <c r="AH243" s="99"/>
      <c r="AI243" s="99"/>
      <c r="AJ243" s="99"/>
      <c r="AK243" s="99"/>
      <c r="AL243" s="99"/>
      <c r="AM243" s="99"/>
      <c r="AN243" s="99"/>
      <c r="AO243" s="99"/>
      <c r="AP243" s="99"/>
      <c r="AQ243" s="99"/>
      <c r="AR243" s="99"/>
      <c r="AS243" s="99"/>
      <c r="AT243" s="99"/>
      <c r="AU243" s="99"/>
      <c r="AV243" s="99"/>
      <c r="AW243" s="99"/>
      <c r="AX243" s="99"/>
      <c r="AY243" s="99"/>
      <c r="AZ243" s="99"/>
      <c r="BA243" s="99"/>
      <c r="BB243" s="99"/>
      <c r="BC243" s="99"/>
      <c r="BD243" s="99"/>
      <c r="BE243" s="99"/>
      <c r="BF243" s="2"/>
      <c r="BG243" s="2"/>
      <c r="BH243" s="2"/>
      <c r="BI243" s="99"/>
      <c r="BJ243" s="99"/>
      <c r="BK243" s="99"/>
      <c r="BL243" s="99"/>
      <c r="BM243" s="99"/>
      <c r="BN243" s="99"/>
      <c r="BO243" s="99"/>
      <c r="BP243" s="99"/>
      <c r="BQ243" s="99"/>
      <c r="CD243" s="99"/>
    </row>
    <row r="244" spans="3:82" ht="15.75" customHeight="1" x14ac:dyDescent="0.3">
      <c r="C244" s="2"/>
      <c r="D244" s="2"/>
      <c r="E244" s="99"/>
      <c r="F244" s="99"/>
      <c r="G244" s="99"/>
      <c r="H244" s="99"/>
      <c r="I244" s="99"/>
      <c r="J244" s="2"/>
      <c r="K244" s="99"/>
      <c r="L244" s="114"/>
      <c r="M244" s="114"/>
      <c r="N244" s="99"/>
      <c r="O244" s="99"/>
      <c r="P244" s="99"/>
      <c r="Q244" s="2"/>
      <c r="R244" s="99"/>
      <c r="S244" s="99"/>
      <c r="T244" s="114"/>
      <c r="U244" s="114"/>
      <c r="V244" s="99"/>
      <c r="W244" s="99"/>
      <c r="X244" s="99"/>
      <c r="Y244" s="99"/>
      <c r="Z244" s="99"/>
      <c r="AA244" s="99"/>
      <c r="AB244" s="99"/>
      <c r="AC244" s="99"/>
      <c r="AD244" s="99"/>
      <c r="AE244" s="2"/>
      <c r="AF244" s="99"/>
      <c r="AG244" s="99"/>
      <c r="AH244" s="99"/>
      <c r="AI244" s="99"/>
      <c r="AJ244" s="99"/>
      <c r="AK244" s="99"/>
      <c r="AL244" s="99"/>
      <c r="AM244" s="99"/>
      <c r="AN244" s="99"/>
      <c r="AO244" s="99"/>
      <c r="AP244" s="99"/>
      <c r="AQ244" s="99"/>
      <c r="AR244" s="99"/>
      <c r="AS244" s="99"/>
      <c r="AT244" s="99"/>
      <c r="AU244" s="99"/>
      <c r="AV244" s="99"/>
      <c r="AW244" s="99"/>
      <c r="AX244" s="99"/>
      <c r="AY244" s="99"/>
      <c r="AZ244" s="99"/>
      <c r="BA244" s="99"/>
      <c r="BB244" s="99"/>
      <c r="BC244" s="99"/>
      <c r="BD244" s="99"/>
      <c r="BE244" s="99"/>
      <c r="BF244" s="2"/>
      <c r="BG244" s="2"/>
      <c r="BH244" s="2"/>
      <c r="BI244" s="99"/>
      <c r="BJ244" s="99"/>
      <c r="BK244" s="99"/>
      <c r="BL244" s="99"/>
      <c r="BM244" s="99"/>
      <c r="BN244" s="99"/>
      <c r="BO244" s="99"/>
      <c r="BP244" s="99"/>
      <c r="BQ244" s="99"/>
      <c r="CD244" s="99"/>
    </row>
    <row r="245" spans="3:82" ht="15.75" customHeight="1" x14ac:dyDescent="0.3">
      <c r="C245" s="2"/>
      <c r="D245" s="2"/>
      <c r="E245" s="99"/>
      <c r="F245" s="99"/>
      <c r="G245" s="99"/>
      <c r="H245" s="99"/>
      <c r="I245" s="99"/>
      <c r="J245" s="2"/>
      <c r="K245" s="99"/>
      <c r="L245" s="114"/>
      <c r="M245" s="114"/>
      <c r="N245" s="99"/>
      <c r="O245" s="99"/>
      <c r="P245" s="99"/>
      <c r="Q245" s="2"/>
      <c r="R245" s="99"/>
      <c r="S245" s="99"/>
      <c r="T245" s="114"/>
      <c r="U245" s="114"/>
      <c r="V245" s="99"/>
      <c r="W245" s="99"/>
      <c r="X245" s="99"/>
      <c r="Y245" s="99"/>
      <c r="Z245" s="99"/>
      <c r="AA245" s="99"/>
      <c r="AB245" s="99"/>
      <c r="AC245" s="99"/>
      <c r="AD245" s="99"/>
      <c r="AE245" s="2"/>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c r="BB245" s="99"/>
      <c r="BC245" s="99"/>
      <c r="BD245" s="99"/>
      <c r="BE245" s="99"/>
      <c r="BF245" s="2"/>
      <c r="BG245" s="2"/>
      <c r="BH245" s="2"/>
      <c r="BI245" s="99"/>
      <c r="BJ245" s="99"/>
      <c r="BK245" s="99"/>
      <c r="BL245" s="99"/>
      <c r="BM245" s="99"/>
      <c r="BN245" s="99"/>
      <c r="BO245" s="99"/>
      <c r="BP245" s="99"/>
      <c r="BQ245" s="99"/>
      <c r="CD245" s="99"/>
    </row>
    <row r="246" spans="3:82" ht="15.75" customHeight="1" x14ac:dyDescent="0.3">
      <c r="C246" s="2"/>
      <c r="D246" s="2"/>
      <c r="E246" s="99"/>
      <c r="F246" s="99"/>
      <c r="G246" s="99"/>
      <c r="H246" s="99"/>
      <c r="I246" s="99"/>
      <c r="J246" s="2"/>
      <c r="K246" s="99"/>
      <c r="L246" s="114"/>
      <c r="M246" s="114"/>
      <c r="N246" s="99"/>
      <c r="O246" s="99"/>
      <c r="P246" s="99"/>
      <c r="Q246" s="2"/>
      <c r="R246" s="99"/>
      <c r="S246" s="99"/>
      <c r="T246" s="114"/>
      <c r="U246" s="114"/>
      <c r="V246" s="99"/>
      <c r="W246" s="99"/>
      <c r="X246" s="99"/>
      <c r="Y246" s="99"/>
      <c r="Z246" s="99"/>
      <c r="AA246" s="99"/>
      <c r="AB246" s="99"/>
      <c r="AC246" s="99"/>
      <c r="AD246" s="99"/>
      <c r="AE246" s="2"/>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c r="BB246" s="99"/>
      <c r="BC246" s="99"/>
      <c r="BD246" s="99"/>
      <c r="BE246" s="99"/>
      <c r="BF246" s="2"/>
      <c r="BG246" s="2"/>
      <c r="BH246" s="2"/>
      <c r="BI246" s="99"/>
      <c r="BJ246" s="99"/>
      <c r="BK246" s="99"/>
      <c r="BL246" s="99"/>
      <c r="BM246" s="99"/>
      <c r="BN246" s="99"/>
      <c r="BO246" s="99"/>
      <c r="BP246" s="99"/>
      <c r="BQ246" s="99"/>
      <c r="CD246" s="99"/>
    </row>
    <row r="247" spans="3:82" ht="15.75" customHeight="1" x14ac:dyDescent="0.3">
      <c r="C247" s="2"/>
      <c r="D247" s="2"/>
      <c r="E247" s="99"/>
      <c r="F247" s="99"/>
      <c r="G247" s="99"/>
      <c r="H247" s="99"/>
      <c r="I247" s="99"/>
      <c r="J247" s="2"/>
      <c r="K247" s="99"/>
      <c r="L247" s="114"/>
      <c r="M247" s="114"/>
      <c r="N247" s="99"/>
      <c r="O247" s="99"/>
      <c r="P247" s="99"/>
      <c r="Q247" s="2"/>
      <c r="R247" s="99"/>
      <c r="S247" s="99"/>
      <c r="T247" s="114"/>
      <c r="U247" s="114"/>
      <c r="V247" s="99"/>
      <c r="W247" s="99"/>
      <c r="X247" s="99"/>
      <c r="Y247" s="99"/>
      <c r="Z247" s="99"/>
      <c r="AA247" s="99"/>
      <c r="AB247" s="99"/>
      <c r="AC247" s="99"/>
      <c r="AD247" s="99"/>
      <c r="AE247" s="2"/>
      <c r="AF247" s="99"/>
      <c r="AG247" s="99"/>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2"/>
      <c r="BG247" s="2"/>
      <c r="BH247" s="2"/>
      <c r="BI247" s="99"/>
      <c r="BJ247" s="99"/>
      <c r="BK247" s="99"/>
      <c r="BL247" s="99"/>
      <c r="BM247" s="99"/>
      <c r="BN247" s="99"/>
      <c r="BO247" s="99"/>
      <c r="BP247" s="99"/>
      <c r="BQ247" s="99"/>
      <c r="CD247" s="99"/>
    </row>
    <row r="248" spans="3:82" ht="15.75" customHeight="1" x14ac:dyDescent="0.3">
      <c r="C248" s="2"/>
      <c r="D248" s="2"/>
      <c r="E248" s="99"/>
      <c r="F248" s="99"/>
      <c r="G248" s="99"/>
      <c r="H248" s="99"/>
      <c r="I248" s="99"/>
      <c r="J248" s="2"/>
      <c r="K248" s="99"/>
      <c r="L248" s="114"/>
      <c r="M248" s="114"/>
      <c r="N248" s="99"/>
      <c r="O248" s="99"/>
      <c r="P248" s="99"/>
      <c r="Q248" s="2"/>
      <c r="R248" s="99"/>
      <c r="S248" s="99"/>
      <c r="T248" s="114"/>
      <c r="U248" s="114"/>
      <c r="V248" s="99"/>
      <c r="W248" s="99"/>
      <c r="X248" s="99"/>
      <c r="Y248" s="99"/>
      <c r="Z248" s="99"/>
      <c r="AA248" s="99"/>
      <c r="AB248" s="99"/>
      <c r="AC248" s="99"/>
      <c r="AD248" s="99"/>
      <c r="AE248" s="2"/>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c r="BB248" s="99"/>
      <c r="BC248" s="99"/>
      <c r="BD248" s="99"/>
      <c r="BE248" s="99"/>
      <c r="BF248" s="2"/>
      <c r="BG248" s="2"/>
      <c r="BH248" s="2"/>
      <c r="BI248" s="99"/>
      <c r="BJ248" s="99"/>
      <c r="BK248" s="99"/>
      <c r="BL248" s="99"/>
      <c r="BM248" s="99"/>
      <c r="BN248" s="99"/>
      <c r="BO248" s="99"/>
      <c r="BP248" s="99"/>
      <c r="BQ248" s="99"/>
      <c r="CD248" s="99"/>
    </row>
    <row r="249" spans="3:82" ht="15.75" customHeight="1" x14ac:dyDescent="0.3">
      <c r="C249" s="2"/>
      <c r="D249" s="2"/>
      <c r="E249" s="99"/>
      <c r="F249" s="99"/>
      <c r="G249" s="99"/>
      <c r="H249" s="99"/>
      <c r="I249" s="99"/>
      <c r="J249" s="2"/>
      <c r="K249" s="99"/>
      <c r="L249" s="114"/>
      <c r="M249" s="114"/>
      <c r="N249" s="99"/>
      <c r="O249" s="99"/>
      <c r="P249" s="99"/>
      <c r="Q249" s="2"/>
      <c r="R249" s="99"/>
      <c r="S249" s="99"/>
      <c r="T249" s="114"/>
      <c r="U249" s="114"/>
      <c r="V249" s="99"/>
      <c r="W249" s="99"/>
      <c r="X249" s="99"/>
      <c r="Y249" s="99"/>
      <c r="Z249" s="99"/>
      <c r="AA249" s="99"/>
      <c r="AB249" s="99"/>
      <c r="AC249" s="99"/>
      <c r="AD249" s="99"/>
      <c r="AE249" s="2"/>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2"/>
      <c r="BG249" s="2"/>
      <c r="BH249" s="2"/>
      <c r="BI249" s="99"/>
      <c r="BJ249" s="99"/>
      <c r="BK249" s="99"/>
      <c r="BL249" s="99"/>
      <c r="BM249" s="99"/>
      <c r="BN249" s="99"/>
      <c r="BO249" s="99"/>
      <c r="BP249" s="99"/>
      <c r="BQ249" s="99"/>
      <c r="CD249" s="99"/>
    </row>
    <row r="250" spans="3:82" ht="15.75" customHeight="1" x14ac:dyDescent="0.3">
      <c r="C250" s="2"/>
      <c r="D250" s="2"/>
      <c r="E250" s="99"/>
      <c r="F250" s="99"/>
      <c r="G250" s="99"/>
      <c r="H250" s="99"/>
      <c r="I250" s="99"/>
      <c r="J250" s="2"/>
      <c r="K250" s="99"/>
      <c r="L250" s="114"/>
      <c r="M250" s="114"/>
      <c r="N250" s="99"/>
      <c r="O250" s="99"/>
      <c r="P250" s="99"/>
      <c r="Q250" s="2"/>
      <c r="R250" s="99"/>
      <c r="S250" s="99"/>
      <c r="T250" s="114"/>
      <c r="U250" s="114"/>
      <c r="V250" s="99"/>
      <c r="W250" s="99"/>
      <c r="X250" s="99"/>
      <c r="Y250" s="99"/>
      <c r="Z250" s="99"/>
      <c r="AA250" s="99"/>
      <c r="AB250" s="99"/>
      <c r="AC250" s="99"/>
      <c r="AD250" s="99"/>
      <c r="AE250" s="2"/>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c r="BB250" s="99"/>
      <c r="BC250" s="99"/>
      <c r="BD250" s="99"/>
      <c r="BE250" s="99"/>
      <c r="BF250" s="2"/>
      <c r="BG250" s="2"/>
      <c r="BH250" s="2"/>
      <c r="BI250" s="99"/>
      <c r="BJ250" s="99"/>
      <c r="BK250" s="99"/>
      <c r="BL250" s="99"/>
      <c r="BM250" s="99"/>
      <c r="BN250" s="99"/>
      <c r="BO250" s="99"/>
      <c r="BP250" s="99"/>
      <c r="BQ250" s="99"/>
      <c r="CD250" s="99"/>
    </row>
    <row r="251" spans="3:82" ht="15.75" customHeight="1" x14ac:dyDescent="0.3">
      <c r="C251" s="2"/>
      <c r="D251" s="2"/>
      <c r="E251" s="99"/>
      <c r="F251" s="99"/>
      <c r="G251" s="99"/>
      <c r="H251" s="99"/>
      <c r="I251" s="99"/>
      <c r="J251" s="2"/>
      <c r="K251" s="99"/>
      <c r="L251" s="114"/>
      <c r="M251" s="114"/>
      <c r="N251" s="99"/>
      <c r="O251" s="99"/>
      <c r="P251" s="99"/>
      <c r="Q251" s="2"/>
      <c r="R251" s="99"/>
      <c r="S251" s="99"/>
      <c r="T251" s="114"/>
      <c r="U251" s="114"/>
      <c r="V251" s="99"/>
      <c r="W251" s="99"/>
      <c r="X251" s="99"/>
      <c r="Y251" s="99"/>
      <c r="Z251" s="99"/>
      <c r="AA251" s="99"/>
      <c r="AB251" s="99"/>
      <c r="AC251" s="99"/>
      <c r="AD251" s="99"/>
      <c r="AE251" s="2"/>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c r="BB251" s="99"/>
      <c r="BC251" s="99"/>
      <c r="BD251" s="99"/>
      <c r="BE251" s="99"/>
      <c r="BF251" s="2"/>
      <c r="BG251" s="2"/>
      <c r="BH251" s="2"/>
      <c r="BI251" s="99"/>
      <c r="BJ251" s="99"/>
      <c r="BK251" s="99"/>
      <c r="BL251" s="99"/>
      <c r="BM251" s="99"/>
      <c r="BN251" s="99"/>
      <c r="BO251" s="99"/>
      <c r="BP251" s="99"/>
      <c r="BQ251" s="99"/>
      <c r="CD251" s="99"/>
    </row>
    <row r="252" spans="3:82" ht="15.75" customHeight="1" x14ac:dyDescent="0.3">
      <c r="C252" s="2"/>
      <c r="D252" s="2"/>
      <c r="E252" s="99"/>
      <c r="F252" s="99"/>
      <c r="G252" s="99"/>
      <c r="H252" s="99"/>
      <c r="I252" s="99"/>
      <c r="J252" s="2"/>
      <c r="K252" s="99"/>
      <c r="L252" s="114"/>
      <c r="M252" s="114"/>
      <c r="N252" s="99"/>
      <c r="O252" s="99"/>
      <c r="P252" s="99"/>
      <c r="Q252" s="2"/>
      <c r="R252" s="99"/>
      <c r="S252" s="99"/>
      <c r="T252" s="114"/>
      <c r="U252" s="114"/>
      <c r="V252" s="99"/>
      <c r="W252" s="99"/>
      <c r="X252" s="99"/>
      <c r="Y252" s="99"/>
      <c r="Z252" s="99"/>
      <c r="AA252" s="99"/>
      <c r="AB252" s="99"/>
      <c r="AC252" s="99"/>
      <c r="AD252" s="99"/>
      <c r="AE252" s="2"/>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c r="BB252" s="99"/>
      <c r="BC252" s="99"/>
      <c r="BD252" s="99"/>
      <c r="BE252" s="99"/>
      <c r="BF252" s="2"/>
      <c r="BG252" s="2"/>
      <c r="BH252" s="2"/>
      <c r="BI252" s="99"/>
      <c r="BJ252" s="99"/>
      <c r="BK252" s="99"/>
      <c r="BL252" s="99"/>
      <c r="BM252" s="99"/>
      <c r="BN252" s="99"/>
      <c r="BO252" s="99"/>
      <c r="BP252" s="99"/>
      <c r="BQ252" s="99"/>
      <c r="CD252" s="99"/>
    </row>
    <row r="253" spans="3:82" ht="15.75" customHeight="1" x14ac:dyDescent="0.3">
      <c r="C253" s="2"/>
      <c r="D253" s="2"/>
      <c r="E253" s="99"/>
      <c r="F253" s="99"/>
      <c r="G253" s="99"/>
      <c r="H253" s="99"/>
      <c r="I253" s="99"/>
      <c r="J253" s="2"/>
      <c r="K253" s="99"/>
      <c r="L253" s="114"/>
      <c r="M253" s="114"/>
      <c r="N253" s="99"/>
      <c r="O253" s="99"/>
      <c r="P253" s="99"/>
      <c r="Q253" s="2"/>
      <c r="R253" s="99"/>
      <c r="S253" s="99"/>
      <c r="T253" s="114"/>
      <c r="U253" s="114"/>
      <c r="V253" s="99"/>
      <c r="W253" s="99"/>
      <c r="X253" s="99"/>
      <c r="Y253" s="99"/>
      <c r="Z253" s="99"/>
      <c r="AA253" s="99"/>
      <c r="AB253" s="99"/>
      <c r="AC253" s="99"/>
      <c r="AD253" s="99"/>
      <c r="AE253" s="2"/>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c r="BB253" s="99"/>
      <c r="BC253" s="99"/>
      <c r="BD253" s="99"/>
      <c r="BE253" s="99"/>
      <c r="BF253" s="2"/>
      <c r="BG253" s="2"/>
      <c r="BH253" s="2"/>
      <c r="BI253" s="99"/>
      <c r="BJ253" s="99"/>
      <c r="BK253" s="99"/>
      <c r="BL253" s="99"/>
      <c r="BM253" s="99"/>
      <c r="BN253" s="99"/>
      <c r="BO253" s="99"/>
      <c r="BP253" s="99"/>
      <c r="BQ253" s="99"/>
      <c r="CD253" s="99"/>
    </row>
    <row r="254" spans="3:82" ht="15.75" customHeight="1" x14ac:dyDescent="0.3">
      <c r="C254" s="2"/>
      <c r="D254" s="2"/>
      <c r="E254" s="99"/>
      <c r="F254" s="99"/>
      <c r="G254" s="99"/>
      <c r="H254" s="99"/>
      <c r="I254" s="99"/>
      <c r="J254" s="2"/>
      <c r="K254" s="99"/>
      <c r="L254" s="114"/>
      <c r="M254" s="114"/>
      <c r="N254" s="99"/>
      <c r="O254" s="99"/>
      <c r="P254" s="99"/>
      <c r="Q254" s="2"/>
      <c r="R254" s="99"/>
      <c r="S254" s="99"/>
      <c r="T254" s="114"/>
      <c r="U254" s="114"/>
      <c r="V254" s="99"/>
      <c r="W254" s="99"/>
      <c r="X254" s="99"/>
      <c r="Y254" s="99"/>
      <c r="Z254" s="99"/>
      <c r="AA254" s="99"/>
      <c r="AB254" s="99"/>
      <c r="AC254" s="99"/>
      <c r="AD254" s="99"/>
      <c r="AE254" s="2"/>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2"/>
      <c r="BG254" s="2"/>
      <c r="BH254" s="2"/>
      <c r="BI254" s="99"/>
      <c r="BJ254" s="99"/>
      <c r="BK254" s="99"/>
      <c r="BL254" s="99"/>
      <c r="BM254" s="99"/>
      <c r="BN254" s="99"/>
      <c r="BO254" s="99"/>
      <c r="BP254" s="99"/>
      <c r="BQ254" s="99"/>
      <c r="CD254" s="99"/>
    </row>
    <row r="255" spans="3:82" ht="15.75" customHeight="1" x14ac:dyDescent="0.3">
      <c r="C255" s="2"/>
      <c r="D255" s="2"/>
      <c r="E255" s="99"/>
      <c r="F255" s="99"/>
      <c r="G255" s="99"/>
      <c r="H255" s="99"/>
      <c r="I255" s="99"/>
      <c r="J255" s="2"/>
      <c r="K255" s="99"/>
      <c r="L255" s="114"/>
      <c r="M255" s="114"/>
      <c r="N255" s="99"/>
      <c r="O255" s="99"/>
      <c r="P255" s="99"/>
      <c r="Q255" s="2"/>
      <c r="R255" s="99"/>
      <c r="S255" s="99"/>
      <c r="T255" s="114"/>
      <c r="U255" s="114"/>
      <c r="V255" s="99"/>
      <c r="W255" s="99"/>
      <c r="X255" s="99"/>
      <c r="Y255" s="99"/>
      <c r="Z255" s="99"/>
      <c r="AA255" s="99"/>
      <c r="AB255" s="99"/>
      <c r="AC255" s="99"/>
      <c r="AD255" s="99"/>
      <c r="AE255" s="2"/>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c r="BB255" s="99"/>
      <c r="BC255" s="99"/>
      <c r="BD255" s="99"/>
      <c r="BE255" s="99"/>
      <c r="BF255" s="2"/>
      <c r="BG255" s="2"/>
      <c r="BH255" s="2"/>
      <c r="BI255" s="99"/>
      <c r="BJ255" s="99"/>
      <c r="BK255" s="99"/>
      <c r="BL255" s="99"/>
      <c r="BM255" s="99"/>
      <c r="BN255" s="99"/>
      <c r="BO255" s="99"/>
      <c r="BP255" s="99"/>
      <c r="BQ255" s="99"/>
      <c r="CD255" s="99"/>
    </row>
    <row r="256" spans="3:82" ht="15.75" customHeight="1" x14ac:dyDescent="0.3">
      <c r="C256" s="2"/>
      <c r="D256" s="2"/>
      <c r="E256" s="99"/>
      <c r="F256" s="99"/>
      <c r="G256" s="99"/>
      <c r="H256" s="99"/>
      <c r="I256" s="99"/>
      <c r="J256" s="2"/>
      <c r="K256" s="99"/>
      <c r="L256" s="114"/>
      <c r="M256" s="114"/>
      <c r="N256" s="99"/>
      <c r="O256" s="99"/>
      <c r="P256" s="99"/>
      <c r="Q256" s="2"/>
      <c r="R256" s="99"/>
      <c r="S256" s="99"/>
      <c r="T256" s="114"/>
      <c r="U256" s="114"/>
      <c r="V256" s="99"/>
      <c r="W256" s="99"/>
      <c r="X256" s="99"/>
      <c r="Y256" s="99"/>
      <c r="Z256" s="99"/>
      <c r="AA256" s="99"/>
      <c r="AB256" s="99"/>
      <c r="AC256" s="99"/>
      <c r="AD256" s="99"/>
      <c r="AE256" s="2"/>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c r="BB256" s="99"/>
      <c r="BC256" s="99"/>
      <c r="BD256" s="99"/>
      <c r="BE256" s="99"/>
      <c r="BF256" s="2"/>
      <c r="BG256" s="2"/>
      <c r="BH256" s="2"/>
      <c r="BI256" s="99"/>
      <c r="BJ256" s="99"/>
      <c r="BK256" s="99"/>
      <c r="BL256" s="99"/>
      <c r="BM256" s="99"/>
      <c r="BN256" s="99"/>
      <c r="BO256" s="99"/>
      <c r="BP256" s="99"/>
      <c r="BQ256" s="99"/>
      <c r="CD256" s="99"/>
    </row>
    <row r="257" spans="3:82" ht="15.75" customHeight="1" x14ac:dyDescent="0.3">
      <c r="C257" s="2"/>
      <c r="D257" s="2"/>
      <c r="E257" s="99"/>
      <c r="F257" s="99"/>
      <c r="G257" s="99"/>
      <c r="H257" s="99"/>
      <c r="I257" s="99"/>
      <c r="J257" s="2"/>
      <c r="K257" s="99"/>
      <c r="L257" s="114"/>
      <c r="M257" s="114"/>
      <c r="N257" s="99"/>
      <c r="O257" s="99"/>
      <c r="P257" s="99"/>
      <c r="Q257" s="2"/>
      <c r="R257" s="99"/>
      <c r="S257" s="99"/>
      <c r="T257" s="114"/>
      <c r="U257" s="114"/>
      <c r="V257" s="99"/>
      <c r="W257" s="99"/>
      <c r="X257" s="99"/>
      <c r="Y257" s="99"/>
      <c r="Z257" s="99"/>
      <c r="AA257" s="99"/>
      <c r="AB257" s="99"/>
      <c r="AC257" s="99"/>
      <c r="AD257" s="99"/>
      <c r="AE257" s="2"/>
      <c r="AF257" s="99"/>
      <c r="AG257" s="99"/>
      <c r="AH257" s="99"/>
      <c r="AI257" s="99"/>
      <c r="AJ257" s="99"/>
      <c r="AK257" s="99"/>
      <c r="AL257" s="99"/>
      <c r="AM257" s="99"/>
      <c r="AN257" s="99"/>
      <c r="AO257" s="99"/>
      <c r="AP257" s="99"/>
      <c r="AQ257" s="99"/>
      <c r="AR257" s="99"/>
      <c r="AS257" s="99"/>
      <c r="AT257" s="99"/>
      <c r="AU257" s="99"/>
      <c r="AV257" s="99"/>
      <c r="AW257" s="99"/>
      <c r="AX257" s="99"/>
      <c r="AY257" s="99"/>
      <c r="AZ257" s="99"/>
      <c r="BA257" s="99"/>
      <c r="BB257" s="99"/>
      <c r="BC257" s="99"/>
      <c r="BD257" s="99"/>
      <c r="BE257" s="99"/>
      <c r="BF257" s="2"/>
      <c r="BG257" s="2"/>
      <c r="BH257" s="2"/>
      <c r="BI257" s="99"/>
      <c r="BJ257" s="99"/>
      <c r="BK257" s="99"/>
      <c r="BL257" s="99"/>
      <c r="BM257" s="99"/>
      <c r="BN257" s="99"/>
      <c r="BO257" s="99"/>
      <c r="BP257" s="99"/>
      <c r="BQ257" s="99"/>
      <c r="CD257" s="99"/>
    </row>
    <row r="258" spans="3:82" ht="15.75" customHeight="1" x14ac:dyDescent="0.3">
      <c r="C258" s="2"/>
      <c r="D258" s="2"/>
      <c r="E258" s="99"/>
      <c r="F258" s="99"/>
      <c r="G258" s="99"/>
      <c r="H258" s="99"/>
      <c r="I258" s="99"/>
      <c r="J258" s="2"/>
      <c r="K258" s="99"/>
      <c r="L258" s="114"/>
      <c r="M258" s="114"/>
      <c r="N258" s="99"/>
      <c r="O258" s="99"/>
      <c r="P258" s="99"/>
      <c r="Q258" s="2"/>
      <c r="R258" s="99"/>
      <c r="S258" s="99"/>
      <c r="T258" s="114"/>
      <c r="U258" s="114"/>
      <c r="V258" s="99"/>
      <c r="W258" s="99"/>
      <c r="X258" s="99"/>
      <c r="Y258" s="99"/>
      <c r="Z258" s="99"/>
      <c r="AA258" s="99"/>
      <c r="AB258" s="99"/>
      <c r="AC258" s="99"/>
      <c r="AD258" s="99"/>
      <c r="AE258" s="2"/>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c r="BB258" s="99"/>
      <c r="BC258" s="99"/>
      <c r="BD258" s="99"/>
      <c r="BE258" s="99"/>
      <c r="BF258" s="2"/>
      <c r="BG258" s="2"/>
      <c r="BH258" s="2"/>
      <c r="BI258" s="99"/>
      <c r="BJ258" s="99"/>
      <c r="BK258" s="99"/>
      <c r="BL258" s="99"/>
      <c r="BM258" s="99"/>
      <c r="BN258" s="99"/>
      <c r="BO258" s="99"/>
      <c r="BP258" s="99"/>
      <c r="BQ258" s="99"/>
      <c r="CD258" s="99"/>
    </row>
    <row r="259" spans="3:82" ht="15.75" customHeight="1" x14ac:dyDescent="0.3">
      <c r="C259" s="2"/>
      <c r="D259" s="2"/>
      <c r="E259" s="99"/>
      <c r="F259" s="99"/>
      <c r="G259" s="99"/>
      <c r="H259" s="99"/>
      <c r="I259" s="99"/>
      <c r="J259" s="2"/>
      <c r="K259" s="99"/>
      <c r="L259" s="114"/>
      <c r="M259" s="114"/>
      <c r="N259" s="99"/>
      <c r="O259" s="99"/>
      <c r="P259" s="99"/>
      <c r="Q259" s="2"/>
      <c r="R259" s="99"/>
      <c r="S259" s="99"/>
      <c r="T259" s="114"/>
      <c r="U259" s="114"/>
      <c r="V259" s="99"/>
      <c r="W259" s="99"/>
      <c r="X259" s="99"/>
      <c r="Y259" s="99"/>
      <c r="Z259" s="99"/>
      <c r="AA259" s="99"/>
      <c r="AB259" s="99"/>
      <c r="AC259" s="99"/>
      <c r="AD259" s="99"/>
      <c r="AE259" s="2"/>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c r="BB259" s="99"/>
      <c r="BC259" s="99"/>
      <c r="BD259" s="99"/>
      <c r="BE259" s="99"/>
      <c r="BF259" s="2"/>
      <c r="BG259" s="2"/>
      <c r="BH259" s="2"/>
      <c r="BI259" s="99"/>
      <c r="BJ259" s="99"/>
      <c r="BK259" s="99"/>
      <c r="BL259" s="99"/>
      <c r="BM259" s="99"/>
      <c r="BN259" s="99"/>
      <c r="BO259" s="99"/>
      <c r="BP259" s="99"/>
      <c r="BQ259" s="99"/>
      <c r="CD259" s="99"/>
    </row>
    <row r="260" spans="3:82" ht="15.75" customHeight="1" x14ac:dyDescent="0.3">
      <c r="C260" s="2"/>
      <c r="D260" s="2"/>
      <c r="E260" s="99"/>
      <c r="F260" s="99"/>
      <c r="G260" s="99"/>
      <c r="H260" s="99"/>
      <c r="I260" s="99"/>
      <c r="J260" s="2"/>
      <c r="K260" s="99"/>
      <c r="L260" s="114"/>
      <c r="M260" s="114"/>
      <c r="N260" s="99"/>
      <c r="O260" s="99"/>
      <c r="P260" s="99"/>
      <c r="Q260" s="2"/>
      <c r="R260" s="99"/>
      <c r="S260" s="99"/>
      <c r="T260" s="114"/>
      <c r="U260" s="114"/>
      <c r="V260" s="99"/>
      <c r="W260" s="99"/>
      <c r="X260" s="99"/>
      <c r="Y260" s="99"/>
      <c r="Z260" s="99"/>
      <c r="AA260" s="99"/>
      <c r="AB260" s="99"/>
      <c r="AC260" s="99"/>
      <c r="AD260" s="99"/>
      <c r="AE260" s="2"/>
      <c r="AF260" s="99"/>
      <c r="AG260" s="99"/>
      <c r="AH260" s="99"/>
      <c r="AI260" s="99"/>
      <c r="AJ260" s="99"/>
      <c r="AK260" s="99"/>
      <c r="AL260" s="99"/>
      <c r="AM260" s="99"/>
      <c r="AN260" s="99"/>
      <c r="AO260" s="99"/>
      <c r="AP260" s="99"/>
      <c r="AQ260" s="99"/>
      <c r="AR260" s="99"/>
      <c r="AS260" s="99"/>
      <c r="AT260" s="99"/>
      <c r="AU260" s="99"/>
      <c r="AV260" s="99"/>
      <c r="AW260" s="99"/>
      <c r="AX260" s="99"/>
      <c r="AY260" s="99"/>
      <c r="AZ260" s="99"/>
      <c r="BA260" s="99"/>
      <c r="BB260" s="99"/>
      <c r="BC260" s="99"/>
      <c r="BD260" s="99"/>
      <c r="BE260" s="99"/>
      <c r="BF260" s="2"/>
      <c r="BG260" s="2"/>
      <c r="BH260" s="2"/>
      <c r="BI260" s="99"/>
      <c r="BJ260" s="99"/>
      <c r="BK260" s="99"/>
      <c r="BL260" s="99"/>
      <c r="BM260" s="99"/>
      <c r="BN260" s="99"/>
      <c r="BO260" s="99"/>
      <c r="BP260" s="99"/>
      <c r="BQ260" s="99"/>
      <c r="CD260" s="99"/>
    </row>
    <row r="261" spans="3:82" ht="15.75" customHeight="1" x14ac:dyDescent="0.3">
      <c r="C261" s="2"/>
      <c r="D261" s="2"/>
      <c r="E261" s="99"/>
      <c r="F261" s="99"/>
      <c r="G261" s="99"/>
      <c r="H261" s="99"/>
      <c r="I261" s="99"/>
      <c r="J261" s="2"/>
      <c r="K261" s="99"/>
      <c r="L261" s="114"/>
      <c r="M261" s="114"/>
      <c r="N261" s="99"/>
      <c r="O261" s="99"/>
      <c r="P261" s="99"/>
      <c r="Q261" s="2"/>
      <c r="R261" s="99"/>
      <c r="S261" s="99"/>
      <c r="T261" s="114"/>
      <c r="U261" s="114"/>
      <c r="V261" s="99"/>
      <c r="W261" s="99"/>
      <c r="X261" s="99"/>
      <c r="Y261" s="99"/>
      <c r="Z261" s="99"/>
      <c r="AA261" s="99"/>
      <c r="AB261" s="99"/>
      <c r="AC261" s="99"/>
      <c r="AD261" s="99"/>
      <c r="AE261" s="2"/>
      <c r="AF261" s="99"/>
      <c r="AG261" s="99"/>
      <c r="AH261" s="99"/>
      <c r="AI261" s="99"/>
      <c r="AJ261" s="99"/>
      <c r="AK261" s="99"/>
      <c r="AL261" s="99"/>
      <c r="AM261" s="99"/>
      <c r="AN261" s="99"/>
      <c r="AO261" s="99"/>
      <c r="AP261" s="99"/>
      <c r="AQ261" s="99"/>
      <c r="AR261" s="99"/>
      <c r="AS261" s="99"/>
      <c r="AT261" s="99"/>
      <c r="AU261" s="99"/>
      <c r="AV261" s="99"/>
      <c r="AW261" s="99"/>
      <c r="AX261" s="99"/>
      <c r="AY261" s="99"/>
      <c r="AZ261" s="99"/>
      <c r="BA261" s="99"/>
      <c r="BB261" s="99"/>
      <c r="BC261" s="99"/>
      <c r="BD261" s="99"/>
      <c r="BE261" s="99"/>
      <c r="BF261" s="2"/>
      <c r="BG261" s="2"/>
      <c r="BH261" s="2"/>
      <c r="BI261" s="99"/>
      <c r="BJ261" s="99"/>
      <c r="BK261" s="99"/>
      <c r="BL261" s="99"/>
      <c r="BM261" s="99"/>
      <c r="BN261" s="99"/>
      <c r="BO261" s="99"/>
      <c r="BP261" s="99"/>
      <c r="BQ261" s="99"/>
      <c r="CD261" s="99"/>
    </row>
    <row r="262" spans="3:82" ht="15.75" customHeight="1" x14ac:dyDescent="0.3">
      <c r="C262" s="2"/>
      <c r="D262" s="2"/>
      <c r="E262" s="99"/>
      <c r="F262" s="99"/>
      <c r="G262" s="99"/>
      <c r="H262" s="99"/>
      <c r="I262" s="99"/>
      <c r="J262" s="2"/>
      <c r="K262" s="99"/>
      <c r="L262" s="114"/>
      <c r="M262" s="114"/>
      <c r="N262" s="99"/>
      <c r="O262" s="99"/>
      <c r="P262" s="99"/>
      <c r="Q262" s="2"/>
      <c r="R262" s="99"/>
      <c r="S262" s="99"/>
      <c r="T262" s="114"/>
      <c r="U262" s="114"/>
      <c r="V262" s="99"/>
      <c r="W262" s="99"/>
      <c r="X262" s="99"/>
      <c r="Y262" s="99"/>
      <c r="Z262" s="99"/>
      <c r="AA262" s="99"/>
      <c r="AB262" s="99"/>
      <c r="AC262" s="99"/>
      <c r="AD262" s="99"/>
      <c r="AE262" s="2"/>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c r="BB262" s="99"/>
      <c r="BC262" s="99"/>
      <c r="BD262" s="99"/>
      <c r="BE262" s="99"/>
      <c r="BF262" s="2"/>
      <c r="BG262" s="2"/>
      <c r="BH262" s="2"/>
      <c r="BI262" s="99"/>
      <c r="BJ262" s="99"/>
      <c r="BK262" s="99"/>
      <c r="BL262" s="99"/>
      <c r="BM262" s="99"/>
      <c r="BN262" s="99"/>
      <c r="BO262" s="99"/>
      <c r="BP262" s="99"/>
      <c r="BQ262" s="99"/>
      <c r="CD262" s="99"/>
    </row>
    <row r="263" spans="3:82" ht="15.75" customHeight="1" x14ac:dyDescent="0.3">
      <c r="C263" s="2"/>
      <c r="D263" s="2"/>
      <c r="E263" s="99"/>
      <c r="F263" s="99"/>
      <c r="G263" s="99"/>
      <c r="H263" s="99"/>
      <c r="I263" s="99"/>
      <c r="J263" s="2"/>
      <c r="K263" s="99"/>
      <c r="L263" s="114"/>
      <c r="M263" s="114"/>
      <c r="N263" s="99"/>
      <c r="O263" s="99"/>
      <c r="P263" s="99"/>
      <c r="Q263" s="2"/>
      <c r="R263" s="99"/>
      <c r="S263" s="99"/>
      <c r="T263" s="114"/>
      <c r="U263" s="114"/>
      <c r="V263" s="99"/>
      <c r="W263" s="99"/>
      <c r="X263" s="99"/>
      <c r="Y263" s="99"/>
      <c r="Z263" s="99"/>
      <c r="AA263" s="99"/>
      <c r="AB263" s="99"/>
      <c r="AC263" s="99"/>
      <c r="AD263" s="99"/>
      <c r="AE263" s="2"/>
      <c r="AF263" s="99"/>
      <c r="AG263" s="99"/>
      <c r="AH263" s="99"/>
      <c r="AI263" s="99"/>
      <c r="AJ263" s="99"/>
      <c r="AK263" s="99"/>
      <c r="AL263" s="99"/>
      <c r="AM263" s="99"/>
      <c r="AN263" s="99"/>
      <c r="AO263" s="99"/>
      <c r="AP263" s="99"/>
      <c r="AQ263" s="99"/>
      <c r="AR263" s="99"/>
      <c r="AS263" s="99"/>
      <c r="AT263" s="99"/>
      <c r="AU263" s="99"/>
      <c r="AV263" s="99"/>
      <c r="AW263" s="99"/>
      <c r="AX263" s="99"/>
      <c r="AY263" s="99"/>
      <c r="AZ263" s="99"/>
      <c r="BA263" s="99"/>
      <c r="BB263" s="99"/>
      <c r="BC263" s="99"/>
      <c r="BD263" s="99"/>
      <c r="BE263" s="99"/>
      <c r="BF263" s="2"/>
      <c r="BG263" s="2"/>
      <c r="BH263" s="2"/>
      <c r="BI263" s="99"/>
      <c r="BJ263" s="99"/>
      <c r="BK263" s="99"/>
      <c r="BL263" s="99"/>
      <c r="BM263" s="99"/>
      <c r="BN263" s="99"/>
      <c r="BO263" s="99"/>
      <c r="BP263" s="99"/>
      <c r="BQ263" s="99"/>
      <c r="CD263" s="99"/>
    </row>
    <row r="264" spans="3:82" ht="15.75" customHeight="1" x14ac:dyDescent="0.3">
      <c r="C264" s="2"/>
      <c r="D264" s="2"/>
      <c r="E264" s="99"/>
      <c r="F264" s="99"/>
      <c r="G264" s="99"/>
      <c r="H264" s="99"/>
      <c r="I264" s="99"/>
      <c r="J264" s="2"/>
      <c r="K264" s="99"/>
      <c r="L264" s="114"/>
      <c r="M264" s="114"/>
      <c r="N264" s="99"/>
      <c r="O264" s="99"/>
      <c r="P264" s="99"/>
      <c r="Q264" s="2"/>
      <c r="R264" s="99"/>
      <c r="S264" s="99"/>
      <c r="T264" s="114"/>
      <c r="U264" s="114"/>
      <c r="V264" s="99"/>
      <c r="W264" s="99"/>
      <c r="X264" s="99"/>
      <c r="Y264" s="99"/>
      <c r="Z264" s="99"/>
      <c r="AA264" s="99"/>
      <c r="AB264" s="99"/>
      <c r="AC264" s="99"/>
      <c r="AD264" s="99"/>
      <c r="AE264" s="2"/>
      <c r="AF264" s="99"/>
      <c r="AG264" s="99"/>
      <c r="AH264" s="99"/>
      <c r="AI264" s="99"/>
      <c r="AJ264" s="99"/>
      <c r="AK264" s="99"/>
      <c r="AL264" s="99"/>
      <c r="AM264" s="99"/>
      <c r="AN264" s="99"/>
      <c r="AO264" s="99"/>
      <c r="AP264" s="99"/>
      <c r="AQ264" s="99"/>
      <c r="AR264" s="99"/>
      <c r="AS264" s="99"/>
      <c r="AT264" s="99"/>
      <c r="AU264" s="99"/>
      <c r="AV264" s="99"/>
      <c r="AW264" s="99"/>
      <c r="AX264" s="99"/>
      <c r="AY264" s="99"/>
      <c r="AZ264" s="99"/>
      <c r="BA264" s="99"/>
      <c r="BB264" s="99"/>
      <c r="BC264" s="99"/>
      <c r="BD264" s="99"/>
      <c r="BE264" s="99"/>
      <c r="BF264" s="2"/>
      <c r="BG264" s="2"/>
      <c r="BH264" s="2"/>
      <c r="BI264" s="99"/>
      <c r="BJ264" s="99"/>
      <c r="BK264" s="99"/>
      <c r="BL264" s="99"/>
      <c r="BM264" s="99"/>
      <c r="BN264" s="99"/>
      <c r="BO264" s="99"/>
      <c r="BP264" s="99"/>
      <c r="BQ264" s="99"/>
      <c r="CD264" s="99"/>
    </row>
    <row r="265" spans="3:82" ht="15.75" customHeight="1" x14ac:dyDescent="0.3">
      <c r="C265" s="2"/>
      <c r="D265" s="2"/>
      <c r="E265" s="99"/>
      <c r="F265" s="99"/>
      <c r="G265" s="99"/>
      <c r="H265" s="99"/>
      <c r="I265" s="99"/>
      <c r="J265" s="2"/>
      <c r="K265" s="99"/>
      <c r="L265" s="114"/>
      <c r="M265" s="114"/>
      <c r="N265" s="99"/>
      <c r="O265" s="99"/>
      <c r="P265" s="99"/>
      <c r="Q265" s="2"/>
      <c r="R265" s="99"/>
      <c r="S265" s="99"/>
      <c r="T265" s="114"/>
      <c r="U265" s="114"/>
      <c r="V265" s="99"/>
      <c r="W265" s="99"/>
      <c r="X265" s="99"/>
      <c r="Y265" s="99"/>
      <c r="Z265" s="99"/>
      <c r="AA265" s="99"/>
      <c r="AB265" s="99"/>
      <c r="AC265" s="99"/>
      <c r="AD265" s="99"/>
      <c r="AE265" s="2"/>
      <c r="AF265" s="99"/>
      <c r="AG265" s="99"/>
      <c r="AH265" s="99"/>
      <c r="AI265" s="99"/>
      <c r="AJ265" s="99"/>
      <c r="AK265" s="99"/>
      <c r="AL265" s="99"/>
      <c r="AM265" s="99"/>
      <c r="AN265" s="99"/>
      <c r="AO265" s="99"/>
      <c r="AP265" s="99"/>
      <c r="AQ265" s="99"/>
      <c r="AR265" s="99"/>
      <c r="AS265" s="99"/>
      <c r="AT265" s="99"/>
      <c r="AU265" s="99"/>
      <c r="AV265" s="99"/>
      <c r="AW265" s="99"/>
      <c r="AX265" s="99"/>
      <c r="AY265" s="99"/>
      <c r="AZ265" s="99"/>
      <c r="BA265" s="99"/>
      <c r="BB265" s="99"/>
      <c r="BC265" s="99"/>
      <c r="BD265" s="99"/>
      <c r="BE265" s="99"/>
      <c r="BF265" s="2"/>
      <c r="BG265" s="2"/>
      <c r="BH265" s="2"/>
      <c r="BI265" s="99"/>
      <c r="BJ265" s="99"/>
      <c r="BK265" s="99"/>
      <c r="BL265" s="99"/>
      <c r="BM265" s="99"/>
      <c r="BN265" s="99"/>
      <c r="BO265" s="99"/>
      <c r="BP265" s="99"/>
      <c r="BQ265" s="99"/>
      <c r="CD265" s="99"/>
    </row>
    <row r="266" spans="3:82" ht="15.75" customHeight="1" x14ac:dyDescent="0.3">
      <c r="C266" s="2"/>
      <c r="D266" s="2"/>
      <c r="E266" s="99"/>
      <c r="F266" s="99"/>
      <c r="G266" s="99"/>
      <c r="H266" s="99"/>
      <c r="I266" s="99"/>
      <c r="J266" s="2"/>
      <c r="K266" s="99"/>
      <c r="L266" s="114"/>
      <c r="M266" s="114"/>
      <c r="N266" s="99"/>
      <c r="O266" s="99"/>
      <c r="P266" s="99"/>
      <c r="Q266" s="2"/>
      <c r="R266" s="99"/>
      <c r="S266" s="99"/>
      <c r="T266" s="114"/>
      <c r="U266" s="114"/>
      <c r="V266" s="99"/>
      <c r="W266" s="99"/>
      <c r="X266" s="99"/>
      <c r="Y266" s="99"/>
      <c r="Z266" s="99"/>
      <c r="AA266" s="99"/>
      <c r="AB266" s="99"/>
      <c r="AC266" s="99"/>
      <c r="AD266" s="99"/>
      <c r="AE266" s="2"/>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c r="BB266" s="99"/>
      <c r="BC266" s="99"/>
      <c r="BD266" s="99"/>
      <c r="BE266" s="99"/>
      <c r="BF266" s="2"/>
      <c r="BG266" s="2"/>
      <c r="BH266" s="2"/>
      <c r="BI266" s="99"/>
      <c r="BJ266" s="99"/>
      <c r="BK266" s="99"/>
      <c r="BL266" s="99"/>
      <c r="BM266" s="99"/>
      <c r="BN266" s="99"/>
      <c r="BO266" s="99"/>
      <c r="BP266" s="99"/>
      <c r="BQ266" s="99"/>
      <c r="CD266" s="99"/>
    </row>
    <row r="267" spans="3:82" ht="15.75" customHeight="1" x14ac:dyDescent="0.3">
      <c r="C267" s="2"/>
      <c r="D267" s="2"/>
      <c r="E267" s="99"/>
      <c r="F267" s="99"/>
      <c r="G267" s="99"/>
      <c r="H267" s="99"/>
      <c r="I267" s="99"/>
      <c r="J267" s="2"/>
      <c r="K267" s="99"/>
      <c r="L267" s="114"/>
      <c r="M267" s="114"/>
      <c r="N267" s="99"/>
      <c r="O267" s="99"/>
      <c r="P267" s="99"/>
      <c r="Q267" s="2"/>
      <c r="R267" s="99"/>
      <c r="S267" s="99"/>
      <c r="T267" s="114"/>
      <c r="U267" s="114"/>
      <c r="V267" s="99"/>
      <c r="W267" s="99"/>
      <c r="X267" s="99"/>
      <c r="Y267" s="99"/>
      <c r="Z267" s="99"/>
      <c r="AA267" s="99"/>
      <c r="AB267" s="99"/>
      <c r="AC267" s="99"/>
      <c r="AD267" s="99"/>
      <c r="AE267" s="2"/>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c r="BB267" s="99"/>
      <c r="BC267" s="99"/>
      <c r="BD267" s="99"/>
      <c r="BE267" s="99"/>
      <c r="BF267" s="2"/>
      <c r="BG267" s="2"/>
      <c r="BH267" s="2"/>
      <c r="BI267" s="99"/>
      <c r="BJ267" s="99"/>
      <c r="BK267" s="99"/>
      <c r="BL267" s="99"/>
      <c r="BM267" s="99"/>
      <c r="BN267" s="99"/>
      <c r="BO267" s="99"/>
      <c r="BP267" s="99"/>
      <c r="BQ267" s="99"/>
      <c r="CD267" s="99"/>
    </row>
    <row r="268" spans="3:82" ht="15.75" customHeight="1" x14ac:dyDescent="0.3">
      <c r="C268" s="2"/>
      <c r="D268" s="2"/>
      <c r="E268" s="99"/>
      <c r="F268" s="99"/>
      <c r="G268" s="99"/>
      <c r="H268" s="99"/>
      <c r="I268" s="99"/>
      <c r="J268" s="2"/>
      <c r="K268" s="99"/>
      <c r="L268" s="114"/>
      <c r="M268" s="114"/>
      <c r="N268" s="99"/>
      <c r="O268" s="99"/>
      <c r="P268" s="99"/>
      <c r="Q268" s="2"/>
      <c r="R268" s="99"/>
      <c r="S268" s="99"/>
      <c r="T268" s="114"/>
      <c r="U268" s="114"/>
      <c r="V268" s="99"/>
      <c r="W268" s="99"/>
      <c r="X268" s="99"/>
      <c r="Y268" s="99"/>
      <c r="Z268" s="99"/>
      <c r="AA268" s="99"/>
      <c r="AB268" s="99"/>
      <c r="AC268" s="99"/>
      <c r="AD268" s="99"/>
      <c r="AE268" s="2"/>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c r="BB268" s="99"/>
      <c r="BC268" s="99"/>
      <c r="BD268" s="99"/>
      <c r="BE268" s="99"/>
      <c r="BF268" s="2"/>
      <c r="BG268" s="2"/>
      <c r="BH268" s="2"/>
      <c r="BI268" s="99"/>
      <c r="BJ268" s="99"/>
      <c r="BK268" s="99"/>
      <c r="BL268" s="99"/>
      <c r="BM268" s="99"/>
      <c r="BN268" s="99"/>
      <c r="BO268" s="99"/>
      <c r="BP268" s="99"/>
      <c r="BQ268" s="99"/>
      <c r="CD268" s="99"/>
    </row>
    <row r="269" spans="3:82" ht="15.75" customHeight="1" x14ac:dyDescent="0.3">
      <c r="C269" s="2"/>
      <c r="D269" s="2"/>
      <c r="E269" s="99"/>
      <c r="F269" s="99"/>
      <c r="G269" s="99"/>
      <c r="H269" s="99"/>
      <c r="I269" s="99"/>
      <c r="J269" s="2"/>
      <c r="K269" s="99"/>
      <c r="L269" s="114"/>
      <c r="M269" s="114"/>
      <c r="N269" s="99"/>
      <c r="O269" s="99"/>
      <c r="P269" s="99"/>
      <c r="Q269" s="2"/>
      <c r="R269" s="99"/>
      <c r="S269" s="99"/>
      <c r="T269" s="114"/>
      <c r="U269" s="114"/>
      <c r="V269" s="99"/>
      <c r="W269" s="99"/>
      <c r="X269" s="99"/>
      <c r="Y269" s="99"/>
      <c r="Z269" s="99"/>
      <c r="AA269" s="99"/>
      <c r="AB269" s="99"/>
      <c r="AC269" s="99"/>
      <c r="AD269" s="99"/>
      <c r="AE269" s="2"/>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2"/>
      <c r="BG269" s="2"/>
      <c r="BH269" s="2"/>
      <c r="BI269" s="99"/>
      <c r="BJ269" s="99"/>
      <c r="BK269" s="99"/>
      <c r="BL269" s="99"/>
      <c r="BM269" s="99"/>
      <c r="BN269" s="99"/>
      <c r="BO269" s="99"/>
      <c r="BP269" s="99"/>
      <c r="BQ269" s="99"/>
      <c r="CD269" s="99"/>
    </row>
    <row r="270" spans="3:82" ht="15.75" customHeight="1" x14ac:dyDescent="0.3">
      <c r="C270" s="2"/>
      <c r="D270" s="2"/>
      <c r="E270" s="99"/>
      <c r="F270" s="99"/>
      <c r="G270" s="99"/>
      <c r="H270" s="99"/>
      <c r="I270" s="99"/>
      <c r="J270" s="2"/>
      <c r="K270" s="99"/>
      <c r="L270" s="114"/>
      <c r="M270" s="114"/>
      <c r="N270" s="99"/>
      <c r="O270" s="99"/>
      <c r="P270" s="99"/>
      <c r="Q270" s="2"/>
      <c r="R270" s="99"/>
      <c r="S270" s="99"/>
      <c r="T270" s="114"/>
      <c r="U270" s="114"/>
      <c r="V270" s="99"/>
      <c r="W270" s="99"/>
      <c r="X270" s="99"/>
      <c r="Y270" s="99"/>
      <c r="Z270" s="99"/>
      <c r="AA270" s="99"/>
      <c r="AB270" s="99"/>
      <c r="AC270" s="99"/>
      <c r="AD270" s="99"/>
      <c r="AE270" s="2"/>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c r="BB270" s="99"/>
      <c r="BC270" s="99"/>
      <c r="BD270" s="99"/>
      <c r="BE270" s="99"/>
      <c r="BF270" s="2"/>
      <c r="BG270" s="2"/>
      <c r="BH270" s="2"/>
      <c r="BI270" s="99"/>
      <c r="BJ270" s="99"/>
      <c r="BK270" s="99"/>
      <c r="BL270" s="99"/>
      <c r="BM270" s="99"/>
      <c r="BN270" s="99"/>
      <c r="BO270" s="99"/>
      <c r="BP270" s="99"/>
      <c r="BQ270" s="99"/>
      <c r="CD270" s="99"/>
    </row>
    <row r="271" spans="3:82" ht="15.75" customHeight="1" x14ac:dyDescent="0.3">
      <c r="C271" s="2"/>
      <c r="D271" s="2"/>
      <c r="E271" s="99"/>
      <c r="F271" s="99"/>
      <c r="G271" s="99"/>
      <c r="H271" s="99"/>
      <c r="I271" s="99"/>
      <c r="J271" s="2"/>
      <c r="K271" s="99"/>
      <c r="L271" s="114"/>
      <c r="M271" s="114"/>
      <c r="N271" s="99"/>
      <c r="O271" s="99"/>
      <c r="P271" s="99"/>
      <c r="Q271" s="2"/>
      <c r="R271" s="99"/>
      <c r="S271" s="99"/>
      <c r="T271" s="114"/>
      <c r="U271" s="114"/>
      <c r="V271" s="99"/>
      <c r="W271" s="99"/>
      <c r="X271" s="99"/>
      <c r="Y271" s="99"/>
      <c r="Z271" s="99"/>
      <c r="AA271" s="99"/>
      <c r="AB271" s="99"/>
      <c r="AC271" s="99"/>
      <c r="AD271" s="99"/>
      <c r="AE271" s="2"/>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c r="BB271" s="99"/>
      <c r="BC271" s="99"/>
      <c r="BD271" s="99"/>
      <c r="BE271" s="99"/>
      <c r="BF271" s="2"/>
      <c r="BG271" s="2"/>
      <c r="BH271" s="2"/>
      <c r="BI271" s="99"/>
      <c r="BJ271" s="99"/>
      <c r="BK271" s="99"/>
      <c r="BL271" s="99"/>
      <c r="BM271" s="99"/>
      <c r="BN271" s="99"/>
      <c r="BO271" s="99"/>
      <c r="BP271" s="99"/>
      <c r="BQ271" s="99"/>
      <c r="CD271" s="99"/>
    </row>
    <row r="272" spans="3:82" ht="15.75" customHeight="1" x14ac:dyDescent="0.3">
      <c r="C272" s="2"/>
      <c r="D272" s="2"/>
      <c r="E272" s="99"/>
      <c r="F272" s="99"/>
      <c r="G272" s="99"/>
      <c r="H272" s="99"/>
      <c r="I272" s="99"/>
      <c r="J272" s="2"/>
      <c r="K272" s="99"/>
      <c r="L272" s="114"/>
      <c r="M272" s="114"/>
      <c r="N272" s="99"/>
      <c r="O272" s="99"/>
      <c r="P272" s="99"/>
      <c r="Q272" s="2"/>
      <c r="R272" s="99"/>
      <c r="S272" s="99"/>
      <c r="T272" s="114"/>
      <c r="U272" s="114"/>
      <c r="V272" s="99"/>
      <c r="W272" s="99"/>
      <c r="X272" s="99"/>
      <c r="Y272" s="99"/>
      <c r="Z272" s="99"/>
      <c r="AA272" s="99"/>
      <c r="AB272" s="99"/>
      <c r="AC272" s="99"/>
      <c r="AD272" s="99"/>
      <c r="AE272" s="2"/>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2"/>
      <c r="BG272" s="2"/>
      <c r="BH272" s="2"/>
      <c r="BI272" s="99"/>
      <c r="BJ272" s="99"/>
      <c r="BK272" s="99"/>
      <c r="BL272" s="99"/>
      <c r="BM272" s="99"/>
      <c r="BN272" s="99"/>
      <c r="BO272" s="99"/>
      <c r="BP272" s="99"/>
      <c r="BQ272" s="99"/>
      <c r="CD272" s="99"/>
    </row>
    <row r="273" spans="3:82" ht="15.75" customHeight="1" x14ac:dyDescent="0.3">
      <c r="C273" s="2"/>
      <c r="D273" s="2"/>
      <c r="E273" s="99"/>
      <c r="F273" s="99"/>
      <c r="G273" s="99"/>
      <c r="H273" s="99"/>
      <c r="I273" s="99"/>
      <c r="J273" s="2"/>
      <c r="K273" s="99"/>
      <c r="L273" s="114"/>
      <c r="M273" s="114"/>
      <c r="N273" s="99"/>
      <c r="O273" s="99"/>
      <c r="P273" s="99"/>
      <c r="Q273" s="2"/>
      <c r="R273" s="99"/>
      <c r="S273" s="99"/>
      <c r="T273" s="114"/>
      <c r="U273" s="114"/>
      <c r="V273" s="99"/>
      <c r="W273" s="99"/>
      <c r="X273" s="99"/>
      <c r="Y273" s="99"/>
      <c r="Z273" s="99"/>
      <c r="AA273" s="99"/>
      <c r="AB273" s="99"/>
      <c r="AC273" s="99"/>
      <c r="AD273" s="99"/>
      <c r="AE273" s="2"/>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99"/>
      <c r="BC273" s="99"/>
      <c r="BD273" s="99"/>
      <c r="BE273" s="99"/>
      <c r="BF273" s="2"/>
      <c r="BG273" s="2"/>
      <c r="BH273" s="2"/>
      <c r="BI273" s="99"/>
      <c r="BJ273" s="99"/>
      <c r="BK273" s="99"/>
      <c r="BL273" s="99"/>
      <c r="BM273" s="99"/>
      <c r="BN273" s="99"/>
      <c r="BO273" s="99"/>
      <c r="BP273" s="99"/>
      <c r="BQ273" s="99"/>
      <c r="CD273" s="99"/>
    </row>
    <row r="274" spans="3:82" ht="15.75" customHeight="1" x14ac:dyDescent="0.3">
      <c r="C274" s="2"/>
      <c r="D274" s="2"/>
      <c r="E274" s="99"/>
      <c r="F274" s="99"/>
      <c r="G274" s="99"/>
      <c r="H274" s="99"/>
      <c r="I274" s="99"/>
      <c r="J274" s="2"/>
      <c r="K274" s="99"/>
      <c r="L274" s="114"/>
      <c r="M274" s="114"/>
      <c r="N274" s="99"/>
      <c r="O274" s="99"/>
      <c r="P274" s="99"/>
      <c r="Q274" s="2"/>
      <c r="R274" s="99"/>
      <c r="S274" s="99"/>
      <c r="T274" s="114"/>
      <c r="U274" s="114"/>
      <c r="V274" s="99"/>
      <c r="W274" s="99"/>
      <c r="X274" s="99"/>
      <c r="Y274" s="99"/>
      <c r="Z274" s="99"/>
      <c r="AA274" s="99"/>
      <c r="AB274" s="99"/>
      <c r="AC274" s="99"/>
      <c r="AD274" s="99"/>
      <c r="AE274" s="2"/>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2"/>
      <c r="BG274" s="2"/>
      <c r="BH274" s="2"/>
      <c r="BI274" s="99"/>
      <c r="BJ274" s="99"/>
      <c r="BK274" s="99"/>
      <c r="BL274" s="99"/>
      <c r="BM274" s="99"/>
      <c r="BN274" s="99"/>
      <c r="BO274" s="99"/>
      <c r="BP274" s="99"/>
      <c r="BQ274" s="99"/>
      <c r="CD274" s="99"/>
    </row>
    <row r="275" spans="3:82" ht="15.75" customHeight="1" x14ac:dyDescent="0.3">
      <c r="C275" s="2"/>
      <c r="D275" s="2"/>
      <c r="E275" s="99"/>
      <c r="F275" s="99"/>
      <c r="G275" s="99"/>
      <c r="H275" s="99"/>
      <c r="I275" s="99"/>
      <c r="J275" s="2"/>
      <c r="K275" s="99"/>
      <c r="L275" s="114"/>
      <c r="M275" s="114"/>
      <c r="N275" s="99"/>
      <c r="O275" s="99"/>
      <c r="P275" s="99"/>
      <c r="Q275" s="2"/>
      <c r="R275" s="99"/>
      <c r="S275" s="99"/>
      <c r="T275" s="114"/>
      <c r="U275" s="114"/>
      <c r="V275" s="99"/>
      <c r="W275" s="99"/>
      <c r="X275" s="99"/>
      <c r="Y275" s="99"/>
      <c r="Z275" s="99"/>
      <c r="AA275" s="99"/>
      <c r="AB275" s="99"/>
      <c r="AC275" s="99"/>
      <c r="AD275" s="99"/>
      <c r="AE275" s="2"/>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99"/>
      <c r="BE275" s="99"/>
      <c r="BF275" s="2"/>
      <c r="BG275" s="2"/>
      <c r="BH275" s="2"/>
      <c r="BI275" s="99"/>
      <c r="BJ275" s="99"/>
      <c r="BK275" s="99"/>
      <c r="BL275" s="99"/>
      <c r="BM275" s="99"/>
      <c r="BN275" s="99"/>
      <c r="BO275" s="99"/>
      <c r="BP275" s="99"/>
      <c r="BQ275" s="99"/>
      <c r="CD275" s="99"/>
    </row>
    <row r="276" spans="3:82" ht="15.75" customHeight="1" x14ac:dyDescent="0.3">
      <c r="C276" s="2"/>
      <c r="D276" s="2"/>
      <c r="E276" s="99"/>
      <c r="F276" s="99"/>
      <c r="G276" s="99"/>
      <c r="H276" s="99"/>
      <c r="I276" s="99"/>
      <c r="J276" s="2"/>
      <c r="K276" s="99"/>
      <c r="L276" s="114"/>
      <c r="M276" s="114"/>
      <c r="N276" s="99"/>
      <c r="O276" s="99"/>
      <c r="P276" s="99"/>
      <c r="Q276" s="2"/>
      <c r="R276" s="99"/>
      <c r="S276" s="99"/>
      <c r="T276" s="114"/>
      <c r="U276" s="114"/>
      <c r="V276" s="99"/>
      <c r="W276" s="99"/>
      <c r="X276" s="99"/>
      <c r="Y276" s="99"/>
      <c r="Z276" s="99"/>
      <c r="AA276" s="99"/>
      <c r="AB276" s="99"/>
      <c r="AC276" s="99"/>
      <c r="AD276" s="99"/>
      <c r="AE276" s="2"/>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99"/>
      <c r="BF276" s="2"/>
      <c r="BG276" s="2"/>
      <c r="BH276" s="2"/>
      <c r="BI276" s="99"/>
      <c r="BJ276" s="99"/>
      <c r="BK276" s="99"/>
      <c r="BL276" s="99"/>
      <c r="BM276" s="99"/>
      <c r="BN276" s="99"/>
      <c r="BO276" s="99"/>
      <c r="BP276" s="99"/>
      <c r="BQ276" s="99"/>
      <c r="CD276" s="99"/>
    </row>
    <row r="277" spans="3:82" ht="15.75" customHeight="1" x14ac:dyDescent="0.3">
      <c r="C277" s="2"/>
      <c r="D277" s="2"/>
      <c r="E277" s="99"/>
      <c r="F277" s="99"/>
      <c r="G277" s="99"/>
      <c r="H277" s="99"/>
      <c r="I277" s="99"/>
      <c r="J277" s="2"/>
      <c r="K277" s="99"/>
      <c r="L277" s="114"/>
      <c r="M277" s="114"/>
      <c r="N277" s="99"/>
      <c r="O277" s="99"/>
      <c r="P277" s="99"/>
      <c r="Q277" s="2"/>
      <c r="R277" s="99"/>
      <c r="S277" s="99"/>
      <c r="T277" s="114"/>
      <c r="U277" s="114"/>
      <c r="V277" s="99"/>
      <c r="W277" s="99"/>
      <c r="X277" s="99"/>
      <c r="Y277" s="99"/>
      <c r="Z277" s="99"/>
      <c r="AA277" s="99"/>
      <c r="AB277" s="99"/>
      <c r="AC277" s="99"/>
      <c r="AD277" s="99"/>
      <c r="AE277" s="2"/>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2"/>
      <c r="BG277" s="2"/>
      <c r="BH277" s="2"/>
      <c r="BI277" s="99"/>
      <c r="BJ277" s="99"/>
      <c r="BK277" s="99"/>
      <c r="BL277" s="99"/>
      <c r="BM277" s="99"/>
      <c r="BN277" s="99"/>
      <c r="BO277" s="99"/>
      <c r="BP277" s="99"/>
      <c r="BQ277" s="99"/>
      <c r="CD277" s="99"/>
    </row>
    <row r="278" spans="3:82" ht="15.75" customHeight="1" x14ac:dyDescent="0.3">
      <c r="C278" s="2"/>
      <c r="D278" s="2"/>
      <c r="E278" s="99"/>
      <c r="F278" s="99"/>
      <c r="G278" s="99"/>
      <c r="H278" s="99"/>
      <c r="I278" s="99"/>
      <c r="J278" s="2"/>
      <c r="K278" s="99"/>
      <c r="L278" s="114"/>
      <c r="M278" s="114"/>
      <c r="N278" s="99"/>
      <c r="O278" s="99"/>
      <c r="P278" s="99"/>
      <c r="Q278" s="2"/>
      <c r="R278" s="99"/>
      <c r="S278" s="99"/>
      <c r="T278" s="114"/>
      <c r="U278" s="114"/>
      <c r="V278" s="99"/>
      <c r="W278" s="99"/>
      <c r="X278" s="99"/>
      <c r="Y278" s="99"/>
      <c r="Z278" s="99"/>
      <c r="AA278" s="99"/>
      <c r="AB278" s="99"/>
      <c r="AC278" s="99"/>
      <c r="AD278" s="99"/>
      <c r="AE278" s="2"/>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2"/>
      <c r="BG278" s="2"/>
      <c r="BH278" s="2"/>
      <c r="BI278" s="99"/>
      <c r="BJ278" s="99"/>
      <c r="BK278" s="99"/>
      <c r="BL278" s="99"/>
      <c r="BM278" s="99"/>
      <c r="BN278" s="99"/>
      <c r="BO278" s="99"/>
      <c r="BP278" s="99"/>
      <c r="BQ278" s="99"/>
      <c r="CD278" s="99"/>
    </row>
    <row r="279" spans="3:82" ht="15.75" customHeight="1" x14ac:dyDescent="0.3">
      <c r="C279" s="2"/>
      <c r="D279" s="2"/>
      <c r="E279" s="99"/>
      <c r="F279" s="99"/>
      <c r="G279" s="99"/>
      <c r="H279" s="99"/>
      <c r="I279" s="99"/>
      <c r="J279" s="2"/>
      <c r="K279" s="99"/>
      <c r="L279" s="114"/>
      <c r="M279" s="114"/>
      <c r="N279" s="99"/>
      <c r="O279" s="99"/>
      <c r="P279" s="99"/>
      <c r="Q279" s="2"/>
      <c r="R279" s="99"/>
      <c r="S279" s="99"/>
      <c r="T279" s="114"/>
      <c r="U279" s="114"/>
      <c r="V279" s="99"/>
      <c r="W279" s="99"/>
      <c r="X279" s="99"/>
      <c r="Y279" s="99"/>
      <c r="Z279" s="99"/>
      <c r="AA279" s="99"/>
      <c r="AB279" s="99"/>
      <c r="AC279" s="99"/>
      <c r="AD279" s="99"/>
      <c r="AE279" s="2"/>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2"/>
      <c r="BG279" s="2"/>
      <c r="BH279" s="2"/>
      <c r="BI279" s="99"/>
      <c r="BJ279" s="99"/>
      <c r="BK279" s="99"/>
      <c r="BL279" s="99"/>
      <c r="BM279" s="99"/>
      <c r="BN279" s="99"/>
      <c r="BO279" s="99"/>
      <c r="BP279" s="99"/>
      <c r="BQ279" s="99"/>
      <c r="CD279" s="99"/>
    </row>
    <row r="280" spans="3:82" ht="15.75" customHeight="1" x14ac:dyDescent="0.3">
      <c r="C280" s="2"/>
      <c r="D280" s="2"/>
      <c r="E280" s="99"/>
      <c r="F280" s="99"/>
      <c r="G280" s="99"/>
      <c r="H280" s="99"/>
      <c r="I280" s="99"/>
      <c r="J280" s="2"/>
      <c r="K280" s="99"/>
      <c r="L280" s="114"/>
      <c r="M280" s="114"/>
      <c r="N280" s="99"/>
      <c r="O280" s="99"/>
      <c r="P280" s="99"/>
      <c r="Q280" s="2"/>
      <c r="R280" s="99"/>
      <c r="S280" s="99"/>
      <c r="T280" s="114"/>
      <c r="U280" s="114"/>
      <c r="V280" s="99"/>
      <c r="W280" s="99"/>
      <c r="X280" s="99"/>
      <c r="Y280" s="99"/>
      <c r="Z280" s="99"/>
      <c r="AA280" s="99"/>
      <c r="AB280" s="99"/>
      <c r="AC280" s="99"/>
      <c r="AD280" s="99"/>
      <c r="AE280" s="2"/>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2"/>
      <c r="BG280" s="2"/>
      <c r="BH280" s="2"/>
      <c r="BI280" s="99"/>
      <c r="BJ280" s="99"/>
      <c r="BK280" s="99"/>
      <c r="BL280" s="99"/>
      <c r="BM280" s="99"/>
      <c r="BN280" s="99"/>
      <c r="BO280" s="99"/>
      <c r="BP280" s="99"/>
      <c r="BQ280" s="99"/>
      <c r="CD280" s="99"/>
    </row>
    <row r="281" spans="3:82" ht="15.75" customHeight="1" x14ac:dyDescent="0.3">
      <c r="C281" s="2"/>
      <c r="D281" s="2"/>
      <c r="E281" s="99"/>
      <c r="F281" s="99"/>
      <c r="G281" s="99"/>
      <c r="H281" s="99"/>
      <c r="I281" s="99"/>
      <c r="J281" s="2"/>
      <c r="K281" s="99"/>
      <c r="L281" s="114"/>
      <c r="M281" s="114"/>
      <c r="N281" s="99"/>
      <c r="O281" s="99"/>
      <c r="P281" s="99"/>
      <c r="Q281" s="2"/>
      <c r="R281" s="99"/>
      <c r="S281" s="99"/>
      <c r="T281" s="114"/>
      <c r="U281" s="114"/>
      <c r="V281" s="99"/>
      <c r="W281" s="99"/>
      <c r="X281" s="99"/>
      <c r="Y281" s="99"/>
      <c r="Z281" s="99"/>
      <c r="AA281" s="99"/>
      <c r="AB281" s="99"/>
      <c r="AC281" s="99"/>
      <c r="AD281" s="99"/>
      <c r="AE281" s="2"/>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2"/>
      <c r="BG281" s="2"/>
      <c r="BH281" s="2"/>
      <c r="BI281" s="99"/>
      <c r="BJ281" s="99"/>
      <c r="BK281" s="99"/>
      <c r="BL281" s="99"/>
      <c r="BM281" s="99"/>
      <c r="BN281" s="99"/>
      <c r="BO281" s="99"/>
      <c r="BP281" s="99"/>
      <c r="BQ281" s="99"/>
      <c r="CD281" s="99"/>
    </row>
    <row r="282" spans="3:82" ht="15.75" customHeight="1" x14ac:dyDescent="0.3">
      <c r="C282" s="2"/>
      <c r="D282" s="2"/>
      <c r="E282" s="99"/>
      <c r="F282" s="99"/>
      <c r="G282" s="99"/>
      <c r="H282" s="99"/>
      <c r="I282" s="99"/>
      <c r="J282" s="2"/>
      <c r="K282" s="99"/>
      <c r="L282" s="114"/>
      <c r="M282" s="114"/>
      <c r="N282" s="99"/>
      <c r="O282" s="99"/>
      <c r="P282" s="99"/>
      <c r="Q282" s="2"/>
      <c r="R282" s="99"/>
      <c r="S282" s="99"/>
      <c r="T282" s="114"/>
      <c r="U282" s="114"/>
      <c r="V282" s="99"/>
      <c r="W282" s="99"/>
      <c r="X282" s="99"/>
      <c r="Y282" s="99"/>
      <c r="Z282" s="99"/>
      <c r="AA282" s="99"/>
      <c r="AB282" s="99"/>
      <c r="AC282" s="99"/>
      <c r="AD282" s="99"/>
      <c r="AE282" s="2"/>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2"/>
      <c r="BG282" s="2"/>
      <c r="BH282" s="2"/>
      <c r="BI282" s="99"/>
      <c r="BJ282" s="99"/>
      <c r="BK282" s="99"/>
      <c r="BL282" s="99"/>
      <c r="BM282" s="99"/>
      <c r="BN282" s="99"/>
      <c r="BO282" s="99"/>
      <c r="BP282" s="99"/>
      <c r="BQ282" s="99"/>
      <c r="CD282" s="99"/>
    </row>
    <row r="283" spans="3:82" ht="15.75" customHeight="1" x14ac:dyDescent="0.3">
      <c r="C283" s="2"/>
      <c r="D283" s="2"/>
      <c r="E283" s="99"/>
      <c r="F283" s="99"/>
      <c r="G283" s="99"/>
      <c r="H283" s="99"/>
      <c r="I283" s="99"/>
      <c r="J283" s="2"/>
      <c r="K283" s="99"/>
      <c r="L283" s="114"/>
      <c r="M283" s="114"/>
      <c r="N283" s="99"/>
      <c r="O283" s="99"/>
      <c r="P283" s="99"/>
      <c r="Q283" s="2"/>
      <c r="R283" s="99"/>
      <c r="S283" s="99"/>
      <c r="T283" s="114"/>
      <c r="U283" s="114"/>
      <c r="V283" s="99"/>
      <c r="W283" s="99"/>
      <c r="X283" s="99"/>
      <c r="Y283" s="99"/>
      <c r="Z283" s="99"/>
      <c r="AA283" s="99"/>
      <c r="AB283" s="99"/>
      <c r="AC283" s="99"/>
      <c r="AD283" s="99"/>
      <c r="AE283" s="2"/>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2"/>
      <c r="BG283" s="2"/>
      <c r="BH283" s="2"/>
      <c r="BI283" s="99"/>
      <c r="BJ283" s="99"/>
      <c r="BK283" s="99"/>
      <c r="BL283" s="99"/>
      <c r="BM283" s="99"/>
      <c r="BN283" s="99"/>
      <c r="BO283" s="99"/>
      <c r="BP283" s="99"/>
      <c r="BQ283" s="99"/>
      <c r="CD283" s="99"/>
    </row>
    <row r="284" spans="3:82" ht="15.75" customHeight="1" x14ac:dyDescent="0.3">
      <c r="C284" s="2"/>
      <c r="D284" s="2"/>
      <c r="E284" s="99"/>
      <c r="F284" s="99"/>
      <c r="G284" s="99"/>
      <c r="H284" s="99"/>
      <c r="I284" s="99"/>
      <c r="J284" s="2"/>
      <c r="K284" s="99"/>
      <c r="L284" s="114"/>
      <c r="M284" s="114"/>
      <c r="N284" s="99"/>
      <c r="O284" s="99"/>
      <c r="P284" s="99"/>
      <c r="Q284" s="2"/>
      <c r="R284" s="99"/>
      <c r="S284" s="99"/>
      <c r="T284" s="114"/>
      <c r="U284" s="114"/>
      <c r="V284" s="99"/>
      <c r="W284" s="99"/>
      <c r="X284" s="99"/>
      <c r="Y284" s="99"/>
      <c r="Z284" s="99"/>
      <c r="AA284" s="99"/>
      <c r="AB284" s="99"/>
      <c r="AC284" s="99"/>
      <c r="AD284" s="99"/>
      <c r="AE284" s="2"/>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c r="BB284" s="99"/>
      <c r="BC284" s="99"/>
      <c r="BD284" s="99"/>
      <c r="BE284" s="99"/>
      <c r="BF284" s="2"/>
      <c r="BG284" s="2"/>
      <c r="BH284" s="2"/>
      <c r="BI284" s="99"/>
      <c r="BJ284" s="99"/>
      <c r="BK284" s="99"/>
      <c r="BL284" s="99"/>
      <c r="BM284" s="99"/>
      <c r="BN284" s="99"/>
      <c r="BO284" s="99"/>
      <c r="BP284" s="99"/>
      <c r="BQ284" s="99"/>
      <c r="CD284" s="99"/>
    </row>
    <row r="285" spans="3:82" ht="15.75" customHeight="1" x14ac:dyDescent="0.3">
      <c r="C285" s="2"/>
      <c r="D285" s="2"/>
      <c r="E285" s="99"/>
      <c r="F285" s="99"/>
      <c r="G285" s="99"/>
      <c r="H285" s="99"/>
      <c r="I285" s="99"/>
      <c r="J285" s="2"/>
      <c r="K285" s="99"/>
      <c r="L285" s="114"/>
      <c r="M285" s="114"/>
      <c r="N285" s="99"/>
      <c r="O285" s="99"/>
      <c r="P285" s="99"/>
      <c r="Q285" s="2"/>
      <c r="R285" s="99"/>
      <c r="S285" s="99"/>
      <c r="T285" s="114"/>
      <c r="U285" s="114"/>
      <c r="V285" s="99"/>
      <c r="W285" s="99"/>
      <c r="X285" s="99"/>
      <c r="Y285" s="99"/>
      <c r="Z285" s="99"/>
      <c r="AA285" s="99"/>
      <c r="AB285" s="99"/>
      <c r="AC285" s="99"/>
      <c r="AD285" s="99"/>
      <c r="AE285" s="2"/>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c r="BB285" s="99"/>
      <c r="BC285" s="99"/>
      <c r="BD285" s="99"/>
      <c r="BE285" s="99"/>
      <c r="BF285" s="2"/>
      <c r="BG285" s="2"/>
      <c r="BH285" s="2"/>
      <c r="BI285" s="99"/>
      <c r="BJ285" s="99"/>
      <c r="BK285" s="99"/>
      <c r="BL285" s="99"/>
      <c r="BM285" s="99"/>
      <c r="BN285" s="99"/>
      <c r="BO285" s="99"/>
      <c r="BP285" s="99"/>
      <c r="BQ285" s="99"/>
      <c r="CD285" s="99"/>
    </row>
    <row r="286" spans="3:82" ht="15.75" customHeight="1" x14ac:dyDescent="0.3">
      <c r="C286" s="2"/>
      <c r="D286" s="2"/>
      <c r="E286" s="99"/>
      <c r="F286" s="99"/>
      <c r="G286" s="99"/>
      <c r="H286" s="99"/>
      <c r="I286" s="99"/>
      <c r="J286" s="2"/>
      <c r="K286" s="99"/>
      <c r="L286" s="114"/>
      <c r="M286" s="114"/>
      <c r="N286" s="99"/>
      <c r="O286" s="99"/>
      <c r="P286" s="99"/>
      <c r="Q286" s="2"/>
      <c r="R286" s="99"/>
      <c r="S286" s="99"/>
      <c r="T286" s="114"/>
      <c r="U286" s="114"/>
      <c r="V286" s="99"/>
      <c r="W286" s="99"/>
      <c r="X286" s="99"/>
      <c r="Y286" s="99"/>
      <c r="Z286" s="99"/>
      <c r="AA286" s="99"/>
      <c r="AB286" s="99"/>
      <c r="AC286" s="99"/>
      <c r="AD286" s="99"/>
      <c r="AE286" s="2"/>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c r="BB286" s="99"/>
      <c r="BC286" s="99"/>
      <c r="BD286" s="99"/>
      <c r="BE286" s="99"/>
      <c r="BF286" s="2"/>
      <c r="BG286" s="2"/>
      <c r="BH286" s="2"/>
      <c r="BI286" s="99"/>
      <c r="BJ286" s="99"/>
      <c r="BK286" s="99"/>
      <c r="BL286" s="99"/>
      <c r="BM286" s="99"/>
      <c r="BN286" s="99"/>
      <c r="BO286" s="99"/>
      <c r="BP286" s="99"/>
      <c r="BQ286" s="99"/>
      <c r="CD286" s="99"/>
    </row>
    <row r="287" spans="3:82" ht="15.75" customHeight="1" x14ac:dyDescent="0.3">
      <c r="C287" s="2"/>
      <c r="D287" s="2"/>
      <c r="E287" s="99"/>
      <c r="F287" s="99"/>
      <c r="G287" s="99"/>
      <c r="H287" s="99"/>
      <c r="I287" s="99"/>
      <c r="J287" s="2"/>
      <c r="K287" s="99"/>
      <c r="L287" s="114"/>
      <c r="M287" s="114"/>
      <c r="N287" s="99"/>
      <c r="O287" s="99"/>
      <c r="P287" s="99"/>
      <c r="Q287" s="2"/>
      <c r="R287" s="99"/>
      <c r="S287" s="99"/>
      <c r="T287" s="114"/>
      <c r="U287" s="114"/>
      <c r="V287" s="99"/>
      <c r="W287" s="99"/>
      <c r="X287" s="99"/>
      <c r="Y287" s="99"/>
      <c r="Z287" s="99"/>
      <c r="AA287" s="99"/>
      <c r="AB287" s="99"/>
      <c r="AC287" s="99"/>
      <c r="AD287" s="99"/>
      <c r="AE287" s="2"/>
      <c r="AF287" s="99"/>
      <c r="AG287" s="99"/>
      <c r="AH287" s="99"/>
      <c r="AI287" s="99"/>
      <c r="AJ287" s="99"/>
      <c r="AK287" s="99"/>
      <c r="AL287" s="99"/>
      <c r="AM287" s="99"/>
      <c r="AN287" s="99"/>
      <c r="AO287" s="99"/>
      <c r="AP287" s="99"/>
      <c r="AQ287" s="99"/>
      <c r="AR287" s="99"/>
      <c r="AS287" s="99"/>
      <c r="AT287" s="99"/>
      <c r="AU287" s="99"/>
      <c r="AV287" s="99"/>
      <c r="AW287" s="99"/>
      <c r="AX287" s="99"/>
      <c r="AY287" s="99"/>
      <c r="AZ287" s="99"/>
      <c r="BA287" s="99"/>
      <c r="BB287" s="99"/>
      <c r="BC287" s="99"/>
      <c r="BD287" s="99"/>
      <c r="BE287" s="99"/>
      <c r="BF287" s="2"/>
      <c r="BG287" s="2"/>
      <c r="BH287" s="2"/>
      <c r="BI287" s="99"/>
      <c r="BJ287" s="99"/>
      <c r="BK287" s="99"/>
      <c r="BL287" s="99"/>
      <c r="BM287" s="99"/>
      <c r="BN287" s="99"/>
      <c r="BO287" s="99"/>
      <c r="BP287" s="99"/>
      <c r="BQ287" s="99"/>
      <c r="CD287" s="99"/>
    </row>
    <row r="288" spans="3:82" ht="15.75" customHeight="1" x14ac:dyDescent="0.3">
      <c r="C288" s="2"/>
      <c r="D288" s="2"/>
      <c r="E288" s="99"/>
      <c r="F288" s="99"/>
      <c r="G288" s="99"/>
      <c r="H288" s="99"/>
      <c r="I288" s="99"/>
      <c r="J288" s="2"/>
      <c r="K288" s="99"/>
      <c r="L288" s="114"/>
      <c r="M288" s="114"/>
      <c r="N288" s="99"/>
      <c r="O288" s="99"/>
      <c r="P288" s="99"/>
      <c r="Q288" s="2"/>
      <c r="R288" s="99"/>
      <c r="S288" s="99"/>
      <c r="T288" s="114"/>
      <c r="U288" s="114"/>
      <c r="V288" s="99"/>
      <c r="W288" s="99"/>
      <c r="X288" s="99"/>
      <c r="Y288" s="99"/>
      <c r="Z288" s="99"/>
      <c r="AA288" s="99"/>
      <c r="AB288" s="99"/>
      <c r="AC288" s="99"/>
      <c r="AD288" s="99"/>
      <c r="AE288" s="2"/>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c r="BB288" s="99"/>
      <c r="BC288" s="99"/>
      <c r="BD288" s="99"/>
      <c r="BE288" s="99"/>
      <c r="BF288" s="2"/>
      <c r="BG288" s="2"/>
      <c r="BH288" s="2"/>
      <c r="BI288" s="99"/>
      <c r="BJ288" s="99"/>
      <c r="BK288" s="99"/>
      <c r="BL288" s="99"/>
      <c r="BM288" s="99"/>
      <c r="BN288" s="99"/>
      <c r="BO288" s="99"/>
      <c r="BP288" s="99"/>
      <c r="BQ288" s="99"/>
      <c r="CD288" s="99"/>
    </row>
    <row r="289" spans="3:82" ht="15.75" customHeight="1" x14ac:dyDescent="0.3">
      <c r="C289" s="2"/>
      <c r="D289" s="2"/>
      <c r="E289" s="99"/>
      <c r="F289" s="99"/>
      <c r="G289" s="99"/>
      <c r="H289" s="99"/>
      <c r="I289" s="99"/>
      <c r="J289" s="2"/>
      <c r="K289" s="99"/>
      <c r="L289" s="114"/>
      <c r="M289" s="114"/>
      <c r="N289" s="99"/>
      <c r="O289" s="99"/>
      <c r="P289" s="99"/>
      <c r="Q289" s="2"/>
      <c r="R289" s="99"/>
      <c r="S289" s="99"/>
      <c r="T289" s="114"/>
      <c r="U289" s="114"/>
      <c r="V289" s="99"/>
      <c r="W289" s="99"/>
      <c r="X289" s="99"/>
      <c r="Y289" s="99"/>
      <c r="Z289" s="99"/>
      <c r="AA289" s="99"/>
      <c r="AB289" s="99"/>
      <c r="AC289" s="99"/>
      <c r="AD289" s="99"/>
      <c r="AE289" s="2"/>
      <c r="AF289" s="99"/>
      <c r="AG289" s="99"/>
      <c r="AH289" s="99"/>
      <c r="AI289" s="99"/>
      <c r="AJ289" s="99"/>
      <c r="AK289" s="99"/>
      <c r="AL289" s="99"/>
      <c r="AM289" s="99"/>
      <c r="AN289" s="99"/>
      <c r="AO289" s="99"/>
      <c r="AP289" s="99"/>
      <c r="AQ289" s="99"/>
      <c r="AR289" s="99"/>
      <c r="AS289" s="99"/>
      <c r="AT289" s="99"/>
      <c r="AU289" s="99"/>
      <c r="AV289" s="99"/>
      <c r="AW289" s="99"/>
      <c r="AX289" s="99"/>
      <c r="AY289" s="99"/>
      <c r="AZ289" s="99"/>
      <c r="BA289" s="99"/>
      <c r="BB289" s="99"/>
      <c r="BC289" s="99"/>
      <c r="BD289" s="99"/>
      <c r="BE289" s="99"/>
      <c r="BF289" s="2"/>
      <c r="BG289" s="2"/>
      <c r="BH289" s="2"/>
      <c r="BI289" s="99"/>
      <c r="BJ289" s="99"/>
      <c r="BK289" s="99"/>
      <c r="BL289" s="99"/>
      <c r="BM289" s="99"/>
      <c r="BN289" s="99"/>
      <c r="BO289" s="99"/>
      <c r="BP289" s="99"/>
      <c r="BQ289" s="99"/>
      <c r="CD289" s="99"/>
    </row>
    <row r="290" spans="3:82" ht="15.75" customHeight="1" x14ac:dyDescent="0.3">
      <c r="C290" s="2"/>
      <c r="D290" s="2"/>
      <c r="E290" s="99"/>
      <c r="F290" s="99"/>
      <c r="G290" s="99"/>
      <c r="H290" s="99"/>
      <c r="I290" s="99"/>
      <c r="J290" s="2"/>
      <c r="K290" s="99"/>
      <c r="L290" s="114"/>
      <c r="M290" s="114"/>
      <c r="N290" s="99"/>
      <c r="O290" s="99"/>
      <c r="P290" s="99"/>
      <c r="Q290" s="2"/>
      <c r="R290" s="99"/>
      <c r="S290" s="99"/>
      <c r="T290" s="114"/>
      <c r="U290" s="114"/>
      <c r="V290" s="99"/>
      <c r="W290" s="99"/>
      <c r="X290" s="99"/>
      <c r="Y290" s="99"/>
      <c r="Z290" s="99"/>
      <c r="AA290" s="99"/>
      <c r="AB290" s="99"/>
      <c r="AC290" s="99"/>
      <c r="AD290" s="99"/>
      <c r="AE290" s="2"/>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c r="BB290" s="99"/>
      <c r="BC290" s="99"/>
      <c r="BD290" s="99"/>
      <c r="BE290" s="99"/>
      <c r="BF290" s="2"/>
      <c r="BG290" s="2"/>
      <c r="BH290" s="2"/>
      <c r="BI290" s="99"/>
      <c r="BJ290" s="99"/>
      <c r="BK290" s="99"/>
      <c r="BL290" s="99"/>
      <c r="BM290" s="99"/>
      <c r="BN290" s="99"/>
      <c r="BO290" s="99"/>
      <c r="BP290" s="99"/>
      <c r="BQ290" s="99"/>
      <c r="CD290" s="99"/>
    </row>
    <row r="291" spans="3:82" ht="15.75" customHeight="1" x14ac:dyDescent="0.3">
      <c r="C291" s="2"/>
      <c r="D291" s="2"/>
      <c r="E291" s="99"/>
      <c r="F291" s="99"/>
      <c r="G291" s="99"/>
      <c r="H291" s="99"/>
      <c r="I291" s="99"/>
      <c r="J291" s="2"/>
      <c r="K291" s="99"/>
      <c r="L291" s="114"/>
      <c r="M291" s="114"/>
      <c r="N291" s="99"/>
      <c r="O291" s="99"/>
      <c r="P291" s="99"/>
      <c r="Q291" s="2"/>
      <c r="R291" s="99"/>
      <c r="S291" s="99"/>
      <c r="T291" s="114"/>
      <c r="U291" s="114"/>
      <c r="V291" s="99"/>
      <c r="W291" s="99"/>
      <c r="X291" s="99"/>
      <c r="Y291" s="99"/>
      <c r="Z291" s="99"/>
      <c r="AA291" s="99"/>
      <c r="AB291" s="99"/>
      <c r="AC291" s="99"/>
      <c r="AD291" s="99"/>
      <c r="AE291" s="2"/>
      <c r="AF291" s="99"/>
      <c r="AG291" s="99"/>
      <c r="AH291" s="99"/>
      <c r="AI291" s="99"/>
      <c r="AJ291" s="99"/>
      <c r="AK291" s="99"/>
      <c r="AL291" s="99"/>
      <c r="AM291" s="99"/>
      <c r="AN291" s="99"/>
      <c r="AO291" s="99"/>
      <c r="AP291" s="99"/>
      <c r="AQ291" s="99"/>
      <c r="AR291" s="99"/>
      <c r="AS291" s="99"/>
      <c r="AT291" s="99"/>
      <c r="AU291" s="99"/>
      <c r="AV291" s="99"/>
      <c r="AW291" s="99"/>
      <c r="AX291" s="99"/>
      <c r="AY291" s="99"/>
      <c r="AZ291" s="99"/>
      <c r="BA291" s="99"/>
      <c r="BB291" s="99"/>
      <c r="BC291" s="99"/>
      <c r="BD291" s="99"/>
      <c r="BE291" s="99"/>
      <c r="BF291" s="2"/>
      <c r="BG291" s="2"/>
      <c r="BH291" s="2"/>
      <c r="BI291" s="99"/>
      <c r="BJ291" s="99"/>
      <c r="BK291" s="99"/>
      <c r="BL291" s="99"/>
      <c r="BM291" s="99"/>
      <c r="BN291" s="99"/>
      <c r="BO291" s="99"/>
      <c r="BP291" s="99"/>
      <c r="BQ291" s="99"/>
      <c r="CD291" s="99"/>
    </row>
    <row r="292" spans="3:82" ht="15.75" customHeight="1" x14ac:dyDescent="0.3">
      <c r="C292" s="2"/>
      <c r="D292" s="2"/>
      <c r="E292" s="99"/>
      <c r="F292" s="99"/>
      <c r="G292" s="99"/>
      <c r="H292" s="99"/>
      <c r="I292" s="99"/>
      <c r="J292" s="2"/>
      <c r="K292" s="99"/>
      <c r="L292" s="114"/>
      <c r="M292" s="114"/>
      <c r="N292" s="99"/>
      <c r="O292" s="99"/>
      <c r="P292" s="99"/>
      <c r="Q292" s="2"/>
      <c r="R292" s="99"/>
      <c r="S292" s="99"/>
      <c r="T292" s="114"/>
      <c r="U292" s="114"/>
      <c r="V292" s="99"/>
      <c r="W292" s="99"/>
      <c r="X292" s="99"/>
      <c r="Y292" s="99"/>
      <c r="Z292" s="99"/>
      <c r="AA292" s="99"/>
      <c r="AB292" s="99"/>
      <c r="AC292" s="99"/>
      <c r="AD292" s="99"/>
      <c r="AE292" s="2"/>
      <c r="AF292" s="99"/>
      <c r="AG292" s="99"/>
      <c r="AH292" s="99"/>
      <c r="AI292" s="99"/>
      <c r="AJ292" s="99"/>
      <c r="AK292" s="99"/>
      <c r="AL292" s="99"/>
      <c r="AM292" s="99"/>
      <c r="AN292" s="99"/>
      <c r="AO292" s="99"/>
      <c r="AP292" s="99"/>
      <c r="AQ292" s="99"/>
      <c r="AR292" s="99"/>
      <c r="AS292" s="99"/>
      <c r="AT292" s="99"/>
      <c r="AU292" s="99"/>
      <c r="AV292" s="99"/>
      <c r="AW292" s="99"/>
      <c r="AX292" s="99"/>
      <c r="AY292" s="99"/>
      <c r="AZ292" s="99"/>
      <c r="BA292" s="99"/>
      <c r="BB292" s="99"/>
      <c r="BC292" s="99"/>
      <c r="BD292" s="99"/>
      <c r="BE292" s="99"/>
      <c r="BF292" s="2"/>
      <c r="BG292" s="2"/>
      <c r="BH292" s="2"/>
      <c r="BI292" s="99"/>
      <c r="BJ292" s="99"/>
      <c r="BK292" s="99"/>
      <c r="BL292" s="99"/>
      <c r="BM292" s="99"/>
      <c r="BN292" s="99"/>
      <c r="BO292" s="99"/>
      <c r="BP292" s="99"/>
      <c r="BQ292" s="99"/>
      <c r="CD292" s="99"/>
    </row>
    <row r="293" spans="3:82" ht="15.75" customHeight="1" x14ac:dyDescent="0.3">
      <c r="C293" s="2"/>
      <c r="D293" s="2"/>
      <c r="E293" s="99"/>
      <c r="F293" s="99"/>
      <c r="G293" s="99"/>
      <c r="H293" s="99"/>
      <c r="I293" s="99"/>
      <c r="J293" s="2"/>
      <c r="K293" s="99"/>
      <c r="L293" s="114"/>
      <c r="M293" s="114"/>
      <c r="N293" s="99"/>
      <c r="O293" s="99"/>
      <c r="P293" s="99"/>
      <c r="Q293" s="2"/>
      <c r="R293" s="99"/>
      <c r="S293" s="99"/>
      <c r="T293" s="114"/>
      <c r="U293" s="114"/>
      <c r="V293" s="99"/>
      <c r="W293" s="99"/>
      <c r="X293" s="99"/>
      <c r="Y293" s="99"/>
      <c r="Z293" s="99"/>
      <c r="AA293" s="99"/>
      <c r="AB293" s="99"/>
      <c r="AC293" s="99"/>
      <c r="AD293" s="99"/>
      <c r="AE293" s="2"/>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c r="BB293" s="99"/>
      <c r="BC293" s="99"/>
      <c r="BD293" s="99"/>
      <c r="BE293" s="99"/>
      <c r="BF293" s="2"/>
      <c r="BG293" s="2"/>
      <c r="BH293" s="2"/>
      <c r="BI293" s="99"/>
      <c r="BJ293" s="99"/>
      <c r="BK293" s="99"/>
      <c r="BL293" s="99"/>
      <c r="BM293" s="99"/>
      <c r="BN293" s="99"/>
      <c r="BO293" s="99"/>
      <c r="BP293" s="99"/>
      <c r="BQ293" s="99"/>
      <c r="CD293" s="99"/>
    </row>
    <row r="294" spans="3:82" ht="15.75" customHeight="1" x14ac:dyDescent="0.3">
      <c r="C294" s="2"/>
      <c r="D294" s="2"/>
      <c r="E294" s="99"/>
      <c r="F294" s="99"/>
      <c r="G294" s="99"/>
      <c r="H294" s="99"/>
      <c r="I294" s="99"/>
      <c r="J294" s="2"/>
      <c r="K294" s="99"/>
      <c r="L294" s="114"/>
      <c r="M294" s="114"/>
      <c r="N294" s="99"/>
      <c r="O294" s="99"/>
      <c r="P294" s="99"/>
      <c r="Q294" s="2"/>
      <c r="R294" s="99"/>
      <c r="S294" s="99"/>
      <c r="T294" s="114"/>
      <c r="U294" s="114"/>
      <c r="V294" s="99"/>
      <c r="W294" s="99"/>
      <c r="X294" s="99"/>
      <c r="Y294" s="99"/>
      <c r="Z294" s="99"/>
      <c r="AA294" s="99"/>
      <c r="AB294" s="99"/>
      <c r="AC294" s="99"/>
      <c r="AD294" s="99"/>
      <c r="AE294" s="2"/>
      <c r="AF294" s="99"/>
      <c r="AG294" s="99"/>
      <c r="AH294" s="99"/>
      <c r="AI294" s="99"/>
      <c r="AJ294" s="99"/>
      <c r="AK294" s="99"/>
      <c r="AL294" s="99"/>
      <c r="AM294" s="99"/>
      <c r="AN294" s="99"/>
      <c r="AO294" s="99"/>
      <c r="AP294" s="99"/>
      <c r="AQ294" s="99"/>
      <c r="AR294" s="99"/>
      <c r="AS294" s="99"/>
      <c r="AT294" s="99"/>
      <c r="AU294" s="99"/>
      <c r="AV294" s="99"/>
      <c r="AW294" s="99"/>
      <c r="AX294" s="99"/>
      <c r="AY294" s="99"/>
      <c r="AZ294" s="99"/>
      <c r="BA294" s="99"/>
      <c r="BB294" s="99"/>
      <c r="BC294" s="99"/>
      <c r="BD294" s="99"/>
      <c r="BE294" s="99"/>
      <c r="BF294" s="2"/>
      <c r="BG294" s="2"/>
      <c r="BH294" s="2"/>
      <c r="BI294" s="99"/>
      <c r="BJ294" s="99"/>
      <c r="BK294" s="99"/>
      <c r="BL294" s="99"/>
      <c r="BM294" s="99"/>
      <c r="BN294" s="99"/>
      <c r="BO294" s="99"/>
      <c r="BP294" s="99"/>
      <c r="BQ294" s="99"/>
      <c r="CD294" s="99"/>
    </row>
    <row r="295" spans="3:82" ht="15.75" customHeight="1" x14ac:dyDescent="0.3">
      <c r="C295" s="2"/>
      <c r="D295" s="2"/>
      <c r="E295" s="99"/>
      <c r="F295" s="99"/>
      <c r="G295" s="99"/>
      <c r="H295" s="99"/>
      <c r="I295" s="99"/>
      <c r="J295" s="2"/>
      <c r="K295" s="99"/>
      <c r="L295" s="114"/>
      <c r="M295" s="114"/>
      <c r="N295" s="99"/>
      <c r="O295" s="99"/>
      <c r="P295" s="99"/>
      <c r="Q295" s="2"/>
      <c r="R295" s="99"/>
      <c r="S295" s="99"/>
      <c r="T295" s="114"/>
      <c r="U295" s="114"/>
      <c r="V295" s="99"/>
      <c r="W295" s="99"/>
      <c r="X295" s="99"/>
      <c r="Y295" s="99"/>
      <c r="Z295" s="99"/>
      <c r="AA295" s="99"/>
      <c r="AB295" s="99"/>
      <c r="AC295" s="99"/>
      <c r="AD295" s="99"/>
      <c r="AE295" s="2"/>
      <c r="AF295" s="99"/>
      <c r="AG295" s="99"/>
      <c r="AH295" s="99"/>
      <c r="AI295" s="99"/>
      <c r="AJ295" s="99"/>
      <c r="AK295" s="99"/>
      <c r="AL295" s="99"/>
      <c r="AM295" s="99"/>
      <c r="AN295" s="99"/>
      <c r="AO295" s="99"/>
      <c r="AP295" s="99"/>
      <c r="AQ295" s="99"/>
      <c r="AR295" s="99"/>
      <c r="AS295" s="99"/>
      <c r="AT295" s="99"/>
      <c r="AU295" s="99"/>
      <c r="AV295" s="99"/>
      <c r="AW295" s="99"/>
      <c r="AX295" s="99"/>
      <c r="AY295" s="99"/>
      <c r="AZ295" s="99"/>
      <c r="BA295" s="99"/>
      <c r="BB295" s="99"/>
      <c r="BC295" s="99"/>
      <c r="BD295" s="99"/>
      <c r="BE295" s="99"/>
      <c r="BF295" s="2"/>
      <c r="BG295" s="2"/>
      <c r="BH295" s="2"/>
      <c r="BI295" s="99"/>
      <c r="BJ295" s="99"/>
      <c r="BK295" s="99"/>
      <c r="BL295" s="99"/>
      <c r="BM295" s="99"/>
      <c r="BN295" s="99"/>
      <c r="BO295" s="99"/>
      <c r="BP295" s="99"/>
      <c r="BQ295" s="99"/>
      <c r="CD295" s="99"/>
    </row>
    <row r="296" spans="3:82" ht="15.75" customHeight="1" x14ac:dyDescent="0.3">
      <c r="C296" s="2"/>
      <c r="D296" s="2"/>
      <c r="E296" s="99"/>
      <c r="F296" s="99"/>
      <c r="G296" s="99"/>
      <c r="H296" s="99"/>
      <c r="I296" s="99"/>
      <c r="J296" s="2"/>
      <c r="K296" s="99"/>
      <c r="L296" s="114"/>
      <c r="M296" s="114"/>
      <c r="N296" s="99"/>
      <c r="O296" s="99"/>
      <c r="P296" s="99"/>
      <c r="Q296" s="2"/>
      <c r="R296" s="99"/>
      <c r="S296" s="99"/>
      <c r="T296" s="114"/>
      <c r="U296" s="114"/>
      <c r="V296" s="99"/>
      <c r="W296" s="99"/>
      <c r="X296" s="99"/>
      <c r="Y296" s="99"/>
      <c r="Z296" s="99"/>
      <c r="AA296" s="99"/>
      <c r="AB296" s="99"/>
      <c r="AC296" s="99"/>
      <c r="AD296" s="99"/>
      <c r="AE296" s="2"/>
      <c r="AF296" s="99"/>
      <c r="AG296" s="99"/>
      <c r="AH296" s="99"/>
      <c r="AI296" s="99"/>
      <c r="AJ296" s="99"/>
      <c r="AK296" s="99"/>
      <c r="AL296" s="99"/>
      <c r="AM296" s="99"/>
      <c r="AN296" s="99"/>
      <c r="AO296" s="99"/>
      <c r="AP296" s="99"/>
      <c r="AQ296" s="99"/>
      <c r="AR296" s="99"/>
      <c r="AS296" s="99"/>
      <c r="AT296" s="99"/>
      <c r="AU296" s="99"/>
      <c r="AV296" s="99"/>
      <c r="AW296" s="99"/>
      <c r="AX296" s="99"/>
      <c r="AY296" s="99"/>
      <c r="AZ296" s="99"/>
      <c r="BA296" s="99"/>
      <c r="BB296" s="99"/>
      <c r="BC296" s="99"/>
      <c r="BD296" s="99"/>
      <c r="BE296" s="99"/>
      <c r="BF296" s="2"/>
      <c r="BG296" s="2"/>
      <c r="BH296" s="2"/>
      <c r="BI296" s="99"/>
      <c r="BJ296" s="99"/>
      <c r="BK296" s="99"/>
      <c r="BL296" s="99"/>
      <c r="BM296" s="99"/>
      <c r="BN296" s="99"/>
      <c r="BO296" s="99"/>
      <c r="BP296" s="99"/>
      <c r="BQ296" s="99"/>
      <c r="CD296" s="99"/>
    </row>
    <row r="297" spans="3:82" ht="15.75" customHeight="1" x14ac:dyDescent="0.3">
      <c r="C297" s="2"/>
      <c r="D297" s="2"/>
      <c r="E297" s="99"/>
      <c r="F297" s="99"/>
      <c r="G297" s="99"/>
      <c r="H297" s="99"/>
      <c r="I297" s="99"/>
      <c r="J297" s="2"/>
      <c r="K297" s="99"/>
      <c r="L297" s="114"/>
      <c r="M297" s="114"/>
      <c r="N297" s="99"/>
      <c r="O297" s="99"/>
      <c r="P297" s="99"/>
      <c r="Q297" s="2"/>
      <c r="R297" s="99"/>
      <c r="S297" s="99"/>
      <c r="T297" s="114"/>
      <c r="U297" s="114"/>
      <c r="V297" s="99"/>
      <c r="W297" s="99"/>
      <c r="X297" s="99"/>
      <c r="Y297" s="99"/>
      <c r="Z297" s="99"/>
      <c r="AA297" s="99"/>
      <c r="AB297" s="99"/>
      <c r="AC297" s="99"/>
      <c r="AD297" s="99"/>
      <c r="AE297" s="2"/>
      <c r="AF297" s="99"/>
      <c r="AG297" s="99"/>
      <c r="AH297" s="99"/>
      <c r="AI297" s="99"/>
      <c r="AJ297" s="99"/>
      <c r="AK297" s="99"/>
      <c r="AL297" s="99"/>
      <c r="AM297" s="99"/>
      <c r="AN297" s="99"/>
      <c r="AO297" s="99"/>
      <c r="AP297" s="99"/>
      <c r="AQ297" s="99"/>
      <c r="AR297" s="99"/>
      <c r="AS297" s="99"/>
      <c r="AT297" s="99"/>
      <c r="AU297" s="99"/>
      <c r="AV297" s="99"/>
      <c r="AW297" s="99"/>
      <c r="AX297" s="99"/>
      <c r="AY297" s="99"/>
      <c r="AZ297" s="99"/>
      <c r="BA297" s="99"/>
      <c r="BB297" s="99"/>
      <c r="BC297" s="99"/>
      <c r="BD297" s="99"/>
      <c r="BE297" s="99"/>
      <c r="BF297" s="2"/>
      <c r="BG297" s="2"/>
      <c r="BH297" s="2"/>
      <c r="BI297" s="99"/>
      <c r="BJ297" s="99"/>
      <c r="BK297" s="99"/>
      <c r="BL297" s="99"/>
      <c r="BM297" s="99"/>
      <c r="BN297" s="99"/>
      <c r="BO297" s="99"/>
      <c r="BP297" s="99"/>
      <c r="BQ297" s="99"/>
      <c r="CD297" s="99"/>
    </row>
    <row r="298" spans="3:82" ht="15.75" customHeight="1" x14ac:dyDescent="0.3">
      <c r="C298" s="2"/>
      <c r="D298" s="2"/>
      <c r="E298" s="99"/>
      <c r="F298" s="99"/>
      <c r="G298" s="99"/>
      <c r="H298" s="99"/>
      <c r="I298" s="99"/>
      <c r="J298" s="2"/>
      <c r="K298" s="99"/>
      <c r="L298" s="114"/>
      <c r="M298" s="114"/>
      <c r="N298" s="99"/>
      <c r="O298" s="99"/>
      <c r="P298" s="99"/>
      <c r="Q298" s="2"/>
      <c r="R298" s="99"/>
      <c r="S298" s="99"/>
      <c r="T298" s="114"/>
      <c r="U298" s="114"/>
      <c r="V298" s="99"/>
      <c r="W298" s="99"/>
      <c r="X298" s="99"/>
      <c r="Y298" s="99"/>
      <c r="Z298" s="99"/>
      <c r="AA298" s="99"/>
      <c r="AB298" s="99"/>
      <c r="AC298" s="99"/>
      <c r="AD298" s="99"/>
      <c r="AE298" s="2"/>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c r="BB298" s="99"/>
      <c r="BC298" s="99"/>
      <c r="BD298" s="99"/>
      <c r="BE298" s="99"/>
      <c r="BF298" s="2"/>
      <c r="BG298" s="2"/>
      <c r="BH298" s="2"/>
      <c r="BI298" s="99"/>
      <c r="BJ298" s="99"/>
      <c r="BK298" s="99"/>
      <c r="BL298" s="99"/>
      <c r="BM298" s="99"/>
      <c r="BN298" s="99"/>
      <c r="BO298" s="99"/>
      <c r="BP298" s="99"/>
      <c r="BQ298" s="99"/>
      <c r="CD298" s="99"/>
    </row>
    <row r="299" spans="3:82" ht="15.75" customHeight="1" x14ac:dyDescent="0.3">
      <c r="C299" s="2"/>
      <c r="D299" s="2"/>
      <c r="E299" s="99"/>
      <c r="F299" s="99"/>
      <c r="G299" s="99"/>
      <c r="H299" s="99"/>
      <c r="I299" s="99"/>
      <c r="J299" s="2"/>
      <c r="K299" s="99"/>
      <c r="L299" s="114"/>
      <c r="M299" s="114"/>
      <c r="N299" s="99"/>
      <c r="O299" s="99"/>
      <c r="P299" s="99"/>
      <c r="Q299" s="2"/>
      <c r="R299" s="99"/>
      <c r="S299" s="99"/>
      <c r="T299" s="114"/>
      <c r="U299" s="114"/>
      <c r="V299" s="99"/>
      <c r="W299" s="99"/>
      <c r="X299" s="99"/>
      <c r="Y299" s="99"/>
      <c r="Z299" s="99"/>
      <c r="AA299" s="99"/>
      <c r="AB299" s="99"/>
      <c r="AC299" s="99"/>
      <c r="AD299" s="99"/>
      <c r="AE299" s="2"/>
      <c r="AF299" s="99"/>
      <c r="AG299" s="99"/>
      <c r="AH299" s="99"/>
      <c r="AI299" s="99"/>
      <c r="AJ299" s="99"/>
      <c r="AK299" s="99"/>
      <c r="AL299" s="99"/>
      <c r="AM299" s="99"/>
      <c r="AN299" s="99"/>
      <c r="AO299" s="99"/>
      <c r="AP299" s="99"/>
      <c r="AQ299" s="99"/>
      <c r="AR299" s="99"/>
      <c r="AS299" s="99"/>
      <c r="AT299" s="99"/>
      <c r="AU299" s="99"/>
      <c r="AV299" s="99"/>
      <c r="AW299" s="99"/>
      <c r="AX299" s="99"/>
      <c r="AY299" s="99"/>
      <c r="AZ299" s="99"/>
      <c r="BA299" s="99"/>
      <c r="BB299" s="99"/>
      <c r="BC299" s="99"/>
      <c r="BD299" s="99"/>
      <c r="BE299" s="99"/>
      <c r="BF299" s="2"/>
      <c r="BG299" s="2"/>
      <c r="BH299" s="2"/>
      <c r="BI299" s="99"/>
      <c r="BJ299" s="99"/>
      <c r="BK299" s="99"/>
      <c r="BL299" s="99"/>
      <c r="BM299" s="99"/>
      <c r="BN299" s="99"/>
      <c r="BO299" s="99"/>
      <c r="BP299" s="99"/>
      <c r="BQ299" s="99"/>
      <c r="CD299" s="99"/>
    </row>
    <row r="300" spans="3:82" ht="15.75" customHeight="1" x14ac:dyDescent="0.3">
      <c r="C300" s="2"/>
      <c r="D300" s="2"/>
      <c r="E300" s="99"/>
      <c r="F300" s="99"/>
      <c r="G300" s="99"/>
      <c r="H300" s="99"/>
      <c r="I300" s="99"/>
      <c r="J300" s="2"/>
      <c r="K300" s="99"/>
      <c r="L300" s="114"/>
      <c r="M300" s="114"/>
      <c r="N300" s="99"/>
      <c r="O300" s="99"/>
      <c r="P300" s="99"/>
      <c r="Q300" s="2"/>
      <c r="R300" s="99"/>
      <c r="S300" s="99"/>
      <c r="T300" s="114"/>
      <c r="U300" s="114"/>
      <c r="V300" s="99"/>
      <c r="W300" s="99"/>
      <c r="X300" s="99"/>
      <c r="Y300" s="99"/>
      <c r="Z300" s="99"/>
      <c r="AA300" s="99"/>
      <c r="AB300" s="99"/>
      <c r="AC300" s="99"/>
      <c r="AD300" s="99"/>
      <c r="AE300" s="2"/>
      <c r="AF300" s="99"/>
      <c r="AG300" s="99"/>
      <c r="AH300" s="99"/>
      <c r="AI300" s="99"/>
      <c r="AJ300" s="99"/>
      <c r="AK300" s="99"/>
      <c r="AL300" s="99"/>
      <c r="AM300" s="99"/>
      <c r="AN300" s="99"/>
      <c r="AO300" s="99"/>
      <c r="AP300" s="99"/>
      <c r="AQ300" s="99"/>
      <c r="AR300" s="99"/>
      <c r="AS300" s="99"/>
      <c r="AT300" s="99"/>
      <c r="AU300" s="99"/>
      <c r="AV300" s="99"/>
      <c r="AW300" s="99"/>
      <c r="AX300" s="99"/>
      <c r="AY300" s="99"/>
      <c r="AZ300" s="99"/>
      <c r="BA300" s="99"/>
      <c r="BB300" s="99"/>
      <c r="BC300" s="99"/>
      <c r="BD300" s="99"/>
      <c r="BE300" s="99"/>
      <c r="BF300" s="2"/>
      <c r="BG300" s="2"/>
      <c r="BH300" s="2"/>
      <c r="BI300" s="99"/>
      <c r="BJ300" s="99"/>
      <c r="BK300" s="99"/>
      <c r="BL300" s="99"/>
      <c r="BM300" s="99"/>
      <c r="BN300" s="99"/>
      <c r="BO300" s="99"/>
      <c r="BP300" s="99"/>
      <c r="BQ300" s="99"/>
      <c r="CD300" s="99"/>
    </row>
    <row r="301" spans="3:82" ht="15.75" customHeight="1" x14ac:dyDescent="0.3">
      <c r="C301" s="2"/>
      <c r="D301" s="2"/>
      <c r="E301" s="99"/>
      <c r="F301" s="99"/>
      <c r="G301" s="99"/>
      <c r="H301" s="99"/>
      <c r="I301" s="99"/>
      <c r="J301" s="2"/>
      <c r="K301" s="99"/>
      <c r="L301" s="114"/>
      <c r="M301" s="114"/>
      <c r="N301" s="99"/>
      <c r="O301" s="99"/>
      <c r="P301" s="99"/>
      <c r="Q301" s="2"/>
      <c r="R301" s="99"/>
      <c r="S301" s="99"/>
      <c r="T301" s="114"/>
      <c r="U301" s="114"/>
      <c r="V301" s="99"/>
      <c r="W301" s="99"/>
      <c r="X301" s="99"/>
      <c r="Y301" s="99"/>
      <c r="Z301" s="99"/>
      <c r="AA301" s="99"/>
      <c r="AB301" s="99"/>
      <c r="AC301" s="99"/>
      <c r="AD301" s="99"/>
      <c r="AE301" s="2"/>
      <c r="AF301" s="99"/>
      <c r="AG301" s="99"/>
      <c r="AH301" s="99"/>
      <c r="AI301" s="99"/>
      <c r="AJ301" s="99"/>
      <c r="AK301" s="99"/>
      <c r="AL301" s="99"/>
      <c r="AM301" s="99"/>
      <c r="AN301" s="99"/>
      <c r="AO301" s="99"/>
      <c r="AP301" s="99"/>
      <c r="AQ301" s="99"/>
      <c r="AR301" s="99"/>
      <c r="AS301" s="99"/>
      <c r="AT301" s="99"/>
      <c r="AU301" s="99"/>
      <c r="AV301" s="99"/>
      <c r="AW301" s="99"/>
      <c r="AX301" s="99"/>
      <c r="AY301" s="99"/>
      <c r="AZ301" s="99"/>
      <c r="BA301" s="99"/>
      <c r="BB301" s="99"/>
      <c r="BC301" s="99"/>
      <c r="BD301" s="99"/>
      <c r="BE301" s="99"/>
      <c r="BF301" s="2"/>
      <c r="BG301" s="2"/>
      <c r="BH301" s="2"/>
      <c r="BI301" s="99"/>
      <c r="BJ301" s="99"/>
      <c r="BK301" s="99"/>
      <c r="BL301" s="99"/>
      <c r="BM301" s="99"/>
      <c r="BN301" s="99"/>
      <c r="BO301" s="99"/>
      <c r="BP301" s="99"/>
      <c r="BQ301" s="99"/>
      <c r="CD301" s="99"/>
    </row>
    <row r="302" spans="3:82" ht="15.75" customHeight="1" x14ac:dyDescent="0.3">
      <c r="C302" s="2"/>
      <c r="D302" s="2"/>
      <c r="E302" s="99"/>
      <c r="F302" s="99"/>
      <c r="G302" s="99"/>
      <c r="H302" s="99"/>
      <c r="I302" s="99"/>
      <c r="J302" s="2"/>
      <c r="K302" s="99"/>
      <c r="L302" s="114"/>
      <c r="M302" s="114"/>
      <c r="N302" s="99"/>
      <c r="O302" s="99"/>
      <c r="P302" s="99"/>
      <c r="Q302" s="2"/>
      <c r="R302" s="99"/>
      <c r="S302" s="99"/>
      <c r="T302" s="114"/>
      <c r="U302" s="114"/>
      <c r="V302" s="99"/>
      <c r="W302" s="99"/>
      <c r="X302" s="99"/>
      <c r="Y302" s="99"/>
      <c r="Z302" s="99"/>
      <c r="AA302" s="99"/>
      <c r="AB302" s="99"/>
      <c r="AC302" s="99"/>
      <c r="AD302" s="99"/>
      <c r="AE302" s="2"/>
      <c r="AF302" s="99"/>
      <c r="AG302" s="99"/>
      <c r="AH302" s="99"/>
      <c r="AI302" s="99"/>
      <c r="AJ302" s="99"/>
      <c r="AK302" s="99"/>
      <c r="AL302" s="99"/>
      <c r="AM302" s="99"/>
      <c r="AN302" s="99"/>
      <c r="AO302" s="99"/>
      <c r="AP302" s="99"/>
      <c r="AQ302" s="99"/>
      <c r="AR302" s="99"/>
      <c r="AS302" s="99"/>
      <c r="AT302" s="99"/>
      <c r="AU302" s="99"/>
      <c r="AV302" s="99"/>
      <c r="AW302" s="99"/>
      <c r="AX302" s="99"/>
      <c r="AY302" s="99"/>
      <c r="AZ302" s="99"/>
      <c r="BA302" s="99"/>
      <c r="BB302" s="99"/>
      <c r="BC302" s="99"/>
      <c r="BD302" s="99"/>
      <c r="BE302" s="99"/>
      <c r="BF302" s="2"/>
      <c r="BG302" s="2"/>
      <c r="BH302" s="2"/>
      <c r="BI302" s="99"/>
      <c r="BJ302" s="99"/>
      <c r="BK302" s="99"/>
      <c r="BL302" s="99"/>
      <c r="BM302" s="99"/>
      <c r="BN302" s="99"/>
      <c r="BO302" s="99"/>
      <c r="BP302" s="99"/>
      <c r="BQ302" s="99"/>
      <c r="CD302" s="99"/>
    </row>
    <row r="303" spans="3:82" ht="15.75" customHeight="1" x14ac:dyDescent="0.3">
      <c r="C303" s="2"/>
      <c r="D303" s="2"/>
      <c r="E303" s="99"/>
      <c r="F303" s="99"/>
      <c r="G303" s="99"/>
      <c r="H303" s="99"/>
      <c r="I303" s="99"/>
      <c r="J303" s="2"/>
      <c r="K303" s="99"/>
      <c r="L303" s="114"/>
      <c r="M303" s="114"/>
      <c r="N303" s="99"/>
      <c r="O303" s="99"/>
      <c r="P303" s="99"/>
      <c r="Q303" s="2"/>
      <c r="R303" s="99"/>
      <c r="S303" s="99"/>
      <c r="T303" s="114"/>
      <c r="U303" s="114"/>
      <c r="V303" s="99"/>
      <c r="W303" s="99"/>
      <c r="X303" s="99"/>
      <c r="Y303" s="99"/>
      <c r="Z303" s="99"/>
      <c r="AA303" s="99"/>
      <c r="AB303" s="99"/>
      <c r="AC303" s="99"/>
      <c r="AD303" s="99"/>
      <c r="AE303" s="2"/>
      <c r="AF303" s="99"/>
      <c r="AG303" s="99"/>
      <c r="AH303" s="99"/>
      <c r="AI303" s="99"/>
      <c r="AJ303" s="99"/>
      <c r="AK303" s="99"/>
      <c r="AL303" s="99"/>
      <c r="AM303" s="99"/>
      <c r="AN303" s="99"/>
      <c r="AO303" s="99"/>
      <c r="AP303" s="99"/>
      <c r="AQ303" s="99"/>
      <c r="AR303" s="99"/>
      <c r="AS303" s="99"/>
      <c r="AT303" s="99"/>
      <c r="AU303" s="99"/>
      <c r="AV303" s="99"/>
      <c r="AW303" s="99"/>
      <c r="AX303" s="99"/>
      <c r="AY303" s="99"/>
      <c r="AZ303" s="99"/>
      <c r="BA303" s="99"/>
      <c r="BB303" s="99"/>
      <c r="BC303" s="99"/>
      <c r="BD303" s="99"/>
      <c r="BE303" s="99"/>
      <c r="BF303" s="2"/>
      <c r="BG303" s="2"/>
      <c r="BH303" s="2"/>
      <c r="BI303" s="99"/>
      <c r="BJ303" s="99"/>
      <c r="BK303" s="99"/>
      <c r="BL303" s="99"/>
      <c r="BM303" s="99"/>
      <c r="BN303" s="99"/>
      <c r="BO303" s="99"/>
      <c r="BP303" s="99"/>
      <c r="BQ303" s="99"/>
      <c r="CD303" s="99"/>
    </row>
    <row r="304" spans="3:82" ht="15.75" customHeight="1" x14ac:dyDescent="0.3">
      <c r="C304" s="2"/>
      <c r="D304" s="2"/>
      <c r="E304" s="99"/>
      <c r="F304" s="99"/>
      <c r="G304" s="99"/>
      <c r="H304" s="99"/>
      <c r="I304" s="99"/>
      <c r="J304" s="2"/>
      <c r="K304" s="99"/>
      <c r="L304" s="114"/>
      <c r="M304" s="114"/>
      <c r="N304" s="99"/>
      <c r="O304" s="99"/>
      <c r="P304" s="99"/>
      <c r="Q304" s="2"/>
      <c r="R304" s="99"/>
      <c r="S304" s="99"/>
      <c r="T304" s="114"/>
      <c r="U304" s="114"/>
      <c r="V304" s="99"/>
      <c r="W304" s="99"/>
      <c r="X304" s="99"/>
      <c r="Y304" s="99"/>
      <c r="Z304" s="99"/>
      <c r="AA304" s="99"/>
      <c r="AB304" s="99"/>
      <c r="AC304" s="99"/>
      <c r="AD304" s="99"/>
      <c r="AE304" s="2"/>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c r="BB304" s="99"/>
      <c r="BC304" s="99"/>
      <c r="BD304" s="99"/>
      <c r="BE304" s="99"/>
      <c r="BF304" s="2"/>
      <c r="BG304" s="2"/>
      <c r="BH304" s="2"/>
      <c r="BI304" s="99"/>
      <c r="BJ304" s="99"/>
      <c r="BK304" s="99"/>
      <c r="BL304" s="99"/>
      <c r="BM304" s="99"/>
      <c r="BN304" s="99"/>
      <c r="BO304" s="99"/>
      <c r="BP304" s="99"/>
      <c r="BQ304" s="99"/>
      <c r="CD304" s="99"/>
    </row>
    <row r="305" spans="3:82" ht="15.75" customHeight="1" x14ac:dyDescent="0.3">
      <c r="C305" s="2"/>
      <c r="D305" s="2"/>
      <c r="E305" s="99"/>
      <c r="F305" s="99"/>
      <c r="G305" s="99"/>
      <c r="H305" s="99"/>
      <c r="I305" s="99"/>
      <c r="J305" s="2"/>
      <c r="K305" s="99"/>
      <c r="L305" s="114"/>
      <c r="M305" s="114"/>
      <c r="N305" s="99"/>
      <c r="O305" s="99"/>
      <c r="P305" s="99"/>
      <c r="Q305" s="2"/>
      <c r="R305" s="99"/>
      <c r="S305" s="99"/>
      <c r="T305" s="114"/>
      <c r="U305" s="114"/>
      <c r="V305" s="99"/>
      <c r="W305" s="99"/>
      <c r="X305" s="99"/>
      <c r="Y305" s="99"/>
      <c r="Z305" s="99"/>
      <c r="AA305" s="99"/>
      <c r="AB305" s="99"/>
      <c r="AC305" s="99"/>
      <c r="AD305" s="99"/>
      <c r="AE305" s="2"/>
      <c r="AF305" s="99"/>
      <c r="AG305" s="99"/>
      <c r="AH305" s="99"/>
      <c r="AI305" s="99"/>
      <c r="AJ305" s="99"/>
      <c r="AK305" s="99"/>
      <c r="AL305" s="99"/>
      <c r="AM305" s="99"/>
      <c r="AN305" s="99"/>
      <c r="AO305" s="99"/>
      <c r="AP305" s="99"/>
      <c r="AQ305" s="99"/>
      <c r="AR305" s="99"/>
      <c r="AS305" s="99"/>
      <c r="AT305" s="99"/>
      <c r="AU305" s="99"/>
      <c r="AV305" s="99"/>
      <c r="AW305" s="99"/>
      <c r="AX305" s="99"/>
      <c r="AY305" s="99"/>
      <c r="AZ305" s="99"/>
      <c r="BA305" s="99"/>
      <c r="BB305" s="99"/>
      <c r="BC305" s="99"/>
      <c r="BD305" s="99"/>
      <c r="BE305" s="99"/>
      <c r="BF305" s="2"/>
      <c r="BG305" s="2"/>
      <c r="BH305" s="2"/>
      <c r="BI305" s="99"/>
      <c r="BJ305" s="99"/>
      <c r="BK305" s="99"/>
      <c r="BL305" s="99"/>
      <c r="BM305" s="99"/>
      <c r="BN305" s="99"/>
      <c r="BO305" s="99"/>
      <c r="BP305" s="99"/>
      <c r="BQ305" s="99"/>
      <c r="CD305" s="99"/>
    </row>
    <row r="306" spans="3:82" ht="15.75" customHeight="1" x14ac:dyDescent="0.3">
      <c r="C306" s="2"/>
      <c r="D306" s="2"/>
      <c r="E306" s="99"/>
      <c r="F306" s="99"/>
      <c r="G306" s="99"/>
      <c r="H306" s="99"/>
      <c r="I306" s="99"/>
      <c r="J306" s="2"/>
      <c r="K306" s="99"/>
      <c r="L306" s="114"/>
      <c r="M306" s="114"/>
      <c r="N306" s="99"/>
      <c r="O306" s="99"/>
      <c r="P306" s="99"/>
      <c r="Q306" s="2"/>
      <c r="R306" s="99"/>
      <c r="S306" s="99"/>
      <c r="T306" s="114"/>
      <c r="U306" s="114"/>
      <c r="V306" s="99"/>
      <c r="W306" s="99"/>
      <c r="X306" s="99"/>
      <c r="Y306" s="99"/>
      <c r="Z306" s="99"/>
      <c r="AA306" s="99"/>
      <c r="AB306" s="99"/>
      <c r="AC306" s="99"/>
      <c r="AD306" s="99"/>
      <c r="AE306" s="2"/>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c r="BB306" s="99"/>
      <c r="BC306" s="99"/>
      <c r="BD306" s="99"/>
      <c r="BE306" s="99"/>
      <c r="BF306" s="2"/>
      <c r="BG306" s="2"/>
      <c r="BH306" s="2"/>
      <c r="BI306" s="99"/>
      <c r="BJ306" s="99"/>
      <c r="BK306" s="99"/>
      <c r="BL306" s="99"/>
      <c r="BM306" s="99"/>
      <c r="BN306" s="99"/>
      <c r="BO306" s="99"/>
      <c r="BP306" s="99"/>
      <c r="BQ306" s="99"/>
      <c r="CD306" s="99"/>
    </row>
    <row r="307" spans="3:82" ht="15.75" customHeight="1" x14ac:dyDescent="0.3">
      <c r="C307" s="2"/>
      <c r="D307" s="2"/>
      <c r="E307" s="99"/>
      <c r="F307" s="99"/>
      <c r="G307" s="99"/>
      <c r="H307" s="99"/>
      <c r="I307" s="99"/>
      <c r="J307" s="2"/>
      <c r="K307" s="99"/>
      <c r="L307" s="114"/>
      <c r="M307" s="114"/>
      <c r="N307" s="99"/>
      <c r="O307" s="99"/>
      <c r="P307" s="99"/>
      <c r="Q307" s="2"/>
      <c r="R307" s="99"/>
      <c r="S307" s="99"/>
      <c r="T307" s="114"/>
      <c r="U307" s="114"/>
      <c r="V307" s="99"/>
      <c r="W307" s="99"/>
      <c r="X307" s="99"/>
      <c r="Y307" s="99"/>
      <c r="Z307" s="99"/>
      <c r="AA307" s="99"/>
      <c r="AB307" s="99"/>
      <c r="AC307" s="99"/>
      <c r="AD307" s="99"/>
      <c r="AE307" s="2"/>
      <c r="AF307" s="99"/>
      <c r="AG307" s="99"/>
      <c r="AH307" s="99"/>
      <c r="AI307" s="99"/>
      <c r="AJ307" s="99"/>
      <c r="AK307" s="99"/>
      <c r="AL307" s="99"/>
      <c r="AM307" s="99"/>
      <c r="AN307" s="99"/>
      <c r="AO307" s="99"/>
      <c r="AP307" s="99"/>
      <c r="AQ307" s="99"/>
      <c r="AR307" s="99"/>
      <c r="AS307" s="99"/>
      <c r="AT307" s="99"/>
      <c r="AU307" s="99"/>
      <c r="AV307" s="99"/>
      <c r="AW307" s="99"/>
      <c r="AX307" s="99"/>
      <c r="AY307" s="99"/>
      <c r="AZ307" s="99"/>
      <c r="BA307" s="99"/>
      <c r="BB307" s="99"/>
      <c r="BC307" s="99"/>
      <c r="BD307" s="99"/>
      <c r="BE307" s="99"/>
      <c r="BF307" s="2"/>
      <c r="BG307" s="2"/>
      <c r="BH307" s="2"/>
      <c r="BI307" s="99"/>
      <c r="BJ307" s="99"/>
      <c r="BK307" s="99"/>
      <c r="BL307" s="99"/>
      <c r="BM307" s="99"/>
      <c r="BN307" s="99"/>
      <c r="BO307" s="99"/>
      <c r="BP307" s="99"/>
      <c r="BQ307" s="99"/>
      <c r="CD307" s="99"/>
    </row>
    <row r="308" spans="3:82" ht="15.75" customHeight="1" x14ac:dyDescent="0.3">
      <c r="C308" s="2"/>
      <c r="D308" s="2"/>
      <c r="E308" s="99"/>
      <c r="F308" s="99"/>
      <c r="G308" s="99"/>
      <c r="H308" s="99"/>
      <c r="I308" s="99"/>
      <c r="J308" s="2"/>
      <c r="K308" s="99"/>
      <c r="L308" s="114"/>
      <c r="M308" s="114"/>
      <c r="N308" s="99"/>
      <c r="O308" s="99"/>
      <c r="P308" s="99"/>
      <c r="Q308" s="2"/>
      <c r="R308" s="99"/>
      <c r="S308" s="99"/>
      <c r="T308" s="114"/>
      <c r="U308" s="114"/>
      <c r="V308" s="99"/>
      <c r="W308" s="99"/>
      <c r="X308" s="99"/>
      <c r="Y308" s="99"/>
      <c r="Z308" s="99"/>
      <c r="AA308" s="99"/>
      <c r="AB308" s="99"/>
      <c r="AC308" s="99"/>
      <c r="AD308" s="99"/>
      <c r="AE308" s="2"/>
      <c r="AF308" s="99"/>
      <c r="AG308" s="99"/>
      <c r="AH308" s="99"/>
      <c r="AI308" s="99"/>
      <c r="AJ308" s="99"/>
      <c r="AK308" s="99"/>
      <c r="AL308" s="99"/>
      <c r="AM308" s="99"/>
      <c r="AN308" s="99"/>
      <c r="AO308" s="99"/>
      <c r="AP308" s="99"/>
      <c r="AQ308" s="99"/>
      <c r="AR308" s="99"/>
      <c r="AS308" s="99"/>
      <c r="AT308" s="99"/>
      <c r="AU308" s="99"/>
      <c r="AV308" s="99"/>
      <c r="AW308" s="99"/>
      <c r="AX308" s="99"/>
      <c r="AY308" s="99"/>
      <c r="AZ308" s="99"/>
      <c r="BA308" s="99"/>
      <c r="BB308" s="99"/>
      <c r="BC308" s="99"/>
      <c r="BD308" s="99"/>
      <c r="BE308" s="99"/>
      <c r="BF308" s="2"/>
      <c r="BG308" s="2"/>
      <c r="BH308" s="2"/>
      <c r="BI308" s="99"/>
      <c r="BJ308" s="99"/>
      <c r="BK308" s="99"/>
      <c r="BL308" s="99"/>
      <c r="BM308" s="99"/>
      <c r="BN308" s="99"/>
      <c r="BO308" s="99"/>
      <c r="BP308" s="99"/>
      <c r="BQ308" s="99"/>
      <c r="CD308" s="99"/>
    </row>
    <row r="309" spans="3:82" ht="15.75" customHeight="1" x14ac:dyDescent="0.3">
      <c r="C309" s="2"/>
      <c r="D309" s="2"/>
      <c r="E309" s="99"/>
      <c r="F309" s="99"/>
      <c r="G309" s="99"/>
      <c r="H309" s="99"/>
      <c r="I309" s="99"/>
      <c r="J309" s="2"/>
      <c r="K309" s="99"/>
      <c r="L309" s="114"/>
      <c r="M309" s="114"/>
      <c r="N309" s="99"/>
      <c r="O309" s="99"/>
      <c r="P309" s="99"/>
      <c r="Q309" s="2"/>
      <c r="R309" s="99"/>
      <c r="S309" s="99"/>
      <c r="T309" s="114"/>
      <c r="U309" s="114"/>
      <c r="V309" s="99"/>
      <c r="W309" s="99"/>
      <c r="X309" s="99"/>
      <c r="Y309" s="99"/>
      <c r="Z309" s="99"/>
      <c r="AA309" s="99"/>
      <c r="AB309" s="99"/>
      <c r="AC309" s="99"/>
      <c r="AD309" s="99"/>
      <c r="AE309" s="2"/>
      <c r="AF309" s="99"/>
      <c r="AG309" s="99"/>
      <c r="AH309" s="99"/>
      <c r="AI309" s="99"/>
      <c r="AJ309" s="99"/>
      <c r="AK309" s="99"/>
      <c r="AL309" s="99"/>
      <c r="AM309" s="99"/>
      <c r="AN309" s="99"/>
      <c r="AO309" s="99"/>
      <c r="AP309" s="99"/>
      <c r="AQ309" s="99"/>
      <c r="AR309" s="99"/>
      <c r="AS309" s="99"/>
      <c r="AT309" s="99"/>
      <c r="AU309" s="99"/>
      <c r="AV309" s="99"/>
      <c r="AW309" s="99"/>
      <c r="AX309" s="99"/>
      <c r="AY309" s="99"/>
      <c r="AZ309" s="99"/>
      <c r="BA309" s="99"/>
      <c r="BB309" s="99"/>
      <c r="BC309" s="99"/>
      <c r="BD309" s="99"/>
      <c r="BE309" s="99"/>
      <c r="BF309" s="2"/>
      <c r="BG309" s="2"/>
      <c r="BH309" s="2"/>
      <c r="BI309" s="99"/>
      <c r="BJ309" s="99"/>
      <c r="BK309" s="99"/>
      <c r="BL309" s="99"/>
      <c r="BM309" s="99"/>
      <c r="BN309" s="99"/>
      <c r="BO309" s="99"/>
      <c r="BP309" s="99"/>
      <c r="BQ309" s="99"/>
      <c r="CD309" s="99"/>
    </row>
    <row r="310" spans="3:82" ht="15.75" customHeight="1" x14ac:dyDescent="0.3">
      <c r="C310" s="2"/>
      <c r="D310" s="2"/>
      <c r="E310" s="99"/>
      <c r="F310" s="99"/>
      <c r="G310" s="99"/>
      <c r="H310" s="99"/>
      <c r="I310" s="99"/>
      <c r="J310" s="2"/>
      <c r="K310" s="99"/>
      <c r="L310" s="114"/>
      <c r="M310" s="114"/>
      <c r="N310" s="99"/>
      <c r="O310" s="99"/>
      <c r="P310" s="99"/>
      <c r="Q310" s="2"/>
      <c r="R310" s="99"/>
      <c r="S310" s="99"/>
      <c r="T310" s="114"/>
      <c r="U310" s="114"/>
      <c r="V310" s="99"/>
      <c r="W310" s="99"/>
      <c r="X310" s="99"/>
      <c r="Y310" s="99"/>
      <c r="Z310" s="99"/>
      <c r="AA310" s="99"/>
      <c r="AB310" s="99"/>
      <c r="AC310" s="99"/>
      <c r="AD310" s="99"/>
      <c r="AE310" s="2"/>
      <c r="AF310" s="99"/>
      <c r="AG310" s="99"/>
      <c r="AH310" s="99"/>
      <c r="AI310" s="99"/>
      <c r="AJ310" s="99"/>
      <c r="AK310" s="99"/>
      <c r="AL310" s="99"/>
      <c r="AM310" s="99"/>
      <c r="AN310" s="99"/>
      <c r="AO310" s="99"/>
      <c r="AP310" s="99"/>
      <c r="AQ310" s="99"/>
      <c r="AR310" s="99"/>
      <c r="AS310" s="99"/>
      <c r="AT310" s="99"/>
      <c r="AU310" s="99"/>
      <c r="AV310" s="99"/>
      <c r="AW310" s="99"/>
      <c r="AX310" s="99"/>
      <c r="AY310" s="99"/>
      <c r="AZ310" s="99"/>
      <c r="BA310" s="99"/>
      <c r="BB310" s="99"/>
      <c r="BC310" s="99"/>
      <c r="BD310" s="99"/>
      <c r="BE310" s="99"/>
      <c r="BF310" s="2"/>
      <c r="BG310" s="2"/>
      <c r="BH310" s="2"/>
      <c r="BI310" s="99"/>
      <c r="BJ310" s="99"/>
      <c r="BK310" s="99"/>
      <c r="BL310" s="99"/>
      <c r="BM310" s="99"/>
      <c r="BN310" s="99"/>
      <c r="BO310" s="99"/>
      <c r="BP310" s="99"/>
      <c r="BQ310" s="99"/>
      <c r="CD310" s="99"/>
    </row>
    <row r="311" spans="3:82" ht="15.75" customHeight="1" x14ac:dyDescent="0.3">
      <c r="C311" s="2"/>
      <c r="D311" s="2"/>
      <c r="E311" s="99"/>
      <c r="F311" s="99"/>
      <c r="G311" s="99"/>
      <c r="H311" s="99"/>
      <c r="I311" s="99"/>
      <c r="J311" s="2"/>
      <c r="K311" s="99"/>
      <c r="L311" s="114"/>
      <c r="M311" s="114"/>
      <c r="N311" s="99"/>
      <c r="O311" s="99"/>
      <c r="P311" s="99"/>
      <c r="Q311" s="2"/>
      <c r="R311" s="99"/>
      <c r="S311" s="99"/>
      <c r="T311" s="114"/>
      <c r="U311" s="114"/>
      <c r="V311" s="99"/>
      <c r="W311" s="99"/>
      <c r="X311" s="99"/>
      <c r="Y311" s="99"/>
      <c r="Z311" s="99"/>
      <c r="AA311" s="99"/>
      <c r="AB311" s="99"/>
      <c r="AC311" s="99"/>
      <c r="AD311" s="99"/>
      <c r="AE311" s="2"/>
      <c r="AF311" s="99"/>
      <c r="AG311" s="99"/>
      <c r="AH311" s="99"/>
      <c r="AI311" s="99"/>
      <c r="AJ311" s="99"/>
      <c r="AK311" s="99"/>
      <c r="AL311" s="99"/>
      <c r="AM311" s="99"/>
      <c r="AN311" s="99"/>
      <c r="AO311" s="99"/>
      <c r="AP311" s="99"/>
      <c r="AQ311" s="99"/>
      <c r="AR311" s="99"/>
      <c r="AS311" s="99"/>
      <c r="AT311" s="99"/>
      <c r="AU311" s="99"/>
      <c r="AV311" s="99"/>
      <c r="AW311" s="99"/>
      <c r="AX311" s="99"/>
      <c r="AY311" s="99"/>
      <c r="AZ311" s="99"/>
      <c r="BA311" s="99"/>
      <c r="BB311" s="99"/>
      <c r="BC311" s="99"/>
      <c r="BD311" s="99"/>
      <c r="BE311" s="99"/>
      <c r="BF311" s="2"/>
      <c r="BG311" s="2"/>
      <c r="BH311" s="2"/>
      <c r="BI311" s="99"/>
      <c r="BJ311" s="99"/>
      <c r="BK311" s="99"/>
      <c r="BL311" s="99"/>
      <c r="BM311" s="99"/>
      <c r="BN311" s="99"/>
      <c r="BO311" s="99"/>
      <c r="BP311" s="99"/>
      <c r="BQ311" s="99"/>
      <c r="CD311" s="99"/>
    </row>
    <row r="312" spans="3:82" ht="15.75" customHeight="1" x14ac:dyDescent="0.3">
      <c r="C312" s="2"/>
      <c r="D312" s="2"/>
      <c r="E312" s="99"/>
      <c r="F312" s="99"/>
      <c r="G312" s="99"/>
      <c r="H312" s="99"/>
      <c r="I312" s="99"/>
      <c r="J312" s="2"/>
      <c r="K312" s="99"/>
      <c r="L312" s="114"/>
      <c r="M312" s="114"/>
      <c r="N312" s="99"/>
      <c r="O312" s="99"/>
      <c r="P312" s="99"/>
      <c r="Q312" s="2"/>
      <c r="R312" s="99"/>
      <c r="S312" s="99"/>
      <c r="T312" s="114"/>
      <c r="U312" s="114"/>
      <c r="V312" s="99"/>
      <c r="W312" s="99"/>
      <c r="X312" s="99"/>
      <c r="Y312" s="99"/>
      <c r="Z312" s="99"/>
      <c r="AA312" s="99"/>
      <c r="AB312" s="99"/>
      <c r="AC312" s="99"/>
      <c r="AD312" s="99"/>
      <c r="AE312" s="2"/>
      <c r="AF312" s="99"/>
      <c r="AG312" s="99"/>
      <c r="AH312" s="99"/>
      <c r="AI312" s="99"/>
      <c r="AJ312" s="99"/>
      <c r="AK312" s="99"/>
      <c r="AL312" s="99"/>
      <c r="AM312" s="99"/>
      <c r="AN312" s="99"/>
      <c r="AO312" s="99"/>
      <c r="AP312" s="99"/>
      <c r="AQ312" s="99"/>
      <c r="AR312" s="99"/>
      <c r="AS312" s="99"/>
      <c r="AT312" s="99"/>
      <c r="AU312" s="99"/>
      <c r="AV312" s="99"/>
      <c r="AW312" s="99"/>
      <c r="AX312" s="99"/>
      <c r="AY312" s="99"/>
      <c r="AZ312" s="99"/>
      <c r="BA312" s="99"/>
      <c r="BB312" s="99"/>
      <c r="BC312" s="99"/>
      <c r="BD312" s="99"/>
      <c r="BE312" s="99"/>
      <c r="BF312" s="2"/>
      <c r="BG312" s="2"/>
      <c r="BH312" s="2"/>
      <c r="BI312" s="99"/>
      <c r="BJ312" s="99"/>
      <c r="BK312" s="99"/>
      <c r="BL312" s="99"/>
      <c r="BM312" s="99"/>
      <c r="BN312" s="99"/>
      <c r="BO312" s="99"/>
      <c r="BP312" s="99"/>
      <c r="BQ312" s="99"/>
      <c r="CD312" s="99"/>
    </row>
    <row r="313" spans="3:82" ht="15.75" customHeight="1" x14ac:dyDescent="0.3">
      <c r="C313" s="2"/>
      <c r="D313" s="2"/>
      <c r="E313" s="99"/>
      <c r="F313" s="99"/>
      <c r="G313" s="99"/>
      <c r="H313" s="99"/>
      <c r="I313" s="99"/>
      <c r="J313" s="2"/>
      <c r="K313" s="99"/>
      <c r="L313" s="114"/>
      <c r="M313" s="114"/>
      <c r="N313" s="99"/>
      <c r="O313" s="99"/>
      <c r="P313" s="99"/>
      <c r="Q313" s="2"/>
      <c r="R313" s="99"/>
      <c r="S313" s="99"/>
      <c r="T313" s="114"/>
      <c r="U313" s="114"/>
      <c r="V313" s="99"/>
      <c r="W313" s="99"/>
      <c r="X313" s="99"/>
      <c r="Y313" s="99"/>
      <c r="Z313" s="99"/>
      <c r="AA313" s="99"/>
      <c r="AB313" s="99"/>
      <c r="AC313" s="99"/>
      <c r="AD313" s="99"/>
      <c r="AE313" s="2"/>
      <c r="AF313" s="99"/>
      <c r="AG313" s="99"/>
      <c r="AH313" s="99"/>
      <c r="AI313" s="99"/>
      <c r="AJ313" s="99"/>
      <c r="AK313" s="99"/>
      <c r="AL313" s="99"/>
      <c r="AM313" s="99"/>
      <c r="AN313" s="99"/>
      <c r="AO313" s="99"/>
      <c r="AP313" s="99"/>
      <c r="AQ313" s="99"/>
      <c r="AR313" s="99"/>
      <c r="AS313" s="99"/>
      <c r="AT313" s="99"/>
      <c r="AU313" s="99"/>
      <c r="AV313" s="99"/>
      <c r="AW313" s="99"/>
      <c r="AX313" s="99"/>
      <c r="AY313" s="99"/>
      <c r="AZ313" s="99"/>
      <c r="BA313" s="99"/>
      <c r="BB313" s="99"/>
      <c r="BC313" s="99"/>
      <c r="BD313" s="99"/>
      <c r="BE313" s="99"/>
      <c r="BF313" s="2"/>
      <c r="BG313" s="2"/>
      <c r="BH313" s="2"/>
      <c r="BI313" s="99"/>
      <c r="BJ313" s="99"/>
      <c r="BK313" s="99"/>
      <c r="BL313" s="99"/>
      <c r="BM313" s="99"/>
      <c r="BN313" s="99"/>
      <c r="BO313" s="99"/>
      <c r="BP313" s="99"/>
      <c r="BQ313" s="99"/>
      <c r="CD313" s="99"/>
    </row>
    <row r="314" spans="3:82" ht="15.75" customHeight="1" x14ac:dyDescent="0.3">
      <c r="C314" s="2"/>
      <c r="D314" s="2"/>
      <c r="E314" s="99"/>
      <c r="F314" s="99"/>
      <c r="G314" s="99"/>
      <c r="H314" s="99"/>
      <c r="I314" s="99"/>
      <c r="J314" s="2"/>
      <c r="K314" s="99"/>
      <c r="L314" s="114"/>
      <c r="M314" s="114"/>
      <c r="N314" s="99"/>
      <c r="O314" s="99"/>
      <c r="P314" s="99"/>
      <c r="Q314" s="2"/>
      <c r="R314" s="99"/>
      <c r="S314" s="99"/>
      <c r="T314" s="114"/>
      <c r="U314" s="114"/>
      <c r="V314" s="99"/>
      <c r="W314" s="99"/>
      <c r="X314" s="99"/>
      <c r="Y314" s="99"/>
      <c r="Z314" s="99"/>
      <c r="AA314" s="99"/>
      <c r="AB314" s="99"/>
      <c r="AC314" s="99"/>
      <c r="AD314" s="99"/>
      <c r="AE314" s="2"/>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c r="BB314" s="99"/>
      <c r="BC314" s="99"/>
      <c r="BD314" s="99"/>
      <c r="BE314" s="99"/>
      <c r="BF314" s="2"/>
      <c r="BG314" s="2"/>
      <c r="BH314" s="2"/>
      <c r="BI314" s="99"/>
      <c r="BJ314" s="99"/>
      <c r="BK314" s="99"/>
      <c r="BL314" s="99"/>
      <c r="BM314" s="99"/>
      <c r="BN314" s="99"/>
      <c r="BO314" s="99"/>
      <c r="BP314" s="99"/>
      <c r="BQ314" s="99"/>
      <c r="CD314" s="99"/>
    </row>
    <row r="315" spans="3:82" ht="15.75" customHeight="1" x14ac:dyDescent="0.3">
      <c r="C315" s="2"/>
      <c r="D315" s="2"/>
      <c r="E315" s="99"/>
      <c r="F315" s="99"/>
      <c r="G315" s="99"/>
      <c r="H315" s="99"/>
      <c r="I315" s="99"/>
      <c r="J315" s="2"/>
      <c r="K315" s="99"/>
      <c r="L315" s="114"/>
      <c r="M315" s="114"/>
      <c r="N315" s="99"/>
      <c r="O315" s="99"/>
      <c r="P315" s="99"/>
      <c r="Q315" s="2"/>
      <c r="R315" s="99"/>
      <c r="S315" s="99"/>
      <c r="T315" s="114"/>
      <c r="U315" s="114"/>
      <c r="V315" s="99"/>
      <c r="W315" s="99"/>
      <c r="X315" s="99"/>
      <c r="Y315" s="99"/>
      <c r="Z315" s="99"/>
      <c r="AA315" s="99"/>
      <c r="AB315" s="99"/>
      <c r="AC315" s="99"/>
      <c r="AD315" s="99"/>
      <c r="AE315" s="2"/>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c r="BB315" s="99"/>
      <c r="BC315" s="99"/>
      <c r="BD315" s="99"/>
      <c r="BE315" s="99"/>
      <c r="BF315" s="2"/>
      <c r="BG315" s="2"/>
      <c r="BH315" s="2"/>
      <c r="BI315" s="99"/>
      <c r="BJ315" s="99"/>
      <c r="BK315" s="99"/>
      <c r="BL315" s="99"/>
      <c r="BM315" s="99"/>
      <c r="BN315" s="99"/>
      <c r="BO315" s="99"/>
      <c r="BP315" s="99"/>
      <c r="BQ315" s="99"/>
      <c r="CD315" s="99"/>
    </row>
    <row r="316" spans="3:82" ht="15.75" customHeight="1" x14ac:dyDescent="0.3">
      <c r="C316" s="2"/>
      <c r="D316" s="2"/>
      <c r="E316" s="99"/>
      <c r="F316" s="99"/>
      <c r="G316" s="99"/>
      <c r="H316" s="99"/>
      <c r="I316" s="99"/>
      <c r="J316" s="2"/>
      <c r="K316" s="99"/>
      <c r="L316" s="114"/>
      <c r="M316" s="114"/>
      <c r="N316" s="99"/>
      <c r="O316" s="99"/>
      <c r="P316" s="99"/>
      <c r="Q316" s="2"/>
      <c r="R316" s="99"/>
      <c r="S316" s="99"/>
      <c r="T316" s="114"/>
      <c r="U316" s="114"/>
      <c r="V316" s="99"/>
      <c r="W316" s="99"/>
      <c r="X316" s="99"/>
      <c r="Y316" s="99"/>
      <c r="Z316" s="99"/>
      <c r="AA316" s="99"/>
      <c r="AB316" s="99"/>
      <c r="AC316" s="99"/>
      <c r="AD316" s="99"/>
      <c r="AE316" s="2"/>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c r="BB316" s="99"/>
      <c r="BC316" s="99"/>
      <c r="BD316" s="99"/>
      <c r="BE316" s="99"/>
      <c r="BF316" s="2"/>
      <c r="BG316" s="2"/>
      <c r="BH316" s="2"/>
      <c r="BI316" s="99"/>
      <c r="BJ316" s="99"/>
      <c r="BK316" s="99"/>
      <c r="BL316" s="99"/>
      <c r="BM316" s="99"/>
      <c r="BN316" s="99"/>
      <c r="BO316" s="99"/>
      <c r="BP316" s="99"/>
      <c r="BQ316" s="99"/>
      <c r="CD316" s="99"/>
    </row>
    <row r="317" spans="3:82" ht="15.75" customHeight="1" x14ac:dyDescent="0.3">
      <c r="C317" s="2"/>
      <c r="D317" s="2"/>
      <c r="E317" s="99"/>
      <c r="F317" s="99"/>
      <c r="G317" s="99"/>
      <c r="H317" s="99"/>
      <c r="I317" s="99"/>
      <c r="J317" s="2"/>
      <c r="K317" s="99"/>
      <c r="L317" s="114"/>
      <c r="M317" s="114"/>
      <c r="N317" s="99"/>
      <c r="O317" s="99"/>
      <c r="P317" s="99"/>
      <c r="Q317" s="2"/>
      <c r="R317" s="99"/>
      <c r="S317" s="99"/>
      <c r="T317" s="114"/>
      <c r="U317" s="114"/>
      <c r="V317" s="99"/>
      <c r="W317" s="99"/>
      <c r="X317" s="99"/>
      <c r="Y317" s="99"/>
      <c r="Z317" s="99"/>
      <c r="AA317" s="99"/>
      <c r="AB317" s="99"/>
      <c r="AC317" s="99"/>
      <c r="AD317" s="99"/>
      <c r="AE317" s="2"/>
      <c r="AF317" s="99"/>
      <c r="AG317" s="99"/>
      <c r="AH317" s="99"/>
      <c r="AI317" s="99"/>
      <c r="AJ317" s="99"/>
      <c r="AK317" s="99"/>
      <c r="AL317" s="99"/>
      <c r="AM317" s="99"/>
      <c r="AN317" s="99"/>
      <c r="AO317" s="99"/>
      <c r="AP317" s="99"/>
      <c r="AQ317" s="99"/>
      <c r="AR317" s="99"/>
      <c r="AS317" s="99"/>
      <c r="AT317" s="99"/>
      <c r="AU317" s="99"/>
      <c r="AV317" s="99"/>
      <c r="AW317" s="99"/>
      <c r="AX317" s="99"/>
      <c r="AY317" s="99"/>
      <c r="AZ317" s="99"/>
      <c r="BA317" s="99"/>
      <c r="BB317" s="99"/>
      <c r="BC317" s="99"/>
      <c r="BD317" s="99"/>
      <c r="BE317" s="99"/>
      <c r="BF317" s="2"/>
      <c r="BG317" s="2"/>
      <c r="BH317" s="2"/>
      <c r="BI317" s="99"/>
      <c r="BJ317" s="99"/>
      <c r="BK317" s="99"/>
      <c r="BL317" s="99"/>
      <c r="BM317" s="99"/>
      <c r="BN317" s="99"/>
      <c r="BO317" s="99"/>
      <c r="BP317" s="99"/>
      <c r="BQ317" s="99"/>
      <c r="CD317" s="99"/>
    </row>
    <row r="318" spans="3:82" ht="15.75" customHeight="1" x14ac:dyDescent="0.3">
      <c r="C318" s="2"/>
      <c r="D318" s="2"/>
      <c r="E318" s="99"/>
      <c r="F318" s="99"/>
      <c r="G318" s="99"/>
      <c r="H318" s="99"/>
      <c r="I318" s="99"/>
      <c r="J318" s="2"/>
      <c r="K318" s="99"/>
      <c r="L318" s="114"/>
      <c r="M318" s="114"/>
      <c r="N318" s="99"/>
      <c r="O318" s="99"/>
      <c r="P318" s="99"/>
      <c r="Q318" s="2"/>
      <c r="R318" s="99"/>
      <c r="S318" s="99"/>
      <c r="T318" s="114"/>
      <c r="U318" s="114"/>
      <c r="V318" s="99"/>
      <c r="W318" s="99"/>
      <c r="X318" s="99"/>
      <c r="Y318" s="99"/>
      <c r="Z318" s="99"/>
      <c r="AA318" s="99"/>
      <c r="AB318" s="99"/>
      <c r="AC318" s="99"/>
      <c r="AD318" s="99"/>
      <c r="AE318" s="2"/>
      <c r="AF318" s="99"/>
      <c r="AG318" s="99"/>
      <c r="AH318" s="99"/>
      <c r="AI318" s="99"/>
      <c r="AJ318" s="99"/>
      <c r="AK318" s="99"/>
      <c r="AL318" s="99"/>
      <c r="AM318" s="99"/>
      <c r="AN318" s="99"/>
      <c r="AO318" s="99"/>
      <c r="AP318" s="99"/>
      <c r="AQ318" s="99"/>
      <c r="AR318" s="99"/>
      <c r="AS318" s="99"/>
      <c r="AT318" s="99"/>
      <c r="AU318" s="99"/>
      <c r="AV318" s="99"/>
      <c r="AW318" s="99"/>
      <c r="AX318" s="99"/>
      <c r="AY318" s="99"/>
      <c r="AZ318" s="99"/>
      <c r="BA318" s="99"/>
      <c r="BB318" s="99"/>
      <c r="BC318" s="99"/>
      <c r="BD318" s="99"/>
      <c r="BE318" s="99"/>
      <c r="BF318" s="2"/>
      <c r="BG318" s="2"/>
      <c r="BH318" s="2"/>
      <c r="BI318" s="99"/>
      <c r="BJ318" s="99"/>
      <c r="BK318" s="99"/>
      <c r="BL318" s="99"/>
      <c r="BM318" s="99"/>
      <c r="BN318" s="99"/>
      <c r="BO318" s="99"/>
      <c r="BP318" s="99"/>
      <c r="BQ318" s="99"/>
      <c r="CD318" s="99"/>
    </row>
    <row r="319" spans="3:82" ht="15.75" customHeight="1" x14ac:dyDescent="0.3">
      <c r="C319" s="2"/>
      <c r="D319" s="2"/>
      <c r="E319" s="99"/>
      <c r="F319" s="99"/>
      <c r="G319" s="99"/>
      <c r="H319" s="99"/>
      <c r="I319" s="99"/>
      <c r="J319" s="2"/>
      <c r="K319" s="99"/>
      <c r="L319" s="114"/>
      <c r="M319" s="114"/>
      <c r="N319" s="99"/>
      <c r="O319" s="99"/>
      <c r="P319" s="99"/>
      <c r="Q319" s="2"/>
      <c r="R319" s="99"/>
      <c r="S319" s="99"/>
      <c r="T319" s="114"/>
      <c r="U319" s="114"/>
      <c r="V319" s="99"/>
      <c r="W319" s="99"/>
      <c r="X319" s="99"/>
      <c r="Y319" s="99"/>
      <c r="Z319" s="99"/>
      <c r="AA319" s="99"/>
      <c r="AB319" s="99"/>
      <c r="AC319" s="99"/>
      <c r="AD319" s="99"/>
      <c r="AE319" s="2"/>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c r="BB319" s="99"/>
      <c r="BC319" s="99"/>
      <c r="BD319" s="99"/>
      <c r="BE319" s="99"/>
      <c r="BF319" s="2"/>
      <c r="BG319" s="2"/>
      <c r="BH319" s="2"/>
      <c r="BI319" s="99"/>
      <c r="BJ319" s="99"/>
      <c r="BK319" s="99"/>
      <c r="BL319" s="99"/>
      <c r="BM319" s="99"/>
      <c r="BN319" s="99"/>
      <c r="BO319" s="99"/>
      <c r="BP319" s="99"/>
      <c r="BQ319" s="99"/>
      <c r="CD319" s="99"/>
    </row>
    <row r="320" spans="3:82" ht="15.75" customHeight="1" x14ac:dyDescent="0.3">
      <c r="C320" s="2"/>
      <c r="D320" s="2"/>
      <c r="E320" s="99"/>
      <c r="F320" s="99"/>
      <c r="G320" s="99"/>
      <c r="H320" s="99"/>
      <c r="I320" s="99"/>
      <c r="J320" s="2"/>
      <c r="K320" s="99"/>
      <c r="L320" s="114"/>
      <c r="M320" s="114"/>
      <c r="N320" s="99"/>
      <c r="O320" s="99"/>
      <c r="P320" s="99"/>
      <c r="Q320" s="2"/>
      <c r="R320" s="99"/>
      <c r="S320" s="99"/>
      <c r="T320" s="114"/>
      <c r="U320" s="114"/>
      <c r="V320" s="99"/>
      <c r="W320" s="99"/>
      <c r="X320" s="99"/>
      <c r="Y320" s="99"/>
      <c r="Z320" s="99"/>
      <c r="AA320" s="99"/>
      <c r="AB320" s="99"/>
      <c r="AC320" s="99"/>
      <c r="AD320" s="99"/>
      <c r="AE320" s="2"/>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c r="BB320" s="99"/>
      <c r="BC320" s="99"/>
      <c r="BD320" s="99"/>
      <c r="BE320" s="99"/>
      <c r="BF320" s="2"/>
      <c r="BG320" s="2"/>
      <c r="BH320" s="2"/>
      <c r="BI320" s="99"/>
      <c r="BJ320" s="99"/>
      <c r="BK320" s="99"/>
      <c r="BL320" s="99"/>
      <c r="BM320" s="99"/>
      <c r="BN320" s="99"/>
      <c r="BO320" s="99"/>
      <c r="BP320" s="99"/>
      <c r="BQ320" s="99"/>
      <c r="CD320" s="99"/>
    </row>
    <row r="321" spans="3:82" ht="15.75" customHeight="1" x14ac:dyDescent="0.3">
      <c r="C321" s="2"/>
      <c r="D321" s="2"/>
      <c r="E321" s="99"/>
      <c r="F321" s="99"/>
      <c r="G321" s="99"/>
      <c r="H321" s="99"/>
      <c r="I321" s="99"/>
      <c r="J321" s="2"/>
      <c r="K321" s="99"/>
      <c r="L321" s="114"/>
      <c r="M321" s="114"/>
      <c r="N321" s="99"/>
      <c r="O321" s="99"/>
      <c r="P321" s="99"/>
      <c r="Q321" s="2"/>
      <c r="R321" s="99"/>
      <c r="S321" s="99"/>
      <c r="T321" s="114"/>
      <c r="U321" s="114"/>
      <c r="V321" s="99"/>
      <c r="W321" s="99"/>
      <c r="X321" s="99"/>
      <c r="Y321" s="99"/>
      <c r="Z321" s="99"/>
      <c r="AA321" s="99"/>
      <c r="AB321" s="99"/>
      <c r="AC321" s="99"/>
      <c r="AD321" s="99"/>
      <c r="AE321" s="2"/>
      <c r="AF321" s="99"/>
      <c r="AG321" s="99"/>
      <c r="AH321" s="99"/>
      <c r="AI321" s="99"/>
      <c r="AJ321" s="99"/>
      <c r="AK321" s="99"/>
      <c r="AL321" s="99"/>
      <c r="AM321" s="99"/>
      <c r="AN321" s="99"/>
      <c r="AO321" s="99"/>
      <c r="AP321" s="99"/>
      <c r="AQ321" s="99"/>
      <c r="AR321" s="99"/>
      <c r="AS321" s="99"/>
      <c r="AT321" s="99"/>
      <c r="AU321" s="99"/>
      <c r="AV321" s="99"/>
      <c r="AW321" s="99"/>
      <c r="AX321" s="99"/>
      <c r="AY321" s="99"/>
      <c r="AZ321" s="99"/>
      <c r="BA321" s="99"/>
      <c r="BB321" s="99"/>
      <c r="BC321" s="99"/>
      <c r="BD321" s="99"/>
      <c r="BE321" s="99"/>
      <c r="BF321" s="2"/>
      <c r="BG321" s="2"/>
      <c r="BH321" s="2"/>
      <c r="BI321" s="99"/>
      <c r="BJ321" s="99"/>
      <c r="BK321" s="99"/>
      <c r="BL321" s="99"/>
      <c r="BM321" s="99"/>
      <c r="BN321" s="99"/>
      <c r="BO321" s="99"/>
      <c r="BP321" s="99"/>
      <c r="BQ321" s="99"/>
      <c r="CD321" s="99"/>
    </row>
    <row r="322" spans="3:82" ht="15.75" customHeight="1" x14ac:dyDescent="0.3">
      <c r="C322" s="2"/>
      <c r="D322" s="2"/>
      <c r="E322" s="99"/>
      <c r="F322" s="99"/>
      <c r="G322" s="99"/>
      <c r="H322" s="99"/>
      <c r="I322" s="99"/>
      <c r="J322" s="2"/>
      <c r="K322" s="99"/>
      <c r="L322" s="114"/>
      <c r="M322" s="114"/>
      <c r="N322" s="99"/>
      <c r="O322" s="99"/>
      <c r="P322" s="99"/>
      <c r="Q322" s="2"/>
      <c r="R322" s="99"/>
      <c r="S322" s="99"/>
      <c r="T322" s="114"/>
      <c r="U322" s="114"/>
      <c r="V322" s="99"/>
      <c r="W322" s="99"/>
      <c r="X322" s="99"/>
      <c r="Y322" s="99"/>
      <c r="Z322" s="99"/>
      <c r="AA322" s="99"/>
      <c r="AB322" s="99"/>
      <c r="AC322" s="99"/>
      <c r="AD322" s="99"/>
      <c r="AE322" s="2"/>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c r="BB322" s="99"/>
      <c r="BC322" s="99"/>
      <c r="BD322" s="99"/>
      <c r="BE322" s="99"/>
      <c r="BF322" s="2"/>
      <c r="BG322" s="2"/>
      <c r="BH322" s="2"/>
      <c r="BI322" s="99"/>
      <c r="BJ322" s="99"/>
      <c r="BK322" s="99"/>
      <c r="BL322" s="99"/>
      <c r="BM322" s="99"/>
      <c r="BN322" s="99"/>
      <c r="BO322" s="99"/>
      <c r="BP322" s="99"/>
      <c r="BQ322" s="99"/>
      <c r="CD322" s="99"/>
    </row>
    <row r="323" spans="3:82" ht="15.75" customHeight="1" x14ac:dyDescent="0.3">
      <c r="C323" s="2"/>
      <c r="D323" s="2"/>
      <c r="E323" s="99"/>
      <c r="F323" s="99"/>
      <c r="G323" s="99"/>
      <c r="H323" s="99"/>
      <c r="I323" s="99"/>
      <c r="J323" s="2"/>
      <c r="K323" s="99"/>
      <c r="L323" s="114"/>
      <c r="M323" s="114"/>
      <c r="N323" s="99"/>
      <c r="O323" s="99"/>
      <c r="P323" s="99"/>
      <c r="Q323" s="2"/>
      <c r="R323" s="99"/>
      <c r="S323" s="99"/>
      <c r="T323" s="114"/>
      <c r="U323" s="114"/>
      <c r="V323" s="99"/>
      <c r="W323" s="99"/>
      <c r="X323" s="99"/>
      <c r="Y323" s="99"/>
      <c r="Z323" s="99"/>
      <c r="AA323" s="99"/>
      <c r="AB323" s="99"/>
      <c r="AC323" s="99"/>
      <c r="AD323" s="99"/>
      <c r="AE323" s="2"/>
      <c r="AF323" s="99"/>
      <c r="AG323" s="99"/>
      <c r="AH323" s="99"/>
      <c r="AI323" s="99"/>
      <c r="AJ323" s="99"/>
      <c r="AK323" s="99"/>
      <c r="AL323" s="99"/>
      <c r="AM323" s="99"/>
      <c r="AN323" s="99"/>
      <c r="AO323" s="99"/>
      <c r="AP323" s="99"/>
      <c r="AQ323" s="99"/>
      <c r="AR323" s="99"/>
      <c r="AS323" s="99"/>
      <c r="AT323" s="99"/>
      <c r="AU323" s="99"/>
      <c r="AV323" s="99"/>
      <c r="AW323" s="99"/>
      <c r="AX323" s="99"/>
      <c r="AY323" s="99"/>
      <c r="AZ323" s="99"/>
      <c r="BA323" s="99"/>
      <c r="BB323" s="99"/>
      <c r="BC323" s="99"/>
      <c r="BD323" s="99"/>
      <c r="BE323" s="99"/>
      <c r="BF323" s="2"/>
      <c r="BG323" s="2"/>
      <c r="BH323" s="2"/>
      <c r="BI323" s="99"/>
      <c r="BJ323" s="99"/>
      <c r="BK323" s="99"/>
      <c r="BL323" s="99"/>
      <c r="BM323" s="99"/>
      <c r="BN323" s="99"/>
      <c r="BO323" s="99"/>
      <c r="BP323" s="99"/>
      <c r="BQ323" s="99"/>
      <c r="CD323" s="99"/>
    </row>
    <row r="324" spans="3:82" ht="15.75" customHeight="1" x14ac:dyDescent="0.3">
      <c r="C324" s="2"/>
      <c r="D324" s="2"/>
      <c r="E324" s="99"/>
      <c r="F324" s="99"/>
      <c r="G324" s="99"/>
      <c r="H324" s="99"/>
      <c r="I324" s="99"/>
      <c r="J324" s="2"/>
      <c r="K324" s="99"/>
      <c r="L324" s="114"/>
      <c r="M324" s="114"/>
      <c r="N324" s="99"/>
      <c r="O324" s="99"/>
      <c r="P324" s="99"/>
      <c r="Q324" s="2"/>
      <c r="R324" s="99"/>
      <c r="S324" s="99"/>
      <c r="T324" s="114"/>
      <c r="U324" s="114"/>
      <c r="V324" s="99"/>
      <c r="W324" s="99"/>
      <c r="X324" s="99"/>
      <c r="Y324" s="99"/>
      <c r="Z324" s="99"/>
      <c r="AA324" s="99"/>
      <c r="AB324" s="99"/>
      <c r="AC324" s="99"/>
      <c r="AD324" s="99"/>
      <c r="AE324" s="2"/>
      <c r="AF324" s="99"/>
      <c r="AG324" s="99"/>
      <c r="AH324" s="99"/>
      <c r="AI324" s="99"/>
      <c r="AJ324" s="99"/>
      <c r="AK324" s="99"/>
      <c r="AL324" s="99"/>
      <c r="AM324" s="99"/>
      <c r="AN324" s="99"/>
      <c r="AO324" s="99"/>
      <c r="AP324" s="99"/>
      <c r="AQ324" s="99"/>
      <c r="AR324" s="99"/>
      <c r="AS324" s="99"/>
      <c r="AT324" s="99"/>
      <c r="AU324" s="99"/>
      <c r="AV324" s="99"/>
      <c r="AW324" s="99"/>
      <c r="AX324" s="99"/>
      <c r="AY324" s="99"/>
      <c r="AZ324" s="99"/>
      <c r="BA324" s="99"/>
      <c r="BB324" s="99"/>
      <c r="BC324" s="99"/>
      <c r="BD324" s="99"/>
      <c r="BE324" s="99"/>
      <c r="BF324" s="2"/>
      <c r="BG324" s="2"/>
      <c r="BH324" s="2"/>
      <c r="BI324" s="99"/>
      <c r="BJ324" s="99"/>
      <c r="BK324" s="99"/>
      <c r="BL324" s="99"/>
      <c r="BM324" s="99"/>
      <c r="BN324" s="99"/>
      <c r="BO324" s="99"/>
      <c r="BP324" s="99"/>
      <c r="BQ324" s="99"/>
      <c r="CD324" s="99"/>
    </row>
    <row r="325" spans="3:82" ht="15.75" customHeight="1" x14ac:dyDescent="0.3">
      <c r="C325" s="2"/>
      <c r="D325" s="2"/>
      <c r="E325" s="99"/>
      <c r="F325" s="99"/>
      <c r="G325" s="99"/>
      <c r="H325" s="99"/>
      <c r="I325" s="99"/>
      <c r="J325" s="2"/>
      <c r="K325" s="99"/>
      <c r="L325" s="114"/>
      <c r="M325" s="114"/>
      <c r="N325" s="99"/>
      <c r="O325" s="99"/>
      <c r="P325" s="99"/>
      <c r="Q325" s="2"/>
      <c r="R325" s="99"/>
      <c r="S325" s="99"/>
      <c r="T325" s="114"/>
      <c r="U325" s="114"/>
      <c r="V325" s="99"/>
      <c r="W325" s="99"/>
      <c r="X325" s="99"/>
      <c r="Y325" s="99"/>
      <c r="Z325" s="99"/>
      <c r="AA325" s="99"/>
      <c r="AB325" s="99"/>
      <c r="AC325" s="99"/>
      <c r="AD325" s="99"/>
      <c r="AE325" s="2"/>
      <c r="AF325" s="99"/>
      <c r="AG325" s="99"/>
      <c r="AH325" s="99"/>
      <c r="AI325" s="99"/>
      <c r="AJ325" s="99"/>
      <c r="AK325" s="99"/>
      <c r="AL325" s="99"/>
      <c r="AM325" s="99"/>
      <c r="AN325" s="99"/>
      <c r="AO325" s="99"/>
      <c r="AP325" s="99"/>
      <c r="AQ325" s="99"/>
      <c r="AR325" s="99"/>
      <c r="AS325" s="99"/>
      <c r="AT325" s="99"/>
      <c r="AU325" s="99"/>
      <c r="AV325" s="99"/>
      <c r="AW325" s="99"/>
      <c r="AX325" s="99"/>
      <c r="AY325" s="99"/>
      <c r="AZ325" s="99"/>
      <c r="BA325" s="99"/>
      <c r="BB325" s="99"/>
      <c r="BC325" s="99"/>
      <c r="BD325" s="99"/>
      <c r="BE325" s="99"/>
      <c r="BF325" s="2"/>
      <c r="BG325" s="2"/>
      <c r="BH325" s="2"/>
      <c r="BI325" s="99"/>
      <c r="BJ325" s="99"/>
      <c r="BK325" s="99"/>
      <c r="BL325" s="99"/>
      <c r="BM325" s="99"/>
      <c r="BN325" s="99"/>
      <c r="BO325" s="99"/>
      <c r="BP325" s="99"/>
      <c r="BQ325" s="99"/>
      <c r="CD325" s="99"/>
    </row>
    <row r="326" spans="3:82" ht="15.75" customHeight="1" x14ac:dyDescent="0.3">
      <c r="C326" s="2"/>
      <c r="D326" s="2"/>
      <c r="E326" s="99"/>
      <c r="F326" s="99"/>
      <c r="G326" s="99"/>
      <c r="H326" s="99"/>
      <c r="I326" s="99"/>
      <c r="J326" s="2"/>
      <c r="K326" s="99"/>
      <c r="L326" s="114"/>
      <c r="M326" s="114"/>
      <c r="N326" s="99"/>
      <c r="O326" s="99"/>
      <c r="P326" s="99"/>
      <c r="Q326" s="2"/>
      <c r="R326" s="99"/>
      <c r="S326" s="99"/>
      <c r="T326" s="114"/>
      <c r="U326" s="114"/>
      <c r="V326" s="99"/>
      <c r="W326" s="99"/>
      <c r="X326" s="99"/>
      <c r="Y326" s="99"/>
      <c r="Z326" s="99"/>
      <c r="AA326" s="99"/>
      <c r="AB326" s="99"/>
      <c r="AC326" s="99"/>
      <c r="AD326" s="99"/>
      <c r="AE326" s="2"/>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c r="BB326" s="99"/>
      <c r="BC326" s="99"/>
      <c r="BD326" s="99"/>
      <c r="BE326" s="99"/>
      <c r="BF326" s="2"/>
      <c r="BG326" s="2"/>
      <c r="BH326" s="2"/>
      <c r="BI326" s="99"/>
      <c r="BJ326" s="99"/>
      <c r="BK326" s="99"/>
      <c r="BL326" s="99"/>
      <c r="BM326" s="99"/>
      <c r="BN326" s="99"/>
      <c r="BO326" s="99"/>
      <c r="BP326" s="99"/>
      <c r="BQ326" s="99"/>
      <c r="CD326" s="99"/>
    </row>
    <row r="327" spans="3:82" ht="15.75" customHeight="1" x14ac:dyDescent="0.3">
      <c r="C327" s="2"/>
      <c r="D327" s="2"/>
      <c r="E327" s="99"/>
      <c r="F327" s="99"/>
      <c r="G327" s="99"/>
      <c r="H327" s="99"/>
      <c r="I327" s="99"/>
      <c r="J327" s="2"/>
      <c r="K327" s="99"/>
      <c r="L327" s="114"/>
      <c r="M327" s="114"/>
      <c r="N327" s="99"/>
      <c r="O327" s="99"/>
      <c r="P327" s="99"/>
      <c r="Q327" s="2"/>
      <c r="R327" s="99"/>
      <c r="S327" s="99"/>
      <c r="T327" s="114"/>
      <c r="U327" s="114"/>
      <c r="V327" s="99"/>
      <c r="W327" s="99"/>
      <c r="X327" s="99"/>
      <c r="Y327" s="99"/>
      <c r="Z327" s="99"/>
      <c r="AA327" s="99"/>
      <c r="AB327" s="99"/>
      <c r="AC327" s="99"/>
      <c r="AD327" s="99"/>
      <c r="AE327" s="2"/>
      <c r="AF327" s="99"/>
      <c r="AG327" s="99"/>
      <c r="AH327" s="99"/>
      <c r="AI327" s="99"/>
      <c r="AJ327" s="99"/>
      <c r="AK327" s="99"/>
      <c r="AL327" s="99"/>
      <c r="AM327" s="99"/>
      <c r="AN327" s="99"/>
      <c r="AO327" s="99"/>
      <c r="AP327" s="99"/>
      <c r="AQ327" s="99"/>
      <c r="AR327" s="99"/>
      <c r="AS327" s="99"/>
      <c r="AT327" s="99"/>
      <c r="AU327" s="99"/>
      <c r="AV327" s="99"/>
      <c r="AW327" s="99"/>
      <c r="AX327" s="99"/>
      <c r="AY327" s="99"/>
      <c r="AZ327" s="99"/>
      <c r="BA327" s="99"/>
      <c r="BB327" s="99"/>
      <c r="BC327" s="99"/>
      <c r="BD327" s="99"/>
      <c r="BE327" s="99"/>
      <c r="BF327" s="2"/>
      <c r="BG327" s="2"/>
      <c r="BH327" s="2"/>
      <c r="BI327" s="99"/>
      <c r="BJ327" s="99"/>
      <c r="BK327" s="99"/>
      <c r="BL327" s="99"/>
      <c r="BM327" s="99"/>
      <c r="BN327" s="99"/>
      <c r="BO327" s="99"/>
      <c r="BP327" s="99"/>
      <c r="BQ327" s="99"/>
      <c r="CD327" s="99"/>
    </row>
    <row r="328" spans="3:82" ht="15.75" customHeight="1" x14ac:dyDescent="0.3">
      <c r="C328" s="2"/>
      <c r="D328" s="2"/>
      <c r="E328" s="99"/>
      <c r="F328" s="99"/>
      <c r="G328" s="99"/>
      <c r="H328" s="99"/>
      <c r="I328" s="99"/>
      <c r="J328" s="2"/>
      <c r="K328" s="99"/>
      <c r="L328" s="114"/>
      <c r="M328" s="114"/>
      <c r="N328" s="99"/>
      <c r="O328" s="99"/>
      <c r="P328" s="99"/>
      <c r="Q328" s="2"/>
      <c r="R328" s="99"/>
      <c r="S328" s="99"/>
      <c r="T328" s="114"/>
      <c r="U328" s="114"/>
      <c r="V328" s="99"/>
      <c r="W328" s="99"/>
      <c r="X328" s="99"/>
      <c r="Y328" s="99"/>
      <c r="Z328" s="99"/>
      <c r="AA328" s="99"/>
      <c r="AB328" s="99"/>
      <c r="AC328" s="99"/>
      <c r="AD328" s="99"/>
      <c r="AE328" s="2"/>
      <c r="AF328" s="99"/>
      <c r="AG328" s="99"/>
      <c r="AH328" s="99"/>
      <c r="AI328" s="99"/>
      <c r="AJ328" s="99"/>
      <c r="AK328" s="99"/>
      <c r="AL328" s="99"/>
      <c r="AM328" s="99"/>
      <c r="AN328" s="99"/>
      <c r="AO328" s="99"/>
      <c r="AP328" s="99"/>
      <c r="AQ328" s="99"/>
      <c r="AR328" s="99"/>
      <c r="AS328" s="99"/>
      <c r="AT328" s="99"/>
      <c r="AU328" s="99"/>
      <c r="AV328" s="99"/>
      <c r="AW328" s="99"/>
      <c r="AX328" s="99"/>
      <c r="AY328" s="99"/>
      <c r="AZ328" s="99"/>
      <c r="BA328" s="99"/>
      <c r="BB328" s="99"/>
      <c r="BC328" s="99"/>
      <c r="BD328" s="99"/>
      <c r="BE328" s="99"/>
      <c r="BF328" s="2"/>
      <c r="BG328" s="2"/>
      <c r="BH328" s="2"/>
      <c r="BI328" s="99"/>
      <c r="BJ328" s="99"/>
      <c r="BK328" s="99"/>
      <c r="BL328" s="99"/>
      <c r="BM328" s="99"/>
      <c r="BN328" s="99"/>
      <c r="BO328" s="99"/>
      <c r="BP328" s="99"/>
      <c r="BQ328" s="99"/>
      <c r="CD328" s="99"/>
    </row>
    <row r="329" spans="3:82" ht="15.75" customHeight="1" x14ac:dyDescent="0.3">
      <c r="C329" s="2"/>
      <c r="D329" s="2"/>
      <c r="E329" s="99"/>
      <c r="F329" s="99"/>
      <c r="G329" s="99"/>
      <c r="H329" s="99"/>
      <c r="I329" s="99"/>
      <c r="J329" s="2"/>
      <c r="K329" s="99"/>
      <c r="L329" s="114"/>
      <c r="M329" s="114"/>
      <c r="N329" s="99"/>
      <c r="O329" s="99"/>
      <c r="P329" s="99"/>
      <c r="Q329" s="2"/>
      <c r="R329" s="99"/>
      <c r="S329" s="99"/>
      <c r="T329" s="114"/>
      <c r="U329" s="114"/>
      <c r="V329" s="99"/>
      <c r="W329" s="99"/>
      <c r="X329" s="99"/>
      <c r="Y329" s="99"/>
      <c r="Z329" s="99"/>
      <c r="AA329" s="99"/>
      <c r="AB329" s="99"/>
      <c r="AC329" s="99"/>
      <c r="AD329" s="99"/>
      <c r="AE329" s="2"/>
      <c r="AF329" s="99"/>
      <c r="AG329" s="99"/>
      <c r="AH329" s="99"/>
      <c r="AI329" s="99"/>
      <c r="AJ329" s="99"/>
      <c r="AK329" s="99"/>
      <c r="AL329" s="99"/>
      <c r="AM329" s="99"/>
      <c r="AN329" s="99"/>
      <c r="AO329" s="99"/>
      <c r="AP329" s="99"/>
      <c r="AQ329" s="99"/>
      <c r="AR329" s="99"/>
      <c r="AS329" s="99"/>
      <c r="AT329" s="99"/>
      <c r="AU329" s="99"/>
      <c r="AV329" s="99"/>
      <c r="AW329" s="99"/>
      <c r="AX329" s="99"/>
      <c r="AY329" s="99"/>
      <c r="AZ329" s="99"/>
      <c r="BA329" s="99"/>
      <c r="BB329" s="99"/>
      <c r="BC329" s="99"/>
      <c r="BD329" s="99"/>
      <c r="BE329" s="99"/>
      <c r="BF329" s="2"/>
      <c r="BG329" s="2"/>
      <c r="BH329" s="2"/>
      <c r="BI329" s="99"/>
      <c r="BJ329" s="99"/>
      <c r="BK329" s="99"/>
      <c r="BL329" s="99"/>
      <c r="BM329" s="99"/>
      <c r="BN329" s="99"/>
      <c r="BO329" s="99"/>
      <c r="BP329" s="99"/>
      <c r="BQ329" s="99"/>
      <c r="CD329" s="99"/>
    </row>
    <row r="330" spans="3:82" ht="15.75" customHeight="1" x14ac:dyDescent="0.3">
      <c r="C330" s="2"/>
      <c r="D330" s="2"/>
      <c r="E330" s="99"/>
      <c r="F330" s="99"/>
      <c r="G330" s="99"/>
      <c r="H330" s="99"/>
      <c r="I330" s="99"/>
      <c r="J330" s="2"/>
      <c r="K330" s="99"/>
      <c r="L330" s="114"/>
      <c r="M330" s="114"/>
      <c r="N330" s="99"/>
      <c r="O330" s="99"/>
      <c r="P330" s="99"/>
      <c r="Q330" s="2"/>
      <c r="R330" s="99"/>
      <c r="S330" s="99"/>
      <c r="T330" s="114"/>
      <c r="U330" s="114"/>
      <c r="V330" s="99"/>
      <c r="W330" s="99"/>
      <c r="X330" s="99"/>
      <c r="Y330" s="99"/>
      <c r="Z330" s="99"/>
      <c r="AA330" s="99"/>
      <c r="AB330" s="99"/>
      <c r="AC330" s="99"/>
      <c r="AD330" s="99"/>
      <c r="AE330" s="2"/>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c r="BB330" s="99"/>
      <c r="BC330" s="99"/>
      <c r="BD330" s="99"/>
      <c r="BE330" s="99"/>
      <c r="BF330" s="2"/>
      <c r="BG330" s="2"/>
      <c r="BH330" s="2"/>
      <c r="BI330" s="99"/>
      <c r="BJ330" s="99"/>
      <c r="BK330" s="99"/>
      <c r="BL330" s="99"/>
      <c r="BM330" s="99"/>
      <c r="BN330" s="99"/>
      <c r="BO330" s="99"/>
      <c r="BP330" s="99"/>
      <c r="BQ330" s="99"/>
      <c r="CD330" s="99"/>
    </row>
    <row r="331" spans="3:82" ht="15.75" customHeight="1" x14ac:dyDescent="0.3">
      <c r="C331" s="2"/>
      <c r="D331" s="2"/>
      <c r="E331" s="99"/>
      <c r="F331" s="99"/>
      <c r="G331" s="99"/>
      <c r="H331" s="99"/>
      <c r="I331" s="99"/>
      <c r="J331" s="2"/>
      <c r="K331" s="99"/>
      <c r="L331" s="114"/>
      <c r="M331" s="114"/>
      <c r="N331" s="99"/>
      <c r="O331" s="99"/>
      <c r="P331" s="99"/>
      <c r="Q331" s="2"/>
      <c r="R331" s="99"/>
      <c r="S331" s="99"/>
      <c r="T331" s="114"/>
      <c r="U331" s="114"/>
      <c r="V331" s="99"/>
      <c r="W331" s="99"/>
      <c r="X331" s="99"/>
      <c r="Y331" s="99"/>
      <c r="Z331" s="99"/>
      <c r="AA331" s="99"/>
      <c r="AB331" s="99"/>
      <c r="AC331" s="99"/>
      <c r="AD331" s="99"/>
      <c r="AE331" s="2"/>
      <c r="AF331" s="99"/>
      <c r="AG331" s="99"/>
      <c r="AH331" s="99"/>
      <c r="AI331" s="99"/>
      <c r="AJ331" s="99"/>
      <c r="AK331" s="99"/>
      <c r="AL331" s="99"/>
      <c r="AM331" s="99"/>
      <c r="AN331" s="99"/>
      <c r="AO331" s="99"/>
      <c r="AP331" s="99"/>
      <c r="AQ331" s="99"/>
      <c r="AR331" s="99"/>
      <c r="AS331" s="99"/>
      <c r="AT331" s="99"/>
      <c r="AU331" s="99"/>
      <c r="AV331" s="99"/>
      <c r="AW331" s="99"/>
      <c r="AX331" s="99"/>
      <c r="AY331" s="99"/>
      <c r="AZ331" s="99"/>
      <c r="BA331" s="99"/>
      <c r="BB331" s="99"/>
      <c r="BC331" s="99"/>
      <c r="BD331" s="99"/>
      <c r="BE331" s="99"/>
      <c r="BF331" s="2"/>
      <c r="BG331" s="2"/>
      <c r="BH331" s="2"/>
      <c r="BI331" s="99"/>
      <c r="BJ331" s="99"/>
      <c r="BK331" s="99"/>
      <c r="BL331" s="99"/>
      <c r="BM331" s="99"/>
      <c r="BN331" s="99"/>
      <c r="BO331" s="99"/>
      <c r="BP331" s="99"/>
      <c r="BQ331" s="99"/>
      <c r="CD331" s="99"/>
    </row>
    <row r="332" spans="3:82" ht="15.75" customHeight="1" x14ac:dyDescent="0.3">
      <c r="C332" s="2"/>
      <c r="D332" s="2"/>
      <c r="E332" s="99"/>
      <c r="F332" s="99"/>
      <c r="G332" s="99"/>
      <c r="H332" s="99"/>
      <c r="I332" s="99"/>
      <c r="J332" s="2"/>
      <c r="K332" s="99"/>
      <c r="L332" s="114"/>
      <c r="M332" s="114"/>
      <c r="N332" s="99"/>
      <c r="O332" s="99"/>
      <c r="P332" s="99"/>
      <c r="Q332" s="2"/>
      <c r="R332" s="99"/>
      <c r="S332" s="99"/>
      <c r="T332" s="114"/>
      <c r="U332" s="114"/>
      <c r="V332" s="99"/>
      <c r="W332" s="99"/>
      <c r="X332" s="99"/>
      <c r="Y332" s="99"/>
      <c r="Z332" s="99"/>
      <c r="AA332" s="99"/>
      <c r="AB332" s="99"/>
      <c r="AC332" s="99"/>
      <c r="AD332" s="99"/>
      <c r="AE332" s="2"/>
      <c r="AF332" s="99"/>
      <c r="AG332" s="99"/>
      <c r="AH332" s="99"/>
      <c r="AI332" s="99"/>
      <c r="AJ332" s="99"/>
      <c r="AK332" s="99"/>
      <c r="AL332" s="99"/>
      <c r="AM332" s="99"/>
      <c r="AN332" s="99"/>
      <c r="AO332" s="99"/>
      <c r="AP332" s="99"/>
      <c r="AQ332" s="99"/>
      <c r="AR332" s="99"/>
      <c r="AS332" s="99"/>
      <c r="AT332" s="99"/>
      <c r="AU332" s="99"/>
      <c r="AV332" s="99"/>
      <c r="AW332" s="99"/>
      <c r="AX332" s="99"/>
      <c r="AY332" s="99"/>
      <c r="AZ332" s="99"/>
      <c r="BA332" s="99"/>
      <c r="BB332" s="99"/>
      <c r="BC332" s="99"/>
      <c r="BD332" s="99"/>
      <c r="BE332" s="99"/>
      <c r="BF332" s="2"/>
      <c r="BG332" s="2"/>
      <c r="BH332" s="2"/>
      <c r="BI332" s="99"/>
      <c r="BJ332" s="99"/>
      <c r="BK332" s="99"/>
      <c r="BL332" s="99"/>
      <c r="BM332" s="99"/>
      <c r="BN332" s="99"/>
      <c r="BO332" s="99"/>
      <c r="BP332" s="99"/>
      <c r="BQ332" s="99"/>
      <c r="CD332" s="99"/>
    </row>
    <row r="333" spans="3:82" ht="15.75" customHeight="1" x14ac:dyDescent="0.3">
      <c r="C333" s="2"/>
      <c r="D333" s="2"/>
      <c r="E333" s="99"/>
      <c r="F333" s="99"/>
      <c r="G333" s="99"/>
      <c r="H333" s="99"/>
      <c r="I333" s="99"/>
      <c r="J333" s="2"/>
      <c r="K333" s="99"/>
      <c r="L333" s="114"/>
      <c r="M333" s="114"/>
      <c r="N333" s="99"/>
      <c r="O333" s="99"/>
      <c r="P333" s="99"/>
      <c r="Q333" s="2"/>
      <c r="R333" s="99"/>
      <c r="S333" s="99"/>
      <c r="T333" s="114"/>
      <c r="U333" s="114"/>
      <c r="V333" s="99"/>
      <c r="W333" s="99"/>
      <c r="X333" s="99"/>
      <c r="Y333" s="99"/>
      <c r="Z333" s="99"/>
      <c r="AA333" s="99"/>
      <c r="AB333" s="99"/>
      <c r="AC333" s="99"/>
      <c r="AD333" s="99"/>
      <c r="AE333" s="2"/>
      <c r="AF333" s="99"/>
      <c r="AG333" s="99"/>
      <c r="AH333" s="99"/>
      <c r="AI333" s="99"/>
      <c r="AJ333" s="99"/>
      <c r="AK333" s="99"/>
      <c r="AL333" s="99"/>
      <c r="AM333" s="99"/>
      <c r="AN333" s="99"/>
      <c r="AO333" s="99"/>
      <c r="AP333" s="99"/>
      <c r="AQ333" s="99"/>
      <c r="AR333" s="99"/>
      <c r="AS333" s="99"/>
      <c r="AT333" s="99"/>
      <c r="AU333" s="99"/>
      <c r="AV333" s="99"/>
      <c r="AW333" s="99"/>
      <c r="AX333" s="99"/>
      <c r="AY333" s="99"/>
      <c r="AZ333" s="99"/>
      <c r="BA333" s="99"/>
      <c r="BB333" s="99"/>
      <c r="BC333" s="99"/>
      <c r="BD333" s="99"/>
      <c r="BE333" s="99"/>
      <c r="BF333" s="2"/>
      <c r="BG333" s="2"/>
      <c r="BH333" s="2"/>
      <c r="BI333" s="99"/>
      <c r="BJ333" s="99"/>
      <c r="BK333" s="99"/>
      <c r="BL333" s="99"/>
      <c r="BM333" s="99"/>
      <c r="BN333" s="99"/>
      <c r="BO333" s="99"/>
      <c r="BP333" s="99"/>
      <c r="BQ333" s="99"/>
      <c r="CD333" s="99"/>
    </row>
    <row r="334" spans="3:82" ht="15.75" customHeight="1" x14ac:dyDescent="0.3">
      <c r="C334" s="2"/>
      <c r="D334" s="2"/>
      <c r="E334" s="99"/>
      <c r="F334" s="99"/>
      <c r="G334" s="99"/>
      <c r="H334" s="99"/>
      <c r="I334" s="99"/>
      <c r="J334" s="2"/>
      <c r="K334" s="99"/>
      <c r="L334" s="114"/>
      <c r="M334" s="114"/>
      <c r="N334" s="99"/>
      <c r="O334" s="99"/>
      <c r="P334" s="99"/>
      <c r="Q334" s="2"/>
      <c r="R334" s="99"/>
      <c r="S334" s="99"/>
      <c r="T334" s="114"/>
      <c r="U334" s="114"/>
      <c r="V334" s="99"/>
      <c r="W334" s="99"/>
      <c r="X334" s="99"/>
      <c r="Y334" s="99"/>
      <c r="Z334" s="99"/>
      <c r="AA334" s="99"/>
      <c r="AB334" s="99"/>
      <c r="AC334" s="99"/>
      <c r="AD334" s="99"/>
      <c r="AE334" s="2"/>
      <c r="AF334" s="99"/>
      <c r="AG334" s="99"/>
      <c r="AH334" s="99"/>
      <c r="AI334" s="99"/>
      <c r="AJ334" s="99"/>
      <c r="AK334" s="99"/>
      <c r="AL334" s="99"/>
      <c r="AM334" s="99"/>
      <c r="AN334" s="99"/>
      <c r="AO334" s="99"/>
      <c r="AP334" s="99"/>
      <c r="AQ334" s="99"/>
      <c r="AR334" s="99"/>
      <c r="AS334" s="99"/>
      <c r="AT334" s="99"/>
      <c r="AU334" s="99"/>
      <c r="AV334" s="99"/>
      <c r="AW334" s="99"/>
      <c r="AX334" s="99"/>
      <c r="AY334" s="99"/>
      <c r="AZ334" s="99"/>
      <c r="BA334" s="99"/>
      <c r="BB334" s="99"/>
      <c r="BC334" s="99"/>
      <c r="BD334" s="99"/>
      <c r="BE334" s="99"/>
      <c r="BF334" s="2"/>
      <c r="BG334" s="2"/>
      <c r="BH334" s="2"/>
      <c r="BI334" s="99"/>
      <c r="BJ334" s="99"/>
      <c r="BK334" s="99"/>
      <c r="BL334" s="99"/>
      <c r="BM334" s="99"/>
      <c r="BN334" s="99"/>
      <c r="BO334" s="99"/>
      <c r="BP334" s="99"/>
      <c r="BQ334" s="99"/>
      <c r="CD334" s="99"/>
    </row>
    <row r="335" spans="3:82" ht="15.75" customHeight="1" x14ac:dyDescent="0.3">
      <c r="C335" s="2"/>
      <c r="D335" s="2"/>
      <c r="E335" s="99"/>
      <c r="F335" s="99"/>
      <c r="G335" s="99"/>
      <c r="H335" s="99"/>
      <c r="I335" s="99"/>
      <c r="J335" s="2"/>
      <c r="K335" s="99"/>
      <c r="L335" s="114"/>
      <c r="M335" s="114"/>
      <c r="N335" s="99"/>
      <c r="O335" s="99"/>
      <c r="P335" s="99"/>
      <c r="Q335" s="2"/>
      <c r="R335" s="99"/>
      <c r="S335" s="99"/>
      <c r="T335" s="114"/>
      <c r="U335" s="114"/>
      <c r="V335" s="99"/>
      <c r="W335" s="99"/>
      <c r="X335" s="99"/>
      <c r="Y335" s="99"/>
      <c r="Z335" s="99"/>
      <c r="AA335" s="99"/>
      <c r="AB335" s="99"/>
      <c r="AC335" s="99"/>
      <c r="AD335" s="99"/>
      <c r="AE335" s="2"/>
      <c r="AF335" s="99"/>
      <c r="AG335" s="99"/>
      <c r="AH335" s="99"/>
      <c r="AI335" s="99"/>
      <c r="AJ335" s="99"/>
      <c r="AK335" s="99"/>
      <c r="AL335" s="99"/>
      <c r="AM335" s="99"/>
      <c r="AN335" s="99"/>
      <c r="AO335" s="99"/>
      <c r="AP335" s="99"/>
      <c r="AQ335" s="99"/>
      <c r="AR335" s="99"/>
      <c r="AS335" s="99"/>
      <c r="AT335" s="99"/>
      <c r="AU335" s="99"/>
      <c r="AV335" s="99"/>
      <c r="AW335" s="99"/>
      <c r="AX335" s="99"/>
      <c r="AY335" s="99"/>
      <c r="AZ335" s="99"/>
      <c r="BA335" s="99"/>
      <c r="BB335" s="99"/>
      <c r="BC335" s="99"/>
      <c r="BD335" s="99"/>
      <c r="BE335" s="99"/>
      <c r="BF335" s="2"/>
      <c r="BG335" s="2"/>
      <c r="BH335" s="2"/>
      <c r="BI335" s="99"/>
      <c r="BJ335" s="99"/>
      <c r="BK335" s="99"/>
      <c r="BL335" s="99"/>
      <c r="BM335" s="99"/>
      <c r="BN335" s="99"/>
      <c r="BO335" s="99"/>
      <c r="BP335" s="99"/>
      <c r="BQ335" s="99"/>
      <c r="CD335" s="99"/>
    </row>
    <row r="336" spans="3:82" ht="15.75" customHeight="1" x14ac:dyDescent="0.3">
      <c r="C336" s="2"/>
      <c r="D336" s="2"/>
      <c r="E336" s="99"/>
      <c r="F336" s="99"/>
      <c r="G336" s="99"/>
      <c r="H336" s="99"/>
      <c r="I336" s="99"/>
      <c r="J336" s="2"/>
      <c r="K336" s="99"/>
      <c r="L336" s="114"/>
      <c r="M336" s="114"/>
      <c r="N336" s="99"/>
      <c r="O336" s="99"/>
      <c r="P336" s="99"/>
      <c r="Q336" s="2"/>
      <c r="R336" s="99"/>
      <c r="S336" s="99"/>
      <c r="T336" s="114"/>
      <c r="U336" s="114"/>
      <c r="V336" s="99"/>
      <c r="W336" s="99"/>
      <c r="X336" s="99"/>
      <c r="Y336" s="99"/>
      <c r="Z336" s="99"/>
      <c r="AA336" s="99"/>
      <c r="AB336" s="99"/>
      <c r="AC336" s="99"/>
      <c r="AD336" s="99"/>
      <c r="AE336" s="2"/>
      <c r="AF336" s="99"/>
      <c r="AG336" s="99"/>
      <c r="AH336" s="99"/>
      <c r="AI336" s="99"/>
      <c r="AJ336" s="99"/>
      <c r="AK336" s="99"/>
      <c r="AL336" s="99"/>
      <c r="AM336" s="99"/>
      <c r="AN336" s="99"/>
      <c r="AO336" s="99"/>
      <c r="AP336" s="99"/>
      <c r="AQ336" s="99"/>
      <c r="AR336" s="99"/>
      <c r="AS336" s="99"/>
      <c r="AT336" s="99"/>
      <c r="AU336" s="99"/>
      <c r="AV336" s="99"/>
      <c r="AW336" s="99"/>
      <c r="AX336" s="99"/>
      <c r="AY336" s="99"/>
      <c r="AZ336" s="99"/>
      <c r="BA336" s="99"/>
      <c r="BB336" s="99"/>
      <c r="BC336" s="99"/>
      <c r="BD336" s="99"/>
      <c r="BE336" s="99"/>
      <c r="BF336" s="2"/>
      <c r="BG336" s="2"/>
      <c r="BH336" s="2"/>
      <c r="BI336" s="99"/>
      <c r="BJ336" s="99"/>
      <c r="BK336" s="99"/>
      <c r="BL336" s="99"/>
      <c r="BM336" s="99"/>
      <c r="BN336" s="99"/>
      <c r="BO336" s="99"/>
      <c r="BP336" s="99"/>
      <c r="BQ336" s="99"/>
      <c r="CD336" s="99"/>
    </row>
    <row r="337" spans="3:82" ht="15.75" customHeight="1" x14ac:dyDescent="0.3">
      <c r="C337" s="2"/>
      <c r="D337" s="2"/>
      <c r="E337" s="99"/>
      <c r="F337" s="99"/>
      <c r="G337" s="99"/>
      <c r="H337" s="99"/>
      <c r="I337" s="99"/>
      <c r="J337" s="2"/>
      <c r="K337" s="99"/>
      <c r="L337" s="114"/>
      <c r="M337" s="114"/>
      <c r="N337" s="99"/>
      <c r="O337" s="99"/>
      <c r="P337" s="99"/>
      <c r="Q337" s="2"/>
      <c r="R337" s="99"/>
      <c r="S337" s="99"/>
      <c r="T337" s="114"/>
      <c r="U337" s="114"/>
      <c r="V337" s="99"/>
      <c r="W337" s="99"/>
      <c r="X337" s="99"/>
      <c r="Y337" s="99"/>
      <c r="Z337" s="99"/>
      <c r="AA337" s="99"/>
      <c r="AB337" s="99"/>
      <c r="AC337" s="99"/>
      <c r="AD337" s="99"/>
      <c r="AE337" s="2"/>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2"/>
      <c r="BG337" s="2"/>
      <c r="BH337" s="2"/>
      <c r="BI337" s="99"/>
      <c r="BJ337" s="99"/>
      <c r="BK337" s="99"/>
      <c r="BL337" s="99"/>
      <c r="BM337" s="99"/>
      <c r="BN337" s="99"/>
      <c r="BO337" s="99"/>
      <c r="BP337" s="99"/>
      <c r="BQ337" s="99"/>
      <c r="CD337" s="99"/>
    </row>
    <row r="338" spans="3:82" ht="15.75" customHeight="1" x14ac:dyDescent="0.3">
      <c r="C338" s="2"/>
      <c r="D338" s="2"/>
      <c r="E338" s="99"/>
      <c r="F338" s="99"/>
      <c r="G338" s="99"/>
      <c r="H338" s="99"/>
      <c r="I338" s="99"/>
      <c r="J338" s="2"/>
      <c r="K338" s="99"/>
      <c r="L338" s="114"/>
      <c r="M338" s="114"/>
      <c r="N338" s="99"/>
      <c r="O338" s="99"/>
      <c r="P338" s="99"/>
      <c r="Q338" s="2"/>
      <c r="R338" s="99"/>
      <c r="S338" s="99"/>
      <c r="T338" s="114"/>
      <c r="U338" s="114"/>
      <c r="V338" s="99"/>
      <c r="W338" s="99"/>
      <c r="X338" s="99"/>
      <c r="Y338" s="99"/>
      <c r="Z338" s="99"/>
      <c r="AA338" s="99"/>
      <c r="AB338" s="99"/>
      <c r="AC338" s="99"/>
      <c r="AD338" s="99"/>
      <c r="AE338" s="2"/>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2"/>
      <c r="BG338" s="2"/>
      <c r="BH338" s="2"/>
      <c r="BI338" s="99"/>
      <c r="BJ338" s="99"/>
      <c r="BK338" s="99"/>
      <c r="BL338" s="99"/>
      <c r="BM338" s="99"/>
      <c r="BN338" s="99"/>
      <c r="BO338" s="99"/>
      <c r="BP338" s="99"/>
      <c r="BQ338" s="99"/>
      <c r="CD338" s="99"/>
    </row>
    <row r="339" spans="3:82" ht="15.75" customHeight="1" x14ac:dyDescent="0.3">
      <c r="C339" s="2"/>
      <c r="D339" s="2"/>
      <c r="E339" s="99"/>
      <c r="F339" s="99"/>
      <c r="G339" s="99"/>
      <c r="H339" s="99"/>
      <c r="I339" s="99"/>
      <c r="J339" s="2"/>
      <c r="K339" s="99"/>
      <c r="L339" s="114"/>
      <c r="M339" s="114"/>
      <c r="N339" s="99"/>
      <c r="O339" s="99"/>
      <c r="P339" s="99"/>
      <c r="Q339" s="2"/>
      <c r="R339" s="99"/>
      <c r="S339" s="99"/>
      <c r="T339" s="114"/>
      <c r="U339" s="114"/>
      <c r="V339" s="99"/>
      <c r="W339" s="99"/>
      <c r="X339" s="99"/>
      <c r="Y339" s="99"/>
      <c r="Z339" s="99"/>
      <c r="AA339" s="99"/>
      <c r="AB339" s="99"/>
      <c r="AC339" s="99"/>
      <c r="AD339" s="99"/>
      <c r="AE339" s="2"/>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c r="BB339" s="99"/>
      <c r="BC339" s="99"/>
      <c r="BD339" s="99"/>
      <c r="BE339" s="99"/>
      <c r="BF339" s="2"/>
      <c r="BG339" s="2"/>
      <c r="BH339" s="2"/>
      <c r="BI339" s="99"/>
      <c r="BJ339" s="99"/>
      <c r="BK339" s="99"/>
      <c r="BL339" s="99"/>
      <c r="BM339" s="99"/>
      <c r="BN339" s="99"/>
      <c r="BO339" s="99"/>
      <c r="BP339" s="99"/>
      <c r="BQ339" s="99"/>
      <c r="CD339" s="99"/>
    </row>
    <row r="340" spans="3:82" ht="15.75" customHeight="1" x14ac:dyDescent="0.3">
      <c r="C340" s="2"/>
      <c r="D340" s="2"/>
      <c r="E340" s="99"/>
      <c r="F340" s="99"/>
      <c r="G340" s="99"/>
      <c r="H340" s="99"/>
      <c r="I340" s="99"/>
      <c r="J340" s="2"/>
      <c r="K340" s="99"/>
      <c r="L340" s="114"/>
      <c r="M340" s="114"/>
      <c r="N340" s="99"/>
      <c r="O340" s="99"/>
      <c r="P340" s="99"/>
      <c r="Q340" s="2"/>
      <c r="R340" s="99"/>
      <c r="S340" s="99"/>
      <c r="T340" s="114"/>
      <c r="U340" s="114"/>
      <c r="V340" s="99"/>
      <c r="W340" s="99"/>
      <c r="X340" s="99"/>
      <c r="Y340" s="99"/>
      <c r="Z340" s="99"/>
      <c r="AA340" s="99"/>
      <c r="AB340" s="99"/>
      <c r="AC340" s="99"/>
      <c r="AD340" s="99"/>
      <c r="AE340" s="2"/>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c r="BB340" s="99"/>
      <c r="BC340" s="99"/>
      <c r="BD340" s="99"/>
      <c r="BE340" s="99"/>
      <c r="BF340" s="2"/>
      <c r="BG340" s="2"/>
      <c r="BH340" s="2"/>
      <c r="BI340" s="99"/>
      <c r="BJ340" s="99"/>
      <c r="BK340" s="99"/>
      <c r="BL340" s="99"/>
      <c r="BM340" s="99"/>
      <c r="BN340" s="99"/>
      <c r="BO340" s="99"/>
      <c r="BP340" s="99"/>
      <c r="BQ340" s="99"/>
      <c r="CD340" s="99"/>
    </row>
    <row r="341" spans="3:82" ht="15.75" customHeight="1" x14ac:dyDescent="0.3">
      <c r="C341" s="2"/>
      <c r="D341" s="2"/>
      <c r="E341" s="99"/>
      <c r="F341" s="99"/>
      <c r="G341" s="99"/>
      <c r="H341" s="99"/>
      <c r="I341" s="99"/>
      <c r="J341" s="2"/>
      <c r="K341" s="99"/>
      <c r="L341" s="114"/>
      <c r="M341" s="114"/>
      <c r="N341" s="99"/>
      <c r="O341" s="99"/>
      <c r="P341" s="99"/>
      <c r="Q341" s="2"/>
      <c r="R341" s="99"/>
      <c r="S341" s="99"/>
      <c r="T341" s="114"/>
      <c r="U341" s="114"/>
      <c r="V341" s="99"/>
      <c r="W341" s="99"/>
      <c r="X341" s="99"/>
      <c r="Y341" s="99"/>
      <c r="Z341" s="99"/>
      <c r="AA341" s="99"/>
      <c r="AB341" s="99"/>
      <c r="AC341" s="99"/>
      <c r="AD341" s="99"/>
      <c r="AE341" s="2"/>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c r="BB341" s="99"/>
      <c r="BC341" s="99"/>
      <c r="BD341" s="99"/>
      <c r="BE341" s="99"/>
      <c r="BF341" s="2"/>
      <c r="BG341" s="2"/>
      <c r="BH341" s="2"/>
      <c r="BI341" s="99"/>
      <c r="BJ341" s="99"/>
      <c r="BK341" s="99"/>
      <c r="BL341" s="99"/>
      <c r="BM341" s="99"/>
      <c r="BN341" s="99"/>
      <c r="BO341" s="99"/>
      <c r="BP341" s="99"/>
      <c r="BQ341" s="99"/>
      <c r="CD341" s="99"/>
    </row>
    <row r="342" spans="3:82" ht="15.75" customHeight="1" x14ac:dyDescent="0.3">
      <c r="C342" s="2"/>
      <c r="D342" s="2"/>
      <c r="E342" s="99"/>
      <c r="F342" s="99"/>
      <c r="G342" s="99"/>
      <c r="H342" s="99"/>
      <c r="I342" s="99"/>
      <c r="J342" s="2"/>
      <c r="K342" s="99"/>
      <c r="L342" s="114"/>
      <c r="M342" s="114"/>
      <c r="N342" s="99"/>
      <c r="O342" s="99"/>
      <c r="P342" s="99"/>
      <c r="Q342" s="2"/>
      <c r="R342" s="99"/>
      <c r="S342" s="99"/>
      <c r="T342" s="114"/>
      <c r="U342" s="114"/>
      <c r="V342" s="99"/>
      <c r="W342" s="99"/>
      <c r="X342" s="99"/>
      <c r="Y342" s="99"/>
      <c r="Z342" s="99"/>
      <c r="AA342" s="99"/>
      <c r="AB342" s="99"/>
      <c r="AC342" s="99"/>
      <c r="AD342" s="99"/>
      <c r="AE342" s="2"/>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c r="BB342" s="99"/>
      <c r="BC342" s="99"/>
      <c r="BD342" s="99"/>
      <c r="BE342" s="99"/>
      <c r="BF342" s="2"/>
      <c r="BG342" s="2"/>
      <c r="BH342" s="2"/>
      <c r="BI342" s="99"/>
      <c r="BJ342" s="99"/>
      <c r="BK342" s="99"/>
      <c r="BL342" s="99"/>
      <c r="BM342" s="99"/>
      <c r="BN342" s="99"/>
      <c r="BO342" s="99"/>
      <c r="BP342" s="99"/>
      <c r="BQ342" s="99"/>
      <c r="CD342" s="99"/>
    </row>
    <row r="343" spans="3:82" ht="15.75" customHeight="1" x14ac:dyDescent="0.3">
      <c r="C343" s="2"/>
      <c r="D343" s="2"/>
      <c r="E343" s="99"/>
      <c r="F343" s="99"/>
      <c r="G343" s="99"/>
      <c r="H343" s="99"/>
      <c r="I343" s="99"/>
      <c r="J343" s="2"/>
      <c r="K343" s="99"/>
      <c r="L343" s="114"/>
      <c r="M343" s="114"/>
      <c r="N343" s="99"/>
      <c r="O343" s="99"/>
      <c r="P343" s="99"/>
      <c r="Q343" s="2"/>
      <c r="R343" s="99"/>
      <c r="S343" s="99"/>
      <c r="T343" s="114"/>
      <c r="U343" s="114"/>
      <c r="V343" s="99"/>
      <c r="W343" s="99"/>
      <c r="X343" s="99"/>
      <c r="Y343" s="99"/>
      <c r="Z343" s="99"/>
      <c r="AA343" s="99"/>
      <c r="AB343" s="99"/>
      <c r="AC343" s="99"/>
      <c r="AD343" s="99"/>
      <c r="AE343" s="2"/>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2"/>
      <c r="BG343" s="2"/>
      <c r="BH343" s="2"/>
      <c r="BI343" s="99"/>
      <c r="BJ343" s="99"/>
      <c r="BK343" s="99"/>
      <c r="BL343" s="99"/>
      <c r="BM343" s="99"/>
      <c r="BN343" s="99"/>
      <c r="BO343" s="99"/>
      <c r="BP343" s="99"/>
      <c r="BQ343" s="99"/>
      <c r="CD343" s="99"/>
    </row>
    <row r="344" spans="3:82" ht="15.75" customHeight="1" x14ac:dyDescent="0.3">
      <c r="C344" s="2"/>
      <c r="D344" s="2"/>
      <c r="E344" s="99"/>
      <c r="F344" s="99"/>
      <c r="G344" s="99"/>
      <c r="H344" s="99"/>
      <c r="I344" s="99"/>
      <c r="J344" s="2"/>
      <c r="K344" s="99"/>
      <c r="L344" s="114"/>
      <c r="M344" s="114"/>
      <c r="N344" s="99"/>
      <c r="O344" s="99"/>
      <c r="P344" s="99"/>
      <c r="Q344" s="2"/>
      <c r="R344" s="99"/>
      <c r="S344" s="99"/>
      <c r="T344" s="114"/>
      <c r="U344" s="114"/>
      <c r="V344" s="99"/>
      <c r="W344" s="99"/>
      <c r="X344" s="99"/>
      <c r="Y344" s="99"/>
      <c r="Z344" s="99"/>
      <c r="AA344" s="99"/>
      <c r="AB344" s="99"/>
      <c r="AC344" s="99"/>
      <c r="AD344" s="99"/>
      <c r="AE344" s="2"/>
      <c r="AF344" s="99"/>
      <c r="AG344" s="99"/>
      <c r="AH344" s="99"/>
      <c r="AI344" s="99"/>
      <c r="AJ344" s="99"/>
      <c r="AK344" s="99"/>
      <c r="AL344" s="99"/>
      <c r="AM344" s="99"/>
      <c r="AN344" s="99"/>
      <c r="AO344" s="99"/>
      <c r="AP344" s="99"/>
      <c r="AQ344" s="99"/>
      <c r="AR344" s="99"/>
      <c r="AS344" s="99"/>
      <c r="AT344" s="99"/>
      <c r="AU344" s="99"/>
      <c r="AV344" s="99"/>
      <c r="AW344" s="99"/>
      <c r="AX344" s="99"/>
      <c r="AY344" s="99"/>
      <c r="AZ344" s="99"/>
      <c r="BA344" s="99"/>
      <c r="BB344" s="99"/>
      <c r="BC344" s="99"/>
      <c r="BD344" s="99"/>
      <c r="BE344" s="99"/>
      <c r="BF344" s="2"/>
      <c r="BG344" s="2"/>
      <c r="BH344" s="2"/>
      <c r="BI344" s="99"/>
      <c r="BJ344" s="99"/>
      <c r="BK344" s="99"/>
      <c r="BL344" s="99"/>
      <c r="BM344" s="99"/>
      <c r="BN344" s="99"/>
      <c r="BO344" s="99"/>
      <c r="BP344" s="99"/>
      <c r="BQ344" s="99"/>
      <c r="CD344" s="99"/>
    </row>
    <row r="345" spans="3:82" ht="15.75" customHeight="1" x14ac:dyDescent="0.3">
      <c r="C345" s="2"/>
      <c r="D345" s="2"/>
      <c r="E345" s="99"/>
      <c r="F345" s="99"/>
      <c r="G345" s="99"/>
      <c r="H345" s="99"/>
      <c r="I345" s="99"/>
      <c r="J345" s="2"/>
      <c r="K345" s="99"/>
      <c r="L345" s="114"/>
      <c r="M345" s="114"/>
      <c r="N345" s="99"/>
      <c r="O345" s="99"/>
      <c r="P345" s="99"/>
      <c r="Q345" s="2"/>
      <c r="R345" s="99"/>
      <c r="S345" s="99"/>
      <c r="T345" s="114"/>
      <c r="U345" s="114"/>
      <c r="V345" s="99"/>
      <c r="W345" s="99"/>
      <c r="X345" s="99"/>
      <c r="Y345" s="99"/>
      <c r="Z345" s="99"/>
      <c r="AA345" s="99"/>
      <c r="AB345" s="99"/>
      <c r="AC345" s="99"/>
      <c r="AD345" s="99"/>
      <c r="AE345" s="2"/>
      <c r="AF345" s="99"/>
      <c r="AG345" s="99"/>
      <c r="AH345" s="99"/>
      <c r="AI345" s="99"/>
      <c r="AJ345" s="99"/>
      <c r="AK345" s="99"/>
      <c r="AL345" s="99"/>
      <c r="AM345" s="99"/>
      <c r="AN345" s="99"/>
      <c r="AO345" s="99"/>
      <c r="AP345" s="99"/>
      <c r="AQ345" s="99"/>
      <c r="AR345" s="99"/>
      <c r="AS345" s="99"/>
      <c r="AT345" s="99"/>
      <c r="AU345" s="99"/>
      <c r="AV345" s="99"/>
      <c r="AW345" s="99"/>
      <c r="AX345" s="99"/>
      <c r="AY345" s="99"/>
      <c r="AZ345" s="99"/>
      <c r="BA345" s="99"/>
      <c r="BB345" s="99"/>
      <c r="BC345" s="99"/>
      <c r="BD345" s="99"/>
      <c r="BE345" s="99"/>
      <c r="BF345" s="2"/>
      <c r="BG345" s="2"/>
      <c r="BH345" s="2"/>
      <c r="BI345" s="99"/>
      <c r="BJ345" s="99"/>
      <c r="BK345" s="99"/>
      <c r="BL345" s="99"/>
      <c r="BM345" s="99"/>
      <c r="BN345" s="99"/>
      <c r="BO345" s="99"/>
      <c r="BP345" s="99"/>
      <c r="BQ345" s="99"/>
      <c r="CD345" s="99"/>
    </row>
    <row r="346" spans="3:82" ht="15.75" customHeight="1" x14ac:dyDescent="0.3">
      <c r="C346" s="2"/>
      <c r="D346" s="2"/>
      <c r="E346" s="99"/>
      <c r="F346" s="99"/>
      <c r="G346" s="99"/>
      <c r="H346" s="99"/>
      <c r="I346" s="99"/>
      <c r="J346" s="2"/>
      <c r="K346" s="99"/>
      <c r="L346" s="114"/>
      <c r="M346" s="114"/>
      <c r="N346" s="99"/>
      <c r="O346" s="99"/>
      <c r="P346" s="99"/>
      <c r="Q346" s="2"/>
      <c r="R346" s="99"/>
      <c r="S346" s="99"/>
      <c r="T346" s="114"/>
      <c r="U346" s="114"/>
      <c r="V346" s="99"/>
      <c r="W346" s="99"/>
      <c r="X346" s="99"/>
      <c r="Y346" s="99"/>
      <c r="Z346" s="99"/>
      <c r="AA346" s="99"/>
      <c r="AB346" s="99"/>
      <c r="AC346" s="99"/>
      <c r="AD346" s="99"/>
      <c r="AE346" s="2"/>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2"/>
      <c r="BG346" s="2"/>
      <c r="BH346" s="2"/>
      <c r="BI346" s="99"/>
      <c r="BJ346" s="99"/>
      <c r="BK346" s="99"/>
      <c r="BL346" s="99"/>
      <c r="BM346" s="99"/>
      <c r="BN346" s="99"/>
      <c r="BO346" s="99"/>
      <c r="BP346" s="99"/>
      <c r="BQ346" s="99"/>
      <c r="CD346" s="99"/>
    </row>
    <row r="347" spans="3:82" ht="15.75" customHeight="1" x14ac:dyDescent="0.3">
      <c r="C347" s="2"/>
      <c r="D347" s="2"/>
      <c r="E347" s="99"/>
      <c r="F347" s="99"/>
      <c r="G347" s="99"/>
      <c r="H347" s="99"/>
      <c r="I347" s="99"/>
      <c r="J347" s="2"/>
      <c r="K347" s="99"/>
      <c r="L347" s="114"/>
      <c r="M347" s="114"/>
      <c r="N347" s="99"/>
      <c r="O347" s="99"/>
      <c r="P347" s="99"/>
      <c r="Q347" s="2"/>
      <c r="R347" s="99"/>
      <c r="S347" s="99"/>
      <c r="T347" s="114"/>
      <c r="U347" s="114"/>
      <c r="V347" s="99"/>
      <c r="W347" s="99"/>
      <c r="X347" s="99"/>
      <c r="Y347" s="99"/>
      <c r="Z347" s="99"/>
      <c r="AA347" s="99"/>
      <c r="AB347" s="99"/>
      <c r="AC347" s="99"/>
      <c r="AD347" s="99"/>
      <c r="AE347" s="2"/>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c r="BB347" s="99"/>
      <c r="BC347" s="99"/>
      <c r="BD347" s="99"/>
      <c r="BE347" s="99"/>
      <c r="BF347" s="2"/>
      <c r="BG347" s="2"/>
      <c r="BH347" s="2"/>
      <c r="BI347" s="99"/>
      <c r="BJ347" s="99"/>
      <c r="BK347" s="99"/>
      <c r="BL347" s="99"/>
      <c r="BM347" s="99"/>
      <c r="BN347" s="99"/>
      <c r="BO347" s="99"/>
      <c r="BP347" s="99"/>
      <c r="BQ347" s="99"/>
      <c r="CD347" s="99"/>
    </row>
    <row r="348" spans="3:82" ht="15.75" customHeight="1" x14ac:dyDescent="0.3">
      <c r="C348" s="2"/>
      <c r="D348" s="2"/>
      <c r="E348" s="99"/>
      <c r="F348" s="99"/>
      <c r="G348" s="99"/>
      <c r="H348" s="99"/>
      <c r="I348" s="99"/>
      <c r="J348" s="2"/>
      <c r="K348" s="99"/>
      <c r="L348" s="114"/>
      <c r="M348" s="114"/>
      <c r="N348" s="99"/>
      <c r="O348" s="99"/>
      <c r="P348" s="99"/>
      <c r="Q348" s="2"/>
      <c r="R348" s="99"/>
      <c r="S348" s="99"/>
      <c r="T348" s="114"/>
      <c r="U348" s="114"/>
      <c r="V348" s="99"/>
      <c r="W348" s="99"/>
      <c r="X348" s="99"/>
      <c r="Y348" s="99"/>
      <c r="Z348" s="99"/>
      <c r="AA348" s="99"/>
      <c r="AB348" s="99"/>
      <c r="AC348" s="99"/>
      <c r="AD348" s="99"/>
      <c r="AE348" s="2"/>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c r="BB348" s="99"/>
      <c r="BC348" s="99"/>
      <c r="BD348" s="99"/>
      <c r="BE348" s="99"/>
      <c r="BF348" s="2"/>
      <c r="BG348" s="2"/>
      <c r="BH348" s="2"/>
      <c r="BI348" s="99"/>
      <c r="BJ348" s="99"/>
      <c r="BK348" s="99"/>
      <c r="BL348" s="99"/>
      <c r="BM348" s="99"/>
      <c r="BN348" s="99"/>
      <c r="BO348" s="99"/>
      <c r="BP348" s="99"/>
      <c r="BQ348" s="99"/>
      <c r="CD348" s="99"/>
    </row>
    <row r="349" spans="3:82" ht="15.75" customHeight="1" x14ac:dyDescent="0.3">
      <c r="C349" s="2"/>
      <c r="D349" s="2"/>
      <c r="E349" s="99"/>
      <c r="F349" s="99"/>
      <c r="G349" s="99"/>
      <c r="H349" s="99"/>
      <c r="I349" s="99"/>
      <c r="J349" s="2"/>
      <c r="K349" s="99"/>
      <c r="L349" s="114"/>
      <c r="M349" s="114"/>
      <c r="N349" s="99"/>
      <c r="O349" s="99"/>
      <c r="P349" s="99"/>
      <c r="Q349" s="2"/>
      <c r="R349" s="99"/>
      <c r="S349" s="99"/>
      <c r="T349" s="114"/>
      <c r="U349" s="114"/>
      <c r="V349" s="99"/>
      <c r="W349" s="99"/>
      <c r="X349" s="99"/>
      <c r="Y349" s="99"/>
      <c r="Z349" s="99"/>
      <c r="AA349" s="99"/>
      <c r="AB349" s="99"/>
      <c r="AC349" s="99"/>
      <c r="AD349" s="99"/>
      <c r="AE349" s="2"/>
      <c r="AF349" s="99"/>
      <c r="AG349" s="99"/>
      <c r="AH349" s="99"/>
      <c r="AI349" s="99"/>
      <c r="AJ349" s="99"/>
      <c r="AK349" s="99"/>
      <c r="AL349" s="99"/>
      <c r="AM349" s="99"/>
      <c r="AN349" s="99"/>
      <c r="AO349" s="99"/>
      <c r="AP349" s="99"/>
      <c r="AQ349" s="99"/>
      <c r="AR349" s="99"/>
      <c r="AS349" s="99"/>
      <c r="AT349" s="99"/>
      <c r="AU349" s="99"/>
      <c r="AV349" s="99"/>
      <c r="AW349" s="99"/>
      <c r="AX349" s="99"/>
      <c r="AY349" s="99"/>
      <c r="AZ349" s="99"/>
      <c r="BA349" s="99"/>
      <c r="BB349" s="99"/>
      <c r="BC349" s="99"/>
      <c r="BD349" s="99"/>
      <c r="BE349" s="99"/>
      <c r="BF349" s="2"/>
      <c r="BG349" s="2"/>
      <c r="BH349" s="2"/>
      <c r="BI349" s="99"/>
      <c r="BJ349" s="99"/>
      <c r="BK349" s="99"/>
      <c r="BL349" s="99"/>
      <c r="BM349" s="99"/>
      <c r="BN349" s="99"/>
      <c r="BO349" s="99"/>
      <c r="BP349" s="99"/>
      <c r="BQ349" s="99"/>
      <c r="CD349" s="99"/>
    </row>
    <row r="350" spans="3:82" ht="15.75" customHeight="1" x14ac:dyDescent="0.3">
      <c r="C350" s="2"/>
      <c r="D350" s="2"/>
      <c r="E350" s="99"/>
      <c r="F350" s="99"/>
      <c r="G350" s="99"/>
      <c r="H350" s="99"/>
      <c r="I350" s="99"/>
      <c r="J350" s="2"/>
      <c r="K350" s="99"/>
      <c r="L350" s="114"/>
      <c r="M350" s="114"/>
      <c r="N350" s="99"/>
      <c r="O350" s="99"/>
      <c r="P350" s="99"/>
      <c r="Q350" s="2"/>
      <c r="R350" s="99"/>
      <c r="S350" s="99"/>
      <c r="T350" s="114"/>
      <c r="U350" s="114"/>
      <c r="V350" s="99"/>
      <c r="W350" s="99"/>
      <c r="X350" s="99"/>
      <c r="Y350" s="99"/>
      <c r="Z350" s="99"/>
      <c r="AA350" s="99"/>
      <c r="AB350" s="99"/>
      <c r="AC350" s="99"/>
      <c r="AD350" s="99"/>
      <c r="AE350" s="2"/>
      <c r="AF350" s="99"/>
      <c r="AG350" s="99"/>
      <c r="AH350" s="99"/>
      <c r="AI350" s="99"/>
      <c r="AJ350" s="99"/>
      <c r="AK350" s="99"/>
      <c r="AL350" s="99"/>
      <c r="AM350" s="99"/>
      <c r="AN350" s="99"/>
      <c r="AO350" s="99"/>
      <c r="AP350" s="99"/>
      <c r="AQ350" s="99"/>
      <c r="AR350" s="99"/>
      <c r="AS350" s="99"/>
      <c r="AT350" s="99"/>
      <c r="AU350" s="99"/>
      <c r="AV350" s="99"/>
      <c r="AW350" s="99"/>
      <c r="AX350" s="99"/>
      <c r="AY350" s="99"/>
      <c r="AZ350" s="99"/>
      <c r="BA350" s="99"/>
      <c r="BB350" s="99"/>
      <c r="BC350" s="99"/>
      <c r="BD350" s="99"/>
      <c r="BE350" s="99"/>
      <c r="BF350" s="2"/>
      <c r="BG350" s="2"/>
      <c r="BH350" s="2"/>
      <c r="BI350" s="99"/>
      <c r="BJ350" s="99"/>
      <c r="BK350" s="99"/>
      <c r="BL350" s="99"/>
      <c r="BM350" s="99"/>
      <c r="BN350" s="99"/>
      <c r="BO350" s="99"/>
      <c r="BP350" s="99"/>
      <c r="BQ350" s="99"/>
      <c r="CD350" s="99"/>
    </row>
    <row r="351" spans="3:82" ht="15.75" customHeight="1" x14ac:dyDescent="0.3">
      <c r="C351" s="2"/>
      <c r="D351" s="2"/>
      <c r="E351" s="99"/>
      <c r="F351" s="99"/>
      <c r="G351" s="99"/>
      <c r="H351" s="99"/>
      <c r="I351" s="99"/>
      <c r="J351" s="2"/>
      <c r="K351" s="99"/>
      <c r="L351" s="114"/>
      <c r="M351" s="114"/>
      <c r="N351" s="99"/>
      <c r="O351" s="99"/>
      <c r="P351" s="99"/>
      <c r="Q351" s="2"/>
      <c r="R351" s="99"/>
      <c r="S351" s="99"/>
      <c r="T351" s="114"/>
      <c r="U351" s="114"/>
      <c r="V351" s="99"/>
      <c r="W351" s="99"/>
      <c r="X351" s="99"/>
      <c r="Y351" s="99"/>
      <c r="Z351" s="99"/>
      <c r="AA351" s="99"/>
      <c r="AB351" s="99"/>
      <c r="AC351" s="99"/>
      <c r="AD351" s="99"/>
      <c r="AE351" s="2"/>
      <c r="AF351" s="99"/>
      <c r="AG351" s="99"/>
      <c r="AH351" s="99"/>
      <c r="AI351" s="99"/>
      <c r="AJ351" s="99"/>
      <c r="AK351" s="99"/>
      <c r="AL351" s="99"/>
      <c r="AM351" s="99"/>
      <c r="AN351" s="99"/>
      <c r="AO351" s="99"/>
      <c r="AP351" s="99"/>
      <c r="AQ351" s="99"/>
      <c r="AR351" s="99"/>
      <c r="AS351" s="99"/>
      <c r="AT351" s="99"/>
      <c r="AU351" s="99"/>
      <c r="AV351" s="99"/>
      <c r="AW351" s="99"/>
      <c r="AX351" s="99"/>
      <c r="AY351" s="99"/>
      <c r="AZ351" s="99"/>
      <c r="BA351" s="99"/>
      <c r="BB351" s="99"/>
      <c r="BC351" s="99"/>
      <c r="BD351" s="99"/>
      <c r="BE351" s="99"/>
      <c r="BF351" s="2"/>
      <c r="BG351" s="2"/>
      <c r="BH351" s="2"/>
      <c r="BI351" s="99"/>
      <c r="BJ351" s="99"/>
      <c r="BK351" s="99"/>
      <c r="BL351" s="99"/>
      <c r="BM351" s="99"/>
      <c r="BN351" s="99"/>
      <c r="BO351" s="99"/>
      <c r="BP351" s="99"/>
      <c r="BQ351" s="99"/>
      <c r="CD351" s="99"/>
    </row>
    <row r="352" spans="3:82" ht="15.75" customHeight="1" x14ac:dyDescent="0.3">
      <c r="C352" s="2"/>
      <c r="D352" s="2"/>
      <c r="E352" s="99"/>
      <c r="F352" s="99"/>
      <c r="G352" s="99"/>
      <c r="H352" s="99"/>
      <c r="I352" s="99"/>
      <c r="J352" s="2"/>
      <c r="K352" s="99"/>
      <c r="L352" s="114"/>
      <c r="M352" s="114"/>
      <c r="N352" s="99"/>
      <c r="O352" s="99"/>
      <c r="P352" s="99"/>
      <c r="Q352" s="2"/>
      <c r="R352" s="99"/>
      <c r="S352" s="99"/>
      <c r="T352" s="114"/>
      <c r="U352" s="114"/>
      <c r="V352" s="99"/>
      <c r="W352" s="99"/>
      <c r="X352" s="99"/>
      <c r="Y352" s="99"/>
      <c r="Z352" s="99"/>
      <c r="AA352" s="99"/>
      <c r="AB352" s="99"/>
      <c r="AC352" s="99"/>
      <c r="AD352" s="99"/>
      <c r="AE352" s="2"/>
      <c r="AF352" s="99"/>
      <c r="AG352" s="99"/>
      <c r="AH352" s="99"/>
      <c r="AI352" s="99"/>
      <c r="AJ352" s="99"/>
      <c r="AK352" s="99"/>
      <c r="AL352" s="99"/>
      <c r="AM352" s="99"/>
      <c r="AN352" s="99"/>
      <c r="AO352" s="99"/>
      <c r="AP352" s="99"/>
      <c r="AQ352" s="99"/>
      <c r="AR352" s="99"/>
      <c r="AS352" s="99"/>
      <c r="AT352" s="99"/>
      <c r="AU352" s="99"/>
      <c r="AV352" s="99"/>
      <c r="AW352" s="99"/>
      <c r="AX352" s="99"/>
      <c r="AY352" s="99"/>
      <c r="AZ352" s="99"/>
      <c r="BA352" s="99"/>
      <c r="BB352" s="99"/>
      <c r="BC352" s="99"/>
      <c r="BD352" s="99"/>
      <c r="BE352" s="99"/>
      <c r="BF352" s="2"/>
      <c r="BG352" s="2"/>
      <c r="BH352" s="2"/>
      <c r="BI352" s="99"/>
      <c r="BJ352" s="99"/>
      <c r="BK352" s="99"/>
      <c r="BL352" s="99"/>
      <c r="BM352" s="99"/>
      <c r="BN352" s="99"/>
      <c r="BO352" s="99"/>
      <c r="BP352" s="99"/>
      <c r="BQ352" s="99"/>
      <c r="CD352" s="99"/>
    </row>
    <row r="353" spans="3:82" ht="15.75" customHeight="1" x14ac:dyDescent="0.3">
      <c r="C353" s="2"/>
      <c r="D353" s="2"/>
      <c r="E353" s="99"/>
      <c r="F353" s="99"/>
      <c r="G353" s="99"/>
      <c r="H353" s="99"/>
      <c r="I353" s="99"/>
      <c r="J353" s="2"/>
      <c r="K353" s="99"/>
      <c r="L353" s="114"/>
      <c r="M353" s="114"/>
      <c r="N353" s="99"/>
      <c r="O353" s="99"/>
      <c r="P353" s="99"/>
      <c r="Q353" s="2"/>
      <c r="R353" s="99"/>
      <c r="S353" s="99"/>
      <c r="T353" s="114"/>
      <c r="U353" s="114"/>
      <c r="V353" s="99"/>
      <c r="W353" s="99"/>
      <c r="X353" s="99"/>
      <c r="Y353" s="99"/>
      <c r="Z353" s="99"/>
      <c r="AA353" s="99"/>
      <c r="AB353" s="99"/>
      <c r="AC353" s="99"/>
      <c r="AD353" s="99"/>
      <c r="AE353" s="2"/>
      <c r="AF353" s="99"/>
      <c r="AG353" s="99"/>
      <c r="AH353" s="99"/>
      <c r="AI353" s="99"/>
      <c r="AJ353" s="99"/>
      <c r="AK353" s="99"/>
      <c r="AL353" s="99"/>
      <c r="AM353" s="99"/>
      <c r="AN353" s="99"/>
      <c r="AO353" s="99"/>
      <c r="AP353" s="99"/>
      <c r="AQ353" s="99"/>
      <c r="AR353" s="99"/>
      <c r="AS353" s="99"/>
      <c r="AT353" s="99"/>
      <c r="AU353" s="99"/>
      <c r="AV353" s="99"/>
      <c r="AW353" s="99"/>
      <c r="AX353" s="99"/>
      <c r="AY353" s="99"/>
      <c r="AZ353" s="99"/>
      <c r="BA353" s="99"/>
      <c r="BB353" s="99"/>
      <c r="BC353" s="99"/>
      <c r="BD353" s="99"/>
      <c r="BE353" s="99"/>
      <c r="BF353" s="2"/>
      <c r="BG353" s="2"/>
      <c r="BH353" s="2"/>
      <c r="BI353" s="99"/>
      <c r="BJ353" s="99"/>
      <c r="BK353" s="99"/>
      <c r="BL353" s="99"/>
      <c r="BM353" s="99"/>
      <c r="BN353" s="99"/>
      <c r="BO353" s="99"/>
      <c r="BP353" s="99"/>
      <c r="BQ353" s="99"/>
      <c r="CD353" s="99"/>
    </row>
    <row r="354" spans="3:82" ht="15.75" customHeight="1" x14ac:dyDescent="0.3">
      <c r="C354" s="2"/>
      <c r="D354" s="2"/>
      <c r="E354" s="99"/>
      <c r="F354" s="99"/>
      <c r="G354" s="99"/>
      <c r="H354" s="99"/>
      <c r="I354" s="99"/>
      <c r="J354" s="2"/>
      <c r="K354" s="99"/>
      <c r="L354" s="114"/>
      <c r="M354" s="114"/>
      <c r="N354" s="99"/>
      <c r="O354" s="99"/>
      <c r="P354" s="99"/>
      <c r="Q354" s="2"/>
      <c r="R354" s="99"/>
      <c r="S354" s="99"/>
      <c r="T354" s="114"/>
      <c r="U354" s="114"/>
      <c r="V354" s="99"/>
      <c r="W354" s="99"/>
      <c r="X354" s="99"/>
      <c r="Y354" s="99"/>
      <c r="Z354" s="99"/>
      <c r="AA354" s="99"/>
      <c r="AB354" s="99"/>
      <c r="AC354" s="99"/>
      <c r="AD354" s="99"/>
      <c r="AE354" s="2"/>
      <c r="AF354" s="99"/>
      <c r="AG354" s="99"/>
      <c r="AH354" s="99"/>
      <c r="AI354" s="99"/>
      <c r="AJ354" s="99"/>
      <c r="AK354" s="99"/>
      <c r="AL354" s="99"/>
      <c r="AM354" s="99"/>
      <c r="AN354" s="99"/>
      <c r="AO354" s="99"/>
      <c r="AP354" s="99"/>
      <c r="AQ354" s="99"/>
      <c r="AR354" s="99"/>
      <c r="AS354" s="99"/>
      <c r="AT354" s="99"/>
      <c r="AU354" s="99"/>
      <c r="AV354" s="99"/>
      <c r="AW354" s="99"/>
      <c r="AX354" s="99"/>
      <c r="AY354" s="99"/>
      <c r="AZ354" s="99"/>
      <c r="BA354" s="99"/>
      <c r="BB354" s="99"/>
      <c r="BC354" s="99"/>
      <c r="BD354" s="99"/>
      <c r="BE354" s="99"/>
      <c r="BF354" s="2"/>
      <c r="BG354" s="2"/>
      <c r="BH354" s="2"/>
      <c r="BI354" s="99"/>
      <c r="BJ354" s="99"/>
      <c r="BK354" s="99"/>
      <c r="BL354" s="99"/>
      <c r="BM354" s="99"/>
      <c r="BN354" s="99"/>
      <c r="BO354" s="99"/>
      <c r="BP354" s="99"/>
      <c r="BQ354" s="99"/>
      <c r="CD354" s="99"/>
    </row>
    <row r="355" spans="3:82" ht="15.75" customHeight="1" x14ac:dyDescent="0.3">
      <c r="C355" s="2"/>
      <c r="D355" s="2"/>
      <c r="E355" s="99"/>
      <c r="F355" s="99"/>
      <c r="G355" s="99"/>
      <c r="H355" s="99"/>
      <c r="I355" s="99"/>
      <c r="J355" s="2"/>
      <c r="K355" s="99"/>
      <c r="L355" s="114"/>
      <c r="M355" s="114"/>
      <c r="N355" s="99"/>
      <c r="O355" s="99"/>
      <c r="P355" s="99"/>
      <c r="Q355" s="2"/>
      <c r="R355" s="99"/>
      <c r="S355" s="99"/>
      <c r="T355" s="114"/>
      <c r="U355" s="114"/>
      <c r="V355" s="99"/>
      <c r="W355" s="99"/>
      <c r="X355" s="99"/>
      <c r="Y355" s="99"/>
      <c r="Z355" s="99"/>
      <c r="AA355" s="99"/>
      <c r="AB355" s="99"/>
      <c r="AC355" s="99"/>
      <c r="AD355" s="99"/>
      <c r="AE355" s="2"/>
      <c r="AF355" s="99"/>
      <c r="AG355" s="99"/>
      <c r="AH355" s="99"/>
      <c r="AI355" s="99"/>
      <c r="AJ355" s="99"/>
      <c r="AK355" s="99"/>
      <c r="AL355" s="99"/>
      <c r="AM355" s="99"/>
      <c r="AN355" s="99"/>
      <c r="AO355" s="99"/>
      <c r="AP355" s="99"/>
      <c r="AQ355" s="99"/>
      <c r="AR355" s="99"/>
      <c r="AS355" s="99"/>
      <c r="AT355" s="99"/>
      <c r="AU355" s="99"/>
      <c r="AV355" s="99"/>
      <c r="AW355" s="99"/>
      <c r="AX355" s="99"/>
      <c r="AY355" s="99"/>
      <c r="AZ355" s="99"/>
      <c r="BA355" s="99"/>
      <c r="BB355" s="99"/>
      <c r="BC355" s="99"/>
      <c r="BD355" s="99"/>
      <c r="BE355" s="99"/>
      <c r="BF355" s="2"/>
      <c r="BG355" s="2"/>
      <c r="BH355" s="2"/>
      <c r="BI355" s="99"/>
      <c r="BJ355" s="99"/>
      <c r="BK355" s="99"/>
      <c r="BL355" s="99"/>
      <c r="BM355" s="99"/>
      <c r="BN355" s="99"/>
      <c r="BO355" s="99"/>
      <c r="BP355" s="99"/>
      <c r="BQ355" s="99"/>
      <c r="CD355" s="99"/>
    </row>
    <row r="356" spans="3:82" ht="15.75" customHeight="1" x14ac:dyDescent="0.3">
      <c r="C356" s="2"/>
      <c r="D356" s="2"/>
      <c r="E356" s="99"/>
      <c r="F356" s="99"/>
      <c r="G356" s="99"/>
      <c r="H356" s="99"/>
      <c r="I356" s="99"/>
      <c r="J356" s="2"/>
      <c r="K356" s="99"/>
      <c r="L356" s="114"/>
      <c r="M356" s="114"/>
      <c r="N356" s="99"/>
      <c r="O356" s="99"/>
      <c r="P356" s="99"/>
      <c r="Q356" s="2"/>
      <c r="R356" s="99"/>
      <c r="S356" s="99"/>
      <c r="T356" s="114"/>
      <c r="U356" s="114"/>
      <c r="V356" s="99"/>
      <c r="W356" s="99"/>
      <c r="X356" s="99"/>
      <c r="Y356" s="99"/>
      <c r="Z356" s="99"/>
      <c r="AA356" s="99"/>
      <c r="AB356" s="99"/>
      <c r="AC356" s="99"/>
      <c r="AD356" s="99"/>
      <c r="AE356" s="2"/>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c r="BB356" s="99"/>
      <c r="BC356" s="99"/>
      <c r="BD356" s="99"/>
      <c r="BE356" s="99"/>
      <c r="BF356" s="2"/>
      <c r="BG356" s="2"/>
      <c r="BH356" s="2"/>
      <c r="BI356" s="99"/>
      <c r="BJ356" s="99"/>
      <c r="BK356" s="99"/>
      <c r="BL356" s="99"/>
      <c r="BM356" s="99"/>
      <c r="BN356" s="99"/>
      <c r="BO356" s="99"/>
      <c r="BP356" s="99"/>
      <c r="BQ356" s="99"/>
      <c r="CD356" s="99"/>
    </row>
    <row r="357" spans="3:82" ht="15.75" customHeight="1" x14ac:dyDescent="0.3">
      <c r="C357" s="2"/>
      <c r="D357" s="2"/>
      <c r="E357" s="99"/>
      <c r="F357" s="99"/>
      <c r="G357" s="99"/>
      <c r="H357" s="99"/>
      <c r="I357" s="99"/>
      <c r="J357" s="2"/>
      <c r="K357" s="99"/>
      <c r="L357" s="114"/>
      <c r="M357" s="114"/>
      <c r="N357" s="99"/>
      <c r="O357" s="99"/>
      <c r="P357" s="99"/>
      <c r="Q357" s="2"/>
      <c r="R357" s="99"/>
      <c r="S357" s="99"/>
      <c r="T357" s="114"/>
      <c r="U357" s="114"/>
      <c r="V357" s="99"/>
      <c r="W357" s="99"/>
      <c r="X357" s="99"/>
      <c r="Y357" s="99"/>
      <c r="Z357" s="99"/>
      <c r="AA357" s="99"/>
      <c r="AB357" s="99"/>
      <c r="AC357" s="99"/>
      <c r="AD357" s="99"/>
      <c r="AE357" s="2"/>
      <c r="AF357" s="99"/>
      <c r="AG357" s="99"/>
      <c r="AH357" s="99"/>
      <c r="AI357" s="99"/>
      <c r="AJ357" s="99"/>
      <c r="AK357" s="99"/>
      <c r="AL357" s="99"/>
      <c r="AM357" s="99"/>
      <c r="AN357" s="99"/>
      <c r="AO357" s="99"/>
      <c r="AP357" s="99"/>
      <c r="AQ357" s="99"/>
      <c r="AR357" s="99"/>
      <c r="AS357" s="99"/>
      <c r="AT357" s="99"/>
      <c r="AU357" s="99"/>
      <c r="AV357" s="99"/>
      <c r="AW357" s="99"/>
      <c r="AX357" s="99"/>
      <c r="AY357" s="99"/>
      <c r="AZ357" s="99"/>
      <c r="BA357" s="99"/>
      <c r="BB357" s="99"/>
      <c r="BC357" s="99"/>
      <c r="BD357" s="99"/>
      <c r="BE357" s="99"/>
      <c r="BF357" s="2"/>
      <c r="BG357" s="2"/>
      <c r="BH357" s="2"/>
      <c r="BI357" s="99"/>
      <c r="BJ357" s="99"/>
      <c r="BK357" s="99"/>
      <c r="BL357" s="99"/>
      <c r="BM357" s="99"/>
      <c r="BN357" s="99"/>
      <c r="BO357" s="99"/>
      <c r="BP357" s="99"/>
      <c r="BQ357" s="99"/>
      <c r="CD357" s="99"/>
    </row>
    <row r="358" spans="3:82" ht="15.75" customHeight="1" x14ac:dyDescent="0.3">
      <c r="C358" s="2"/>
      <c r="D358" s="2"/>
      <c r="E358" s="99"/>
      <c r="F358" s="99"/>
      <c r="G358" s="99"/>
      <c r="H358" s="99"/>
      <c r="I358" s="99"/>
      <c r="J358" s="2"/>
      <c r="K358" s="99"/>
      <c r="L358" s="114"/>
      <c r="M358" s="114"/>
      <c r="N358" s="99"/>
      <c r="O358" s="99"/>
      <c r="P358" s="99"/>
      <c r="Q358" s="2"/>
      <c r="R358" s="99"/>
      <c r="S358" s="99"/>
      <c r="T358" s="114"/>
      <c r="U358" s="114"/>
      <c r="V358" s="99"/>
      <c r="W358" s="99"/>
      <c r="X358" s="99"/>
      <c r="Y358" s="99"/>
      <c r="Z358" s="99"/>
      <c r="AA358" s="99"/>
      <c r="AB358" s="99"/>
      <c r="AC358" s="99"/>
      <c r="AD358" s="99"/>
      <c r="AE358" s="2"/>
      <c r="AF358" s="99"/>
      <c r="AG358" s="99"/>
      <c r="AH358" s="99"/>
      <c r="AI358" s="99"/>
      <c r="AJ358" s="99"/>
      <c r="AK358" s="99"/>
      <c r="AL358" s="99"/>
      <c r="AM358" s="99"/>
      <c r="AN358" s="99"/>
      <c r="AO358" s="99"/>
      <c r="AP358" s="99"/>
      <c r="AQ358" s="99"/>
      <c r="AR358" s="99"/>
      <c r="AS358" s="99"/>
      <c r="AT358" s="99"/>
      <c r="AU358" s="99"/>
      <c r="AV358" s="99"/>
      <c r="AW358" s="99"/>
      <c r="AX358" s="99"/>
      <c r="AY358" s="99"/>
      <c r="AZ358" s="99"/>
      <c r="BA358" s="99"/>
      <c r="BB358" s="99"/>
      <c r="BC358" s="99"/>
      <c r="BD358" s="99"/>
      <c r="BE358" s="99"/>
      <c r="BF358" s="2"/>
      <c r="BG358" s="2"/>
      <c r="BH358" s="2"/>
      <c r="BI358" s="99"/>
      <c r="BJ358" s="99"/>
      <c r="BK358" s="99"/>
      <c r="BL358" s="99"/>
      <c r="BM358" s="99"/>
      <c r="BN358" s="99"/>
      <c r="BO358" s="99"/>
      <c r="BP358" s="99"/>
      <c r="BQ358" s="99"/>
      <c r="CD358" s="99"/>
    </row>
    <row r="359" spans="3:82" ht="15.75" customHeight="1" x14ac:dyDescent="0.3">
      <c r="C359" s="2"/>
      <c r="D359" s="2"/>
      <c r="E359" s="99"/>
      <c r="F359" s="99"/>
      <c r="G359" s="99"/>
      <c r="H359" s="99"/>
      <c r="I359" s="99"/>
      <c r="J359" s="2"/>
      <c r="K359" s="99"/>
      <c r="L359" s="114"/>
      <c r="M359" s="114"/>
      <c r="N359" s="99"/>
      <c r="O359" s="99"/>
      <c r="P359" s="99"/>
      <c r="Q359" s="2"/>
      <c r="R359" s="99"/>
      <c r="S359" s="99"/>
      <c r="T359" s="114"/>
      <c r="U359" s="114"/>
      <c r="V359" s="99"/>
      <c r="W359" s="99"/>
      <c r="X359" s="99"/>
      <c r="Y359" s="99"/>
      <c r="Z359" s="99"/>
      <c r="AA359" s="99"/>
      <c r="AB359" s="99"/>
      <c r="AC359" s="99"/>
      <c r="AD359" s="99"/>
      <c r="AE359" s="2"/>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c r="BB359" s="99"/>
      <c r="BC359" s="99"/>
      <c r="BD359" s="99"/>
      <c r="BE359" s="99"/>
      <c r="BF359" s="2"/>
      <c r="BG359" s="2"/>
      <c r="BH359" s="2"/>
      <c r="BI359" s="99"/>
      <c r="BJ359" s="99"/>
      <c r="BK359" s="99"/>
      <c r="BL359" s="99"/>
      <c r="BM359" s="99"/>
      <c r="BN359" s="99"/>
      <c r="BO359" s="99"/>
      <c r="BP359" s="99"/>
      <c r="BQ359" s="99"/>
      <c r="CD359" s="99"/>
    </row>
    <row r="360" spans="3:82" ht="15.75" customHeight="1" x14ac:dyDescent="0.3">
      <c r="C360" s="2"/>
      <c r="D360" s="2"/>
      <c r="E360" s="99"/>
      <c r="F360" s="99"/>
      <c r="G360" s="99"/>
      <c r="H360" s="99"/>
      <c r="I360" s="99"/>
      <c r="J360" s="2"/>
      <c r="K360" s="99"/>
      <c r="L360" s="114"/>
      <c r="M360" s="114"/>
      <c r="N360" s="99"/>
      <c r="O360" s="99"/>
      <c r="P360" s="99"/>
      <c r="Q360" s="2"/>
      <c r="R360" s="99"/>
      <c r="S360" s="99"/>
      <c r="T360" s="114"/>
      <c r="U360" s="114"/>
      <c r="V360" s="99"/>
      <c r="W360" s="99"/>
      <c r="X360" s="99"/>
      <c r="Y360" s="99"/>
      <c r="Z360" s="99"/>
      <c r="AA360" s="99"/>
      <c r="AB360" s="99"/>
      <c r="AC360" s="99"/>
      <c r="AD360" s="99"/>
      <c r="AE360" s="2"/>
      <c r="AF360" s="99"/>
      <c r="AG360" s="99"/>
      <c r="AH360" s="99"/>
      <c r="AI360" s="99"/>
      <c r="AJ360" s="99"/>
      <c r="AK360" s="99"/>
      <c r="AL360" s="99"/>
      <c r="AM360" s="99"/>
      <c r="AN360" s="99"/>
      <c r="AO360" s="99"/>
      <c r="AP360" s="99"/>
      <c r="AQ360" s="99"/>
      <c r="AR360" s="99"/>
      <c r="AS360" s="99"/>
      <c r="AT360" s="99"/>
      <c r="AU360" s="99"/>
      <c r="AV360" s="99"/>
      <c r="AW360" s="99"/>
      <c r="AX360" s="99"/>
      <c r="AY360" s="99"/>
      <c r="AZ360" s="99"/>
      <c r="BA360" s="99"/>
      <c r="BB360" s="99"/>
      <c r="BC360" s="99"/>
      <c r="BD360" s="99"/>
      <c r="BE360" s="99"/>
      <c r="BF360" s="2"/>
      <c r="BG360" s="2"/>
      <c r="BH360" s="2"/>
      <c r="BI360" s="99"/>
      <c r="BJ360" s="99"/>
      <c r="BK360" s="99"/>
      <c r="BL360" s="99"/>
      <c r="BM360" s="99"/>
      <c r="BN360" s="99"/>
      <c r="BO360" s="99"/>
      <c r="BP360" s="99"/>
      <c r="BQ360" s="99"/>
      <c r="CD360" s="99"/>
    </row>
    <row r="361" spans="3:82" ht="15.75" customHeight="1" x14ac:dyDescent="0.3">
      <c r="C361" s="2"/>
      <c r="D361" s="2"/>
      <c r="E361" s="99"/>
      <c r="F361" s="99"/>
      <c r="G361" s="99"/>
      <c r="H361" s="99"/>
      <c r="I361" s="99"/>
      <c r="J361" s="2"/>
      <c r="K361" s="99"/>
      <c r="L361" s="114"/>
      <c r="M361" s="114"/>
      <c r="N361" s="99"/>
      <c r="O361" s="99"/>
      <c r="P361" s="99"/>
      <c r="Q361" s="2"/>
      <c r="R361" s="99"/>
      <c r="S361" s="99"/>
      <c r="T361" s="114"/>
      <c r="U361" s="114"/>
      <c r="V361" s="99"/>
      <c r="W361" s="99"/>
      <c r="X361" s="99"/>
      <c r="Y361" s="99"/>
      <c r="Z361" s="99"/>
      <c r="AA361" s="99"/>
      <c r="AB361" s="99"/>
      <c r="AC361" s="99"/>
      <c r="AD361" s="99"/>
      <c r="AE361" s="2"/>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c r="BB361" s="99"/>
      <c r="BC361" s="99"/>
      <c r="BD361" s="99"/>
      <c r="BE361" s="99"/>
      <c r="BF361" s="2"/>
      <c r="BG361" s="2"/>
      <c r="BH361" s="2"/>
      <c r="BI361" s="99"/>
      <c r="BJ361" s="99"/>
      <c r="BK361" s="99"/>
      <c r="BL361" s="99"/>
      <c r="BM361" s="99"/>
      <c r="BN361" s="99"/>
      <c r="BO361" s="99"/>
      <c r="BP361" s="99"/>
      <c r="BQ361" s="99"/>
      <c r="CD361" s="99"/>
    </row>
    <row r="362" spans="3:82" ht="15.75" customHeight="1" x14ac:dyDescent="0.3">
      <c r="C362" s="2"/>
      <c r="D362" s="2"/>
      <c r="E362" s="99"/>
      <c r="F362" s="99"/>
      <c r="G362" s="99"/>
      <c r="H362" s="99"/>
      <c r="I362" s="99"/>
      <c r="J362" s="2"/>
      <c r="K362" s="99"/>
      <c r="L362" s="114"/>
      <c r="M362" s="114"/>
      <c r="N362" s="99"/>
      <c r="O362" s="99"/>
      <c r="P362" s="99"/>
      <c r="Q362" s="2"/>
      <c r="R362" s="99"/>
      <c r="S362" s="99"/>
      <c r="T362" s="114"/>
      <c r="U362" s="114"/>
      <c r="V362" s="99"/>
      <c r="W362" s="99"/>
      <c r="X362" s="99"/>
      <c r="Y362" s="99"/>
      <c r="Z362" s="99"/>
      <c r="AA362" s="99"/>
      <c r="AB362" s="99"/>
      <c r="AC362" s="99"/>
      <c r="AD362" s="99"/>
      <c r="AE362" s="2"/>
      <c r="AF362" s="99"/>
      <c r="AG362" s="99"/>
      <c r="AH362" s="99"/>
      <c r="AI362" s="99"/>
      <c r="AJ362" s="99"/>
      <c r="AK362" s="99"/>
      <c r="AL362" s="99"/>
      <c r="AM362" s="99"/>
      <c r="AN362" s="99"/>
      <c r="AO362" s="99"/>
      <c r="AP362" s="99"/>
      <c r="AQ362" s="99"/>
      <c r="AR362" s="99"/>
      <c r="AS362" s="99"/>
      <c r="AT362" s="99"/>
      <c r="AU362" s="99"/>
      <c r="AV362" s="99"/>
      <c r="AW362" s="99"/>
      <c r="AX362" s="99"/>
      <c r="AY362" s="99"/>
      <c r="AZ362" s="99"/>
      <c r="BA362" s="99"/>
      <c r="BB362" s="99"/>
      <c r="BC362" s="99"/>
      <c r="BD362" s="99"/>
      <c r="BE362" s="99"/>
      <c r="BF362" s="2"/>
      <c r="BG362" s="2"/>
      <c r="BH362" s="2"/>
      <c r="BI362" s="99"/>
      <c r="BJ362" s="99"/>
      <c r="BK362" s="99"/>
      <c r="BL362" s="99"/>
      <c r="BM362" s="99"/>
      <c r="BN362" s="99"/>
      <c r="BO362" s="99"/>
      <c r="BP362" s="99"/>
      <c r="BQ362" s="99"/>
      <c r="CD362" s="99"/>
    </row>
    <row r="363" spans="3:82" ht="15.75" customHeight="1" x14ac:dyDescent="0.3">
      <c r="C363" s="2"/>
      <c r="D363" s="2"/>
      <c r="E363" s="99"/>
      <c r="F363" s="99"/>
      <c r="G363" s="99"/>
      <c r="H363" s="99"/>
      <c r="I363" s="99"/>
      <c r="J363" s="2"/>
      <c r="K363" s="99"/>
      <c r="L363" s="114"/>
      <c r="M363" s="114"/>
      <c r="N363" s="99"/>
      <c r="O363" s="99"/>
      <c r="P363" s="99"/>
      <c r="Q363" s="2"/>
      <c r="R363" s="99"/>
      <c r="S363" s="99"/>
      <c r="T363" s="114"/>
      <c r="U363" s="114"/>
      <c r="V363" s="99"/>
      <c r="W363" s="99"/>
      <c r="X363" s="99"/>
      <c r="Y363" s="99"/>
      <c r="Z363" s="99"/>
      <c r="AA363" s="99"/>
      <c r="AB363" s="99"/>
      <c r="AC363" s="99"/>
      <c r="AD363" s="99"/>
      <c r="AE363" s="2"/>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c r="BB363" s="99"/>
      <c r="BC363" s="99"/>
      <c r="BD363" s="99"/>
      <c r="BE363" s="99"/>
      <c r="BF363" s="2"/>
      <c r="BG363" s="2"/>
      <c r="BH363" s="2"/>
      <c r="BI363" s="99"/>
      <c r="BJ363" s="99"/>
      <c r="BK363" s="99"/>
      <c r="BL363" s="99"/>
      <c r="BM363" s="99"/>
      <c r="BN363" s="99"/>
      <c r="BO363" s="99"/>
      <c r="BP363" s="99"/>
      <c r="BQ363" s="99"/>
      <c r="CD363" s="99"/>
    </row>
    <row r="364" spans="3:82" ht="15.75" customHeight="1" x14ac:dyDescent="0.3">
      <c r="C364" s="2"/>
      <c r="D364" s="2"/>
      <c r="E364" s="99"/>
      <c r="F364" s="99"/>
      <c r="G364" s="99"/>
      <c r="H364" s="99"/>
      <c r="I364" s="99"/>
      <c r="J364" s="2"/>
      <c r="K364" s="99"/>
      <c r="L364" s="114"/>
      <c r="M364" s="114"/>
      <c r="N364" s="99"/>
      <c r="O364" s="99"/>
      <c r="P364" s="99"/>
      <c r="Q364" s="2"/>
      <c r="R364" s="99"/>
      <c r="S364" s="99"/>
      <c r="T364" s="114"/>
      <c r="U364" s="114"/>
      <c r="V364" s="99"/>
      <c r="W364" s="99"/>
      <c r="X364" s="99"/>
      <c r="Y364" s="99"/>
      <c r="Z364" s="99"/>
      <c r="AA364" s="99"/>
      <c r="AB364" s="99"/>
      <c r="AC364" s="99"/>
      <c r="AD364" s="99"/>
      <c r="AE364" s="2"/>
      <c r="AF364" s="99"/>
      <c r="AG364" s="99"/>
      <c r="AH364" s="99"/>
      <c r="AI364" s="99"/>
      <c r="AJ364" s="99"/>
      <c r="AK364" s="99"/>
      <c r="AL364" s="99"/>
      <c r="AM364" s="99"/>
      <c r="AN364" s="99"/>
      <c r="AO364" s="99"/>
      <c r="AP364" s="99"/>
      <c r="AQ364" s="99"/>
      <c r="AR364" s="99"/>
      <c r="AS364" s="99"/>
      <c r="AT364" s="99"/>
      <c r="AU364" s="99"/>
      <c r="AV364" s="99"/>
      <c r="AW364" s="99"/>
      <c r="AX364" s="99"/>
      <c r="AY364" s="99"/>
      <c r="AZ364" s="99"/>
      <c r="BA364" s="99"/>
      <c r="BB364" s="99"/>
      <c r="BC364" s="99"/>
      <c r="BD364" s="99"/>
      <c r="BE364" s="99"/>
      <c r="BF364" s="2"/>
      <c r="BG364" s="2"/>
      <c r="BH364" s="2"/>
      <c r="BI364" s="99"/>
      <c r="BJ364" s="99"/>
      <c r="BK364" s="99"/>
      <c r="BL364" s="99"/>
      <c r="BM364" s="99"/>
      <c r="BN364" s="99"/>
      <c r="BO364" s="99"/>
      <c r="BP364" s="99"/>
      <c r="BQ364" s="99"/>
      <c r="CD364" s="99"/>
    </row>
    <row r="365" spans="3:82" ht="15.75" customHeight="1" x14ac:dyDescent="0.3">
      <c r="C365" s="2"/>
      <c r="D365" s="2"/>
      <c r="E365" s="99"/>
      <c r="F365" s="99"/>
      <c r="G365" s="99"/>
      <c r="H365" s="99"/>
      <c r="I365" s="99"/>
      <c r="J365" s="2"/>
      <c r="K365" s="99"/>
      <c r="L365" s="114"/>
      <c r="M365" s="114"/>
      <c r="N365" s="99"/>
      <c r="O365" s="99"/>
      <c r="P365" s="99"/>
      <c r="Q365" s="2"/>
      <c r="R365" s="99"/>
      <c r="S365" s="99"/>
      <c r="T365" s="114"/>
      <c r="U365" s="114"/>
      <c r="V365" s="99"/>
      <c r="W365" s="99"/>
      <c r="X365" s="99"/>
      <c r="Y365" s="99"/>
      <c r="Z365" s="99"/>
      <c r="AA365" s="99"/>
      <c r="AB365" s="99"/>
      <c r="AC365" s="99"/>
      <c r="AD365" s="99"/>
      <c r="AE365" s="2"/>
      <c r="AF365" s="99"/>
      <c r="AG365" s="99"/>
      <c r="AH365" s="99"/>
      <c r="AI365" s="99"/>
      <c r="AJ365" s="99"/>
      <c r="AK365" s="99"/>
      <c r="AL365" s="99"/>
      <c r="AM365" s="99"/>
      <c r="AN365" s="99"/>
      <c r="AO365" s="99"/>
      <c r="AP365" s="99"/>
      <c r="AQ365" s="99"/>
      <c r="AR365" s="99"/>
      <c r="AS365" s="99"/>
      <c r="AT365" s="99"/>
      <c r="AU365" s="99"/>
      <c r="AV365" s="99"/>
      <c r="AW365" s="99"/>
      <c r="AX365" s="99"/>
      <c r="AY365" s="99"/>
      <c r="AZ365" s="99"/>
      <c r="BA365" s="99"/>
      <c r="BB365" s="99"/>
      <c r="BC365" s="99"/>
      <c r="BD365" s="99"/>
      <c r="BE365" s="99"/>
      <c r="BF365" s="2"/>
      <c r="BG365" s="2"/>
      <c r="BH365" s="2"/>
      <c r="BI365" s="99"/>
      <c r="BJ365" s="99"/>
      <c r="BK365" s="99"/>
      <c r="BL365" s="99"/>
      <c r="BM365" s="99"/>
      <c r="BN365" s="99"/>
      <c r="BO365" s="99"/>
      <c r="BP365" s="99"/>
      <c r="BQ365" s="99"/>
      <c r="CD365" s="99"/>
    </row>
    <row r="366" spans="3:82" ht="15.75" customHeight="1" x14ac:dyDescent="0.3">
      <c r="C366" s="2"/>
      <c r="D366" s="2"/>
      <c r="E366" s="99"/>
      <c r="F366" s="99"/>
      <c r="G366" s="99"/>
      <c r="H366" s="99"/>
      <c r="I366" s="99"/>
      <c r="J366" s="2"/>
      <c r="K366" s="99"/>
      <c r="L366" s="114"/>
      <c r="M366" s="114"/>
      <c r="N366" s="99"/>
      <c r="O366" s="99"/>
      <c r="P366" s="99"/>
      <c r="Q366" s="2"/>
      <c r="R366" s="99"/>
      <c r="S366" s="99"/>
      <c r="T366" s="114"/>
      <c r="U366" s="114"/>
      <c r="V366" s="99"/>
      <c r="W366" s="99"/>
      <c r="X366" s="99"/>
      <c r="Y366" s="99"/>
      <c r="Z366" s="99"/>
      <c r="AA366" s="99"/>
      <c r="AB366" s="99"/>
      <c r="AC366" s="99"/>
      <c r="AD366" s="99"/>
      <c r="AE366" s="2"/>
      <c r="AF366" s="99"/>
      <c r="AG366" s="99"/>
      <c r="AH366" s="99"/>
      <c r="AI366" s="99"/>
      <c r="AJ366" s="99"/>
      <c r="AK366" s="99"/>
      <c r="AL366" s="99"/>
      <c r="AM366" s="99"/>
      <c r="AN366" s="99"/>
      <c r="AO366" s="99"/>
      <c r="AP366" s="99"/>
      <c r="AQ366" s="99"/>
      <c r="AR366" s="99"/>
      <c r="AS366" s="99"/>
      <c r="AT366" s="99"/>
      <c r="AU366" s="99"/>
      <c r="AV366" s="99"/>
      <c r="AW366" s="99"/>
      <c r="AX366" s="99"/>
      <c r="AY366" s="99"/>
      <c r="AZ366" s="99"/>
      <c r="BA366" s="99"/>
      <c r="BB366" s="99"/>
      <c r="BC366" s="99"/>
      <c r="BD366" s="99"/>
      <c r="BE366" s="99"/>
      <c r="BF366" s="2"/>
      <c r="BG366" s="2"/>
      <c r="BH366" s="2"/>
      <c r="BI366" s="99"/>
      <c r="BJ366" s="99"/>
      <c r="BK366" s="99"/>
      <c r="BL366" s="99"/>
      <c r="BM366" s="99"/>
      <c r="BN366" s="99"/>
      <c r="BO366" s="99"/>
      <c r="BP366" s="99"/>
      <c r="BQ366" s="99"/>
      <c r="CD366" s="99"/>
    </row>
    <row r="367" spans="3:82" ht="15.75" customHeight="1" x14ac:dyDescent="0.3">
      <c r="C367" s="2"/>
      <c r="D367" s="2"/>
      <c r="E367" s="99"/>
      <c r="F367" s="99"/>
      <c r="G367" s="99"/>
      <c r="H367" s="99"/>
      <c r="I367" s="99"/>
      <c r="J367" s="2"/>
      <c r="K367" s="99"/>
      <c r="L367" s="114"/>
      <c r="M367" s="114"/>
      <c r="N367" s="99"/>
      <c r="O367" s="99"/>
      <c r="P367" s="99"/>
      <c r="Q367" s="2"/>
      <c r="R367" s="99"/>
      <c r="S367" s="99"/>
      <c r="T367" s="114"/>
      <c r="U367" s="114"/>
      <c r="V367" s="99"/>
      <c r="W367" s="99"/>
      <c r="X367" s="99"/>
      <c r="Y367" s="99"/>
      <c r="Z367" s="99"/>
      <c r="AA367" s="99"/>
      <c r="AB367" s="99"/>
      <c r="AC367" s="99"/>
      <c r="AD367" s="99"/>
      <c r="AE367" s="2"/>
      <c r="AF367" s="99"/>
      <c r="AG367" s="99"/>
      <c r="AH367" s="99"/>
      <c r="AI367" s="99"/>
      <c r="AJ367" s="99"/>
      <c r="AK367" s="99"/>
      <c r="AL367" s="99"/>
      <c r="AM367" s="99"/>
      <c r="AN367" s="99"/>
      <c r="AO367" s="99"/>
      <c r="AP367" s="99"/>
      <c r="AQ367" s="99"/>
      <c r="AR367" s="99"/>
      <c r="AS367" s="99"/>
      <c r="AT367" s="99"/>
      <c r="AU367" s="99"/>
      <c r="AV367" s="99"/>
      <c r="AW367" s="99"/>
      <c r="AX367" s="99"/>
      <c r="AY367" s="99"/>
      <c r="AZ367" s="99"/>
      <c r="BA367" s="99"/>
      <c r="BB367" s="99"/>
      <c r="BC367" s="99"/>
      <c r="BD367" s="99"/>
      <c r="BE367" s="99"/>
      <c r="BF367" s="2"/>
      <c r="BG367" s="2"/>
      <c r="BH367" s="2"/>
      <c r="BI367" s="99"/>
      <c r="BJ367" s="99"/>
      <c r="BK367" s="99"/>
      <c r="BL367" s="99"/>
      <c r="BM367" s="99"/>
      <c r="BN367" s="99"/>
      <c r="BO367" s="99"/>
      <c r="BP367" s="99"/>
      <c r="BQ367" s="99"/>
      <c r="CD367" s="99"/>
    </row>
    <row r="368" spans="3:82" ht="15.75" customHeight="1" x14ac:dyDescent="0.3">
      <c r="C368" s="2"/>
      <c r="D368" s="2"/>
      <c r="E368" s="99"/>
      <c r="F368" s="99"/>
      <c r="G368" s="99"/>
      <c r="H368" s="99"/>
      <c r="I368" s="99"/>
      <c r="J368" s="2"/>
      <c r="K368" s="99"/>
      <c r="L368" s="114"/>
      <c r="M368" s="114"/>
      <c r="N368" s="99"/>
      <c r="O368" s="99"/>
      <c r="P368" s="99"/>
      <c r="Q368" s="2"/>
      <c r="R368" s="99"/>
      <c r="S368" s="99"/>
      <c r="T368" s="114"/>
      <c r="U368" s="114"/>
      <c r="V368" s="99"/>
      <c r="W368" s="99"/>
      <c r="X368" s="99"/>
      <c r="Y368" s="99"/>
      <c r="Z368" s="99"/>
      <c r="AA368" s="99"/>
      <c r="AB368" s="99"/>
      <c r="AC368" s="99"/>
      <c r="AD368" s="99"/>
      <c r="AE368" s="2"/>
      <c r="AF368" s="99"/>
      <c r="AG368" s="99"/>
      <c r="AH368" s="99"/>
      <c r="AI368" s="99"/>
      <c r="AJ368" s="99"/>
      <c r="AK368" s="99"/>
      <c r="AL368" s="99"/>
      <c r="AM368" s="99"/>
      <c r="AN368" s="99"/>
      <c r="AO368" s="99"/>
      <c r="AP368" s="99"/>
      <c r="AQ368" s="99"/>
      <c r="AR368" s="99"/>
      <c r="AS368" s="99"/>
      <c r="AT368" s="99"/>
      <c r="AU368" s="99"/>
      <c r="AV368" s="99"/>
      <c r="AW368" s="99"/>
      <c r="AX368" s="99"/>
      <c r="AY368" s="99"/>
      <c r="AZ368" s="99"/>
      <c r="BA368" s="99"/>
      <c r="BB368" s="99"/>
      <c r="BC368" s="99"/>
      <c r="BD368" s="99"/>
      <c r="BE368" s="99"/>
      <c r="BF368" s="2"/>
      <c r="BG368" s="2"/>
      <c r="BH368" s="2"/>
      <c r="BI368" s="99"/>
      <c r="BJ368" s="99"/>
      <c r="BK368" s="99"/>
      <c r="BL368" s="99"/>
      <c r="BM368" s="99"/>
      <c r="BN368" s="99"/>
      <c r="BO368" s="99"/>
      <c r="BP368" s="99"/>
      <c r="BQ368" s="99"/>
      <c r="CD368" s="99"/>
    </row>
    <row r="369" spans="3:82" ht="15.75" customHeight="1" x14ac:dyDescent="0.3">
      <c r="C369" s="2"/>
      <c r="D369" s="2"/>
      <c r="E369" s="99"/>
      <c r="F369" s="99"/>
      <c r="G369" s="99"/>
      <c r="H369" s="99"/>
      <c r="I369" s="99"/>
      <c r="J369" s="2"/>
      <c r="K369" s="99"/>
      <c r="L369" s="114"/>
      <c r="M369" s="114"/>
      <c r="N369" s="99"/>
      <c r="O369" s="99"/>
      <c r="P369" s="99"/>
      <c r="Q369" s="2"/>
      <c r="R369" s="99"/>
      <c r="S369" s="99"/>
      <c r="T369" s="114"/>
      <c r="U369" s="114"/>
      <c r="V369" s="99"/>
      <c r="W369" s="99"/>
      <c r="X369" s="99"/>
      <c r="Y369" s="99"/>
      <c r="Z369" s="99"/>
      <c r="AA369" s="99"/>
      <c r="AB369" s="99"/>
      <c r="AC369" s="99"/>
      <c r="AD369" s="99"/>
      <c r="AE369" s="2"/>
      <c r="AF369" s="99"/>
      <c r="AG369" s="99"/>
      <c r="AH369" s="99"/>
      <c r="AI369" s="99"/>
      <c r="AJ369" s="99"/>
      <c r="AK369" s="99"/>
      <c r="AL369" s="99"/>
      <c r="AM369" s="99"/>
      <c r="AN369" s="99"/>
      <c r="AO369" s="99"/>
      <c r="AP369" s="99"/>
      <c r="AQ369" s="99"/>
      <c r="AR369" s="99"/>
      <c r="AS369" s="99"/>
      <c r="AT369" s="99"/>
      <c r="AU369" s="99"/>
      <c r="AV369" s="99"/>
      <c r="AW369" s="99"/>
      <c r="AX369" s="99"/>
      <c r="AY369" s="99"/>
      <c r="AZ369" s="99"/>
      <c r="BA369" s="99"/>
      <c r="BB369" s="99"/>
      <c r="BC369" s="99"/>
      <c r="BD369" s="99"/>
      <c r="BE369" s="99"/>
      <c r="BF369" s="2"/>
      <c r="BG369" s="2"/>
      <c r="BH369" s="2"/>
      <c r="BI369" s="99"/>
      <c r="BJ369" s="99"/>
      <c r="BK369" s="99"/>
      <c r="BL369" s="99"/>
      <c r="BM369" s="99"/>
      <c r="BN369" s="99"/>
      <c r="BO369" s="99"/>
      <c r="BP369" s="99"/>
      <c r="BQ369" s="99"/>
      <c r="CD369" s="99"/>
    </row>
    <row r="370" spans="3:82" ht="15.75" customHeight="1" x14ac:dyDescent="0.3">
      <c r="C370" s="2"/>
      <c r="D370" s="2"/>
      <c r="E370" s="99"/>
      <c r="F370" s="99"/>
      <c r="G370" s="99"/>
      <c r="H370" s="99"/>
      <c r="I370" s="99"/>
      <c r="J370" s="2"/>
      <c r="K370" s="99"/>
      <c r="L370" s="114"/>
      <c r="M370" s="114"/>
      <c r="N370" s="99"/>
      <c r="O370" s="99"/>
      <c r="P370" s="99"/>
      <c r="Q370" s="2"/>
      <c r="R370" s="99"/>
      <c r="S370" s="99"/>
      <c r="T370" s="114"/>
      <c r="U370" s="114"/>
      <c r="V370" s="99"/>
      <c r="W370" s="99"/>
      <c r="X370" s="99"/>
      <c r="Y370" s="99"/>
      <c r="Z370" s="99"/>
      <c r="AA370" s="99"/>
      <c r="AB370" s="99"/>
      <c r="AC370" s="99"/>
      <c r="AD370" s="99"/>
      <c r="AE370" s="2"/>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c r="BB370" s="99"/>
      <c r="BC370" s="99"/>
      <c r="BD370" s="99"/>
      <c r="BE370" s="99"/>
      <c r="BF370" s="2"/>
      <c r="BG370" s="2"/>
      <c r="BH370" s="2"/>
      <c r="BI370" s="99"/>
      <c r="BJ370" s="99"/>
      <c r="BK370" s="99"/>
      <c r="BL370" s="99"/>
      <c r="BM370" s="99"/>
      <c r="BN370" s="99"/>
      <c r="BO370" s="99"/>
      <c r="BP370" s="99"/>
      <c r="BQ370" s="99"/>
      <c r="CD370" s="99"/>
    </row>
    <row r="371" spans="3:82" ht="15.75" customHeight="1" x14ac:dyDescent="0.3">
      <c r="C371" s="2"/>
      <c r="D371" s="2"/>
      <c r="E371" s="99"/>
      <c r="F371" s="99"/>
      <c r="G371" s="99"/>
      <c r="H371" s="99"/>
      <c r="I371" s="99"/>
      <c r="J371" s="2"/>
      <c r="K371" s="99"/>
      <c r="L371" s="114"/>
      <c r="M371" s="114"/>
      <c r="N371" s="99"/>
      <c r="O371" s="99"/>
      <c r="P371" s="99"/>
      <c r="Q371" s="2"/>
      <c r="R371" s="99"/>
      <c r="S371" s="99"/>
      <c r="T371" s="114"/>
      <c r="U371" s="114"/>
      <c r="V371" s="99"/>
      <c r="W371" s="99"/>
      <c r="X371" s="99"/>
      <c r="Y371" s="99"/>
      <c r="Z371" s="99"/>
      <c r="AA371" s="99"/>
      <c r="AB371" s="99"/>
      <c r="AC371" s="99"/>
      <c r="AD371" s="99"/>
      <c r="AE371" s="2"/>
      <c r="AF371" s="99"/>
      <c r="AG371" s="99"/>
      <c r="AH371" s="99"/>
      <c r="AI371" s="99"/>
      <c r="AJ371" s="99"/>
      <c r="AK371" s="99"/>
      <c r="AL371" s="99"/>
      <c r="AM371" s="99"/>
      <c r="AN371" s="99"/>
      <c r="AO371" s="99"/>
      <c r="AP371" s="99"/>
      <c r="AQ371" s="99"/>
      <c r="AR371" s="99"/>
      <c r="AS371" s="99"/>
      <c r="AT371" s="99"/>
      <c r="AU371" s="99"/>
      <c r="AV371" s="99"/>
      <c r="AW371" s="99"/>
      <c r="AX371" s="99"/>
      <c r="AY371" s="99"/>
      <c r="AZ371" s="99"/>
      <c r="BA371" s="99"/>
      <c r="BB371" s="99"/>
      <c r="BC371" s="99"/>
      <c r="BD371" s="99"/>
      <c r="BE371" s="99"/>
      <c r="BF371" s="2"/>
      <c r="BG371" s="2"/>
      <c r="BH371" s="2"/>
      <c r="BI371" s="99"/>
      <c r="BJ371" s="99"/>
      <c r="BK371" s="99"/>
      <c r="BL371" s="99"/>
      <c r="BM371" s="99"/>
      <c r="BN371" s="99"/>
      <c r="BO371" s="99"/>
      <c r="BP371" s="99"/>
      <c r="BQ371" s="99"/>
      <c r="CD371" s="99"/>
    </row>
    <row r="372" spans="3:82" ht="15.75" customHeight="1" x14ac:dyDescent="0.3">
      <c r="C372" s="2"/>
      <c r="D372" s="2"/>
      <c r="E372" s="99"/>
      <c r="F372" s="99"/>
      <c r="G372" s="99"/>
      <c r="H372" s="99"/>
      <c r="I372" s="99"/>
      <c r="J372" s="2"/>
      <c r="K372" s="99"/>
      <c r="L372" s="114"/>
      <c r="M372" s="114"/>
      <c r="N372" s="99"/>
      <c r="O372" s="99"/>
      <c r="P372" s="99"/>
      <c r="Q372" s="2"/>
      <c r="R372" s="99"/>
      <c r="S372" s="99"/>
      <c r="T372" s="114"/>
      <c r="U372" s="114"/>
      <c r="V372" s="99"/>
      <c r="W372" s="99"/>
      <c r="X372" s="99"/>
      <c r="Y372" s="99"/>
      <c r="Z372" s="99"/>
      <c r="AA372" s="99"/>
      <c r="AB372" s="99"/>
      <c r="AC372" s="99"/>
      <c r="AD372" s="99"/>
      <c r="AE372" s="2"/>
      <c r="AF372" s="99"/>
      <c r="AG372" s="99"/>
      <c r="AH372" s="99"/>
      <c r="AI372" s="99"/>
      <c r="AJ372" s="99"/>
      <c r="AK372" s="99"/>
      <c r="AL372" s="99"/>
      <c r="AM372" s="99"/>
      <c r="AN372" s="99"/>
      <c r="AO372" s="99"/>
      <c r="AP372" s="99"/>
      <c r="AQ372" s="99"/>
      <c r="AR372" s="99"/>
      <c r="AS372" s="99"/>
      <c r="AT372" s="99"/>
      <c r="AU372" s="99"/>
      <c r="AV372" s="99"/>
      <c r="AW372" s="99"/>
      <c r="AX372" s="99"/>
      <c r="AY372" s="99"/>
      <c r="AZ372" s="99"/>
      <c r="BA372" s="99"/>
      <c r="BB372" s="99"/>
      <c r="BC372" s="99"/>
      <c r="BD372" s="99"/>
      <c r="BE372" s="99"/>
      <c r="BF372" s="2"/>
      <c r="BG372" s="2"/>
      <c r="BH372" s="2"/>
      <c r="BI372" s="99"/>
      <c r="BJ372" s="99"/>
      <c r="BK372" s="99"/>
      <c r="BL372" s="99"/>
      <c r="BM372" s="99"/>
      <c r="BN372" s="99"/>
      <c r="BO372" s="99"/>
      <c r="BP372" s="99"/>
      <c r="BQ372" s="99"/>
      <c r="CD372" s="99"/>
    </row>
    <row r="373" spans="3:82" ht="15.75" customHeight="1" x14ac:dyDescent="0.3">
      <c r="C373" s="2"/>
      <c r="D373" s="2"/>
      <c r="E373" s="99"/>
      <c r="F373" s="99"/>
      <c r="G373" s="99"/>
      <c r="H373" s="99"/>
      <c r="I373" s="99"/>
      <c r="J373" s="2"/>
      <c r="K373" s="99"/>
      <c r="L373" s="114"/>
      <c r="M373" s="114"/>
      <c r="N373" s="99"/>
      <c r="O373" s="99"/>
      <c r="P373" s="99"/>
      <c r="Q373" s="2"/>
      <c r="R373" s="99"/>
      <c r="S373" s="99"/>
      <c r="T373" s="114"/>
      <c r="U373" s="114"/>
      <c r="V373" s="99"/>
      <c r="W373" s="99"/>
      <c r="X373" s="99"/>
      <c r="Y373" s="99"/>
      <c r="Z373" s="99"/>
      <c r="AA373" s="99"/>
      <c r="AB373" s="99"/>
      <c r="AC373" s="99"/>
      <c r="AD373" s="99"/>
      <c r="AE373" s="2"/>
      <c r="AF373" s="99"/>
      <c r="AG373" s="99"/>
      <c r="AH373" s="99"/>
      <c r="AI373" s="99"/>
      <c r="AJ373" s="99"/>
      <c r="AK373" s="99"/>
      <c r="AL373" s="99"/>
      <c r="AM373" s="99"/>
      <c r="AN373" s="99"/>
      <c r="AO373" s="99"/>
      <c r="AP373" s="99"/>
      <c r="AQ373" s="99"/>
      <c r="AR373" s="99"/>
      <c r="AS373" s="99"/>
      <c r="AT373" s="99"/>
      <c r="AU373" s="99"/>
      <c r="AV373" s="99"/>
      <c r="AW373" s="99"/>
      <c r="AX373" s="99"/>
      <c r="AY373" s="99"/>
      <c r="AZ373" s="99"/>
      <c r="BA373" s="99"/>
      <c r="BB373" s="99"/>
      <c r="BC373" s="99"/>
      <c r="BD373" s="99"/>
      <c r="BE373" s="99"/>
      <c r="BF373" s="2"/>
      <c r="BG373" s="2"/>
      <c r="BH373" s="2"/>
      <c r="BI373" s="99"/>
      <c r="BJ373" s="99"/>
      <c r="BK373" s="99"/>
      <c r="BL373" s="99"/>
      <c r="BM373" s="99"/>
      <c r="BN373" s="99"/>
      <c r="BO373" s="99"/>
      <c r="BP373" s="99"/>
      <c r="BQ373" s="99"/>
      <c r="CD373" s="99"/>
    </row>
    <row r="374" spans="3:82" ht="15.75" customHeight="1" x14ac:dyDescent="0.3">
      <c r="C374" s="2"/>
      <c r="D374" s="2"/>
      <c r="E374" s="99"/>
      <c r="F374" s="99"/>
      <c r="G374" s="99"/>
      <c r="H374" s="99"/>
      <c r="I374" s="99"/>
      <c r="J374" s="2"/>
      <c r="K374" s="99"/>
      <c r="L374" s="114"/>
      <c r="M374" s="114"/>
      <c r="N374" s="99"/>
      <c r="O374" s="99"/>
      <c r="P374" s="99"/>
      <c r="Q374" s="2"/>
      <c r="R374" s="99"/>
      <c r="S374" s="99"/>
      <c r="T374" s="114"/>
      <c r="U374" s="114"/>
      <c r="V374" s="99"/>
      <c r="W374" s="99"/>
      <c r="X374" s="99"/>
      <c r="Y374" s="99"/>
      <c r="Z374" s="99"/>
      <c r="AA374" s="99"/>
      <c r="AB374" s="99"/>
      <c r="AC374" s="99"/>
      <c r="AD374" s="99"/>
      <c r="AE374" s="2"/>
      <c r="AF374" s="99"/>
      <c r="AG374" s="99"/>
      <c r="AH374" s="99"/>
      <c r="AI374" s="99"/>
      <c r="AJ374" s="99"/>
      <c r="AK374" s="99"/>
      <c r="AL374" s="99"/>
      <c r="AM374" s="99"/>
      <c r="AN374" s="99"/>
      <c r="AO374" s="99"/>
      <c r="AP374" s="99"/>
      <c r="AQ374" s="99"/>
      <c r="AR374" s="99"/>
      <c r="AS374" s="99"/>
      <c r="AT374" s="99"/>
      <c r="AU374" s="99"/>
      <c r="AV374" s="99"/>
      <c r="AW374" s="99"/>
      <c r="AX374" s="99"/>
      <c r="AY374" s="99"/>
      <c r="AZ374" s="99"/>
      <c r="BA374" s="99"/>
      <c r="BB374" s="99"/>
      <c r="BC374" s="99"/>
      <c r="BD374" s="99"/>
      <c r="BE374" s="99"/>
      <c r="BF374" s="2"/>
      <c r="BG374" s="2"/>
      <c r="BH374" s="2"/>
      <c r="BI374" s="99"/>
      <c r="BJ374" s="99"/>
      <c r="BK374" s="99"/>
      <c r="BL374" s="99"/>
      <c r="BM374" s="99"/>
      <c r="BN374" s="99"/>
      <c r="BO374" s="99"/>
      <c r="BP374" s="99"/>
      <c r="BQ374" s="99"/>
      <c r="CD374" s="99"/>
    </row>
    <row r="375" spans="3:82" ht="15.75" customHeight="1" x14ac:dyDescent="0.3">
      <c r="C375" s="2"/>
      <c r="D375" s="2"/>
      <c r="E375" s="99"/>
      <c r="F375" s="99"/>
      <c r="G375" s="99"/>
      <c r="H375" s="99"/>
      <c r="I375" s="99"/>
      <c r="J375" s="2"/>
      <c r="K375" s="99"/>
      <c r="L375" s="114"/>
      <c r="M375" s="114"/>
      <c r="N375" s="99"/>
      <c r="O375" s="99"/>
      <c r="P375" s="99"/>
      <c r="Q375" s="2"/>
      <c r="R375" s="99"/>
      <c r="S375" s="99"/>
      <c r="T375" s="114"/>
      <c r="U375" s="114"/>
      <c r="V375" s="99"/>
      <c r="W375" s="99"/>
      <c r="X375" s="99"/>
      <c r="Y375" s="99"/>
      <c r="Z375" s="99"/>
      <c r="AA375" s="99"/>
      <c r="AB375" s="99"/>
      <c r="AC375" s="99"/>
      <c r="AD375" s="99"/>
      <c r="AE375" s="2"/>
      <c r="AF375" s="99"/>
      <c r="AG375" s="99"/>
      <c r="AH375" s="99"/>
      <c r="AI375" s="99"/>
      <c r="AJ375" s="99"/>
      <c r="AK375" s="99"/>
      <c r="AL375" s="99"/>
      <c r="AM375" s="99"/>
      <c r="AN375" s="99"/>
      <c r="AO375" s="99"/>
      <c r="AP375" s="99"/>
      <c r="AQ375" s="99"/>
      <c r="AR375" s="99"/>
      <c r="AS375" s="99"/>
      <c r="AT375" s="99"/>
      <c r="AU375" s="99"/>
      <c r="AV375" s="99"/>
      <c r="AW375" s="99"/>
      <c r="AX375" s="99"/>
      <c r="AY375" s="99"/>
      <c r="AZ375" s="99"/>
      <c r="BA375" s="99"/>
      <c r="BB375" s="99"/>
      <c r="BC375" s="99"/>
      <c r="BD375" s="99"/>
      <c r="BE375" s="99"/>
      <c r="BF375" s="2"/>
      <c r="BG375" s="2"/>
      <c r="BH375" s="2"/>
      <c r="BI375" s="99"/>
      <c r="BJ375" s="99"/>
      <c r="BK375" s="99"/>
      <c r="BL375" s="99"/>
      <c r="BM375" s="99"/>
      <c r="BN375" s="99"/>
      <c r="BO375" s="99"/>
      <c r="BP375" s="99"/>
      <c r="BQ375" s="99"/>
      <c r="CD375" s="99"/>
    </row>
    <row r="376" spans="3:82" ht="15.75" customHeight="1" x14ac:dyDescent="0.3">
      <c r="C376" s="2"/>
      <c r="D376" s="2"/>
      <c r="E376" s="99"/>
      <c r="F376" s="99"/>
      <c r="G376" s="99"/>
      <c r="H376" s="99"/>
      <c r="I376" s="99"/>
      <c r="J376" s="2"/>
      <c r="K376" s="99"/>
      <c r="L376" s="114"/>
      <c r="M376" s="114"/>
      <c r="N376" s="99"/>
      <c r="O376" s="99"/>
      <c r="P376" s="99"/>
      <c r="Q376" s="2"/>
      <c r="R376" s="99"/>
      <c r="S376" s="99"/>
      <c r="T376" s="114"/>
      <c r="U376" s="114"/>
      <c r="V376" s="99"/>
      <c r="W376" s="99"/>
      <c r="X376" s="99"/>
      <c r="Y376" s="99"/>
      <c r="Z376" s="99"/>
      <c r="AA376" s="99"/>
      <c r="AB376" s="99"/>
      <c r="AC376" s="99"/>
      <c r="AD376" s="99"/>
      <c r="AE376" s="2"/>
      <c r="AF376" s="99"/>
      <c r="AG376" s="99"/>
      <c r="AH376" s="99"/>
      <c r="AI376" s="99"/>
      <c r="AJ376" s="99"/>
      <c r="AK376" s="99"/>
      <c r="AL376" s="99"/>
      <c r="AM376" s="99"/>
      <c r="AN376" s="99"/>
      <c r="AO376" s="99"/>
      <c r="AP376" s="99"/>
      <c r="AQ376" s="99"/>
      <c r="AR376" s="99"/>
      <c r="AS376" s="99"/>
      <c r="AT376" s="99"/>
      <c r="AU376" s="99"/>
      <c r="AV376" s="99"/>
      <c r="AW376" s="99"/>
      <c r="AX376" s="99"/>
      <c r="AY376" s="99"/>
      <c r="AZ376" s="99"/>
      <c r="BA376" s="99"/>
      <c r="BB376" s="99"/>
      <c r="BC376" s="99"/>
      <c r="BD376" s="99"/>
      <c r="BE376" s="99"/>
      <c r="BF376" s="2"/>
      <c r="BG376" s="2"/>
      <c r="BH376" s="2"/>
      <c r="BI376" s="99"/>
      <c r="BJ376" s="99"/>
      <c r="BK376" s="99"/>
      <c r="BL376" s="99"/>
      <c r="BM376" s="99"/>
      <c r="BN376" s="99"/>
      <c r="BO376" s="99"/>
      <c r="BP376" s="99"/>
      <c r="BQ376" s="99"/>
      <c r="CD376" s="99"/>
    </row>
    <row r="377" spans="3:82" ht="15.75" customHeight="1" x14ac:dyDescent="0.3">
      <c r="C377" s="2"/>
      <c r="D377" s="2"/>
      <c r="E377" s="99"/>
      <c r="F377" s="99"/>
      <c r="G377" s="99"/>
      <c r="H377" s="99"/>
      <c r="I377" s="99"/>
      <c r="J377" s="2"/>
      <c r="K377" s="99"/>
      <c r="L377" s="114"/>
      <c r="M377" s="114"/>
      <c r="N377" s="99"/>
      <c r="O377" s="99"/>
      <c r="P377" s="99"/>
      <c r="Q377" s="2"/>
      <c r="R377" s="99"/>
      <c r="S377" s="99"/>
      <c r="T377" s="114"/>
      <c r="U377" s="114"/>
      <c r="V377" s="99"/>
      <c r="W377" s="99"/>
      <c r="X377" s="99"/>
      <c r="Y377" s="99"/>
      <c r="Z377" s="99"/>
      <c r="AA377" s="99"/>
      <c r="AB377" s="99"/>
      <c r="AC377" s="99"/>
      <c r="AD377" s="99"/>
      <c r="AE377" s="2"/>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c r="BB377" s="99"/>
      <c r="BC377" s="99"/>
      <c r="BD377" s="99"/>
      <c r="BE377" s="99"/>
      <c r="BF377" s="2"/>
      <c r="BG377" s="2"/>
      <c r="BH377" s="2"/>
      <c r="BI377" s="99"/>
      <c r="BJ377" s="99"/>
      <c r="BK377" s="99"/>
      <c r="BL377" s="99"/>
      <c r="BM377" s="99"/>
      <c r="BN377" s="99"/>
      <c r="BO377" s="99"/>
      <c r="BP377" s="99"/>
      <c r="BQ377" s="99"/>
      <c r="CD377" s="99"/>
    </row>
    <row r="378" spans="3:82" ht="15.75" customHeight="1" x14ac:dyDescent="0.3">
      <c r="C378" s="2"/>
      <c r="D378" s="2"/>
      <c r="E378" s="99"/>
      <c r="F378" s="99"/>
      <c r="G378" s="99"/>
      <c r="H378" s="99"/>
      <c r="I378" s="99"/>
      <c r="J378" s="2"/>
      <c r="K378" s="99"/>
      <c r="L378" s="114"/>
      <c r="M378" s="114"/>
      <c r="N378" s="99"/>
      <c r="O378" s="99"/>
      <c r="P378" s="99"/>
      <c r="Q378" s="2"/>
      <c r="R378" s="99"/>
      <c r="S378" s="99"/>
      <c r="T378" s="114"/>
      <c r="U378" s="114"/>
      <c r="V378" s="99"/>
      <c r="W378" s="99"/>
      <c r="X378" s="99"/>
      <c r="Y378" s="99"/>
      <c r="Z378" s="99"/>
      <c r="AA378" s="99"/>
      <c r="AB378" s="99"/>
      <c r="AC378" s="99"/>
      <c r="AD378" s="99"/>
      <c r="AE378" s="2"/>
      <c r="AF378" s="99"/>
      <c r="AG378" s="99"/>
      <c r="AH378" s="99"/>
      <c r="AI378" s="99"/>
      <c r="AJ378" s="99"/>
      <c r="AK378" s="99"/>
      <c r="AL378" s="99"/>
      <c r="AM378" s="99"/>
      <c r="AN378" s="99"/>
      <c r="AO378" s="99"/>
      <c r="AP378" s="99"/>
      <c r="AQ378" s="99"/>
      <c r="AR378" s="99"/>
      <c r="AS378" s="99"/>
      <c r="AT378" s="99"/>
      <c r="AU378" s="99"/>
      <c r="AV378" s="99"/>
      <c r="AW378" s="99"/>
      <c r="AX378" s="99"/>
      <c r="AY378" s="99"/>
      <c r="AZ378" s="99"/>
      <c r="BA378" s="99"/>
      <c r="BB378" s="99"/>
      <c r="BC378" s="99"/>
      <c r="BD378" s="99"/>
      <c r="BE378" s="99"/>
      <c r="BF378" s="2"/>
      <c r="BG378" s="2"/>
      <c r="BH378" s="2"/>
      <c r="BI378" s="99"/>
      <c r="BJ378" s="99"/>
      <c r="BK378" s="99"/>
      <c r="BL378" s="99"/>
      <c r="BM378" s="99"/>
      <c r="BN378" s="99"/>
      <c r="BO378" s="99"/>
      <c r="BP378" s="99"/>
      <c r="BQ378" s="99"/>
      <c r="CD378" s="99"/>
    </row>
    <row r="379" spans="3:82" ht="15.75" customHeight="1" x14ac:dyDescent="0.3">
      <c r="C379" s="2"/>
      <c r="D379" s="2"/>
      <c r="E379" s="99"/>
      <c r="F379" s="99"/>
      <c r="G379" s="99"/>
      <c r="H379" s="99"/>
      <c r="I379" s="99"/>
      <c r="J379" s="2"/>
      <c r="K379" s="99"/>
      <c r="L379" s="114"/>
      <c r="M379" s="114"/>
      <c r="N379" s="99"/>
      <c r="O379" s="99"/>
      <c r="P379" s="99"/>
      <c r="Q379" s="2"/>
      <c r="R379" s="99"/>
      <c r="S379" s="99"/>
      <c r="T379" s="114"/>
      <c r="U379" s="114"/>
      <c r="V379" s="99"/>
      <c r="W379" s="99"/>
      <c r="X379" s="99"/>
      <c r="Y379" s="99"/>
      <c r="Z379" s="99"/>
      <c r="AA379" s="99"/>
      <c r="AB379" s="99"/>
      <c r="AC379" s="99"/>
      <c r="AD379" s="99"/>
      <c r="AE379" s="2"/>
      <c r="AF379" s="99"/>
      <c r="AG379" s="99"/>
      <c r="AH379" s="99"/>
      <c r="AI379" s="99"/>
      <c r="AJ379" s="99"/>
      <c r="AK379" s="99"/>
      <c r="AL379" s="99"/>
      <c r="AM379" s="99"/>
      <c r="AN379" s="99"/>
      <c r="AO379" s="99"/>
      <c r="AP379" s="99"/>
      <c r="AQ379" s="99"/>
      <c r="AR379" s="99"/>
      <c r="AS379" s="99"/>
      <c r="AT379" s="99"/>
      <c r="AU379" s="99"/>
      <c r="AV379" s="99"/>
      <c r="AW379" s="99"/>
      <c r="AX379" s="99"/>
      <c r="AY379" s="99"/>
      <c r="AZ379" s="99"/>
      <c r="BA379" s="99"/>
      <c r="BB379" s="99"/>
      <c r="BC379" s="99"/>
      <c r="BD379" s="99"/>
      <c r="BE379" s="99"/>
      <c r="BF379" s="2"/>
      <c r="BG379" s="2"/>
      <c r="BH379" s="2"/>
      <c r="BI379" s="99"/>
      <c r="BJ379" s="99"/>
      <c r="BK379" s="99"/>
      <c r="BL379" s="99"/>
      <c r="BM379" s="99"/>
      <c r="BN379" s="99"/>
      <c r="BO379" s="99"/>
      <c r="BP379" s="99"/>
      <c r="BQ379" s="99"/>
      <c r="CD379" s="99"/>
    </row>
    <row r="380" spans="3:82" ht="15.75" customHeight="1" x14ac:dyDescent="0.3">
      <c r="C380" s="2"/>
      <c r="D380" s="2"/>
      <c r="E380" s="99"/>
      <c r="F380" s="99"/>
      <c r="G380" s="99"/>
      <c r="H380" s="99"/>
      <c r="I380" s="99"/>
      <c r="J380" s="2"/>
      <c r="K380" s="99"/>
      <c r="L380" s="114"/>
      <c r="M380" s="114"/>
      <c r="N380" s="99"/>
      <c r="O380" s="99"/>
      <c r="P380" s="99"/>
      <c r="Q380" s="2"/>
      <c r="R380" s="99"/>
      <c r="S380" s="99"/>
      <c r="T380" s="114"/>
      <c r="U380" s="114"/>
      <c r="V380" s="99"/>
      <c r="W380" s="99"/>
      <c r="X380" s="99"/>
      <c r="Y380" s="99"/>
      <c r="Z380" s="99"/>
      <c r="AA380" s="99"/>
      <c r="AB380" s="99"/>
      <c r="AC380" s="99"/>
      <c r="AD380" s="99"/>
      <c r="AE380" s="2"/>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c r="BB380" s="99"/>
      <c r="BC380" s="99"/>
      <c r="BD380" s="99"/>
      <c r="BE380" s="99"/>
      <c r="BF380" s="2"/>
      <c r="BG380" s="2"/>
      <c r="BH380" s="2"/>
      <c r="BI380" s="99"/>
      <c r="BJ380" s="99"/>
      <c r="BK380" s="99"/>
      <c r="BL380" s="99"/>
      <c r="BM380" s="99"/>
      <c r="BN380" s="99"/>
      <c r="BO380" s="99"/>
      <c r="BP380" s="99"/>
      <c r="BQ380" s="99"/>
      <c r="CD380" s="99"/>
    </row>
    <row r="381" spans="3:82" ht="15.75" customHeight="1" x14ac:dyDescent="0.3">
      <c r="C381" s="2"/>
      <c r="D381" s="2"/>
      <c r="E381" s="99"/>
      <c r="F381" s="99"/>
      <c r="G381" s="99"/>
      <c r="H381" s="99"/>
      <c r="I381" s="99"/>
      <c r="J381" s="2"/>
      <c r="K381" s="99"/>
      <c r="L381" s="114"/>
      <c r="M381" s="114"/>
      <c r="N381" s="99"/>
      <c r="O381" s="99"/>
      <c r="P381" s="99"/>
      <c r="Q381" s="2"/>
      <c r="R381" s="99"/>
      <c r="S381" s="99"/>
      <c r="T381" s="114"/>
      <c r="U381" s="114"/>
      <c r="V381" s="99"/>
      <c r="W381" s="99"/>
      <c r="X381" s="99"/>
      <c r="Y381" s="99"/>
      <c r="Z381" s="99"/>
      <c r="AA381" s="99"/>
      <c r="AB381" s="99"/>
      <c r="AC381" s="99"/>
      <c r="AD381" s="99"/>
      <c r="AE381" s="2"/>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c r="BB381" s="99"/>
      <c r="BC381" s="99"/>
      <c r="BD381" s="99"/>
      <c r="BE381" s="99"/>
      <c r="BF381" s="2"/>
      <c r="BG381" s="2"/>
      <c r="BH381" s="2"/>
      <c r="BI381" s="99"/>
      <c r="BJ381" s="99"/>
      <c r="BK381" s="99"/>
      <c r="BL381" s="99"/>
      <c r="BM381" s="99"/>
      <c r="BN381" s="99"/>
      <c r="BO381" s="99"/>
      <c r="BP381" s="99"/>
      <c r="BQ381" s="99"/>
      <c r="CD381" s="99"/>
    </row>
    <row r="382" spans="3:82" ht="15.75" customHeight="1" x14ac:dyDescent="0.3">
      <c r="C382" s="2"/>
      <c r="D382" s="2"/>
      <c r="E382" s="99"/>
      <c r="F382" s="99"/>
      <c r="G382" s="99"/>
      <c r="H382" s="99"/>
      <c r="I382" s="99"/>
      <c r="J382" s="2"/>
      <c r="K382" s="99"/>
      <c r="L382" s="114"/>
      <c r="M382" s="114"/>
      <c r="N382" s="99"/>
      <c r="O382" s="99"/>
      <c r="P382" s="99"/>
      <c r="Q382" s="2"/>
      <c r="R382" s="99"/>
      <c r="S382" s="99"/>
      <c r="T382" s="114"/>
      <c r="U382" s="114"/>
      <c r="V382" s="99"/>
      <c r="W382" s="99"/>
      <c r="X382" s="99"/>
      <c r="Y382" s="99"/>
      <c r="Z382" s="99"/>
      <c r="AA382" s="99"/>
      <c r="AB382" s="99"/>
      <c r="AC382" s="99"/>
      <c r="AD382" s="99"/>
      <c r="AE382" s="2"/>
      <c r="AF382" s="99"/>
      <c r="AG382" s="99"/>
      <c r="AH382" s="99"/>
      <c r="AI382" s="99"/>
      <c r="AJ382" s="99"/>
      <c r="AK382" s="99"/>
      <c r="AL382" s="99"/>
      <c r="AM382" s="99"/>
      <c r="AN382" s="99"/>
      <c r="AO382" s="99"/>
      <c r="AP382" s="99"/>
      <c r="AQ382" s="99"/>
      <c r="AR382" s="99"/>
      <c r="AS382" s="99"/>
      <c r="AT382" s="99"/>
      <c r="AU382" s="99"/>
      <c r="AV382" s="99"/>
      <c r="AW382" s="99"/>
      <c r="AX382" s="99"/>
      <c r="AY382" s="99"/>
      <c r="AZ382" s="99"/>
      <c r="BA382" s="99"/>
      <c r="BB382" s="99"/>
      <c r="BC382" s="99"/>
      <c r="BD382" s="99"/>
      <c r="BE382" s="99"/>
      <c r="BF382" s="2"/>
      <c r="BG382" s="2"/>
      <c r="BH382" s="2"/>
      <c r="BI382" s="99"/>
      <c r="BJ382" s="99"/>
      <c r="BK382" s="99"/>
      <c r="BL382" s="99"/>
      <c r="BM382" s="99"/>
      <c r="BN382" s="99"/>
      <c r="BO382" s="99"/>
      <c r="BP382" s="99"/>
      <c r="BQ382" s="99"/>
      <c r="CD382" s="99"/>
    </row>
    <row r="383" spans="3:82" ht="15.75" customHeight="1" x14ac:dyDescent="0.3">
      <c r="C383" s="2"/>
      <c r="D383" s="2"/>
      <c r="E383" s="99"/>
      <c r="F383" s="99"/>
      <c r="G383" s="99"/>
      <c r="H383" s="99"/>
      <c r="I383" s="99"/>
      <c r="J383" s="2"/>
      <c r="K383" s="99"/>
      <c r="L383" s="114"/>
      <c r="M383" s="114"/>
      <c r="N383" s="99"/>
      <c r="O383" s="99"/>
      <c r="P383" s="99"/>
      <c r="Q383" s="2"/>
      <c r="R383" s="99"/>
      <c r="S383" s="99"/>
      <c r="T383" s="114"/>
      <c r="U383" s="114"/>
      <c r="V383" s="99"/>
      <c r="W383" s="99"/>
      <c r="X383" s="99"/>
      <c r="Y383" s="99"/>
      <c r="Z383" s="99"/>
      <c r="AA383" s="99"/>
      <c r="AB383" s="99"/>
      <c r="AC383" s="99"/>
      <c r="AD383" s="99"/>
      <c r="AE383" s="2"/>
      <c r="AF383" s="99"/>
      <c r="AG383" s="99"/>
      <c r="AH383" s="99"/>
      <c r="AI383" s="99"/>
      <c r="AJ383" s="99"/>
      <c r="AK383" s="99"/>
      <c r="AL383" s="99"/>
      <c r="AM383" s="99"/>
      <c r="AN383" s="99"/>
      <c r="AO383" s="99"/>
      <c r="AP383" s="99"/>
      <c r="AQ383" s="99"/>
      <c r="AR383" s="99"/>
      <c r="AS383" s="99"/>
      <c r="AT383" s="99"/>
      <c r="AU383" s="99"/>
      <c r="AV383" s="99"/>
      <c r="AW383" s="99"/>
      <c r="AX383" s="99"/>
      <c r="AY383" s="99"/>
      <c r="AZ383" s="99"/>
      <c r="BA383" s="99"/>
      <c r="BB383" s="99"/>
      <c r="BC383" s="99"/>
      <c r="BD383" s="99"/>
      <c r="BE383" s="99"/>
      <c r="BF383" s="2"/>
      <c r="BG383" s="2"/>
      <c r="BH383" s="2"/>
      <c r="BI383" s="99"/>
      <c r="BJ383" s="99"/>
      <c r="BK383" s="99"/>
      <c r="BL383" s="99"/>
      <c r="BM383" s="99"/>
      <c r="BN383" s="99"/>
      <c r="BO383" s="99"/>
      <c r="BP383" s="99"/>
      <c r="BQ383" s="99"/>
      <c r="CD383" s="99"/>
    </row>
    <row r="384" spans="3:82" ht="15.75" customHeight="1" x14ac:dyDescent="0.3">
      <c r="C384" s="2"/>
      <c r="D384" s="2"/>
      <c r="E384" s="99"/>
      <c r="F384" s="99"/>
      <c r="G384" s="99"/>
      <c r="H384" s="99"/>
      <c r="I384" s="99"/>
      <c r="J384" s="2"/>
      <c r="K384" s="99"/>
      <c r="L384" s="114"/>
      <c r="M384" s="114"/>
      <c r="N384" s="99"/>
      <c r="O384" s="99"/>
      <c r="P384" s="99"/>
      <c r="Q384" s="2"/>
      <c r="R384" s="99"/>
      <c r="S384" s="99"/>
      <c r="T384" s="114"/>
      <c r="U384" s="114"/>
      <c r="V384" s="99"/>
      <c r="W384" s="99"/>
      <c r="X384" s="99"/>
      <c r="Y384" s="99"/>
      <c r="Z384" s="99"/>
      <c r="AA384" s="99"/>
      <c r="AB384" s="99"/>
      <c r="AC384" s="99"/>
      <c r="AD384" s="99"/>
      <c r="AE384" s="2"/>
      <c r="AF384" s="99"/>
      <c r="AG384" s="99"/>
      <c r="AH384" s="99"/>
      <c r="AI384" s="99"/>
      <c r="AJ384" s="99"/>
      <c r="AK384" s="99"/>
      <c r="AL384" s="99"/>
      <c r="AM384" s="99"/>
      <c r="AN384" s="99"/>
      <c r="AO384" s="99"/>
      <c r="AP384" s="99"/>
      <c r="AQ384" s="99"/>
      <c r="AR384" s="99"/>
      <c r="AS384" s="99"/>
      <c r="AT384" s="99"/>
      <c r="AU384" s="99"/>
      <c r="AV384" s="99"/>
      <c r="AW384" s="99"/>
      <c r="AX384" s="99"/>
      <c r="AY384" s="99"/>
      <c r="AZ384" s="99"/>
      <c r="BA384" s="99"/>
      <c r="BB384" s="99"/>
      <c r="BC384" s="99"/>
      <c r="BD384" s="99"/>
      <c r="BE384" s="99"/>
      <c r="BF384" s="2"/>
      <c r="BG384" s="2"/>
      <c r="BH384" s="2"/>
      <c r="BI384" s="99"/>
      <c r="BJ384" s="99"/>
      <c r="BK384" s="99"/>
      <c r="BL384" s="99"/>
      <c r="BM384" s="99"/>
      <c r="BN384" s="99"/>
      <c r="BO384" s="99"/>
      <c r="BP384" s="99"/>
      <c r="BQ384" s="99"/>
      <c r="CD384" s="99"/>
    </row>
    <row r="385" spans="3:82" ht="15.75" customHeight="1" x14ac:dyDescent="0.3">
      <c r="C385" s="2"/>
      <c r="D385" s="2"/>
      <c r="E385" s="99"/>
      <c r="F385" s="99"/>
      <c r="G385" s="99"/>
      <c r="H385" s="99"/>
      <c r="I385" s="99"/>
      <c r="J385" s="2"/>
      <c r="K385" s="99"/>
      <c r="L385" s="114"/>
      <c r="M385" s="114"/>
      <c r="N385" s="99"/>
      <c r="O385" s="99"/>
      <c r="P385" s="99"/>
      <c r="Q385" s="2"/>
      <c r="R385" s="99"/>
      <c r="S385" s="99"/>
      <c r="T385" s="114"/>
      <c r="U385" s="114"/>
      <c r="V385" s="99"/>
      <c r="W385" s="99"/>
      <c r="X385" s="99"/>
      <c r="Y385" s="99"/>
      <c r="Z385" s="99"/>
      <c r="AA385" s="99"/>
      <c r="AB385" s="99"/>
      <c r="AC385" s="99"/>
      <c r="AD385" s="99"/>
      <c r="AE385" s="2"/>
      <c r="AF385" s="99"/>
      <c r="AG385" s="99"/>
      <c r="AH385" s="99"/>
      <c r="AI385" s="99"/>
      <c r="AJ385" s="99"/>
      <c r="AK385" s="99"/>
      <c r="AL385" s="99"/>
      <c r="AM385" s="99"/>
      <c r="AN385" s="99"/>
      <c r="AO385" s="99"/>
      <c r="AP385" s="99"/>
      <c r="AQ385" s="99"/>
      <c r="AR385" s="99"/>
      <c r="AS385" s="99"/>
      <c r="AT385" s="99"/>
      <c r="AU385" s="99"/>
      <c r="AV385" s="99"/>
      <c r="AW385" s="99"/>
      <c r="AX385" s="99"/>
      <c r="AY385" s="99"/>
      <c r="AZ385" s="99"/>
      <c r="BA385" s="99"/>
      <c r="BB385" s="99"/>
      <c r="BC385" s="99"/>
      <c r="BD385" s="99"/>
      <c r="BE385" s="99"/>
      <c r="BF385" s="2"/>
      <c r="BG385" s="2"/>
      <c r="BH385" s="2"/>
      <c r="BI385" s="99"/>
      <c r="BJ385" s="99"/>
      <c r="BK385" s="99"/>
      <c r="BL385" s="99"/>
      <c r="BM385" s="99"/>
      <c r="BN385" s="99"/>
      <c r="BO385" s="99"/>
      <c r="BP385" s="99"/>
      <c r="BQ385" s="99"/>
      <c r="CD385" s="99"/>
    </row>
    <row r="386" spans="3:82" ht="15.75" customHeight="1" x14ac:dyDescent="0.3">
      <c r="C386" s="2"/>
      <c r="D386" s="2"/>
      <c r="E386" s="99"/>
      <c r="F386" s="99"/>
      <c r="G386" s="99"/>
      <c r="H386" s="99"/>
      <c r="I386" s="99"/>
      <c r="J386" s="2"/>
      <c r="K386" s="99"/>
      <c r="L386" s="114"/>
      <c r="M386" s="114"/>
      <c r="N386" s="99"/>
      <c r="O386" s="99"/>
      <c r="P386" s="99"/>
      <c r="Q386" s="2"/>
      <c r="R386" s="99"/>
      <c r="S386" s="99"/>
      <c r="T386" s="114"/>
      <c r="U386" s="114"/>
      <c r="V386" s="99"/>
      <c r="W386" s="99"/>
      <c r="X386" s="99"/>
      <c r="Y386" s="99"/>
      <c r="Z386" s="99"/>
      <c r="AA386" s="99"/>
      <c r="AB386" s="99"/>
      <c r="AC386" s="99"/>
      <c r="AD386" s="99"/>
      <c r="AE386" s="2"/>
      <c r="AF386" s="99"/>
      <c r="AG386" s="99"/>
      <c r="AH386" s="99"/>
      <c r="AI386" s="99"/>
      <c r="AJ386" s="99"/>
      <c r="AK386" s="99"/>
      <c r="AL386" s="99"/>
      <c r="AM386" s="99"/>
      <c r="AN386" s="99"/>
      <c r="AO386" s="99"/>
      <c r="AP386" s="99"/>
      <c r="AQ386" s="99"/>
      <c r="AR386" s="99"/>
      <c r="AS386" s="99"/>
      <c r="AT386" s="99"/>
      <c r="AU386" s="99"/>
      <c r="AV386" s="99"/>
      <c r="AW386" s="99"/>
      <c r="AX386" s="99"/>
      <c r="AY386" s="99"/>
      <c r="AZ386" s="99"/>
      <c r="BA386" s="99"/>
      <c r="BB386" s="99"/>
      <c r="BC386" s="99"/>
      <c r="BD386" s="99"/>
      <c r="BE386" s="99"/>
      <c r="BF386" s="2"/>
      <c r="BG386" s="2"/>
      <c r="BH386" s="2"/>
      <c r="BI386" s="99"/>
      <c r="BJ386" s="99"/>
      <c r="BK386" s="99"/>
      <c r="BL386" s="99"/>
      <c r="BM386" s="99"/>
      <c r="BN386" s="99"/>
      <c r="BO386" s="99"/>
      <c r="BP386" s="99"/>
      <c r="BQ386" s="99"/>
      <c r="CD386" s="99"/>
    </row>
    <row r="387" spans="3:82" ht="15.75" customHeight="1" x14ac:dyDescent="0.3">
      <c r="C387" s="2"/>
      <c r="D387" s="2"/>
      <c r="E387" s="99"/>
      <c r="F387" s="99"/>
      <c r="G387" s="99"/>
      <c r="H387" s="99"/>
      <c r="I387" s="99"/>
      <c r="J387" s="2"/>
      <c r="K387" s="99"/>
      <c r="L387" s="114"/>
      <c r="M387" s="114"/>
      <c r="N387" s="99"/>
      <c r="O387" s="99"/>
      <c r="P387" s="99"/>
      <c r="Q387" s="2"/>
      <c r="R387" s="99"/>
      <c r="S387" s="99"/>
      <c r="T387" s="114"/>
      <c r="U387" s="114"/>
      <c r="V387" s="99"/>
      <c r="W387" s="99"/>
      <c r="X387" s="99"/>
      <c r="Y387" s="99"/>
      <c r="Z387" s="99"/>
      <c r="AA387" s="99"/>
      <c r="AB387" s="99"/>
      <c r="AC387" s="99"/>
      <c r="AD387" s="99"/>
      <c r="AE387" s="2"/>
      <c r="AF387" s="99"/>
      <c r="AG387" s="99"/>
      <c r="AH387" s="99"/>
      <c r="AI387" s="99"/>
      <c r="AJ387" s="99"/>
      <c r="AK387" s="99"/>
      <c r="AL387" s="99"/>
      <c r="AM387" s="99"/>
      <c r="AN387" s="99"/>
      <c r="AO387" s="99"/>
      <c r="AP387" s="99"/>
      <c r="AQ387" s="99"/>
      <c r="AR387" s="99"/>
      <c r="AS387" s="99"/>
      <c r="AT387" s="99"/>
      <c r="AU387" s="99"/>
      <c r="AV387" s="99"/>
      <c r="AW387" s="99"/>
      <c r="AX387" s="99"/>
      <c r="AY387" s="99"/>
      <c r="AZ387" s="99"/>
      <c r="BA387" s="99"/>
      <c r="BB387" s="99"/>
      <c r="BC387" s="99"/>
      <c r="BD387" s="99"/>
      <c r="BE387" s="99"/>
      <c r="BF387" s="2"/>
      <c r="BG387" s="2"/>
      <c r="BH387" s="2"/>
      <c r="BI387" s="99"/>
      <c r="BJ387" s="99"/>
      <c r="BK387" s="99"/>
      <c r="BL387" s="99"/>
      <c r="BM387" s="99"/>
      <c r="BN387" s="99"/>
      <c r="BO387" s="99"/>
      <c r="BP387" s="99"/>
      <c r="BQ387" s="99"/>
      <c r="CD387" s="99"/>
    </row>
    <row r="388" spans="3:82" ht="15.75" customHeight="1" x14ac:dyDescent="0.3">
      <c r="C388" s="2"/>
      <c r="D388" s="2"/>
      <c r="E388" s="99"/>
      <c r="F388" s="99"/>
      <c r="G388" s="99"/>
      <c r="H388" s="99"/>
      <c r="I388" s="99"/>
      <c r="J388" s="2"/>
      <c r="K388" s="99"/>
      <c r="L388" s="114"/>
      <c r="M388" s="114"/>
      <c r="N388" s="99"/>
      <c r="O388" s="99"/>
      <c r="P388" s="99"/>
      <c r="Q388" s="2"/>
      <c r="R388" s="99"/>
      <c r="S388" s="99"/>
      <c r="T388" s="114"/>
      <c r="U388" s="114"/>
      <c r="V388" s="99"/>
      <c r="W388" s="99"/>
      <c r="X388" s="99"/>
      <c r="Y388" s="99"/>
      <c r="Z388" s="99"/>
      <c r="AA388" s="99"/>
      <c r="AB388" s="99"/>
      <c r="AC388" s="99"/>
      <c r="AD388" s="99"/>
      <c r="AE388" s="2"/>
      <c r="AF388" s="99"/>
      <c r="AG388" s="99"/>
      <c r="AH388" s="99"/>
      <c r="AI388" s="99"/>
      <c r="AJ388" s="99"/>
      <c r="AK388" s="99"/>
      <c r="AL388" s="99"/>
      <c r="AM388" s="99"/>
      <c r="AN388" s="99"/>
      <c r="AO388" s="99"/>
      <c r="AP388" s="99"/>
      <c r="AQ388" s="99"/>
      <c r="AR388" s="99"/>
      <c r="AS388" s="99"/>
      <c r="AT388" s="99"/>
      <c r="AU388" s="99"/>
      <c r="AV388" s="99"/>
      <c r="AW388" s="99"/>
      <c r="AX388" s="99"/>
      <c r="AY388" s="99"/>
      <c r="AZ388" s="99"/>
      <c r="BA388" s="99"/>
      <c r="BB388" s="99"/>
      <c r="BC388" s="99"/>
      <c r="BD388" s="99"/>
      <c r="BE388" s="99"/>
      <c r="BF388" s="2"/>
      <c r="BG388" s="2"/>
      <c r="BH388" s="2"/>
      <c r="BI388" s="99"/>
      <c r="BJ388" s="99"/>
      <c r="BK388" s="99"/>
      <c r="BL388" s="99"/>
      <c r="BM388" s="99"/>
      <c r="BN388" s="99"/>
      <c r="BO388" s="99"/>
      <c r="BP388" s="99"/>
      <c r="BQ388" s="99"/>
      <c r="CD388" s="99"/>
    </row>
    <row r="389" spans="3:82" ht="15.75" customHeight="1" x14ac:dyDescent="0.3">
      <c r="C389" s="2"/>
      <c r="D389" s="2"/>
      <c r="E389" s="99"/>
      <c r="F389" s="99"/>
      <c r="G389" s="99"/>
      <c r="H389" s="99"/>
      <c r="I389" s="99"/>
      <c r="J389" s="2"/>
      <c r="K389" s="99"/>
      <c r="L389" s="114"/>
      <c r="M389" s="114"/>
      <c r="N389" s="99"/>
      <c r="O389" s="99"/>
      <c r="P389" s="99"/>
      <c r="Q389" s="2"/>
      <c r="R389" s="99"/>
      <c r="S389" s="99"/>
      <c r="T389" s="114"/>
      <c r="U389" s="114"/>
      <c r="V389" s="99"/>
      <c r="W389" s="99"/>
      <c r="X389" s="99"/>
      <c r="Y389" s="99"/>
      <c r="Z389" s="99"/>
      <c r="AA389" s="99"/>
      <c r="AB389" s="99"/>
      <c r="AC389" s="99"/>
      <c r="AD389" s="99"/>
      <c r="AE389" s="2"/>
      <c r="AF389" s="99"/>
      <c r="AG389" s="99"/>
      <c r="AH389" s="99"/>
      <c r="AI389" s="99"/>
      <c r="AJ389" s="99"/>
      <c r="AK389" s="99"/>
      <c r="AL389" s="99"/>
      <c r="AM389" s="99"/>
      <c r="AN389" s="99"/>
      <c r="AO389" s="99"/>
      <c r="AP389" s="99"/>
      <c r="AQ389" s="99"/>
      <c r="AR389" s="99"/>
      <c r="AS389" s="99"/>
      <c r="AT389" s="99"/>
      <c r="AU389" s="99"/>
      <c r="AV389" s="99"/>
      <c r="AW389" s="99"/>
      <c r="AX389" s="99"/>
      <c r="AY389" s="99"/>
      <c r="AZ389" s="99"/>
      <c r="BA389" s="99"/>
      <c r="BB389" s="99"/>
      <c r="BC389" s="99"/>
      <c r="BD389" s="99"/>
      <c r="BE389" s="99"/>
      <c r="BF389" s="2"/>
      <c r="BG389" s="2"/>
      <c r="BH389" s="2"/>
      <c r="BI389" s="99"/>
      <c r="BJ389" s="99"/>
      <c r="BK389" s="99"/>
      <c r="BL389" s="99"/>
      <c r="BM389" s="99"/>
      <c r="BN389" s="99"/>
      <c r="BO389" s="99"/>
      <c r="BP389" s="99"/>
      <c r="BQ389" s="99"/>
      <c r="CD389" s="99"/>
    </row>
    <row r="390" spans="3:82" ht="15.75" customHeight="1" x14ac:dyDescent="0.3">
      <c r="C390" s="2"/>
      <c r="D390" s="2"/>
      <c r="E390" s="99"/>
      <c r="F390" s="99"/>
      <c r="G390" s="99"/>
      <c r="H390" s="99"/>
      <c r="I390" s="99"/>
      <c r="J390" s="2"/>
      <c r="K390" s="99"/>
      <c r="L390" s="114"/>
      <c r="M390" s="114"/>
      <c r="N390" s="99"/>
      <c r="O390" s="99"/>
      <c r="P390" s="99"/>
      <c r="Q390" s="2"/>
      <c r="R390" s="99"/>
      <c r="S390" s="99"/>
      <c r="T390" s="114"/>
      <c r="U390" s="114"/>
      <c r="V390" s="99"/>
      <c r="W390" s="99"/>
      <c r="X390" s="99"/>
      <c r="Y390" s="99"/>
      <c r="Z390" s="99"/>
      <c r="AA390" s="99"/>
      <c r="AB390" s="99"/>
      <c r="AC390" s="99"/>
      <c r="AD390" s="99"/>
      <c r="AE390" s="2"/>
      <c r="AF390" s="99"/>
      <c r="AG390" s="99"/>
      <c r="AH390" s="99"/>
      <c r="AI390" s="99"/>
      <c r="AJ390" s="99"/>
      <c r="AK390" s="99"/>
      <c r="AL390" s="99"/>
      <c r="AM390" s="99"/>
      <c r="AN390" s="99"/>
      <c r="AO390" s="99"/>
      <c r="AP390" s="99"/>
      <c r="AQ390" s="99"/>
      <c r="AR390" s="99"/>
      <c r="AS390" s="99"/>
      <c r="AT390" s="99"/>
      <c r="AU390" s="99"/>
      <c r="AV390" s="99"/>
      <c r="AW390" s="99"/>
      <c r="AX390" s="99"/>
      <c r="AY390" s="99"/>
      <c r="AZ390" s="99"/>
      <c r="BA390" s="99"/>
      <c r="BB390" s="99"/>
      <c r="BC390" s="99"/>
      <c r="BD390" s="99"/>
      <c r="BE390" s="99"/>
      <c r="BF390" s="2"/>
      <c r="BG390" s="2"/>
      <c r="BH390" s="2"/>
      <c r="BI390" s="99"/>
      <c r="BJ390" s="99"/>
      <c r="BK390" s="99"/>
      <c r="BL390" s="99"/>
      <c r="BM390" s="99"/>
      <c r="BN390" s="99"/>
      <c r="BO390" s="99"/>
      <c r="BP390" s="99"/>
      <c r="BQ390" s="99"/>
      <c r="CD390" s="99"/>
    </row>
    <row r="391" spans="3:82" ht="15.75" customHeight="1" x14ac:dyDescent="0.3">
      <c r="C391" s="2"/>
      <c r="D391" s="2"/>
      <c r="E391" s="99"/>
      <c r="F391" s="99"/>
      <c r="G391" s="99"/>
      <c r="H391" s="99"/>
      <c r="I391" s="99"/>
      <c r="J391" s="2"/>
      <c r="K391" s="99"/>
      <c r="L391" s="114"/>
      <c r="M391" s="114"/>
      <c r="N391" s="99"/>
      <c r="O391" s="99"/>
      <c r="P391" s="99"/>
      <c r="Q391" s="2"/>
      <c r="R391" s="99"/>
      <c r="S391" s="99"/>
      <c r="T391" s="114"/>
      <c r="U391" s="114"/>
      <c r="V391" s="99"/>
      <c r="W391" s="99"/>
      <c r="X391" s="99"/>
      <c r="Y391" s="99"/>
      <c r="Z391" s="99"/>
      <c r="AA391" s="99"/>
      <c r="AB391" s="99"/>
      <c r="AC391" s="99"/>
      <c r="AD391" s="99"/>
      <c r="AE391" s="2"/>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c r="BB391" s="99"/>
      <c r="BC391" s="99"/>
      <c r="BD391" s="99"/>
      <c r="BE391" s="99"/>
      <c r="BF391" s="2"/>
      <c r="BG391" s="2"/>
      <c r="BH391" s="2"/>
      <c r="BI391" s="99"/>
      <c r="BJ391" s="99"/>
      <c r="BK391" s="99"/>
      <c r="BL391" s="99"/>
      <c r="BM391" s="99"/>
      <c r="BN391" s="99"/>
      <c r="BO391" s="99"/>
      <c r="BP391" s="99"/>
      <c r="BQ391" s="99"/>
      <c r="CD391" s="99"/>
    </row>
    <row r="392" spans="3:82" ht="15.75" customHeight="1" x14ac:dyDescent="0.3">
      <c r="C392" s="2"/>
      <c r="D392" s="2"/>
      <c r="E392" s="99"/>
      <c r="F392" s="99"/>
      <c r="G392" s="99"/>
      <c r="H392" s="99"/>
      <c r="I392" s="99"/>
      <c r="J392" s="2"/>
      <c r="K392" s="99"/>
      <c r="L392" s="114"/>
      <c r="M392" s="114"/>
      <c r="N392" s="99"/>
      <c r="O392" s="99"/>
      <c r="P392" s="99"/>
      <c r="Q392" s="2"/>
      <c r="R392" s="99"/>
      <c r="S392" s="99"/>
      <c r="T392" s="114"/>
      <c r="U392" s="114"/>
      <c r="V392" s="99"/>
      <c r="W392" s="99"/>
      <c r="X392" s="99"/>
      <c r="Y392" s="99"/>
      <c r="Z392" s="99"/>
      <c r="AA392" s="99"/>
      <c r="AB392" s="99"/>
      <c r="AC392" s="99"/>
      <c r="AD392" s="99"/>
      <c r="AE392" s="2"/>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c r="BB392" s="99"/>
      <c r="BC392" s="99"/>
      <c r="BD392" s="99"/>
      <c r="BE392" s="99"/>
      <c r="BF392" s="2"/>
      <c r="BG392" s="2"/>
      <c r="BH392" s="2"/>
      <c r="BI392" s="99"/>
      <c r="BJ392" s="99"/>
      <c r="BK392" s="99"/>
      <c r="BL392" s="99"/>
      <c r="BM392" s="99"/>
      <c r="BN392" s="99"/>
      <c r="BO392" s="99"/>
      <c r="BP392" s="99"/>
      <c r="BQ392" s="99"/>
      <c r="CD392" s="99"/>
    </row>
    <row r="393" spans="3:82" ht="15.75" customHeight="1" x14ac:dyDescent="0.3">
      <c r="C393" s="2"/>
      <c r="D393" s="2"/>
      <c r="E393" s="99"/>
      <c r="F393" s="99"/>
      <c r="G393" s="99"/>
      <c r="H393" s="99"/>
      <c r="I393" s="99"/>
      <c r="J393" s="2"/>
      <c r="K393" s="99"/>
      <c r="L393" s="114"/>
      <c r="M393" s="114"/>
      <c r="N393" s="99"/>
      <c r="O393" s="99"/>
      <c r="P393" s="99"/>
      <c r="Q393" s="2"/>
      <c r="R393" s="99"/>
      <c r="S393" s="99"/>
      <c r="T393" s="114"/>
      <c r="U393" s="114"/>
      <c r="V393" s="99"/>
      <c r="W393" s="99"/>
      <c r="X393" s="99"/>
      <c r="Y393" s="99"/>
      <c r="Z393" s="99"/>
      <c r="AA393" s="99"/>
      <c r="AB393" s="99"/>
      <c r="AC393" s="99"/>
      <c r="AD393" s="99"/>
      <c r="AE393" s="2"/>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c r="BB393" s="99"/>
      <c r="BC393" s="99"/>
      <c r="BD393" s="99"/>
      <c r="BE393" s="99"/>
      <c r="BF393" s="2"/>
      <c r="BG393" s="2"/>
      <c r="BH393" s="2"/>
      <c r="BI393" s="99"/>
      <c r="BJ393" s="99"/>
      <c r="BK393" s="99"/>
      <c r="BL393" s="99"/>
      <c r="BM393" s="99"/>
      <c r="BN393" s="99"/>
      <c r="BO393" s="99"/>
      <c r="BP393" s="99"/>
      <c r="BQ393" s="99"/>
      <c r="CD393" s="99"/>
    </row>
    <row r="394" spans="3:82" ht="15.75" customHeight="1" x14ac:dyDescent="0.3">
      <c r="C394" s="2"/>
      <c r="D394" s="2"/>
      <c r="E394" s="99"/>
      <c r="F394" s="99"/>
      <c r="G394" s="99"/>
      <c r="H394" s="99"/>
      <c r="I394" s="99"/>
      <c r="J394" s="2"/>
      <c r="K394" s="99"/>
      <c r="L394" s="114"/>
      <c r="M394" s="114"/>
      <c r="N394" s="99"/>
      <c r="O394" s="99"/>
      <c r="P394" s="99"/>
      <c r="Q394" s="2"/>
      <c r="R394" s="99"/>
      <c r="S394" s="99"/>
      <c r="T394" s="114"/>
      <c r="U394" s="114"/>
      <c r="V394" s="99"/>
      <c r="W394" s="99"/>
      <c r="X394" s="99"/>
      <c r="Y394" s="99"/>
      <c r="Z394" s="99"/>
      <c r="AA394" s="99"/>
      <c r="AB394" s="99"/>
      <c r="AC394" s="99"/>
      <c r="AD394" s="99"/>
      <c r="AE394" s="2"/>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c r="BB394" s="99"/>
      <c r="BC394" s="99"/>
      <c r="BD394" s="99"/>
      <c r="BE394" s="99"/>
      <c r="BF394" s="2"/>
      <c r="BG394" s="2"/>
      <c r="BH394" s="2"/>
      <c r="BI394" s="99"/>
      <c r="BJ394" s="99"/>
      <c r="BK394" s="99"/>
      <c r="BL394" s="99"/>
      <c r="BM394" s="99"/>
      <c r="BN394" s="99"/>
      <c r="BO394" s="99"/>
      <c r="BP394" s="99"/>
      <c r="BQ394" s="99"/>
      <c r="CD394" s="99"/>
    </row>
    <row r="395" spans="3:82" ht="15.75" customHeight="1" x14ac:dyDescent="0.3">
      <c r="C395" s="2"/>
      <c r="D395" s="2"/>
      <c r="E395" s="99"/>
      <c r="F395" s="99"/>
      <c r="G395" s="99"/>
      <c r="H395" s="99"/>
      <c r="I395" s="99"/>
      <c r="J395" s="2"/>
      <c r="K395" s="99"/>
      <c r="L395" s="114"/>
      <c r="M395" s="114"/>
      <c r="N395" s="99"/>
      <c r="O395" s="99"/>
      <c r="P395" s="99"/>
      <c r="Q395" s="2"/>
      <c r="R395" s="99"/>
      <c r="S395" s="99"/>
      <c r="T395" s="114"/>
      <c r="U395" s="114"/>
      <c r="V395" s="99"/>
      <c r="W395" s="99"/>
      <c r="X395" s="99"/>
      <c r="Y395" s="99"/>
      <c r="Z395" s="99"/>
      <c r="AA395" s="99"/>
      <c r="AB395" s="99"/>
      <c r="AC395" s="99"/>
      <c r="AD395" s="99"/>
      <c r="AE395" s="2"/>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c r="BB395" s="99"/>
      <c r="BC395" s="99"/>
      <c r="BD395" s="99"/>
      <c r="BE395" s="99"/>
      <c r="BF395" s="2"/>
      <c r="BG395" s="2"/>
      <c r="BH395" s="2"/>
      <c r="BI395" s="99"/>
      <c r="BJ395" s="99"/>
      <c r="BK395" s="99"/>
      <c r="BL395" s="99"/>
      <c r="BM395" s="99"/>
      <c r="BN395" s="99"/>
      <c r="BO395" s="99"/>
      <c r="BP395" s="99"/>
      <c r="BQ395" s="99"/>
      <c r="CD395" s="99"/>
    </row>
    <row r="396" spans="3:82" ht="15.75" customHeight="1" x14ac:dyDescent="0.3">
      <c r="C396" s="2"/>
      <c r="D396" s="2"/>
      <c r="E396" s="99"/>
      <c r="F396" s="99"/>
      <c r="G396" s="99"/>
      <c r="H396" s="99"/>
      <c r="I396" s="99"/>
      <c r="J396" s="2"/>
      <c r="K396" s="99"/>
      <c r="L396" s="114"/>
      <c r="M396" s="114"/>
      <c r="N396" s="99"/>
      <c r="O396" s="99"/>
      <c r="P396" s="99"/>
      <c r="Q396" s="2"/>
      <c r="R396" s="99"/>
      <c r="S396" s="99"/>
      <c r="T396" s="114"/>
      <c r="U396" s="114"/>
      <c r="V396" s="99"/>
      <c r="W396" s="99"/>
      <c r="X396" s="99"/>
      <c r="Y396" s="99"/>
      <c r="Z396" s="99"/>
      <c r="AA396" s="99"/>
      <c r="AB396" s="99"/>
      <c r="AC396" s="99"/>
      <c r="AD396" s="99"/>
      <c r="AE396" s="2"/>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c r="BB396" s="99"/>
      <c r="BC396" s="99"/>
      <c r="BD396" s="99"/>
      <c r="BE396" s="99"/>
      <c r="BF396" s="2"/>
      <c r="BG396" s="2"/>
      <c r="BH396" s="2"/>
      <c r="BI396" s="99"/>
      <c r="BJ396" s="99"/>
      <c r="BK396" s="99"/>
      <c r="BL396" s="99"/>
      <c r="BM396" s="99"/>
      <c r="BN396" s="99"/>
      <c r="BO396" s="99"/>
      <c r="BP396" s="99"/>
      <c r="BQ396" s="99"/>
      <c r="CD396" s="99"/>
    </row>
    <row r="397" spans="3:82" ht="15.75" customHeight="1" x14ac:dyDescent="0.3">
      <c r="C397" s="2"/>
      <c r="D397" s="2"/>
      <c r="E397" s="99"/>
      <c r="F397" s="99"/>
      <c r="G397" s="99"/>
      <c r="H397" s="99"/>
      <c r="I397" s="99"/>
      <c r="J397" s="2"/>
      <c r="K397" s="99"/>
      <c r="L397" s="114"/>
      <c r="M397" s="114"/>
      <c r="N397" s="99"/>
      <c r="O397" s="99"/>
      <c r="P397" s="99"/>
      <c r="Q397" s="2"/>
      <c r="R397" s="99"/>
      <c r="S397" s="99"/>
      <c r="T397" s="114"/>
      <c r="U397" s="114"/>
      <c r="V397" s="99"/>
      <c r="W397" s="99"/>
      <c r="X397" s="99"/>
      <c r="Y397" s="99"/>
      <c r="Z397" s="99"/>
      <c r="AA397" s="99"/>
      <c r="AB397" s="99"/>
      <c r="AC397" s="99"/>
      <c r="AD397" s="99"/>
      <c r="AE397" s="2"/>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c r="BB397" s="99"/>
      <c r="BC397" s="99"/>
      <c r="BD397" s="99"/>
      <c r="BE397" s="99"/>
      <c r="BF397" s="2"/>
      <c r="BG397" s="2"/>
      <c r="BH397" s="2"/>
      <c r="BI397" s="99"/>
      <c r="BJ397" s="99"/>
      <c r="BK397" s="99"/>
      <c r="BL397" s="99"/>
      <c r="BM397" s="99"/>
      <c r="BN397" s="99"/>
      <c r="BO397" s="99"/>
      <c r="BP397" s="99"/>
      <c r="BQ397" s="99"/>
      <c r="CD397" s="99"/>
    </row>
    <row r="398" spans="3:82" ht="15.75" customHeight="1" x14ac:dyDescent="0.3">
      <c r="C398" s="2"/>
      <c r="D398" s="2"/>
      <c r="E398" s="99"/>
      <c r="F398" s="99"/>
      <c r="G398" s="99"/>
      <c r="H398" s="99"/>
      <c r="I398" s="99"/>
      <c r="J398" s="2"/>
      <c r="K398" s="99"/>
      <c r="L398" s="114"/>
      <c r="M398" s="114"/>
      <c r="N398" s="99"/>
      <c r="O398" s="99"/>
      <c r="P398" s="99"/>
      <c r="Q398" s="2"/>
      <c r="R398" s="99"/>
      <c r="S398" s="99"/>
      <c r="T398" s="114"/>
      <c r="U398" s="114"/>
      <c r="V398" s="99"/>
      <c r="W398" s="99"/>
      <c r="X398" s="99"/>
      <c r="Y398" s="99"/>
      <c r="Z398" s="99"/>
      <c r="AA398" s="99"/>
      <c r="AB398" s="99"/>
      <c r="AC398" s="99"/>
      <c r="AD398" s="99"/>
      <c r="AE398" s="2"/>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c r="BB398" s="99"/>
      <c r="BC398" s="99"/>
      <c r="BD398" s="99"/>
      <c r="BE398" s="99"/>
      <c r="BF398" s="2"/>
      <c r="BG398" s="2"/>
      <c r="BH398" s="2"/>
      <c r="BI398" s="99"/>
      <c r="BJ398" s="99"/>
      <c r="BK398" s="99"/>
      <c r="BL398" s="99"/>
      <c r="BM398" s="99"/>
      <c r="BN398" s="99"/>
      <c r="BO398" s="99"/>
      <c r="BP398" s="99"/>
      <c r="BQ398" s="99"/>
      <c r="CD398" s="99"/>
    </row>
    <row r="399" spans="3:82" ht="15.75" customHeight="1" x14ac:dyDescent="0.3">
      <c r="C399" s="2"/>
      <c r="D399" s="2"/>
      <c r="E399" s="99"/>
      <c r="F399" s="99"/>
      <c r="G399" s="99"/>
      <c r="H399" s="99"/>
      <c r="I399" s="99"/>
      <c r="J399" s="2"/>
      <c r="K399" s="99"/>
      <c r="L399" s="114"/>
      <c r="M399" s="114"/>
      <c r="N399" s="99"/>
      <c r="O399" s="99"/>
      <c r="P399" s="99"/>
      <c r="Q399" s="2"/>
      <c r="R399" s="99"/>
      <c r="S399" s="99"/>
      <c r="T399" s="114"/>
      <c r="U399" s="114"/>
      <c r="V399" s="99"/>
      <c r="W399" s="99"/>
      <c r="X399" s="99"/>
      <c r="Y399" s="99"/>
      <c r="Z399" s="99"/>
      <c r="AA399" s="99"/>
      <c r="AB399" s="99"/>
      <c r="AC399" s="99"/>
      <c r="AD399" s="99"/>
      <c r="AE399" s="2"/>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c r="BB399" s="99"/>
      <c r="BC399" s="99"/>
      <c r="BD399" s="99"/>
      <c r="BE399" s="99"/>
      <c r="BF399" s="2"/>
      <c r="BG399" s="2"/>
      <c r="BH399" s="2"/>
      <c r="BI399" s="99"/>
      <c r="BJ399" s="99"/>
      <c r="BK399" s="99"/>
      <c r="BL399" s="99"/>
      <c r="BM399" s="99"/>
      <c r="BN399" s="99"/>
      <c r="BO399" s="99"/>
      <c r="BP399" s="99"/>
      <c r="BQ399" s="99"/>
      <c r="CD399" s="99"/>
    </row>
    <row r="400" spans="3:82" ht="15.75" customHeight="1" x14ac:dyDescent="0.3">
      <c r="C400" s="2"/>
      <c r="D400" s="2"/>
      <c r="E400" s="99"/>
      <c r="F400" s="99"/>
      <c r="G400" s="99"/>
      <c r="H400" s="99"/>
      <c r="I400" s="99"/>
      <c r="J400" s="2"/>
      <c r="K400" s="99"/>
      <c r="L400" s="114"/>
      <c r="M400" s="114"/>
      <c r="N400" s="99"/>
      <c r="O400" s="99"/>
      <c r="P400" s="99"/>
      <c r="Q400" s="2"/>
      <c r="R400" s="99"/>
      <c r="S400" s="99"/>
      <c r="T400" s="114"/>
      <c r="U400" s="114"/>
      <c r="V400" s="99"/>
      <c r="W400" s="99"/>
      <c r="X400" s="99"/>
      <c r="Y400" s="99"/>
      <c r="Z400" s="99"/>
      <c r="AA400" s="99"/>
      <c r="AB400" s="99"/>
      <c r="AC400" s="99"/>
      <c r="AD400" s="99"/>
      <c r="AE400" s="2"/>
      <c r="AF400" s="99"/>
      <c r="AG400" s="99"/>
      <c r="AH400" s="99"/>
      <c r="AI400" s="99"/>
      <c r="AJ400" s="99"/>
      <c r="AK400" s="99"/>
      <c r="AL400" s="99"/>
      <c r="AM400" s="99"/>
      <c r="AN400" s="99"/>
      <c r="AO400" s="99"/>
      <c r="AP400" s="99"/>
      <c r="AQ400" s="99"/>
      <c r="AR400" s="99"/>
      <c r="AS400" s="99"/>
      <c r="AT400" s="99"/>
      <c r="AU400" s="99"/>
      <c r="AV400" s="99"/>
      <c r="AW400" s="99"/>
      <c r="AX400" s="99"/>
      <c r="AY400" s="99"/>
      <c r="AZ400" s="99"/>
      <c r="BA400" s="99"/>
      <c r="BB400" s="99"/>
      <c r="BC400" s="99"/>
      <c r="BD400" s="99"/>
      <c r="BE400" s="99"/>
      <c r="BF400" s="2"/>
      <c r="BG400" s="2"/>
      <c r="BH400" s="2"/>
      <c r="BI400" s="99"/>
      <c r="BJ400" s="99"/>
      <c r="BK400" s="99"/>
      <c r="BL400" s="99"/>
      <c r="BM400" s="99"/>
      <c r="BN400" s="99"/>
      <c r="BO400" s="99"/>
      <c r="BP400" s="99"/>
      <c r="BQ400" s="99"/>
      <c r="CD400" s="99"/>
    </row>
    <row r="401" spans="3:82" ht="15.75" customHeight="1" x14ac:dyDescent="0.3">
      <c r="C401" s="2"/>
      <c r="D401" s="2"/>
      <c r="E401" s="99"/>
      <c r="F401" s="99"/>
      <c r="G401" s="99"/>
      <c r="H401" s="99"/>
      <c r="I401" s="99"/>
      <c r="J401" s="2"/>
      <c r="K401" s="99"/>
      <c r="L401" s="114"/>
      <c r="M401" s="114"/>
      <c r="N401" s="99"/>
      <c r="O401" s="99"/>
      <c r="P401" s="99"/>
      <c r="Q401" s="2"/>
      <c r="R401" s="99"/>
      <c r="S401" s="99"/>
      <c r="T401" s="114"/>
      <c r="U401" s="114"/>
      <c r="V401" s="99"/>
      <c r="W401" s="99"/>
      <c r="X401" s="99"/>
      <c r="Y401" s="99"/>
      <c r="Z401" s="99"/>
      <c r="AA401" s="99"/>
      <c r="AB401" s="99"/>
      <c r="AC401" s="99"/>
      <c r="AD401" s="99"/>
      <c r="AE401" s="2"/>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c r="BB401" s="99"/>
      <c r="BC401" s="99"/>
      <c r="BD401" s="99"/>
      <c r="BE401" s="99"/>
      <c r="BF401" s="2"/>
      <c r="BG401" s="2"/>
      <c r="BH401" s="2"/>
      <c r="BI401" s="99"/>
      <c r="BJ401" s="99"/>
      <c r="BK401" s="99"/>
      <c r="BL401" s="99"/>
      <c r="BM401" s="99"/>
      <c r="BN401" s="99"/>
      <c r="BO401" s="99"/>
      <c r="BP401" s="99"/>
      <c r="BQ401" s="99"/>
      <c r="CD401" s="99"/>
    </row>
    <row r="402" spans="3:82" ht="15.75" customHeight="1" x14ac:dyDescent="0.3">
      <c r="C402" s="2"/>
      <c r="D402" s="2"/>
      <c r="E402" s="99"/>
      <c r="F402" s="99"/>
      <c r="G402" s="99"/>
      <c r="H402" s="99"/>
      <c r="I402" s="99"/>
      <c r="J402" s="2"/>
      <c r="K402" s="99"/>
      <c r="L402" s="114"/>
      <c r="M402" s="114"/>
      <c r="N402" s="99"/>
      <c r="O402" s="99"/>
      <c r="P402" s="99"/>
      <c r="Q402" s="2"/>
      <c r="R402" s="99"/>
      <c r="S402" s="99"/>
      <c r="T402" s="114"/>
      <c r="U402" s="114"/>
      <c r="V402" s="99"/>
      <c r="W402" s="99"/>
      <c r="X402" s="99"/>
      <c r="Y402" s="99"/>
      <c r="Z402" s="99"/>
      <c r="AA402" s="99"/>
      <c r="AB402" s="99"/>
      <c r="AC402" s="99"/>
      <c r="AD402" s="99"/>
      <c r="AE402" s="2"/>
      <c r="AF402" s="99"/>
      <c r="AG402" s="99"/>
      <c r="AH402" s="99"/>
      <c r="AI402" s="99"/>
      <c r="AJ402" s="99"/>
      <c r="AK402" s="99"/>
      <c r="AL402" s="99"/>
      <c r="AM402" s="99"/>
      <c r="AN402" s="99"/>
      <c r="AO402" s="99"/>
      <c r="AP402" s="99"/>
      <c r="AQ402" s="99"/>
      <c r="AR402" s="99"/>
      <c r="AS402" s="99"/>
      <c r="AT402" s="99"/>
      <c r="AU402" s="99"/>
      <c r="AV402" s="99"/>
      <c r="AW402" s="99"/>
      <c r="AX402" s="99"/>
      <c r="AY402" s="99"/>
      <c r="AZ402" s="99"/>
      <c r="BA402" s="99"/>
      <c r="BB402" s="99"/>
      <c r="BC402" s="99"/>
      <c r="BD402" s="99"/>
      <c r="BE402" s="99"/>
      <c r="BF402" s="2"/>
      <c r="BG402" s="2"/>
      <c r="BH402" s="2"/>
      <c r="BI402" s="99"/>
      <c r="BJ402" s="99"/>
      <c r="BK402" s="99"/>
      <c r="BL402" s="99"/>
      <c r="BM402" s="99"/>
      <c r="BN402" s="99"/>
      <c r="BO402" s="99"/>
      <c r="BP402" s="99"/>
      <c r="BQ402" s="99"/>
      <c r="CD402" s="99"/>
    </row>
    <row r="403" spans="3:82" ht="15.75" customHeight="1" x14ac:dyDescent="0.3">
      <c r="C403" s="2"/>
      <c r="D403" s="2"/>
      <c r="E403" s="99"/>
      <c r="F403" s="99"/>
      <c r="G403" s="99"/>
      <c r="H403" s="99"/>
      <c r="I403" s="99"/>
      <c r="J403" s="2"/>
      <c r="K403" s="99"/>
      <c r="L403" s="114"/>
      <c r="M403" s="114"/>
      <c r="N403" s="99"/>
      <c r="O403" s="99"/>
      <c r="P403" s="99"/>
      <c r="Q403" s="2"/>
      <c r="R403" s="99"/>
      <c r="S403" s="99"/>
      <c r="T403" s="114"/>
      <c r="U403" s="114"/>
      <c r="V403" s="99"/>
      <c r="W403" s="99"/>
      <c r="X403" s="99"/>
      <c r="Y403" s="99"/>
      <c r="Z403" s="99"/>
      <c r="AA403" s="99"/>
      <c r="AB403" s="99"/>
      <c r="AC403" s="99"/>
      <c r="AD403" s="99"/>
      <c r="AE403" s="2"/>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c r="BB403" s="99"/>
      <c r="BC403" s="99"/>
      <c r="BD403" s="99"/>
      <c r="BE403" s="99"/>
      <c r="BF403" s="2"/>
      <c r="BG403" s="2"/>
      <c r="BH403" s="2"/>
      <c r="BI403" s="99"/>
      <c r="BJ403" s="99"/>
      <c r="BK403" s="99"/>
      <c r="BL403" s="99"/>
      <c r="BM403" s="99"/>
      <c r="BN403" s="99"/>
      <c r="BO403" s="99"/>
      <c r="BP403" s="99"/>
      <c r="BQ403" s="99"/>
      <c r="CD403" s="99"/>
    </row>
    <row r="404" spans="3:82" ht="15.75" customHeight="1" x14ac:dyDescent="0.3">
      <c r="C404" s="2"/>
      <c r="D404" s="2"/>
      <c r="E404" s="99"/>
      <c r="F404" s="99"/>
      <c r="G404" s="99"/>
      <c r="H404" s="99"/>
      <c r="I404" s="99"/>
      <c r="J404" s="2"/>
      <c r="K404" s="99"/>
      <c r="L404" s="114"/>
      <c r="M404" s="114"/>
      <c r="N404" s="99"/>
      <c r="O404" s="99"/>
      <c r="P404" s="99"/>
      <c r="Q404" s="2"/>
      <c r="R404" s="99"/>
      <c r="S404" s="99"/>
      <c r="T404" s="114"/>
      <c r="U404" s="114"/>
      <c r="V404" s="99"/>
      <c r="W404" s="99"/>
      <c r="X404" s="99"/>
      <c r="Y404" s="99"/>
      <c r="Z404" s="99"/>
      <c r="AA404" s="99"/>
      <c r="AB404" s="99"/>
      <c r="AC404" s="99"/>
      <c r="AD404" s="99"/>
      <c r="AE404" s="2"/>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c r="BB404" s="99"/>
      <c r="BC404" s="99"/>
      <c r="BD404" s="99"/>
      <c r="BE404" s="99"/>
      <c r="BF404" s="2"/>
      <c r="BG404" s="2"/>
      <c r="BH404" s="2"/>
      <c r="BI404" s="99"/>
      <c r="BJ404" s="99"/>
      <c r="BK404" s="99"/>
      <c r="BL404" s="99"/>
      <c r="BM404" s="99"/>
      <c r="BN404" s="99"/>
      <c r="BO404" s="99"/>
      <c r="BP404" s="99"/>
      <c r="BQ404" s="99"/>
      <c r="CD404" s="99"/>
    </row>
    <row r="405" spans="3:82" ht="15.75" customHeight="1" x14ac:dyDescent="0.3">
      <c r="C405" s="2"/>
      <c r="D405" s="2"/>
      <c r="E405" s="99"/>
      <c r="F405" s="99"/>
      <c r="G405" s="99"/>
      <c r="H405" s="99"/>
      <c r="I405" s="99"/>
      <c r="J405" s="2"/>
      <c r="K405" s="99"/>
      <c r="L405" s="114"/>
      <c r="M405" s="114"/>
      <c r="N405" s="99"/>
      <c r="O405" s="99"/>
      <c r="P405" s="99"/>
      <c r="Q405" s="2"/>
      <c r="R405" s="99"/>
      <c r="S405" s="99"/>
      <c r="T405" s="114"/>
      <c r="U405" s="114"/>
      <c r="V405" s="99"/>
      <c r="W405" s="99"/>
      <c r="X405" s="99"/>
      <c r="Y405" s="99"/>
      <c r="Z405" s="99"/>
      <c r="AA405" s="99"/>
      <c r="AB405" s="99"/>
      <c r="AC405" s="99"/>
      <c r="AD405" s="99"/>
      <c r="AE405" s="2"/>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c r="BB405" s="99"/>
      <c r="BC405" s="99"/>
      <c r="BD405" s="99"/>
      <c r="BE405" s="99"/>
      <c r="BF405" s="2"/>
      <c r="BG405" s="2"/>
      <c r="BH405" s="2"/>
      <c r="BI405" s="99"/>
      <c r="BJ405" s="99"/>
      <c r="BK405" s="99"/>
      <c r="BL405" s="99"/>
      <c r="BM405" s="99"/>
      <c r="BN405" s="99"/>
      <c r="BO405" s="99"/>
      <c r="BP405" s="99"/>
      <c r="BQ405" s="99"/>
      <c r="CD405" s="99"/>
    </row>
    <row r="406" spans="3:82" ht="15.75" customHeight="1" x14ac:dyDescent="0.3">
      <c r="C406" s="2"/>
      <c r="D406" s="2"/>
      <c r="E406" s="99"/>
      <c r="F406" s="99"/>
      <c r="G406" s="99"/>
      <c r="H406" s="99"/>
      <c r="I406" s="99"/>
      <c r="J406" s="2"/>
      <c r="K406" s="99"/>
      <c r="L406" s="114"/>
      <c r="M406" s="114"/>
      <c r="N406" s="99"/>
      <c r="O406" s="99"/>
      <c r="P406" s="99"/>
      <c r="Q406" s="2"/>
      <c r="R406" s="99"/>
      <c r="S406" s="99"/>
      <c r="T406" s="114"/>
      <c r="U406" s="114"/>
      <c r="V406" s="99"/>
      <c r="W406" s="99"/>
      <c r="X406" s="99"/>
      <c r="Y406" s="99"/>
      <c r="Z406" s="99"/>
      <c r="AA406" s="99"/>
      <c r="AB406" s="99"/>
      <c r="AC406" s="99"/>
      <c r="AD406" s="99"/>
      <c r="AE406" s="2"/>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c r="BB406" s="99"/>
      <c r="BC406" s="99"/>
      <c r="BD406" s="99"/>
      <c r="BE406" s="99"/>
      <c r="BF406" s="2"/>
      <c r="BG406" s="2"/>
      <c r="BH406" s="2"/>
      <c r="BI406" s="99"/>
      <c r="BJ406" s="99"/>
      <c r="BK406" s="99"/>
      <c r="BL406" s="99"/>
      <c r="BM406" s="99"/>
      <c r="BN406" s="99"/>
      <c r="BO406" s="99"/>
      <c r="BP406" s="99"/>
      <c r="BQ406" s="99"/>
      <c r="CD406" s="99"/>
    </row>
    <row r="407" spans="3:82" ht="15.75" customHeight="1" x14ac:dyDescent="0.3">
      <c r="C407" s="2"/>
      <c r="D407" s="2"/>
      <c r="E407" s="99"/>
      <c r="F407" s="99"/>
      <c r="G407" s="99"/>
      <c r="H407" s="99"/>
      <c r="I407" s="99"/>
      <c r="J407" s="2"/>
      <c r="K407" s="99"/>
      <c r="L407" s="114"/>
      <c r="M407" s="114"/>
      <c r="N407" s="99"/>
      <c r="O407" s="99"/>
      <c r="P407" s="99"/>
      <c r="Q407" s="2"/>
      <c r="R407" s="99"/>
      <c r="S407" s="99"/>
      <c r="T407" s="114"/>
      <c r="U407" s="114"/>
      <c r="V407" s="99"/>
      <c r="W407" s="99"/>
      <c r="X407" s="99"/>
      <c r="Y407" s="99"/>
      <c r="Z407" s="99"/>
      <c r="AA407" s="99"/>
      <c r="AB407" s="99"/>
      <c r="AC407" s="99"/>
      <c r="AD407" s="99"/>
      <c r="AE407" s="2"/>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c r="BB407" s="99"/>
      <c r="BC407" s="99"/>
      <c r="BD407" s="99"/>
      <c r="BE407" s="99"/>
      <c r="BF407" s="2"/>
      <c r="BG407" s="2"/>
      <c r="BH407" s="2"/>
      <c r="BI407" s="99"/>
      <c r="BJ407" s="99"/>
      <c r="BK407" s="99"/>
      <c r="BL407" s="99"/>
      <c r="BM407" s="99"/>
      <c r="BN407" s="99"/>
      <c r="BO407" s="99"/>
      <c r="BP407" s="99"/>
      <c r="BQ407" s="99"/>
      <c r="CD407" s="99"/>
    </row>
    <row r="408" spans="3:82" ht="15.75" customHeight="1" x14ac:dyDescent="0.3">
      <c r="C408" s="2"/>
      <c r="D408" s="2"/>
      <c r="E408" s="99"/>
      <c r="F408" s="99"/>
      <c r="G408" s="99"/>
      <c r="H408" s="99"/>
      <c r="I408" s="99"/>
      <c r="J408" s="2"/>
      <c r="K408" s="99"/>
      <c r="L408" s="114"/>
      <c r="M408" s="114"/>
      <c r="N408" s="99"/>
      <c r="O408" s="99"/>
      <c r="P408" s="99"/>
      <c r="Q408" s="2"/>
      <c r="R408" s="99"/>
      <c r="S408" s="99"/>
      <c r="T408" s="114"/>
      <c r="U408" s="114"/>
      <c r="V408" s="99"/>
      <c r="W408" s="99"/>
      <c r="X408" s="99"/>
      <c r="Y408" s="99"/>
      <c r="Z408" s="99"/>
      <c r="AA408" s="99"/>
      <c r="AB408" s="99"/>
      <c r="AC408" s="99"/>
      <c r="AD408" s="99"/>
      <c r="AE408" s="2"/>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c r="BB408" s="99"/>
      <c r="BC408" s="99"/>
      <c r="BD408" s="99"/>
      <c r="BE408" s="99"/>
      <c r="BF408" s="2"/>
      <c r="BG408" s="2"/>
      <c r="BH408" s="2"/>
      <c r="BI408" s="99"/>
      <c r="BJ408" s="99"/>
      <c r="BK408" s="99"/>
      <c r="BL408" s="99"/>
      <c r="BM408" s="99"/>
      <c r="BN408" s="99"/>
      <c r="BO408" s="99"/>
      <c r="BP408" s="99"/>
      <c r="BQ408" s="99"/>
      <c r="CD408" s="99"/>
    </row>
    <row r="409" spans="3:82" ht="15.75" customHeight="1" x14ac:dyDescent="0.3">
      <c r="C409" s="2"/>
      <c r="D409" s="2"/>
      <c r="E409" s="99"/>
      <c r="F409" s="99"/>
      <c r="G409" s="99"/>
      <c r="H409" s="99"/>
      <c r="I409" s="99"/>
      <c r="J409" s="2"/>
      <c r="K409" s="99"/>
      <c r="L409" s="114"/>
      <c r="M409" s="114"/>
      <c r="N409" s="99"/>
      <c r="O409" s="99"/>
      <c r="P409" s="99"/>
      <c r="Q409" s="2"/>
      <c r="R409" s="99"/>
      <c r="S409" s="99"/>
      <c r="T409" s="114"/>
      <c r="U409" s="114"/>
      <c r="V409" s="99"/>
      <c r="W409" s="99"/>
      <c r="X409" s="99"/>
      <c r="Y409" s="99"/>
      <c r="Z409" s="99"/>
      <c r="AA409" s="99"/>
      <c r="AB409" s="99"/>
      <c r="AC409" s="99"/>
      <c r="AD409" s="99"/>
      <c r="AE409" s="2"/>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c r="BB409" s="99"/>
      <c r="BC409" s="99"/>
      <c r="BD409" s="99"/>
      <c r="BE409" s="99"/>
      <c r="BF409" s="2"/>
      <c r="BG409" s="2"/>
      <c r="BH409" s="2"/>
      <c r="BI409" s="99"/>
      <c r="BJ409" s="99"/>
      <c r="BK409" s="99"/>
      <c r="BL409" s="99"/>
      <c r="BM409" s="99"/>
      <c r="BN409" s="99"/>
      <c r="BO409" s="99"/>
      <c r="BP409" s="99"/>
      <c r="BQ409" s="99"/>
      <c r="CD409" s="99"/>
    </row>
    <row r="410" spans="3:82" ht="15.75" customHeight="1" x14ac:dyDescent="0.3">
      <c r="C410" s="2"/>
      <c r="D410" s="2"/>
      <c r="E410" s="99"/>
      <c r="F410" s="99"/>
      <c r="G410" s="99"/>
      <c r="H410" s="99"/>
      <c r="I410" s="99"/>
      <c r="J410" s="2"/>
      <c r="K410" s="99"/>
      <c r="L410" s="114"/>
      <c r="M410" s="114"/>
      <c r="N410" s="99"/>
      <c r="O410" s="99"/>
      <c r="P410" s="99"/>
      <c r="Q410" s="2"/>
      <c r="R410" s="99"/>
      <c r="S410" s="99"/>
      <c r="T410" s="114"/>
      <c r="U410" s="114"/>
      <c r="V410" s="99"/>
      <c r="W410" s="99"/>
      <c r="X410" s="99"/>
      <c r="Y410" s="99"/>
      <c r="Z410" s="99"/>
      <c r="AA410" s="99"/>
      <c r="AB410" s="99"/>
      <c r="AC410" s="99"/>
      <c r="AD410" s="99"/>
      <c r="AE410" s="2"/>
      <c r="AF410" s="99"/>
      <c r="AG410" s="99"/>
      <c r="AH410" s="99"/>
      <c r="AI410" s="99"/>
      <c r="AJ410" s="99"/>
      <c r="AK410" s="99"/>
      <c r="AL410" s="99"/>
      <c r="AM410" s="99"/>
      <c r="AN410" s="99"/>
      <c r="AO410" s="99"/>
      <c r="AP410" s="99"/>
      <c r="AQ410" s="99"/>
      <c r="AR410" s="99"/>
      <c r="AS410" s="99"/>
      <c r="AT410" s="99"/>
      <c r="AU410" s="99"/>
      <c r="AV410" s="99"/>
      <c r="AW410" s="99"/>
      <c r="AX410" s="99"/>
      <c r="AY410" s="99"/>
      <c r="AZ410" s="99"/>
      <c r="BA410" s="99"/>
      <c r="BB410" s="99"/>
      <c r="BC410" s="99"/>
      <c r="BD410" s="99"/>
      <c r="BE410" s="99"/>
      <c r="BF410" s="2"/>
      <c r="BG410" s="2"/>
      <c r="BH410" s="2"/>
      <c r="BI410" s="99"/>
      <c r="BJ410" s="99"/>
      <c r="BK410" s="99"/>
      <c r="BL410" s="99"/>
      <c r="BM410" s="99"/>
      <c r="BN410" s="99"/>
      <c r="BO410" s="99"/>
      <c r="BP410" s="99"/>
      <c r="BQ410" s="99"/>
      <c r="CD410" s="99"/>
    </row>
    <row r="411" spans="3:82" ht="15.75" customHeight="1" x14ac:dyDescent="0.3">
      <c r="C411" s="2"/>
      <c r="D411" s="2"/>
      <c r="E411" s="99"/>
      <c r="F411" s="99"/>
      <c r="G411" s="99"/>
      <c r="H411" s="99"/>
      <c r="I411" s="99"/>
      <c r="J411" s="2"/>
      <c r="K411" s="99"/>
      <c r="L411" s="114"/>
      <c r="M411" s="114"/>
      <c r="N411" s="99"/>
      <c r="O411" s="99"/>
      <c r="P411" s="99"/>
      <c r="Q411" s="2"/>
      <c r="R411" s="99"/>
      <c r="S411" s="99"/>
      <c r="T411" s="114"/>
      <c r="U411" s="114"/>
      <c r="V411" s="99"/>
      <c r="W411" s="99"/>
      <c r="X411" s="99"/>
      <c r="Y411" s="99"/>
      <c r="Z411" s="99"/>
      <c r="AA411" s="99"/>
      <c r="AB411" s="99"/>
      <c r="AC411" s="99"/>
      <c r="AD411" s="99"/>
      <c r="AE411" s="2"/>
      <c r="AF411" s="99"/>
      <c r="AG411" s="99"/>
      <c r="AH411" s="99"/>
      <c r="AI411" s="99"/>
      <c r="AJ411" s="99"/>
      <c r="AK411" s="99"/>
      <c r="AL411" s="99"/>
      <c r="AM411" s="99"/>
      <c r="AN411" s="99"/>
      <c r="AO411" s="99"/>
      <c r="AP411" s="99"/>
      <c r="AQ411" s="99"/>
      <c r="AR411" s="99"/>
      <c r="AS411" s="99"/>
      <c r="AT411" s="99"/>
      <c r="AU411" s="99"/>
      <c r="AV411" s="99"/>
      <c r="AW411" s="99"/>
      <c r="AX411" s="99"/>
      <c r="AY411" s="99"/>
      <c r="AZ411" s="99"/>
      <c r="BA411" s="99"/>
      <c r="BB411" s="99"/>
      <c r="BC411" s="99"/>
      <c r="BD411" s="99"/>
      <c r="BE411" s="99"/>
      <c r="BF411" s="2"/>
      <c r="BG411" s="2"/>
      <c r="BH411" s="2"/>
      <c r="BI411" s="99"/>
      <c r="BJ411" s="99"/>
      <c r="BK411" s="99"/>
      <c r="BL411" s="99"/>
      <c r="BM411" s="99"/>
      <c r="BN411" s="99"/>
      <c r="BO411" s="99"/>
      <c r="BP411" s="99"/>
      <c r="BQ411" s="99"/>
      <c r="CD411" s="99"/>
    </row>
    <row r="412" spans="3:82" ht="15.75" customHeight="1" x14ac:dyDescent="0.3">
      <c r="C412" s="2"/>
      <c r="D412" s="2"/>
      <c r="E412" s="99"/>
      <c r="F412" s="99"/>
      <c r="G412" s="99"/>
      <c r="H412" s="99"/>
      <c r="I412" s="99"/>
      <c r="J412" s="2"/>
      <c r="K412" s="99"/>
      <c r="L412" s="114"/>
      <c r="M412" s="114"/>
      <c r="N412" s="99"/>
      <c r="O412" s="99"/>
      <c r="P412" s="99"/>
      <c r="Q412" s="2"/>
      <c r="R412" s="99"/>
      <c r="S412" s="99"/>
      <c r="T412" s="114"/>
      <c r="U412" s="114"/>
      <c r="V412" s="99"/>
      <c r="W412" s="99"/>
      <c r="X412" s="99"/>
      <c r="Y412" s="99"/>
      <c r="Z412" s="99"/>
      <c r="AA412" s="99"/>
      <c r="AB412" s="99"/>
      <c r="AC412" s="99"/>
      <c r="AD412" s="99"/>
      <c r="AE412" s="2"/>
      <c r="AF412" s="99"/>
      <c r="AG412" s="99"/>
      <c r="AH412" s="99"/>
      <c r="AI412" s="99"/>
      <c r="AJ412" s="99"/>
      <c r="AK412" s="99"/>
      <c r="AL412" s="99"/>
      <c r="AM412" s="99"/>
      <c r="AN412" s="99"/>
      <c r="AO412" s="99"/>
      <c r="AP412" s="99"/>
      <c r="AQ412" s="99"/>
      <c r="AR412" s="99"/>
      <c r="AS412" s="99"/>
      <c r="AT412" s="99"/>
      <c r="AU412" s="99"/>
      <c r="AV412" s="99"/>
      <c r="AW412" s="99"/>
      <c r="AX412" s="99"/>
      <c r="AY412" s="99"/>
      <c r="AZ412" s="99"/>
      <c r="BA412" s="99"/>
      <c r="BB412" s="99"/>
      <c r="BC412" s="99"/>
      <c r="BD412" s="99"/>
      <c r="BE412" s="99"/>
      <c r="BF412" s="2"/>
      <c r="BG412" s="2"/>
      <c r="BH412" s="2"/>
      <c r="BI412" s="99"/>
      <c r="BJ412" s="99"/>
      <c r="BK412" s="99"/>
      <c r="BL412" s="99"/>
      <c r="BM412" s="99"/>
      <c r="BN412" s="99"/>
      <c r="BO412" s="99"/>
      <c r="BP412" s="99"/>
      <c r="BQ412" s="99"/>
      <c r="CD412" s="99"/>
    </row>
    <row r="413" spans="3:82" ht="15.75" customHeight="1" x14ac:dyDescent="0.3">
      <c r="C413" s="2"/>
      <c r="D413" s="2"/>
      <c r="E413" s="99"/>
      <c r="F413" s="99"/>
      <c r="G413" s="99"/>
      <c r="H413" s="99"/>
      <c r="I413" s="99"/>
      <c r="J413" s="2"/>
      <c r="K413" s="99"/>
      <c r="L413" s="114"/>
      <c r="M413" s="114"/>
      <c r="N413" s="99"/>
      <c r="O413" s="99"/>
      <c r="P413" s="99"/>
      <c r="Q413" s="2"/>
      <c r="R413" s="99"/>
      <c r="S413" s="99"/>
      <c r="T413" s="114"/>
      <c r="U413" s="114"/>
      <c r="V413" s="99"/>
      <c r="W413" s="99"/>
      <c r="X413" s="99"/>
      <c r="Y413" s="99"/>
      <c r="Z413" s="99"/>
      <c r="AA413" s="99"/>
      <c r="AB413" s="99"/>
      <c r="AC413" s="99"/>
      <c r="AD413" s="99"/>
      <c r="AE413" s="2"/>
      <c r="AF413" s="99"/>
      <c r="AG413" s="99"/>
      <c r="AH413" s="99"/>
      <c r="AI413" s="99"/>
      <c r="AJ413" s="99"/>
      <c r="AK413" s="99"/>
      <c r="AL413" s="99"/>
      <c r="AM413" s="99"/>
      <c r="AN413" s="99"/>
      <c r="AO413" s="99"/>
      <c r="AP413" s="99"/>
      <c r="AQ413" s="99"/>
      <c r="AR413" s="99"/>
      <c r="AS413" s="99"/>
      <c r="AT413" s="99"/>
      <c r="AU413" s="99"/>
      <c r="AV413" s="99"/>
      <c r="AW413" s="99"/>
      <c r="AX413" s="99"/>
      <c r="AY413" s="99"/>
      <c r="AZ413" s="99"/>
      <c r="BA413" s="99"/>
      <c r="BB413" s="99"/>
      <c r="BC413" s="99"/>
      <c r="BD413" s="99"/>
      <c r="BE413" s="99"/>
      <c r="BF413" s="2"/>
      <c r="BG413" s="2"/>
      <c r="BH413" s="2"/>
      <c r="BI413" s="99"/>
      <c r="BJ413" s="99"/>
      <c r="BK413" s="99"/>
      <c r="BL413" s="99"/>
      <c r="BM413" s="99"/>
      <c r="BN413" s="99"/>
      <c r="BO413" s="99"/>
      <c r="BP413" s="99"/>
      <c r="BQ413" s="99"/>
      <c r="CD413" s="99"/>
    </row>
    <row r="414" spans="3:82" ht="15.75" customHeight="1" x14ac:dyDescent="0.3">
      <c r="C414" s="2"/>
      <c r="D414" s="2"/>
      <c r="E414" s="99"/>
      <c r="F414" s="99"/>
      <c r="G414" s="99"/>
      <c r="H414" s="99"/>
      <c r="I414" s="99"/>
      <c r="J414" s="2"/>
      <c r="K414" s="99"/>
      <c r="L414" s="114"/>
      <c r="M414" s="114"/>
      <c r="N414" s="99"/>
      <c r="O414" s="99"/>
      <c r="P414" s="99"/>
      <c r="Q414" s="2"/>
      <c r="R414" s="99"/>
      <c r="S414" s="99"/>
      <c r="T414" s="114"/>
      <c r="U414" s="114"/>
      <c r="V414" s="99"/>
      <c r="W414" s="99"/>
      <c r="X414" s="99"/>
      <c r="Y414" s="99"/>
      <c r="Z414" s="99"/>
      <c r="AA414" s="99"/>
      <c r="AB414" s="99"/>
      <c r="AC414" s="99"/>
      <c r="AD414" s="99"/>
      <c r="AE414" s="2"/>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c r="BB414" s="99"/>
      <c r="BC414" s="99"/>
      <c r="BD414" s="99"/>
      <c r="BE414" s="99"/>
      <c r="BF414" s="2"/>
      <c r="BG414" s="2"/>
      <c r="BH414" s="2"/>
      <c r="BI414" s="99"/>
      <c r="BJ414" s="99"/>
      <c r="BK414" s="99"/>
      <c r="BL414" s="99"/>
      <c r="BM414" s="99"/>
      <c r="BN414" s="99"/>
      <c r="BO414" s="99"/>
      <c r="BP414" s="99"/>
      <c r="BQ414" s="99"/>
      <c r="CD414" s="99"/>
    </row>
    <row r="415" spans="3:82" ht="15.75" customHeight="1" x14ac:dyDescent="0.3">
      <c r="C415" s="2"/>
      <c r="D415" s="2"/>
      <c r="E415" s="99"/>
      <c r="F415" s="99"/>
      <c r="G415" s="99"/>
      <c r="H415" s="99"/>
      <c r="I415" s="99"/>
      <c r="J415" s="2"/>
      <c r="K415" s="99"/>
      <c r="L415" s="114"/>
      <c r="M415" s="114"/>
      <c r="N415" s="99"/>
      <c r="O415" s="99"/>
      <c r="P415" s="99"/>
      <c r="Q415" s="2"/>
      <c r="R415" s="99"/>
      <c r="S415" s="99"/>
      <c r="T415" s="114"/>
      <c r="U415" s="114"/>
      <c r="V415" s="99"/>
      <c r="W415" s="99"/>
      <c r="X415" s="99"/>
      <c r="Y415" s="99"/>
      <c r="Z415" s="99"/>
      <c r="AA415" s="99"/>
      <c r="AB415" s="99"/>
      <c r="AC415" s="99"/>
      <c r="AD415" s="99"/>
      <c r="AE415" s="2"/>
      <c r="AF415" s="99"/>
      <c r="AG415" s="99"/>
      <c r="AH415" s="99"/>
      <c r="AI415" s="99"/>
      <c r="AJ415" s="99"/>
      <c r="AK415" s="99"/>
      <c r="AL415" s="99"/>
      <c r="AM415" s="99"/>
      <c r="AN415" s="99"/>
      <c r="AO415" s="99"/>
      <c r="AP415" s="99"/>
      <c r="AQ415" s="99"/>
      <c r="AR415" s="99"/>
      <c r="AS415" s="99"/>
      <c r="AT415" s="99"/>
      <c r="AU415" s="99"/>
      <c r="AV415" s="99"/>
      <c r="AW415" s="99"/>
      <c r="AX415" s="99"/>
      <c r="AY415" s="99"/>
      <c r="AZ415" s="99"/>
      <c r="BA415" s="99"/>
      <c r="BB415" s="99"/>
      <c r="BC415" s="99"/>
      <c r="BD415" s="99"/>
      <c r="BE415" s="99"/>
      <c r="BF415" s="2"/>
      <c r="BG415" s="2"/>
      <c r="BH415" s="2"/>
      <c r="BI415" s="99"/>
      <c r="BJ415" s="99"/>
      <c r="BK415" s="99"/>
      <c r="BL415" s="99"/>
      <c r="BM415" s="99"/>
      <c r="BN415" s="99"/>
      <c r="BO415" s="99"/>
      <c r="BP415" s="99"/>
      <c r="BQ415" s="99"/>
      <c r="CD415" s="99"/>
    </row>
    <row r="416" spans="3:82" ht="15.75" customHeight="1" x14ac:dyDescent="0.3">
      <c r="C416" s="2"/>
      <c r="D416" s="2"/>
      <c r="E416" s="99"/>
      <c r="F416" s="99"/>
      <c r="G416" s="99"/>
      <c r="H416" s="99"/>
      <c r="I416" s="99"/>
      <c r="J416" s="2"/>
      <c r="K416" s="99"/>
      <c r="L416" s="114"/>
      <c r="M416" s="114"/>
      <c r="N416" s="99"/>
      <c r="O416" s="99"/>
      <c r="P416" s="99"/>
      <c r="Q416" s="2"/>
      <c r="R416" s="99"/>
      <c r="S416" s="99"/>
      <c r="T416" s="114"/>
      <c r="U416" s="114"/>
      <c r="V416" s="99"/>
      <c r="W416" s="99"/>
      <c r="X416" s="99"/>
      <c r="Y416" s="99"/>
      <c r="Z416" s="99"/>
      <c r="AA416" s="99"/>
      <c r="AB416" s="99"/>
      <c r="AC416" s="99"/>
      <c r="AD416" s="99"/>
      <c r="AE416" s="2"/>
      <c r="AF416" s="99"/>
      <c r="AG416" s="99"/>
      <c r="AH416" s="99"/>
      <c r="AI416" s="99"/>
      <c r="AJ416" s="99"/>
      <c r="AK416" s="99"/>
      <c r="AL416" s="99"/>
      <c r="AM416" s="99"/>
      <c r="AN416" s="99"/>
      <c r="AO416" s="99"/>
      <c r="AP416" s="99"/>
      <c r="AQ416" s="99"/>
      <c r="AR416" s="99"/>
      <c r="AS416" s="99"/>
      <c r="AT416" s="99"/>
      <c r="AU416" s="99"/>
      <c r="AV416" s="99"/>
      <c r="AW416" s="99"/>
      <c r="AX416" s="99"/>
      <c r="AY416" s="99"/>
      <c r="AZ416" s="99"/>
      <c r="BA416" s="99"/>
      <c r="BB416" s="99"/>
      <c r="BC416" s="99"/>
      <c r="BD416" s="99"/>
      <c r="BE416" s="99"/>
      <c r="BF416" s="2"/>
      <c r="BG416" s="2"/>
      <c r="BH416" s="2"/>
      <c r="BI416" s="99"/>
      <c r="BJ416" s="99"/>
      <c r="BK416" s="99"/>
      <c r="BL416" s="99"/>
      <c r="BM416" s="99"/>
      <c r="BN416" s="99"/>
      <c r="BO416" s="99"/>
      <c r="BP416" s="99"/>
      <c r="BQ416" s="99"/>
      <c r="CD416" s="99"/>
    </row>
    <row r="417" spans="3:82" ht="15.75" customHeight="1" x14ac:dyDescent="0.3">
      <c r="C417" s="2"/>
      <c r="D417" s="2"/>
      <c r="E417" s="99"/>
      <c r="F417" s="99"/>
      <c r="G417" s="99"/>
      <c r="H417" s="99"/>
      <c r="I417" s="99"/>
      <c r="J417" s="2"/>
      <c r="K417" s="99"/>
      <c r="L417" s="114"/>
      <c r="M417" s="114"/>
      <c r="N417" s="99"/>
      <c r="O417" s="99"/>
      <c r="P417" s="99"/>
      <c r="Q417" s="2"/>
      <c r="R417" s="99"/>
      <c r="S417" s="99"/>
      <c r="T417" s="114"/>
      <c r="U417" s="114"/>
      <c r="V417" s="99"/>
      <c r="W417" s="99"/>
      <c r="X417" s="99"/>
      <c r="Y417" s="99"/>
      <c r="Z417" s="99"/>
      <c r="AA417" s="99"/>
      <c r="AB417" s="99"/>
      <c r="AC417" s="99"/>
      <c r="AD417" s="99"/>
      <c r="AE417" s="2"/>
      <c r="AF417" s="99"/>
      <c r="AG417" s="99"/>
      <c r="AH417" s="99"/>
      <c r="AI417" s="99"/>
      <c r="AJ417" s="99"/>
      <c r="AK417" s="99"/>
      <c r="AL417" s="99"/>
      <c r="AM417" s="99"/>
      <c r="AN417" s="99"/>
      <c r="AO417" s="99"/>
      <c r="AP417" s="99"/>
      <c r="AQ417" s="99"/>
      <c r="AR417" s="99"/>
      <c r="AS417" s="99"/>
      <c r="AT417" s="99"/>
      <c r="AU417" s="99"/>
      <c r="AV417" s="99"/>
      <c r="AW417" s="99"/>
      <c r="AX417" s="99"/>
      <c r="AY417" s="99"/>
      <c r="AZ417" s="99"/>
      <c r="BA417" s="99"/>
      <c r="BB417" s="99"/>
      <c r="BC417" s="99"/>
      <c r="BD417" s="99"/>
      <c r="BE417" s="99"/>
      <c r="BF417" s="2"/>
      <c r="BG417" s="2"/>
      <c r="BH417" s="2"/>
      <c r="BI417" s="99"/>
      <c r="BJ417" s="99"/>
      <c r="BK417" s="99"/>
      <c r="BL417" s="99"/>
      <c r="BM417" s="99"/>
      <c r="BN417" s="99"/>
      <c r="BO417" s="99"/>
      <c r="BP417" s="99"/>
      <c r="BQ417" s="99"/>
      <c r="CD417" s="99"/>
    </row>
    <row r="418" spans="3:82" ht="15.75" customHeight="1" x14ac:dyDescent="0.3">
      <c r="C418" s="2"/>
      <c r="D418" s="2"/>
      <c r="E418" s="99"/>
      <c r="F418" s="99"/>
      <c r="G418" s="99"/>
      <c r="H418" s="99"/>
      <c r="I418" s="99"/>
      <c r="J418" s="2"/>
      <c r="K418" s="99"/>
      <c r="L418" s="114"/>
      <c r="M418" s="114"/>
      <c r="N418" s="99"/>
      <c r="O418" s="99"/>
      <c r="P418" s="99"/>
      <c r="Q418" s="2"/>
      <c r="R418" s="99"/>
      <c r="S418" s="99"/>
      <c r="T418" s="114"/>
      <c r="U418" s="114"/>
      <c r="V418" s="99"/>
      <c r="W418" s="99"/>
      <c r="X418" s="99"/>
      <c r="Y418" s="99"/>
      <c r="Z418" s="99"/>
      <c r="AA418" s="99"/>
      <c r="AB418" s="99"/>
      <c r="AC418" s="99"/>
      <c r="AD418" s="99"/>
      <c r="AE418" s="2"/>
      <c r="AF418" s="99"/>
      <c r="AG418" s="99"/>
      <c r="AH418" s="99"/>
      <c r="AI418" s="99"/>
      <c r="AJ418" s="99"/>
      <c r="AK418" s="99"/>
      <c r="AL418" s="99"/>
      <c r="AM418" s="99"/>
      <c r="AN418" s="99"/>
      <c r="AO418" s="99"/>
      <c r="AP418" s="99"/>
      <c r="AQ418" s="99"/>
      <c r="AR418" s="99"/>
      <c r="AS418" s="99"/>
      <c r="AT418" s="99"/>
      <c r="AU418" s="99"/>
      <c r="AV418" s="99"/>
      <c r="AW418" s="99"/>
      <c r="AX418" s="99"/>
      <c r="AY418" s="99"/>
      <c r="AZ418" s="99"/>
      <c r="BA418" s="99"/>
      <c r="BB418" s="99"/>
      <c r="BC418" s="99"/>
      <c r="BD418" s="99"/>
      <c r="BE418" s="99"/>
      <c r="BF418" s="2"/>
      <c r="BG418" s="2"/>
      <c r="BH418" s="2"/>
      <c r="BI418" s="99"/>
      <c r="BJ418" s="99"/>
      <c r="BK418" s="99"/>
      <c r="BL418" s="99"/>
      <c r="BM418" s="99"/>
      <c r="BN418" s="99"/>
      <c r="BO418" s="99"/>
      <c r="BP418" s="99"/>
      <c r="BQ418" s="99"/>
      <c r="CD418" s="99"/>
    </row>
    <row r="419" spans="3:82" ht="15.75" customHeight="1" x14ac:dyDescent="0.3">
      <c r="C419" s="2"/>
      <c r="D419" s="2"/>
      <c r="E419" s="99"/>
      <c r="F419" s="99"/>
      <c r="G419" s="99"/>
      <c r="H419" s="99"/>
      <c r="I419" s="99"/>
      <c r="J419" s="2"/>
      <c r="K419" s="99"/>
      <c r="L419" s="114"/>
      <c r="M419" s="114"/>
      <c r="N419" s="99"/>
      <c r="O419" s="99"/>
      <c r="P419" s="99"/>
      <c r="Q419" s="2"/>
      <c r="R419" s="99"/>
      <c r="S419" s="99"/>
      <c r="T419" s="114"/>
      <c r="U419" s="114"/>
      <c r="V419" s="99"/>
      <c r="W419" s="99"/>
      <c r="X419" s="99"/>
      <c r="Y419" s="99"/>
      <c r="Z419" s="99"/>
      <c r="AA419" s="99"/>
      <c r="AB419" s="99"/>
      <c r="AC419" s="99"/>
      <c r="AD419" s="99"/>
      <c r="AE419" s="2"/>
      <c r="AF419" s="99"/>
      <c r="AG419" s="99"/>
      <c r="AH419" s="99"/>
      <c r="AI419" s="99"/>
      <c r="AJ419" s="99"/>
      <c r="AK419" s="99"/>
      <c r="AL419" s="99"/>
      <c r="AM419" s="99"/>
      <c r="AN419" s="99"/>
      <c r="AO419" s="99"/>
      <c r="AP419" s="99"/>
      <c r="AQ419" s="99"/>
      <c r="AR419" s="99"/>
      <c r="AS419" s="99"/>
      <c r="AT419" s="99"/>
      <c r="AU419" s="99"/>
      <c r="AV419" s="99"/>
      <c r="AW419" s="99"/>
      <c r="AX419" s="99"/>
      <c r="AY419" s="99"/>
      <c r="AZ419" s="99"/>
      <c r="BA419" s="99"/>
      <c r="BB419" s="99"/>
      <c r="BC419" s="99"/>
      <c r="BD419" s="99"/>
      <c r="BE419" s="99"/>
      <c r="BF419" s="2"/>
      <c r="BG419" s="2"/>
      <c r="BH419" s="2"/>
      <c r="BI419" s="99"/>
      <c r="BJ419" s="99"/>
      <c r="BK419" s="99"/>
      <c r="BL419" s="99"/>
      <c r="BM419" s="99"/>
      <c r="BN419" s="99"/>
      <c r="BO419" s="99"/>
      <c r="BP419" s="99"/>
      <c r="BQ419" s="99"/>
      <c r="CD419" s="99"/>
    </row>
    <row r="420" spans="3:82" ht="15.75" customHeight="1" x14ac:dyDescent="0.3">
      <c r="C420" s="2"/>
      <c r="D420" s="2"/>
      <c r="E420" s="99"/>
      <c r="F420" s="99"/>
      <c r="G420" s="99"/>
      <c r="H420" s="99"/>
      <c r="I420" s="99"/>
      <c r="J420" s="2"/>
      <c r="K420" s="99"/>
      <c r="L420" s="114"/>
      <c r="M420" s="114"/>
      <c r="N420" s="99"/>
      <c r="O420" s="99"/>
      <c r="P420" s="99"/>
      <c r="Q420" s="2"/>
      <c r="R420" s="99"/>
      <c r="S420" s="99"/>
      <c r="T420" s="114"/>
      <c r="U420" s="114"/>
      <c r="V420" s="99"/>
      <c r="W420" s="99"/>
      <c r="X420" s="99"/>
      <c r="Y420" s="99"/>
      <c r="Z420" s="99"/>
      <c r="AA420" s="99"/>
      <c r="AB420" s="99"/>
      <c r="AC420" s="99"/>
      <c r="AD420" s="99"/>
      <c r="AE420" s="2"/>
      <c r="AF420" s="99"/>
      <c r="AG420" s="99"/>
      <c r="AH420" s="99"/>
      <c r="AI420" s="99"/>
      <c r="AJ420" s="99"/>
      <c r="AK420" s="99"/>
      <c r="AL420" s="99"/>
      <c r="AM420" s="99"/>
      <c r="AN420" s="99"/>
      <c r="AO420" s="99"/>
      <c r="AP420" s="99"/>
      <c r="AQ420" s="99"/>
      <c r="AR420" s="99"/>
      <c r="AS420" s="99"/>
      <c r="AT420" s="99"/>
      <c r="AU420" s="99"/>
      <c r="AV420" s="99"/>
      <c r="AW420" s="99"/>
      <c r="AX420" s="99"/>
      <c r="AY420" s="99"/>
      <c r="AZ420" s="99"/>
      <c r="BA420" s="99"/>
      <c r="BB420" s="99"/>
      <c r="BC420" s="99"/>
      <c r="BD420" s="99"/>
      <c r="BE420" s="99"/>
      <c r="BF420" s="2"/>
      <c r="BG420" s="2"/>
      <c r="BH420" s="2"/>
      <c r="BI420" s="99"/>
      <c r="BJ420" s="99"/>
      <c r="BK420" s="99"/>
      <c r="BL420" s="99"/>
      <c r="BM420" s="99"/>
      <c r="BN420" s="99"/>
      <c r="BO420" s="99"/>
      <c r="BP420" s="99"/>
      <c r="BQ420" s="99"/>
      <c r="CD420" s="99"/>
    </row>
    <row r="421" spans="3:82" ht="15.75" customHeight="1" x14ac:dyDescent="0.3">
      <c r="C421" s="2"/>
      <c r="D421" s="2"/>
      <c r="E421" s="99"/>
      <c r="F421" s="99"/>
      <c r="G421" s="99"/>
      <c r="H421" s="99"/>
      <c r="I421" s="99"/>
      <c r="J421" s="2"/>
      <c r="K421" s="99"/>
      <c r="L421" s="114"/>
      <c r="M421" s="114"/>
      <c r="N421" s="99"/>
      <c r="O421" s="99"/>
      <c r="P421" s="99"/>
      <c r="Q421" s="2"/>
      <c r="R421" s="99"/>
      <c r="S421" s="99"/>
      <c r="T421" s="114"/>
      <c r="U421" s="114"/>
      <c r="V421" s="99"/>
      <c r="W421" s="99"/>
      <c r="X421" s="99"/>
      <c r="Y421" s="99"/>
      <c r="Z421" s="99"/>
      <c r="AA421" s="99"/>
      <c r="AB421" s="99"/>
      <c r="AC421" s="99"/>
      <c r="AD421" s="99"/>
      <c r="AE421" s="2"/>
      <c r="AF421" s="99"/>
      <c r="AG421" s="99"/>
      <c r="AH421" s="99"/>
      <c r="AI421" s="99"/>
      <c r="AJ421" s="99"/>
      <c r="AK421" s="99"/>
      <c r="AL421" s="99"/>
      <c r="AM421" s="99"/>
      <c r="AN421" s="99"/>
      <c r="AO421" s="99"/>
      <c r="AP421" s="99"/>
      <c r="AQ421" s="99"/>
      <c r="AR421" s="99"/>
      <c r="AS421" s="99"/>
      <c r="AT421" s="99"/>
      <c r="AU421" s="99"/>
      <c r="AV421" s="99"/>
      <c r="AW421" s="99"/>
      <c r="AX421" s="99"/>
      <c r="AY421" s="99"/>
      <c r="AZ421" s="99"/>
      <c r="BA421" s="99"/>
      <c r="BB421" s="99"/>
      <c r="BC421" s="99"/>
      <c r="BD421" s="99"/>
      <c r="BE421" s="99"/>
      <c r="BF421" s="2"/>
      <c r="BG421" s="2"/>
      <c r="BH421" s="2"/>
      <c r="BI421" s="99"/>
      <c r="BJ421" s="99"/>
      <c r="BK421" s="99"/>
      <c r="BL421" s="99"/>
      <c r="BM421" s="99"/>
      <c r="BN421" s="99"/>
      <c r="BO421" s="99"/>
      <c r="BP421" s="99"/>
      <c r="BQ421" s="99"/>
      <c r="CD421" s="99"/>
    </row>
    <row r="422" spans="3:82" ht="15.75" customHeight="1" x14ac:dyDescent="0.3">
      <c r="C422" s="2"/>
      <c r="D422" s="2"/>
      <c r="E422" s="99"/>
      <c r="F422" s="99"/>
      <c r="G422" s="99"/>
      <c r="H422" s="99"/>
      <c r="I422" s="99"/>
      <c r="J422" s="2"/>
      <c r="K422" s="99"/>
      <c r="L422" s="114"/>
      <c r="M422" s="114"/>
      <c r="N422" s="99"/>
      <c r="O422" s="99"/>
      <c r="P422" s="99"/>
      <c r="Q422" s="2"/>
      <c r="R422" s="99"/>
      <c r="S422" s="99"/>
      <c r="T422" s="114"/>
      <c r="U422" s="114"/>
      <c r="V422" s="99"/>
      <c r="W422" s="99"/>
      <c r="X422" s="99"/>
      <c r="Y422" s="99"/>
      <c r="Z422" s="99"/>
      <c r="AA422" s="99"/>
      <c r="AB422" s="99"/>
      <c r="AC422" s="99"/>
      <c r="AD422" s="99"/>
      <c r="AE422" s="2"/>
      <c r="AF422" s="99"/>
      <c r="AG422" s="99"/>
      <c r="AH422" s="99"/>
      <c r="AI422" s="99"/>
      <c r="AJ422" s="99"/>
      <c r="AK422" s="99"/>
      <c r="AL422" s="99"/>
      <c r="AM422" s="99"/>
      <c r="AN422" s="99"/>
      <c r="AO422" s="99"/>
      <c r="AP422" s="99"/>
      <c r="AQ422" s="99"/>
      <c r="AR422" s="99"/>
      <c r="AS422" s="99"/>
      <c r="AT422" s="99"/>
      <c r="AU422" s="99"/>
      <c r="AV422" s="99"/>
      <c r="AW422" s="99"/>
      <c r="AX422" s="99"/>
      <c r="AY422" s="99"/>
      <c r="AZ422" s="99"/>
      <c r="BA422" s="99"/>
      <c r="BB422" s="99"/>
      <c r="BC422" s="99"/>
      <c r="BD422" s="99"/>
      <c r="BE422" s="99"/>
      <c r="BF422" s="2"/>
      <c r="BG422" s="2"/>
      <c r="BH422" s="2"/>
      <c r="BI422" s="99"/>
      <c r="BJ422" s="99"/>
      <c r="BK422" s="99"/>
      <c r="BL422" s="99"/>
      <c r="BM422" s="99"/>
      <c r="BN422" s="99"/>
      <c r="BO422" s="99"/>
      <c r="BP422" s="99"/>
      <c r="BQ422" s="99"/>
      <c r="CD422" s="99"/>
    </row>
    <row r="423" spans="3:82" ht="15.75" customHeight="1" x14ac:dyDescent="0.3">
      <c r="C423" s="2"/>
      <c r="D423" s="2"/>
      <c r="E423" s="99"/>
      <c r="F423" s="99"/>
      <c r="G423" s="99"/>
      <c r="H423" s="99"/>
      <c r="I423" s="99"/>
      <c r="J423" s="2"/>
      <c r="K423" s="99"/>
      <c r="L423" s="114"/>
      <c r="M423" s="114"/>
      <c r="N423" s="99"/>
      <c r="O423" s="99"/>
      <c r="P423" s="99"/>
      <c r="Q423" s="2"/>
      <c r="R423" s="99"/>
      <c r="S423" s="99"/>
      <c r="T423" s="114"/>
      <c r="U423" s="114"/>
      <c r="V423" s="99"/>
      <c r="W423" s="99"/>
      <c r="X423" s="99"/>
      <c r="Y423" s="99"/>
      <c r="Z423" s="99"/>
      <c r="AA423" s="99"/>
      <c r="AB423" s="99"/>
      <c r="AC423" s="99"/>
      <c r="AD423" s="99"/>
      <c r="AE423" s="2"/>
      <c r="AF423" s="99"/>
      <c r="AG423" s="99"/>
      <c r="AH423" s="99"/>
      <c r="AI423" s="99"/>
      <c r="AJ423" s="99"/>
      <c r="AK423" s="99"/>
      <c r="AL423" s="99"/>
      <c r="AM423" s="99"/>
      <c r="AN423" s="99"/>
      <c r="AO423" s="99"/>
      <c r="AP423" s="99"/>
      <c r="AQ423" s="99"/>
      <c r="AR423" s="99"/>
      <c r="AS423" s="99"/>
      <c r="AT423" s="99"/>
      <c r="AU423" s="99"/>
      <c r="AV423" s="99"/>
      <c r="AW423" s="99"/>
      <c r="AX423" s="99"/>
      <c r="AY423" s="99"/>
      <c r="AZ423" s="99"/>
      <c r="BA423" s="99"/>
      <c r="BB423" s="99"/>
      <c r="BC423" s="99"/>
      <c r="BD423" s="99"/>
      <c r="BE423" s="99"/>
      <c r="BF423" s="2"/>
      <c r="BG423" s="2"/>
      <c r="BH423" s="2"/>
      <c r="BI423" s="99"/>
      <c r="BJ423" s="99"/>
      <c r="BK423" s="99"/>
      <c r="BL423" s="99"/>
      <c r="BM423" s="99"/>
      <c r="BN423" s="99"/>
      <c r="BO423" s="99"/>
      <c r="BP423" s="99"/>
      <c r="BQ423" s="99"/>
      <c r="CD423" s="99"/>
    </row>
    <row r="424" spans="3:82" ht="15.75" customHeight="1" x14ac:dyDescent="0.3">
      <c r="C424" s="2"/>
      <c r="D424" s="2"/>
      <c r="E424" s="99"/>
      <c r="F424" s="99"/>
      <c r="G424" s="99"/>
      <c r="H424" s="99"/>
      <c r="I424" s="99"/>
      <c r="J424" s="2"/>
      <c r="K424" s="99"/>
      <c r="L424" s="114"/>
      <c r="M424" s="114"/>
      <c r="N424" s="99"/>
      <c r="O424" s="99"/>
      <c r="P424" s="99"/>
      <c r="Q424" s="2"/>
      <c r="R424" s="99"/>
      <c r="S424" s="99"/>
      <c r="T424" s="114"/>
      <c r="U424" s="114"/>
      <c r="V424" s="99"/>
      <c r="W424" s="99"/>
      <c r="X424" s="99"/>
      <c r="Y424" s="99"/>
      <c r="Z424" s="99"/>
      <c r="AA424" s="99"/>
      <c r="AB424" s="99"/>
      <c r="AC424" s="99"/>
      <c r="AD424" s="99"/>
      <c r="AE424" s="2"/>
      <c r="AF424" s="99"/>
      <c r="AG424" s="99"/>
      <c r="AH424" s="99"/>
      <c r="AI424" s="99"/>
      <c r="AJ424" s="99"/>
      <c r="AK424" s="99"/>
      <c r="AL424" s="99"/>
      <c r="AM424" s="99"/>
      <c r="AN424" s="99"/>
      <c r="AO424" s="99"/>
      <c r="AP424" s="99"/>
      <c r="AQ424" s="99"/>
      <c r="AR424" s="99"/>
      <c r="AS424" s="99"/>
      <c r="AT424" s="99"/>
      <c r="AU424" s="99"/>
      <c r="AV424" s="99"/>
      <c r="AW424" s="99"/>
      <c r="AX424" s="99"/>
      <c r="AY424" s="99"/>
      <c r="AZ424" s="99"/>
      <c r="BA424" s="99"/>
      <c r="BB424" s="99"/>
      <c r="BC424" s="99"/>
      <c r="BD424" s="99"/>
      <c r="BE424" s="99"/>
      <c r="BF424" s="2"/>
      <c r="BG424" s="2"/>
      <c r="BH424" s="2"/>
      <c r="BI424" s="99"/>
      <c r="BJ424" s="99"/>
      <c r="BK424" s="99"/>
      <c r="BL424" s="99"/>
      <c r="BM424" s="99"/>
      <c r="BN424" s="99"/>
      <c r="BO424" s="99"/>
      <c r="BP424" s="99"/>
      <c r="BQ424" s="99"/>
      <c r="CD424" s="99"/>
    </row>
    <row r="425" spans="3:82" ht="15.75" customHeight="1" x14ac:dyDescent="0.3">
      <c r="C425" s="2"/>
      <c r="D425" s="2"/>
      <c r="E425" s="99"/>
      <c r="F425" s="99"/>
      <c r="G425" s="99"/>
      <c r="H425" s="99"/>
      <c r="I425" s="99"/>
      <c r="J425" s="2"/>
      <c r="K425" s="99"/>
      <c r="L425" s="114"/>
      <c r="M425" s="114"/>
      <c r="N425" s="99"/>
      <c r="O425" s="99"/>
      <c r="P425" s="99"/>
      <c r="Q425" s="2"/>
      <c r="R425" s="99"/>
      <c r="S425" s="99"/>
      <c r="T425" s="114"/>
      <c r="U425" s="114"/>
      <c r="V425" s="99"/>
      <c r="W425" s="99"/>
      <c r="X425" s="99"/>
      <c r="Y425" s="99"/>
      <c r="Z425" s="99"/>
      <c r="AA425" s="99"/>
      <c r="AB425" s="99"/>
      <c r="AC425" s="99"/>
      <c r="AD425" s="99"/>
      <c r="AE425" s="2"/>
      <c r="AF425" s="99"/>
      <c r="AG425" s="99"/>
      <c r="AH425" s="99"/>
      <c r="AI425" s="99"/>
      <c r="AJ425" s="99"/>
      <c r="AK425" s="99"/>
      <c r="AL425" s="99"/>
      <c r="AM425" s="99"/>
      <c r="AN425" s="99"/>
      <c r="AO425" s="99"/>
      <c r="AP425" s="99"/>
      <c r="AQ425" s="99"/>
      <c r="AR425" s="99"/>
      <c r="AS425" s="99"/>
      <c r="AT425" s="99"/>
      <c r="AU425" s="99"/>
      <c r="AV425" s="99"/>
      <c r="AW425" s="99"/>
      <c r="AX425" s="99"/>
      <c r="AY425" s="99"/>
      <c r="AZ425" s="99"/>
      <c r="BA425" s="99"/>
      <c r="BB425" s="99"/>
      <c r="BC425" s="99"/>
      <c r="BD425" s="99"/>
      <c r="BE425" s="99"/>
      <c r="BF425" s="2"/>
      <c r="BG425" s="2"/>
      <c r="BH425" s="2"/>
      <c r="BI425" s="99"/>
      <c r="BJ425" s="99"/>
      <c r="BK425" s="99"/>
      <c r="BL425" s="99"/>
      <c r="BM425" s="99"/>
      <c r="BN425" s="99"/>
      <c r="BO425" s="99"/>
      <c r="BP425" s="99"/>
      <c r="BQ425" s="99"/>
      <c r="CD425" s="99"/>
    </row>
    <row r="426" spans="3:82" ht="15.75" customHeight="1" x14ac:dyDescent="0.3">
      <c r="C426" s="2"/>
      <c r="D426" s="2"/>
      <c r="E426" s="99"/>
      <c r="F426" s="99"/>
      <c r="G426" s="99"/>
      <c r="H426" s="99"/>
      <c r="I426" s="99"/>
      <c r="J426" s="2"/>
      <c r="K426" s="99"/>
      <c r="L426" s="114"/>
      <c r="M426" s="114"/>
      <c r="N426" s="99"/>
      <c r="O426" s="99"/>
      <c r="P426" s="99"/>
      <c r="Q426" s="2"/>
      <c r="R426" s="99"/>
      <c r="S426" s="99"/>
      <c r="T426" s="114"/>
      <c r="U426" s="114"/>
      <c r="V426" s="99"/>
      <c r="W426" s="99"/>
      <c r="X426" s="99"/>
      <c r="Y426" s="99"/>
      <c r="Z426" s="99"/>
      <c r="AA426" s="99"/>
      <c r="AB426" s="99"/>
      <c r="AC426" s="99"/>
      <c r="AD426" s="99"/>
      <c r="AE426" s="2"/>
      <c r="AF426" s="99"/>
      <c r="AG426" s="99"/>
      <c r="AH426" s="99"/>
      <c r="AI426" s="99"/>
      <c r="AJ426" s="99"/>
      <c r="AK426" s="99"/>
      <c r="AL426" s="99"/>
      <c r="AM426" s="99"/>
      <c r="AN426" s="99"/>
      <c r="AO426" s="99"/>
      <c r="AP426" s="99"/>
      <c r="AQ426" s="99"/>
      <c r="AR426" s="99"/>
      <c r="AS426" s="99"/>
      <c r="AT426" s="99"/>
      <c r="AU426" s="99"/>
      <c r="AV426" s="99"/>
      <c r="AW426" s="99"/>
      <c r="AX426" s="99"/>
      <c r="AY426" s="99"/>
      <c r="AZ426" s="99"/>
      <c r="BA426" s="99"/>
      <c r="BB426" s="99"/>
      <c r="BC426" s="99"/>
      <c r="BD426" s="99"/>
      <c r="BE426" s="99"/>
      <c r="BF426" s="2"/>
      <c r="BG426" s="2"/>
      <c r="BH426" s="2"/>
      <c r="BI426" s="99"/>
      <c r="BJ426" s="99"/>
      <c r="BK426" s="99"/>
      <c r="BL426" s="99"/>
      <c r="BM426" s="99"/>
      <c r="BN426" s="99"/>
      <c r="BO426" s="99"/>
      <c r="BP426" s="99"/>
      <c r="BQ426" s="99"/>
      <c r="CD426" s="99"/>
    </row>
    <row r="427" spans="3:82" ht="15.75" customHeight="1" x14ac:dyDescent="0.3">
      <c r="C427" s="2"/>
      <c r="D427" s="2"/>
      <c r="E427" s="99"/>
      <c r="F427" s="99"/>
      <c r="G427" s="99"/>
      <c r="H427" s="99"/>
      <c r="I427" s="99"/>
      <c r="J427" s="2"/>
      <c r="K427" s="99"/>
      <c r="L427" s="114"/>
      <c r="M427" s="114"/>
      <c r="N427" s="99"/>
      <c r="O427" s="99"/>
      <c r="P427" s="99"/>
      <c r="Q427" s="2"/>
      <c r="R427" s="99"/>
      <c r="S427" s="99"/>
      <c r="T427" s="114"/>
      <c r="U427" s="114"/>
      <c r="V427" s="99"/>
      <c r="W427" s="99"/>
      <c r="X427" s="99"/>
      <c r="Y427" s="99"/>
      <c r="Z427" s="99"/>
      <c r="AA427" s="99"/>
      <c r="AB427" s="99"/>
      <c r="AC427" s="99"/>
      <c r="AD427" s="99"/>
      <c r="AE427" s="2"/>
      <c r="AF427" s="99"/>
      <c r="AG427" s="99"/>
      <c r="AH427" s="99"/>
      <c r="AI427" s="99"/>
      <c r="AJ427" s="99"/>
      <c r="AK427" s="99"/>
      <c r="AL427" s="99"/>
      <c r="AM427" s="99"/>
      <c r="AN427" s="99"/>
      <c r="AO427" s="99"/>
      <c r="AP427" s="99"/>
      <c r="AQ427" s="99"/>
      <c r="AR427" s="99"/>
      <c r="AS427" s="99"/>
      <c r="AT427" s="99"/>
      <c r="AU427" s="99"/>
      <c r="AV427" s="99"/>
      <c r="AW427" s="99"/>
      <c r="AX427" s="99"/>
      <c r="AY427" s="99"/>
      <c r="AZ427" s="99"/>
      <c r="BA427" s="99"/>
      <c r="BB427" s="99"/>
      <c r="BC427" s="99"/>
      <c r="BD427" s="99"/>
      <c r="BE427" s="99"/>
      <c r="BF427" s="2"/>
      <c r="BG427" s="2"/>
      <c r="BH427" s="2"/>
      <c r="BI427" s="99"/>
      <c r="BJ427" s="99"/>
      <c r="BK427" s="99"/>
      <c r="BL427" s="99"/>
      <c r="BM427" s="99"/>
      <c r="BN427" s="99"/>
      <c r="BO427" s="99"/>
      <c r="BP427" s="99"/>
      <c r="BQ427" s="99"/>
      <c r="CD427" s="99"/>
    </row>
    <row r="428" spans="3:82" ht="15.75" customHeight="1" x14ac:dyDescent="0.3">
      <c r="C428" s="2"/>
      <c r="D428" s="2"/>
      <c r="E428" s="99"/>
      <c r="F428" s="99"/>
      <c r="G428" s="99"/>
      <c r="H428" s="99"/>
      <c r="I428" s="99"/>
      <c r="J428" s="2"/>
      <c r="K428" s="99"/>
      <c r="L428" s="114"/>
      <c r="M428" s="114"/>
      <c r="N428" s="99"/>
      <c r="O428" s="99"/>
      <c r="P428" s="99"/>
      <c r="Q428" s="2"/>
      <c r="R428" s="99"/>
      <c r="S428" s="99"/>
      <c r="T428" s="114"/>
      <c r="U428" s="114"/>
      <c r="V428" s="99"/>
      <c r="W428" s="99"/>
      <c r="X428" s="99"/>
      <c r="Y428" s="99"/>
      <c r="Z428" s="99"/>
      <c r="AA428" s="99"/>
      <c r="AB428" s="99"/>
      <c r="AC428" s="99"/>
      <c r="AD428" s="99"/>
      <c r="AE428" s="2"/>
      <c r="AF428" s="99"/>
      <c r="AG428" s="99"/>
      <c r="AH428" s="99"/>
      <c r="AI428" s="99"/>
      <c r="AJ428" s="99"/>
      <c r="AK428" s="99"/>
      <c r="AL428" s="99"/>
      <c r="AM428" s="99"/>
      <c r="AN428" s="99"/>
      <c r="AO428" s="99"/>
      <c r="AP428" s="99"/>
      <c r="AQ428" s="99"/>
      <c r="AR428" s="99"/>
      <c r="AS428" s="99"/>
      <c r="AT428" s="99"/>
      <c r="AU428" s="99"/>
      <c r="AV428" s="99"/>
      <c r="AW428" s="99"/>
      <c r="AX428" s="99"/>
      <c r="AY428" s="99"/>
      <c r="AZ428" s="99"/>
      <c r="BA428" s="99"/>
      <c r="BB428" s="99"/>
      <c r="BC428" s="99"/>
      <c r="BD428" s="99"/>
      <c r="BE428" s="99"/>
      <c r="BF428" s="2"/>
      <c r="BG428" s="2"/>
      <c r="BH428" s="2"/>
      <c r="BI428" s="99"/>
      <c r="BJ428" s="99"/>
      <c r="BK428" s="99"/>
      <c r="BL428" s="99"/>
      <c r="BM428" s="99"/>
      <c r="BN428" s="99"/>
      <c r="BO428" s="99"/>
      <c r="BP428" s="99"/>
      <c r="BQ428" s="99"/>
      <c r="CD428" s="99"/>
    </row>
    <row r="429" spans="3:82" ht="15.75" customHeight="1" x14ac:dyDescent="0.3">
      <c r="C429" s="2"/>
      <c r="D429" s="2"/>
      <c r="E429" s="99"/>
      <c r="F429" s="99"/>
      <c r="G429" s="99"/>
      <c r="H429" s="99"/>
      <c r="I429" s="99"/>
      <c r="J429" s="2"/>
      <c r="K429" s="99"/>
      <c r="L429" s="114"/>
      <c r="M429" s="114"/>
      <c r="N429" s="99"/>
      <c r="O429" s="99"/>
      <c r="P429" s="99"/>
      <c r="Q429" s="2"/>
      <c r="R429" s="99"/>
      <c r="S429" s="99"/>
      <c r="T429" s="114"/>
      <c r="U429" s="114"/>
      <c r="V429" s="99"/>
      <c r="W429" s="99"/>
      <c r="X429" s="99"/>
      <c r="Y429" s="99"/>
      <c r="Z429" s="99"/>
      <c r="AA429" s="99"/>
      <c r="AB429" s="99"/>
      <c r="AC429" s="99"/>
      <c r="AD429" s="99"/>
      <c r="AE429" s="2"/>
      <c r="AF429" s="99"/>
      <c r="AG429" s="99"/>
      <c r="AH429" s="99"/>
      <c r="AI429" s="99"/>
      <c r="AJ429" s="99"/>
      <c r="AK429" s="99"/>
      <c r="AL429" s="99"/>
      <c r="AM429" s="99"/>
      <c r="AN429" s="99"/>
      <c r="AO429" s="99"/>
      <c r="AP429" s="99"/>
      <c r="AQ429" s="99"/>
      <c r="AR429" s="99"/>
      <c r="AS429" s="99"/>
      <c r="AT429" s="99"/>
      <c r="AU429" s="99"/>
      <c r="AV429" s="99"/>
      <c r="AW429" s="99"/>
      <c r="AX429" s="99"/>
      <c r="AY429" s="99"/>
      <c r="AZ429" s="99"/>
      <c r="BA429" s="99"/>
      <c r="BB429" s="99"/>
      <c r="BC429" s="99"/>
      <c r="BD429" s="99"/>
      <c r="BE429" s="99"/>
      <c r="BF429" s="2"/>
      <c r="BG429" s="2"/>
      <c r="BH429" s="2"/>
      <c r="BI429" s="99"/>
      <c r="BJ429" s="99"/>
      <c r="BK429" s="99"/>
      <c r="BL429" s="99"/>
      <c r="BM429" s="99"/>
      <c r="BN429" s="99"/>
      <c r="BO429" s="99"/>
      <c r="BP429" s="99"/>
      <c r="BQ429" s="99"/>
      <c r="CD429" s="99"/>
    </row>
    <row r="430" spans="3:82" ht="15.75" customHeight="1" x14ac:dyDescent="0.3">
      <c r="C430" s="2"/>
      <c r="D430" s="2"/>
      <c r="E430" s="99"/>
      <c r="F430" s="99"/>
      <c r="G430" s="99"/>
      <c r="H430" s="99"/>
      <c r="I430" s="99"/>
      <c r="J430" s="2"/>
      <c r="K430" s="99"/>
      <c r="L430" s="114"/>
      <c r="M430" s="114"/>
      <c r="N430" s="99"/>
      <c r="O430" s="99"/>
      <c r="P430" s="99"/>
      <c r="Q430" s="2"/>
      <c r="R430" s="99"/>
      <c r="S430" s="99"/>
      <c r="T430" s="114"/>
      <c r="U430" s="114"/>
      <c r="V430" s="99"/>
      <c r="W430" s="99"/>
      <c r="X430" s="99"/>
      <c r="Y430" s="99"/>
      <c r="Z430" s="99"/>
      <c r="AA430" s="99"/>
      <c r="AB430" s="99"/>
      <c r="AC430" s="99"/>
      <c r="AD430" s="99"/>
      <c r="AE430" s="2"/>
      <c r="AF430" s="99"/>
      <c r="AG430" s="99"/>
      <c r="AH430" s="99"/>
      <c r="AI430" s="99"/>
      <c r="AJ430" s="99"/>
      <c r="AK430" s="99"/>
      <c r="AL430" s="99"/>
      <c r="AM430" s="99"/>
      <c r="AN430" s="99"/>
      <c r="AO430" s="99"/>
      <c r="AP430" s="99"/>
      <c r="AQ430" s="99"/>
      <c r="AR430" s="99"/>
      <c r="AS430" s="99"/>
      <c r="AT430" s="99"/>
      <c r="AU430" s="99"/>
      <c r="AV430" s="99"/>
      <c r="AW430" s="99"/>
      <c r="AX430" s="99"/>
      <c r="AY430" s="99"/>
      <c r="AZ430" s="99"/>
      <c r="BA430" s="99"/>
      <c r="BB430" s="99"/>
      <c r="BC430" s="99"/>
      <c r="BD430" s="99"/>
      <c r="BE430" s="99"/>
      <c r="BF430" s="2"/>
      <c r="BG430" s="2"/>
      <c r="BH430" s="2"/>
      <c r="BI430" s="99"/>
      <c r="BJ430" s="99"/>
      <c r="BK430" s="99"/>
      <c r="BL430" s="99"/>
      <c r="BM430" s="99"/>
      <c r="BN430" s="99"/>
      <c r="BO430" s="99"/>
      <c r="BP430" s="99"/>
      <c r="BQ430" s="99"/>
      <c r="CD430" s="99"/>
    </row>
    <row r="431" spans="3:82" ht="15.75" customHeight="1" x14ac:dyDescent="0.3">
      <c r="C431" s="2"/>
      <c r="D431" s="2"/>
      <c r="E431" s="99"/>
      <c r="F431" s="99"/>
      <c r="G431" s="99"/>
      <c r="H431" s="99"/>
      <c r="I431" s="99"/>
      <c r="J431" s="2"/>
      <c r="K431" s="99"/>
      <c r="L431" s="114"/>
      <c r="M431" s="114"/>
      <c r="N431" s="99"/>
      <c r="O431" s="99"/>
      <c r="P431" s="99"/>
      <c r="Q431" s="2"/>
      <c r="R431" s="99"/>
      <c r="S431" s="99"/>
      <c r="T431" s="114"/>
      <c r="U431" s="114"/>
      <c r="V431" s="99"/>
      <c r="W431" s="99"/>
      <c r="X431" s="99"/>
      <c r="Y431" s="99"/>
      <c r="Z431" s="99"/>
      <c r="AA431" s="99"/>
      <c r="AB431" s="99"/>
      <c r="AC431" s="99"/>
      <c r="AD431" s="99"/>
      <c r="AE431" s="2"/>
      <c r="AF431" s="99"/>
      <c r="AG431" s="99"/>
      <c r="AH431" s="99"/>
      <c r="AI431" s="99"/>
      <c r="AJ431" s="99"/>
      <c r="AK431" s="99"/>
      <c r="AL431" s="99"/>
      <c r="AM431" s="99"/>
      <c r="AN431" s="99"/>
      <c r="AO431" s="99"/>
      <c r="AP431" s="99"/>
      <c r="AQ431" s="99"/>
      <c r="AR431" s="99"/>
      <c r="AS431" s="99"/>
      <c r="AT431" s="99"/>
      <c r="AU431" s="99"/>
      <c r="AV431" s="99"/>
      <c r="AW431" s="99"/>
      <c r="AX431" s="99"/>
      <c r="AY431" s="99"/>
      <c r="AZ431" s="99"/>
      <c r="BA431" s="99"/>
      <c r="BB431" s="99"/>
      <c r="BC431" s="99"/>
      <c r="BD431" s="99"/>
      <c r="BE431" s="99"/>
      <c r="BF431" s="2"/>
      <c r="BG431" s="2"/>
      <c r="BH431" s="2"/>
      <c r="BI431" s="99"/>
      <c r="BJ431" s="99"/>
      <c r="BK431" s="99"/>
      <c r="BL431" s="99"/>
      <c r="BM431" s="99"/>
      <c r="BN431" s="99"/>
      <c r="BO431" s="99"/>
      <c r="BP431" s="99"/>
      <c r="BQ431" s="99"/>
      <c r="CD431" s="99"/>
    </row>
    <row r="432" spans="3:82" ht="15.75" customHeight="1" x14ac:dyDescent="0.3">
      <c r="C432" s="2"/>
      <c r="D432" s="2"/>
      <c r="E432" s="99"/>
      <c r="F432" s="99"/>
      <c r="G432" s="99"/>
      <c r="H432" s="99"/>
      <c r="I432" s="99"/>
      <c r="J432" s="2"/>
      <c r="K432" s="99"/>
      <c r="L432" s="114"/>
      <c r="M432" s="114"/>
      <c r="N432" s="99"/>
      <c r="O432" s="99"/>
      <c r="P432" s="99"/>
      <c r="Q432" s="2"/>
      <c r="R432" s="99"/>
      <c r="S432" s="99"/>
      <c r="T432" s="114"/>
      <c r="U432" s="114"/>
      <c r="V432" s="99"/>
      <c r="W432" s="99"/>
      <c r="X432" s="99"/>
      <c r="Y432" s="99"/>
      <c r="Z432" s="99"/>
      <c r="AA432" s="99"/>
      <c r="AB432" s="99"/>
      <c r="AC432" s="99"/>
      <c r="AD432" s="99"/>
      <c r="AE432" s="2"/>
      <c r="AF432" s="99"/>
      <c r="AG432" s="99"/>
      <c r="AH432" s="99"/>
      <c r="AI432" s="99"/>
      <c r="AJ432" s="99"/>
      <c r="AK432" s="99"/>
      <c r="AL432" s="99"/>
      <c r="AM432" s="99"/>
      <c r="AN432" s="99"/>
      <c r="AO432" s="99"/>
      <c r="AP432" s="99"/>
      <c r="AQ432" s="99"/>
      <c r="AR432" s="99"/>
      <c r="AS432" s="99"/>
      <c r="AT432" s="99"/>
      <c r="AU432" s="99"/>
      <c r="AV432" s="99"/>
      <c r="AW432" s="99"/>
      <c r="AX432" s="99"/>
      <c r="AY432" s="99"/>
      <c r="AZ432" s="99"/>
      <c r="BA432" s="99"/>
      <c r="BB432" s="99"/>
      <c r="BC432" s="99"/>
      <c r="BD432" s="99"/>
      <c r="BE432" s="99"/>
      <c r="BF432" s="2"/>
      <c r="BG432" s="2"/>
      <c r="BH432" s="2"/>
      <c r="BI432" s="99"/>
      <c r="BJ432" s="99"/>
      <c r="BK432" s="99"/>
      <c r="BL432" s="99"/>
      <c r="BM432" s="99"/>
      <c r="BN432" s="99"/>
      <c r="BO432" s="99"/>
      <c r="BP432" s="99"/>
      <c r="BQ432" s="99"/>
      <c r="CD432" s="99"/>
    </row>
    <row r="433" spans="3:82" ht="15.75" customHeight="1" x14ac:dyDescent="0.3">
      <c r="C433" s="2"/>
      <c r="D433" s="2"/>
      <c r="E433" s="99"/>
      <c r="F433" s="99"/>
      <c r="G433" s="99"/>
      <c r="H433" s="99"/>
      <c r="I433" s="99"/>
      <c r="J433" s="2"/>
      <c r="K433" s="99"/>
      <c r="L433" s="114"/>
      <c r="M433" s="114"/>
      <c r="N433" s="99"/>
      <c r="O433" s="99"/>
      <c r="P433" s="99"/>
      <c r="Q433" s="2"/>
      <c r="R433" s="99"/>
      <c r="S433" s="99"/>
      <c r="T433" s="114"/>
      <c r="U433" s="114"/>
      <c r="V433" s="99"/>
      <c r="W433" s="99"/>
      <c r="X433" s="99"/>
      <c r="Y433" s="99"/>
      <c r="Z433" s="99"/>
      <c r="AA433" s="99"/>
      <c r="AB433" s="99"/>
      <c r="AC433" s="99"/>
      <c r="AD433" s="99"/>
      <c r="AE433" s="2"/>
      <c r="AF433" s="99"/>
      <c r="AG433" s="99"/>
      <c r="AH433" s="99"/>
      <c r="AI433" s="99"/>
      <c r="AJ433" s="99"/>
      <c r="AK433" s="99"/>
      <c r="AL433" s="99"/>
      <c r="AM433" s="99"/>
      <c r="AN433" s="99"/>
      <c r="AO433" s="99"/>
      <c r="AP433" s="99"/>
      <c r="AQ433" s="99"/>
      <c r="AR433" s="99"/>
      <c r="AS433" s="99"/>
      <c r="AT433" s="99"/>
      <c r="AU433" s="99"/>
      <c r="AV433" s="99"/>
      <c r="AW433" s="99"/>
      <c r="AX433" s="99"/>
      <c r="AY433" s="99"/>
      <c r="AZ433" s="99"/>
      <c r="BA433" s="99"/>
      <c r="BB433" s="99"/>
      <c r="BC433" s="99"/>
      <c r="BD433" s="99"/>
      <c r="BE433" s="99"/>
      <c r="BF433" s="2"/>
      <c r="BG433" s="2"/>
      <c r="BH433" s="2"/>
      <c r="BI433" s="99"/>
      <c r="BJ433" s="99"/>
      <c r="BK433" s="99"/>
      <c r="BL433" s="99"/>
      <c r="BM433" s="99"/>
      <c r="BN433" s="99"/>
      <c r="BO433" s="99"/>
      <c r="BP433" s="99"/>
      <c r="BQ433" s="99"/>
      <c r="CD433" s="99"/>
    </row>
    <row r="434" spans="3:82" ht="15.75" customHeight="1" x14ac:dyDescent="0.3">
      <c r="C434" s="2"/>
      <c r="D434" s="2"/>
      <c r="E434" s="99"/>
      <c r="F434" s="99"/>
      <c r="G434" s="99"/>
      <c r="H434" s="99"/>
      <c r="I434" s="99"/>
      <c r="J434" s="2"/>
      <c r="K434" s="99"/>
      <c r="L434" s="114"/>
      <c r="M434" s="114"/>
      <c r="N434" s="99"/>
      <c r="O434" s="99"/>
      <c r="P434" s="99"/>
      <c r="Q434" s="2"/>
      <c r="R434" s="99"/>
      <c r="S434" s="99"/>
      <c r="T434" s="114"/>
      <c r="U434" s="114"/>
      <c r="V434" s="99"/>
      <c r="W434" s="99"/>
      <c r="X434" s="99"/>
      <c r="Y434" s="99"/>
      <c r="Z434" s="99"/>
      <c r="AA434" s="99"/>
      <c r="AB434" s="99"/>
      <c r="AC434" s="99"/>
      <c r="AD434" s="99"/>
      <c r="AE434" s="2"/>
      <c r="AF434" s="99"/>
      <c r="AG434" s="99"/>
      <c r="AH434" s="99"/>
      <c r="AI434" s="99"/>
      <c r="AJ434" s="99"/>
      <c r="AK434" s="99"/>
      <c r="AL434" s="99"/>
      <c r="AM434" s="99"/>
      <c r="AN434" s="99"/>
      <c r="AO434" s="99"/>
      <c r="AP434" s="99"/>
      <c r="AQ434" s="99"/>
      <c r="AR434" s="99"/>
      <c r="AS434" s="99"/>
      <c r="AT434" s="99"/>
      <c r="AU434" s="99"/>
      <c r="AV434" s="99"/>
      <c r="AW434" s="99"/>
      <c r="AX434" s="99"/>
      <c r="AY434" s="99"/>
      <c r="AZ434" s="99"/>
      <c r="BA434" s="99"/>
      <c r="BB434" s="99"/>
      <c r="BC434" s="99"/>
      <c r="BD434" s="99"/>
      <c r="BE434" s="99"/>
      <c r="BF434" s="2"/>
      <c r="BG434" s="2"/>
      <c r="BH434" s="2"/>
      <c r="BI434" s="99"/>
      <c r="BJ434" s="99"/>
      <c r="BK434" s="99"/>
      <c r="BL434" s="99"/>
      <c r="BM434" s="99"/>
      <c r="BN434" s="99"/>
      <c r="BO434" s="99"/>
      <c r="BP434" s="99"/>
      <c r="BQ434" s="99"/>
      <c r="CD434" s="99"/>
    </row>
    <row r="435" spans="3:82" ht="15.75" customHeight="1" x14ac:dyDescent="0.3">
      <c r="C435" s="2"/>
      <c r="D435" s="2"/>
      <c r="E435" s="99"/>
      <c r="F435" s="99"/>
      <c r="G435" s="99"/>
      <c r="H435" s="99"/>
      <c r="I435" s="99"/>
      <c r="J435" s="2"/>
      <c r="K435" s="99"/>
      <c r="L435" s="114"/>
      <c r="M435" s="114"/>
      <c r="N435" s="99"/>
      <c r="O435" s="99"/>
      <c r="P435" s="99"/>
      <c r="Q435" s="2"/>
      <c r="R435" s="99"/>
      <c r="S435" s="99"/>
      <c r="T435" s="114"/>
      <c r="U435" s="114"/>
      <c r="V435" s="99"/>
      <c r="W435" s="99"/>
      <c r="X435" s="99"/>
      <c r="Y435" s="99"/>
      <c r="Z435" s="99"/>
      <c r="AA435" s="99"/>
      <c r="AB435" s="99"/>
      <c r="AC435" s="99"/>
      <c r="AD435" s="99"/>
      <c r="AE435" s="2"/>
      <c r="AF435" s="99"/>
      <c r="AG435" s="99"/>
      <c r="AH435" s="99"/>
      <c r="AI435" s="99"/>
      <c r="AJ435" s="99"/>
      <c r="AK435" s="99"/>
      <c r="AL435" s="99"/>
      <c r="AM435" s="99"/>
      <c r="AN435" s="99"/>
      <c r="AO435" s="99"/>
      <c r="AP435" s="99"/>
      <c r="AQ435" s="99"/>
      <c r="AR435" s="99"/>
      <c r="AS435" s="99"/>
      <c r="AT435" s="99"/>
      <c r="AU435" s="99"/>
      <c r="AV435" s="99"/>
      <c r="AW435" s="99"/>
      <c r="AX435" s="99"/>
      <c r="AY435" s="99"/>
      <c r="AZ435" s="99"/>
      <c r="BA435" s="99"/>
      <c r="BB435" s="99"/>
      <c r="BC435" s="99"/>
      <c r="BD435" s="99"/>
      <c r="BE435" s="99"/>
      <c r="BF435" s="2"/>
      <c r="BG435" s="2"/>
      <c r="BH435" s="2"/>
      <c r="BI435" s="99"/>
      <c r="BJ435" s="99"/>
      <c r="BK435" s="99"/>
      <c r="BL435" s="99"/>
      <c r="BM435" s="99"/>
      <c r="BN435" s="99"/>
      <c r="BO435" s="99"/>
      <c r="BP435" s="99"/>
      <c r="BQ435" s="99"/>
      <c r="CD435" s="99"/>
    </row>
    <row r="436" spans="3:82" ht="15.75" customHeight="1" x14ac:dyDescent="0.3">
      <c r="C436" s="2"/>
      <c r="D436" s="2"/>
      <c r="E436" s="99"/>
      <c r="F436" s="99"/>
      <c r="G436" s="99"/>
      <c r="H436" s="99"/>
      <c r="I436" s="99"/>
      <c r="J436" s="2"/>
      <c r="K436" s="99"/>
      <c r="L436" s="114"/>
      <c r="M436" s="114"/>
      <c r="N436" s="99"/>
      <c r="O436" s="99"/>
      <c r="P436" s="99"/>
      <c r="Q436" s="2"/>
      <c r="R436" s="99"/>
      <c r="S436" s="99"/>
      <c r="T436" s="114"/>
      <c r="U436" s="114"/>
      <c r="V436" s="99"/>
      <c r="W436" s="99"/>
      <c r="X436" s="99"/>
      <c r="Y436" s="99"/>
      <c r="Z436" s="99"/>
      <c r="AA436" s="99"/>
      <c r="AB436" s="99"/>
      <c r="AC436" s="99"/>
      <c r="AD436" s="99"/>
      <c r="AE436" s="2"/>
      <c r="AF436" s="99"/>
      <c r="AG436" s="99"/>
      <c r="AH436" s="99"/>
      <c r="AI436" s="99"/>
      <c r="AJ436" s="99"/>
      <c r="AK436" s="99"/>
      <c r="AL436" s="99"/>
      <c r="AM436" s="99"/>
      <c r="AN436" s="99"/>
      <c r="AO436" s="99"/>
      <c r="AP436" s="99"/>
      <c r="AQ436" s="99"/>
      <c r="AR436" s="99"/>
      <c r="AS436" s="99"/>
      <c r="AT436" s="99"/>
      <c r="AU436" s="99"/>
      <c r="AV436" s="99"/>
      <c r="AW436" s="99"/>
      <c r="AX436" s="99"/>
      <c r="AY436" s="99"/>
      <c r="AZ436" s="99"/>
      <c r="BA436" s="99"/>
      <c r="BB436" s="99"/>
      <c r="BC436" s="99"/>
      <c r="BD436" s="99"/>
      <c r="BE436" s="99"/>
      <c r="BF436" s="2"/>
      <c r="BG436" s="2"/>
      <c r="BH436" s="2"/>
      <c r="BI436" s="99"/>
      <c r="BJ436" s="99"/>
      <c r="BK436" s="99"/>
      <c r="BL436" s="99"/>
      <c r="BM436" s="99"/>
      <c r="BN436" s="99"/>
      <c r="BO436" s="99"/>
      <c r="BP436" s="99"/>
      <c r="BQ436" s="99"/>
      <c r="CD436" s="99"/>
    </row>
    <row r="437" spans="3:82" ht="15.75" customHeight="1" x14ac:dyDescent="0.3">
      <c r="C437" s="2"/>
      <c r="D437" s="2"/>
      <c r="E437" s="99"/>
      <c r="F437" s="99"/>
      <c r="G437" s="99"/>
      <c r="H437" s="99"/>
      <c r="I437" s="99"/>
      <c r="J437" s="2"/>
      <c r="K437" s="99"/>
      <c r="L437" s="114"/>
      <c r="M437" s="114"/>
      <c r="N437" s="99"/>
      <c r="O437" s="99"/>
      <c r="P437" s="99"/>
      <c r="Q437" s="2"/>
      <c r="R437" s="99"/>
      <c r="S437" s="99"/>
      <c r="T437" s="114"/>
      <c r="U437" s="114"/>
      <c r="V437" s="99"/>
      <c r="W437" s="99"/>
      <c r="X437" s="99"/>
      <c r="Y437" s="99"/>
      <c r="Z437" s="99"/>
      <c r="AA437" s="99"/>
      <c r="AB437" s="99"/>
      <c r="AC437" s="99"/>
      <c r="AD437" s="99"/>
      <c r="AE437" s="2"/>
      <c r="AF437" s="99"/>
      <c r="AG437" s="99"/>
      <c r="AH437" s="99"/>
      <c r="AI437" s="99"/>
      <c r="AJ437" s="99"/>
      <c r="AK437" s="99"/>
      <c r="AL437" s="99"/>
      <c r="AM437" s="99"/>
      <c r="AN437" s="99"/>
      <c r="AO437" s="99"/>
      <c r="AP437" s="99"/>
      <c r="AQ437" s="99"/>
      <c r="AR437" s="99"/>
      <c r="AS437" s="99"/>
      <c r="AT437" s="99"/>
      <c r="AU437" s="99"/>
      <c r="AV437" s="99"/>
      <c r="AW437" s="99"/>
      <c r="AX437" s="99"/>
      <c r="AY437" s="99"/>
      <c r="AZ437" s="99"/>
      <c r="BA437" s="99"/>
      <c r="BB437" s="99"/>
      <c r="BC437" s="99"/>
      <c r="BD437" s="99"/>
      <c r="BE437" s="99"/>
      <c r="BF437" s="2"/>
      <c r="BG437" s="2"/>
      <c r="BH437" s="2"/>
      <c r="BI437" s="99"/>
      <c r="BJ437" s="99"/>
      <c r="BK437" s="99"/>
      <c r="BL437" s="99"/>
      <c r="BM437" s="99"/>
      <c r="BN437" s="99"/>
      <c r="BO437" s="99"/>
      <c r="BP437" s="99"/>
      <c r="BQ437" s="99"/>
      <c r="CD437" s="99"/>
    </row>
    <row r="438" spans="3:82" ht="15.75" customHeight="1" x14ac:dyDescent="0.3">
      <c r="C438" s="2"/>
      <c r="D438" s="2"/>
      <c r="E438" s="99"/>
      <c r="F438" s="99"/>
      <c r="G438" s="99"/>
      <c r="H438" s="99"/>
      <c r="I438" s="99"/>
      <c r="J438" s="2"/>
      <c r="K438" s="99"/>
      <c r="L438" s="114"/>
      <c r="M438" s="114"/>
      <c r="N438" s="99"/>
      <c r="O438" s="99"/>
      <c r="P438" s="99"/>
      <c r="Q438" s="2"/>
      <c r="R438" s="99"/>
      <c r="S438" s="99"/>
      <c r="T438" s="114"/>
      <c r="U438" s="114"/>
      <c r="V438" s="99"/>
      <c r="W438" s="99"/>
      <c r="X438" s="99"/>
      <c r="Y438" s="99"/>
      <c r="Z438" s="99"/>
      <c r="AA438" s="99"/>
      <c r="AB438" s="99"/>
      <c r="AC438" s="99"/>
      <c r="AD438" s="99"/>
      <c r="AE438" s="2"/>
      <c r="AF438" s="99"/>
      <c r="AG438" s="99"/>
      <c r="AH438" s="99"/>
      <c r="AI438" s="99"/>
      <c r="AJ438" s="99"/>
      <c r="AK438" s="99"/>
      <c r="AL438" s="99"/>
      <c r="AM438" s="99"/>
      <c r="AN438" s="99"/>
      <c r="AO438" s="99"/>
      <c r="AP438" s="99"/>
      <c r="AQ438" s="99"/>
      <c r="AR438" s="99"/>
      <c r="AS438" s="99"/>
      <c r="AT438" s="99"/>
      <c r="AU438" s="99"/>
      <c r="AV438" s="99"/>
      <c r="AW438" s="99"/>
      <c r="AX438" s="99"/>
      <c r="AY438" s="99"/>
      <c r="AZ438" s="99"/>
      <c r="BA438" s="99"/>
      <c r="BB438" s="99"/>
      <c r="BC438" s="99"/>
      <c r="BD438" s="99"/>
      <c r="BE438" s="99"/>
      <c r="BF438" s="2"/>
      <c r="BG438" s="2"/>
      <c r="BH438" s="2"/>
      <c r="BI438" s="99"/>
      <c r="BJ438" s="99"/>
      <c r="BK438" s="99"/>
      <c r="BL438" s="99"/>
      <c r="BM438" s="99"/>
      <c r="BN438" s="99"/>
      <c r="BO438" s="99"/>
      <c r="BP438" s="99"/>
      <c r="BQ438" s="99"/>
      <c r="CD438" s="99"/>
    </row>
    <row r="439" spans="3:82" ht="15.75" customHeight="1" x14ac:dyDescent="0.3">
      <c r="C439" s="2"/>
      <c r="D439" s="2"/>
      <c r="E439" s="99"/>
      <c r="F439" s="99"/>
      <c r="G439" s="99"/>
      <c r="H439" s="99"/>
      <c r="I439" s="99"/>
      <c r="J439" s="2"/>
      <c r="K439" s="99"/>
      <c r="L439" s="114"/>
      <c r="M439" s="114"/>
      <c r="N439" s="99"/>
      <c r="O439" s="99"/>
      <c r="P439" s="99"/>
      <c r="Q439" s="2"/>
      <c r="R439" s="99"/>
      <c r="S439" s="99"/>
      <c r="T439" s="114"/>
      <c r="U439" s="114"/>
      <c r="V439" s="99"/>
      <c r="W439" s="99"/>
      <c r="X439" s="99"/>
      <c r="Y439" s="99"/>
      <c r="Z439" s="99"/>
      <c r="AA439" s="99"/>
      <c r="AB439" s="99"/>
      <c r="AC439" s="99"/>
      <c r="AD439" s="99"/>
      <c r="AE439" s="2"/>
      <c r="AF439" s="99"/>
      <c r="AG439" s="99"/>
      <c r="AH439" s="99"/>
      <c r="AI439" s="99"/>
      <c r="AJ439" s="99"/>
      <c r="AK439" s="99"/>
      <c r="AL439" s="99"/>
      <c r="AM439" s="99"/>
      <c r="AN439" s="99"/>
      <c r="AO439" s="99"/>
      <c r="AP439" s="99"/>
      <c r="AQ439" s="99"/>
      <c r="AR439" s="99"/>
      <c r="AS439" s="99"/>
      <c r="AT439" s="99"/>
      <c r="AU439" s="99"/>
      <c r="AV439" s="99"/>
      <c r="AW439" s="99"/>
      <c r="AX439" s="99"/>
      <c r="AY439" s="99"/>
      <c r="AZ439" s="99"/>
      <c r="BA439" s="99"/>
      <c r="BB439" s="99"/>
      <c r="BC439" s="99"/>
      <c r="BD439" s="99"/>
      <c r="BE439" s="99"/>
      <c r="BF439" s="2"/>
      <c r="BG439" s="2"/>
      <c r="BH439" s="2"/>
      <c r="BI439" s="99"/>
      <c r="BJ439" s="99"/>
      <c r="BK439" s="99"/>
      <c r="BL439" s="99"/>
      <c r="BM439" s="99"/>
      <c r="BN439" s="99"/>
      <c r="BO439" s="99"/>
      <c r="BP439" s="99"/>
      <c r="BQ439" s="99"/>
      <c r="CD439" s="99"/>
    </row>
    <row r="440" spans="3:82" ht="15.75" customHeight="1" x14ac:dyDescent="0.3">
      <c r="C440" s="2"/>
      <c r="D440" s="2"/>
      <c r="E440" s="99"/>
      <c r="F440" s="99"/>
      <c r="G440" s="99"/>
      <c r="H440" s="99"/>
      <c r="I440" s="99"/>
      <c r="J440" s="2"/>
      <c r="K440" s="99"/>
      <c r="L440" s="114"/>
      <c r="M440" s="114"/>
      <c r="N440" s="99"/>
      <c r="O440" s="99"/>
      <c r="P440" s="99"/>
      <c r="Q440" s="2"/>
      <c r="R440" s="99"/>
      <c r="S440" s="99"/>
      <c r="T440" s="114"/>
      <c r="U440" s="114"/>
      <c r="V440" s="99"/>
      <c r="W440" s="99"/>
      <c r="X440" s="99"/>
      <c r="Y440" s="99"/>
      <c r="Z440" s="99"/>
      <c r="AA440" s="99"/>
      <c r="AB440" s="99"/>
      <c r="AC440" s="99"/>
      <c r="AD440" s="99"/>
      <c r="AE440" s="2"/>
      <c r="AF440" s="99"/>
      <c r="AG440" s="99"/>
      <c r="AH440" s="99"/>
      <c r="AI440" s="99"/>
      <c r="AJ440" s="99"/>
      <c r="AK440" s="99"/>
      <c r="AL440" s="99"/>
      <c r="AM440" s="99"/>
      <c r="AN440" s="99"/>
      <c r="AO440" s="99"/>
      <c r="AP440" s="99"/>
      <c r="AQ440" s="99"/>
      <c r="AR440" s="99"/>
      <c r="AS440" s="99"/>
      <c r="AT440" s="99"/>
      <c r="AU440" s="99"/>
      <c r="AV440" s="99"/>
      <c r="AW440" s="99"/>
      <c r="AX440" s="99"/>
      <c r="AY440" s="99"/>
      <c r="AZ440" s="99"/>
      <c r="BA440" s="99"/>
      <c r="BB440" s="99"/>
      <c r="BC440" s="99"/>
      <c r="BD440" s="99"/>
      <c r="BE440" s="99"/>
      <c r="BF440" s="2"/>
      <c r="BG440" s="2"/>
      <c r="BH440" s="2"/>
      <c r="BI440" s="99"/>
      <c r="BJ440" s="99"/>
      <c r="BK440" s="99"/>
      <c r="BL440" s="99"/>
      <c r="BM440" s="99"/>
      <c r="BN440" s="99"/>
      <c r="BO440" s="99"/>
      <c r="BP440" s="99"/>
      <c r="BQ440" s="99"/>
      <c r="CD440" s="99"/>
    </row>
    <row r="441" spans="3:82" ht="15.75" customHeight="1" x14ac:dyDescent="0.3">
      <c r="C441" s="2"/>
      <c r="D441" s="2"/>
      <c r="E441" s="99"/>
      <c r="F441" s="99"/>
      <c r="G441" s="99"/>
      <c r="H441" s="99"/>
      <c r="I441" s="99"/>
      <c r="J441" s="2"/>
      <c r="K441" s="99"/>
      <c r="L441" s="114"/>
      <c r="M441" s="114"/>
      <c r="N441" s="99"/>
      <c r="O441" s="99"/>
      <c r="P441" s="99"/>
      <c r="Q441" s="2"/>
      <c r="R441" s="99"/>
      <c r="S441" s="99"/>
      <c r="T441" s="114"/>
      <c r="U441" s="114"/>
      <c r="V441" s="99"/>
      <c r="W441" s="99"/>
      <c r="X441" s="99"/>
      <c r="Y441" s="99"/>
      <c r="Z441" s="99"/>
      <c r="AA441" s="99"/>
      <c r="AB441" s="99"/>
      <c r="AC441" s="99"/>
      <c r="AD441" s="99"/>
      <c r="AE441" s="2"/>
      <c r="AF441" s="99"/>
      <c r="AG441" s="99"/>
      <c r="AH441" s="99"/>
      <c r="AI441" s="99"/>
      <c r="AJ441" s="99"/>
      <c r="AK441" s="99"/>
      <c r="AL441" s="99"/>
      <c r="AM441" s="99"/>
      <c r="AN441" s="99"/>
      <c r="AO441" s="99"/>
      <c r="AP441" s="99"/>
      <c r="AQ441" s="99"/>
      <c r="AR441" s="99"/>
      <c r="AS441" s="99"/>
      <c r="AT441" s="99"/>
      <c r="AU441" s="99"/>
      <c r="AV441" s="99"/>
      <c r="AW441" s="99"/>
      <c r="AX441" s="99"/>
      <c r="AY441" s="99"/>
      <c r="AZ441" s="99"/>
      <c r="BA441" s="99"/>
      <c r="BB441" s="99"/>
      <c r="BC441" s="99"/>
      <c r="BD441" s="99"/>
      <c r="BE441" s="99"/>
      <c r="BF441" s="2"/>
      <c r="BG441" s="2"/>
      <c r="BH441" s="2"/>
      <c r="BI441" s="99"/>
      <c r="BJ441" s="99"/>
      <c r="BK441" s="99"/>
      <c r="BL441" s="99"/>
      <c r="BM441" s="99"/>
      <c r="BN441" s="99"/>
      <c r="BO441" s="99"/>
      <c r="BP441" s="99"/>
      <c r="BQ441" s="99"/>
      <c r="CD441" s="99"/>
    </row>
    <row r="442" spans="3:82" ht="15.75" customHeight="1" x14ac:dyDescent="0.3">
      <c r="C442" s="2"/>
      <c r="D442" s="2"/>
      <c r="E442" s="99"/>
      <c r="F442" s="99"/>
      <c r="G442" s="99"/>
      <c r="H442" s="99"/>
      <c r="I442" s="99"/>
      <c r="J442" s="2"/>
      <c r="K442" s="99"/>
      <c r="L442" s="114"/>
      <c r="M442" s="114"/>
      <c r="N442" s="99"/>
      <c r="O442" s="99"/>
      <c r="P442" s="99"/>
      <c r="Q442" s="2"/>
      <c r="R442" s="99"/>
      <c r="S442" s="99"/>
      <c r="T442" s="114"/>
      <c r="U442" s="114"/>
      <c r="V442" s="99"/>
      <c r="W442" s="99"/>
      <c r="X442" s="99"/>
      <c r="Y442" s="99"/>
      <c r="Z442" s="99"/>
      <c r="AA442" s="99"/>
      <c r="AB442" s="99"/>
      <c r="AC442" s="99"/>
      <c r="AD442" s="99"/>
      <c r="AE442" s="2"/>
      <c r="AF442" s="99"/>
      <c r="AG442" s="99"/>
      <c r="AH442" s="99"/>
      <c r="AI442" s="99"/>
      <c r="AJ442" s="99"/>
      <c r="AK442" s="99"/>
      <c r="AL442" s="99"/>
      <c r="AM442" s="99"/>
      <c r="AN442" s="99"/>
      <c r="AO442" s="99"/>
      <c r="AP442" s="99"/>
      <c r="AQ442" s="99"/>
      <c r="AR442" s="99"/>
      <c r="AS442" s="99"/>
      <c r="AT442" s="99"/>
      <c r="AU442" s="99"/>
      <c r="AV442" s="99"/>
      <c r="AW442" s="99"/>
      <c r="AX442" s="99"/>
      <c r="AY442" s="99"/>
      <c r="AZ442" s="99"/>
      <c r="BA442" s="99"/>
      <c r="BB442" s="99"/>
      <c r="BC442" s="99"/>
      <c r="BD442" s="99"/>
      <c r="BE442" s="99"/>
      <c r="BF442" s="2"/>
      <c r="BG442" s="2"/>
      <c r="BH442" s="2"/>
      <c r="BI442" s="99"/>
      <c r="BJ442" s="99"/>
      <c r="BK442" s="99"/>
      <c r="BL442" s="99"/>
      <c r="BM442" s="99"/>
      <c r="BN442" s="99"/>
      <c r="BO442" s="99"/>
      <c r="BP442" s="99"/>
      <c r="BQ442" s="99"/>
      <c r="CD442" s="99"/>
    </row>
    <row r="443" spans="3:82" ht="15.75" customHeight="1" x14ac:dyDescent="0.3">
      <c r="C443" s="2"/>
      <c r="D443" s="2"/>
      <c r="E443" s="99"/>
      <c r="F443" s="99"/>
      <c r="G443" s="99"/>
      <c r="H443" s="99"/>
      <c r="I443" s="99"/>
      <c r="J443" s="2"/>
      <c r="K443" s="99"/>
      <c r="L443" s="114"/>
      <c r="M443" s="114"/>
      <c r="N443" s="99"/>
      <c r="O443" s="99"/>
      <c r="P443" s="99"/>
      <c r="Q443" s="2"/>
      <c r="R443" s="99"/>
      <c r="S443" s="99"/>
      <c r="T443" s="114"/>
      <c r="U443" s="114"/>
      <c r="V443" s="99"/>
      <c r="W443" s="99"/>
      <c r="X443" s="99"/>
      <c r="Y443" s="99"/>
      <c r="Z443" s="99"/>
      <c r="AA443" s="99"/>
      <c r="AB443" s="99"/>
      <c r="AC443" s="99"/>
      <c r="AD443" s="99"/>
      <c r="AE443" s="2"/>
      <c r="AF443" s="99"/>
      <c r="AG443" s="99"/>
      <c r="AH443" s="99"/>
      <c r="AI443" s="99"/>
      <c r="AJ443" s="99"/>
      <c r="AK443" s="99"/>
      <c r="AL443" s="99"/>
      <c r="AM443" s="99"/>
      <c r="AN443" s="99"/>
      <c r="AO443" s="99"/>
      <c r="AP443" s="99"/>
      <c r="AQ443" s="99"/>
      <c r="AR443" s="99"/>
      <c r="AS443" s="99"/>
      <c r="AT443" s="99"/>
      <c r="AU443" s="99"/>
      <c r="AV443" s="99"/>
      <c r="AW443" s="99"/>
      <c r="AX443" s="99"/>
      <c r="AY443" s="99"/>
      <c r="AZ443" s="99"/>
      <c r="BA443" s="99"/>
      <c r="BB443" s="99"/>
      <c r="BC443" s="99"/>
      <c r="BD443" s="99"/>
      <c r="BE443" s="99"/>
      <c r="BF443" s="2"/>
      <c r="BG443" s="2"/>
      <c r="BH443" s="2"/>
      <c r="BI443" s="99"/>
      <c r="BJ443" s="99"/>
      <c r="BK443" s="99"/>
      <c r="BL443" s="99"/>
      <c r="BM443" s="99"/>
      <c r="BN443" s="99"/>
      <c r="BO443" s="99"/>
      <c r="BP443" s="99"/>
      <c r="BQ443" s="99"/>
      <c r="CD443" s="99"/>
    </row>
    <row r="444" spans="3:82" ht="15.75" customHeight="1" x14ac:dyDescent="0.3">
      <c r="C444" s="2"/>
      <c r="D444" s="2"/>
      <c r="E444" s="99"/>
      <c r="F444" s="99"/>
      <c r="G444" s="99"/>
      <c r="H444" s="99"/>
      <c r="I444" s="99"/>
      <c r="J444" s="2"/>
      <c r="K444" s="99"/>
      <c r="L444" s="114"/>
      <c r="M444" s="114"/>
      <c r="N444" s="99"/>
      <c r="O444" s="99"/>
      <c r="P444" s="99"/>
      <c r="Q444" s="2"/>
      <c r="R444" s="99"/>
      <c r="S444" s="99"/>
      <c r="T444" s="114"/>
      <c r="U444" s="114"/>
      <c r="V444" s="99"/>
      <c r="W444" s="99"/>
      <c r="X444" s="99"/>
      <c r="Y444" s="99"/>
      <c r="Z444" s="99"/>
      <c r="AA444" s="99"/>
      <c r="AB444" s="99"/>
      <c r="AC444" s="99"/>
      <c r="AD444" s="99"/>
      <c r="AE444" s="2"/>
      <c r="AF444" s="99"/>
      <c r="AG444" s="99"/>
      <c r="AH444" s="99"/>
      <c r="AI444" s="99"/>
      <c r="AJ444" s="99"/>
      <c r="AK444" s="99"/>
      <c r="AL444" s="99"/>
      <c r="AM444" s="99"/>
      <c r="AN444" s="99"/>
      <c r="AO444" s="99"/>
      <c r="AP444" s="99"/>
      <c r="AQ444" s="99"/>
      <c r="AR444" s="99"/>
      <c r="AS444" s="99"/>
      <c r="AT444" s="99"/>
      <c r="AU444" s="99"/>
      <c r="AV444" s="99"/>
      <c r="AW444" s="99"/>
      <c r="AX444" s="99"/>
      <c r="AY444" s="99"/>
      <c r="AZ444" s="99"/>
      <c r="BA444" s="99"/>
      <c r="BB444" s="99"/>
      <c r="BC444" s="99"/>
      <c r="BD444" s="99"/>
      <c r="BE444" s="99"/>
      <c r="BF444" s="2"/>
      <c r="BG444" s="2"/>
      <c r="BH444" s="2"/>
      <c r="BI444" s="99"/>
      <c r="BJ444" s="99"/>
      <c r="BK444" s="99"/>
      <c r="BL444" s="99"/>
      <c r="BM444" s="99"/>
      <c r="BN444" s="99"/>
      <c r="BO444" s="99"/>
      <c r="BP444" s="99"/>
      <c r="BQ444" s="99"/>
      <c r="CD444" s="99"/>
    </row>
    <row r="445" spans="3:82" ht="15.75" customHeight="1" x14ac:dyDescent="0.3">
      <c r="C445" s="2"/>
      <c r="D445" s="2"/>
      <c r="E445" s="99"/>
      <c r="F445" s="99"/>
      <c r="G445" s="99"/>
      <c r="H445" s="99"/>
      <c r="I445" s="99"/>
      <c r="J445" s="2"/>
      <c r="K445" s="99"/>
      <c r="L445" s="114"/>
      <c r="M445" s="114"/>
      <c r="N445" s="99"/>
      <c r="O445" s="99"/>
      <c r="P445" s="99"/>
      <c r="Q445" s="2"/>
      <c r="R445" s="99"/>
      <c r="S445" s="99"/>
      <c r="T445" s="114"/>
      <c r="U445" s="114"/>
      <c r="V445" s="99"/>
      <c r="W445" s="99"/>
      <c r="X445" s="99"/>
      <c r="Y445" s="99"/>
      <c r="Z445" s="99"/>
      <c r="AA445" s="99"/>
      <c r="AB445" s="99"/>
      <c r="AC445" s="99"/>
      <c r="AD445" s="99"/>
      <c r="AE445" s="2"/>
      <c r="AF445" s="99"/>
      <c r="AG445" s="99"/>
      <c r="AH445" s="99"/>
      <c r="AI445" s="99"/>
      <c r="AJ445" s="99"/>
      <c r="AK445" s="99"/>
      <c r="AL445" s="99"/>
      <c r="AM445" s="99"/>
      <c r="AN445" s="99"/>
      <c r="AO445" s="99"/>
      <c r="AP445" s="99"/>
      <c r="AQ445" s="99"/>
      <c r="AR445" s="99"/>
      <c r="AS445" s="99"/>
      <c r="AT445" s="99"/>
      <c r="AU445" s="99"/>
      <c r="AV445" s="99"/>
      <c r="AW445" s="99"/>
      <c r="AX445" s="99"/>
      <c r="AY445" s="99"/>
      <c r="AZ445" s="99"/>
      <c r="BA445" s="99"/>
      <c r="BB445" s="99"/>
      <c r="BC445" s="99"/>
      <c r="BD445" s="99"/>
      <c r="BE445" s="99"/>
      <c r="BF445" s="2"/>
      <c r="BG445" s="2"/>
      <c r="BH445" s="2"/>
      <c r="BI445" s="99"/>
      <c r="BJ445" s="99"/>
      <c r="BK445" s="99"/>
      <c r="BL445" s="99"/>
      <c r="BM445" s="99"/>
      <c r="BN445" s="99"/>
      <c r="BO445" s="99"/>
      <c r="BP445" s="99"/>
      <c r="BQ445" s="99"/>
      <c r="CD445" s="99"/>
    </row>
    <row r="446" spans="3:82" ht="15.75" customHeight="1" x14ac:dyDescent="0.3">
      <c r="C446" s="2"/>
      <c r="D446" s="2"/>
      <c r="E446" s="99"/>
      <c r="F446" s="99"/>
      <c r="G446" s="99"/>
      <c r="H446" s="99"/>
      <c r="I446" s="99"/>
      <c r="J446" s="2"/>
      <c r="K446" s="99"/>
      <c r="L446" s="114"/>
      <c r="M446" s="114"/>
      <c r="N446" s="99"/>
      <c r="O446" s="99"/>
      <c r="P446" s="99"/>
      <c r="Q446" s="2"/>
      <c r="R446" s="99"/>
      <c r="S446" s="99"/>
      <c r="T446" s="114"/>
      <c r="U446" s="114"/>
      <c r="V446" s="99"/>
      <c r="W446" s="99"/>
      <c r="X446" s="99"/>
      <c r="Y446" s="99"/>
      <c r="Z446" s="99"/>
      <c r="AA446" s="99"/>
      <c r="AB446" s="99"/>
      <c r="AC446" s="99"/>
      <c r="AD446" s="99"/>
      <c r="AE446" s="2"/>
      <c r="AF446" s="99"/>
      <c r="AG446" s="99"/>
      <c r="AH446" s="99"/>
      <c r="AI446" s="99"/>
      <c r="AJ446" s="99"/>
      <c r="AK446" s="99"/>
      <c r="AL446" s="99"/>
      <c r="AM446" s="99"/>
      <c r="AN446" s="99"/>
      <c r="AO446" s="99"/>
      <c r="AP446" s="99"/>
      <c r="AQ446" s="99"/>
      <c r="AR446" s="99"/>
      <c r="AS446" s="99"/>
      <c r="AT446" s="99"/>
      <c r="AU446" s="99"/>
      <c r="AV446" s="99"/>
      <c r="AW446" s="99"/>
      <c r="AX446" s="99"/>
      <c r="AY446" s="99"/>
      <c r="AZ446" s="99"/>
      <c r="BA446" s="99"/>
      <c r="BB446" s="99"/>
      <c r="BC446" s="99"/>
      <c r="BD446" s="99"/>
      <c r="BE446" s="99"/>
      <c r="BF446" s="2"/>
      <c r="BG446" s="2"/>
      <c r="BH446" s="2"/>
      <c r="BI446" s="99"/>
      <c r="BJ446" s="99"/>
      <c r="BK446" s="99"/>
      <c r="BL446" s="99"/>
      <c r="BM446" s="99"/>
      <c r="BN446" s="99"/>
      <c r="BO446" s="99"/>
      <c r="BP446" s="99"/>
      <c r="BQ446" s="99"/>
      <c r="CD446" s="99"/>
    </row>
    <row r="447" spans="3:82" ht="15.75" customHeight="1" x14ac:dyDescent="0.3">
      <c r="C447" s="2"/>
      <c r="D447" s="2"/>
      <c r="E447" s="99"/>
      <c r="F447" s="99"/>
      <c r="G447" s="99"/>
      <c r="H447" s="99"/>
      <c r="I447" s="99"/>
      <c r="J447" s="2"/>
      <c r="K447" s="99"/>
      <c r="L447" s="114"/>
      <c r="M447" s="114"/>
      <c r="N447" s="99"/>
      <c r="O447" s="99"/>
      <c r="P447" s="99"/>
      <c r="Q447" s="2"/>
      <c r="R447" s="99"/>
      <c r="S447" s="99"/>
      <c r="T447" s="114"/>
      <c r="U447" s="114"/>
      <c r="V447" s="99"/>
      <c r="W447" s="99"/>
      <c r="X447" s="99"/>
      <c r="Y447" s="99"/>
      <c r="Z447" s="99"/>
      <c r="AA447" s="99"/>
      <c r="AB447" s="99"/>
      <c r="AC447" s="99"/>
      <c r="AD447" s="99"/>
      <c r="AE447" s="2"/>
      <c r="AF447" s="99"/>
      <c r="AG447" s="99"/>
      <c r="AH447" s="99"/>
      <c r="AI447" s="99"/>
      <c r="AJ447" s="99"/>
      <c r="AK447" s="99"/>
      <c r="AL447" s="99"/>
      <c r="AM447" s="99"/>
      <c r="AN447" s="99"/>
      <c r="AO447" s="99"/>
      <c r="AP447" s="99"/>
      <c r="AQ447" s="99"/>
      <c r="AR447" s="99"/>
      <c r="AS447" s="99"/>
      <c r="AT447" s="99"/>
      <c r="AU447" s="99"/>
      <c r="AV447" s="99"/>
      <c r="AW447" s="99"/>
      <c r="AX447" s="99"/>
      <c r="AY447" s="99"/>
      <c r="AZ447" s="99"/>
      <c r="BA447" s="99"/>
      <c r="BB447" s="99"/>
      <c r="BC447" s="99"/>
      <c r="BD447" s="99"/>
      <c r="BE447" s="99"/>
      <c r="BF447" s="2"/>
      <c r="BG447" s="2"/>
      <c r="BH447" s="2"/>
      <c r="BI447" s="99"/>
      <c r="BJ447" s="99"/>
      <c r="BK447" s="99"/>
      <c r="BL447" s="99"/>
      <c r="BM447" s="99"/>
      <c r="BN447" s="99"/>
      <c r="BO447" s="99"/>
      <c r="BP447" s="99"/>
      <c r="BQ447" s="99"/>
      <c r="CD447" s="99"/>
    </row>
    <row r="448" spans="3:82" ht="15.75" customHeight="1" x14ac:dyDescent="0.3">
      <c r="C448" s="2"/>
      <c r="D448" s="2"/>
      <c r="E448" s="99"/>
      <c r="F448" s="99"/>
      <c r="G448" s="99"/>
      <c r="H448" s="99"/>
      <c r="I448" s="99"/>
      <c r="J448" s="2"/>
      <c r="K448" s="99"/>
      <c r="L448" s="114"/>
      <c r="M448" s="114"/>
      <c r="N448" s="99"/>
      <c r="O448" s="99"/>
      <c r="P448" s="99"/>
      <c r="Q448" s="2"/>
      <c r="R448" s="99"/>
      <c r="S448" s="99"/>
      <c r="T448" s="114"/>
      <c r="U448" s="114"/>
      <c r="V448" s="99"/>
      <c r="W448" s="99"/>
      <c r="X448" s="99"/>
      <c r="Y448" s="99"/>
      <c r="Z448" s="99"/>
      <c r="AA448" s="99"/>
      <c r="AB448" s="99"/>
      <c r="AC448" s="99"/>
      <c r="AD448" s="99"/>
      <c r="AE448" s="2"/>
      <c r="AF448" s="99"/>
      <c r="AG448" s="99"/>
      <c r="AH448" s="99"/>
      <c r="AI448" s="99"/>
      <c r="AJ448" s="99"/>
      <c r="AK448" s="99"/>
      <c r="AL448" s="99"/>
      <c r="AM448" s="99"/>
      <c r="AN448" s="99"/>
      <c r="AO448" s="99"/>
      <c r="AP448" s="99"/>
      <c r="AQ448" s="99"/>
      <c r="AR448" s="99"/>
      <c r="AS448" s="99"/>
      <c r="AT448" s="99"/>
      <c r="AU448" s="99"/>
      <c r="AV448" s="99"/>
      <c r="AW448" s="99"/>
      <c r="AX448" s="99"/>
      <c r="AY448" s="99"/>
      <c r="AZ448" s="99"/>
      <c r="BA448" s="99"/>
      <c r="BB448" s="99"/>
      <c r="BC448" s="99"/>
      <c r="BD448" s="99"/>
      <c r="BE448" s="99"/>
      <c r="BF448" s="2"/>
      <c r="BG448" s="2"/>
      <c r="BH448" s="2"/>
      <c r="BI448" s="99"/>
      <c r="BJ448" s="99"/>
      <c r="BK448" s="99"/>
      <c r="BL448" s="99"/>
      <c r="BM448" s="99"/>
      <c r="BN448" s="99"/>
      <c r="BO448" s="99"/>
      <c r="BP448" s="99"/>
      <c r="BQ448" s="99"/>
      <c r="CD448" s="99"/>
    </row>
    <row r="449" spans="3:82" ht="15.75" customHeight="1" x14ac:dyDescent="0.3">
      <c r="C449" s="2"/>
      <c r="D449" s="2"/>
      <c r="E449" s="99"/>
      <c r="F449" s="99"/>
      <c r="G449" s="99"/>
      <c r="H449" s="99"/>
      <c r="I449" s="99"/>
      <c r="J449" s="2"/>
      <c r="K449" s="99"/>
      <c r="L449" s="114"/>
      <c r="M449" s="114"/>
      <c r="N449" s="99"/>
      <c r="O449" s="99"/>
      <c r="P449" s="99"/>
      <c r="Q449" s="2"/>
      <c r="R449" s="99"/>
      <c r="S449" s="99"/>
      <c r="T449" s="114"/>
      <c r="U449" s="114"/>
      <c r="V449" s="99"/>
      <c r="W449" s="99"/>
      <c r="X449" s="99"/>
      <c r="Y449" s="99"/>
      <c r="Z449" s="99"/>
      <c r="AA449" s="99"/>
      <c r="AB449" s="99"/>
      <c r="AC449" s="99"/>
      <c r="AD449" s="99"/>
      <c r="AE449" s="2"/>
      <c r="AF449" s="99"/>
      <c r="AG449" s="99"/>
      <c r="AH449" s="99"/>
      <c r="AI449" s="99"/>
      <c r="AJ449" s="99"/>
      <c r="AK449" s="99"/>
      <c r="AL449" s="99"/>
      <c r="AM449" s="99"/>
      <c r="AN449" s="99"/>
      <c r="AO449" s="99"/>
      <c r="AP449" s="99"/>
      <c r="AQ449" s="99"/>
      <c r="AR449" s="99"/>
      <c r="AS449" s="99"/>
      <c r="AT449" s="99"/>
      <c r="AU449" s="99"/>
      <c r="AV449" s="99"/>
      <c r="AW449" s="99"/>
      <c r="AX449" s="99"/>
      <c r="AY449" s="99"/>
      <c r="AZ449" s="99"/>
      <c r="BA449" s="99"/>
      <c r="BB449" s="99"/>
      <c r="BC449" s="99"/>
      <c r="BD449" s="99"/>
      <c r="BE449" s="99"/>
      <c r="BF449" s="2"/>
      <c r="BG449" s="2"/>
      <c r="BH449" s="2"/>
      <c r="BI449" s="99"/>
      <c r="BJ449" s="99"/>
      <c r="BK449" s="99"/>
      <c r="BL449" s="99"/>
      <c r="BM449" s="99"/>
      <c r="BN449" s="99"/>
      <c r="BO449" s="99"/>
      <c r="BP449" s="99"/>
      <c r="BQ449" s="99"/>
      <c r="CD449" s="99"/>
    </row>
    <row r="450" spans="3:82" ht="15.75" customHeight="1" x14ac:dyDescent="0.3">
      <c r="C450" s="2"/>
      <c r="D450" s="2"/>
      <c r="E450" s="99"/>
      <c r="F450" s="99"/>
      <c r="G450" s="99"/>
      <c r="H450" s="99"/>
      <c r="I450" s="99"/>
      <c r="J450" s="2"/>
      <c r="K450" s="99"/>
      <c r="L450" s="114"/>
      <c r="M450" s="114"/>
      <c r="N450" s="99"/>
      <c r="O450" s="99"/>
      <c r="P450" s="99"/>
      <c r="Q450" s="2"/>
      <c r="R450" s="99"/>
      <c r="S450" s="99"/>
      <c r="T450" s="114"/>
      <c r="U450" s="114"/>
      <c r="V450" s="99"/>
      <c r="W450" s="99"/>
      <c r="X450" s="99"/>
      <c r="Y450" s="99"/>
      <c r="Z450" s="99"/>
      <c r="AA450" s="99"/>
      <c r="AB450" s="99"/>
      <c r="AC450" s="99"/>
      <c r="AD450" s="99"/>
      <c r="AE450" s="2"/>
      <c r="AF450" s="99"/>
      <c r="AG450" s="99"/>
      <c r="AH450" s="99"/>
      <c r="AI450" s="99"/>
      <c r="AJ450" s="99"/>
      <c r="AK450" s="99"/>
      <c r="AL450" s="99"/>
      <c r="AM450" s="99"/>
      <c r="AN450" s="99"/>
      <c r="AO450" s="99"/>
      <c r="AP450" s="99"/>
      <c r="AQ450" s="99"/>
      <c r="AR450" s="99"/>
      <c r="AS450" s="99"/>
      <c r="AT450" s="99"/>
      <c r="AU450" s="99"/>
      <c r="AV450" s="99"/>
      <c r="AW450" s="99"/>
      <c r="AX450" s="99"/>
      <c r="AY450" s="99"/>
      <c r="AZ450" s="99"/>
      <c r="BA450" s="99"/>
      <c r="BB450" s="99"/>
      <c r="BC450" s="99"/>
      <c r="BD450" s="99"/>
      <c r="BE450" s="99"/>
      <c r="BF450" s="2"/>
      <c r="BG450" s="2"/>
      <c r="BH450" s="2"/>
      <c r="BI450" s="99"/>
      <c r="BJ450" s="99"/>
      <c r="BK450" s="99"/>
      <c r="BL450" s="99"/>
      <c r="BM450" s="99"/>
      <c r="BN450" s="99"/>
      <c r="BO450" s="99"/>
      <c r="BP450" s="99"/>
      <c r="BQ450" s="99"/>
      <c r="CD450" s="99"/>
    </row>
    <row r="451" spans="3:82" ht="15.75" customHeight="1" x14ac:dyDescent="0.3">
      <c r="C451" s="2"/>
      <c r="D451" s="2"/>
      <c r="E451" s="99"/>
      <c r="F451" s="99"/>
      <c r="G451" s="99"/>
      <c r="H451" s="99"/>
      <c r="I451" s="99"/>
      <c r="J451" s="2"/>
      <c r="K451" s="99"/>
      <c r="L451" s="114"/>
      <c r="M451" s="114"/>
      <c r="N451" s="99"/>
      <c r="O451" s="99"/>
      <c r="P451" s="99"/>
      <c r="Q451" s="2"/>
      <c r="R451" s="99"/>
      <c r="S451" s="99"/>
      <c r="T451" s="114"/>
      <c r="U451" s="114"/>
      <c r="V451" s="99"/>
      <c r="W451" s="99"/>
      <c r="X451" s="99"/>
      <c r="Y451" s="99"/>
      <c r="Z451" s="99"/>
      <c r="AA451" s="99"/>
      <c r="AB451" s="99"/>
      <c r="AC451" s="99"/>
      <c r="AD451" s="99"/>
      <c r="AE451" s="2"/>
      <c r="AF451" s="99"/>
      <c r="AG451" s="99"/>
      <c r="AH451" s="99"/>
      <c r="AI451" s="99"/>
      <c r="AJ451" s="99"/>
      <c r="AK451" s="99"/>
      <c r="AL451" s="99"/>
      <c r="AM451" s="99"/>
      <c r="AN451" s="99"/>
      <c r="AO451" s="99"/>
      <c r="AP451" s="99"/>
      <c r="AQ451" s="99"/>
      <c r="AR451" s="99"/>
      <c r="AS451" s="99"/>
      <c r="AT451" s="99"/>
      <c r="AU451" s="99"/>
      <c r="AV451" s="99"/>
      <c r="AW451" s="99"/>
      <c r="AX451" s="99"/>
      <c r="AY451" s="99"/>
      <c r="AZ451" s="99"/>
      <c r="BA451" s="99"/>
      <c r="BB451" s="99"/>
      <c r="BC451" s="99"/>
      <c r="BD451" s="99"/>
      <c r="BE451" s="99"/>
      <c r="BF451" s="2"/>
      <c r="BG451" s="2"/>
      <c r="BH451" s="2"/>
      <c r="BI451" s="99"/>
      <c r="BJ451" s="99"/>
      <c r="BK451" s="99"/>
      <c r="BL451" s="99"/>
      <c r="BM451" s="99"/>
      <c r="BN451" s="99"/>
      <c r="BO451" s="99"/>
      <c r="BP451" s="99"/>
      <c r="BQ451" s="99"/>
      <c r="CD451" s="99"/>
    </row>
    <row r="452" spans="3:82" ht="15.75" customHeight="1" x14ac:dyDescent="0.3">
      <c r="C452" s="2"/>
      <c r="D452" s="2"/>
      <c r="E452" s="99"/>
      <c r="F452" s="99"/>
      <c r="G452" s="99"/>
      <c r="H452" s="99"/>
      <c r="I452" s="99"/>
      <c r="J452" s="2"/>
      <c r="K452" s="99"/>
      <c r="L452" s="114"/>
      <c r="M452" s="114"/>
      <c r="N452" s="99"/>
      <c r="O452" s="99"/>
      <c r="P452" s="99"/>
      <c r="Q452" s="2"/>
      <c r="R452" s="99"/>
      <c r="S452" s="99"/>
      <c r="T452" s="114"/>
      <c r="U452" s="114"/>
      <c r="V452" s="99"/>
      <c r="W452" s="99"/>
      <c r="X452" s="99"/>
      <c r="Y452" s="99"/>
      <c r="Z452" s="99"/>
      <c r="AA452" s="99"/>
      <c r="AB452" s="99"/>
      <c r="AC452" s="99"/>
      <c r="AD452" s="99"/>
      <c r="AE452" s="2"/>
      <c r="AF452" s="99"/>
      <c r="AG452" s="99"/>
      <c r="AH452" s="99"/>
      <c r="AI452" s="99"/>
      <c r="AJ452" s="99"/>
      <c r="AK452" s="99"/>
      <c r="AL452" s="99"/>
      <c r="AM452" s="99"/>
      <c r="AN452" s="99"/>
      <c r="AO452" s="99"/>
      <c r="AP452" s="99"/>
      <c r="AQ452" s="99"/>
      <c r="AR452" s="99"/>
      <c r="AS452" s="99"/>
      <c r="AT452" s="99"/>
      <c r="AU452" s="99"/>
      <c r="AV452" s="99"/>
      <c r="AW452" s="99"/>
      <c r="AX452" s="99"/>
      <c r="AY452" s="99"/>
      <c r="AZ452" s="99"/>
      <c r="BA452" s="99"/>
      <c r="BB452" s="99"/>
      <c r="BC452" s="99"/>
      <c r="BD452" s="99"/>
      <c r="BE452" s="99"/>
      <c r="BF452" s="2"/>
      <c r="BG452" s="2"/>
      <c r="BH452" s="2"/>
      <c r="BI452" s="99"/>
      <c r="BJ452" s="99"/>
      <c r="BK452" s="99"/>
      <c r="BL452" s="99"/>
      <c r="BM452" s="99"/>
      <c r="BN452" s="99"/>
      <c r="BO452" s="99"/>
      <c r="BP452" s="99"/>
      <c r="BQ452" s="99"/>
      <c r="CD452" s="99"/>
    </row>
    <row r="453" spans="3:82" ht="15.75" customHeight="1" x14ac:dyDescent="0.3">
      <c r="C453" s="2"/>
      <c r="D453" s="2"/>
      <c r="E453" s="99"/>
      <c r="F453" s="99"/>
      <c r="G453" s="99"/>
      <c r="H453" s="99"/>
      <c r="I453" s="99"/>
      <c r="J453" s="2"/>
      <c r="K453" s="99"/>
      <c r="L453" s="114"/>
      <c r="M453" s="114"/>
      <c r="N453" s="99"/>
      <c r="O453" s="99"/>
      <c r="P453" s="99"/>
      <c r="Q453" s="2"/>
      <c r="R453" s="99"/>
      <c r="S453" s="99"/>
      <c r="T453" s="114"/>
      <c r="U453" s="114"/>
      <c r="V453" s="99"/>
      <c r="W453" s="99"/>
      <c r="X453" s="99"/>
      <c r="Y453" s="99"/>
      <c r="Z453" s="99"/>
      <c r="AA453" s="99"/>
      <c r="AB453" s="99"/>
      <c r="AC453" s="99"/>
      <c r="AD453" s="99"/>
      <c r="AE453" s="2"/>
      <c r="AF453" s="99"/>
      <c r="AG453" s="99"/>
      <c r="AH453" s="99"/>
      <c r="AI453" s="99"/>
      <c r="AJ453" s="99"/>
      <c r="AK453" s="99"/>
      <c r="AL453" s="99"/>
      <c r="AM453" s="99"/>
      <c r="AN453" s="99"/>
      <c r="AO453" s="99"/>
      <c r="AP453" s="99"/>
      <c r="AQ453" s="99"/>
      <c r="AR453" s="99"/>
      <c r="AS453" s="99"/>
      <c r="AT453" s="99"/>
      <c r="AU453" s="99"/>
      <c r="AV453" s="99"/>
      <c r="AW453" s="99"/>
      <c r="AX453" s="99"/>
      <c r="AY453" s="99"/>
      <c r="AZ453" s="99"/>
      <c r="BA453" s="99"/>
      <c r="BB453" s="99"/>
      <c r="BC453" s="99"/>
      <c r="BD453" s="99"/>
      <c r="BE453" s="99"/>
      <c r="BF453" s="2"/>
      <c r="BG453" s="2"/>
      <c r="BH453" s="2"/>
      <c r="BI453" s="99"/>
      <c r="BJ453" s="99"/>
      <c r="BK453" s="99"/>
      <c r="BL453" s="99"/>
      <c r="BM453" s="99"/>
      <c r="BN453" s="99"/>
      <c r="BO453" s="99"/>
      <c r="BP453" s="99"/>
      <c r="BQ453" s="99"/>
      <c r="CD453" s="99"/>
    </row>
    <row r="454" spans="3:82" ht="15.75" customHeight="1" x14ac:dyDescent="0.3">
      <c r="C454" s="2"/>
      <c r="D454" s="2"/>
      <c r="E454" s="99"/>
      <c r="F454" s="99"/>
      <c r="G454" s="99"/>
      <c r="H454" s="99"/>
      <c r="I454" s="99"/>
      <c r="J454" s="2"/>
      <c r="K454" s="99"/>
      <c r="L454" s="114"/>
      <c r="M454" s="114"/>
      <c r="N454" s="99"/>
      <c r="O454" s="99"/>
      <c r="P454" s="99"/>
      <c r="Q454" s="2"/>
      <c r="R454" s="99"/>
      <c r="S454" s="99"/>
      <c r="T454" s="114"/>
      <c r="U454" s="114"/>
      <c r="V454" s="99"/>
      <c r="W454" s="99"/>
      <c r="X454" s="99"/>
      <c r="Y454" s="99"/>
      <c r="Z454" s="99"/>
      <c r="AA454" s="99"/>
      <c r="AB454" s="99"/>
      <c r="AC454" s="99"/>
      <c r="AD454" s="99"/>
      <c r="AE454" s="2"/>
      <c r="AF454" s="99"/>
      <c r="AG454" s="99"/>
      <c r="AH454" s="99"/>
      <c r="AI454" s="99"/>
      <c r="AJ454" s="99"/>
      <c r="AK454" s="99"/>
      <c r="AL454" s="99"/>
      <c r="AM454" s="99"/>
      <c r="AN454" s="99"/>
      <c r="AO454" s="99"/>
      <c r="AP454" s="99"/>
      <c r="AQ454" s="99"/>
      <c r="AR454" s="99"/>
      <c r="AS454" s="99"/>
      <c r="AT454" s="99"/>
      <c r="AU454" s="99"/>
      <c r="AV454" s="99"/>
      <c r="AW454" s="99"/>
      <c r="AX454" s="99"/>
      <c r="AY454" s="99"/>
      <c r="AZ454" s="99"/>
      <c r="BA454" s="99"/>
      <c r="BB454" s="99"/>
      <c r="BC454" s="99"/>
      <c r="BD454" s="99"/>
      <c r="BE454" s="99"/>
      <c r="BF454" s="2"/>
      <c r="BG454" s="2"/>
      <c r="BH454" s="2"/>
      <c r="BI454" s="99"/>
      <c r="BJ454" s="99"/>
      <c r="BK454" s="99"/>
      <c r="BL454" s="99"/>
      <c r="BM454" s="99"/>
      <c r="BN454" s="99"/>
      <c r="BO454" s="99"/>
      <c r="BP454" s="99"/>
      <c r="BQ454" s="99"/>
      <c r="CD454" s="99"/>
    </row>
    <row r="455" spans="3:82" ht="15.75" customHeight="1" x14ac:dyDescent="0.3">
      <c r="C455" s="2"/>
      <c r="D455" s="2"/>
      <c r="E455" s="99"/>
      <c r="F455" s="99"/>
      <c r="G455" s="99"/>
      <c r="H455" s="99"/>
      <c r="I455" s="99"/>
      <c r="J455" s="2"/>
      <c r="K455" s="99"/>
      <c r="L455" s="114"/>
      <c r="M455" s="114"/>
      <c r="N455" s="99"/>
      <c r="O455" s="99"/>
      <c r="P455" s="99"/>
      <c r="Q455" s="2"/>
      <c r="R455" s="99"/>
      <c r="S455" s="99"/>
      <c r="T455" s="114"/>
      <c r="U455" s="114"/>
      <c r="V455" s="99"/>
      <c r="W455" s="99"/>
      <c r="X455" s="99"/>
      <c r="Y455" s="99"/>
      <c r="Z455" s="99"/>
      <c r="AA455" s="99"/>
      <c r="AB455" s="99"/>
      <c r="AC455" s="99"/>
      <c r="AD455" s="99"/>
      <c r="AE455" s="2"/>
      <c r="AF455" s="99"/>
      <c r="AG455" s="99"/>
      <c r="AH455" s="99"/>
      <c r="AI455" s="99"/>
      <c r="AJ455" s="99"/>
      <c r="AK455" s="99"/>
      <c r="AL455" s="99"/>
      <c r="AM455" s="99"/>
      <c r="AN455" s="99"/>
      <c r="AO455" s="99"/>
      <c r="AP455" s="99"/>
      <c r="AQ455" s="99"/>
      <c r="AR455" s="99"/>
      <c r="AS455" s="99"/>
      <c r="AT455" s="99"/>
      <c r="AU455" s="99"/>
      <c r="AV455" s="99"/>
      <c r="AW455" s="99"/>
      <c r="AX455" s="99"/>
      <c r="AY455" s="99"/>
      <c r="AZ455" s="99"/>
      <c r="BA455" s="99"/>
      <c r="BB455" s="99"/>
      <c r="BC455" s="99"/>
      <c r="BD455" s="99"/>
      <c r="BE455" s="99"/>
      <c r="BF455" s="2"/>
      <c r="BG455" s="2"/>
      <c r="BH455" s="2"/>
      <c r="BI455" s="99"/>
      <c r="BJ455" s="99"/>
      <c r="BK455" s="99"/>
      <c r="BL455" s="99"/>
      <c r="BM455" s="99"/>
      <c r="BN455" s="99"/>
      <c r="BO455" s="99"/>
      <c r="BP455" s="99"/>
      <c r="BQ455" s="99"/>
      <c r="CD455" s="99"/>
    </row>
    <row r="456" spans="3:82" ht="15.75" customHeight="1" x14ac:dyDescent="0.3">
      <c r="C456" s="2"/>
      <c r="D456" s="2"/>
      <c r="E456" s="99"/>
      <c r="F456" s="99"/>
      <c r="G456" s="99"/>
      <c r="H456" s="99"/>
      <c r="I456" s="99"/>
      <c r="J456" s="2"/>
      <c r="K456" s="99"/>
      <c r="L456" s="114"/>
      <c r="M456" s="114"/>
      <c r="N456" s="99"/>
      <c r="O456" s="99"/>
      <c r="P456" s="99"/>
      <c r="Q456" s="2"/>
      <c r="R456" s="99"/>
      <c r="S456" s="99"/>
      <c r="T456" s="114"/>
      <c r="U456" s="114"/>
      <c r="V456" s="99"/>
      <c r="W456" s="99"/>
      <c r="X456" s="99"/>
      <c r="Y456" s="99"/>
      <c r="Z456" s="99"/>
      <c r="AA456" s="99"/>
      <c r="AB456" s="99"/>
      <c r="AC456" s="99"/>
      <c r="AD456" s="99"/>
      <c r="AE456" s="2"/>
      <c r="AF456" s="99"/>
      <c r="AG456" s="99"/>
      <c r="AH456" s="99"/>
      <c r="AI456" s="99"/>
      <c r="AJ456" s="99"/>
      <c r="AK456" s="99"/>
      <c r="AL456" s="99"/>
      <c r="AM456" s="99"/>
      <c r="AN456" s="99"/>
      <c r="AO456" s="99"/>
      <c r="AP456" s="99"/>
      <c r="AQ456" s="99"/>
      <c r="AR456" s="99"/>
      <c r="AS456" s="99"/>
      <c r="AT456" s="99"/>
      <c r="AU456" s="99"/>
      <c r="AV456" s="99"/>
      <c r="AW456" s="99"/>
      <c r="AX456" s="99"/>
      <c r="AY456" s="99"/>
      <c r="AZ456" s="99"/>
      <c r="BA456" s="99"/>
      <c r="BB456" s="99"/>
      <c r="BC456" s="99"/>
      <c r="BD456" s="99"/>
      <c r="BE456" s="99"/>
      <c r="BF456" s="2"/>
      <c r="BG456" s="2"/>
      <c r="BH456" s="2"/>
      <c r="BI456" s="99"/>
      <c r="BJ456" s="99"/>
      <c r="BK456" s="99"/>
      <c r="BL456" s="99"/>
      <c r="BM456" s="99"/>
      <c r="BN456" s="99"/>
      <c r="BO456" s="99"/>
      <c r="BP456" s="99"/>
      <c r="BQ456" s="99"/>
      <c r="CD456" s="99"/>
    </row>
    <row r="457" spans="3:82" ht="15.75" customHeight="1" x14ac:dyDescent="0.3">
      <c r="C457" s="2"/>
      <c r="D457" s="2"/>
      <c r="E457" s="99"/>
      <c r="F457" s="99"/>
      <c r="G457" s="99"/>
      <c r="H457" s="99"/>
      <c r="I457" s="99"/>
      <c r="J457" s="2"/>
      <c r="K457" s="99"/>
      <c r="L457" s="114"/>
      <c r="M457" s="114"/>
      <c r="N457" s="99"/>
      <c r="O457" s="99"/>
      <c r="P457" s="99"/>
      <c r="Q457" s="2"/>
      <c r="R457" s="99"/>
      <c r="S457" s="99"/>
      <c r="T457" s="114"/>
      <c r="U457" s="114"/>
      <c r="V457" s="99"/>
      <c r="W457" s="99"/>
      <c r="X457" s="99"/>
      <c r="Y457" s="99"/>
      <c r="Z457" s="99"/>
      <c r="AA457" s="99"/>
      <c r="AB457" s="99"/>
      <c r="AC457" s="99"/>
      <c r="AD457" s="99"/>
      <c r="AE457" s="2"/>
      <c r="AF457" s="99"/>
      <c r="AG457" s="99"/>
      <c r="AH457" s="99"/>
      <c r="AI457" s="99"/>
      <c r="AJ457" s="99"/>
      <c r="AK457" s="99"/>
      <c r="AL457" s="99"/>
      <c r="AM457" s="99"/>
      <c r="AN457" s="99"/>
      <c r="AO457" s="99"/>
      <c r="AP457" s="99"/>
      <c r="AQ457" s="99"/>
      <c r="AR457" s="99"/>
      <c r="AS457" s="99"/>
      <c r="AT457" s="99"/>
      <c r="AU457" s="99"/>
      <c r="AV457" s="99"/>
      <c r="AW457" s="99"/>
      <c r="AX457" s="99"/>
      <c r="AY457" s="99"/>
      <c r="AZ457" s="99"/>
      <c r="BA457" s="99"/>
      <c r="BB457" s="99"/>
      <c r="BC457" s="99"/>
      <c r="BD457" s="99"/>
      <c r="BE457" s="99"/>
      <c r="BF457" s="2"/>
      <c r="BG457" s="2"/>
      <c r="BH457" s="2"/>
      <c r="BI457" s="99"/>
      <c r="BJ457" s="99"/>
      <c r="BK457" s="99"/>
      <c r="BL457" s="99"/>
      <c r="BM457" s="99"/>
      <c r="BN457" s="99"/>
      <c r="BO457" s="99"/>
      <c r="BP457" s="99"/>
      <c r="BQ457" s="99"/>
      <c r="CD457" s="99"/>
    </row>
    <row r="458" spans="3:82" ht="15.75" customHeight="1" x14ac:dyDescent="0.3">
      <c r="C458" s="2"/>
      <c r="D458" s="2"/>
      <c r="E458" s="99"/>
      <c r="F458" s="99"/>
      <c r="G458" s="99"/>
      <c r="H458" s="99"/>
      <c r="I458" s="99"/>
      <c r="J458" s="2"/>
      <c r="K458" s="99"/>
      <c r="L458" s="114"/>
      <c r="M458" s="114"/>
      <c r="N458" s="99"/>
      <c r="O458" s="99"/>
      <c r="P458" s="99"/>
      <c r="Q458" s="2"/>
      <c r="R458" s="99"/>
      <c r="S458" s="99"/>
      <c r="T458" s="114"/>
      <c r="U458" s="114"/>
      <c r="V458" s="99"/>
      <c r="W458" s="99"/>
      <c r="X458" s="99"/>
      <c r="Y458" s="99"/>
      <c r="Z458" s="99"/>
      <c r="AA458" s="99"/>
      <c r="AB458" s="99"/>
      <c r="AC458" s="99"/>
      <c r="AD458" s="99"/>
      <c r="AE458" s="2"/>
      <c r="AF458" s="99"/>
      <c r="AG458" s="99"/>
      <c r="AH458" s="99"/>
      <c r="AI458" s="99"/>
      <c r="AJ458" s="99"/>
      <c r="AK458" s="99"/>
      <c r="AL458" s="99"/>
      <c r="AM458" s="99"/>
      <c r="AN458" s="99"/>
      <c r="AO458" s="99"/>
      <c r="AP458" s="99"/>
      <c r="AQ458" s="99"/>
      <c r="AR458" s="99"/>
      <c r="AS458" s="99"/>
      <c r="AT458" s="99"/>
      <c r="AU458" s="99"/>
      <c r="AV458" s="99"/>
      <c r="AW458" s="99"/>
      <c r="AX458" s="99"/>
      <c r="AY458" s="99"/>
      <c r="AZ458" s="99"/>
      <c r="BA458" s="99"/>
      <c r="BB458" s="99"/>
      <c r="BC458" s="99"/>
      <c r="BD458" s="99"/>
      <c r="BE458" s="99"/>
      <c r="BF458" s="2"/>
      <c r="BG458" s="2"/>
      <c r="BH458" s="2"/>
      <c r="BI458" s="99"/>
      <c r="BJ458" s="99"/>
      <c r="BK458" s="99"/>
      <c r="BL458" s="99"/>
      <c r="BM458" s="99"/>
      <c r="BN458" s="99"/>
      <c r="BO458" s="99"/>
      <c r="BP458" s="99"/>
      <c r="BQ458" s="99"/>
      <c r="CD458" s="99"/>
    </row>
    <row r="459" spans="3:82" ht="15.75" customHeight="1" x14ac:dyDescent="0.3">
      <c r="C459" s="2"/>
      <c r="D459" s="2"/>
      <c r="E459" s="99"/>
      <c r="F459" s="99"/>
      <c r="G459" s="99"/>
      <c r="H459" s="99"/>
      <c r="I459" s="99"/>
      <c r="J459" s="2"/>
      <c r="K459" s="99"/>
      <c r="L459" s="114"/>
      <c r="M459" s="114"/>
      <c r="N459" s="99"/>
      <c r="O459" s="99"/>
      <c r="P459" s="99"/>
      <c r="Q459" s="2"/>
      <c r="R459" s="99"/>
      <c r="S459" s="99"/>
      <c r="T459" s="114"/>
      <c r="U459" s="114"/>
      <c r="V459" s="99"/>
      <c r="W459" s="99"/>
      <c r="X459" s="99"/>
      <c r="Y459" s="99"/>
      <c r="Z459" s="99"/>
      <c r="AA459" s="99"/>
      <c r="AB459" s="99"/>
      <c r="AC459" s="99"/>
      <c r="AD459" s="99"/>
      <c r="AE459" s="2"/>
      <c r="AF459" s="99"/>
      <c r="AG459" s="99"/>
      <c r="AH459" s="99"/>
      <c r="AI459" s="99"/>
      <c r="AJ459" s="99"/>
      <c r="AK459" s="99"/>
      <c r="AL459" s="99"/>
      <c r="AM459" s="99"/>
      <c r="AN459" s="99"/>
      <c r="AO459" s="99"/>
      <c r="AP459" s="99"/>
      <c r="AQ459" s="99"/>
      <c r="AR459" s="99"/>
      <c r="AS459" s="99"/>
      <c r="AT459" s="99"/>
      <c r="AU459" s="99"/>
      <c r="AV459" s="99"/>
      <c r="AW459" s="99"/>
      <c r="AX459" s="99"/>
      <c r="AY459" s="99"/>
      <c r="AZ459" s="99"/>
      <c r="BA459" s="99"/>
      <c r="BB459" s="99"/>
      <c r="BC459" s="99"/>
      <c r="BD459" s="99"/>
      <c r="BE459" s="99"/>
      <c r="BF459" s="2"/>
      <c r="BG459" s="2"/>
      <c r="BH459" s="2"/>
      <c r="BI459" s="99"/>
      <c r="BJ459" s="99"/>
      <c r="BK459" s="99"/>
      <c r="BL459" s="99"/>
      <c r="BM459" s="99"/>
      <c r="BN459" s="99"/>
      <c r="BO459" s="99"/>
      <c r="BP459" s="99"/>
      <c r="BQ459" s="99"/>
      <c r="CD459" s="99"/>
    </row>
    <row r="460" spans="3:82" ht="15.75" customHeight="1" x14ac:dyDescent="0.3">
      <c r="C460" s="2"/>
      <c r="D460" s="2"/>
      <c r="E460" s="99"/>
      <c r="F460" s="99"/>
      <c r="G460" s="99"/>
      <c r="H460" s="99"/>
      <c r="I460" s="99"/>
      <c r="J460" s="2"/>
      <c r="K460" s="99"/>
      <c r="L460" s="114"/>
      <c r="M460" s="114"/>
      <c r="N460" s="99"/>
      <c r="O460" s="99"/>
      <c r="P460" s="99"/>
      <c r="Q460" s="2"/>
      <c r="R460" s="99"/>
      <c r="S460" s="99"/>
      <c r="T460" s="114"/>
      <c r="U460" s="114"/>
      <c r="V460" s="99"/>
      <c r="W460" s="99"/>
      <c r="X460" s="99"/>
      <c r="Y460" s="99"/>
      <c r="Z460" s="99"/>
      <c r="AA460" s="99"/>
      <c r="AB460" s="99"/>
      <c r="AC460" s="99"/>
      <c r="AD460" s="99"/>
      <c r="AE460" s="2"/>
      <c r="AF460" s="99"/>
      <c r="AG460" s="99"/>
      <c r="AH460" s="99"/>
      <c r="AI460" s="99"/>
      <c r="AJ460" s="99"/>
      <c r="AK460" s="99"/>
      <c r="AL460" s="99"/>
      <c r="AM460" s="99"/>
      <c r="AN460" s="99"/>
      <c r="AO460" s="99"/>
      <c r="AP460" s="99"/>
      <c r="AQ460" s="99"/>
      <c r="AR460" s="99"/>
      <c r="AS460" s="99"/>
      <c r="AT460" s="99"/>
      <c r="AU460" s="99"/>
      <c r="AV460" s="99"/>
      <c r="AW460" s="99"/>
      <c r="AX460" s="99"/>
      <c r="AY460" s="99"/>
      <c r="AZ460" s="99"/>
      <c r="BA460" s="99"/>
      <c r="BB460" s="99"/>
      <c r="BC460" s="99"/>
      <c r="BD460" s="99"/>
      <c r="BE460" s="99"/>
      <c r="BF460" s="2"/>
      <c r="BG460" s="2"/>
      <c r="BH460" s="2"/>
      <c r="BI460" s="99"/>
      <c r="BJ460" s="99"/>
      <c r="BK460" s="99"/>
      <c r="BL460" s="99"/>
      <c r="BM460" s="99"/>
      <c r="BN460" s="99"/>
      <c r="BO460" s="99"/>
      <c r="BP460" s="99"/>
      <c r="BQ460" s="99"/>
      <c r="CD460" s="99"/>
    </row>
    <row r="461" spans="3:82" ht="15.75" customHeight="1" x14ac:dyDescent="0.3">
      <c r="C461" s="2"/>
      <c r="D461" s="2"/>
      <c r="E461" s="99"/>
      <c r="F461" s="99"/>
      <c r="G461" s="99"/>
      <c r="H461" s="99"/>
      <c r="I461" s="99"/>
      <c r="J461" s="2"/>
      <c r="K461" s="99"/>
      <c r="L461" s="114"/>
      <c r="M461" s="114"/>
      <c r="N461" s="99"/>
      <c r="O461" s="99"/>
      <c r="P461" s="99"/>
      <c r="Q461" s="2"/>
      <c r="R461" s="99"/>
      <c r="S461" s="99"/>
      <c r="T461" s="114"/>
      <c r="U461" s="114"/>
      <c r="V461" s="99"/>
      <c r="W461" s="99"/>
      <c r="X461" s="99"/>
      <c r="Y461" s="99"/>
      <c r="Z461" s="99"/>
      <c r="AA461" s="99"/>
      <c r="AB461" s="99"/>
      <c r="AC461" s="99"/>
      <c r="AD461" s="99"/>
      <c r="AE461" s="2"/>
      <c r="AF461" s="99"/>
      <c r="AG461" s="99"/>
      <c r="AH461" s="99"/>
      <c r="AI461" s="99"/>
      <c r="AJ461" s="99"/>
      <c r="AK461" s="99"/>
      <c r="AL461" s="99"/>
      <c r="AM461" s="99"/>
      <c r="AN461" s="99"/>
      <c r="AO461" s="99"/>
      <c r="AP461" s="99"/>
      <c r="AQ461" s="99"/>
      <c r="AR461" s="99"/>
      <c r="AS461" s="99"/>
      <c r="AT461" s="99"/>
      <c r="AU461" s="99"/>
      <c r="AV461" s="99"/>
      <c r="AW461" s="99"/>
      <c r="AX461" s="99"/>
      <c r="AY461" s="99"/>
      <c r="AZ461" s="99"/>
      <c r="BA461" s="99"/>
      <c r="BB461" s="99"/>
      <c r="BC461" s="99"/>
      <c r="BD461" s="99"/>
      <c r="BE461" s="99"/>
      <c r="BF461" s="2"/>
      <c r="BG461" s="2"/>
      <c r="BH461" s="2"/>
      <c r="BI461" s="99"/>
      <c r="BJ461" s="99"/>
      <c r="BK461" s="99"/>
      <c r="BL461" s="99"/>
      <c r="BM461" s="99"/>
      <c r="BN461" s="99"/>
      <c r="BO461" s="99"/>
      <c r="BP461" s="99"/>
      <c r="BQ461" s="99"/>
      <c r="CD461" s="99"/>
    </row>
    <row r="462" spans="3:82" ht="15.75" customHeight="1" x14ac:dyDescent="0.3">
      <c r="C462" s="2"/>
      <c r="D462" s="2"/>
      <c r="E462" s="99"/>
      <c r="F462" s="99"/>
      <c r="G462" s="99"/>
      <c r="H462" s="99"/>
      <c r="I462" s="99"/>
      <c r="J462" s="2"/>
      <c r="K462" s="99"/>
      <c r="L462" s="114"/>
      <c r="M462" s="114"/>
      <c r="N462" s="99"/>
      <c r="O462" s="99"/>
      <c r="P462" s="99"/>
      <c r="Q462" s="2"/>
      <c r="R462" s="99"/>
      <c r="S462" s="99"/>
      <c r="T462" s="114"/>
      <c r="U462" s="114"/>
      <c r="V462" s="99"/>
      <c r="W462" s="99"/>
      <c r="X462" s="99"/>
      <c r="Y462" s="99"/>
      <c r="Z462" s="99"/>
      <c r="AA462" s="99"/>
      <c r="AB462" s="99"/>
      <c r="AC462" s="99"/>
      <c r="AD462" s="99"/>
      <c r="AE462" s="2"/>
      <c r="AF462" s="99"/>
      <c r="AG462" s="99"/>
      <c r="AH462" s="99"/>
      <c r="AI462" s="99"/>
      <c r="AJ462" s="99"/>
      <c r="AK462" s="99"/>
      <c r="AL462" s="99"/>
      <c r="AM462" s="99"/>
      <c r="AN462" s="99"/>
      <c r="AO462" s="99"/>
      <c r="AP462" s="99"/>
      <c r="AQ462" s="99"/>
      <c r="AR462" s="99"/>
      <c r="AS462" s="99"/>
      <c r="AT462" s="99"/>
      <c r="AU462" s="99"/>
      <c r="AV462" s="99"/>
      <c r="AW462" s="99"/>
      <c r="AX462" s="99"/>
      <c r="AY462" s="99"/>
      <c r="AZ462" s="99"/>
      <c r="BA462" s="99"/>
      <c r="BB462" s="99"/>
      <c r="BC462" s="99"/>
      <c r="BD462" s="99"/>
      <c r="BE462" s="99"/>
      <c r="BF462" s="2"/>
      <c r="BG462" s="2"/>
      <c r="BH462" s="2"/>
      <c r="BI462" s="99"/>
      <c r="BJ462" s="99"/>
      <c r="BK462" s="99"/>
      <c r="BL462" s="99"/>
      <c r="BM462" s="99"/>
      <c r="BN462" s="99"/>
      <c r="BO462" s="99"/>
      <c r="BP462" s="99"/>
      <c r="BQ462" s="99"/>
      <c r="CD462" s="99"/>
    </row>
    <row r="463" spans="3:82" ht="15.75" customHeight="1" x14ac:dyDescent="0.3">
      <c r="C463" s="2"/>
      <c r="D463" s="2"/>
      <c r="E463" s="99"/>
      <c r="F463" s="99"/>
      <c r="G463" s="99"/>
      <c r="H463" s="99"/>
      <c r="I463" s="99"/>
      <c r="J463" s="2"/>
      <c r="K463" s="99"/>
      <c r="L463" s="114"/>
      <c r="M463" s="114"/>
      <c r="N463" s="99"/>
      <c r="O463" s="99"/>
      <c r="P463" s="99"/>
      <c r="Q463" s="2"/>
      <c r="R463" s="99"/>
      <c r="S463" s="99"/>
      <c r="T463" s="114"/>
      <c r="U463" s="114"/>
      <c r="V463" s="99"/>
      <c r="W463" s="99"/>
      <c r="X463" s="99"/>
      <c r="Y463" s="99"/>
      <c r="Z463" s="99"/>
      <c r="AA463" s="99"/>
      <c r="AB463" s="99"/>
      <c r="AC463" s="99"/>
      <c r="AD463" s="99"/>
      <c r="AE463" s="2"/>
      <c r="AF463" s="99"/>
      <c r="AG463" s="99"/>
      <c r="AH463" s="99"/>
      <c r="AI463" s="99"/>
      <c r="AJ463" s="99"/>
      <c r="AK463" s="99"/>
      <c r="AL463" s="99"/>
      <c r="AM463" s="99"/>
      <c r="AN463" s="99"/>
      <c r="AO463" s="99"/>
      <c r="AP463" s="99"/>
      <c r="AQ463" s="99"/>
      <c r="AR463" s="99"/>
      <c r="AS463" s="99"/>
      <c r="AT463" s="99"/>
      <c r="AU463" s="99"/>
      <c r="AV463" s="99"/>
      <c r="AW463" s="99"/>
      <c r="AX463" s="99"/>
      <c r="AY463" s="99"/>
      <c r="AZ463" s="99"/>
      <c r="BA463" s="99"/>
      <c r="BB463" s="99"/>
      <c r="BC463" s="99"/>
      <c r="BD463" s="99"/>
      <c r="BE463" s="99"/>
      <c r="BF463" s="2"/>
      <c r="BG463" s="2"/>
      <c r="BH463" s="2"/>
      <c r="BI463" s="99"/>
      <c r="BJ463" s="99"/>
      <c r="BK463" s="99"/>
      <c r="BL463" s="99"/>
      <c r="BM463" s="99"/>
      <c r="BN463" s="99"/>
      <c r="BO463" s="99"/>
      <c r="BP463" s="99"/>
      <c r="BQ463" s="99"/>
      <c r="CD463" s="99"/>
    </row>
    <row r="464" spans="3:82" ht="15.75" customHeight="1" x14ac:dyDescent="0.3">
      <c r="C464" s="2"/>
      <c r="D464" s="2"/>
      <c r="E464" s="99"/>
      <c r="F464" s="99"/>
      <c r="G464" s="99"/>
      <c r="H464" s="99"/>
      <c r="I464" s="99"/>
      <c r="J464" s="2"/>
      <c r="K464" s="99"/>
      <c r="L464" s="114"/>
      <c r="M464" s="114"/>
      <c r="N464" s="99"/>
      <c r="O464" s="99"/>
      <c r="P464" s="99"/>
      <c r="Q464" s="2"/>
      <c r="R464" s="99"/>
      <c r="S464" s="99"/>
      <c r="T464" s="114"/>
      <c r="U464" s="114"/>
      <c r="V464" s="99"/>
      <c r="W464" s="99"/>
      <c r="X464" s="99"/>
      <c r="Y464" s="99"/>
      <c r="Z464" s="99"/>
      <c r="AA464" s="99"/>
      <c r="AB464" s="99"/>
      <c r="AC464" s="99"/>
      <c r="AD464" s="99"/>
      <c r="AE464" s="2"/>
      <c r="AF464" s="99"/>
      <c r="AG464" s="99"/>
      <c r="AH464" s="99"/>
      <c r="AI464" s="99"/>
      <c r="AJ464" s="99"/>
      <c r="AK464" s="99"/>
      <c r="AL464" s="99"/>
      <c r="AM464" s="99"/>
      <c r="AN464" s="99"/>
      <c r="AO464" s="99"/>
      <c r="AP464" s="99"/>
      <c r="AQ464" s="99"/>
      <c r="AR464" s="99"/>
      <c r="AS464" s="99"/>
      <c r="AT464" s="99"/>
      <c r="AU464" s="99"/>
      <c r="AV464" s="99"/>
      <c r="AW464" s="99"/>
      <c r="AX464" s="99"/>
      <c r="AY464" s="99"/>
      <c r="AZ464" s="99"/>
      <c r="BA464" s="99"/>
      <c r="BB464" s="99"/>
      <c r="BC464" s="99"/>
      <c r="BD464" s="99"/>
      <c r="BE464" s="99"/>
      <c r="BF464" s="2"/>
      <c r="BG464" s="2"/>
      <c r="BH464" s="2"/>
      <c r="BI464" s="99"/>
      <c r="BJ464" s="99"/>
      <c r="BK464" s="99"/>
      <c r="BL464" s="99"/>
      <c r="BM464" s="99"/>
      <c r="BN464" s="99"/>
      <c r="BO464" s="99"/>
      <c r="BP464" s="99"/>
      <c r="BQ464" s="99"/>
      <c r="CD464" s="99"/>
    </row>
    <row r="465" spans="3:82" ht="15.75" customHeight="1" x14ac:dyDescent="0.3">
      <c r="C465" s="2"/>
      <c r="D465" s="2"/>
      <c r="E465" s="99"/>
      <c r="F465" s="99"/>
      <c r="G465" s="99"/>
      <c r="H465" s="99"/>
      <c r="I465" s="99"/>
      <c r="J465" s="2"/>
      <c r="K465" s="99"/>
      <c r="L465" s="114"/>
      <c r="M465" s="114"/>
      <c r="N465" s="99"/>
      <c r="O465" s="99"/>
      <c r="P465" s="99"/>
      <c r="Q465" s="2"/>
      <c r="R465" s="99"/>
      <c r="S465" s="99"/>
      <c r="T465" s="114"/>
      <c r="U465" s="114"/>
      <c r="V465" s="99"/>
      <c r="W465" s="99"/>
      <c r="X465" s="99"/>
      <c r="Y465" s="99"/>
      <c r="Z465" s="99"/>
      <c r="AA465" s="99"/>
      <c r="AB465" s="99"/>
      <c r="AC465" s="99"/>
      <c r="AD465" s="99"/>
      <c r="AE465" s="2"/>
      <c r="AF465" s="99"/>
      <c r="AG465" s="99"/>
      <c r="AH465" s="99"/>
      <c r="AI465" s="99"/>
      <c r="AJ465" s="99"/>
      <c r="AK465" s="99"/>
      <c r="AL465" s="99"/>
      <c r="AM465" s="99"/>
      <c r="AN465" s="99"/>
      <c r="AO465" s="99"/>
      <c r="AP465" s="99"/>
      <c r="AQ465" s="99"/>
      <c r="AR465" s="99"/>
      <c r="AS465" s="99"/>
      <c r="AT465" s="99"/>
      <c r="AU465" s="99"/>
      <c r="AV465" s="99"/>
      <c r="AW465" s="99"/>
      <c r="AX465" s="99"/>
      <c r="AY465" s="99"/>
      <c r="AZ465" s="99"/>
      <c r="BA465" s="99"/>
      <c r="BB465" s="99"/>
      <c r="BC465" s="99"/>
      <c r="BD465" s="99"/>
      <c r="BE465" s="99"/>
      <c r="BF465" s="2"/>
      <c r="BG465" s="2"/>
      <c r="BH465" s="2"/>
      <c r="BI465" s="99"/>
      <c r="BJ465" s="99"/>
      <c r="BK465" s="99"/>
      <c r="BL465" s="99"/>
      <c r="BM465" s="99"/>
      <c r="BN465" s="99"/>
      <c r="BO465" s="99"/>
      <c r="BP465" s="99"/>
      <c r="BQ465" s="99"/>
      <c r="CD465" s="99"/>
    </row>
    <row r="466" spans="3:82" ht="15.75" customHeight="1" x14ac:dyDescent="0.3">
      <c r="C466" s="2"/>
      <c r="D466" s="2"/>
      <c r="E466" s="99"/>
      <c r="F466" s="99"/>
      <c r="G466" s="99"/>
      <c r="H466" s="99"/>
      <c r="I466" s="99"/>
      <c r="J466" s="2"/>
      <c r="K466" s="99"/>
      <c r="L466" s="114"/>
      <c r="M466" s="114"/>
      <c r="N466" s="99"/>
      <c r="O466" s="99"/>
      <c r="P466" s="99"/>
      <c r="Q466" s="2"/>
      <c r="R466" s="99"/>
      <c r="S466" s="99"/>
      <c r="T466" s="114"/>
      <c r="U466" s="114"/>
      <c r="V466" s="99"/>
      <c r="W466" s="99"/>
      <c r="X466" s="99"/>
      <c r="Y466" s="99"/>
      <c r="Z466" s="99"/>
      <c r="AA466" s="99"/>
      <c r="AB466" s="99"/>
      <c r="AC466" s="99"/>
      <c r="AD466" s="99"/>
      <c r="AE466" s="2"/>
      <c r="AF466" s="99"/>
      <c r="AG466" s="99"/>
      <c r="AH466" s="99"/>
      <c r="AI466" s="99"/>
      <c r="AJ466" s="99"/>
      <c r="AK466" s="99"/>
      <c r="AL466" s="99"/>
      <c r="AM466" s="99"/>
      <c r="AN466" s="99"/>
      <c r="AO466" s="99"/>
      <c r="AP466" s="99"/>
      <c r="AQ466" s="99"/>
      <c r="AR466" s="99"/>
      <c r="AS466" s="99"/>
      <c r="AT466" s="99"/>
      <c r="AU466" s="99"/>
      <c r="AV466" s="99"/>
      <c r="AW466" s="99"/>
      <c r="AX466" s="99"/>
      <c r="AY466" s="99"/>
      <c r="AZ466" s="99"/>
      <c r="BA466" s="99"/>
      <c r="BB466" s="99"/>
      <c r="BC466" s="99"/>
      <c r="BD466" s="99"/>
      <c r="BE466" s="99"/>
      <c r="BF466" s="2"/>
      <c r="BG466" s="2"/>
      <c r="BH466" s="2"/>
      <c r="BI466" s="99"/>
      <c r="BJ466" s="99"/>
      <c r="BK466" s="99"/>
      <c r="BL466" s="99"/>
      <c r="BM466" s="99"/>
      <c r="BN466" s="99"/>
      <c r="BO466" s="99"/>
      <c r="BP466" s="99"/>
      <c r="BQ466" s="99"/>
      <c r="CD466" s="99"/>
    </row>
    <row r="467" spans="3:82" ht="15.75" customHeight="1" x14ac:dyDescent="0.3">
      <c r="C467" s="2"/>
      <c r="D467" s="2"/>
      <c r="E467" s="99"/>
      <c r="F467" s="99"/>
      <c r="G467" s="99"/>
      <c r="H467" s="99"/>
      <c r="I467" s="99"/>
      <c r="J467" s="2"/>
      <c r="K467" s="99"/>
      <c r="L467" s="114"/>
      <c r="M467" s="114"/>
      <c r="N467" s="99"/>
      <c r="O467" s="99"/>
      <c r="P467" s="99"/>
      <c r="Q467" s="2"/>
      <c r="R467" s="99"/>
      <c r="S467" s="99"/>
      <c r="T467" s="114"/>
      <c r="U467" s="114"/>
      <c r="V467" s="99"/>
      <c r="W467" s="99"/>
      <c r="X467" s="99"/>
      <c r="Y467" s="99"/>
      <c r="Z467" s="99"/>
      <c r="AA467" s="99"/>
      <c r="AB467" s="99"/>
      <c r="AC467" s="99"/>
      <c r="AD467" s="99"/>
      <c r="AE467" s="2"/>
      <c r="AF467" s="99"/>
      <c r="AG467" s="99"/>
      <c r="AH467" s="99"/>
      <c r="AI467" s="99"/>
      <c r="AJ467" s="99"/>
      <c r="AK467" s="99"/>
      <c r="AL467" s="99"/>
      <c r="AM467" s="99"/>
      <c r="AN467" s="99"/>
      <c r="AO467" s="99"/>
      <c r="AP467" s="99"/>
      <c r="AQ467" s="99"/>
      <c r="AR467" s="99"/>
      <c r="AS467" s="99"/>
      <c r="AT467" s="99"/>
      <c r="AU467" s="99"/>
      <c r="AV467" s="99"/>
      <c r="AW467" s="99"/>
      <c r="AX467" s="99"/>
      <c r="AY467" s="99"/>
      <c r="AZ467" s="99"/>
      <c r="BA467" s="99"/>
      <c r="BB467" s="99"/>
      <c r="BC467" s="99"/>
      <c r="BD467" s="99"/>
      <c r="BE467" s="99"/>
      <c r="BF467" s="2"/>
      <c r="BG467" s="2"/>
      <c r="BH467" s="2"/>
      <c r="BI467" s="99"/>
      <c r="BJ467" s="99"/>
      <c r="BK467" s="99"/>
      <c r="BL467" s="99"/>
      <c r="BM467" s="99"/>
      <c r="BN467" s="99"/>
      <c r="BO467" s="99"/>
      <c r="BP467" s="99"/>
      <c r="BQ467" s="99"/>
      <c r="CD467" s="99"/>
    </row>
    <row r="468" spans="3:82" ht="15.75" customHeight="1" x14ac:dyDescent="0.3">
      <c r="C468" s="2"/>
      <c r="D468" s="2"/>
      <c r="E468" s="99"/>
      <c r="F468" s="99"/>
      <c r="G468" s="99"/>
      <c r="H468" s="99"/>
      <c r="I468" s="99"/>
      <c r="J468" s="2"/>
      <c r="K468" s="99"/>
      <c r="L468" s="114"/>
      <c r="M468" s="114"/>
      <c r="N468" s="99"/>
      <c r="O468" s="99"/>
      <c r="P468" s="99"/>
      <c r="Q468" s="2"/>
      <c r="R468" s="99"/>
      <c r="S468" s="99"/>
      <c r="T468" s="114"/>
      <c r="U468" s="114"/>
      <c r="V468" s="99"/>
      <c r="W468" s="99"/>
      <c r="X468" s="99"/>
      <c r="Y468" s="99"/>
      <c r="Z468" s="99"/>
      <c r="AA468" s="99"/>
      <c r="AB468" s="99"/>
      <c r="AC468" s="99"/>
      <c r="AD468" s="99"/>
      <c r="AE468" s="2"/>
      <c r="AF468" s="99"/>
      <c r="AG468" s="99"/>
      <c r="AH468" s="99"/>
      <c r="AI468" s="99"/>
      <c r="AJ468" s="99"/>
      <c r="AK468" s="99"/>
      <c r="AL468" s="99"/>
      <c r="AM468" s="99"/>
      <c r="AN468" s="99"/>
      <c r="AO468" s="99"/>
      <c r="AP468" s="99"/>
      <c r="AQ468" s="99"/>
      <c r="AR468" s="99"/>
      <c r="AS468" s="99"/>
      <c r="AT468" s="99"/>
      <c r="AU468" s="99"/>
      <c r="AV468" s="99"/>
      <c r="AW468" s="99"/>
      <c r="AX468" s="99"/>
      <c r="AY468" s="99"/>
      <c r="AZ468" s="99"/>
      <c r="BA468" s="99"/>
      <c r="BB468" s="99"/>
      <c r="BC468" s="99"/>
      <c r="BD468" s="99"/>
      <c r="BE468" s="99"/>
      <c r="BF468" s="2"/>
      <c r="BG468" s="2"/>
      <c r="BH468" s="2"/>
      <c r="BI468" s="99"/>
      <c r="BJ468" s="99"/>
      <c r="BK468" s="99"/>
      <c r="BL468" s="99"/>
      <c r="BM468" s="99"/>
      <c r="BN468" s="99"/>
      <c r="BO468" s="99"/>
      <c r="BP468" s="99"/>
      <c r="BQ468" s="99"/>
      <c r="CD468" s="99"/>
    </row>
    <row r="469" spans="3:82" ht="15.75" customHeight="1" x14ac:dyDescent="0.3">
      <c r="C469" s="2"/>
      <c r="D469" s="2"/>
      <c r="E469" s="99"/>
      <c r="F469" s="99"/>
      <c r="G469" s="99"/>
      <c r="H469" s="99"/>
      <c r="I469" s="99"/>
      <c r="J469" s="2"/>
      <c r="K469" s="99"/>
      <c r="L469" s="114"/>
      <c r="M469" s="114"/>
      <c r="N469" s="99"/>
      <c r="O469" s="99"/>
      <c r="P469" s="99"/>
      <c r="Q469" s="2"/>
      <c r="R469" s="99"/>
      <c r="S469" s="99"/>
      <c r="T469" s="114"/>
      <c r="U469" s="114"/>
      <c r="V469" s="99"/>
      <c r="W469" s="99"/>
      <c r="X469" s="99"/>
      <c r="Y469" s="99"/>
      <c r="Z469" s="99"/>
      <c r="AA469" s="99"/>
      <c r="AB469" s="99"/>
      <c r="AC469" s="99"/>
      <c r="AD469" s="99"/>
      <c r="AE469" s="2"/>
      <c r="AF469" s="99"/>
      <c r="AG469" s="99"/>
      <c r="AH469" s="99"/>
      <c r="AI469" s="99"/>
      <c r="AJ469" s="99"/>
      <c r="AK469" s="99"/>
      <c r="AL469" s="99"/>
      <c r="AM469" s="99"/>
      <c r="AN469" s="99"/>
      <c r="AO469" s="99"/>
      <c r="AP469" s="99"/>
      <c r="AQ469" s="99"/>
      <c r="AR469" s="99"/>
      <c r="AS469" s="99"/>
      <c r="AT469" s="99"/>
      <c r="AU469" s="99"/>
      <c r="AV469" s="99"/>
      <c r="AW469" s="99"/>
      <c r="AX469" s="99"/>
      <c r="AY469" s="99"/>
      <c r="AZ469" s="99"/>
      <c r="BA469" s="99"/>
      <c r="BB469" s="99"/>
      <c r="BC469" s="99"/>
      <c r="BD469" s="99"/>
      <c r="BE469" s="99"/>
      <c r="BF469" s="2"/>
      <c r="BG469" s="2"/>
      <c r="BH469" s="2"/>
      <c r="BI469" s="99"/>
      <c r="BJ469" s="99"/>
      <c r="BK469" s="99"/>
      <c r="BL469" s="99"/>
      <c r="BM469" s="99"/>
      <c r="BN469" s="99"/>
      <c r="BO469" s="99"/>
      <c r="BP469" s="99"/>
      <c r="BQ469" s="99"/>
      <c r="CD469" s="99"/>
    </row>
    <row r="470" spans="3:82" ht="15.75" customHeight="1" x14ac:dyDescent="0.3">
      <c r="C470" s="2"/>
      <c r="D470" s="2"/>
      <c r="E470" s="99"/>
      <c r="F470" s="99"/>
      <c r="G470" s="99"/>
      <c r="H470" s="99"/>
      <c r="I470" s="99"/>
      <c r="J470" s="2"/>
      <c r="K470" s="99"/>
      <c r="L470" s="114"/>
      <c r="M470" s="114"/>
      <c r="N470" s="99"/>
      <c r="O470" s="99"/>
      <c r="P470" s="99"/>
      <c r="Q470" s="2"/>
      <c r="R470" s="99"/>
      <c r="S470" s="99"/>
      <c r="T470" s="114"/>
      <c r="U470" s="114"/>
      <c r="V470" s="99"/>
      <c r="W470" s="99"/>
      <c r="X470" s="99"/>
      <c r="Y470" s="99"/>
      <c r="Z470" s="99"/>
      <c r="AA470" s="99"/>
      <c r="AB470" s="99"/>
      <c r="AC470" s="99"/>
      <c r="AD470" s="99"/>
      <c r="AE470" s="2"/>
      <c r="AF470" s="99"/>
      <c r="AG470" s="99"/>
      <c r="AH470" s="99"/>
      <c r="AI470" s="99"/>
      <c r="AJ470" s="99"/>
      <c r="AK470" s="99"/>
      <c r="AL470" s="99"/>
      <c r="AM470" s="99"/>
      <c r="AN470" s="99"/>
      <c r="AO470" s="99"/>
      <c r="AP470" s="99"/>
      <c r="AQ470" s="99"/>
      <c r="AR470" s="99"/>
      <c r="AS470" s="99"/>
      <c r="AT470" s="99"/>
      <c r="AU470" s="99"/>
      <c r="AV470" s="99"/>
      <c r="AW470" s="99"/>
      <c r="AX470" s="99"/>
      <c r="AY470" s="99"/>
      <c r="AZ470" s="99"/>
      <c r="BA470" s="99"/>
      <c r="BB470" s="99"/>
      <c r="BC470" s="99"/>
      <c r="BD470" s="99"/>
      <c r="BE470" s="99"/>
      <c r="BF470" s="2"/>
      <c r="BG470" s="2"/>
      <c r="BH470" s="2"/>
      <c r="BI470" s="99"/>
      <c r="BJ470" s="99"/>
      <c r="BK470" s="99"/>
      <c r="BL470" s="99"/>
      <c r="BM470" s="99"/>
      <c r="BN470" s="99"/>
      <c r="BO470" s="99"/>
      <c r="BP470" s="99"/>
      <c r="BQ470" s="99"/>
      <c r="CD470" s="99"/>
    </row>
    <row r="471" spans="3:82" ht="15.75" customHeight="1" x14ac:dyDescent="0.3">
      <c r="C471" s="2"/>
      <c r="D471" s="2"/>
      <c r="E471" s="99"/>
      <c r="F471" s="99"/>
      <c r="G471" s="99"/>
      <c r="H471" s="99"/>
      <c r="I471" s="99"/>
      <c r="J471" s="2"/>
      <c r="K471" s="99"/>
      <c r="L471" s="114"/>
      <c r="M471" s="114"/>
      <c r="N471" s="99"/>
      <c r="O471" s="99"/>
      <c r="P471" s="99"/>
      <c r="Q471" s="2"/>
      <c r="R471" s="99"/>
      <c r="S471" s="99"/>
      <c r="T471" s="114"/>
      <c r="U471" s="114"/>
      <c r="V471" s="99"/>
      <c r="W471" s="99"/>
      <c r="X471" s="99"/>
      <c r="Y471" s="99"/>
      <c r="Z471" s="99"/>
      <c r="AA471" s="99"/>
      <c r="AB471" s="99"/>
      <c r="AC471" s="99"/>
      <c r="AD471" s="99"/>
      <c r="AE471" s="2"/>
      <c r="AF471" s="99"/>
      <c r="AG471" s="99"/>
      <c r="AH471" s="99"/>
      <c r="AI471" s="99"/>
      <c r="AJ471" s="99"/>
      <c r="AK471" s="99"/>
      <c r="AL471" s="99"/>
      <c r="AM471" s="99"/>
      <c r="AN471" s="99"/>
      <c r="AO471" s="99"/>
      <c r="AP471" s="99"/>
      <c r="AQ471" s="99"/>
      <c r="AR471" s="99"/>
      <c r="AS471" s="99"/>
      <c r="AT471" s="99"/>
      <c r="AU471" s="99"/>
      <c r="AV471" s="99"/>
      <c r="AW471" s="99"/>
      <c r="AX471" s="99"/>
      <c r="AY471" s="99"/>
      <c r="AZ471" s="99"/>
      <c r="BA471" s="99"/>
      <c r="BB471" s="99"/>
      <c r="BC471" s="99"/>
      <c r="BD471" s="99"/>
      <c r="BE471" s="99"/>
      <c r="BF471" s="2"/>
      <c r="BG471" s="2"/>
      <c r="BH471" s="2"/>
      <c r="BI471" s="99"/>
      <c r="BJ471" s="99"/>
      <c r="BK471" s="99"/>
      <c r="BL471" s="99"/>
      <c r="BM471" s="99"/>
      <c r="BN471" s="99"/>
      <c r="BO471" s="99"/>
      <c r="BP471" s="99"/>
      <c r="BQ471" s="99"/>
      <c r="CD471" s="99"/>
    </row>
    <row r="472" spans="3:82" ht="15.75" customHeight="1" x14ac:dyDescent="0.3">
      <c r="C472" s="2"/>
      <c r="D472" s="2"/>
      <c r="E472" s="99"/>
      <c r="F472" s="99"/>
      <c r="G472" s="99"/>
      <c r="H472" s="99"/>
      <c r="I472" s="99"/>
      <c r="J472" s="2"/>
      <c r="K472" s="99"/>
      <c r="L472" s="114"/>
      <c r="M472" s="114"/>
      <c r="N472" s="99"/>
      <c r="O472" s="99"/>
      <c r="P472" s="99"/>
      <c r="Q472" s="2"/>
      <c r="R472" s="99"/>
      <c r="S472" s="99"/>
      <c r="T472" s="114"/>
      <c r="U472" s="114"/>
      <c r="V472" s="99"/>
      <c r="W472" s="99"/>
      <c r="X472" s="99"/>
      <c r="Y472" s="99"/>
      <c r="Z472" s="99"/>
      <c r="AA472" s="99"/>
      <c r="AB472" s="99"/>
      <c r="AC472" s="99"/>
      <c r="AD472" s="99"/>
      <c r="AE472" s="2"/>
      <c r="AF472" s="99"/>
      <c r="AG472" s="99"/>
      <c r="AH472" s="99"/>
      <c r="AI472" s="99"/>
      <c r="AJ472" s="99"/>
      <c r="AK472" s="99"/>
      <c r="AL472" s="99"/>
      <c r="AM472" s="99"/>
      <c r="AN472" s="99"/>
      <c r="AO472" s="99"/>
      <c r="AP472" s="99"/>
      <c r="AQ472" s="99"/>
      <c r="AR472" s="99"/>
      <c r="AS472" s="99"/>
      <c r="AT472" s="99"/>
      <c r="AU472" s="99"/>
      <c r="AV472" s="99"/>
      <c r="AW472" s="99"/>
      <c r="AX472" s="99"/>
      <c r="AY472" s="99"/>
      <c r="AZ472" s="99"/>
      <c r="BA472" s="99"/>
      <c r="BB472" s="99"/>
      <c r="BC472" s="99"/>
      <c r="BD472" s="99"/>
      <c r="BE472" s="99"/>
      <c r="BF472" s="2"/>
      <c r="BG472" s="2"/>
      <c r="BH472" s="2"/>
      <c r="BI472" s="99"/>
      <c r="BJ472" s="99"/>
      <c r="BK472" s="99"/>
      <c r="BL472" s="99"/>
      <c r="BM472" s="99"/>
      <c r="BN472" s="99"/>
      <c r="BO472" s="99"/>
      <c r="BP472" s="99"/>
      <c r="BQ472" s="99"/>
      <c r="CD472" s="99"/>
    </row>
    <row r="473" spans="3:82" ht="15.75" customHeight="1" x14ac:dyDescent="0.3">
      <c r="C473" s="2"/>
      <c r="D473" s="2"/>
      <c r="E473" s="99"/>
      <c r="F473" s="99"/>
      <c r="G473" s="99"/>
      <c r="H473" s="99"/>
      <c r="I473" s="99"/>
      <c r="J473" s="2"/>
      <c r="K473" s="99"/>
      <c r="L473" s="114"/>
      <c r="M473" s="114"/>
      <c r="N473" s="99"/>
      <c r="O473" s="99"/>
      <c r="P473" s="99"/>
      <c r="Q473" s="2"/>
      <c r="R473" s="99"/>
      <c r="S473" s="99"/>
      <c r="T473" s="114"/>
      <c r="U473" s="114"/>
      <c r="V473" s="99"/>
      <c r="W473" s="99"/>
      <c r="X473" s="99"/>
      <c r="Y473" s="99"/>
      <c r="Z473" s="99"/>
      <c r="AA473" s="99"/>
      <c r="AB473" s="99"/>
      <c r="AC473" s="99"/>
      <c r="AD473" s="99"/>
      <c r="AE473" s="2"/>
      <c r="AF473" s="99"/>
      <c r="AG473" s="99"/>
      <c r="AH473" s="99"/>
      <c r="AI473" s="99"/>
      <c r="AJ473" s="99"/>
      <c r="AK473" s="99"/>
      <c r="AL473" s="99"/>
      <c r="AM473" s="99"/>
      <c r="AN473" s="99"/>
      <c r="AO473" s="99"/>
      <c r="AP473" s="99"/>
      <c r="AQ473" s="99"/>
      <c r="AR473" s="99"/>
      <c r="AS473" s="99"/>
      <c r="AT473" s="99"/>
      <c r="AU473" s="99"/>
      <c r="AV473" s="99"/>
      <c r="AW473" s="99"/>
      <c r="AX473" s="99"/>
      <c r="AY473" s="99"/>
      <c r="AZ473" s="99"/>
      <c r="BA473" s="99"/>
      <c r="BB473" s="99"/>
      <c r="BC473" s="99"/>
      <c r="BD473" s="99"/>
      <c r="BE473" s="99"/>
      <c r="BF473" s="2"/>
      <c r="BG473" s="2"/>
      <c r="BH473" s="2"/>
      <c r="BI473" s="99"/>
      <c r="BJ473" s="99"/>
      <c r="BK473" s="99"/>
      <c r="BL473" s="99"/>
      <c r="BM473" s="99"/>
      <c r="BN473" s="99"/>
      <c r="BO473" s="99"/>
      <c r="BP473" s="99"/>
      <c r="BQ473" s="99"/>
      <c r="CD473" s="99"/>
    </row>
    <row r="474" spans="3:82" ht="15.75" customHeight="1" x14ac:dyDescent="0.3">
      <c r="C474" s="2"/>
      <c r="D474" s="2"/>
      <c r="E474" s="99"/>
      <c r="F474" s="99"/>
      <c r="G474" s="99"/>
      <c r="H474" s="99"/>
      <c r="I474" s="99"/>
      <c r="J474" s="2"/>
      <c r="K474" s="99"/>
      <c r="L474" s="114"/>
      <c r="M474" s="114"/>
      <c r="N474" s="99"/>
      <c r="O474" s="99"/>
      <c r="P474" s="99"/>
      <c r="Q474" s="2"/>
      <c r="R474" s="99"/>
      <c r="S474" s="99"/>
      <c r="T474" s="114"/>
      <c r="U474" s="114"/>
      <c r="V474" s="99"/>
      <c r="W474" s="99"/>
      <c r="X474" s="99"/>
      <c r="Y474" s="99"/>
      <c r="Z474" s="99"/>
      <c r="AA474" s="99"/>
      <c r="AB474" s="99"/>
      <c r="AC474" s="99"/>
      <c r="AD474" s="99"/>
      <c r="AE474" s="2"/>
      <c r="AF474" s="99"/>
      <c r="AG474" s="99"/>
      <c r="AH474" s="99"/>
      <c r="AI474" s="99"/>
      <c r="AJ474" s="99"/>
      <c r="AK474" s="99"/>
      <c r="AL474" s="99"/>
      <c r="AM474" s="99"/>
      <c r="AN474" s="99"/>
      <c r="AO474" s="99"/>
      <c r="AP474" s="99"/>
      <c r="AQ474" s="99"/>
      <c r="AR474" s="99"/>
      <c r="AS474" s="99"/>
      <c r="AT474" s="99"/>
      <c r="AU474" s="99"/>
      <c r="AV474" s="99"/>
      <c r="AW474" s="99"/>
      <c r="AX474" s="99"/>
      <c r="AY474" s="99"/>
      <c r="AZ474" s="99"/>
      <c r="BA474" s="99"/>
      <c r="BB474" s="99"/>
      <c r="BC474" s="99"/>
      <c r="BD474" s="99"/>
      <c r="BE474" s="99"/>
      <c r="BF474" s="2"/>
      <c r="BG474" s="2"/>
      <c r="BH474" s="2"/>
      <c r="BI474" s="99"/>
      <c r="BJ474" s="99"/>
      <c r="BK474" s="99"/>
      <c r="BL474" s="99"/>
      <c r="BM474" s="99"/>
      <c r="BN474" s="99"/>
      <c r="BO474" s="99"/>
      <c r="BP474" s="99"/>
      <c r="BQ474" s="99"/>
      <c r="CD474" s="99"/>
    </row>
    <row r="475" spans="3:82" ht="15.75" customHeight="1" x14ac:dyDescent="0.3">
      <c r="C475" s="2"/>
      <c r="D475" s="2"/>
      <c r="E475" s="99"/>
      <c r="F475" s="99"/>
      <c r="G475" s="99"/>
      <c r="H475" s="99"/>
      <c r="I475" s="99"/>
      <c r="J475" s="2"/>
      <c r="K475" s="99"/>
      <c r="L475" s="114"/>
      <c r="M475" s="114"/>
      <c r="N475" s="99"/>
      <c r="O475" s="99"/>
      <c r="P475" s="99"/>
      <c r="Q475" s="2"/>
      <c r="R475" s="99"/>
      <c r="S475" s="99"/>
      <c r="T475" s="114"/>
      <c r="U475" s="114"/>
      <c r="V475" s="99"/>
      <c r="W475" s="99"/>
      <c r="X475" s="99"/>
      <c r="Y475" s="99"/>
      <c r="Z475" s="99"/>
      <c r="AA475" s="99"/>
      <c r="AB475" s="99"/>
      <c r="AC475" s="99"/>
      <c r="AD475" s="99"/>
      <c r="AE475" s="2"/>
      <c r="AF475" s="99"/>
      <c r="AG475" s="99"/>
      <c r="AH475" s="99"/>
      <c r="AI475" s="99"/>
      <c r="AJ475" s="99"/>
      <c r="AK475" s="99"/>
      <c r="AL475" s="99"/>
      <c r="AM475" s="99"/>
      <c r="AN475" s="99"/>
      <c r="AO475" s="99"/>
      <c r="AP475" s="99"/>
      <c r="AQ475" s="99"/>
      <c r="AR475" s="99"/>
      <c r="AS475" s="99"/>
      <c r="AT475" s="99"/>
      <c r="AU475" s="99"/>
      <c r="AV475" s="99"/>
      <c r="AW475" s="99"/>
      <c r="AX475" s="99"/>
      <c r="AY475" s="99"/>
      <c r="AZ475" s="99"/>
      <c r="BA475" s="99"/>
      <c r="BB475" s="99"/>
      <c r="BC475" s="99"/>
      <c r="BD475" s="99"/>
      <c r="BE475" s="99"/>
      <c r="BF475" s="2"/>
      <c r="BG475" s="2"/>
      <c r="BH475" s="2"/>
      <c r="BI475" s="99"/>
      <c r="BJ475" s="99"/>
      <c r="BK475" s="99"/>
      <c r="BL475" s="99"/>
      <c r="BM475" s="99"/>
      <c r="BN475" s="99"/>
      <c r="BO475" s="99"/>
      <c r="BP475" s="99"/>
      <c r="BQ475" s="99"/>
      <c r="CD475" s="99"/>
    </row>
    <row r="476" spans="3:82" ht="15.75" customHeight="1" x14ac:dyDescent="0.3">
      <c r="C476" s="2"/>
      <c r="D476" s="2"/>
      <c r="E476" s="99"/>
      <c r="F476" s="99"/>
      <c r="G476" s="99"/>
      <c r="H476" s="99"/>
      <c r="I476" s="99"/>
      <c r="J476" s="2"/>
      <c r="K476" s="99"/>
      <c r="L476" s="114"/>
      <c r="M476" s="114"/>
      <c r="N476" s="99"/>
      <c r="O476" s="99"/>
      <c r="P476" s="99"/>
      <c r="Q476" s="2"/>
      <c r="R476" s="99"/>
      <c r="S476" s="99"/>
      <c r="T476" s="114"/>
      <c r="U476" s="114"/>
      <c r="V476" s="99"/>
      <c r="W476" s="99"/>
      <c r="X476" s="99"/>
      <c r="Y476" s="99"/>
      <c r="Z476" s="99"/>
      <c r="AA476" s="99"/>
      <c r="AB476" s="99"/>
      <c r="AC476" s="99"/>
      <c r="AD476" s="99"/>
      <c r="AE476" s="2"/>
      <c r="AF476" s="99"/>
      <c r="AG476" s="99"/>
      <c r="AH476" s="99"/>
      <c r="AI476" s="99"/>
      <c r="AJ476" s="99"/>
      <c r="AK476" s="99"/>
      <c r="AL476" s="99"/>
      <c r="AM476" s="99"/>
      <c r="AN476" s="99"/>
      <c r="AO476" s="99"/>
      <c r="AP476" s="99"/>
      <c r="AQ476" s="99"/>
      <c r="AR476" s="99"/>
      <c r="AS476" s="99"/>
      <c r="AT476" s="99"/>
      <c r="AU476" s="99"/>
      <c r="AV476" s="99"/>
      <c r="AW476" s="99"/>
      <c r="AX476" s="99"/>
      <c r="AY476" s="99"/>
      <c r="AZ476" s="99"/>
      <c r="BA476" s="99"/>
      <c r="BB476" s="99"/>
      <c r="BC476" s="99"/>
      <c r="BD476" s="99"/>
      <c r="BE476" s="99"/>
      <c r="BF476" s="2"/>
      <c r="BG476" s="2"/>
      <c r="BH476" s="2"/>
      <c r="BI476" s="99"/>
      <c r="BJ476" s="99"/>
      <c r="BK476" s="99"/>
      <c r="BL476" s="99"/>
      <c r="BM476" s="99"/>
      <c r="BN476" s="99"/>
      <c r="BO476" s="99"/>
      <c r="BP476" s="99"/>
      <c r="BQ476" s="99"/>
      <c r="CD476" s="99"/>
    </row>
    <row r="477" spans="3:82" ht="15.75" customHeight="1" x14ac:dyDescent="0.3">
      <c r="C477" s="2"/>
      <c r="D477" s="2"/>
      <c r="E477" s="99"/>
      <c r="F477" s="99"/>
      <c r="G477" s="99"/>
      <c r="H477" s="99"/>
      <c r="I477" s="99"/>
      <c r="J477" s="2"/>
      <c r="K477" s="99"/>
      <c r="L477" s="114"/>
      <c r="M477" s="114"/>
      <c r="N477" s="99"/>
      <c r="O477" s="99"/>
      <c r="P477" s="99"/>
      <c r="Q477" s="2"/>
      <c r="R477" s="99"/>
      <c r="S477" s="99"/>
      <c r="T477" s="114"/>
      <c r="U477" s="114"/>
      <c r="V477" s="99"/>
      <c r="W477" s="99"/>
      <c r="X477" s="99"/>
      <c r="Y477" s="99"/>
      <c r="Z477" s="99"/>
      <c r="AA477" s="99"/>
      <c r="AB477" s="99"/>
      <c r="AC477" s="99"/>
      <c r="AD477" s="99"/>
      <c r="AE477" s="2"/>
      <c r="AF477" s="99"/>
      <c r="AG477" s="99"/>
      <c r="AH477" s="99"/>
      <c r="AI477" s="99"/>
      <c r="AJ477" s="99"/>
      <c r="AK477" s="99"/>
      <c r="AL477" s="99"/>
      <c r="AM477" s="99"/>
      <c r="AN477" s="99"/>
      <c r="AO477" s="99"/>
      <c r="AP477" s="99"/>
      <c r="AQ477" s="99"/>
      <c r="AR477" s="99"/>
      <c r="AS477" s="99"/>
      <c r="AT477" s="99"/>
      <c r="AU477" s="99"/>
      <c r="AV477" s="99"/>
      <c r="AW477" s="99"/>
      <c r="AX477" s="99"/>
      <c r="AY477" s="99"/>
      <c r="AZ477" s="99"/>
      <c r="BA477" s="99"/>
      <c r="BB477" s="99"/>
      <c r="BC477" s="99"/>
      <c r="BD477" s="99"/>
      <c r="BE477" s="99"/>
      <c r="BF477" s="2"/>
      <c r="BG477" s="2"/>
      <c r="BH477" s="2"/>
      <c r="BI477" s="99"/>
      <c r="BJ477" s="99"/>
      <c r="BK477" s="99"/>
      <c r="BL477" s="99"/>
      <c r="BM477" s="99"/>
      <c r="BN477" s="99"/>
      <c r="BO477" s="99"/>
      <c r="BP477" s="99"/>
      <c r="BQ477" s="99"/>
      <c r="CD477" s="99"/>
    </row>
    <row r="478" spans="3:82" ht="15.75" customHeight="1" x14ac:dyDescent="0.3">
      <c r="C478" s="2"/>
      <c r="D478" s="2"/>
      <c r="E478" s="99"/>
      <c r="F478" s="99"/>
      <c r="G478" s="99"/>
      <c r="H478" s="99"/>
      <c r="I478" s="99"/>
      <c r="J478" s="2"/>
      <c r="K478" s="99"/>
      <c r="L478" s="114"/>
      <c r="M478" s="114"/>
      <c r="N478" s="99"/>
      <c r="O478" s="99"/>
      <c r="P478" s="99"/>
      <c r="Q478" s="2"/>
      <c r="R478" s="99"/>
      <c r="S478" s="99"/>
      <c r="T478" s="114"/>
      <c r="U478" s="114"/>
      <c r="V478" s="99"/>
      <c r="W478" s="99"/>
      <c r="X478" s="99"/>
      <c r="Y478" s="99"/>
      <c r="Z478" s="99"/>
      <c r="AA478" s="99"/>
      <c r="AB478" s="99"/>
      <c r="AC478" s="99"/>
      <c r="AD478" s="99"/>
      <c r="AE478" s="2"/>
      <c r="AF478" s="99"/>
      <c r="AG478" s="99"/>
      <c r="AH478" s="99"/>
      <c r="AI478" s="99"/>
      <c r="AJ478" s="99"/>
      <c r="AK478" s="99"/>
      <c r="AL478" s="99"/>
      <c r="AM478" s="99"/>
      <c r="AN478" s="99"/>
      <c r="AO478" s="99"/>
      <c r="AP478" s="99"/>
      <c r="AQ478" s="99"/>
      <c r="AR478" s="99"/>
      <c r="AS478" s="99"/>
      <c r="AT478" s="99"/>
      <c r="AU478" s="99"/>
      <c r="AV478" s="99"/>
      <c r="AW478" s="99"/>
      <c r="AX478" s="99"/>
      <c r="AY478" s="99"/>
      <c r="AZ478" s="99"/>
      <c r="BA478" s="99"/>
      <c r="BB478" s="99"/>
      <c r="BC478" s="99"/>
      <c r="BD478" s="99"/>
      <c r="BE478" s="99"/>
      <c r="BF478" s="2"/>
      <c r="BG478" s="2"/>
      <c r="BH478" s="2"/>
      <c r="BI478" s="99"/>
      <c r="BJ478" s="99"/>
      <c r="BK478" s="99"/>
      <c r="BL478" s="99"/>
      <c r="BM478" s="99"/>
      <c r="BN478" s="99"/>
      <c r="BO478" s="99"/>
      <c r="BP478" s="99"/>
      <c r="BQ478" s="99"/>
      <c r="CD478" s="99"/>
    </row>
    <row r="479" spans="3:82" ht="15.75" customHeight="1" x14ac:dyDescent="0.3">
      <c r="C479" s="2"/>
      <c r="D479" s="2"/>
      <c r="E479" s="99"/>
      <c r="F479" s="99"/>
      <c r="G479" s="99"/>
      <c r="H479" s="99"/>
      <c r="I479" s="99"/>
      <c r="J479" s="2"/>
      <c r="K479" s="99"/>
      <c r="L479" s="114"/>
      <c r="M479" s="114"/>
      <c r="N479" s="99"/>
      <c r="O479" s="99"/>
      <c r="P479" s="99"/>
      <c r="Q479" s="2"/>
      <c r="R479" s="99"/>
      <c r="S479" s="99"/>
      <c r="T479" s="114"/>
      <c r="U479" s="114"/>
      <c r="V479" s="99"/>
      <c r="W479" s="99"/>
      <c r="X479" s="99"/>
      <c r="Y479" s="99"/>
      <c r="Z479" s="99"/>
      <c r="AA479" s="99"/>
      <c r="AB479" s="99"/>
      <c r="AC479" s="99"/>
      <c r="AD479" s="99"/>
      <c r="AE479" s="2"/>
      <c r="AF479" s="99"/>
      <c r="AG479" s="99"/>
      <c r="AH479" s="99"/>
      <c r="AI479" s="99"/>
      <c r="AJ479" s="99"/>
      <c r="AK479" s="99"/>
      <c r="AL479" s="99"/>
      <c r="AM479" s="99"/>
      <c r="AN479" s="99"/>
      <c r="AO479" s="99"/>
      <c r="AP479" s="99"/>
      <c r="AQ479" s="99"/>
      <c r="AR479" s="99"/>
      <c r="AS479" s="99"/>
      <c r="AT479" s="99"/>
      <c r="AU479" s="99"/>
      <c r="AV479" s="99"/>
      <c r="AW479" s="99"/>
      <c r="AX479" s="99"/>
      <c r="AY479" s="99"/>
      <c r="AZ479" s="99"/>
      <c r="BA479" s="99"/>
      <c r="BB479" s="99"/>
      <c r="BC479" s="99"/>
      <c r="BD479" s="99"/>
      <c r="BE479" s="99"/>
      <c r="BF479" s="2"/>
      <c r="BG479" s="2"/>
      <c r="BH479" s="2"/>
      <c r="BI479" s="99"/>
      <c r="BJ479" s="99"/>
      <c r="BK479" s="99"/>
      <c r="BL479" s="99"/>
      <c r="BM479" s="99"/>
      <c r="BN479" s="99"/>
      <c r="BO479" s="99"/>
      <c r="BP479" s="99"/>
      <c r="BQ479" s="99"/>
      <c r="CD479" s="99"/>
    </row>
    <row r="480" spans="3:82" ht="15.75" customHeight="1" x14ac:dyDescent="0.3">
      <c r="C480" s="2"/>
      <c r="D480" s="2"/>
      <c r="E480" s="99"/>
      <c r="F480" s="99"/>
      <c r="G480" s="99"/>
      <c r="H480" s="99"/>
      <c r="I480" s="99"/>
      <c r="J480" s="2"/>
      <c r="K480" s="99"/>
      <c r="L480" s="114"/>
      <c r="M480" s="114"/>
      <c r="N480" s="99"/>
      <c r="O480" s="99"/>
      <c r="P480" s="99"/>
      <c r="Q480" s="2"/>
      <c r="R480" s="99"/>
      <c r="S480" s="99"/>
      <c r="T480" s="114"/>
      <c r="U480" s="114"/>
      <c r="V480" s="99"/>
      <c r="W480" s="99"/>
      <c r="X480" s="99"/>
      <c r="Y480" s="99"/>
      <c r="Z480" s="99"/>
      <c r="AA480" s="99"/>
      <c r="AB480" s="99"/>
      <c r="AC480" s="99"/>
      <c r="AD480" s="99"/>
      <c r="AE480" s="2"/>
      <c r="AF480" s="99"/>
      <c r="AG480" s="99"/>
      <c r="AH480" s="99"/>
      <c r="AI480" s="99"/>
      <c r="AJ480" s="99"/>
      <c r="AK480" s="99"/>
      <c r="AL480" s="99"/>
      <c r="AM480" s="99"/>
      <c r="AN480" s="99"/>
      <c r="AO480" s="99"/>
      <c r="AP480" s="99"/>
      <c r="AQ480" s="99"/>
      <c r="AR480" s="99"/>
      <c r="AS480" s="99"/>
      <c r="AT480" s="99"/>
      <c r="AU480" s="99"/>
      <c r="AV480" s="99"/>
      <c r="AW480" s="99"/>
      <c r="AX480" s="99"/>
      <c r="AY480" s="99"/>
      <c r="AZ480" s="99"/>
      <c r="BA480" s="99"/>
      <c r="BB480" s="99"/>
      <c r="BC480" s="99"/>
      <c r="BD480" s="99"/>
      <c r="BE480" s="99"/>
      <c r="BF480" s="2"/>
      <c r="BG480" s="2"/>
      <c r="BH480" s="2"/>
      <c r="BI480" s="99"/>
      <c r="BJ480" s="99"/>
      <c r="BK480" s="99"/>
      <c r="BL480" s="99"/>
      <c r="BM480" s="99"/>
      <c r="BN480" s="99"/>
      <c r="BO480" s="99"/>
      <c r="BP480" s="99"/>
      <c r="BQ480" s="99"/>
      <c r="CD480" s="99"/>
    </row>
    <row r="481" spans="3:82" ht="15.75" customHeight="1" x14ac:dyDescent="0.3">
      <c r="C481" s="2"/>
      <c r="D481" s="2"/>
      <c r="E481" s="99"/>
      <c r="F481" s="99"/>
      <c r="G481" s="99"/>
      <c r="H481" s="99"/>
      <c r="I481" s="99"/>
      <c r="J481" s="2"/>
      <c r="K481" s="99"/>
      <c r="L481" s="114"/>
      <c r="M481" s="114"/>
      <c r="N481" s="99"/>
      <c r="O481" s="99"/>
      <c r="P481" s="99"/>
      <c r="Q481" s="2"/>
      <c r="R481" s="99"/>
      <c r="S481" s="99"/>
      <c r="T481" s="114"/>
      <c r="U481" s="114"/>
      <c r="V481" s="99"/>
      <c r="W481" s="99"/>
      <c r="X481" s="99"/>
      <c r="Y481" s="99"/>
      <c r="Z481" s="99"/>
      <c r="AA481" s="99"/>
      <c r="AB481" s="99"/>
      <c r="AC481" s="99"/>
      <c r="AD481" s="99"/>
      <c r="AE481" s="2"/>
      <c r="AF481" s="99"/>
      <c r="AG481" s="99"/>
      <c r="AH481" s="99"/>
      <c r="AI481" s="99"/>
      <c r="AJ481" s="99"/>
      <c r="AK481" s="99"/>
      <c r="AL481" s="99"/>
      <c r="AM481" s="99"/>
      <c r="AN481" s="99"/>
      <c r="AO481" s="99"/>
      <c r="AP481" s="99"/>
      <c r="AQ481" s="99"/>
      <c r="AR481" s="99"/>
      <c r="AS481" s="99"/>
      <c r="AT481" s="99"/>
      <c r="AU481" s="99"/>
      <c r="AV481" s="99"/>
      <c r="AW481" s="99"/>
      <c r="AX481" s="99"/>
      <c r="AY481" s="99"/>
      <c r="AZ481" s="99"/>
      <c r="BA481" s="99"/>
      <c r="BB481" s="99"/>
      <c r="BC481" s="99"/>
      <c r="BD481" s="99"/>
      <c r="BE481" s="99"/>
      <c r="BF481" s="2"/>
      <c r="BG481" s="2"/>
      <c r="BH481" s="2"/>
      <c r="BI481" s="99"/>
      <c r="BJ481" s="99"/>
      <c r="BK481" s="99"/>
      <c r="BL481" s="99"/>
      <c r="BM481" s="99"/>
      <c r="BN481" s="99"/>
      <c r="BO481" s="99"/>
      <c r="BP481" s="99"/>
      <c r="BQ481" s="99"/>
      <c r="CD481" s="99"/>
    </row>
    <row r="482" spans="3:82" ht="15.75" customHeight="1" x14ac:dyDescent="0.3">
      <c r="C482" s="2"/>
      <c r="D482" s="2"/>
      <c r="E482" s="99"/>
      <c r="F482" s="99"/>
      <c r="G482" s="99"/>
      <c r="H482" s="99"/>
      <c r="I482" s="99"/>
      <c r="J482" s="2"/>
      <c r="K482" s="99"/>
      <c r="L482" s="114"/>
      <c r="M482" s="114"/>
      <c r="N482" s="99"/>
      <c r="O482" s="99"/>
      <c r="P482" s="99"/>
      <c r="Q482" s="2"/>
      <c r="R482" s="99"/>
      <c r="S482" s="99"/>
      <c r="T482" s="114"/>
      <c r="U482" s="114"/>
      <c r="V482" s="99"/>
      <c r="W482" s="99"/>
      <c r="X482" s="99"/>
      <c r="Y482" s="99"/>
      <c r="Z482" s="99"/>
      <c r="AA482" s="99"/>
      <c r="AB482" s="99"/>
      <c r="AC482" s="99"/>
      <c r="AD482" s="99"/>
      <c r="AE482" s="2"/>
      <c r="AF482" s="99"/>
      <c r="AG482" s="99"/>
      <c r="AH482" s="99"/>
      <c r="AI482" s="99"/>
      <c r="AJ482" s="99"/>
      <c r="AK482" s="99"/>
      <c r="AL482" s="99"/>
      <c r="AM482" s="99"/>
      <c r="AN482" s="99"/>
      <c r="AO482" s="99"/>
      <c r="AP482" s="99"/>
      <c r="AQ482" s="99"/>
      <c r="AR482" s="99"/>
      <c r="AS482" s="99"/>
      <c r="AT482" s="99"/>
      <c r="AU482" s="99"/>
      <c r="AV482" s="99"/>
      <c r="AW482" s="99"/>
      <c r="AX482" s="99"/>
      <c r="AY482" s="99"/>
      <c r="AZ482" s="99"/>
      <c r="BA482" s="99"/>
      <c r="BB482" s="99"/>
      <c r="BC482" s="99"/>
      <c r="BD482" s="99"/>
      <c r="BE482" s="99"/>
      <c r="BF482" s="2"/>
      <c r="BG482" s="2"/>
      <c r="BH482" s="2"/>
      <c r="BI482" s="99"/>
      <c r="BJ482" s="99"/>
      <c r="BK482" s="99"/>
      <c r="BL482" s="99"/>
      <c r="BM482" s="99"/>
      <c r="BN482" s="99"/>
      <c r="BO482" s="99"/>
      <c r="BP482" s="99"/>
      <c r="BQ482" s="99"/>
      <c r="CD482" s="99"/>
    </row>
    <row r="483" spans="3:82" ht="15.75" customHeight="1" x14ac:dyDescent="0.3">
      <c r="C483" s="2"/>
      <c r="D483" s="2"/>
      <c r="E483" s="99"/>
      <c r="F483" s="99"/>
      <c r="G483" s="99"/>
      <c r="H483" s="99"/>
      <c r="I483" s="99"/>
      <c r="J483" s="2"/>
      <c r="K483" s="99"/>
      <c r="L483" s="114"/>
      <c r="M483" s="114"/>
      <c r="N483" s="99"/>
      <c r="O483" s="99"/>
      <c r="P483" s="99"/>
      <c r="Q483" s="2"/>
      <c r="R483" s="99"/>
      <c r="S483" s="99"/>
      <c r="T483" s="114"/>
      <c r="U483" s="114"/>
      <c r="V483" s="99"/>
      <c r="W483" s="99"/>
      <c r="X483" s="99"/>
      <c r="Y483" s="99"/>
      <c r="Z483" s="99"/>
      <c r="AA483" s="99"/>
      <c r="AB483" s="99"/>
      <c r="AC483" s="99"/>
      <c r="AD483" s="99"/>
      <c r="AE483" s="2"/>
      <c r="AF483" s="99"/>
      <c r="AG483" s="99"/>
      <c r="AH483" s="99"/>
      <c r="AI483" s="99"/>
      <c r="AJ483" s="99"/>
      <c r="AK483" s="99"/>
      <c r="AL483" s="99"/>
      <c r="AM483" s="99"/>
      <c r="AN483" s="99"/>
      <c r="AO483" s="99"/>
      <c r="AP483" s="99"/>
      <c r="AQ483" s="99"/>
      <c r="AR483" s="99"/>
      <c r="AS483" s="99"/>
      <c r="AT483" s="99"/>
      <c r="AU483" s="99"/>
      <c r="AV483" s="99"/>
      <c r="AW483" s="99"/>
      <c r="AX483" s="99"/>
      <c r="AY483" s="99"/>
      <c r="AZ483" s="99"/>
      <c r="BA483" s="99"/>
      <c r="BB483" s="99"/>
      <c r="BC483" s="99"/>
      <c r="BD483" s="99"/>
      <c r="BE483" s="99"/>
      <c r="BF483" s="2"/>
      <c r="BG483" s="2"/>
      <c r="BH483" s="2"/>
      <c r="BI483" s="99"/>
      <c r="BJ483" s="99"/>
      <c r="BK483" s="99"/>
      <c r="BL483" s="99"/>
      <c r="BM483" s="99"/>
      <c r="BN483" s="99"/>
      <c r="BO483" s="99"/>
      <c r="BP483" s="99"/>
      <c r="BQ483" s="99"/>
      <c r="CD483" s="99"/>
    </row>
    <row r="484" spans="3:82" ht="15.75" customHeight="1" x14ac:dyDescent="0.3">
      <c r="C484" s="2"/>
      <c r="D484" s="2"/>
      <c r="E484" s="99"/>
      <c r="F484" s="99"/>
      <c r="G484" s="99"/>
      <c r="H484" s="99"/>
      <c r="I484" s="99"/>
      <c r="J484" s="2"/>
      <c r="K484" s="99"/>
      <c r="L484" s="114"/>
      <c r="M484" s="114"/>
      <c r="N484" s="99"/>
      <c r="O484" s="99"/>
      <c r="P484" s="99"/>
      <c r="Q484" s="2"/>
      <c r="R484" s="99"/>
      <c r="S484" s="99"/>
      <c r="T484" s="114"/>
      <c r="U484" s="114"/>
      <c r="V484" s="99"/>
      <c r="W484" s="99"/>
      <c r="X484" s="99"/>
      <c r="Y484" s="99"/>
      <c r="Z484" s="99"/>
      <c r="AA484" s="99"/>
      <c r="AB484" s="99"/>
      <c r="AC484" s="99"/>
      <c r="AD484" s="99"/>
      <c r="AE484" s="2"/>
      <c r="AF484" s="99"/>
      <c r="AG484" s="99"/>
      <c r="AH484" s="99"/>
      <c r="AI484" s="99"/>
      <c r="AJ484" s="99"/>
      <c r="AK484" s="99"/>
      <c r="AL484" s="99"/>
      <c r="AM484" s="99"/>
      <c r="AN484" s="99"/>
      <c r="AO484" s="99"/>
      <c r="AP484" s="99"/>
      <c r="AQ484" s="99"/>
      <c r="AR484" s="99"/>
      <c r="AS484" s="99"/>
      <c r="AT484" s="99"/>
      <c r="AU484" s="99"/>
      <c r="AV484" s="99"/>
      <c r="AW484" s="99"/>
      <c r="AX484" s="99"/>
      <c r="AY484" s="99"/>
      <c r="AZ484" s="99"/>
      <c r="BA484" s="99"/>
      <c r="BB484" s="99"/>
      <c r="BC484" s="99"/>
      <c r="BD484" s="99"/>
      <c r="BE484" s="99"/>
      <c r="BF484" s="2"/>
      <c r="BG484" s="2"/>
      <c r="BH484" s="2"/>
      <c r="BI484" s="99"/>
      <c r="BJ484" s="99"/>
      <c r="BK484" s="99"/>
      <c r="BL484" s="99"/>
      <c r="BM484" s="99"/>
      <c r="BN484" s="99"/>
      <c r="BO484" s="99"/>
      <c r="BP484" s="99"/>
      <c r="BQ484" s="99"/>
      <c r="CD484" s="99"/>
    </row>
    <row r="485" spans="3:82" ht="15.75" customHeight="1" x14ac:dyDescent="0.3">
      <c r="C485" s="2"/>
      <c r="D485" s="2"/>
      <c r="E485" s="99"/>
      <c r="F485" s="99"/>
      <c r="G485" s="99"/>
      <c r="H485" s="99"/>
      <c r="I485" s="99"/>
      <c r="J485" s="2"/>
      <c r="K485" s="99"/>
      <c r="L485" s="114"/>
      <c r="M485" s="114"/>
      <c r="N485" s="99"/>
      <c r="O485" s="99"/>
      <c r="P485" s="99"/>
      <c r="Q485" s="2"/>
      <c r="R485" s="99"/>
      <c r="S485" s="99"/>
      <c r="T485" s="114"/>
      <c r="U485" s="114"/>
      <c r="V485" s="99"/>
      <c r="W485" s="99"/>
      <c r="X485" s="99"/>
      <c r="Y485" s="99"/>
      <c r="Z485" s="99"/>
      <c r="AA485" s="99"/>
      <c r="AB485" s="99"/>
      <c r="AC485" s="99"/>
      <c r="AD485" s="99"/>
      <c r="AE485" s="2"/>
      <c r="AF485" s="99"/>
      <c r="AG485" s="99"/>
      <c r="AH485" s="99"/>
      <c r="AI485" s="99"/>
      <c r="AJ485" s="99"/>
      <c r="AK485" s="99"/>
      <c r="AL485" s="99"/>
      <c r="AM485" s="99"/>
      <c r="AN485" s="99"/>
      <c r="AO485" s="99"/>
      <c r="AP485" s="99"/>
      <c r="AQ485" s="99"/>
      <c r="AR485" s="99"/>
      <c r="AS485" s="99"/>
      <c r="AT485" s="99"/>
      <c r="AU485" s="99"/>
      <c r="AV485" s="99"/>
      <c r="AW485" s="99"/>
      <c r="AX485" s="99"/>
      <c r="AY485" s="99"/>
      <c r="AZ485" s="99"/>
      <c r="BA485" s="99"/>
      <c r="BB485" s="99"/>
      <c r="BC485" s="99"/>
      <c r="BD485" s="99"/>
      <c r="BE485" s="99"/>
      <c r="BF485" s="2"/>
      <c r="BG485" s="2"/>
      <c r="BH485" s="2"/>
      <c r="BI485" s="99"/>
      <c r="BJ485" s="99"/>
      <c r="BK485" s="99"/>
      <c r="BL485" s="99"/>
      <c r="BM485" s="99"/>
      <c r="BN485" s="99"/>
      <c r="BO485" s="99"/>
      <c r="BP485" s="99"/>
      <c r="BQ485" s="99"/>
      <c r="CD485" s="99"/>
    </row>
    <row r="486" spans="3:82" ht="15.75" customHeight="1" x14ac:dyDescent="0.3">
      <c r="C486" s="2"/>
      <c r="D486" s="2"/>
      <c r="E486" s="99"/>
      <c r="F486" s="99"/>
      <c r="G486" s="99"/>
      <c r="H486" s="99"/>
      <c r="I486" s="99"/>
      <c r="J486" s="2"/>
      <c r="K486" s="99"/>
      <c r="L486" s="114"/>
      <c r="M486" s="114"/>
      <c r="N486" s="99"/>
      <c r="O486" s="99"/>
      <c r="P486" s="99"/>
      <c r="Q486" s="2"/>
      <c r="R486" s="99"/>
      <c r="S486" s="99"/>
      <c r="T486" s="114"/>
      <c r="U486" s="114"/>
      <c r="V486" s="99"/>
      <c r="W486" s="99"/>
      <c r="X486" s="99"/>
      <c r="Y486" s="99"/>
      <c r="Z486" s="99"/>
      <c r="AA486" s="99"/>
      <c r="AB486" s="99"/>
      <c r="AC486" s="99"/>
      <c r="AD486" s="99"/>
      <c r="AE486" s="2"/>
      <c r="AF486" s="99"/>
      <c r="AG486" s="99"/>
      <c r="AH486" s="99"/>
      <c r="AI486" s="99"/>
      <c r="AJ486" s="99"/>
      <c r="AK486" s="99"/>
      <c r="AL486" s="99"/>
      <c r="AM486" s="99"/>
      <c r="AN486" s="99"/>
      <c r="AO486" s="99"/>
      <c r="AP486" s="99"/>
      <c r="AQ486" s="99"/>
      <c r="AR486" s="99"/>
      <c r="AS486" s="99"/>
      <c r="AT486" s="99"/>
      <c r="AU486" s="99"/>
      <c r="AV486" s="99"/>
      <c r="AW486" s="99"/>
      <c r="AX486" s="99"/>
      <c r="AY486" s="99"/>
      <c r="AZ486" s="99"/>
      <c r="BA486" s="99"/>
      <c r="BB486" s="99"/>
      <c r="BC486" s="99"/>
      <c r="BD486" s="99"/>
      <c r="BE486" s="99"/>
      <c r="BF486" s="2"/>
      <c r="BG486" s="2"/>
      <c r="BH486" s="2"/>
      <c r="BI486" s="99"/>
      <c r="BJ486" s="99"/>
      <c r="BK486" s="99"/>
      <c r="BL486" s="99"/>
      <c r="BM486" s="99"/>
      <c r="BN486" s="99"/>
      <c r="BO486" s="99"/>
      <c r="BP486" s="99"/>
      <c r="BQ486" s="99"/>
      <c r="CD486" s="99"/>
    </row>
    <row r="487" spans="3:82" ht="15.75" customHeight="1" x14ac:dyDescent="0.3">
      <c r="C487" s="2"/>
      <c r="D487" s="2"/>
      <c r="E487" s="99"/>
      <c r="F487" s="99"/>
      <c r="G487" s="99"/>
      <c r="H487" s="99"/>
      <c r="I487" s="99"/>
      <c r="J487" s="2"/>
      <c r="K487" s="99"/>
      <c r="L487" s="114"/>
      <c r="M487" s="114"/>
      <c r="N487" s="99"/>
      <c r="O487" s="99"/>
      <c r="P487" s="99"/>
      <c r="Q487" s="2"/>
      <c r="R487" s="99"/>
      <c r="S487" s="99"/>
      <c r="T487" s="114"/>
      <c r="U487" s="114"/>
      <c r="V487" s="99"/>
      <c r="W487" s="99"/>
      <c r="X487" s="99"/>
      <c r="Y487" s="99"/>
      <c r="Z487" s="99"/>
      <c r="AA487" s="99"/>
      <c r="AB487" s="99"/>
      <c r="AC487" s="99"/>
      <c r="AD487" s="99"/>
      <c r="AE487" s="2"/>
      <c r="AF487" s="99"/>
      <c r="AG487" s="99"/>
      <c r="AH487" s="99"/>
      <c r="AI487" s="99"/>
      <c r="AJ487" s="99"/>
      <c r="AK487" s="99"/>
      <c r="AL487" s="99"/>
      <c r="AM487" s="99"/>
      <c r="AN487" s="99"/>
      <c r="AO487" s="99"/>
      <c r="AP487" s="99"/>
      <c r="AQ487" s="99"/>
      <c r="AR487" s="99"/>
      <c r="AS487" s="99"/>
      <c r="AT487" s="99"/>
      <c r="AU487" s="99"/>
      <c r="AV487" s="99"/>
      <c r="AW487" s="99"/>
      <c r="AX487" s="99"/>
      <c r="AY487" s="99"/>
      <c r="AZ487" s="99"/>
      <c r="BA487" s="99"/>
      <c r="BB487" s="99"/>
      <c r="BC487" s="99"/>
      <c r="BD487" s="99"/>
      <c r="BE487" s="99"/>
      <c r="BF487" s="2"/>
      <c r="BG487" s="2"/>
      <c r="BH487" s="2"/>
      <c r="BI487" s="99"/>
      <c r="BJ487" s="99"/>
      <c r="BK487" s="99"/>
      <c r="BL487" s="99"/>
      <c r="BM487" s="99"/>
      <c r="BN487" s="99"/>
      <c r="BO487" s="99"/>
      <c r="BP487" s="99"/>
      <c r="BQ487" s="99"/>
      <c r="CD487" s="99"/>
    </row>
    <row r="488" spans="3:82" ht="15.75" customHeight="1" x14ac:dyDescent="0.3">
      <c r="C488" s="2"/>
      <c r="D488" s="2"/>
      <c r="E488" s="99"/>
      <c r="F488" s="99"/>
      <c r="G488" s="99"/>
      <c r="H488" s="99"/>
      <c r="I488" s="99"/>
      <c r="J488" s="2"/>
      <c r="K488" s="99"/>
      <c r="L488" s="114"/>
      <c r="M488" s="114"/>
      <c r="N488" s="99"/>
      <c r="O488" s="99"/>
      <c r="P488" s="99"/>
      <c r="Q488" s="2"/>
      <c r="R488" s="99"/>
      <c r="S488" s="99"/>
      <c r="T488" s="114"/>
      <c r="U488" s="114"/>
      <c r="V488" s="99"/>
      <c r="W488" s="99"/>
      <c r="X488" s="99"/>
      <c r="Y488" s="99"/>
      <c r="Z488" s="99"/>
      <c r="AA488" s="99"/>
      <c r="AB488" s="99"/>
      <c r="AC488" s="99"/>
      <c r="AD488" s="99"/>
      <c r="AE488" s="2"/>
      <c r="AF488" s="99"/>
      <c r="AG488" s="99"/>
      <c r="AH488" s="99"/>
      <c r="AI488" s="99"/>
      <c r="AJ488" s="99"/>
      <c r="AK488" s="99"/>
      <c r="AL488" s="99"/>
      <c r="AM488" s="99"/>
      <c r="AN488" s="99"/>
      <c r="AO488" s="99"/>
      <c r="AP488" s="99"/>
      <c r="AQ488" s="99"/>
      <c r="AR488" s="99"/>
      <c r="AS488" s="99"/>
      <c r="AT488" s="99"/>
      <c r="AU488" s="99"/>
      <c r="AV488" s="99"/>
      <c r="AW488" s="99"/>
      <c r="AX488" s="99"/>
      <c r="AY488" s="99"/>
      <c r="AZ488" s="99"/>
      <c r="BA488" s="99"/>
      <c r="BB488" s="99"/>
      <c r="BC488" s="99"/>
      <c r="BD488" s="99"/>
      <c r="BE488" s="99"/>
      <c r="BF488" s="2"/>
      <c r="BG488" s="2"/>
      <c r="BH488" s="2"/>
      <c r="BI488" s="99"/>
      <c r="BJ488" s="99"/>
      <c r="BK488" s="99"/>
      <c r="BL488" s="99"/>
      <c r="BM488" s="99"/>
      <c r="BN488" s="99"/>
      <c r="BO488" s="99"/>
      <c r="BP488" s="99"/>
      <c r="BQ488" s="99"/>
      <c r="CD488" s="99"/>
    </row>
    <row r="489" spans="3:82" ht="15.75" customHeight="1" x14ac:dyDescent="0.3">
      <c r="C489" s="2"/>
      <c r="D489" s="2"/>
      <c r="E489" s="99"/>
      <c r="F489" s="99"/>
      <c r="G489" s="99"/>
      <c r="H489" s="99"/>
      <c r="I489" s="99"/>
      <c r="J489" s="2"/>
      <c r="K489" s="99"/>
      <c r="L489" s="114"/>
      <c r="M489" s="114"/>
      <c r="N489" s="99"/>
      <c r="O489" s="99"/>
      <c r="P489" s="99"/>
      <c r="Q489" s="2"/>
      <c r="R489" s="99"/>
      <c r="S489" s="99"/>
      <c r="T489" s="114"/>
      <c r="U489" s="114"/>
      <c r="V489" s="99"/>
      <c r="W489" s="99"/>
      <c r="X489" s="99"/>
      <c r="Y489" s="99"/>
      <c r="Z489" s="99"/>
      <c r="AA489" s="99"/>
      <c r="AB489" s="99"/>
      <c r="AC489" s="99"/>
      <c r="AD489" s="99"/>
      <c r="AE489" s="2"/>
      <c r="AF489" s="99"/>
      <c r="AG489" s="99"/>
      <c r="AH489" s="99"/>
      <c r="AI489" s="99"/>
      <c r="AJ489" s="99"/>
      <c r="AK489" s="99"/>
      <c r="AL489" s="99"/>
      <c r="AM489" s="99"/>
      <c r="AN489" s="99"/>
      <c r="AO489" s="99"/>
      <c r="AP489" s="99"/>
      <c r="AQ489" s="99"/>
      <c r="AR489" s="99"/>
      <c r="AS489" s="99"/>
      <c r="AT489" s="99"/>
      <c r="AU489" s="99"/>
      <c r="AV489" s="99"/>
      <c r="AW489" s="99"/>
      <c r="AX489" s="99"/>
      <c r="AY489" s="99"/>
      <c r="AZ489" s="99"/>
      <c r="BA489" s="99"/>
      <c r="BB489" s="99"/>
      <c r="BC489" s="99"/>
      <c r="BD489" s="99"/>
      <c r="BE489" s="99"/>
      <c r="BF489" s="2"/>
      <c r="BG489" s="2"/>
      <c r="BH489" s="2"/>
      <c r="BI489" s="99"/>
      <c r="BJ489" s="99"/>
      <c r="BK489" s="99"/>
      <c r="BL489" s="99"/>
      <c r="BM489" s="99"/>
      <c r="BN489" s="99"/>
      <c r="BO489" s="99"/>
      <c r="BP489" s="99"/>
      <c r="BQ489" s="99"/>
      <c r="CD489" s="99"/>
    </row>
    <row r="490" spans="3:82" ht="15.75" customHeight="1" x14ac:dyDescent="0.3">
      <c r="C490" s="2"/>
      <c r="D490" s="2"/>
      <c r="E490" s="99"/>
      <c r="F490" s="99"/>
      <c r="G490" s="99"/>
      <c r="H490" s="99"/>
      <c r="I490" s="99"/>
      <c r="J490" s="2"/>
      <c r="K490" s="99"/>
      <c r="L490" s="114"/>
      <c r="M490" s="114"/>
      <c r="N490" s="99"/>
      <c r="O490" s="99"/>
      <c r="P490" s="99"/>
      <c r="Q490" s="2"/>
      <c r="R490" s="99"/>
      <c r="S490" s="99"/>
      <c r="T490" s="114"/>
      <c r="U490" s="114"/>
      <c r="V490" s="99"/>
      <c r="W490" s="99"/>
      <c r="X490" s="99"/>
      <c r="Y490" s="99"/>
      <c r="Z490" s="99"/>
      <c r="AA490" s="99"/>
      <c r="AB490" s="99"/>
      <c r="AC490" s="99"/>
      <c r="AD490" s="99"/>
      <c r="AE490" s="2"/>
      <c r="AF490" s="99"/>
      <c r="AG490" s="99"/>
      <c r="AH490" s="99"/>
      <c r="AI490" s="99"/>
      <c r="AJ490" s="99"/>
      <c r="AK490" s="99"/>
      <c r="AL490" s="99"/>
      <c r="AM490" s="99"/>
      <c r="AN490" s="99"/>
      <c r="AO490" s="99"/>
      <c r="AP490" s="99"/>
      <c r="AQ490" s="99"/>
      <c r="AR490" s="99"/>
      <c r="AS490" s="99"/>
      <c r="AT490" s="99"/>
      <c r="AU490" s="99"/>
      <c r="AV490" s="99"/>
      <c r="AW490" s="99"/>
      <c r="AX490" s="99"/>
      <c r="AY490" s="99"/>
      <c r="AZ490" s="99"/>
      <c r="BA490" s="99"/>
      <c r="BB490" s="99"/>
      <c r="BC490" s="99"/>
      <c r="BD490" s="99"/>
      <c r="BE490" s="99"/>
      <c r="BF490" s="2"/>
      <c r="BG490" s="2"/>
      <c r="BH490" s="2"/>
      <c r="BI490" s="99"/>
      <c r="BJ490" s="99"/>
      <c r="BK490" s="99"/>
      <c r="BL490" s="99"/>
      <c r="BM490" s="99"/>
      <c r="BN490" s="99"/>
      <c r="BO490" s="99"/>
      <c r="BP490" s="99"/>
      <c r="BQ490" s="99"/>
      <c r="CD490" s="99"/>
    </row>
    <row r="491" spans="3:82" ht="15.75" customHeight="1" x14ac:dyDescent="0.3">
      <c r="C491" s="2"/>
      <c r="D491" s="2"/>
      <c r="E491" s="99"/>
      <c r="F491" s="99"/>
      <c r="G491" s="99"/>
      <c r="H491" s="99"/>
      <c r="I491" s="99"/>
      <c r="J491" s="2"/>
      <c r="K491" s="99"/>
      <c r="L491" s="114"/>
      <c r="M491" s="114"/>
      <c r="N491" s="99"/>
      <c r="O491" s="99"/>
      <c r="P491" s="99"/>
      <c r="Q491" s="2"/>
      <c r="R491" s="99"/>
      <c r="S491" s="99"/>
      <c r="T491" s="114"/>
      <c r="U491" s="114"/>
      <c r="V491" s="99"/>
      <c r="W491" s="99"/>
      <c r="X491" s="99"/>
      <c r="Y491" s="99"/>
      <c r="Z491" s="99"/>
      <c r="AA491" s="99"/>
      <c r="AB491" s="99"/>
      <c r="AC491" s="99"/>
      <c r="AD491" s="99"/>
      <c r="AE491" s="2"/>
      <c r="AF491" s="99"/>
      <c r="AG491" s="99"/>
      <c r="AH491" s="99"/>
      <c r="AI491" s="99"/>
      <c r="AJ491" s="99"/>
      <c r="AK491" s="99"/>
      <c r="AL491" s="99"/>
      <c r="AM491" s="99"/>
      <c r="AN491" s="99"/>
      <c r="AO491" s="99"/>
      <c r="AP491" s="99"/>
      <c r="AQ491" s="99"/>
      <c r="AR491" s="99"/>
      <c r="AS491" s="99"/>
      <c r="AT491" s="99"/>
      <c r="AU491" s="99"/>
      <c r="AV491" s="99"/>
      <c r="AW491" s="99"/>
      <c r="AX491" s="99"/>
      <c r="AY491" s="99"/>
      <c r="AZ491" s="99"/>
      <c r="BA491" s="99"/>
      <c r="BB491" s="99"/>
      <c r="BC491" s="99"/>
      <c r="BD491" s="99"/>
      <c r="BE491" s="99"/>
      <c r="BF491" s="2"/>
      <c r="BG491" s="2"/>
      <c r="BH491" s="2"/>
      <c r="BI491" s="99"/>
      <c r="BJ491" s="99"/>
      <c r="BK491" s="99"/>
      <c r="BL491" s="99"/>
      <c r="BM491" s="99"/>
      <c r="BN491" s="99"/>
      <c r="BO491" s="99"/>
      <c r="BP491" s="99"/>
      <c r="BQ491" s="99"/>
      <c r="CD491" s="99"/>
    </row>
    <row r="492" spans="3:82" ht="15.75" customHeight="1" x14ac:dyDescent="0.3">
      <c r="C492" s="2"/>
      <c r="D492" s="2"/>
      <c r="E492" s="99"/>
      <c r="F492" s="99"/>
      <c r="G492" s="99"/>
      <c r="H492" s="99"/>
      <c r="I492" s="99"/>
      <c r="J492" s="2"/>
      <c r="K492" s="99"/>
      <c r="L492" s="114"/>
      <c r="M492" s="114"/>
      <c r="N492" s="99"/>
      <c r="O492" s="99"/>
      <c r="P492" s="99"/>
      <c r="Q492" s="2"/>
      <c r="R492" s="99"/>
      <c r="S492" s="99"/>
      <c r="T492" s="114"/>
      <c r="U492" s="114"/>
      <c r="V492" s="99"/>
      <c r="W492" s="99"/>
      <c r="X492" s="99"/>
      <c r="Y492" s="99"/>
      <c r="Z492" s="99"/>
      <c r="AA492" s="99"/>
      <c r="AB492" s="99"/>
      <c r="AC492" s="99"/>
      <c r="AD492" s="99"/>
      <c r="AE492" s="2"/>
      <c r="AF492" s="99"/>
      <c r="AG492" s="99"/>
      <c r="AH492" s="99"/>
      <c r="AI492" s="99"/>
      <c r="AJ492" s="99"/>
      <c r="AK492" s="99"/>
      <c r="AL492" s="99"/>
      <c r="AM492" s="99"/>
      <c r="AN492" s="99"/>
      <c r="AO492" s="99"/>
      <c r="AP492" s="99"/>
      <c r="AQ492" s="99"/>
      <c r="AR492" s="99"/>
      <c r="AS492" s="99"/>
      <c r="AT492" s="99"/>
      <c r="AU492" s="99"/>
      <c r="AV492" s="99"/>
      <c r="AW492" s="99"/>
      <c r="AX492" s="99"/>
      <c r="AY492" s="99"/>
      <c r="AZ492" s="99"/>
      <c r="BA492" s="99"/>
      <c r="BB492" s="99"/>
      <c r="BC492" s="99"/>
      <c r="BD492" s="99"/>
      <c r="BE492" s="99"/>
      <c r="BF492" s="2"/>
      <c r="BG492" s="2"/>
      <c r="BH492" s="2"/>
      <c r="BI492" s="99"/>
      <c r="BJ492" s="99"/>
      <c r="BK492" s="99"/>
      <c r="BL492" s="99"/>
      <c r="BM492" s="99"/>
      <c r="BN492" s="99"/>
      <c r="BO492" s="99"/>
      <c r="BP492" s="99"/>
      <c r="BQ492" s="99"/>
      <c r="CD492" s="99"/>
    </row>
    <row r="493" spans="3:82" ht="15.75" customHeight="1" x14ac:dyDescent="0.3">
      <c r="C493" s="2"/>
      <c r="D493" s="2"/>
      <c r="E493" s="99"/>
      <c r="F493" s="99"/>
      <c r="G493" s="99"/>
      <c r="H493" s="99"/>
      <c r="I493" s="99"/>
      <c r="J493" s="2"/>
      <c r="K493" s="99"/>
      <c r="L493" s="114"/>
      <c r="M493" s="114"/>
      <c r="N493" s="99"/>
      <c r="O493" s="99"/>
      <c r="P493" s="99"/>
      <c r="Q493" s="2"/>
      <c r="R493" s="99"/>
      <c r="S493" s="99"/>
      <c r="T493" s="114"/>
      <c r="U493" s="114"/>
      <c r="V493" s="99"/>
      <c r="W493" s="99"/>
      <c r="X493" s="99"/>
      <c r="Y493" s="99"/>
      <c r="Z493" s="99"/>
      <c r="AA493" s="99"/>
      <c r="AB493" s="99"/>
      <c r="AC493" s="99"/>
      <c r="AD493" s="99"/>
      <c r="AE493" s="2"/>
      <c r="AF493" s="99"/>
      <c r="AG493" s="99"/>
      <c r="AH493" s="99"/>
      <c r="AI493" s="99"/>
      <c r="AJ493" s="99"/>
      <c r="AK493" s="99"/>
      <c r="AL493" s="99"/>
      <c r="AM493" s="99"/>
      <c r="AN493" s="99"/>
      <c r="AO493" s="99"/>
      <c r="AP493" s="99"/>
      <c r="AQ493" s="99"/>
      <c r="AR493" s="99"/>
      <c r="AS493" s="99"/>
      <c r="AT493" s="99"/>
      <c r="AU493" s="99"/>
      <c r="AV493" s="99"/>
      <c r="AW493" s="99"/>
      <c r="AX493" s="99"/>
      <c r="AY493" s="99"/>
      <c r="AZ493" s="99"/>
      <c r="BA493" s="99"/>
      <c r="BB493" s="99"/>
      <c r="BC493" s="99"/>
      <c r="BD493" s="99"/>
      <c r="BE493" s="99"/>
      <c r="BF493" s="2"/>
      <c r="BG493" s="2"/>
      <c r="BH493" s="2"/>
      <c r="BI493" s="99"/>
      <c r="BJ493" s="99"/>
      <c r="BK493" s="99"/>
      <c r="BL493" s="99"/>
      <c r="BM493" s="99"/>
      <c r="BN493" s="99"/>
      <c r="BO493" s="99"/>
      <c r="BP493" s="99"/>
      <c r="BQ493" s="99"/>
      <c r="CD493" s="99"/>
    </row>
    <row r="494" spans="3:82" ht="15.75" customHeight="1" x14ac:dyDescent="0.3">
      <c r="C494" s="2"/>
      <c r="D494" s="2"/>
      <c r="E494" s="99"/>
      <c r="F494" s="99"/>
      <c r="G494" s="99"/>
      <c r="H494" s="99"/>
      <c r="I494" s="99"/>
      <c r="J494" s="2"/>
      <c r="K494" s="99"/>
      <c r="L494" s="114"/>
      <c r="M494" s="114"/>
      <c r="N494" s="99"/>
      <c r="O494" s="99"/>
      <c r="P494" s="99"/>
      <c r="Q494" s="2"/>
      <c r="R494" s="99"/>
      <c r="S494" s="99"/>
      <c r="T494" s="114"/>
      <c r="U494" s="114"/>
      <c r="V494" s="99"/>
      <c r="W494" s="99"/>
      <c r="X494" s="99"/>
      <c r="Y494" s="99"/>
      <c r="Z494" s="99"/>
      <c r="AA494" s="99"/>
      <c r="AB494" s="99"/>
      <c r="AC494" s="99"/>
      <c r="AD494" s="99"/>
      <c r="AE494" s="2"/>
      <c r="AF494" s="99"/>
      <c r="AG494" s="99"/>
      <c r="AH494" s="99"/>
      <c r="AI494" s="99"/>
      <c r="AJ494" s="99"/>
      <c r="AK494" s="99"/>
      <c r="AL494" s="99"/>
      <c r="AM494" s="99"/>
      <c r="AN494" s="99"/>
      <c r="AO494" s="99"/>
      <c r="AP494" s="99"/>
      <c r="AQ494" s="99"/>
      <c r="AR494" s="99"/>
      <c r="AS494" s="99"/>
      <c r="AT494" s="99"/>
      <c r="AU494" s="99"/>
      <c r="AV494" s="99"/>
      <c r="AW494" s="99"/>
      <c r="AX494" s="99"/>
      <c r="AY494" s="99"/>
      <c r="AZ494" s="99"/>
      <c r="BA494" s="99"/>
      <c r="BB494" s="99"/>
      <c r="BC494" s="99"/>
      <c r="BD494" s="99"/>
      <c r="BE494" s="99"/>
      <c r="BF494" s="2"/>
      <c r="BG494" s="2"/>
      <c r="BH494" s="2"/>
      <c r="BI494" s="99"/>
      <c r="BJ494" s="99"/>
      <c r="BK494" s="99"/>
      <c r="BL494" s="99"/>
      <c r="BM494" s="99"/>
      <c r="BN494" s="99"/>
      <c r="BO494" s="99"/>
      <c r="BP494" s="99"/>
      <c r="BQ494" s="99"/>
      <c r="CD494" s="99"/>
    </row>
    <row r="495" spans="3:82" ht="15.75" customHeight="1" x14ac:dyDescent="0.3">
      <c r="C495" s="2"/>
      <c r="D495" s="2"/>
      <c r="E495" s="99"/>
      <c r="F495" s="99"/>
      <c r="G495" s="99"/>
      <c r="H495" s="99"/>
      <c r="I495" s="99"/>
      <c r="J495" s="2"/>
      <c r="K495" s="99"/>
      <c r="L495" s="114"/>
      <c r="M495" s="114"/>
      <c r="N495" s="99"/>
      <c r="O495" s="99"/>
      <c r="P495" s="99"/>
      <c r="Q495" s="2"/>
      <c r="R495" s="99"/>
      <c r="S495" s="99"/>
      <c r="T495" s="114"/>
      <c r="U495" s="114"/>
      <c r="V495" s="99"/>
      <c r="W495" s="99"/>
      <c r="X495" s="99"/>
      <c r="Y495" s="99"/>
      <c r="Z495" s="99"/>
      <c r="AA495" s="99"/>
      <c r="AB495" s="99"/>
      <c r="AC495" s="99"/>
      <c r="AD495" s="99"/>
      <c r="AE495" s="2"/>
      <c r="AF495" s="99"/>
      <c r="AG495" s="99"/>
      <c r="AH495" s="99"/>
      <c r="AI495" s="99"/>
      <c r="AJ495" s="99"/>
      <c r="AK495" s="99"/>
      <c r="AL495" s="99"/>
      <c r="AM495" s="99"/>
      <c r="AN495" s="99"/>
      <c r="AO495" s="99"/>
      <c r="AP495" s="99"/>
      <c r="AQ495" s="99"/>
      <c r="AR495" s="99"/>
      <c r="AS495" s="99"/>
      <c r="AT495" s="99"/>
      <c r="AU495" s="99"/>
      <c r="AV495" s="99"/>
      <c r="AW495" s="99"/>
      <c r="AX495" s="99"/>
      <c r="AY495" s="99"/>
      <c r="AZ495" s="99"/>
      <c r="BA495" s="99"/>
      <c r="BB495" s="99"/>
      <c r="BC495" s="99"/>
      <c r="BD495" s="99"/>
      <c r="BE495" s="99"/>
      <c r="BF495" s="2"/>
      <c r="BG495" s="2"/>
      <c r="BH495" s="2"/>
      <c r="BI495" s="99"/>
      <c r="BJ495" s="99"/>
      <c r="BK495" s="99"/>
      <c r="BL495" s="99"/>
      <c r="BM495" s="99"/>
      <c r="BN495" s="99"/>
      <c r="BO495" s="99"/>
      <c r="BP495" s="99"/>
      <c r="BQ495" s="99"/>
      <c r="CD495" s="99"/>
    </row>
    <row r="496" spans="3:82" ht="15.75" customHeight="1" x14ac:dyDescent="0.3">
      <c r="C496" s="2"/>
      <c r="D496" s="2"/>
      <c r="E496" s="99"/>
      <c r="F496" s="99"/>
      <c r="G496" s="99"/>
      <c r="H496" s="99"/>
      <c r="I496" s="99"/>
      <c r="J496" s="2"/>
      <c r="K496" s="99"/>
      <c r="L496" s="114"/>
      <c r="M496" s="114"/>
      <c r="N496" s="99"/>
      <c r="O496" s="99"/>
      <c r="P496" s="99"/>
      <c r="Q496" s="2"/>
      <c r="R496" s="99"/>
      <c r="S496" s="99"/>
      <c r="T496" s="114"/>
      <c r="U496" s="114"/>
      <c r="V496" s="99"/>
      <c r="W496" s="99"/>
      <c r="X496" s="99"/>
      <c r="Y496" s="99"/>
      <c r="Z496" s="99"/>
      <c r="AA496" s="99"/>
      <c r="AB496" s="99"/>
      <c r="AC496" s="99"/>
      <c r="AD496" s="99"/>
      <c r="AE496" s="2"/>
      <c r="AF496" s="99"/>
      <c r="AG496" s="99"/>
      <c r="AH496" s="99"/>
      <c r="AI496" s="99"/>
      <c r="AJ496" s="99"/>
      <c r="AK496" s="99"/>
      <c r="AL496" s="99"/>
      <c r="AM496" s="99"/>
      <c r="AN496" s="99"/>
      <c r="AO496" s="99"/>
      <c r="AP496" s="99"/>
      <c r="AQ496" s="99"/>
      <c r="AR496" s="99"/>
      <c r="AS496" s="99"/>
      <c r="AT496" s="99"/>
      <c r="AU496" s="99"/>
      <c r="AV496" s="99"/>
      <c r="AW496" s="99"/>
      <c r="AX496" s="99"/>
      <c r="AY496" s="99"/>
      <c r="AZ496" s="99"/>
      <c r="BA496" s="99"/>
      <c r="BB496" s="99"/>
      <c r="BC496" s="99"/>
      <c r="BD496" s="99"/>
      <c r="BE496" s="99"/>
      <c r="BF496" s="2"/>
      <c r="BG496" s="2"/>
      <c r="BH496" s="2"/>
      <c r="BI496" s="99"/>
      <c r="BJ496" s="99"/>
      <c r="BK496" s="99"/>
      <c r="BL496" s="99"/>
      <c r="BM496" s="99"/>
      <c r="BN496" s="99"/>
      <c r="BO496" s="99"/>
      <c r="BP496" s="99"/>
      <c r="BQ496" s="99"/>
      <c r="CD496" s="99"/>
    </row>
    <row r="497" spans="3:82" ht="15.75" customHeight="1" x14ac:dyDescent="0.3">
      <c r="C497" s="2"/>
      <c r="D497" s="2"/>
      <c r="E497" s="99"/>
      <c r="F497" s="99"/>
      <c r="G497" s="99"/>
      <c r="H497" s="99"/>
      <c r="I497" s="99"/>
      <c r="J497" s="2"/>
      <c r="K497" s="99"/>
      <c r="L497" s="114"/>
      <c r="M497" s="114"/>
      <c r="N497" s="99"/>
      <c r="O497" s="99"/>
      <c r="P497" s="99"/>
      <c r="Q497" s="2"/>
      <c r="R497" s="99"/>
      <c r="S497" s="99"/>
      <c r="T497" s="114"/>
      <c r="U497" s="114"/>
      <c r="V497" s="99"/>
      <c r="W497" s="99"/>
      <c r="X497" s="99"/>
      <c r="Y497" s="99"/>
      <c r="Z497" s="99"/>
      <c r="AA497" s="99"/>
      <c r="AB497" s="99"/>
      <c r="AC497" s="99"/>
      <c r="AD497" s="99"/>
      <c r="AE497" s="2"/>
      <c r="AF497" s="99"/>
      <c r="AG497" s="99"/>
      <c r="AH497" s="99"/>
      <c r="AI497" s="99"/>
      <c r="AJ497" s="99"/>
      <c r="AK497" s="99"/>
      <c r="AL497" s="99"/>
      <c r="AM497" s="99"/>
      <c r="AN497" s="99"/>
      <c r="AO497" s="99"/>
      <c r="AP497" s="99"/>
      <c r="AQ497" s="99"/>
      <c r="AR497" s="99"/>
      <c r="AS497" s="99"/>
      <c r="AT497" s="99"/>
      <c r="AU497" s="99"/>
      <c r="AV497" s="99"/>
      <c r="AW497" s="99"/>
      <c r="AX497" s="99"/>
      <c r="AY497" s="99"/>
      <c r="AZ497" s="99"/>
      <c r="BA497" s="99"/>
      <c r="BB497" s="99"/>
      <c r="BC497" s="99"/>
      <c r="BD497" s="99"/>
      <c r="BE497" s="99"/>
      <c r="BF497" s="2"/>
      <c r="BG497" s="2"/>
      <c r="BH497" s="2"/>
      <c r="BI497" s="99"/>
      <c r="BJ497" s="99"/>
      <c r="BK497" s="99"/>
      <c r="BL497" s="99"/>
      <c r="BM497" s="99"/>
      <c r="BN497" s="99"/>
      <c r="BO497" s="99"/>
      <c r="BP497" s="99"/>
      <c r="BQ497" s="99"/>
      <c r="CD497" s="99"/>
    </row>
    <row r="498" spans="3:82" ht="15.75" customHeight="1" x14ac:dyDescent="0.3">
      <c r="C498" s="2"/>
      <c r="D498" s="2"/>
      <c r="E498" s="99"/>
      <c r="F498" s="99"/>
      <c r="G498" s="99"/>
      <c r="H498" s="99"/>
      <c r="I498" s="99"/>
      <c r="J498" s="2"/>
      <c r="K498" s="99"/>
      <c r="L498" s="114"/>
      <c r="M498" s="114"/>
      <c r="N498" s="99"/>
      <c r="O498" s="99"/>
      <c r="P498" s="99"/>
      <c r="Q498" s="2"/>
      <c r="R498" s="99"/>
      <c r="S498" s="99"/>
      <c r="T498" s="114"/>
      <c r="U498" s="114"/>
      <c r="V498" s="99"/>
      <c r="W498" s="99"/>
      <c r="X498" s="99"/>
      <c r="Y498" s="99"/>
      <c r="Z498" s="99"/>
      <c r="AA498" s="99"/>
      <c r="AB498" s="99"/>
      <c r="AC498" s="99"/>
      <c r="AD498" s="99"/>
      <c r="AE498" s="2"/>
      <c r="AF498" s="99"/>
      <c r="AG498" s="99"/>
      <c r="AH498" s="99"/>
      <c r="AI498" s="99"/>
      <c r="AJ498" s="99"/>
      <c r="AK498" s="99"/>
      <c r="AL498" s="99"/>
      <c r="AM498" s="99"/>
      <c r="AN498" s="99"/>
      <c r="AO498" s="99"/>
      <c r="AP498" s="99"/>
      <c r="AQ498" s="99"/>
      <c r="AR498" s="99"/>
      <c r="AS498" s="99"/>
      <c r="AT498" s="99"/>
      <c r="AU498" s="99"/>
      <c r="AV498" s="99"/>
      <c r="AW498" s="99"/>
      <c r="AX498" s="99"/>
      <c r="AY498" s="99"/>
      <c r="AZ498" s="99"/>
      <c r="BA498" s="99"/>
      <c r="BB498" s="99"/>
      <c r="BC498" s="99"/>
      <c r="BD498" s="99"/>
      <c r="BE498" s="99"/>
      <c r="BF498" s="2"/>
      <c r="BG498" s="2"/>
      <c r="BH498" s="2"/>
      <c r="BI498" s="99"/>
      <c r="BJ498" s="99"/>
      <c r="BK498" s="99"/>
      <c r="BL498" s="99"/>
      <c r="BM498" s="99"/>
      <c r="BN498" s="99"/>
      <c r="BO498" s="99"/>
      <c r="BP498" s="99"/>
      <c r="BQ498" s="99"/>
      <c r="CD498" s="99"/>
    </row>
    <row r="499" spans="3:82" ht="15.75" customHeight="1" x14ac:dyDescent="0.3">
      <c r="C499" s="2"/>
      <c r="D499" s="2"/>
      <c r="E499" s="99"/>
      <c r="F499" s="99"/>
      <c r="G499" s="99"/>
      <c r="H499" s="99"/>
      <c r="I499" s="99"/>
      <c r="J499" s="2"/>
      <c r="K499" s="99"/>
      <c r="L499" s="114"/>
      <c r="M499" s="114"/>
      <c r="N499" s="99"/>
      <c r="O499" s="99"/>
      <c r="P499" s="99"/>
      <c r="Q499" s="2"/>
      <c r="R499" s="99"/>
      <c r="S499" s="99"/>
      <c r="T499" s="114"/>
      <c r="U499" s="114"/>
      <c r="V499" s="99"/>
      <c r="W499" s="99"/>
      <c r="X499" s="99"/>
      <c r="Y499" s="99"/>
      <c r="Z499" s="99"/>
      <c r="AA499" s="99"/>
      <c r="AB499" s="99"/>
      <c r="AC499" s="99"/>
      <c r="AD499" s="99"/>
      <c r="AE499" s="2"/>
      <c r="AF499" s="99"/>
      <c r="AG499" s="99"/>
      <c r="AH499" s="99"/>
      <c r="AI499" s="99"/>
      <c r="AJ499" s="99"/>
      <c r="AK499" s="99"/>
      <c r="AL499" s="99"/>
      <c r="AM499" s="99"/>
      <c r="AN499" s="99"/>
      <c r="AO499" s="99"/>
      <c r="AP499" s="99"/>
      <c r="AQ499" s="99"/>
      <c r="AR499" s="99"/>
      <c r="AS499" s="99"/>
      <c r="AT499" s="99"/>
      <c r="AU499" s="99"/>
      <c r="AV499" s="99"/>
      <c r="AW499" s="99"/>
      <c r="AX499" s="99"/>
      <c r="AY499" s="99"/>
      <c r="AZ499" s="99"/>
      <c r="BA499" s="99"/>
      <c r="BB499" s="99"/>
      <c r="BC499" s="99"/>
      <c r="BD499" s="99"/>
      <c r="BE499" s="99"/>
      <c r="BF499" s="2"/>
      <c r="BG499" s="2"/>
      <c r="BH499" s="2"/>
      <c r="BI499" s="99"/>
      <c r="BJ499" s="99"/>
      <c r="BK499" s="99"/>
      <c r="BL499" s="99"/>
      <c r="BM499" s="99"/>
      <c r="BN499" s="99"/>
      <c r="BO499" s="99"/>
      <c r="BP499" s="99"/>
      <c r="BQ499" s="99"/>
      <c r="CD499" s="99"/>
    </row>
    <row r="500" spans="3:82" ht="15.75" customHeight="1" x14ac:dyDescent="0.3">
      <c r="C500" s="2"/>
      <c r="D500" s="2"/>
      <c r="E500" s="99"/>
      <c r="F500" s="99"/>
      <c r="G500" s="99"/>
      <c r="H500" s="99"/>
      <c r="I500" s="99"/>
      <c r="J500" s="2"/>
      <c r="K500" s="99"/>
      <c r="L500" s="114"/>
      <c r="M500" s="114"/>
      <c r="N500" s="99"/>
      <c r="O500" s="99"/>
      <c r="P500" s="99"/>
      <c r="Q500" s="2"/>
      <c r="R500" s="99"/>
      <c r="S500" s="99"/>
      <c r="T500" s="114"/>
      <c r="U500" s="114"/>
      <c r="V500" s="99"/>
      <c r="W500" s="99"/>
      <c r="X500" s="99"/>
      <c r="Y500" s="99"/>
      <c r="Z500" s="99"/>
      <c r="AA500" s="99"/>
      <c r="AB500" s="99"/>
      <c r="AC500" s="99"/>
      <c r="AD500" s="99"/>
      <c r="AE500" s="2"/>
      <c r="AF500" s="99"/>
      <c r="AG500" s="99"/>
      <c r="AH500" s="99"/>
      <c r="AI500" s="99"/>
      <c r="AJ500" s="99"/>
      <c r="AK500" s="99"/>
      <c r="AL500" s="99"/>
      <c r="AM500" s="99"/>
      <c r="AN500" s="99"/>
      <c r="AO500" s="99"/>
      <c r="AP500" s="99"/>
      <c r="AQ500" s="99"/>
      <c r="AR500" s="99"/>
      <c r="AS500" s="99"/>
      <c r="AT500" s="99"/>
      <c r="AU500" s="99"/>
      <c r="AV500" s="99"/>
      <c r="AW500" s="99"/>
      <c r="AX500" s="99"/>
      <c r="AY500" s="99"/>
      <c r="AZ500" s="99"/>
      <c r="BA500" s="99"/>
      <c r="BB500" s="99"/>
      <c r="BC500" s="99"/>
      <c r="BD500" s="99"/>
      <c r="BE500" s="99"/>
      <c r="BF500" s="2"/>
      <c r="BG500" s="2"/>
      <c r="BH500" s="2"/>
      <c r="BI500" s="99"/>
      <c r="BJ500" s="99"/>
      <c r="BK500" s="99"/>
      <c r="BL500" s="99"/>
      <c r="BM500" s="99"/>
      <c r="BN500" s="99"/>
      <c r="BO500" s="99"/>
      <c r="BP500" s="99"/>
      <c r="BQ500" s="99"/>
      <c r="CD500" s="99"/>
    </row>
    <row r="501" spans="3:82" ht="15.75" customHeight="1" x14ac:dyDescent="0.3">
      <c r="C501" s="2"/>
      <c r="D501" s="2"/>
      <c r="E501" s="99"/>
      <c r="F501" s="99"/>
      <c r="G501" s="99"/>
      <c r="H501" s="99"/>
      <c r="I501" s="99"/>
      <c r="J501" s="2"/>
      <c r="K501" s="99"/>
      <c r="L501" s="114"/>
      <c r="M501" s="114"/>
      <c r="N501" s="99"/>
      <c r="O501" s="99"/>
      <c r="P501" s="99"/>
      <c r="Q501" s="2"/>
      <c r="R501" s="99"/>
      <c r="S501" s="99"/>
      <c r="T501" s="114"/>
      <c r="U501" s="114"/>
      <c r="V501" s="99"/>
      <c r="W501" s="99"/>
      <c r="X501" s="99"/>
      <c r="Y501" s="99"/>
      <c r="Z501" s="99"/>
      <c r="AA501" s="99"/>
      <c r="AB501" s="99"/>
      <c r="AC501" s="99"/>
      <c r="AD501" s="99"/>
      <c r="AE501" s="2"/>
      <c r="AF501" s="99"/>
      <c r="AG501" s="99"/>
      <c r="AH501" s="99"/>
      <c r="AI501" s="99"/>
      <c r="AJ501" s="99"/>
      <c r="AK501" s="99"/>
      <c r="AL501" s="99"/>
      <c r="AM501" s="99"/>
      <c r="AN501" s="99"/>
      <c r="AO501" s="99"/>
      <c r="AP501" s="99"/>
      <c r="AQ501" s="99"/>
      <c r="AR501" s="99"/>
      <c r="AS501" s="99"/>
      <c r="AT501" s="99"/>
      <c r="AU501" s="99"/>
      <c r="AV501" s="99"/>
      <c r="AW501" s="99"/>
      <c r="AX501" s="99"/>
      <c r="AY501" s="99"/>
      <c r="AZ501" s="99"/>
      <c r="BA501" s="99"/>
      <c r="BB501" s="99"/>
      <c r="BC501" s="99"/>
      <c r="BD501" s="99"/>
      <c r="BE501" s="99"/>
      <c r="BF501" s="2"/>
      <c r="BG501" s="2"/>
      <c r="BH501" s="2"/>
      <c r="BI501" s="99"/>
      <c r="BJ501" s="99"/>
      <c r="BK501" s="99"/>
      <c r="BL501" s="99"/>
      <c r="BM501" s="99"/>
      <c r="BN501" s="99"/>
      <c r="BO501" s="99"/>
      <c r="BP501" s="99"/>
      <c r="BQ501" s="99"/>
      <c r="CD501" s="99"/>
    </row>
    <row r="502" spans="3:82" ht="15.75" customHeight="1" x14ac:dyDescent="0.3">
      <c r="C502" s="2"/>
      <c r="D502" s="2"/>
      <c r="E502" s="99"/>
      <c r="F502" s="99"/>
      <c r="G502" s="99"/>
      <c r="H502" s="99"/>
      <c r="I502" s="99"/>
      <c r="J502" s="2"/>
      <c r="K502" s="99"/>
      <c r="L502" s="114"/>
      <c r="M502" s="114"/>
      <c r="N502" s="99"/>
      <c r="O502" s="99"/>
      <c r="P502" s="99"/>
      <c r="Q502" s="2"/>
      <c r="R502" s="99"/>
      <c r="S502" s="99"/>
      <c r="T502" s="114"/>
      <c r="U502" s="114"/>
      <c r="V502" s="99"/>
      <c r="W502" s="99"/>
      <c r="X502" s="99"/>
      <c r="Y502" s="99"/>
      <c r="Z502" s="99"/>
      <c r="AA502" s="99"/>
      <c r="AB502" s="99"/>
      <c r="AC502" s="99"/>
      <c r="AD502" s="99"/>
      <c r="AE502" s="2"/>
      <c r="AF502" s="99"/>
      <c r="AG502" s="99"/>
      <c r="AH502" s="99"/>
      <c r="AI502" s="99"/>
      <c r="AJ502" s="99"/>
      <c r="AK502" s="99"/>
      <c r="AL502" s="99"/>
      <c r="AM502" s="99"/>
      <c r="AN502" s="99"/>
      <c r="AO502" s="99"/>
      <c r="AP502" s="99"/>
      <c r="AQ502" s="99"/>
      <c r="AR502" s="99"/>
      <c r="AS502" s="99"/>
      <c r="AT502" s="99"/>
      <c r="AU502" s="99"/>
      <c r="AV502" s="99"/>
      <c r="AW502" s="99"/>
      <c r="AX502" s="99"/>
      <c r="AY502" s="99"/>
      <c r="AZ502" s="99"/>
      <c r="BA502" s="99"/>
      <c r="BB502" s="99"/>
      <c r="BC502" s="99"/>
      <c r="BD502" s="99"/>
      <c r="BE502" s="99"/>
      <c r="BF502" s="2"/>
      <c r="BG502" s="2"/>
      <c r="BH502" s="2"/>
      <c r="BI502" s="99"/>
      <c r="BJ502" s="99"/>
      <c r="BK502" s="99"/>
      <c r="BL502" s="99"/>
      <c r="BM502" s="99"/>
      <c r="BN502" s="99"/>
      <c r="BO502" s="99"/>
      <c r="BP502" s="99"/>
      <c r="BQ502" s="99"/>
      <c r="CD502" s="99"/>
    </row>
    <row r="503" spans="3:82" ht="15.75" customHeight="1" x14ac:dyDescent="0.3">
      <c r="C503" s="2"/>
      <c r="D503" s="2"/>
      <c r="E503" s="99"/>
      <c r="F503" s="99"/>
      <c r="G503" s="99"/>
      <c r="H503" s="99"/>
      <c r="I503" s="99"/>
      <c r="J503" s="2"/>
      <c r="K503" s="99"/>
      <c r="L503" s="114"/>
      <c r="M503" s="114"/>
      <c r="N503" s="99"/>
      <c r="O503" s="99"/>
      <c r="P503" s="99"/>
      <c r="Q503" s="2"/>
      <c r="R503" s="99"/>
      <c r="S503" s="99"/>
      <c r="T503" s="114"/>
      <c r="U503" s="114"/>
      <c r="V503" s="99"/>
      <c r="W503" s="99"/>
      <c r="X503" s="99"/>
      <c r="Y503" s="99"/>
      <c r="Z503" s="99"/>
      <c r="AA503" s="99"/>
      <c r="AB503" s="99"/>
      <c r="AC503" s="99"/>
      <c r="AD503" s="99"/>
      <c r="AE503" s="2"/>
      <c r="AF503" s="99"/>
      <c r="AG503" s="99"/>
      <c r="AH503" s="99"/>
      <c r="AI503" s="99"/>
      <c r="AJ503" s="99"/>
      <c r="AK503" s="99"/>
      <c r="AL503" s="99"/>
      <c r="AM503" s="99"/>
      <c r="AN503" s="99"/>
      <c r="AO503" s="99"/>
      <c r="AP503" s="99"/>
      <c r="AQ503" s="99"/>
      <c r="AR503" s="99"/>
      <c r="AS503" s="99"/>
      <c r="AT503" s="99"/>
      <c r="AU503" s="99"/>
      <c r="AV503" s="99"/>
      <c r="AW503" s="99"/>
      <c r="AX503" s="99"/>
      <c r="AY503" s="99"/>
      <c r="AZ503" s="99"/>
      <c r="BA503" s="99"/>
      <c r="BB503" s="99"/>
      <c r="BC503" s="99"/>
      <c r="BD503" s="99"/>
      <c r="BE503" s="99"/>
      <c r="BF503" s="2"/>
      <c r="BG503" s="2"/>
      <c r="BH503" s="2"/>
      <c r="BI503" s="99"/>
      <c r="BJ503" s="99"/>
      <c r="BK503" s="99"/>
      <c r="BL503" s="99"/>
      <c r="BM503" s="99"/>
      <c r="BN503" s="99"/>
      <c r="BO503" s="99"/>
      <c r="BP503" s="99"/>
      <c r="BQ503" s="99"/>
      <c r="CD503" s="99"/>
    </row>
    <row r="504" spans="3:82" ht="15.75" customHeight="1" x14ac:dyDescent="0.3">
      <c r="C504" s="2"/>
      <c r="D504" s="2"/>
      <c r="E504" s="99"/>
      <c r="F504" s="99"/>
      <c r="G504" s="99"/>
      <c r="H504" s="99"/>
      <c r="I504" s="99"/>
      <c r="J504" s="2"/>
      <c r="K504" s="99"/>
      <c r="L504" s="114"/>
      <c r="M504" s="114"/>
      <c r="N504" s="99"/>
      <c r="O504" s="99"/>
      <c r="P504" s="99"/>
      <c r="Q504" s="2"/>
      <c r="R504" s="99"/>
      <c r="S504" s="99"/>
      <c r="T504" s="114"/>
      <c r="U504" s="114"/>
      <c r="V504" s="99"/>
      <c r="W504" s="99"/>
      <c r="X504" s="99"/>
      <c r="Y504" s="99"/>
      <c r="Z504" s="99"/>
      <c r="AA504" s="99"/>
      <c r="AB504" s="99"/>
      <c r="AC504" s="99"/>
      <c r="AD504" s="99"/>
      <c r="AE504" s="2"/>
      <c r="AF504" s="99"/>
      <c r="AG504" s="99"/>
      <c r="AH504" s="99"/>
      <c r="AI504" s="99"/>
      <c r="AJ504" s="99"/>
      <c r="AK504" s="99"/>
      <c r="AL504" s="99"/>
      <c r="AM504" s="99"/>
      <c r="AN504" s="99"/>
      <c r="AO504" s="99"/>
      <c r="AP504" s="99"/>
      <c r="AQ504" s="99"/>
      <c r="AR504" s="99"/>
      <c r="AS504" s="99"/>
      <c r="AT504" s="99"/>
      <c r="AU504" s="99"/>
      <c r="AV504" s="99"/>
      <c r="AW504" s="99"/>
      <c r="AX504" s="99"/>
      <c r="AY504" s="99"/>
      <c r="AZ504" s="99"/>
      <c r="BA504" s="99"/>
      <c r="BB504" s="99"/>
      <c r="BC504" s="99"/>
      <c r="BD504" s="99"/>
      <c r="BE504" s="99"/>
      <c r="BF504" s="2"/>
      <c r="BG504" s="2"/>
      <c r="BH504" s="2"/>
      <c r="BI504" s="99"/>
      <c r="BJ504" s="99"/>
      <c r="BK504" s="99"/>
      <c r="BL504" s="99"/>
      <c r="BM504" s="99"/>
      <c r="BN504" s="99"/>
      <c r="BO504" s="99"/>
      <c r="BP504" s="99"/>
      <c r="BQ504" s="99"/>
      <c r="CD504" s="99"/>
    </row>
    <row r="505" spans="3:82" ht="15.75" customHeight="1" x14ac:dyDescent="0.3">
      <c r="C505" s="2"/>
      <c r="D505" s="2"/>
      <c r="E505" s="99"/>
      <c r="F505" s="99"/>
      <c r="G505" s="99"/>
      <c r="H505" s="99"/>
      <c r="I505" s="99"/>
      <c r="J505" s="2"/>
      <c r="K505" s="99"/>
      <c r="L505" s="114"/>
      <c r="M505" s="114"/>
      <c r="N505" s="99"/>
      <c r="O505" s="99"/>
      <c r="P505" s="99"/>
      <c r="Q505" s="2"/>
      <c r="R505" s="99"/>
      <c r="S505" s="99"/>
      <c r="T505" s="114"/>
      <c r="U505" s="114"/>
      <c r="V505" s="99"/>
      <c r="W505" s="99"/>
      <c r="X505" s="99"/>
      <c r="Y505" s="99"/>
      <c r="Z505" s="99"/>
      <c r="AA505" s="99"/>
      <c r="AB505" s="99"/>
      <c r="AC505" s="99"/>
      <c r="AD505" s="99"/>
      <c r="AE505" s="2"/>
      <c r="AF505" s="99"/>
      <c r="AG505" s="99"/>
      <c r="AH505" s="99"/>
      <c r="AI505" s="99"/>
      <c r="AJ505" s="99"/>
      <c r="AK505" s="99"/>
      <c r="AL505" s="99"/>
      <c r="AM505" s="99"/>
      <c r="AN505" s="99"/>
      <c r="AO505" s="99"/>
      <c r="AP505" s="99"/>
      <c r="AQ505" s="99"/>
      <c r="AR505" s="99"/>
      <c r="AS505" s="99"/>
      <c r="AT505" s="99"/>
      <c r="AU505" s="99"/>
      <c r="AV505" s="99"/>
      <c r="AW505" s="99"/>
      <c r="AX505" s="99"/>
      <c r="AY505" s="99"/>
      <c r="AZ505" s="99"/>
      <c r="BA505" s="99"/>
      <c r="BB505" s="99"/>
      <c r="BC505" s="99"/>
      <c r="BD505" s="99"/>
      <c r="BE505" s="99"/>
      <c r="BF505" s="2"/>
      <c r="BG505" s="2"/>
      <c r="BH505" s="2"/>
      <c r="BI505" s="99"/>
      <c r="BJ505" s="99"/>
      <c r="BK505" s="99"/>
      <c r="BL505" s="99"/>
      <c r="BM505" s="99"/>
      <c r="BN505" s="99"/>
      <c r="BO505" s="99"/>
      <c r="BP505" s="99"/>
      <c r="BQ505" s="99"/>
      <c r="CD505" s="99"/>
    </row>
    <row r="506" spans="3:82" ht="15.75" customHeight="1" x14ac:dyDescent="0.3">
      <c r="C506" s="2"/>
      <c r="D506" s="2"/>
      <c r="E506" s="99"/>
      <c r="F506" s="99"/>
      <c r="G506" s="99"/>
      <c r="H506" s="99"/>
      <c r="I506" s="99"/>
      <c r="J506" s="2"/>
      <c r="K506" s="99"/>
      <c r="L506" s="114"/>
      <c r="M506" s="114"/>
      <c r="N506" s="99"/>
      <c r="O506" s="99"/>
      <c r="P506" s="99"/>
      <c r="Q506" s="2"/>
      <c r="R506" s="99"/>
      <c r="S506" s="99"/>
      <c r="T506" s="114"/>
      <c r="U506" s="114"/>
      <c r="V506" s="99"/>
      <c r="W506" s="99"/>
      <c r="X506" s="99"/>
      <c r="Y506" s="99"/>
      <c r="Z506" s="99"/>
      <c r="AA506" s="99"/>
      <c r="AB506" s="99"/>
      <c r="AC506" s="99"/>
      <c r="AD506" s="99"/>
      <c r="AE506" s="2"/>
      <c r="AF506" s="99"/>
      <c r="AG506" s="99"/>
      <c r="AH506" s="99"/>
      <c r="AI506" s="99"/>
      <c r="AJ506" s="99"/>
      <c r="AK506" s="99"/>
      <c r="AL506" s="99"/>
      <c r="AM506" s="99"/>
      <c r="AN506" s="99"/>
      <c r="AO506" s="99"/>
      <c r="AP506" s="99"/>
      <c r="AQ506" s="99"/>
      <c r="AR506" s="99"/>
      <c r="AS506" s="99"/>
      <c r="AT506" s="99"/>
      <c r="AU506" s="99"/>
      <c r="AV506" s="99"/>
      <c r="AW506" s="99"/>
      <c r="AX506" s="99"/>
      <c r="AY506" s="99"/>
      <c r="AZ506" s="99"/>
      <c r="BA506" s="99"/>
      <c r="BB506" s="99"/>
      <c r="BC506" s="99"/>
      <c r="BD506" s="99"/>
      <c r="BE506" s="99"/>
      <c r="BF506" s="2"/>
      <c r="BG506" s="2"/>
      <c r="BH506" s="2"/>
      <c r="BI506" s="99"/>
      <c r="BJ506" s="99"/>
      <c r="BK506" s="99"/>
      <c r="BL506" s="99"/>
      <c r="BM506" s="99"/>
      <c r="BN506" s="99"/>
      <c r="BO506" s="99"/>
      <c r="BP506" s="99"/>
      <c r="BQ506" s="99"/>
      <c r="CD506" s="99"/>
    </row>
    <row r="507" spans="3:82" ht="15.75" customHeight="1" x14ac:dyDescent="0.3">
      <c r="C507" s="2"/>
      <c r="D507" s="2"/>
      <c r="E507" s="99"/>
      <c r="F507" s="99"/>
      <c r="G507" s="99"/>
      <c r="H507" s="99"/>
      <c r="I507" s="99"/>
      <c r="J507" s="2"/>
      <c r="K507" s="99"/>
      <c r="L507" s="114"/>
      <c r="M507" s="114"/>
      <c r="N507" s="99"/>
      <c r="O507" s="99"/>
      <c r="P507" s="99"/>
      <c r="Q507" s="2"/>
      <c r="R507" s="99"/>
      <c r="S507" s="99"/>
      <c r="T507" s="114"/>
      <c r="U507" s="114"/>
      <c r="V507" s="99"/>
      <c r="W507" s="99"/>
      <c r="X507" s="99"/>
      <c r="Y507" s="99"/>
      <c r="Z507" s="99"/>
      <c r="AA507" s="99"/>
      <c r="AB507" s="99"/>
      <c r="AC507" s="99"/>
      <c r="AD507" s="99"/>
      <c r="AE507" s="2"/>
      <c r="AF507" s="99"/>
      <c r="AG507" s="99"/>
      <c r="AH507" s="99"/>
      <c r="AI507" s="99"/>
      <c r="AJ507" s="99"/>
      <c r="AK507" s="99"/>
      <c r="AL507" s="99"/>
      <c r="AM507" s="99"/>
      <c r="AN507" s="99"/>
      <c r="AO507" s="99"/>
      <c r="AP507" s="99"/>
      <c r="AQ507" s="99"/>
      <c r="AR507" s="99"/>
      <c r="AS507" s="99"/>
      <c r="AT507" s="99"/>
      <c r="AU507" s="99"/>
      <c r="AV507" s="99"/>
      <c r="AW507" s="99"/>
      <c r="AX507" s="99"/>
      <c r="AY507" s="99"/>
      <c r="AZ507" s="99"/>
      <c r="BA507" s="99"/>
      <c r="BB507" s="99"/>
      <c r="BC507" s="99"/>
      <c r="BD507" s="99"/>
      <c r="BE507" s="99"/>
      <c r="BF507" s="2"/>
      <c r="BG507" s="2"/>
      <c r="BH507" s="2"/>
      <c r="BI507" s="99"/>
      <c r="BJ507" s="99"/>
      <c r="BK507" s="99"/>
      <c r="BL507" s="99"/>
      <c r="BM507" s="99"/>
      <c r="BN507" s="99"/>
      <c r="BO507" s="99"/>
      <c r="BP507" s="99"/>
      <c r="BQ507" s="99"/>
      <c r="CD507" s="99"/>
    </row>
    <row r="508" spans="3:82" ht="15.75" customHeight="1" x14ac:dyDescent="0.3">
      <c r="C508" s="2"/>
      <c r="D508" s="2"/>
      <c r="E508" s="99"/>
      <c r="F508" s="99"/>
      <c r="G508" s="99"/>
      <c r="H508" s="99"/>
      <c r="I508" s="99"/>
      <c r="J508" s="2"/>
      <c r="K508" s="99"/>
      <c r="L508" s="114"/>
      <c r="M508" s="114"/>
      <c r="N508" s="99"/>
      <c r="O508" s="99"/>
      <c r="P508" s="99"/>
      <c r="Q508" s="2"/>
      <c r="R508" s="99"/>
      <c r="S508" s="99"/>
      <c r="T508" s="114"/>
      <c r="U508" s="114"/>
      <c r="V508" s="99"/>
      <c r="W508" s="99"/>
      <c r="X508" s="99"/>
      <c r="Y508" s="99"/>
      <c r="Z508" s="99"/>
      <c r="AA508" s="99"/>
      <c r="AB508" s="99"/>
      <c r="AC508" s="99"/>
      <c r="AD508" s="99"/>
      <c r="AE508" s="2"/>
      <c r="AF508" s="99"/>
      <c r="AG508" s="99"/>
      <c r="AH508" s="99"/>
      <c r="AI508" s="99"/>
      <c r="AJ508" s="99"/>
      <c r="AK508" s="99"/>
      <c r="AL508" s="99"/>
      <c r="AM508" s="99"/>
      <c r="AN508" s="99"/>
      <c r="AO508" s="99"/>
      <c r="AP508" s="99"/>
      <c r="AQ508" s="99"/>
      <c r="AR508" s="99"/>
      <c r="AS508" s="99"/>
      <c r="AT508" s="99"/>
      <c r="AU508" s="99"/>
      <c r="AV508" s="99"/>
      <c r="AW508" s="99"/>
      <c r="AX508" s="99"/>
      <c r="AY508" s="99"/>
      <c r="AZ508" s="99"/>
      <c r="BA508" s="99"/>
      <c r="BB508" s="99"/>
      <c r="BC508" s="99"/>
      <c r="BD508" s="99"/>
      <c r="BE508" s="99"/>
      <c r="BF508" s="2"/>
      <c r="BG508" s="2"/>
      <c r="BH508" s="2"/>
      <c r="BI508" s="99"/>
      <c r="BJ508" s="99"/>
      <c r="BK508" s="99"/>
      <c r="BL508" s="99"/>
      <c r="BM508" s="99"/>
      <c r="BN508" s="99"/>
      <c r="BO508" s="99"/>
      <c r="BP508" s="99"/>
      <c r="BQ508" s="99"/>
      <c r="CD508" s="99"/>
    </row>
    <row r="509" spans="3:82" ht="15.75" customHeight="1" x14ac:dyDescent="0.3">
      <c r="C509" s="2"/>
      <c r="D509" s="2"/>
      <c r="E509" s="99"/>
      <c r="F509" s="99"/>
      <c r="G509" s="99"/>
      <c r="H509" s="99"/>
      <c r="I509" s="99"/>
      <c r="J509" s="2"/>
      <c r="K509" s="99"/>
      <c r="L509" s="114"/>
      <c r="M509" s="114"/>
      <c r="N509" s="99"/>
      <c r="O509" s="99"/>
      <c r="P509" s="99"/>
      <c r="Q509" s="2"/>
      <c r="R509" s="99"/>
      <c r="S509" s="99"/>
      <c r="T509" s="114"/>
      <c r="U509" s="114"/>
      <c r="V509" s="99"/>
      <c r="W509" s="99"/>
      <c r="X509" s="99"/>
      <c r="Y509" s="99"/>
      <c r="Z509" s="99"/>
      <c r="AA509" s="99"/>
      <c r="AB509" s="99"/>
      <c r="AC509" s="99"/>
      <c r="AD509" s="99"/>
      <c r="AE509" s="2"/>
      <c r="AF509" s="99"/>
      <c r="AG509" s="99"/>
      <c r="AH509" s="99"/>
      <c r="AI509" s="99"/>
      <c r="AJ509" s="99"/>
      <c r="AK509" s="99"/>
      <c r="AL509" s="99"/>
      <c r="AM509" s="99"/>
      <c r="AN509" s="99"/>
      <c r="AO509" s="99"/>
      <c r="AP509" s="99"/>
      <c r="AQ509" s="99"/>
      <c r="AR509" s="99"/>
      <c r="AS509" s="99"/>
      <c r="AT509" s="99"/>
      <c r="AU509" s="99"/>
      <c r="AV509" s="99"/>
      <c r="AW509" s="99"/>
      <c r="AX509" s="99"/>
      <c r="AY509" s="99"/>
      <c r="AZ509" s="99"/>
      <c r="BA509" s="99"/>
      <c r="BB509" s="99"/>
      <c r="BC509" s="99"/>
      <c r="BD509" s="99"/>
      <c r="BE509" s="99"/>
      <c r="BF509" s="2"/>
      <c r="BG509" s="2"/>
      <c r="BH509" s="2"/>
      <c r="BI509" s="99"/>
      <c r="BJ509" s="99"/>
      <c r="BK509" s="99"/>
      <c r="BL509" s="99"/>
      <c r="BM509" s="99"/>
      <c r="BN509" s="99"/>
      <c r="BO509" s="99"/>
      <c r="BP509" s="99"/>
      <c r="BQ509" s="99"/>
      <c r="CD509" s="99"/>
    </row>
    <row r="510" spans="3:82" ht="15.75" customHeight="1" x14ac:dyDescent="0.3">
      <c r="C510" s="2"/>
      <c r="D510" s="2"/>
      <c r="E510" s="99"/>
      <c r="F510" s="99"/>
      <c r="G510" s="99"/>
      <c r="H510" s="99"/>
      <c r="I510" s="99"/>
      <c r="J510" s="2"/>
      <c r="K510" s="99"/>
      <c r="L510" s="114"/>
      <c r="M510" s="114"/>
      <c r="N510" s="99"/>
      <c r="O510" s="99"/>
      <c r="P510" s="99"/>
      <c r="Q510" s="2"/>
      <c r="R510" s="99"/>
      <c r="S510" s="99"/>
      <c r="T510" s="114"/>
      <c r="U510" s="114"/>
      <c r="V510" s="99"/>
      <c r="W510" s="99"/>
      <c r="X510" s="99"/>
      <c r="Y510" s="99"/>
      <c r="Z510" s="99"/>
      <c r="AA510" s="99"/>
      <c r="AB510" s="99"/>
      <c r="AC510" s="99"/>
      <c r="AD510" s="99"/>
      <c r="AE510" s="2"/>
      <c r="AF510" s="99"/>
      <c r="AG510" s="99"/>
      <c r="AH510" s="99"/>
      <c r="AI510" s="99"/>
      <c r="AJ510" s="99"/>
      <c r="AK510" s="99"/>
      <c r="AL510" s="99"/>
      <c r="AM510" s="99"/>
      <c r="AN510" s="99"/>
      <c r="AO510" s="99"/>
      <c r="AP510" s="99"/>
      <c r="AQ510" s="99"/>
      <c r="AR510" s="99"/>
      <c r="AS510" s="99"/>
      <c r="AT510" s="99"/>
      <c r="AU510" s="99"/>
      <c r="AV510" s="99"/>
      <c r="AW510" s="99"/>
      <c r="AX510" s="99"/>
      <c r="AY510" s="99"/>
      <c r="AZ510" s="99"/>
      <c r="BA510" s="99"/>
      <c r="BB510" s="99"/>
      <c r="BC510" s="99"/>
      <c r="BD510" s="99"/>
      <c r="BE510" s="99"/>
      <c r="BF510" s="2"/>
      <c r="BG510" s="2"/>
      <c r="BH510" s="2"/>
      <c r="BI510" s="99"/>
      <c r="BJ510" s="99"/>
      <c r="BK510" s="99"/>
      <c r="BL510" s="99"/>
      <c r="BM510" s="99"/>
      <c r="BN510" s="99"/>
      <c r="BO510" s="99"/>
      <c r="BP510" s="99"/>
      <c r="BQ510" s="99"/>
      <c r="CD510" s="99"/>
    </row>
  </sheetData>
  <autoFilter ref="B2:BQ2" xr:uid="{00000000-0001-0000-0600-000000000000}"/>
  <phoneticPr fontId="47" type="noConversion"/>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24304-33F9-4EAA-B839-C2E975D41275}">
  <dimension ref="A1:CQ832"/>
  <sheetViews>
    <sheetView showGridLines="0" zoomScale="70" zoomScaleNormal="70" workbookViewId="0">
      <pane xSplit="3" ySplit="3" topLeftCell="D4" activePane="bottomRight" state="frozen"/>
      <selection sqref="A1:AZ1"/>
      <selection pane="topRight" sqref="A1:AZ1"/>
      <selection pane="bottomLeft" sqref="A1:AZ1"/>
      <selection pane="bottomRight" activeCell="D15" sqref="D15"/>
    </sheetView>
  </sheetViews>
  <sheetFormatPr defaultColWidth="14.44140625" defaultRowHeight="15" customHeight="1" x14ac:dyDescent="0.3"/>
  <cols>
    <col min="2" max="2" width="21.44140625" bestFit="1" customWidth="1"/>
    <col min="3" max="3" width="18.6640625" customWidth="1"/>
    <col min="4" max="4" width="20.109375" customWidth="1"/>
    <col min="5" max="11" width="11.44140625" customWidth="1"/>
    <col min="12" max="12" width="14" bestFit="1" customWidth="1"/>
    <col min="13" max="22" width="11.44140625" customWidth="1"/>
    <col min="23" max="23" width="7.109375" customWidth="1"/>
    <col min="24" max="24" width="18.109375" bestFit="1" customWidth="1"/>
    <col min="25" max="49" width="11.44140625" customWidth="1"/>
    <col min="50" max="50" width="19.44140625" bestFit="1" customWidth="1"/>
    <col min="51" max="53" width="11.44140625" customWidth="1"/>
    <col min="54" max="54" width="9.109375" customWidth="1"/>
  </cols>
  <sheetData>
    <row r="1" spans="1:95" ht="14.4" x14ac:dyDescent="0.3">
      <c r="A1" s="374"/>
      <c r="B1" s="375"/>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row>
    <row r="2" spans="1:95" ht="121.5" customHeight="1" x14ac:dyDescent="0.3">
      <c r="A2" s="373" t="str">
        <f>'Indicator Data'!A2</f>
        <v>BDP Climate Zone</v>
      </c>
      <c r="B2" s="373" t="str">
        <f>'Indicator Data'!B2</f>
        <v>ADMIN LEVEL-1 (Division)</v>
      </c>
      <c r="C2" s="373" t="str">
        <f>'Indicator Data'!C2</f>
        <v xml:space="preserve">ADMIN LEVEL-2 (District) </v>
      </c>
      <c r="D2" s="92" t="str">
        <f>'Indicator Data'!E2</f>
        <v>Physical Exposure to Earthquake MMI VI</v>
      </c>
      <c r="E2" s="92" t="str">
        <f>'Indicator Data'!F2</f>
        <v>Physical Exposure to Earthquake MMI VIII</v>
      </c>
      <c r="F2" s="92" t="str">
        <f>'Indicator Data'!G2</f>
        <v>Physical Exposure to Earthquake MMI VI (relative)</v>
      </c>
      <c r="G2" s="92" t="str">
        <f>'Indicator Data'!H2</f>
        <v>Physical Exposure to Earthquake MMI VIII (relative)</v>
      </c>
      <c r="H2" s="92" t="str">
        <f>'Indicator Data'!I2</f>
        <v>Physical Exposure to Extensive River flood  (relative)</v>
      </c>
      <c r="I2" s="92" t="str">
        <f>'Indicator Data'!J2</f>
        <v>Physical Extent of Intensive River Flood Inundation (absolute)</v>
      </c>
      <c r="J2" s="92" t="str">
        <f>'Indicator Data'!K2</f>
        <v>Physical Exposure to Extensive Flash Flood  (relative)</v>
      </c>
      <c r="K2" s="92" t="str">
        <f>'Indicator Data'!L2</f>
        <v>Intensive  Inundation (monsoon season)</v>
      </c>
      <c r="L2" s="92" t="str">
        <f>'Indicator Data'!M2</f>
        <v xml:space="preserve">Physical Extent to Extensive Storm Surge Area  (relative) </v>
      </c>
      <c r="M2" s="92" t="str">
        <f>'Indicator Data'!N2</f>
        <v xml:space="preserve">Physical Exposure to Intensive Storm Surge   (absolute)  </v>
      </c>
      <c r="N2" s="92" t="str">
        <f>'Indicator Data'!O2</f>
        <v>Physical Exposure to Intensive Landslide (relative)</v>
      </c>
      <c r="O2" s="92" t="str">
        <f>'Indicator Data'!P2</f>
        <v>Physical Exposure to Extensive Landslide (relative)</v>
      </c>
      <c r="P2" s="92" t="str">
        <f>'Indicator Data'!Q2</f>
        <v>Physical Exposure to Extensive Salinity (relative)</v>
      </c>
      <c r="Q2" s="92" t="str">
        <f>'Indicator Data'!R2</f>
        <v>Physical Exposure to Intensive Lightning  (absolute)</v>
      </c>
      <c r="R2" s="92" t="str">
        <f>'Indicator Data'!S2</f>
        <v xml:space="preserve">Physical Exposure to Intensive Riverbank Erosion (absolute) </v>
      </c>
      <c r="S2" s="92" t="str">
        <f>'Indicator Data'!T2</f>
        <v>Physical Exposure to Extensive Drought- Kharip (relative)</v>
      </c>
      <c r="T2" s="92" t="str">
        <f>'Indicator Data'!U2</f>
        <v>Physical Exposure to Extensive Drought-Rabi  (relative)</v>
      </c>
      <c r="U2" s="92" t="str">
        <f>'Indicator Data'!V2</f>
        <v>Incidents of COVID-19 Infections</v>
      </c>
      <c r="V2" s="92" t="str">
        <f>'Indicator Data'!W2</f>
        <v>Population Exposed to Dengue (vector borne)</v>
      </c>
      <c r="W2" s="92" t="str">
        <f>'Indicator Data'!X2</f>
        <v>Population Density</v>
      </c>
      <c r="X2" s="92" t="str">
        <f>'Indicator Data'!Y2</f>
        <v>Average Household Size</v>
      </c>
      <c r="Y2" s="92" t="str">
        <f>'Indicator Data'!Z2</f>
        <v>Urban Population Growth</v>
      </c>
      <c r="Z2" s="92" t="str">
        <f>'Indicator Data'!AA2</f>
        <v>Population Living in Urban Areas</v>
      </c>
      <c r="AA2" s="92" t="str">
        <f>'Indicator Data'!AB2</f>
        <v xml:space="preserve">Population Living in Slums </v>
      </c>
      <c r="AB2" s="92" t="str">
        <f>'Indicator Data'!AC2</f>
        <v>Open Defecation</v>
      </c>
      <c r="AC2" s="92" t="str">
        <f>'Indicator Data'!AD2</f>
        <v>Children Under 5 (% of population)</v>
      </c>
      <c r="AD2" s="92" t="str">
        <f>'Indicator Data'!AE2</f>
        <v>IHR Capacity Score: Food Safety</v>
      </c>
      <c r="AE2" s="92" t="str">
        <f>'Indicator Data'!AF2</f>
        <v>Violent Conflict Probability</v>
      </c>
      <c r="AF2" s="92" t="str">
        <f>'Indicator Data'!AG2</f>
        <v>Highly Violent Conflict Probability</v>
      </c>
      <c r="AG2" s="92" t="str">
        <f>'Indicator Data'!AH2</f>
        <v>National Power Conflict Intensity (Highly Violent)</v>
      </c>
      <c r="AH2" s="92" t="str">
        <f>'Indicator Data'!AI2</f>
        <v>Subnational Conflict Intensity (Highly Violent)</v>
      </c>
      <c r="AI2" s="92" t="str">
        <f>'Indicator Data'!AJ2</f>
        <v>Human Development Index</v>
      </c>
      <c r="AJ2" s="92" t="str">
        <f>'Indicator Data'!AK2</f>
        <v>Poor People</v>
      </c>
      <c r="AK2" s="92" t="str">
        <f>'Indicator Data'!AL2</f>
        <v>Extremely Poor People</v>
      </c>
      <c r="AL2" s="92" t="str">
        <f>'Indicator Data'!AM2</f>
        <v>Unsustainable Livelihood Household (% of Agri and non-Agri day labor)</v>
      </c>
      <c r="AM2" s="92" t="str">
        <f>'Indicator Data'!AN2</f>
        <v>Income GINI Coefficient</v>
      </c>
      <c r="AN2" s="92" t="str">
        <f>'Indicator Data'!AO2</f>
        <v>Gender Parity Index (GPI) for Primary School</v>
      </c>
      <c r="AO2" s="92" t="str">
        <f>'Indicator Data'!AP2</f>
        <v xml:space="preserve">Gender Parity Index (GPI) for Lower Secondary School </v>
      </c>
      <c r="AP2" s="92" t="str">
        <f>'Indicator Data'!AQ2</f>
        <v>Gender Parity Index (GPI) for Upper Secondary School</v>
      </c>
      <c r="AQ2" s="92" t="str">
        <f>'Indicator Data'!AR2</f>
        <v>Unemployment Rate</v>
      </c>
      <c r="AR2" s="92" t="str">
        <f>'Indicator Data'!AS2</f>
        <v>Percentages of EGPP Coverage</v>
      </c>
      <c r="AS2" s="92" t="str">
        <f>'Indicator Data'!AT2</f>
        <v>Public Aid Per Capita (humanitarian and development)</v>
      </c>
      <c r="AT2" s="92" t="str">
        <f>'Indicator Data'!AU2</f>
        <v>Net ODA Received (% of GNI)</v>
      </c>
      <c r="AU2" s="92" t="str">
        <f>'Indicator Data'!AV2</f>
        <v>Volume of Remittances (in USD) as a proportion of total GDP (%)</v>
      </c>
      <c r="AV2" s="92" t="str">
        <f>'Indicator Data'!AW2</f>
        <v>Floating Population</v>
      </c>
      <c r="AW2" s="92" t="str">
        <f>'Indicator Data'!AX2</f>
        <v xml:space="preserve">Disaster Induced IDP </v>
      </c>
      <c r="AX2" s="92" t="str">
        <f>'Indicator Data'!AY2</f>
        <v>Asylum Seeker/ Refugee</v>
      </c>
      <c r="AY2" s="92" t="str">
        <f>'Indicator Data'!AZ2</f>
        <v xml:space="preserve">Under Five Mortality Rate </v>
      </c>
      <c r="AZ2" s="92" t="str">
        <f>'Indicator Data'!BA2</f>
        <v>Underweight Prevalence (severe) &lt;-3 SD</v>
      </c>
      <c r="BA2" s="92" t="str">
        <f>'Indicator Data'!BB2</f>
        <v>Stunting Prevalence (severe)&lt;-3 SD</v>
      </c>
      <c r="BB2" s="92" t="str">
        <f>'Indicator Data'!BC2</f>
        <v>Insufficient Early Child Development Index (% of 36-59 months child)</v>
      </c>
      <c r="BC2" s="92" t="str">
        <f>'Indicator Data'!BD2</f>
        <v>Annual Average  Affected  by Major Disaster (cyclone and flood)</v>
      </c>
      <c r="BD2" s="92" t="str">
        <f>'Indicator Data'!BE2</f>
        <v>Destroyed Houses by Major Disaster (cyclone and flood)</v>
      </c>
      <c r="BE2" s="92" t="str">
        <f>'Indicator Data'!BF2</f>
        <v xml:space="preserve"> Damaged Houses by Major Disaster (cyclone and flood )</v>
      </c>
      <c r="BF2" s="92" t="str">
        <f>'Indicator Data'!BG2</f>
        <v>Households with Poor Dietary Diversity (food group &lt;=4)</v>
      </c>
      <c r="BG2" s="92" t="str">
        <f>'Indicator Data'!BH2</f>
        <v>% of Population IPC Level 4 (food insecurity)</v>
      </c>
      <c r="BH2" s="92" t="str">
        <f>'Indicator Data'!BI2</f>
        <v>Child Labour (children aged 5-17)</v>
      </c>
      <c r="BI2" s="92" t="str">
        <f>'Indicator Data'!BJ2</f>
        <v>Women (age 15-49 years)
Attitudes Towards Domestic Violence</v>
      </c>
      <c r="BJ2" s="92" t="str">
        <f>'Indicator Data'!BK2</f>
        <v>Women Headed Households</v>
      </c>
      <c r="BK2" s="92" t="str">
        <f>'Indicator Data'!BL2</f>
        <v>Population with Disability</v>
      </c>
      <c r="BL2" s="92" t="str">
        <f>'Indicator Data'!BM2</f>
        <v>Elderly Population (age &gt;65)</v>
      </c>
      <c r="BM2" s="92" t="str">
        <f>'Indicator Data'!BN2</f>
        <v>Tribal Population</v>
      </c>
      <c r="BN2" s="92" t="str">
        <f>'Indicator Data'!BO2</f>
        <v>Housing Structure (jhupri+kutcha)</v>
      </c>
      <c r="BO2" s="92" t="str">
        <f>'Indicator Data'!BP2</f>
        <v>Government Effectiveness</v>
      </c>
      <c r="BP2" s="92" t="str">
        <f>'Indicator Data'!BQ2</f>
        <v>Corruption Perception Index</v>
      </c>
      <c r="BQ2" s="92" t="str">
        <f>'Indicator Data'!BR2</f>
        <v>HFA Scores Last Recent</v>
      </c>
      <c r="BR2" s="92" t="str">
        <f>'Indicator Data'!BS2</f>
        <v xml:space="preserve">Cyclone Shelter </v>
      </c>
      <c r="BS2" s="92" t="str">
        <f>'Indicator Data'!BT2</f>
        <v>Financial Support to Disaster Affected Population</v>
      </c>
      <c r="BT2" s="92" t="str">
        <f>'Indicator Data'!BU2</f>
        <v>Disaster Prone HH Received Early Warning</v>
      </c>
      <c r="BU2" s="92" t="str">
        <f>'Indicator Data'!BV2</f>
        <v>Percentages of Disaster Preparedness HH</v>
      </c>
      <c r="BV2" s="92" t="str">
        <f>'Indicator Data'!BW2</f>
        <v>RCRC volunteer</v>
      </c>
      <c r="BW2" s="92" t="str">
        <f>'Indicator Data'!BX2</f>
        <v>CPP volunteer</v>
      </c>
      <c r="BX2" s="92" t="str">
        <f>'Indicator Data'!BY2</f>
        <v>Road density</v>
      </c>
      <c r="BY2" s="92" t="str">
        <f>'Indicator Data'!BZ2</f>
        <v xml:space="preserve">Union with Effective Accessibility </v>
      </c>
      <c r="BZ2" s="92" t="str">
        <f>'Indicator Data'!CA2</f>
        <v>Basic Sanitation Services</v>
      </c>
      <c r="CA2" s="92" t="str">
        <f>'Indicator Data'!CB2</f>
        <v>People Using at Least Basic Drinking Water Services</v>
      </c>
      <c r="CB2" s="92" t="str">
        <f>'Indicator Data'!CC2</f>
        <v>People with Basic Handwashing Facilities Including Soap and Water</v>
      </c>
      <c r="CC2" s="92" t="str">
        <f>'Indicator Data'!CD2</f>
        <v xml:space="preserve"> Menstrual Hygiene
Management</v>
      </c>
      <c r="CD2" s="92" t="str">
        <f>'Indicator Data'!CE2</f>
        <v>Skilled Attendant at Delivery</v>
      </c>
      <c r="CE2" s="92" t="str">
        <f>'Indicator Data'!CF2</f>
        <v>Antenatal Care (anc-4)</v>
      </c>
      <c r="CF2" s="92" t="str">
        <f>'Indicator Data'!CG2</f>
        <v>Post Natal Care (pnc)</v>
      </c>
      <c r="CG2" s="92" t="str">
        <f>'Indicator Data'!CH2</f>
        <v xml:space="preserve">Measles-Rubella Vaccination Coverage </v>
      </c>
      <c r="CH2" s="92" t="str">
        <f>'Indicator Data'!CI2</f>
        <v>Physicians Density</v>
      </c>
      <c r="CI2" s="92" t="str">
        <f>'Indicator Data'!CJ2</f>
        <v>Community Clinic Density</v>
      </c>
      <c r="CJ2" s="92" t="str">
        <f>'Indicator Data'!CK2</f>
        <v>Health Center Density</v>
      </c>
      <c r="CK2" s="92" t="str">
        <f>'Indicator Data'!CL2</f>
        <v xml:space="preserve">Adult Literacy Rate </v>
      </c>
      <c r="CL2" s="92" t="str">
        <f>'Indicator Data'!CM2</f>
        <v>Internet Users</v>
      </c>
      <c r="CM2" s="92" t="str">
        <f>'Indicator Data'!CN2</f>
        <v>Mobile Phone Users</v>
      </c>
      <c r="CN2" s="92" t="str">
        <f>'Indicator Data'!CO2</f>
        <v xml:space="preserve">Fiber Optic Network Connected Unions </v>
      </c>
      <c r="CO2" s="92" t="str">
        <f>'Indicator Data'!CP2</f>
        <v>Population</v>
      </c>
      <c r="CP2" s="92" t="str">
        <f>'Indicator Data'!CQ2</f>
        <v>Density</v>
      </c>
      <c r="CQ2" s="92" t="str">
        <f>'Indicator Data'!CR2</f>
        <v>Area in Sq Km</v>
      </c>
    </row>
    <row r="3" spans="1:95" ht="33" customHeight="1" x14ac:dyDescent="0.3">
      <c r="C3" s="50" t="s">
        <v>262</v>
      </c>
      <c r="D3" s="93">
        <f>'Indicator Data'!E3</f>
        <v>2019</v>
      </c>
      <c r="E3" s="93">
        <f>'Indicator Data'!F3</f>
        <v>2019</v>
      </c>
      <c r="F3" s="93">
        <f>'Indicator Data'!G3</f>
        <v>2019</v>
      </c>
      <c r="G3" s="93">
        <f>'Indicator Data'!H3</f>
        <v>2019</v>
      </c>
      <c r="H3" s="93">
        <f>'Indicator Data'!I3</f>
        <v>2022</v>
      </c>
      <c r="I3" s="93" t="str">
        <f>'Indicator Data'!J3</f>
        <v>2016-2020</v>
      </c>
      <c r="J3" s="93">
        <f>'Indicator Data'!K3</f>
        <v>2022</v>
      </c>
      <c r="K3" s="93">
        <f>'Indicator Data'!L3</f>
        <v>2022</v>
      </c>
      <c r="L3" s="93">
        <f>'Indicator Data'!M3</f>
        <v>2022</v>
      </c>
      <c r="M3" s="93" t="str">
        <f>'Indicator Data'!N3</f>
        <v>2016-2020</v>
      </c>
      <c r="N3" s="93">
        <f>'Indicator Data'!O3</f>
        <v>2020</v>
      </c>
      <c r="O3" s="93">
        <f>'Indicator Data'!P3</f>
        <v>2020</v>
      </c>
      <c r="P3" s="93">
        <f>'Indicator Data'!Q3</f>
        <v>2022</v>
      </c>
      <c r="Q3" s="93">
        <v>2018</v>
      </c>
      <c r="R3" s="93" t="str">
        <f>'Indicator Data'!S3</f>
        <v>2018-2020</v>
      </c>
      <c r="S3" s="93">
        <f>'Indicator Data'!T3</f>
        <v>2022</v>
      </c>
      <c r="T3" s="93">
        <f>'Indicator Data'!U3</f>
        <v>2022</v>
      </c>
      <c r="U3" s="93" t="str">
        <f>'Indicator Data'!V3</f>
        <v>2020-2021</v>
      </c>
      <c r="V3" s="93">
        <f>'Indicator Data'!W3</f>
        <v>2021</v>
      </c>
      <c r="W3" s="93">
        <f>'Indicator Data'!X3</f>
        <v>2021</v>
      </c>
      <c r="X3" s="93">
        <f>'Indicator Data'!Y3</f>
        <v>2021</v>
      </c>
      <c r="Y3" s="93" t="str">
        <f>'Indicator Data'!Z3</f>
        <v>2011-2021</v>
      </c>
      <c r="Z3" s="93">
        <f>'Indicator Data'!AA3</f>
        <v>2021</v>
      </c>
      <c r="AA3" s="93">
        <f>'Indicator Data'!AB3</f>
        <v>2014</v>
      </c>
      <c r="AB3" s="93">
        <f>'Indicator Data'!AC3</f>
        <v>2021</v>
      </c>
      <c r="AC3" s="93">
        <f>'Indicator Data'!AD3</f>
        <v>2021</v>
      </c>
      <c r="AD3" s="93">
        <f>'Indicator Data'!AE3</f>
        <v>2020</v>
      </c>
      <c r="AE3" s="93">
        <f>'Indicator Data'!AF3</f>
        <v>2021</v>
      </c>
      <c r="AF3" s="93">
        <f>'Indicator Data'!AG3</f>
        <v>2021</v>
      </c>
      <c r="AG3" s="93">
        <f>'Indicator Data'!AH3</f>
        <v>2021</v>
      </c>
      <c r="AH3" s="93">
        <f>'Indicator Data'!AI3</f>
        <v>2021</v>
      </c>
      <c r="AI3" s="93">
        <f>'Indicator Data'!AJ3</f>
        <v>2016</v>
      </c>
      <c r="AJ3" s="93">
        <f>'Indicator Data'!AK3</f>
        <v>2019</v>
      </c>
      <c r="AK3" s="93">
        <f>'Indicator Data'!AL3</f>
        <v>2019</v>
      </c>
      <c r="AL3" s="93">
        <f>'Indicator Data'!AM3</f>
        <v>2019</v>
      </c>
      <c r="AM3" s="93">
        <f>'Indicator Data'!AN3</f>
        <v>2020</v>
      </c>
      <c r="AN3" s="93">
        <f>'Indicator Data'!AO3</f>
        <v>2019</v>
      </c>
      <c r="AO3" s="93">
        <f>'Indicator Data'!AP3</f>
        <v>2019</v>
      </c>
      <c r="AP3" s="93">
        <f>'Indicator Data'!AQ3</f>
        <v>2020</v>
      </c>
      <c r="AQ3" s="93">
        <f>'Indicator Data'!AR3</f>
        <v>2016</v>
      </c>
      <c r="AR3" s="93">
        <f>'Indicator Data'!AS3</f>
        <v>2019</v>
      </c>
      <c r="AS3" s="93">
        <f>'Indicator Data'!AT3</f>
        <v>2020</v>
      </c>
      <c r="AT3" s="93">
        <f>'Indicator Data'!AU3</f>
        <v>2020</v>
      </c>
      <c r="AU3" s="93" t="str">
        <f>'Indicator Data'!AV3</f>
        <v>2016-2020</v>
      </c>
      <c r="AV3" s="93">
        <f>'Indicator Data'!AW3</f>
        <v>2021</v>
      </c>
      <c r="AW3" s="93" t="str">
        <f>'Indicator Data'!AX3</f>
        <v>2014-2020</v>
      </c>
      <c r="AX3" s="93">
        <f>'Indicator Data'!AY3</f>
        <v>2022</v>
      </c>
      <c r="AY3" s="93">
        <f>'Indicator Data'!AZ3</f>
        <v>2020</v>
      </c>
      <c r="AZ3" s="93">
        <f>'Indicator Data'!BA3</f>
        <v>2019</v>
      </c>
      <c r="BA3" s="93">
        <f>'Indicator Data'!BB3</f>
        <v>2019</v>
      </c>
      <c r="BB3" s="93">
        <f>'Indicator Data'!BC3</f>
        <v>2019</v>
      </c>
      <c r="BC3" s="93" t="str">
        <f>'Indicator Data'!BD3</f>
        <v>2014-2020</v>
      </c>
      <c r="BD3" s="93" t="str">
        <f>'Indicator Data'!BE3</f>
        <v>2014-2020</v>
      </c>
      <c r="BE3" s="93" t="str">
        <f>'Indicator Data'!BF3</f>
        <v>2014-2020</v>
      </c>
      <c r="BF3" s="93">
        <f>'Indicator Data'!BG3</f>
        <v>2021</v>
      </c>
      <c r="BG3" s="93">
        <f>'Indicator Data'!BH3</f>
        <v>2021</v>
      </c>
      <c r="BH3" s="93">
        <f>'Indicator Data'!BI3</f>
        <v>2019</v>
      </c>
      <c r="BI3" s="93">
        <f>'Indicator Data'!BJ3</f>
        <v>2019</v>
      </c>
      <c r="BJ3" s="93">
        <f>'Indicator Data'!BK3</f>
        <v>2021</v>
      </c>
      <c r="BK3" s="93">
        <f>'Indicator Data'!BL3</f>
        <v>2021</v>
      </c>
      <c r="BL3" s="93">
        <f>'Indicator Data'!BM3</f>
        <v>2021</v>
      </c>
      <c r="BM3" s="93">
        <f>'Indicator Data'!BN3</f>
        <v>2021</v>
      </c>
      <c r="BN3" s="93">
        <f>'Indicator Data'!BO3</f>
        <v>2021</v>
      </c>
      <c r="BO3" s="93">
        <f>'Indicator Data'!BP3</f>
        <v>2020</v>
      </c>
      <c r="BP3" s="93">
        <f>'Indicator Data'!BQ3</f>
        <v>2020</v>
      </c>
      <c r="BQ3" s="93" t="str">
        <f>'Indicator Data'!BR3</f>
        <v>2007-2015</v>
      </c>
      <c r="BR3" s="93">
        <f>'Indicator Data'!BS3</f>
        <v>2022</v>
      </c>
      <c r="BS3" s="93" t="str">
        <f>'Indicator Data'!BT3</f>
        <v>2009-2014</v>
      </c>
      <c r="BT3" s="93" t="str">
        <f>'Indicator Data'!BU3</f>
        <v>2009-2014</v>
      </c>
      <c r="BU3" s="93" t="str">
        <f>'Indicator Data'!BV3</f>
        <v>2009-2014</v>
      </c>
      <c r="BV3" s="93">
        <f>'Indicator Data'!BW3</f>
        <v>2022</v>
      </c>
      <c r="BW3" s="93">
        <f>'Indicator Data'!BX3</f>
        <v>2022</v>
      </c>
      <c r="BX3" s="93">
        <f>'Indicator Data'!BY3</f>
        <v>2022</v>
      </c>
      <c r="BY3" s="93">
        <f>'Indicator Data'!BZ3</f>
        <v>2014</v>
      </c>
      <c r="BZ3" s="93">
        <f>'Indicator Data'!CA3</f>
        <v>2019</v>
      </c>
      <c r="CA3" s="93">
        <f>'Indicator Data'!CB3</f>
        <v>2019</v>
      </c>
      <c r="CB3" s="93">
        <f>'Indicator Data'!CC3</f>
        <v>2019</v>
      </c>
      <c r="CC3" s="93">
        <f>'Indicator Data'!CD3</f>
        <v>2019</v>
      </c>
      <c r="CD3" s="93">
        <f>'Indicator Data'!CE3</f>
        <v>2019</v>
      </c>
      <c r="CE3" s="93">
        <f>'Indicator Data'!CF3</f>
        <v>2019</v>
      </c>
      <c r="CF3" s="93">
        <f>'Indicator Data'!CG3</f>
        <v>2019</v>
      </c>
      <c r="CG3" s="93">
        <f>'Indicator Data'!CH3</f>
        <v>2021</v>
      </c>
      <c r="CH3" s="93">
        <f>'Indicator Data'!CI3</f>
        <v>2022</v>
      </c>
      <c r="CI3" s="93">
        <f>'Indicator Data'!CJ3</f>
        <v>2022</v>
      </c>
      <c r="CJ3" s="93">
        <f>'Indicator Data'!CK3</f>
        <v>2022</v>
      </c>
      <c r="CK3" s="93">
        <f>'Indicator Data'!CL3</f>
        <v>2021</v>
      </c>
      <c r="CL3" s="93">
        <f>'Indicator Data'!CM3</f>
        <v>2020</v>
      </c>
      <c r="CM3" s="93">
        <f>'Indicator Data'!CN3</f>
        <v>2020</v>
      </c>
      <c r="CN3" s="93">
        <f>'Indicator Data'!CO3</f>
        <v>2014</v>
      </c>
      <c r="CO3" s="93">
        <f>'Indicator Data'!CP3</f>
        <v>2021</v>
      </c>
      <c r="CP3" s="93">
        <f>'Indicator Data'!CQ3</f>
        <v>2021</v>
      </c>
      <c r="CQ3" s="93">
        <f>'Indicator Data'!CR3</f>
        <v>2021</v>
      </c>
    </row>
    <row r="4" spans="1:95" ht="14.4" x14ac:dyDescent="0.3">
      <c r="A4" s="118" t="str">
        <f>'Indicator Data'!B14</f>
        <v>Barishal</v>
      </c>
      <c r="B4" s="118" t="str">
        <f>'Indicator Data'!C14</f>
        <v>Barguna</v>
      </c>
      <c r="C4" s="49">
        <f>'Indicator Data'!D14</f>
        <v>1004</v>
      </c>
      <c r="D4" s="280">
        <v>2019</v>
      </c>
      <c r="E4" s="280">
        <v>2019</v>
      </c>
      <c r="F4" s="280">
        <v>2019</v>
      </c>
      <c r="G4" s="280">
        <v>2019</v>
      </c>
      <c r="H4" s="280">
        <v>2022</v>
      </c>
      <c r="I4" s="280" t="s">
        <v>395</v>
      </c>
      <c r="J4" s="280">
        <v>2022</v>
      </c>
      <c r="K4" s="280">
        <v>2022</v>
      </c>
      <c r="L4" s="280">
        <v>2022</v>
      </c>
      <c r="M4" s="280" t="s">
        <v>395</v>
      </c>
      <c r="N4" s="280">
        <v>2020</v>
      </c>
      <c r="O4" s="280">
        <v>2020</v>
      </c>
      <c r="P4" s="280">
        <v>2022</v>
      </c>
      <c r="Q4" s="280" t="s">
        <v>396</v>
      </c>
      <c r="R4" s="280" t="s">
        <v>396</v>
      </c>
      <c r="S4" s="280">
        <v>2022</v>
      </c>
      <c r="T4" s="280">
        <v>2022</v>
      </c>
      <c r="U4" s="280" t="s">
        <v>673</v>
      </c>
      <c r="V4" s="280">
        <v>2021</v>
      </c>
      <c r="W4" s="280">
        <v>2021</v>
      </c>
      <c r="X4" s="280">
        <v>2021</v>
      </c>
      <c r="Y4" s="280" t="s">
        <v>674</v>
      </c>
      <c r="Z4" s="280">
        <v>2021</v>
      </c>
      <c r="AA4" s="280">
        <v>2014</v>
      </c>
      <c r="AB4" s="280">
        <v>2021</v>
      </c>
      <c r="AC4" s="280">
        <v>2021</v>
      </c>
      <c r="AD4" s="280">
        <v>2020</v>
      </c>
      <c r="AE4" s="280">
        <v>2021</v>
      </c>
      <c r="AF4" s="280">
        <v>2021</v>
      </c>
      <c r="AG4" s="280">
        <v>2021</v>
      </c>
      <c r="AH4" s="280">
        <v>2021</v>
      </c>
      <c r="AI4" s="280">
        <v>2016</v>
      </c>
      <c r="AJ4" s="280">
        <v>2019</v>
      </c>
      <c r="AK4" s="280">
        <v>2019</v>
      </c>
      <c r="AL4" s="280">
        <v>2019</v>
      </c>
      <c r="AM4" s="280">
        <v>2020</v>
      </c>
      <c r="AN4" s="280">
        <v>2019</v>
      </c>
      <c r="AO4" s="280">
        <v>2019</v>
      </c>
      <c r="AP4" s="280">
        <v>2020</v>
      </c>
      <c r="AQ4" s="280">
        <v>2016</v>
      </c>
      <c r="AR4" s="280">
        <v>2019</v>
      </c>
      <c r="AS4" s="280">
        <v>2020</v>
      </c>
      <c r="AT4" s="280">
        <v>2020</v>
      </c>
      <c r="AU4" s="280" t="s">
        <v>395</v>
      </c>
      <c r="AV4" s="280">
        <v>2021</v>
      </c>
      <c r="AW4" s="280" t="s">
        <v>375</v>
      </c>
      <c r="AX4" s="280">
        <v>2022</v>
      </c>
      <c r="AY4" s="280">
        <v>2020</v>
      </c>
      <c r="AZ4" s="280">
        <v>2019</v>
      </c>
      <c r="BA4" s="280">
        <v>2019</v>
      </c>
      <c r="BB4" s="280">
        <v>2019</v>
      </c>
      <c r="BC4" s="280" t="s">
        <v>375</v>
      </c>
      <c r="BD4" s="280" t="s">
        <v>375</v>
      </c>
      <c r="BE4" s="280" t="s">
        <v>375</v>
      </c>
      <c r="BF4" s="280">
        <v>2021</v>
      </c>
      <c r="BG4" s="280">
        <v>2021</v>
      </c>
      <c r="BH4" s="280">
        <v>2019</v>
      </c>
      <c r="BI4" s="280">
        <v>2019</v>
      </c>
      <c r="BJ4" s="280">
        <v>2021</v>
      </c>
      <c r="BK4" s="280">
        <v>2021</v>
      </c>
      <c r="BL4" s="280">
        <v>2021</v>
      </c>
      <c r="BM4" s="280">
        <v>2021</v>
      </c>
      <c r="BN4" s="280">
        <v>2021</v>
      </c>
      <c r="BO4" s="280">
        <v>2020</v>
      </c>
      <c r="BP4" s="280">
        <v>2020</v>
      </c>
      <c r="BQ4" s="280" t="s">
        <v>675</v>
      </c>
      <c r="BR4" s="280">
        <v>2022</v>
      </c>
      <c r="BS4" s="280" t="s">
        <v>676</v>
      </c>
      <c r="BT4" s="280" t="s">
        <v>676</v>
      </c>
      <c r="BU4" s="280" t="s">
        <v>676</v>
      </c>
      <c r="BV4" s="280">
        <v>2022</v>
      </c>
      <c r="BW4" s="280">
        <v>2022</v>
      </c>
      <c r="BX4" s="280">
        <v>2022</v>
      </c>
      <c r="BY4" s="280">
        <v>2014</v>
      </c>
      <c r="BZ4" s="280">
        <v>2019</v>
      </c>
      <c r="CA4" s="280">
        <v>2019</v>
      </c>
      <c r="CB4" s="280">
        <v>2019</v>
      </c>
      <c r="CC4" s="280">
        <v>2019</v>
      </c>
      <c r="CD4" s="280">
        <v>2019</v>
      </c>
      <c r="CE4" s="280">
        <v>2019</v>
      </c>
      <c r="CF4" s="280">
        <v>2019</v>
      </c>
      <c r="CG4" s="280">
        <v>2021</v>
      </c>
      <c r="CH4" s="280">
        <v>2022</v>
      </c>
      <c r="CI4" s="280">
        <v>2022</v>
      </c>
      <c r="CJ4" s="280">
        <v>2022</v>
      </c>
      <c r="CK4" s="280">
        <v>2021</v>
      </c>
      <c r="CL4" s="280">
        <v>2020</v>
      </c>
      <c r="CM4" s="280">
        <v>2020</v>
      </c>
      <c r="CN4" s="280">
        <v>2014</v>
      </c>
      <c r="CO4" s="280">
        <v>2021</v>
      </c>
      <c r="CP4" s="280">
        <v>2021</v>
      </c>
      <c r="CQ4" s="280">
        <v>2021</v>
      </c>
    </row>
    <row r="5" spans="1:95" ht="14.4" x14ac:dyDescent="0.3">
      <c r="A5" s="118" t="str">
        <f>'Indicator Data'!B15</f>
        <v>Barishal</v>
      </c>
      <c r="B5" s="118" t="str">
        <f>'Indicator Data'!C15</f>
        <v>Barishal</v>
      </c>
      <c r="C5" s="49">
        <f>'Indicator Data'!D15</f>
        <v>1006</v>
      </c>
      <c r="D5" s="280">
        <v>2019</v>
      </c>
      <c r="E5" s="280">
        <v>2019</v>
      </c>
      <c r="F5" s="280">
        <v>2019</v>
      </c>
      <c r="G5" s="280">
        <v>2019</v>
      </c>
      <c r="H5" s="280">
        <v>2022</v>
      </c>
      <c r="I5" s="280" t="s">
        <v>395</v>
      </c>
      <c r="J5" s="280">
        <v>2022</v>
      </c>
      <c r="K5" s="280">
        <v>2022</v>
      </c>
      <c r="L5" s="280">
        <v>2022</v>
      </c>
      <c r="M5" s="280" t="s">
        <v>395</v>
      </c>
      <c r="N5" s="280">
        <v>2020</v>
      </c>
      <c r="O5" s="280">
        <v>2020</v>
      </c>
      <c r="P5" s="280">
        <v>2022</v>
      </c>
      <c r="Q5" s="280" t="s">
        <v>396</v>
      </c>
      <c r="R5" s="280" t="s">
        <v>396</v>
      </c>
      <c r="S5" s="280">
        <v>2022</v>
      </c>
      <c r="T5" s="280">
        <v>2022</v>
      </c>
      <c r="U5" s="280" t="s">
        <v>673</v>
      </c>
      <c r="V5" s="280">
        <v>2021</v>
      </c>
      <c r="W5" s="280">
        <v>2021</v>
      </c>
      <c r="X5" s="280">
        <v>2021</v>
      </c>
      <c r="Y5" s="280" t="s">
        <v>674</v>
      </c>
      <c r="Z5" s="280">
        <v>2021</v>
      </c>
      <c r="AA5" s="280">
        <v>2014</v>
      </c>
      <c r="AB5" s="280">
        <v>2021</v>
      </c>
      <c r="AC5" s="280">
        <v>2021</v>
      </c>
      <c r="AD5" s="280">
        <v>2020</v>
      </c>
      <c r="AE5" s="280">
        <v>2021</v>
      </c>
      <c r="AF5" s="280">
        <v>2021</v>
      </c>
      <c r="AG5" s="280">
        <v>2021</v>
      </c>
      <c r="AH5" s="280">
        <v>2021</v>
      </c>
      <c r="AI5" s="280">
        <v>2016</v>
      </c>
      <c r="AJ5" s="280">
        <v>2019</v>
      </c>
      <c r="AK5" s="280">
        <v>2019</v>
      </c>
      <c r="AL5" s="280">
        <v>2019</v>
      </c>
      <c r="AM5" s="280">
        <v>2020</v>
      </c>
      <c r="AN5" s="280">
        <v>2019</v>
      </c>
      <c r="AO5" s="280">
        <v>2019</v>
      </c>
      <c r="AP5" s="280">
        <v>2020</v>
      </c>
      <c r="AQ5" s="280">
        <v>2016</v>
      </c>
      <c r="AR5" s="280">
        <v>2019</v>
      </c>
      <c r="AS5" s="280">
        <v>2020</v>
      </c>
      <c r="AT5" s="280">
        <v>2020</v>
      </c>
      <c r="AU5" s="280" t="s">
        <v>395</v>
      </c>
      <c r="AV5" s="280">
        <v>2021</v>
      </c>
      <c r="AW5" s="280" t="s">
        <v>375</v>
      </c>
      <c r="AX5" s="280">
        <v>2022</v>
      </c>
      <c r="AY5" s="280">
        <v>2020</v>
      </c>
      <c r="AZ5" s="280">
        <v>2019</v>
      </c>
      <c r="BA5" s="280">
        <v>2019</v>
      </c>
      <c r="BB5" s="280">
        <v>2019</v>
      </c>
      <c r="BC5" s="280" t="s">
        <v>375</v>
      </c>
      <c r="BD5" s="280" t="s">
        <v>375</v>
      </c>
      <c r="BE5" s="280" t="s">
        <v>375</v>
      </c>
      <c r="BF5" s="280">
        <v>2021</v>
      </c>
      <c r="BG5" s="280">
        <v>2021</v>
      </c>
      <c r="BH5" s="280">
        <v>2019</v>
      </c>
      <c r="BI5" s="280">
        <v>2019</v>
      </c>
      <c r="BJ5" s="280">
        <v>2021</v>
      </c>
      <c r="BK5" s="280">
        <v>2021</v>
      </c>
      <c r="BL5" s="280">
        <v>2021</v>
      </c>
      <c r="BM5" s="280">
        <v>2021</v>
      </c>
      <c r="BN5" s="280">
        <v>2021</v>
      </c>
      <c r="BO5" s="280">
        <v>2020</v>
      </c>
      <c r="BP5" s="280">
        <v>2020</v>
      </c>
      <c r="BQ5" s="280" t="s">
        <v>675</v>
      </c>
      <c r="BR5" s="280">
        <v>2022</v>
      </c>
      <c r="BS5" s="280" t="s">
        <v>676</v>
      </c>
      <c r="BT5" s="280" t="s">
        <v>676</v>
      </c>
      <c r="BU5" s="280" t="s">
        <v>676</v>
      </c>
      <c r="BV5" s="280">
        <v>2022</v>
      </c>
      <c r="BW5" s="280">
        <v>2022</v>
      </c>
      <c r="BX5" s="280">
        <v>2022</v>
      </c>
      <c r="BY5" s="280">
        <v>2014</v>
      </c>
      <c r="BZ5" s="280">
        <v>2019</v>
      </c>
      <c r="CA5" s="280">
        <v>2019</v>
      </c>
      <c r="CB5" s="280">
        <v>2019</v>
      </c>
      <c r="CC5" s="280">
        <v>2019</v>
      </c>
      <c r="CD5" s="280">
        <v>2019</v>
      </c>
      <c r="CE5" s="280">
        <v>2019</v>
      </c>
      <c r="CF5" s="280">
        <v>2019</v>
      </c>
      <c r="CG5" s="280">
        <v>2021</v>
      </c>
      <c r="CH5" s="280">
        <v>2022</v>
      </c>
      <c r="CI5" s="280">
        <v>2022</v>
      </c>
      <c r="CJ5" s="280">
        <v>2022</v>
      </c>
      <c r="CK5" s="280">
        <v>2021</v>
      </c>
      <c r="CL5" s="280">
        <v>2020</v>
      </c>
      <c r="CM5" s="280">
        <v>2020</v>
      </c>
      <c r="CN5" s="280">
        <v>2014</v>
      </c>
      <c r="CO5" s="280">
        <v>2021</v>
      </c>
      <c r="CP5" s="280">
        <v>2021</v>
      </c>
      <c r="CQ5" s="280">
        <v>2021</v>
      </c>
    </row>
    <row r="6" spans="1:95" ht="14.4" x14ac:dyDescent="0.3">
      <c r="A6" s="118" t="str">
        <f>'Indicator Data'!B16</f>
        <v>Barishal</v>
      </c>
      <c r="B6" s="118" t="str">
        <f>'Indicator Data'!C16</f>
        <v>Bhola</v>
      </c>
      <c r="C6" s="49">
        <f>'Indicator Data'!D16</f>
        <v>1009</v>
      </c>
      <c r="D6" s="280">
        <v>2019</v>
      </c>
      <c r="E6" s="280">
        <v>2019</v>
      </c>
      <c r="F6" s="280">
        <v>2019</v>
      </c>
      <c r="G6" s="280">
        <v>2019</v>
      </c>
      <c r="H6" s="280">
        <v>2022</v>
      </c>
      <c r="I6" s="280" t="s">
        <v>395</v>
      </c>
      <c r="J6" s="280">
        <v>2022</v>
      </c>
      <c r="K6" s="280">
        <v>2022</v>
      </c>
      <c r="L6" s="280">
        <v>2022</v>
      </c>
      <c r="M6" s="280" t="s">
        <v>395</v>
      </c>
      <c r="N6" s="280">
        <v>2020</v>
      </c>
      <c r="O6" s="280">
        <v>2020</v>
      </c>
      <c r="P6" s="280">
        <v>2022</v>
      </c>
      <c r="Q6" s="280" t="s">
        <v>396</v>
      </c>
      <c r="R6" s="280" t="s">
        <v>396</v>
      </c>
      <c r="S6" s="280">
        <v>2022</v>
      </c>
      <c r="T6" s="280">
        <v>2022</v>
      </c>
      <c r="U6" s="280" t="s">
        <v>673</v>
      </c>
      <c r="V6" s="280">
        <v>2021</v>
      </c>
      <c r="W6" s="280">
        <v>2021</v>
      </c>
      <c r="X6" s="280">
        <v>2021</v>
      </c>
      <c r="Y6" s="280" t="s">
        <v>674</v>
      </c>
      <c r="Z6" s="280">
        <v>2021</v>
      </c>
      <c r="AA6" s="280">
        <v>2014</v>
      </c>
      <c r="AB6" s="280">
        <v>2021</v>
      </c>
      <c r="AC6" s="280">
        <v>2021</v>
      </c>
      <c r="AD6" s="280">
        <v>2020</v>
      </c>
      <c r="AE6" s="280">
        <v>2021</v>
      </c>
      <c r="AF6" s="280">
        <v>2021</v>
      </c>
      <c r="AG6" s="280">
        <v>2021</v>
      </c>
      <c r="AH6" s="280">
        <v>2021</v>
      </c>
      <c r="AI6" s="280">
        <v>2016</v>
      </c>
      <c r="AJ6" s="280">
        <v>2019</v>
      </c>
      <c r="AK6" s="280">
        <v>2019</v>
      </c>
      <c r="AL6" s="280">
        <v>2019</v>
      </c>
      <c r="AM6" s="280">
        <v>2020</v>
      </c>
      <c r="AN6" s="280">
        <v>2019</v>
      </c>
      <c r="AO6" s="280">
        <v>2019</v>
      </c>
      <c r="AP6" s="280">
        <v>2020</v>
      </c>
      <c r="AQ6" s="280">
        <v>2016</v>
      </c>
      <c r="AR6" s="280">
        <v>2019</v>
      </c>
      <c r="AS6" s="280">
        <v>2020</v>
      </c>
      <c r="AT6" s="280">
        <v>2020</v>
      </c>
      <c r="AU6" s="280" t="s">
        <v>395</v>
      </c>
      <c r="AV6" s="280">
        <v>2021</v>
      </c>
      <c r="AW6" s="280" t="s">
        <v>375</v>
      </c>
      <c r="AX6" s="280">
        <v>2022</v>
      </c>
      <c r="AY6" s="280">
        <v>2020</v>
      </c>
      <c r="AZ6" s="280">
        <v>2019</v>
      </c>
      <c r="BA6" s="280">
        <v>2019</v>
      </c>
      <c r="BB6" s="280">
        <v>2019</v>
      </c>
      <c r="BC6" s="280" t="s">
        <v>375</v>
      </c>
      <c r="BD6" s="280" t="s">
        <v>375</v>
      </c>
      <c r="BE6" s="280" t="s">
        <v>375</v>
      </c>
      <c r="BF6" s="280">
        <v>2021</v>
      </c>
      <c r="BG6" s="280">
        <v>2021</v>
      </c>
      <c r="BH6" s="280">
        <v>2019</v>
      </c>
      <c r="BI6" s="280">
        <v>2019</v>
      </c>
      <c r="BJ6" s="280">
        <v>2021</v>
      </c>
      <c r="BK6" s="280">
        <v>2021</v>
      </c>
      <c r="BL6" s="280">
        <v>2021</v>
      </c>
      <c r="BM6" s="280">
        <v>2021</v>
      </c>
      <c r="BN6" s="280">
        <v>2021</v>
      </c>
      <c r="BO6" s="280">
        <v>2020</v>
      </c>
      <c r="BP6" s="280">
        <v>2020</v>
      </c>
      <c r="BQ6" s="280" t="s">
        <v>675</v>
      </c>
      <c r="BR6" s="280">
        <v>2022</v>
      </c>
      <c r="BS6" s="280" t="s">
        <v>676</v>
      </c>
      <c r="BT6" s="280" t="s">
        <v>676</v>
      </c>
      <c r="BU6" s="280" t="s">
        <v>676</v>
      </c>
      <c r="BV6" s="280">
        <v>2022</v>
      </c>
      <c r="BW6" s="280">
        <v>2022</v>
      </c>
      <c r="BX6" s="280">
        <v>2022</v>
      </c>
      <c r="BY6" s="280">
        <v>2014</v>
      </c>
      <c r="BZ6" s="280">
        <v>2019</v>
      </c>
      <c r="CA6" s="280">
        <v>2019</v>
      </c>
      <c r="CB6" s="280">
        <v>2019</v>
      </c>
      <c r="CC6" s="280">
        <v>2019</v>
      </c>
      <c r="CD6" s="280">
        <v>2019</v>
      </c>
      <c r="CE6" s="280">
        <v>2019</v>
      </c>
      <c r="CF6" s="280">
        <v>2019</v>
      </c>
      <c r="CG6" s="280">
        <v>2021</v>
      </c>
      <c r="CH6" s="280">
        <v>2022</v>
      </c>
      <c r="CI6" s="280">
        <v>2022</v>
      </c>
      <c r="CJ6" s="280">
        <v>2022</v>
      </c>
      <c r="CK6" s="280">
        <v>2021</v>
      </c>
      <c r="CL6" s="280">
        <v>2020</v>
      </c>
      <c r="CM6" s="280">
        <v>2020</v>
      </c>
      <c r="CN6" s="280">
        <v>2014</v>
      </c>
      <c r="CO6" s="280">
        <v>2021</v>
      </c>
      <c r="CP6" s="280">
        <v>2021</v>
      </c>
      <c r="CQ6" s="280">
        <v>2021</v>
      </c>
    </row>
    <row r="7" spans="1:95" ht="14.4" x14ac:dyDescent="0.3">
      <c r="A7" s="118" t="str">
        <f>'Indicator Data'!B17</f>
        <v>Barishal</v>
      </c>
      <c r="B7" s="118" t="str">
        <f>'Indicator Data'!C17</f>
        <v>Jhalokati</v>
      </c>
      <c r="C7" s="49">
        <f>'Indicator Data'!D17</f>
        <v>1042</v>
      </c>
      <c r="D7" s="280">
        <v>2019</v>
      </c>
      <c r="E7" s="280">
        <v>2019</v>
      </c>
      <c r="F7" s="280">
        <v>2019</v>
      </c>
      <c r="G7" s="280">
        <v>2019</v>
      </c>
      <c r="H7" s="280">
        <v>2022</v>
      </c>
      <c r="I7" s="280" t="s">
        <v>395</v>
      </c>
      <c r="J7" s="280">
        <v>2022</v>
      </c>
      <c r="K7" s="280">
        <v>2022</v>
      </c>
      <c r="L7" s="280">
        <v>2022</v>
      </c>
      <c r="M7" s="280" t="s">
        <v>395</v>
      </c>
      <c r="N7" s="280">
        <v>2020</v>
      </c>
      <c r="O7" s="280">
        <v>2020</v>
      </c>
      <c r="P7" s="280">
        <v>2022</v>
      </c>
      <c r="Q7" s="280" t="s">
        <v>396</v>
      </c>
      <c r="R7" s="280" t="s">
        <v>396</v>
      </c>
      <c r="S7" s="280">
        <v>2022</v>
      </c>
      <c r="T7" s="280">
        <v>2022</v>
      </c>
      <c r="U7" s="280" t="s">
        <v>673</v>
      </c>
      <c r="V7" s="280">
        <v>2021</v>
      </c>
      <c r="W7" s="280">
        <v>2021</v>
      </c>
      <c r="X7" s="280">
        <v>2021</v>
      </c>
      <c r="Y7" s="280" t="s">
        <v>674</v>
      </c>
      <c r="Z7" s="280">
        <v>2021</v>
      </c>
      <c r="AA7" s="280">
        <v>2014</v>
      </c>
      <c r="AB7" s="280">
        <v>2021</v>
      </c>
      <c r="AC7" s="280">
        <v>2021</v>
      </c>
      <c r="AD7" s="280">
        <v>2020</v>
      </c>
      <c r="AE7" s="280">
        <v>2021</v>
      </c>
      <c r="AF7" s="280">
        <v>2021</v>
      </c>
      <c r="AG7" s="280">
        <v>2021</v>
      </c>
      <c r="AH7" s="280">
        <v>2021</v>
      </c>
      <c r="AI7" s="280">
        <v>2016</v>
      </c>
      <c r="AJ7" s="280">
        <v>2019</v>
      </c>
      <c r="AK7" s="280">
        <v>2019</v>
      </c>
      <c r="AL7" s="280">
        <v>2019</v>
      </c>
      <c r="AM7" s="280">
        <v>2020</v>
      </c>
      <c r="AN7" s="280">
        <v>2019</v>
      </c>
      <c r="AO7" s="280">
        <v>2019</v>
      </c>
      <c r="AP7" s="280">
        <v>2020</v>
      </c>
      <c r="AQ7" s="280">
        <v>2016</v>
      </c>
      <c r="AR7" s="280">
        <v>2019</v>
      </c>
      <c r="AS7" s="280">
        <v>2020</v>
      </c>
      <c r="AT7" s="280">
        <v>2020</v>
      </c>
      <c r="AU7" s="280" t="s">
        <v>395</v>
      </c>
      <c r="AV7" s="280">
        <v>2021</v>
      </c>
      <c r="AW7" s="280" t="s">
        <v>375</v>
      </c>
      <c r="AX7" s="280">
        <v>2022</v>
      </c>
      <c r="AY7" s="280">
        <v>2020</v>
      </c>
      <c r="AZ7" s="280">
        <v>2019</v>
      </c>
      <c r="BA7" s="280">
        <v>2019</v>
      </c>
      <c r="BB7" s="280">
        <v>2019</v>
      </c>
      <c r="BC7" s="280" t="s">
        <v>375</v>
      </c>
      <c r="BD7" s="280" t="s">
        <v>375</v>
      </c>
      <c r="BE7" s="280" t="s">
        <v>375</v>
      </c>
      <c r="BF7" s="280">
        <v>2021</v>
      </c>
      <c r="BG7" s="280">
        <v>2021</v>
      </c>
      <c r="BH7" s="280">
        <v>2019</v>
      </c>
      <c r="BI7" s="280">
        <v>2019</v>
      </c>
      <c r="BJ7" s="280">
        <v>2021</v>
      </c>
      <c r="BK7" s="280">
        <v>2021</v>
      </c>
      <c r="BL7" s="280">
        <v>2021</v>
      </c>
      <c r="BM7" s="280">
        <v>2021</v>
      </c>
      <c r="BN7" s="280">
        <v>2021</v>
      </c>
      <c r="BO7" s="280">
        <v>2020</v>
      </c>
      <c r="BP7" s="280">
        <v>2020</v>
      </c>
      <c r="BQ7" s="280" t="s">
        <v>675</v>
      </c>
      <c r="BR7" s="280">
        <v>2022</v>
      </c>
      <c r="BS7" s="280" t="s">
        <v>676</v>
      </c>
      <c r="BT7" s="280" t="s">
        <v>676</v>
      </c>
      <c r="BU7" s="280" t="s">
        <v>676</v>
      </c>
      <c r="BV7" s="280">
        <v>2022</v>
      </c>
      <c r="BW7" s="280">
        <v>2022</v>
      </c>
      <c r="BX7" s="280">
        <v>2022</v>
      </c>
      <c r="BY7" s="280">
        <v>2014</v>
      </c>
      <c r="BZ7" s="280">
        <v>2019</v>
      </c>
      <c r="CA7" s="280">
        <v>2019</v>
      </c>
      <c r="CB7" s="280">
        <v>2019</v>
      </c>
      <c r="CC7" s="280">
        <v>2019</v>
      </c>
      <c r="CD7" s="280">
        <v>2019</v>
      </c>
      <c r="CE7" s="280">
        <v>2019</v>
      </c>
      <c r="CF7" s="280">
        <v>2019</v>
      </c>
      <c r="CG7" s="280">
        <v>2021</v>
      </c>
      <c r="CH7" s="280">
        <v>2022</v>
      </c>
      <c r="CI7" s="280">
        <v>2022</v>
      </c>
      <c r="CJ7" s="280">
        <v>2022</v>
      </c>
      <c r="CK7" s="280">
        <v>2021</v>
      </c>
      <c r="CL7" s="280">
        <v>2020</v>
      </c>
      <c r="CM7" s="280">
        <v>2020</v>
      </c>
      <c r="CN7" s="280">
        <v>2014</v>
      </c>
      <c r="CO7" s="280">
        <v>2021</v>
      </c>
      <c r="CP7" s="280">
        <v>2021</v>
      </c>
      <c r="CQ7" s="280">
        <v>2021</v>
      </c>
    </row>
    <row r="8" spans="1:95" ht="14.4" x14ac:dyDescent="0.3">
      <c r="A8" s="118" t="str">
        <f>'Indicator Data'!B18</f>
        <v>Barishal</v>
      </c>
      <c r="B8" s="118" t="str">
        <f>'Indicator Data'!C18</f>
        <v>Patuakhali</v>
      </c>
      <c r="C8" s="49">
        <f>'Indicator Data'!D18</f>
        <v>1078</v>
      </c>
      <c r="D8" s="280">
        <v>2019</v>
      </c>
      <c r="E8" s="280">
        <v>2019</v>
      </c>
      <c r="F8" s="280">
        <v>2019</v>
      </c>
      <c r="G8" s="280">
        <v>2019</v>
      </c>
      <c r="H8" s="280">
        <v>2022</v>
      </c>
      <c r="I8" s="280" t="s">
        <v>395</v>
      </c>
      <c r="J8" s="280">
        <v>2022</v>
      </c>
      <c r="K8" s="280">
        <v>2022</v>
      </c>
      <c r="L8" s="280">
        <v>2022</v>
      </c>
      <c r="M8" s="280" t="s">
        <v>395</v>
      </c>
      <c r="N8" s="280">
        <v>2020</v>
      </c>
      <c r="O8" s="280">
        <v>2020</v>
      </c>
      <c r="P8" s="280">
        <v>2022</v>
      </c>
      <c r="Q8" s="280" t="s">
        <v>396</v>
      </c>
      <c r="R8" s="280" t="s">
        <v>396</v>
      </c>
      <c r="S8" s="280">
        <v>2022</v>
      </c>
      <c r="T8" s="280">
        <v>2022</v>
      </c>
      <c r="U8" s="280" t="s">
        <v>673</v>
      </c>
      <c r="V8" s="280">
        <v>2021</v>
      </c>
      <c r="W8" s="280">
        <v>2021</v>
      </c>
      <c r="X8" s="280">
        <v>2021</v>
      </c>
      <c r="Y8" s="280" t="s">
        <v>674</v>
      </c>
      <c r="Z8" s="280">
        <v>2021</v>
      </c>
      <c r="AA8" s="280">
        <v>2014</v>
      </c>
      <c r="AB8" s="280">
        <v>2021</v>
      </c>
      <c r="AC8" s="280">
        <v>2021</v>
      </c>
      <c r="AD8" s="280">
        <v>2020</v>
      </c>
      <c r="AE8" s="280">
        <v>2021</v>
      </c>
      <c r="AF8" s="280">
        <v>2021</v>
      </c>
      <c r="AG8" s="280">
        <v>2021</v>
      </c>
      <c r="AH8" s="280">
        <v>2021</v>
      </c>
      <c r="AI8" s="280">
        <v>2016</v>
      </c>
      <c r="AJ8" s="280">
        <v>2019</v>
      </c>
      <c r="AK8" s="280">
        <v>2019</v>
      </c>
      <c r="AL8" s="280">
        <v>2019</v>
      </c>
      <c r="AM8" s="280">
        <v>2020</v>
      </c>
      <c r="AN8" s="280">
        <v>2019</v>
      </c>
      <c r="AO8" s="280">
        <v>2019</v>
      </c>
      <c r="AP8" s="280">
        <v>2020</v>
      </c>
      <c r="AQ8" s="280">
        <v>2016</v>
      </c>
      <c r="AR8" s="280">
        <v>2019</v>
      </c>
      <c r="AS8" s="280">
        <v>2020</v>
      </c>
      <c r="AT8" s="280">
        <v>2020</v>
      </c>
      <c r="AU8" s="280" t="s">
        <v>395</v>
      </c>
      <c r="AV8" s="280">
        <v>2021</v>
      </c>
      <c r="AW8" s="280" t="s">
        <v>375</v>
      </c>
      <c r="AX8" s="280">
        <v>2022</v>
      </c>
      <c r="AY8" s="280">
        <v>2020</v>
      </c>
      <c r="AZ8" s="280">
        <v>2019</v>
      </c>
      <c r="BA8" s="280">
        <v>2019</v>
      </c>
      <c r="BB8" s="280">
        <v>2019</v>
      </c>
      <c r="BC8" s="280" t="s">
        <v>375</v>
      </c>
      <c r="BD8" s="280" t="s">
        <v>375</v>
      </c>
      <c r="BE8" s="280" t="s">
        <v>375</v>
      </c>
      <c r="BF8" s="280">
        <v>2021</v>
      </c>
      <c r="BG8" s="280">
        <v>2021</v>
      </c>
      <c r="BH8" s="280">
        <v>2019</v>
      </c>
      <c r="BI8" s="280">
        <v>2019</v>
      </c>
      <c r="BJ8" s="280">
        <v>2021</v>
      </c>
      <c r="BK8" s="280">
        <v>2021</v>
      </c>
      <c r="BL8" s="280">
        <v>2021</v>
      </c>
      <c r="BM8" s="280">
        <v>2021</v>
      </c>
      <c r="BN8" s="280">
        <v>2021</v>
      </c>
      <c r="BO8" s="280">
        <v>2020</v>
      </c>
      <c r="BP8" s="280">
        <v>2020</v>
      </c>
      <c r="BQ8" s="280" t="s">
        <v>675</v>
      </c>
      <c r="BR8" s="280">
        <v>2022</v>
      </c>
      <c r="BS8" s="280" t="s">
        <v>676</v>
      </c>
      <c r="BT8" s="280" t="s">
        <v>676</v>
      </c>
      <c r="BU8" s="280" t="s">
        <v>676</v>
      </c>
      <c r="BV8" s="280">
        <v>2022</v>
      </c>
      <c r="BW8" s="280">
        <v>2022</v>
      </c>
      <c r="BX8" s="280">
        <v>2022</v>
      </c>
      <c r="BY8" s="280">
        <v>2014</v>
      </c>
      <c r="BZ8" s="280">
        <v>2019</v>
      </c>
      <c r="CA8" s="280">
        <v>2019</v>
      </c>
      <c r="CB8" s="280">
        <v>2019</v>
      </c>
      <c r="CC8" s="280">
        <v>2019</v>
      </c>
      <c r="CD8" s="280">
        <v>2019</v>
      </c>
      <c r="CE8" s="280">
        <v>2019</v>
      </c>
      <c r="CF8" s="280">
        <v>2019</v>
      </c>
      <c r="CG8" s="280">
        <v>2021</v>
      </c>
      <c r="CH8" s="280">
        <v>2022</v>
      </c>
      <c r="CI8" s="280">
        <v>2022</v>
      </c>
      <c r="CJ8" s="280">
        <v>2022</v>
      </c>
      <c r="CK8" s="280">
        <v>2021</v>
      </c>
      <c r="CL8" s="280">
        <v>2020</v>
      </c>
      <c r="CM8" s="280">
        <v>2020</v>
      </c>
      <c r="CN8" s="280">
        <v>2014</v>
      </c>
      <c r="CO8" s="280">
        <v>2021</v>
      </c>
      <c r="CP8" s="280">
        <v>2021</v>
      </c>
      <c r="CQ8" s="280">
        <v>2021</v>
      </c>
    </row>
    <row r="9" spans="1:95" ht="14.4" x14ac:dyDescent="0.3">
      <c r="A9" s="118" t="str">
        <f>'Indicator Data'!B19</f>
        <v>Barishal</v>
      </c>
      <c r="B9" s="118" t="str">
        <f>'Indicator Data'!C19</f>
        <v>Pirojpur</v>
      </c>
      <c r="C9" s="49">
        <f>'Indicator Data'!D19</f>
        <v>1079</v>
      </c>
      <c r="D9" s="280">
        <v>2019</v>
      </c>
      <c r="E9" s="280">
        <v>2019</v>
      </c>
      <c r="F9" s="280">
        <v>2019</v>
      </c>
      <c r="G9" s="280">
        <v>2019</v>
      </c>
      <c r="H9" s="280">
        <v>2022</v>
      </c>
      <c r="I9" s="280" t="s">
        <v>395</v>
      </c>
      <c r="J9" s="280">
        <v>2022</v>
      </c>
      <c r="K9" s="280">
        <v>2022</v>
      </c>
      <c r="L9" s="280">
        <v>2022</v>
      </c>
      <c r="M9" s="280" t="s">
        <v>395</v>
      </c>
      <c r="N9" s="280">
        <v>2020</v>
      </c>
      <c r="O9" s="280">
        <v>2020</v>
      </c>
      <c r="P9" s="280">
        <v>2022</v>
      </c>
      <c r="Q9" s="280" t="s">
        <v>396</v>
      </c>
      <c r="R9" s="280" t="s">
        <v>396</v>
      </c>
      <c r="S9" s="280">
        <v>2022</v>
      </c>
      <c r="T9" s="280">
        <v>2022</v>
      </c>
      <c r="U9" s="280" t="s">
        <v>673</v>
      </c>
      <c r="V9" s="280">
        <v>2021</v>
      </c>
      <c r="W9" s="280">
        <v>2021</v>
      </c>
      <c r="X9" s="280">
        <v>2021</v>
      </c>
      <c r="Y9" s="280" t="s">
        <v>674</v>
      </c>
      <c r="Z9" s="280">
        <v>2021</v>
      </c>
      <c r="AA9" s="280">
        <v>2014</v>
      </c>
      <c r="AB9" s="280">
        <v>2021</v>
      </c>
      <c r="AC9" s="280">
        <v>2021</v>
      </c>
      <c r="AD9" s="280">
        <v>2020</v>
      </c>
      <c r="AE9" s="280">
        <v>2021</v>
      </c>
      <c r="AF9" s="280">
        <v>2021</v>
      </c>
      <c r="AG9" s="280">
        <v>2021</v>
      </c>
      <c r="AH9" s="280">
        <v>2021</v>
      </c>
      <c r="AI9" s="280">
        <v>2016</v>
      </c>
      <c r="AJ9" s="280">
        <v>2019</v>
      </c>
      <c r="AK9" s="280">
        <v>2019</v>
      </c>
      <c r="AL9" s="280">
        <v>2019</v>
      </c>
      <c r="AM9" s="280">
        <v>2020</v>
      </c>
      <c r="AN9" s="280">
        <v>2019</v>
      </c>
      <c r="AO9" s="280">
        <v>2019</v>
      </c>
      <c r="AP9" s="280">
        <v>2020</v>
      </c>
      <c r="AQ9" s="280">
        <v>2016</v>
      </c>
      <c r="AR9" s="280">
        <v>2019</v>
      </c>
      <c r="AS9" s="280">
        <v>2020</v>
      </c>
      <c r="AT9" s="280">
        <v>2020</v>
      </c>
      <c r="AU9" s="280" t="s">
        <v>395</v>
      </c>
      <c r="AV9" s="280">
        <v>2021</v>
      </c>
      <c r="AW9" s="280" t="s">
        <v>375</v>
      </c>
      <c r="AX9" s="280">
        <v>2022</v>
      </c>
      <c r="AY9" s="280">
        <v>2020</v>
      </c>
      <c r="AZ9" s="280">
        <v>2019</v>
      </c>
      <c r="BA9" s="280">
        <v>2019</v>
      </c>
      <c r="BB9" s="280">
        <v>2019</v>
      </c>
      <c r="BC9" s="280" t="s">
        <v>375</v>
      </c>
      <c r="BD9" s="280" t="s">
        <v>375</v>
      </c>
      <c r="BE9" s="280" t="s">
        <v>375</v>
      </c>
      <c r="BF9" s="280">
        <v>2021</v>
      </c>
      <c r="BG9" s="280">
        <v>2021</v>
      </c>
      <c r="BH9" s="280">
        <v>2019</v>
      </c>
      <c r="BI9" s="280">
        <v>2019</v>
      </c>
      <c r="BJ9" s="280">
        <v>2021</v>
      </c>
      <c r="BK9" s="280">
        <v>2021</v>
      </c>
      <c r="BL9" s="280">
        <v>2021</v>
      </c>
      <c r="BM9" s="280">
        <v>2021</v>
      </c>
      <c r="BN9" s="280">
        <v>2021</v>
      </c>
      <c r="BO9" s="280">
        <v>2020</v>
      </c>
      <c r="BP9" s="280">
        <v>2020</v>
      </c>
      <c r="BQ9" s="280" t="s">
        <v>675</v>
      </c>
      <c r="BR9" s="280">
        <v>2022</v>
      </c>
      <c r="BS9" s="280" t="s">
        <v>676</v>
      </c>
      <c r="BT9" s="280" t="s">
        <v>676</v>
      </c>
      <c r="BU9" s="280" t="s">
        <v>676</v>
      </c>
      <c r="BV9" s="280">
        <v>2022</v>
      </c>
      <c r="BW9" s="280">
        <v>2022</v>
      </c>
      <c r="BX9" s="280">
        <v>2022</v>
      </c>
      <c r="BY9" s="280">
        <v>2014</v>
      </c>
      <c r="BZ9" s="280">
        <v>2019</v>
      </c>
      <c r="CA9" s="280">
        <v>2019</v>
      </c>
      <c r="CB9" s="280">
        <v>2019</v>
      </c>
      <c r="CC9" s="280">
        <v>2019</v>
      </c>
      <c r="CD9" s="280">
        <v>2019</v>
      </c>
      <c r="CE9" s="280">
        <v>2019</v>
      </c>
      <c r="CF9" s="280">
        <v>2019</v>
      </c>
      <c r="CG9" s="280">
        <v>2021</v>
      </c>
      <c r="CH9" s="280">
        <v>2022</v>
      </c>
      <c r="CI9" s="280">
        <v>2022</v>
      </c>
      <c r="CJ9" s="280">
        <v>2022</v>
      </c>
      <c r="CK9" s="280">
        <v>2021</v>
      </c>
      <c r="CL9" s="280">
        <v>2020</v>
      </c>
      <c r="CM9" s="280">
        <v>2020</v>
      </c>
      <c r="CN9" s="280">
        <v>2014</v>
      </c>
      <c r="CO9" s="280">
        <v>2021</v>
      </c>
      <c r="CP9" s="280">
        <v>2021</v>
      </c>
      <c r="CQ9" s="280">
        <v>2021</v>
      </c>
    </row>
    <row r="10" spans="1:95" ht="14.4" x14ac:dyDescent="0.3">
      <c r="A10" s="118" t="str">
        <f>'Indicator Data'!B20</f>
        <v>Chattogram</v>
      </c>
      <c r="B10" s="118" t="str">
        <f>'Indicator Data'!C20</f>
        <v>Bandarban</v>
      </c>
      <c r="C10" s="49">
        <f>'Indicator Data'!D20</f>
        <v>2003</v>
      </c>
      <c r="D10" s="280">
        <v>2019</v>
      </c>
      <c r="E10" s="280">
        <v>2019</v>
      </c>
      <c r="F10" s="280">
        <v>2019</v>
      </c>
      <c r="G10" s="280">
        <v>2019</v>
      </c>
      <c r="H10" s="280">
        <v>2022</v>
      </c>
      <c r="I10" s="280" t="s">
        <v>395</v>
      </c>
      <c r="J10" s="280">
        <v>2022</v>
      </c>
      <c r="K10" s="280">
        <v>2022</v>
      </c>
      <c r="L10" s="280">
        <v>2022</v>
      </c>
      <c r="M10" s="280" t="s">
        <v>395</v>
      </c>
      <c r="N10" s="280">
        <v>2020</v>
      </c>
      <c r="O10" s="280">
        <v>2020</v>
      </c>
      <c r="P10" s="280">
        <v>2022</v>
      </c>
      <c r="Q10" s="280" t="s">
        <v>396</v>
      </c>
      <c r="R10" s="280" t="s">
        <v>396</v>
      </c>
      <c r="S10" s="280">
        <v>2022</v>
      </c>
      <c r="T10" s="280">
        <v>2022</v>
      </c>
      <c r="U10" s="280" t="s">
        <v>673</v>
      </c>
      <c r="V10" s="280">
        <v>2021</v>
      </c>
      <c r="W10" s="280">
        <v>2021</v>
      </c>
      <c r="X10" s="280">
        <v>2021</v>
      </c>
      <c r="Y10" s="280" t="s">
        <v>674</v>
      </c>
      <c r="Z10" s="280">
        <v>2021</v>
      </c>
      <c r="AA10" s="280">
        <v>2014</v>
      </c>
      <c r="AB10" s="280">
        <v>2021</v>
      </c>
      <c r="AC10" s="280">
        <v>2021</v>
      </c>
      <c r="AD10" s="280">
        <v>2020</v>
      </c>
      <c r="AE10" s="280">
        <v>2021</v>
      </c>
      <c r="AF10" s="280">
        <v>2021</v>
      </c>
      <c r="AG10" s="280">
        <v>2021</v>
      </c>
      <c r="AH10" s="280">
        <v>2021</v>
      </c>
      <c r="AI10" s="280">
        <v>2016</v>
      </c>
      <c r="AJ10" s="280">
        <v>2019</v>
      </c>
      <c r="AK10" s="280">
        <v>2019</v>
      </c>
      <c r="AL10" s="280">
        <v>2019</v>
      </c>
      <c r="AM10" s="280">
        <v>2020</v>
      </c>
      <c r="AN10" s="280">
        <v>2019</v>
      </c>
      <c r="AO10" s="280">
        <v>2019</v>
      </c>
      <c r="AP10" s="280">
        <v>2020</v>
      </c>
      <c r="AQ10" s="280">
        <v>2016</v>
      </c>
      <c r="AR10" s="280">
        <v>2019</v>
      </c>
      <c r="AS10" s="280">
        <v>2020</v>
      </c>
      <c r="AT10" s="280">
        <v>2020</v>
      </c>
      <c r="AU10" s="280" t="s">
        <v>395</v>
      </c>
      <c r="AV10" s="280">
        <v>2021</v>
      </c>
      <c r="AW10" s="280" t="s">
        <v>375</v>
      </c>
      <c r="AX10" s="280">
        <v>2022</v>
      </c>
      <c r="AY10" s="280">
        <v>2020</v>
      </c>
      <c r="AZ10" s="280">
        <v>2019</v>
      </c>
      <c r="BA10" s="280">
        <v>2019</v>
      </c>
      <c r="BB10" s="280">
        <v>2019</v>
      </c>
      <c r="BC10" s="280" t="s">
        <v>375</v>
      </c>
      <c r="BD10" s="280" t="s">
        <v>375</v>
      </c>
      <c r="BE10" s="280" t="s">
        <v>375</v>
      </c>
      <c r="BF10" s="280">
        <v>2021</v>
      </c>
      <c r="BG10" s="280">
        <v>2021</v>
      </c>
      <c r="BH10" s="280">
        <v>2019</v>
      </c>
      <c r="BI10" s="280">
        <v>2019</v>
      </c>
      <c r="BJ10" s="280">
        <v>2021</v>
      </c>
      <c r="BK10" s="280">
        <v>2021</v>
      </c>
      <c r="BL10" s="280">
        <v>2021</v>
      </c>
      <c r="BM10" s="280">
        <v>2021</v>
      </c>
      <c r="BN10" s="280">
        <v>2021</v>
      </c>
      <c r="BO10" s="280">
        <v>2020</v>
      </c>
      <c r="BP10" s="280">
        <v>2020</v>
      </c>
      <c r="BQ10" s="280" t="s">
        <v>675</v>
      </c>
      <c r="BR10" s="280">
        <v>2022</v>
      </c>
      <c r="BS10" s="280" t="s">
        <v>676</v>
      </c>
      <c r="BT10" s="280" t="s">
        <v>676</v>
      </c>
      <c r="BU10" s="280" t="s">
        <v>676</v>
      </c>
      <c r="BV10" s="280">
        <v>2022</v>
      </c>
      <c r="BW10" s="280">
        <v>2022</v>
      </c>
      <c r="BX10" s="280">
        <v>2022</v>
      </c>
      <c r="BY10" s="280">
        <v>2014</v>
      </c>
      <c r="BZ10" s="280">
        <v>2019</v>
      </c>
      <c r="CA10" s="280">
        <v>2019</v>
      </c>
      <c r="CB10" s="280">
        <v>2019</v>
      </c>
      <c r="CC10" s="280">
        <v>2019</v>
      </c>
      <c r="CD10" s="280">
        <v>2019</v>
      </c>
      <c r="CE10" s="280">
        <v>2019</v>
      </c>
      <c r="CF10" s="280">
        <v>2019</v>
      </c>
      <c r="CG10" s="280">
        <v>2021</v>
      </c>
      <c r="CH10" s="280">
        <v>2022</v>
      </c>
      <c r="CI10" s="280">
        <v>2022</v>
      </c>
      <c r="CJ10" s="280">
        <v>2022</v>
      </c>
      <c r="CK10" s="280">
        <v>2021</v>
      </c>
      <c r="CL10" s="280">
        <v>2020</v>
      </c>
      <c r="CM10" s="280">
        <v>2020</v>
      </c>
      <c r="CN10" s="280">
        <v>2014</v>
      </c>
      <c r="CO10" s="280">
        <v>2021</v>
      </c>
      <c r="CP10" s="280">
        <v>2021</v>
      </c>
      <c r="CQ10" s="280">
        <v>2021</v>
      </c>
    </row>
    <row r="11" spans="1:95" ht="14.4" x14ac:dyDescent="0.3">
      <c r="A11" s="118" t="str">
        <f>'Indicator Data'!B21</f>
        <v>Chattogram</v>
      </c>
      <c r="B11" s="118" t="str">
        <f>'Indicator Data'!C21</f>
        <v>Brahmanbaria</v>
      </c>
      <c r="C11" s="49">
        <f>'Indicator Data'!D21</f>
        <v>2012</v>
      </c>
      <c r="D11" s="280">
        <v>2019</v>
      </c>
      <c r="E11" s="280">
        <v>2019</v>
      </c>
      <c r="F11" s="280">
        <v>2019</v>
      </c>
      <c r="G11" s="280">
        <v>2019</v>
      </c>
      <c r="H11" s="280">
        <v>2022</v>
      </c>
      <c r="I11" s="280" t="s">
        <v>395</v>
      </c>
      <c r="J11" s="280">
        <v>2022</v>
      </c>
      <c r="K11" s="280">
        <v>2022</v>
      </c>
      <c r="L11" s="280">
        <v>2022</v>
      </c>
      <c r="M11" s="280" t="s">
        <v>395</v>
      </c>
      <c r="N11" s="280">
        <v>2020</v>
      </c>
      <c r="O11" s="280">
        <v>2020</v>
      </c>
      <c r="P11" s="280">
        <v>2022</v>
      </c>
      <c r="Q11" s="280" t="s">
        <v>396</v>
      </c>
      <c r="R11" s="280" t="s">
        <v>396</v>
      </c>
      <c r="S11" s="280">
        <v>2022</v>
      </c>
      <c r="T11" s="280">
        <v>2022</v>
      </c>
      <c r="U11" s="280" t="s">
        <v>673</v>
      </c>
      <c r="V11" s="280">
        <v>2021</v>
      </c>
      <c r="W11" s="280">
        <v>2021</v>
      </c>
      <c r="X11" s="280">
        <v>2021</v>
      </c>
      <c r="Y11" s="280" t="s">
        <v>674</v>
      </c>
      <c r="Z11" s="280">
        <v>2021</v>
      </c>
      <c r="AA11" s="280">
        <v>2014</v>
      </c>
      <c r="AB11" s="280">
        <v>2021</v>
      </c>
      <c r="AC11" s="280">
        <v>2021</v>
      </c>
      <c r="AD11" s="280">
        <v>2020</v>
      </c>
      <c r="AE11" s="280">
        <v>2021</v>
      </c>
      <c r="AF11" s="280">
        <v>2021</v>
      </c>
      <c r="AG11" s="280">
        <v>2021</v>
      </c>
      <c r="AH11" s="280">
        <v>2021</v>
      </c>
      <c r="AI11" s="280">
        <v>2016</v>
      </c>
      <c r="AJ11" s="280">
        <v>2019</v>
      </c>
      <c r="AK11" s="280">
        <v>2019</v>
      </c>
      <c r="AL11" s="280">
        <v>2019</v>
      </c>
      <c r="AM11" s="280">
        <v>2020</v>
      </c>
      <c r="AN11" s="280">
        <v>2019</v>
      </c>
      <c r="AO11" s="280">
        <v>2019</v>
      </c>
      <c r="AP11" s="280">
        <v>2020</v>
      </c>
      <c r="AQ11" s="280">
        <v>2016</v>
      </c>
      <c r="AR11" s="280">
        <v>2019</v>
      </c>
      <c r="AS11" s="280">
        <v>2020</v>
      </c>
      <c r="AT11" s="280">
        <v>2020</v>
      </c>
      <c r="AU11" s="280" t="s">
        <v>395</v>
      </c>
      <c r="AV11" s="280">
        <v>2021</v>
      </c>
      <c r="AW11" s="280" t="s">
        <v>375</v>
      </c>
      <c r="AX11" s="280">
        <v>2022</v>
      </c>
      <c r="AY11" s="280">
        <v>2020</v>
      </c>
      <c r="AZ11" s="280">
        <v>2019</v>
      </c>
      <c r="BA11" s="280">
        <v>2019</v>
      </c>
      <c r="BB11" s="280">
        <v>2019</v>
      </c>
      <c r="BC11" s="280" t="s">
        <v>375</v>
      </c>
      <c r="BD11" s="280" t="s">
        <v>375</v>
      </c>
      <c r="BE11" s="280" t="s">
        <v>375</v>
      </c>
      <c r="BF11" s="280">
        <v>2021</v>
      </c>
      <c r="BG11" s="280">
        <v>2021</v>
      </c>
      <c r="BH11" s="280">
        <v>2019</v>
      </c>
      <c r="BI11" s="280">
        <v>2019</v>
      </c>
      <c r="BJ11" s="280">
        <v>2021</v>
      </c>
      <c r="BK11" s="280">
        <v>2021</v>
      </c>
      <c r="BL11" s="280">
        <v>2021</v>
      </c>
      <c r="BM11" s="280">
        <v>2021</v>
      </c>
      <c r="BN11" s="280">
        <v>2021</v>
      </c>
      <c r="BO11" s="280">
        <v>2020</v>
      </c>
      <c r="BP11" s="280">
        <v>2020</v>
      </c>
      <c r="BQ11" s="280" t="s">
        <v>675</v>
      </c>
      <c r="BR11" s="280">
        <v>2022</v>
      </c>
      <c r="BS11" s="280" t="s">
        <v>676</v>
      </c>
      <c r="BT11" s="280" t="s">
        <v>676</v>
      </c>
      <c r="BU11" s="280" t="s">
        <v>676</v>
      </c>
      <c r="BV11" s="280">
        <v>2022</v>
      </c>
      <c r="BW11" s="280">
        <v>2022</v>
      </c>
      <c r="BX11" s="280">
        <v>2022</v>
      </c>
      <c r="BY11" s="280">
        <v>2014</v>
      </c>
      <c r="BZ11" s="280">
        <v>2019</v>
      </c>
      <c r="CA11" s="280">
        <v>2019</v>
      </c>
      <c r="CB11" s="280">
        <v>2019</v>
      </c>
      <c r="CC11" s="280">
        <v>2019</v>
      </c>
      <c r="CD11" s="280">
        <v>2019</v>
      </c>
      <c r="CE11" s="280">
        <v>2019</v>
      </c>
      <c r="CF11" s="280">
        <v>2019</v>
      </c>
      <c r="CG11" s="280">
        <v>2021</v>
      </c>
      <c r="CH11" s="280">
        <v>2022</v>
      </c>
      <c r="CI11" s="280">
        <v>2022</v>
      </c>
      <c r="CJ11" s="280">
        <v>2022</v>
      </c>
      <c r="CK11" s="280">
        <v>2021</v>
      </c>
      <c r="CL11" s="280">
        <v>2020</v>
      </c>
      <c r="CM11" s="280">
        <v>2020</v>
      </c>
      <c r="CN11" s="280">
        <v>2014</v>
      </c>
      <c r="CO11" s="280">
        <v>2021</v>
      </c>
      <c r="CP11" s="280">
        <v>2021</v>
      </c>
      <c r="CQ11" s="280">
        <v>2021</v>
      </c>
    </row>
    <row r="12" spans="1:95" ht="14.4" x14ac:dyDescent="0.3">
      <c r="A12" s="118" t="str">
        <f>'Indicator Data'!B22</f>
        <v>Chattogram</v>
      </c>
      <c r="B12" s="118" t="str">
        <f>'Indicator Data'!C22</f>
        <v>Chandpur</v>
      </c>
      <c r="C12" s="49">
        <f>'Indicator Data'!D22</f>
        <v>2013</v>
      </c>
      <c r="D12" s="280">
        <v>2019</v>
      </c>
      <c r="E12" s="280">
        <v>2019</v>
      </c>
      <c r="F12" s="280">
        <v>2019</v>
      </c>
      <c r="G12" s="280">
        <v>2019</v>
      </c>
      <c r="H12" s="280">
        <v>2022</v>
      </c>
      <c r="I12" s="280" t="s">
        <v>395</v>
      </c>
      <c r="J12" s="280">
        <v>2022</v>
      </c>
      <c r="K12" s="280">
        <v>2022</v>
      </c>
      <c r="L12" s="280">
        <v>2022</v>
      </c>
      <c r="M12" s="280" t="s">
        <v>395</v>
      </c>
      <c r="N12" s="280">
        <v>2020</v>
      </c>
      <c r="O12" s="280">
        <v>2020</v>
      </c>
      <c r="P12" s="280">
        <v>2022</v>
      </c>
      <c r="Q12" s="280" t="s">
        <v>396</v>
      </c>
      <c r="R12" s="280" t="s">
        <v>396</v>
      </c>
      <c r="S12" s="280">
        <v>2022</v>
      </c>
      <c r="T12" s="280">
        <v>2022</v>
      </c>
      <c r="U12" s="280" t="s">
        <v>673</v>
      </c>
      <c r="V12" s="280">
        <v>2021</v>
      </c>
      <c r="W12" s="280">
        <v>2021</v>
      </c>
      <c r="X12" s="280">
        <v>2021</v>
      </c>
      <c r="Y12" s="280" t="s">
        <v>674</v>
      </c>
      <c r="Z12" s="280">
        <v>2021</v>
      </c>
      <c r="AA12" s="280">
        <v>2014</v>
      </c>
      <c r="AB12" s="280">
        <v>2021</v>
      </c>
      <c r="AC12" s="280">
        <v>2021</v>
      </c>
      <c r="AD12" s="280">
        <v>2020</v>
      </c>
      <c r="AE12" s="280">
        <v>2021</v>
      </c>
      <c r="AF12" s="280">
        <v>2021</v>
      </c>
      <c r="AG12" s="280">
        <v>2021</v>
      </c>
      <c r="AH12" s="280">
        <v>2021</v>
      </c>
      <c r="AI12" s="280">
        <v>2016</v>
      </c>
      <c r="AJ12" s="280">
        <v>2019</v>
      </c>
      <c r="AK12" s="280">
        <v>2019</v>
      </c>
      <c r="AL12" s="280">
        <v>2019</v>
      </c>
      <c r="AM12" s="280">
        <v>2020</v>
      </c>
      <c r="AN12" s="280">
        <v>2019</v>
      </c>
      <c r="AO12" s="280">
        <v>2019</v>
      </c>
      <c r="AP12" s="280">
        <v>2020</v>
      </c>
      <c r="AQ12" s="280">
        <v>2016</v>
      </c>
      <c r="AR12" s="280">
        <v>2019</v>
      </c>
      <c r="AS12" s="280">
        <v>2020</v>
      </c>
      <c r="AT12" s="280">
        <v>2020</v>
      </c>
      <c r="AU12" s="280" t="s">
        <v>395</v>
      </c>
      <c r="AV12" s="280">
        <v>2021</v>
      </c>
      <c r="AW12" s="280" t="s">
        <v>375</v>
      </c>
      <c r="AX12" s="280">
        <v>2022</v>
      </c>
      <c r="AY12" s="280">
        <v>2020</v>
      </c>
      <c r="AZ12" s="280">
        <v>2019</v>
      </c>
      <c r="BA12" s="280">
        <v>2019</v>
      </c>
      <c r="BB12" s="280">
        <v>2019</v>
      </c>
      <c r="BC12" s="280" t="s">
        <v>375</v>
      </c>
      <c r="BD12" s="280" t="s">
        <v>375</v>
      </c>
      <c r="BE12" s="280" t="s">
        <v>375</v>
      </c>
      <c r="BF12" s="280">
        <v>2021</v>
      </c>
      <c r="BG12" s="280">
        <v>2021</v>
      </c>
      <c r="BH12" s="280">
        <v>2019</v>
      </c>
      <c r="BI12" s="280">
        <v>2019</v>
      </c>
      <c r="BJ12" s="280">
        <v>2021</v>
      </c>
      <c r="BK12" s="280">
        <v>2021</v>
      </c>
      <c r="BL12" s="280">
        <v>2021</v>
      </c>
      <c r="BM12" s="280">
        <v>2021</v>
      </c>
      <c r="BN12" s="280">
        <v>2021</v>
      </c>
      <c r="BO12" s="280">
        <v>2020</v>
      </c>
      <c r="BP12" s="280">
        <v>2020</v>
      </c>
      <c r="BQ12" s="280" t="s">
        <v>675</v>
      </c>
      <c r="BR12" s="280">
        <v>2022</v>
      </c>
      <c r="BS12" s="280" t="s">
        <v>676</v>
      </c>
      <c r="BT12" s="280" t="s">
        <v>676</v>
      </c>
      <c r="BU12" s="280" t="s">
        <v>676</v>
      </c>
      <c r="BV12" s="280">
        <v>2022</v>
      </c>
      <c r="BW12" s="280">
        <v>2022</v>
      </c>
      <c r="BX12" s="280">
        <v>2022</v>
      </c>
      <c r="BY12" s="280">
        <v>2014</v>
      </c>
      <c r="BZ12" s="280">
        <v>2019</v>
      </c>
      <c r="CA12" s="280">
        <v>2019</v>
      </c>
      <c r="CB12" s="280">
        <v>2019</v>
      </c>
      <c r="CC12" s="280">
        <v>2019</v>
      </c>
      <c r="CD12" s="280">
        <v>2019</v>
      </c>
      <c r="CE12" s="280">
        <v>2019</v>
      </c>
      <c r="CF12" s="280">
        <v>2019</v>
      </c>
      <c r="CG12" s="280">
        <v>2021</v>
      </c>
      <c r="CH12" s="280">
        <v>2022</v>
      </c>
      <c r="CI12" s="280">
        <v>2022</v>
      </c>
      <c r="CJ12" s="280">
        <v>2022</v>
      </c>
      <c r="CK12" s="280">
        <v>2021</v>
      </c>
      <c r="CL12" s="280">
        <v>2020</v>
      </c>
      <c r="CM12" s="280">
        <v>2020</v>
      </c>
      <c r="CN12" s="280">
        <v>2014</v>
      </c>
      <c r="CO12" s="280">
        <v>2021</v>
      </c>
      <c r="CP12" s="280">
        <v>2021</v>
      </c>
      <c r="CQ12" s="280">
        <v>2021</v>
      </c>
    </row>
    <row r="13" spans="1:95" ht="14.4" x14ac:dyDescent="0.3">
      <c r="A13" s="118" t="str">
        <f>'Indicator Data'!B23</f>
        <v>Chattogram</v>
      </c>
      <c r="B13" s="118" t="str">
        <f>'Indicator Data'!C23</f>
        <v>Chattogram</v>
      </c>
      <c r="C13" s="49">
        <f>'Indicator Data'!D23</f>
        <v>2015</v>
      </c>
      <c r="D13" s="280">
        <v>2019</v>
      </c>
      <c r="E13" s="280">
        <v>2019</v>
      </c>
      <c r="F13" s="280">
        <v>2019</v>
      </c>
      <c r="G13" s="280">
        <v>2019</v>
      </c>
      <c r="H13" s="280">
        <v>2022</v>
      </c>
      <c r="I13" s="280" t="s">
        <v>395</v>
      </c>
      <c r="J13" s="280">
        <v>2022</v>
      </c>
      <c r="K13" s="280">
        <v>2022</v>
      </c>
      <c r="L13" s="280">
        <v>2022</v>
      </c>
      <c r="M13" s="280" t="s">
        <v>395</v>
      </c>
      <c r="N13" s="280">
        <v>2020</v>
      </c>
      <c r="O13" s="280">
        <v>2020</v>
      </c>
      <c r="P13" s="280">
        <v>2022</v>
      </c>
      <c r="Q13" s="280" t="s">
        <v>396</v>
      </c>
      <c r="R13" s="280" t="s">
        <v>396</v>
      </c>
      <c r="S13" s="280">
        <v>2022</v>
      </c>
      <c r="T13" s="280">
        <v>2022</v>
      </c>
      <c r="U13" s="280" t="s">
        <v>673</v>
      </c>
      <c r="V13" s="280">
        <v>2021</v>
      </c>
      <c r="W13" s="280">
        <v>2021</v>
      </c>
      <c r="X13" s="280">
        <v>2021</v>
      </c>
      <c r="Y13" s="280" t="s">
        <v>674</v>
      </c>
      <c r="Z13" s="280">
        <v>2021</v>
      </c>
      <c r="AA13" s="280">
        <v>2014</v>
      </c>
      <c r="AB13" s="280">
        <v>2021</v>
      </c>
      <c r="AC13" s="280">
        <v>2021</v>
      </c>
      <c r="AD13" s="280">
        <v>2020</v>
      </c>
      <c r="AE13" s="280">
        <v>2021</v>
      </c>
      <c r="AF13" s="280">
        <v>2021</v>
      </c>
      <c r="AG13" s="280">
        <v>2021</v>
      </c>
      <c r="AH13" s="280">
        <v>2021</v>
      </c>
      <c r="AI13" s="280">
        <v>2016</v>
      </c>
      <c r="AJ13" s="280">
        <v>2019</v>
      </c>
      <c r="AK13" s="280">
        <v>2019</v>
      </c>
      <c r="AL13" s="280">
        <v>2019</v>
      </c>
      <c r="AM13" s="280">
        <v>2020</v>
      </c>
      <c r="AN13" s="280">
        <v>2019</v>
      </c>
      <c r="AO13" s="280">
        <v>2019</v>
      </c>
      <c r="AP13" s="280">
        <v>2020</v>
      </c>
      <c r="AQ13" s="280">
        <v>2016</v>
      </c>
      <c r="AR13" s="280">
        <v>2019</v>
      </c>
      <c r="AS13" s="280">
        <v>2020</v>
      </c>
      <c r="AT13" s="280">
        <v>2020</v>
      </c>
      <c r="AU13" s="280" t="s">
        <v>395</v>
      </c>
      <c r="AV13" s="280">
        <v>2021</v>
      </c>
      <c r="AW13" s="280" t="s">
        <v>375</v>
      </c>
      <c r="AX13" s="280">
        <v>2022</v>
      </c>
      <c r="AY13" s="280">
        <v>2020</v>
      </c>
      <c r="AZ13" s="280">
        <v>2019</v>
      </c>
      <c r="BA13" s="280">
        <v>2019</v>
      </c>
      <c r="BB13" s="280">
        <v>2019</v>
      </c>
      <c r="BC13" s="280" t="s">
        <v>375</v>
      </c>
      <c r="BD13" s="280" t="s">
        <v>375</v>
      </c>
      <c r="BE13" s="280" t="s">
        <v>375</v>
      </c>
      <c r="BF13" s="280">
        <v>2021</v>
      </c>
      <c r="BG13" s="280">
        <v>2021</v>
      </c>
      <c r="BH13" s="280">
        <v>2019</v>
      </c>
      <c r="BI13" s="280">
        <v>2019</v>
      </c>
      <c r="BJ13" s="280">
        <v>2021</v>
      </c>
      <c r="BK13" s="280">
        <v>2021</v>
      </c>
      <c r="BL13" s="280">
        <v>2021</v>
      </c>
      <c r="BM13" s="280">
        <v>2021</v>
      </c>
      <c r="BN13" s="280">
        <v>2021</v>
      </c>
      <c r="BO13" s="280">
        <v>2020</v>
      </c>
      <c r="BP13" s="280">
        <v>2020</v>
      </c>
      <c r="BQ13" s="280" t="s">
        <v>675</v>
      </c>
      <c r="BR13" s="280">
        <v>2022</v>
      </c>
      <c r="BS13" s="280" t="s">
        <v>676</v>
      </c>
      <c r="BT13" s="280" t="s">
        <v>676</v>
      </c>
      <c r="BU13" s="280" t="s">
        <v>676</v>
      </c>
      <c r="BV13" s="280">
        <v>2022</v>
      </c>
      <c r="BW13" s="280">
        <v>2022</v>
      </c>
      <c r="BX13" s="280">
        <v>2022</v>
      </c>
      <c r="BY13" s="280">
        <v>2014</v>
      </c>
      <c r="BZ13" s="280">
        <v>2019</v>
      </c>
      <c r="CA13" s="280">
        <v>2019</v>
      </c>
      <c r="CB13" s="280">
        <v>2019</v>
      </c>
      <c r="CC13" s="280">
        <v>2019</v>
      </c>
      <c r="CD13" s="280">
        <v>2019</v>
      </c>
      <c r="CE13" s="280">
        <v>2019</v>
      </c>
      <c r="CF13" s="280">
        <v>2019</v>
      </c>
      <c r="CG13" s="280">
        <v>2021</v>
      </c>
      <c r="CH13" s="280">
        <v>2022</v>
      </c>
      <c r="CI13" s="280">
        <v>2022</v>
      </c>
      <c r="CJ13" s="280">
        <v>2022</v>
      </c>
      <c r="CK13" s="280">
        <v>2021</v>
      </c>
      <c r="CL13" s="280">
        <v>2020</v>
      </c>
      <c r="CM13" s="280">
        <v>2020</v>
      </c>
      <c r="CN13" s="280">
        <v>2014</v>
      </c>
      <c r="CO13" s="280">
        <v>2021</v>
      </c>
      <c r="CP13" s="280">
        <v>2021</v>
      </c>
      <c r="CQ13" s="280">
        <v>2021</v>
      </c>
    </row>
    <row r="14" spans="1:95" ht="14.4" x14ac:dyDescent="0.3">
      <c r="A14" s="118" t="str">
        <f>'Indicator Data'!B24</f>
        <v>Chattogram</v>
      </c>
      <c r="B14" s="118" t="str">
        <f>'Indicator Data'!C24</f>
        <v>Cumilla</v>
      </c>
      <c r="C14" s="49">
        <f>'Indicator Data'!D24</f>
        <v>2019</v>
      </c>
      <c r="D14" s="280">
        <v>2019</v>
      </c>
      <c r="E14" s="280">
        <v>2019</v>
      </c>
      <c r="F14" s="280">
        <v>2019</v>
      </c>
      <c r="G14" s="280">
        <v>2019</v>
      </c>
      <c r="H14" s="280">
        <v>2022</v>
      </c>
      <c r="I14" s="280" t="s">
        <v>395</v>
      </c>
      <c r="J14" s="280">
        <v>2022</v>
      </c>
      <c r="K14" s="280">
        <v>2022</v>
      </c>
      <c r="L14" s="280">
        <v>2022</v>
      </c>
      <c r="M14" s="280" t="s">
        <v>395</v>
      </c>
      <c r="N14" s="280">
        <v>2020</v>
      </c>
      <c r="O14" s="280">
        <v>2020</v>
      </c>
      <c r="P14" s="280">
        <v>2022</v>
      </c>
      <c r="Q14" s="280" t="s">
        <v>396</v>
      </c>
      <c r="R14" s="280" t="s">
        <v>396</v>
      </c>
      <c r="S14" s="280">
        <v>2022</v>
      </c>
      <c r="T14" s="280">
        <v>2022</v>
      </c>
      <c r="U14" s="280" t="s">
        <v>673</v>
      </c>
      <c r="V14" s="280">
        <v>2021</v>
      </c>
      <c r="W14" s="280">
        <v>2021</v>
      </c>
      <c r="X14" s="280">
        <v>2021</v>
      </c>
      <c r="Y14" s="280" t="s">
        <v>674</v>
      </c>
      <c r="Z14" s="280">
        <v>2021</v>
      </c>
      <c r="AA14" s="280">
        <v>2014</v>
      </c>
      <c r="AB14" s="280">
        <v>2021</v>
      </c>
      <c r="AC14" s="280">
        <v>2021</v>
      </c>
      <c r="AD14" s="280">
        <v>2020</v>
      </c>
      <c r="AE14" s="280">
        <v>2021</v>
      </c>
      <c r="AF14" s="280">
        <v>2021</v>
      </c>
      <c r="AG14" s="280">
        <v>2021</v>
      </c>
      <c r="AH14" s="280">
        <v>2021</v>
      </c>
      <c r="AI14" s="280">
        <v>2016</v>
      </c>
      <c r="AJ14" s="280">
        <v>2019</v>
      </c>
      <c r="AK14" s="280">
        <v>2019</v>
      </c>
      <c r="AL14" s="280">
        <v>2019</v>
      </c>
      <c r="AM14" s="280">
        <v>2020</v>
      </c>
      <c r="AN14" s="280">
        <v>2019</v>
      </c>
      <c r="AO14" s="280">
        <v>2019</v>
      </c>
      <c r="AP14" s="280">
        <v>2020</v>
      </c>
      <c r="AQ14" s="280">
        <v>2016</v>
      </c>
      <c r="AR14" s="280">
        <v>2019</v>
      </c>
      <c r="AS14" s="280">
        <v>2020</v>
      </c>
      <c r="AT14" s="280">
        <v>2020</v>
      </c>
      <c r="AU14" s="280" t="s">
        <v>395</v>
      </c>
      <c r="AV14" s="280">
        <v>2021</v>
      </c>
      <c r="AW14" s="280" t="s">
        <v>375</v>
      </c>
      <c r="AX14" s="280">
        <v>2022</v>
      </c>
      <c r="AY14" s="280">
        <v>2020</v>
      </c>
      <c r="AZ14" s="280">
        <v>2019</v>
      </c>
      <c r="BA14" s="280">
        <v>2019</v>
      </c>
      <c r="BB14" s="280">
        <v>2019</v>
      </c>
      <c r="BC14" s="280" t="s">
        <v>375</v>
      </c>
      <c r="BD14" s="280" t="s">
        <v>375</v>
      </c>
      <c r="BE14" s="280" t="s">
        <v>375</v>
      </c>
      <c r="BF14" s="280">
        <v>2021</v>
      </c>
      <c r="BG14" s="280">
        <v>2021</v>
      </c>
      <c r="BH14" s="280">
        <v>2019</v>
      </c>
      <c r="BI14" s="280">
        <v>2019</v>
      </c>
      <c r="BJ14" s="280">
        <v>2021</v>
      </c>
      <c r="BK14" s="280">
        <v>2021</v>
      </c>
      <c r="BL14" s="280">
        <v>2021</v>
      </c>
      <c r="BM14" s="280">
        <v>2021</v>
      </c>
      <c r="BN14" s="280">
        <v>2021</v>
      </c>
      <c r="BO14" s="280">
        <v>2020</v>
      </c>
      <c r="BP14" s="280">
        <v>2020</v>
      </c>
      <c r="BQ14" s="280" t="s">
        <v>675</v>
      </c>
      <c r="BR14" s="280">
        <v>2022</v>
      </c>
      <c r="BS14" s="280" t="s">
        <v>676</v>
      </c>
      <c r="BT14" s="280" t="s">
        <v>676</v>
      </c>
      <c r="BU14" s="280" t="s">
        <v>676</v>
      </c>
      <c r="BV14" s="280">
        <v>2022</v>
      </c>
      <c r="BW14" s="280">
        <v>2022</v>
      </c>
      <c r="BX14" s="280">
        <v>2022</v>
      </c>
      <c r="BY14" s="280">
        <v>2014</v>
      </c>
      <c r="BZ14" s="280">
        <v>2019</v>
      </c>
      <c r="CA14" s="280">
        <v>2019</v>
      </c>
      <c r="CB14" s="280">
        <v>2019</v>
      </c>
      <c r="CC14" s="280">
        <v>2019</v>
      </c>
      <c r="CD14" s="280">
        <v>2019</v>
      </c>
      <c r="CE14" s="280">
        <v>2019</v>
      </c>
      <c r="CF14" s="280">
        <v>2019</v>
      </c>
      <c r="CG14" s="280">
        <v>2021</v>
      </c>
      <c r="CH14" s="280">
        <v>2022</v>
      </c>
      <c r="CI14" s="280">
        <v>2022</v>
      </c>
      <c r="CJ14" s="280">
        <v>2022</v>
      </c>
      <c r="CK14" s="280">
        <v>2021</v>
      </c>
      <c r="CL14" s="280">
        <v>2020</v>
      </c>
      <c r="CM14" s="280">
        <v>2020</v>
      </c>
      <c r="CN14" s="280">
        <v>2014</v>
      </c>
      <c r="CO14" s="280">
        <v>2021</v>
      </c>
      <c r="CP14" s="280">
        <v>2021</v>
      </c>
      <c r="CQ14" s="280">
        <v>2021</v>
      </c>
    </row>
    <row r="15" spans="1:95" ht="14.4" x14ac:dyDescent="0.3">
      <c r="A15" s="118" t="str">
        <f>'Indicator Data'!B25</f>
        <v>Chattogram</v>
      </c>
      <c r="B15" s="118" t="str">
        <f>'Indicator Data'!C25</f>
        <v>Cox's Bazar</v>
      </c>
      <c r="C15" s="49">
        <f>'Indicator Data'!D25</f>
        <v>2022</v>
      </c>
      <c r="D15" s="280">
        <v>2019</v>
      </c>
      <c r="E15" s="280">
        <v>2019</v>
      </c>
      <c r="F15" s="280">
        <v>2019</v>
      </c>
      <c r="G15" s="280">
        <v>2019</v>
      </c>
      <c r="H15" s="280">
        <v>2022</v>
      </c>
      <c r="I15" s="280" t="s">
        <v>395</v>
      </c>
      <c r="J15" s="280">
        <v>2022</v>
      </c>
      <c r="K15" s="280">
        <v>2022</v>
      </c>
      <c r="L15" s="280">
        <v>2022</v>
      </c>
      <c r="M15" s="280" t="s">
        <v>395</v>
      </c>
      <c r="N15" s="280">
        <v>2020</v>
      </c>
      <c r="O15" s="280">
        <v>2020</v>
      </c>
      <c r="P15" s="280">
        <v>2022</v>
      </c>
      <c r="Q15" s="280" t="s">
        <v>396</v>
      </c>
      <c r="R15" s="280" t="s">
        <v>396</v>
      </c>
      <c r="S15" s="280">
        <v>2022</v>
      </c>
      <c r="T15" s="280">
        <v>2022</v>
      </c>
      <c r="U15" s="280" t="s">
        <v>673</v>
      </c>
      <c r="V15" s="280">
        <v>2021</v>
      </c>
      <c r="W15" s="280">
        <v>2021</v>
      </c>
      <c r="X15" s="280">
        <v>2021</v>
      </c>
      <c r="Y15" s="280" t="s">
        <v>674</v>
      </c>
      <c r="Z15" s="280">
        <v>2021</v>
      </c>
      <c r="AA15" s="280">
        <v>2014</v>
      </c>
      <c r="AB15" s="280">
        <v>2021</v>
      </c>
      <c r="AC15" s="280">
        <v>2021</v>
      </c>
      <c r="AD15" s="280">
        <v>2020</v>
      </c>
      <c r="AE15" s="280">
        <v>2021</v>
      </c>
      <c r="AF15" s="280">
        <v>2021</v>
      </c>
      <c r="AG15" s="280">
        <v>2021</v>
      </c>
      <c r="AH15" s="280">
        <v>2021</v>
      </c>
      <c r="AI15" s="280">
        <v>2016</v>
      </c>
      <c r="AJ15" s="280">
        <v>2019</v>
      </c>
      <c r="AK15" s="280">
        <v>2019</v>
      </c>
      <c r="AL15" s="280">
        <v>2019</v>
      </c>
      <c r="AM15" s="280">
        <v>2020</v>
      </c>
      <c r="AN15" s="280">
        <v>2019</v>
      </c>
      <c r="AO15" s="280">
        <v>2019</v>
      </c>
      <c r="AP15" s="280">
        <v>2020</v>
      </c>
      <c r="AQ15" s="280">
        <v>2016</v>
      </c>
      <c r="AR15" s="280">
        <v>2019</v>
      </c>
      <c r="AS15" s="280">
        <v>2020</v>
      </c>
      <c r="AT15" s="280">
        <v>2020</v>
      </c>
      <c r="AU15" s="280" t="s">
        <v>395</v>
      </c>
      <c r="AV15" s="280">
        <v>2021</v>
      </c>
      <c r="AW15" s="280" t="s">
        <v>375</v>
      </c>
      <c r="AX15" s="280">
        <v>2022</v>
      </c>
      <c r="AY15" s="280">
        <v>2020</v>
      </c>
      <c r="AZ15" s="280">
        <v>2019</v>
      </c>
      <c r="BA15" s="280">
        <v>2019</v>
      </c>
      <c r="BB15" s="280">
        <v>2019</v>
      </c>
      <c r="BC15" s="280" t="s">
        <v>375</v>
      </c>
      <c r="BD15" s="280" t="s">
        <v>375</v>
      </c>
      <c r="BE15" s="280" t="s">
        <v>375</v>
      </c>
      <c r="BF15" s="280">
        <v>2021</v>
      </c>
      <c r="BG15" s="280">
        <v>2021</v>
      </c>
      <c r="BH15" s="280">
        <v>2019</v>
      </c>
      <c r="BI15" s="280">
        <v>2019</v>
      </c>
      <c r="BJ15" s="280">
        <v>2021</v>
      </c>
      <c r="BK15" s="280">
        <v>2021</v>
      </c>
      <c r="BL15" s="280">
        <v>2021</v>
      </c>
      <c r="BM15" s="280">
        <v>2021</v>
      </c>
      <c r="BN15" s="280">
        <v>2021</v>
      </c>
      <c r="BO15" s="280">
        <v>2020</v>
      </c>
      <c r="BP15" s="280">
        <v>2020</v>
      </c>
      <c r="BQ15" s="280" t="s">
        <v>675</v>
      </c>
      <c r="BR15" s="280">
        <v>2022</v>
      </c>
      <c r="BS15" s="280" t="s">
        <v>676</v>
      </c>
      <c r="BT15" s="280" t="s">
        <v>676</v>
      </c>
      <c r="BU15" s="280" t="s">
        <v>676</v>
      </c>
      <c r="BV15" s="280">
        <v>2022</v>
      </c>
      <c r="BW15" s="280">
        <v>2022</v>
      </c>
      <c r="BX15" s="280">
        <v>2022</v>
      </c>
      <c r="BY15" s="280">
        <v>2014</v>
      </c>
      <c r="BZ15" s="280">
        <v>2019</v>
      </c>
      <c r="CA15" s="280">
        <v>2019</v>
      </c>
      <c r="CB15" s="280">
        <v>2019</v>
      </c>
      <c r="CC15" s="280">
        <v>2019</v>
      </c>
      <c r="CD15" s="280">
        <v>2019</v>
      </c>
      <c r="CE15" s="280">
        <v>2019</v>
      </c>
      <c r="CF15" s="280">
        <v>2019</v>
      </c>
      <c r="CG15" s="280">
        <v>2021</v>
      </c>
      <c r="CH15" s="280">
        <v>2022</v>
      </c>
      <c r="CI15" s="280">
        <v>2022</v>
      </c>
      <c r="CJ15" s="280">
        <v>2022</v>
      </c>
      <c r="CK15" s="280">
        <v>2021</v>
      </c>
      <c r="CL15" s="280">
        <v>2020</v>
      </c>
      <c r="CM15" s="280">
        <v>2020</v>
      </c>
      <c r="CN15" s="280">
        <v>2014</v>
      </c>
      <c r="CO15" s="280">
        <v>2021</v>
      </c>
      <c r="CP15" s="280">
        <v>2021</v>
      </c>
      <c r="CQ15" s="280">
        <v>2021</v>
      </c>
    </row>
    <row r="16" spans="1:95" ht="14.4" x14ac:dyDescent="0.3">
      <c r="A16" s="118" t="str">
        <f>'Indicator Data'!B26</f>
        <v>Chattogram</v>
      </c>
      <c r="B16" s="118" t="str">
        <f>'Indicator Data'!C26</f>
        <v>Feni</v>
      </c>
      <c r="C16" s="49">
        <f>'Indicator Data'!D26</f>
        <v>2030</v>
      </c>
      <c r="D16" s="280">
        <v>2019</v>
      </c>
      <c r="E16" s="280">
        <v>2019</v>
      </c>
      <c r="F16" s="280">
        <v>2019</v>
      </c>
      <c r="G16" s="280">
        <v>2019</v>
      </c>
      <c r="H16" s="280">
        <v>2022</v>
      </c>
      <c r="I16" s="280" t="s">
        <v>395</v>
      </c>
      <c r="J16" s="280">
        <v>2022</v>
      </c>
      <c r="K16" s="280">
        <v>2022</v>
      </c>
      <c r="L16" s="280">
        <v>2022</v>
      </c>
      <c r="M16" s="280" t="s">
        <v>395</v>
      </c>
      <c r="N16" s="280">
        <v>2020</v>
      </c>
      <c r="O16" s="280">
        <v>2020</v>
      </c>
      <c r="P16" s="280">
        <v>2022</v>
      </c>
      <c r="Q16" s="280" t="s">
        <v>396</v>
      </c>
      <c r="R16" s="280" t="s">
        <v>396</v>
      </c>
      <c r="S16" s="280">
        <v>2022</v>
      </c>
      <c r="T16" s="280">
        <v>2022</v>
      </c>
      <c r="U16" s="280" t="s">
        <v>673</v>
      </c>
      <c r="V16" s="280">
        <v>2021</v>
      </c>
      <c r="W16" s="280">
        <v>2021</v>
      </c>
      <c r="X16" s="280">
        <v>2021</v>
      </c>
      <c r="Y16" s="280" t="s">
        <v>674</v>
      </c>
      <c r="Z16" s="280">
        <v>2021</v>
      </c>
      <c r="AA16" s="280">
        <v>2014</v>
      </c>
      <c r="AB16" s="280">
        <v>2021</v>
      </c>
      <c r="AC16" s="280">
        <v>2021</v>
      </c>
      <c r="AD16" s="280">
        <v>2020</v>
      </c>
      <c r="AE16" s="280">
        <v>2021</v>
      </c>
      <c r="AF16" s="280">
        <v>2021</v>
      </c>
      <c r="AG16" s="280">
        <v>2021</v>
      </c>
      <c r="AH16" s="280">
        <v>2021</v>
      </c>
      <c r="AI16" s="280">
        <v>2016</v>
      </c>
      <c r="AJ16" s="280">
        <v>2019</v>
      </c>
      <c r="AK16" s="280">
        <v>2019</v>
      </c>
      <c r="AL16" s="280">
        <v>2019</v>
      </c>
      <c r="AM16" s="280">
        <v>2020</v>
      </c>
      <c r="AN16" s="280">
        <v>2019</v>
      </c>
      <c r="AO16" s="280">
        <v>2019</v>
      </c>
      <c r="AP16" s="280">
        <v>2020</v>
      </c>
      <c r="AQ16" s="280">
        <v>2016</v>
      </c>
      <c r="AR16" s="280">
        <v>2019</v>
      </c>
      <c r="AS16" s="280">
        <v>2020</v>
      </c>
      <c r="AT16" s="280">
        <v>2020</v>
      </c>
      <c r="AU16" s="280" t="s">
        <v>395</v>
      </c>
      <c r="AV16" s="280">
        <v>2021</v>
      </c>
      <c r="AW16" s="280" t="s">
        <v>375</v>
      </c>
      <c r="AX16" s="280">
        <v>2022</v>
      </c>
      <c r="AY16" s="280">
        <v>2020</v>
      </c>
      <c r="AZ16" s="280">
        <v>2019</v>
      </c>
      <c r="BA16" s="280">
        <v>2019</v>
      </c>
      <c r="BB16" s="280">
        <v>2019</v>
      </c>
      <c r="BC16" s="280" t="s">
        <v>375</v>
      </c>
      <c r="BD16" s="280" t="s">
        <v>375</v>
      </c>
      <c r="BE16" s="280" t="s">
        <v>375</v>
      </c>
      <c r="BF16" s="280">
        <v>2021</v>
      </c>
      <c r="BG16" s="280">
        <v>2021</v>
      </c>
      <c r="BH16" s="280">
        <v>2019</v>
      </c>
      <c r="BI16" s="280">
        <v>2019</v>
      </c>
      <c r="BJ16" s="280">
        <v>2021</v>
      </c>
      <c r="BK16" s="280">
        <v>2021</v>
      </c>
      <c r="BL16" s="280">
        <v>2021</v>
      </c>
      <c r="BM16" s="280">
        <v>2021</v>
      </c>
      <c r="BN16" s="280">
        <v>2021</v>
      </c>
      <c r="BO16" s="280">
        <v>2020</v>
      </c>
      <c r="BP16" s="280">
        <v>2020</v>
      </c>
      <c r="BQ16" s="280" t="s">
        <v>675</v>
      </c>
      <c r="BR16" s="280">
        <v>2022</v>
      </c>
      <c r="BS16" s="280" t="s">
        <v>676</v>
      </c>
      <c r="BT16" s="280" t="s">
        <v>676</v>
      </c>
      <c r="BU16" s="280" t="s">
        <v>676</v>
      </c>
      <c r="BV16" s="280">
        <v>2022</v>
      </c>
      <c r="BW16" s="280">
        <v>2022</v>
      </c>
      <c r="BX16" s="280">
        <v>2022</v>
      </c>
      <c r="BY16" s="280">
        <v>2014</v>
      </c>
      <c r="BZ16" s="280">
        <v>2019</v>
      </c>
      <c r="CA16" s="280">
        <v>2019</v>
      </c>
      <c r="CB16" s="280">
        <v>2019</v>
      </c>
      <c r="CC16" s="280">
        <v>2019</v>
      </c>
      <c r="CD16" s="280">
        <v>2019</v>
      </c>
      <c r="CE16" s="280">
        <v>2019</v>
      </c>
      <c r="CF16" s="280">
        <v>2019</v>
      </c>
      <c r="CG16" s="280">
        <v>2021</v>
      </c>
      <c r="CH16" s="280">
        <v>2022</v>
      </c>
      <c r="CI16" s="280">
        <v>2022</v>
      </c>
      <c r="CJ16" s="280">
        <v>2022</v>
      </c>
      <c r="CK16" s="280">
        <v>2021</v>
      </c>
      <c r="CL16" s="280">
        <v>2020</v>
      </c>
      <c r="CM16" s="280">
        <v>2020</v>
      </c>
      <c r="CN16" s="280">
        <v>2014</v>
      </c>
      <c r="CO16" s="280">
        <v>2021</v>
      </c>
      <c r="CP16" s="280">
        <v>2021</v>
      </c>
      <c r="CQ16" s="280">
        <v>2021</v>
      </c>
    </row>
    <row r="17" spans="1:95" ht="14.4" x14ac:dyDescent="0.3">
      <c r="A17" s="118" t="str">
        <f>'Indicator Data'!B27</f>
        <v>Chattogram</v>
      </c>
      <c r="B17" s="118" t="str">
        <f>'Indicator Data'!C27</f>
        <v>Khagrachhari</v>
      </c>
      <c r="C17" s="49">
        <f>'Indicator Data'!D27</f>
        <v>2046</v>
      </c>
      <c r="D17" s="280">
        <v>2019</v>
      </c>
      <c r="E17" s="280">
        <v>2019</v>
      </c>
      <c r="F17" s="280">
        <v>2019</v>
      </c>
      <c r="G17" s="280">
        <v>2019</v>
      </c>
      <c r="H17" s="280">
        <v>2022</v>
      </c>
      <c r="I17" s="280" t="s">
        <v>395</v>
      </c>
      <c r="J17" s="280">
        <v>2022</v>
      </c>
      <c r="K17" s="280">
        <v>2022</v>
      </c>
      <c r="L17" s="280">
        <v>2022</v>
      </c>
      <c r="M17" s="280" t="s">
        <v>395</v>
      </c>
      <c r="N17" s="280">
        <v>2020</v>
      </c>
      <c r="O17" s="280">
        <v>2020</v>
      </c>
      <c r="P17" s="280">
        <v>2022</v>
      </c>
      <c r="Q17" s="280" t="s">
        <v>396</v>
      </c>
      <c r="R17" s="280" t="s">
        <v>396</v>
      </c>
      <c r="S17" s="280">
        <v>2022</v>
      </c>
      <c r="T17" s="280">
        <v>2022</v>
      </c>
      <c r="U17" s="280" t="s">
        <v>673</v>
      </c>
      <c r="V17" s="280">
        <v>2021</v>
      </c>
      <c r="W17" s="280">
        <v>2021</v>
      </c>
      <c r="X17" s="280">
        <v>2021</v>
      </c>
      <c r="Y17" s="280" t="s">
        <v>674</v>
      </c>
      <c r="Z17" s="280">
        <v>2021</v>
      </c>
      <c r="AA17" s="280">
        <v>2014</v>
      </c>
      <c r="AB17" s="280">
        <v>2021</v>
      </c>
      <c r="AC17" s="280">
        <v>2021</v>
      </c>
      <c r="AD17" s="280">
        <v>2020</v>
      </c>
      <c r="AE17" s="280">
        <v>2021</v>
      </c>
      <c r="AF17" s="280">
        <v>2021</v>
      </c>
      <c r="AG17" s="280">
        <v>2021</v>
      </c>
      <c r="AH17" s="280">
        <v>2021</v>
      </c>
      <c r="AI17" s="280">
        <v>2016</v>
      </c>
      <c r="AJ17" s="280">
        <v>2019</v>
      </c>
      <c r="AK17" s="280">
        <v>2019</v>
      </c>
      <c r="AL17" s="280">
        <v>2019</v>
      </c>
      <c r="AM17" s="280">
        <v>2020</v>
      </c>
      <c r="AN17" s="280">
        <v>2019</v>
      </c>
      <c r="AO17" s="280">
        <v>2019</v>
      </c>
      <c r="AP17" s="280">
        <v>2020</v>
      </c>
      <c r="AQ17" s="280">
        <v>2016</v>
      </c>
      <c r="AR17" s="280">
        <v>2019</v>
      </c>
      <c r="AS17" s="280">
        <v>2020</v>
      </c>
      <c r="AT17" s="280">
        <v>2020</v>
      </c>
      <c r="AU17" s="280" t="s">
        <v>395</v>
      </c>
      <c r="AV17" s="280">
        <v>2021</v>
      </c>
      <c r="AW17" s="280" t="s">
        <v>375</v>
      </c>
      <c r="AX17" s="280">
        <v>2022</v>
      </c>
      <c r="AY17" s="280">
        <v>2020</v>
      </c>
      <c r="AZ17" s="280">
        <v>2019</v>
      </c>
      <c r="BA17" s="280">
        <v>2019</v>
      </c>
      <c r="BB17" s="280">
        <v>2019</v>
      </c>
      <c r="BC17" s="280" t="s">
        <v>375</v>
      </c>
      <c r="BD17" s="280" t="s">
        <v>375</v>
      </c>
      <c r="BE17" s="280" t="s">
        <v>375</v>
      </c>
      <c r="BF17" s="280">
        <v>2021</v>
      </c>
      <c r="BG17" s="280">
        <v>2021</v>
      </c>
      <c r="BH17" s="280">
        <v>2019</v>
      </c>
      <c r="BI17" s="280">
        <v>2019</v>
      </c>
      <c r="BJ17" s="280">
        <v>2021</v>
      </c>
      <c r="BK17" s="280">
        <v>2021</v>
      </c>
      <c r="BL17" s="280">
        <v>2021</v>
      </c>
      <c r="BM17" s="280">
        <v>2021</v>
      </c>
      <c r="BN17" s="280">
        <v>2021</v>
      </c>
      <c r="BO17" s="280">
        <v>2020</v>
      </c>
      <c r="BP17" s="280">
        <v>2020</v>
      </c>
      <c r="BQ17" s="280" t="s">
        <v>675</v>
      </c>
      <c r="BR17" s="280">
        <v>2022</v>
      </c>
      <c r="BS17" s="280" t="s">
        <v>676</v>
      </c>
      <c r="BT17" s="280" t="s">
        <v>676</v>
      </c>
      <c r="BU17" s="280" t="s">
        <v>676</v>
      </c>
      <c r="BV17" s="280">
        <v>2022</v>
      </c>
      <c r="BW17" s="280">
        <v>2022</v>
      </c>
      <c r="BX17" s="280">
        <v>2022</v>
      </c>
      <c r="BY17" s="280">
        <v>2014</v>
      </c>
      <c r="BZ17" s="280">
        <v>2019</v>
      </c>
      <c r="CA17" s="280">
        <v>2019</v>
      </c>
      <c r="CB17" s="280">
        <v>2019</v>
      </c>
      <c r="CC17" s="280">
        <v>2019</v>
      </c>
      <c r="CD17" s="280">
        <v>2019</v>
      </c>
      <c r="CE17" s="280">
        <v>2019</v>
      </c>
      <c r="CF17" s="280">
        <v>2019</v>
      </c>
      <c r="CG17" s="280">
        <v>2021</v>
      </c>
      <c r="CH17" s="280">
        <v>2022</v>
      </c>
      <c r="CI17" s="280">
        <v>2022</v>
      </c>
      <c r="CJ17" s="280">
        <v>2022</v>
      </c>
      <c r="CK17" s="280">
        <v>2021</v>
      </c>
      <c r="CL17" s="280">
        <v>2020</v>
      </c>
      <c r="CM17" s="280">
        <v>2020</v>
      </c>
      <c r="CN17" s="280">
        <v>2014</v>
      </c>
      <c r="CO17" s="280">
        <v>2021</v>
      </c>
      <c r="CP17" s="280">
        <v>2021</v>
      </c>
      <c r="CQ17" s="280">
        <v>2021</v>
      </c>
    </row>
    <row r="18" spans="1:95" ht="14.4" x14ac:dyDescent="0.3">
      <c r="A18" s="118" t="str">
        <f>'Indicator Data'!B28</f>
        <v>Chattogram</v>
      </c>
      <c r="B18" s="118" t="str">
        <f>'Indicator Data'!C28</f>
        <v>Lakshmipur</v>
      </c>
      <c r="C18" s="49">
        <f>'Indicator Data'!D28</f>
        <v>2051</v>
      </c>
      <c r="D18" s="280">
        <v>2019</v>
      </c>
      <c r="E18" s="280">
        <v>2019</v>
      </c>
      <c r="F18" s="280">
        <v>2019</v>
      </c>
      <c r="G18" s="280">
        <v>2019</v>
      </c>
      <c r="H18" s="280">
        <v>2022</v>
      </c>
      <c r="I18" s="280" t="s">
        <v>395</v>
      </c>
      <c r="J18" s="280">
        <v>2022</v>
      </c>
      <c r="K18" s="280">
        <v>2022</v>
      </c>
      <c r="L18" s="280">
        <v>2022</v>
      </c>
      <c r="M18" s="280" t="s">
        <v>395</v>
      </c>
      <c r="N18" s="280">
        <v>2020</v>
      </c>
      <c r="O18" s="280">
        <v>2020</v>
      </c>
      <c r="P18" s="280">
        <v>2022</v>
      </c>
      <c r="Q18" s="280" t="s">
        <v>396</v>
      </c>
      <c r="R18" s="280" t="s">
        <v>396</v>
      </c>
      <c r="S18" s="280">
        <v>2022</v>
      </c>
      <c r="T18" s="280">
        <v>2022</v>
      </c>
      <c r="U18" s="280" t="s">
        <v>673</v>
      </c>
      <c r="V18" s="280">
        <v>2021</v>
      </c>
      <c r="W18" s="280">
        <v>2021</v>
      </c>
      <c r="X18" s="280">
        <v>2021</v>
      </c>
      <c r="Y18" s="280" t="s">
        <v>674</v>
      </c>
      <c r="Z18" s="280">
        <v>2021</v>
      </c>
      <c r="AA18" s="280">
        <v>2014</v>
      </c>
      <c r="AB18" s="280">
        <v>2021</v>
      </c>
      <c r="AC18" s="280">
        <v>2021</v>
      </c>
      <c r="AD18" s="280">
        <v>2020</v>
      </c>
      <c r="AE18" s="280">
        <v>2021</v>
      </c>
      <c r="AF18" s="280">
        <v>2021</v>
      </c>
      <c r="AG18" s="280">
        <v>2021</v>
      </c>
      <c r="AH18" s="280">
        <v>2021</v>
      </c>
      <c r="AI18" s="280">
        <v>2016</v>
      </c>
      <c r="AJ18" s="280">
        <v>2019</v>
      </c>
      <c r="AK18" s="280">
        <v>2019</v>
      </c>
      <c r="AL18" s="280">
        <v>2019</v>
      </c>
      <c r="AM18" s="280">
        <v>2020</v>
      </c>
      <c r="AN18" s="280">
        <v>2019</v>
      </c>
      <c r="AO18" s="280">
        <v>2019</v>
      </c>
      <c r="AP18" s="280">
        <v>2020</v>
      </c>
      <c r="AQ18" s="280">
        <v>2016</v>
      </c>
      <c r="AR18" s="280">
        <v>2019</v>
      </c>
      <c r="AS18" s="280">
        <v>2020</v>
      </c>
      <c r="AT18" s="280">
        <v>2020</v>
      </c>
      <c r="AU18" s="280" t="s">
        <v>395</v>
      </c>
      <c r="AV18" s="280">
        <v>2021</v>
      </c>
      <c r="AW18" s="280" t="s">
        <v>375</v>
      </c>
      <c r="AX18" s="280">
        <v>2022</v>
      </c>
      <c r="AY18" s="280">
        <v>2020</v>
      </c>
      <c r="AZ18" s="280">
        <v>2019</v>
      </c>
      <c r="BA18" s="280">
        <v>2019</v>
      </c>
      <c r="BB18" s="280">
        <v>2019</v>
      </c>
      <c r="BC18" s="280" t="s">
        <v>375</v>
      </c>
      <c r="BD18" s="280" t="s">
        <v>375</v>
      </c>
      <c r="BE18" s="280" t="s">
        <v>375</v>
      </c>
      <c r="BF18" s="280">
        <v>2021</v>
      </c>
      <c r="BG18" s="280">
        <v>2021</v>
      </c>
      <c r="BH18" s="280">
        <v>2019</v>
      </c>
      <c r="BI18" s="280">
        <v>2019</v>
      </c>
      <c r="BJ18" s="280">
        <v>2021</v>
      </c>
      <c r="BK18" s="280">
        <v>2021</v>
      </c>
      <c r="BL18" s="280">
        <v>2021</v>
      </c>
      <c r="BM18" s="280">
        <v>2021</v>
      </c>
      <c r="BN18" s="280">
        <v>2021</v>
      </c>
      <c r="BO18" s="280">
        <v>2020</v>
      </c>
      <c r="BP18" s="280">
        <v>2020</v>
      </c>
      <c r="BQ18" s="280" t="s">
        <v>675</v>
      </c>
      <c r="BR18" s="280">
        <v>2022</v>
      </c>
      <c r="BS18" s="280" t="s">
        <v>676</v>
      </c>
      <c r="BT18" s="280" t="s">
        <v>676</v>
      </c>
      <c r="BU18" s="280" t="s">
        <v>676</v>
      </c>
      <c r="BV18" s="280">
        <v>2022</v>
      </c>
      <c r="BW18" s="280">
        <v>2022</v>
      </c>
      <c r="BX18" s="280">
        <v>2022</v>
      </c>
      <c r="BY18" s="280">
        <v>2014</v>
      </c>
      <c r="BZ18" s="280">
        <v>2019</v>
      </c>
      <c r="CA18" s="280">
        <v>2019</v>
      </c>
      <c r="CB18" s="280">
        <v>2019</v>
      </c>
      <c r="CC18" s="280">
        <v>2019</v>
      </c>
      <c r="CD18" s="280">
        <v>2019</v>
      </c>
      <c r="CE18" s="280">
        <v>2019</v>
      </c>
      <c r="CF18" s="280">
        <v>2019</v>
      </c>
      <c r="CG18" s="280">
        <v>2021</v>
      </c>
      <c r="CH18" s="280">
        <v>2022</v>
      </c>
      <c r="CI18" s="280">
        <v>2022</v>
      </c>
      <c r="CJ18" s="280">
        <v>2022</v>
      </c>
      <c r="CK18" s="280">
        <v>2021</v>
      </c>
      <c r="CL18" s="280">
        <v>2020</v>
      </c>
      <c r="CM18" s="280">
        <v>2020</v>
      </c>
      <c r="CN18" s="280">
        <v>2014</v>
      </c>
      <c r="CO18" s="280">
        <v>2021</v>
      </c>
      <c r="CP18" s="280">
        <v>2021</v>
      </c>
      <c r="CQ18" s="280">
        <v>2021</v>
      </c>
    </row>
    <row r="19" spans="1:95" ht="14.4" x14ac:dyDescent="0.3">
      <c r="A19" s="118" t="str">
        <f>'Indicator Data'!B29</f>
        <v>Chattogram</v>
      </c>
      <c r="B19" s="118" t="str">
        <f>'Indicator Data'!C29</f>
        <v>Noakhali</v>
      </c>
      <c r="C19" s="49">
        <f>'Indicator Data'!D29</f>
        <v>2075</v>
      </c>
      <c r="D19" s="280">
        <v>2019</v>
      </c>
      <c r="E19" s="280">
        <v>2019</v>
      </c>
      <c r="F19" s="280">
        <v>2019</v>
      </c>
      <c r="G19" s="280">
        <v>2019</v>
      </c>
      <c r="H19" s="280">
        <v>2022</v>
      </c>
      <c r="I19" s="280" t="s">
        <v>395</v>
      </c>
      <c r="J19" s="280">
        <v>2022</v>
      </c>
      <c r="K19" s="280">
        <v>2022</v>
      </c>
      <c r="L19" s="280">
        <v>2022</v>
      </c>
      <c r="M19" s="280" t="s">
        <v>395</v>
      </c>
      <c r="N19" s="280">
        <v>2020</v>
      </c>
      <c r="O19" s="280">
        <v>2020</v>
      </c>
      <c r="P19" s="280">
        <v>2022</v>
      </c>
      <c r="Q19" s="280" t="s">
        <v>396</v>
      </c>
      <c r="R19" s="280" t="s">
        <v>396</v>
      </c>
      <c r="S19" s="280">
        <v>2022</v>
      </c>
      <c r="T19" s="280">
        <v>2022</v>
      </c>
      <c r="U19" s="280" t="s">
        <v>673</v>
      </c>
      <c r="V19" s="280">
        <v>2021</v>
      </c>
      <c r="W19" s="280">
        <v>2021</v>
      </c>
      <c r="X19" s="280">
        <v>2021</v>
      </c>
      <c r="Y19" s="280" t="s">
        <v>674</v>
      </c>
      <c r="Z19" s="280">
        <v>2021</v>
      </c>
      <c r="AA19" s="280">
        <v>2014</v>
      </c>
      <c r="AB19" s="280">
        <v>2021</v>
      </c>
      <c r="AC19" s="280">
        <v>2021</v>
      </c>
      <c r="AD19" s="280">
        <v>2020</v>
      </c>
      <c r="AE19" s="280">
        <v>2021</v>
      </c>
      <c r="AF19" s="280">
        <v>2021</v>
      </c>
      <c r="AG19" s="280">
        <v>2021</v>
      </c>
      <c r="AH19" s="280">
        <v>2021</v>
      </c>
      <c r="AI19" s="280">
        <v>2016</v>
      </c>
      <c r="AJ19" s="280">
        <v>2019</v>
      </c>
      <c r="AK19" s="280">
        <v>2019</v>
      </c>
      <c r="AL19" s="280">
        <v>2019</v>
      </c>
      <c r="AM19" s="280">
        <v>2020</v>
      </c>
      <c r="AN19" s="280">
        <v>2019</v>
      </c>
      <c r="AO19" s="280">
        <v>2019</v>
      </c>
      <c r="AP19" s="280">
        <v>2020</v>
      </c>
      <c r="AQ19" s="280">
        <v>2016</v>
      </c>
      <c r="AR19" s="280">
        <v>2019</v>
      </c>
      <c r="AS19" s="280">
        <v>2020</v>
      </c>
      <c r="AT19" s="280">
        <v>2020</v>
      </c>
      <c r="AU19" s="280" t="s">
        <v>395</v>
      </c>
      <c r="AV19" s="280">
        <v>2021</v>
      </c>
      <c r="AW19" s="280" t="s">
        <v>375</v>
      </c>
      <c r="AX19" s="280">
        <v>2022</v>
      </c>
      <c r="AY19" s="280">
        <v>2020</v>
      </c>
      <c r="AZ19" s="280">
        <v>2019</v>
      </c>
      <c r="BA19" s="280">
        <v>2019</v>
      </c>
      <c r="BB19" s="280">
        <v>2019</v>
      </c>
      <c r="BC19" s="280" t="s">
        <v>375</v>
      </c>
      <c r="BD19" s="280" t="s">
        <v>375</v>
      </c>
      <c r="BE19" s="280" t="s">
        <v>375</v>
      </c>
      <c r="BF19" s="280">
        <v>2021</v>
      </c>
      <c r="BG19" s="280">
        <v>2021</v>
      </c>
      <c r="BH19" s="280">
        <v>2019</v>
      </c>
      <c r="BI19" s="280">
        <v>2019</v>
      </c>
      <c r="BJ19" s="280">
        <v>2021</v>
      </c>
      <c r="BK19" s="280">
        <v>2021</v>
      </c>
      <c r="BL19" s="280">
        <v>2021</v>
      </c>
      <c r="BM19" s="280">
        <v>2021</v>
      </c>
      <c r="BN19" s="280">
        <v>2021</v>
      </c>
      <c r="BO19" s="280">
        <v>2020</v>
      </c>
      <c r="BP19" s="280">
        <v>2020</v>
      </c>
      <c r="BQ19" s="280" t="s">
        <v>675</v>
      </c>
      <c r="BR19" s="280">
        <v>2022</v>
      </c>
      <c r="BS19" s="280" t="s">
        <v>676</v>
      </c>
      <c r="BT19" s="280" t="s">
        <v>676</v>
      </c>
      <c r="BU19" s="280" t="s">
        <v>676</v>
      </c>
      <c r="BV19" s="280">
        <v>2022</v>
      </c>
      <c r="BW19" s="280">
        <v>2022</v>
      </c>
      <c r="BX19" s="280">
        <v>2022</v>
      </c>
      <c r="BY19" s="280">
        <v>2014</v>
      </c>
      <c r="BZ19" s="280">
        <v>2019</v>
      </c>
      <c r="CA19" s="280">
        <v>2019</v>
      </c>
      <c r="CB19" s="280">
        <v>2019</v>
      </c>
      <c r="CC19" s="280">
        <v>2019</v>
      </c>
      <c r="CD19" s="280">
        <v>2019</v>
      </c>
      <c r="CE19" s="280">
        <v>2019</v>
      </c>
      <c r="CF19" s="280">
        <v>2019</v>
      </c>
      <c r="CG19" s="280">
        <v>2021</v>
      </c>
      <c r="CH19" s="280">
        <v>2022</v>
      </c>
      <c r="CI19" s="280">
        <v>2022</v>
      </c>
      <c r="CJ19" s="280">
        <v>2022</v>
      </c>
      <c r="CK19" s="280">
        <v>2021</v>
      </c>
      <c r="CL19" s="280">
        <v>2020</v>
      </c>
      <c r="CM19" s="280">
        <v>2020</v>
      </c>
      <c r="CN19" s="280">
        <v>2014</v>
      </c>
      <c r="CO19" s="280">
        <v>2021</v>
      </c>
      <c r="CP19" s="280">
        <v>2021</v>
      </c>
      <c r="CQ19" s="280">
        <v>2021</v>
      </c>
    </row>
    <row r="20" spans="1:95" ht="15.75" customHeight="1" x14ac:dyDescent="0.3">
      <c r="A20" s="118" t="str">
        <f>'Indicator Data'!B30</f>
        <v>Chattogram</v>
      </c>
      <c r="B20" s="118" t="str">
        <f>'Indicator Data'!C30</f>
        <v>Rangamati</v>
      </c>
      <c r="C20" s="49">
        <f>'Indicator Data'!D30</f>
        <v>2084</v>
      </c>
      <c r="D20" s="280">
        <v>2019</v>
      </c>
      <c r="E20" s="280">
        <v>2019</v>
      </c>
      <c r="F20" s="280">
        <v>2019</v>
      </c>
      <c r="G20" s="280">
        <v>2019</v>
      </c>
      <c r="H20" s="280">
        <v>2022</v>
      </c>
      <c r="I20" s="280" t="s">
        <v>395</v>
      </c>
      <c r="J20" s="280">
        <v>2022</v>
      </c>
      <c r="K20" s="280">
        <v>2022</v>
      </c>
      <c r="L20" s="280">
        <v>2022</v>
      </c>
      <c r="M20" s="280" t="s">
        <v>395</v>
      </c>
      <c r="N20" s="280">
        <v>2020</v>
      </c>
      <c r="O20" s="280">
        <v>2020</v>
      </c>
      <c r="P20" s="280">
        <v>2022</v>
      </c>
      <c r="Q20" s="280" t="s">
        <v>396</v>
      </c>
      <c r="R20" s="280" t="s">
        <v>396</v>
      </c>
      <c r="S20" s="280">
        <v>2022</v>
      </c>
      <c r="T20" s="280">
        <v>2022</v>
      </c>
      <c r="U20" s="280" t="s">
        <v>673</v>
      </c>
      <c r="V20" s="280">
        <v>2021</v>
      </c>
      <c r="W20" s="280">
        <v>2021</v>
      </c>
      <c r="X20" s="280">
        <v>2021</v>
      </c>
      <c r="Y20" s="280" t="s">
        <v>674</v>
      </c>
      <c r="Z20" s="280">
        <v>2021</v>
      </c>
      <c r="AA20" s="280">
        <v>2014</v>
      </c>
      <c r="AB20" s="280">
        <v>2021</v>
      </c>
      <c r="AC20" s="280">
        <v>2021</v>
      </c>
      <c r="AD20" s="280">
        <v>2020</v>
      </c>
      <c r="AE20" s="280">
        <v>2021</v>
      </c>
      <c r="AF20" s="280">
        <v>2021</v>
      </c>
      <c r="AG20" s="280">
        <v>2021</v>
      </c>
      <c r="AH20" s="280">
        <v>2021</v>
      </c>
      <c r="AI20" s="280">
        <v>2016</v>
      </c>
      <c r="AJ20" s="280">
        <v>2019</v>
      </c>
      <c r="AK20" s="280">
        <v>2019</v>
      </c>
      <c r="AL20" s="280">
        <v>2019</v>
      </c>
      <c r="AM20" s="280">
        <v>2020</v>
      </c>
      <c r="AN20" s="280">
        <v>2019</v>
      </c>
      <c r="AO20" s="280">
        <v>2019</v>
      </c>
      <c r="AP20" s="280">
        <v>2020</v>
      </c>
      <c r="AQ20" s="280">
        <v>2016</v>
      </c>
      <c r="AR20" s="280">
        <v>2019</v>
      </c>
      <c r="AS20" s="280">
        <v>2020</v>
      </c>
      <c r="AT20" s="280">
        <v>2020</v>
      </c>
      <c r="AU20" s="280" t="s">
        <v>395</v>
      </c>
      <c r="AV20" s="280">
        <v>2021</v>
      </c>
      <c r="AW20" s="280" t="s">
        <v>375</v>
      </c>
      <c r="AX20" s="280">
        <v>2022</v>
      </c>
      <c r="AY20" s="280">
        <v>2020</v>
      </c>
      <c r="AZ20" s="280">
        <v>2019</v>
      </c>
      <c r="BA20" s="280">
        <v>2019</v>
      </c>
      <c r="BB20" s="280">
        <v>2019</v>
      </c>
      <c r="BC20" s="280" t="s">
        <v>375</v>
      </c>
      <c r="BD20" s="280" t="s">
        <v>375</v>
      </c>
      <c r="BE20" s="280" t="s">
        <v>375</v>
      </c>
      <c r="BF20" s="280">
        <v>2021</v>
      </c>
      <c r="BG20" s="280">
        <v>2021</v>
      </c>
      <c r="BH20" s="280">
        <v>2019</v>
      </c>
      <c r="BI20" s="280">
        <v>2019</v>
      </c>
      <c r="BJ20" s="280">
        <v>2021</v>
      </c>
      <c r="BK20" s="280">
        <v>2021</v>
      </c>
      <c r="BL20" s="280">
        <v>2021</v>
      </c>
      <c r="BM20" s="280">
        <v>2021</v>
      </c>
      <c r="BN20" s="280">
        <v>2021</v>
      </c>
      <c r="BO20" s="280">
        <v>2020</v>
      </c>
      <c r="BP20" s="280">
        <v>2020</v>
      </c>
      <c r="BQ20" s="280" t="s">
        <v>675</v>
      </c>
      <c r="BR20" s="280">
        <v>2022</v>
      </c>
      <c r="BS20" s="280" t="s">
        <v>676</v>
      </c>
      <c r="BT20" s="280" t="s">
        <v>676</v>
      </c>
      <c r="BU20" s="280" t="s">
        <v>676</v>
      </c>
      <c r="BV20" s="280">
        <v>2022</v>
      </c>
      <c r="BW20" s="280">
        <v>2022</v>
      </c>
      <c r="BX20" s="280">
        <v>2022</v>
      </c>
      <c r="BY20" s="280">
        <v>2014</v>
      </c>
      <c r="BZ20" s="280">
        <v>2019</v>
      </c>
      <c r="CA20" s="280">
        <v>2019</v>
      </c>
      <c r="CB20" s="280">
        <v>2019</v>
      </c>
      <c r="CC20" s="280">
        <v>2019</v>
      </c>
      <c r="CD20" s="280">
        <v>2019</v>
      </c>
      <c r="CE20" s="280">
        <v>2019</v>
      </c>
      <c r="CF20" s="280">
        <v>2019</v>
      </c>
      <c r="CG20" s="280">
        <v>2021</v>
      </c>
      <c r="CH20" s="280">
        <v>2022</v>
      </c>
      <c r="CI20" s="280">
        <v>2022</v>
      </c>
      <c r="CJ20" s="280">
        <v>2022</v>
      </c>
      <c r="CK20" s="280">
        <v>2021</v>
      </c>
      <c r="CL20" s="280">
        <v>2020</v>
      </c>
      <c r="CM20" s="280">
        <v>2020</v>
      </c>
      <c r="CN20" s="280">
        <v>2014</v>
      </c>
      <c r="CO20" s="280">
        <v>2021</v>
      </c>
      <c r="CP20" s="280">
        <v>2021</v>
      </c>
      <c r="CQ20" s="280">
        <v>2021</v>
      </c>
    </row>
    <row r="21" spans="1:95" ht="15.75" customHeight="1" x14ac:dyDescent="0.3">
      <c r="A21" s="118" t="str">
        <f>'Indicator Data'!B31</f>
        <v>Dhaka</v>
      </c>
      <c r="B21" s="118" t="str">
        <f>'Indicator Data'!C31</f>
        <v>Dhaka</v>
      </c>
      <c r="C21" s="49">
        <f>'Indicator Data'!D31</f>
        <v>3026</v>
      </c>
      <c r="D21" s="280">
        <v>2019</v>
      </c>
      <c r="E21" s="280">
        <v>2019</v>
      </c>
      <c r="F21" s="280">
        <v>2019</v>
      </c>
      <c r="G21" s="280">
        <v>2019</v>
      </c>
      <c r="H21" s="280">
        <v>2022</v>
      </c>
      <c r="I21" s="280" t="s">
        <v>395</v>
      </c>
      <c r="J21" s="280">
        <v>2022</v>
      </c>
      <c r="K21" s="280">
        <v>2022</v>
      </c>
      <c r="L21" s="280">
        <v>2022</v>
      </c>
      <c r="M21" s="280" t="s">
        <v>395</v>
      </c>
      <c r="N21" s="280">
        <v>2020</v>
      </c>
      <c r="O21" s="280">
        <v>2020</v>
      </c>
      <c r="P21" s="280">
        <v>2022</v>
      </c>
      <c r="Q21" s="280" t="s">
        <v>396</v>
      </c>
      <c r="R21" s="280" t="s">
        <v>396</v>
      </c>
      <c r="S21" s="280">
        <v>2022</v>
      </c>
      <c r="T21" s="280">
        <v>2022</v>
      </c>
      <c r="U21" s="280" t="s">
        <v>673</v>
      </c>
      <c r="V21" s="280">
        <v>2021</v>
      </c>
      <c r="W21" s="280">
        <v>2021</v>
      </c>
      <c r="X21" s="280">
        <v>2021</v>
      </c>
      <c r="Y21" s="280" t="s">
        <v>674</v>
      </c>
      <c r="Z21" s="280">
        <v>2021</v>
      </c>
      <c r="AA21" s="280">
        <v>2014</v>
      </c>
      <c r="AB21" s="280">
        <v>2021</v>
      </c>
      <c r="AC21" s="280">
        <v>2021</v>
      </c>
      <c r="AD21" s="280">
        <v>2020</v>
      </c>
      <c r="AE21" s="280">
        <v>2021</v>
      </c>
      <c r="AF21" s="280">
        <v>2021</v>
      </c>
      <c r="AG21" s="280">
        <v>2021</v>
      </c>
      <c r="AH21" s="280">
        <v>2021</v>
      </c>
      <c r="AI21" s="280">
        <v>2016</v>
      </c>
      <c r="AJ21" s="280">
        <v>2019</v>
      </c>
      <c r="AK21" s="280">
        <v>2019</v>
      </c>
      <c r="AL21" s="280">
        <v>2019</v>
      </c>
      <c r="AM21" s="280">
        <v>2020</v>
      </c>
      <c r="AN21" s="280">
        <v>2019</v>
      </c>
      <c r="AO21" s="280">
        <v>2019</v>
      </c>
      <c r="AP21" s="280">
        <v>2020</v>
      </c>
      <c r="AQ21" s="280">
        <v>2016</v>
      </c>
      <c r="AR21" s="280">
        <v>2019</v>
      </c>
      <c r="AS21" s="280">
        <v>2020</v>
      </c>
      <c r="AT21" s="280">
        <v>2020</v>
      </c>
      <c r="AU21" s="280" t="s">
        <v>395</v>
      </c>
      <c r="AV21" s="280">
        <v>2021</v>
      </c>
      <c r="AW21" s="280" t="s">
        <v>375</v>
      </c>
      <c r="AX21" s="280">
        <v>2022</v>
      </c>
      <c r="AY21" s="280">
        <v>2020</v>
      </c>
      <c r="AZ21" s="280">
        <v>2019</v>
      </c>
      <c r="BA21" s="280">
        <v>2019</v>
      </c>
      <c r="BB21" s="280">
        <v>2019</v>
      </c>
      <c r="BC21" s="280" t="s">
        <v>375</v>
      </c>
      <c r="BD21" s="280" t="s">
        <v>375</v>
      </c>
      <c r="BE21" s="280" t="s">
        <v>375</v>
      </c>
      <c r="BF21" s="280">
        <v>2021</v>
      </c>
      <c r="BG21" s="280">
        <v>2021</v>
      </c>
      <c r="BH21" s="280">
        <v>2019</v>
      </c>
      <c r="BI21" s="280">
        <v>2019</v>
      </c>
      <c r="BJ21" s="280">
        <v>2021</v>
      </c>
      <c r="BK21" s="280">
        <v>2021</v>
      </c>
      <c r="BL21" s="280">
        <v>2021</v>
      </c>
      <c r="BM21" s="280">
        <v>2021</v>
      </c>
      <c r="BN21" s="280">
        <v>2021</v>
      </c>
      <c r="BO21" s="280">
        <v>2020</v>
      </c>
      <c r="BP21" s="280">
        <v>2020</v>
      </c>
      <c r="BQ21" s="280" t="s">
        <v>675</v>
      </c>
      <c r="BR21" s="280">
        <v>2022</v>
      </c>
      <c r="BS21" s="280" t="s">
        <v>676</v>
      </c>
      <c r="BT21" s="280" t="s">
        <v>676</v>
      </c>
      <c r="BU21" s="280" t="s">
        <v>676</v>
      </c>
      <c r="BV21" s="280">
        <v>2022</v>
      </c>
      <c r="BW21" s="280">
        <v>2022</v>
      </c>
      <c r="BX21" s="280">
        <v>2022</v>
      </c>
      <c r="BY21" s="280">
        <v>2014</v>
      </c>
      <c r="BZ21" s="280">
        <v>2019</v>
      </c>
      <c r="CA21" s="280">
        <v>2019</v>
      </c>
      <c r="CB21" s="280">
        <v>2019</v>
      </c>
      <c r="CC21" s="280">
        <v>2019</v>
      </c>
      <c r="CD21" s="280">
        <v>2019</v>
      </c>
      <c r="CE21" s="280">
        <v>2019</v>
      </c>
      <c r="CF21" s="280">
        <v>2019</v>
      </c>
      <c r="CG21" s="280">
        <v>2021</v>
      </c>
      <c r="CH21" s="280">
        <v>2022</v>
      </c>
      <c r="CI21" s="280">
        <v>2022</v>
      </c>
      <c r="CJ21" s="280">
        <v>2022</v>
      </c>
      <c r="CK21" s="280">
        <v>2021</v>
      </c>
      <c r="CL21" s="280">
        <v>2020</v>
      </c>
      <c r="CM21" s="280">
        <v>2020</v>
      </c>
      <c r="CN21" s="280">
        <v>2014</v>
      </c>
      <c r="CO21" s="280">
        <v>2021</v>
      </c>
      <c r="CP21" s="280">
        <v>2021</v>
      </c>
      <c r="CQ21" s="280">
        <v>2021</v>
      </c>
    </row>
    <row r="22" spans="1:95" ht="15.75" customHeight="1" x14ac:dyDescent="0.3">
      <c r="A22" s="118" t="str">
        <f>'Indicator Data'!B32</f>
        <v>Dhaka</v>
      </c>
      <c r="B22" s="118" t="str">
        <f>'Indicator Data'!C32</f>
        <v>Faridpur</v>
      </c>
      <c r="C22" s="49">
        <f>'Indicator Data'!D32</f>
        <v>3029</v>
      </c>
      <c r="D22" s="280">
        <v>2019</v>
      </c>
      <c r="E22" s="280">
        <v>2019</v>
      </c>
      <c r="F22" s="280">
        <v>2019</v>
      </c>
      <c r="G22" s="280">
        <v>2019</v>
      </c>
      <c r="H22" s="280">
        <v>2022</v>
      </c>
      <c r="I22" s="280" t="s">
        <v>395</v>
      </c>
      <c r="J22" s="280">
        <v>2022</v>
      </c>
      <c r="K22" s="280">
        <v>2022</v>
      </c>
      <c r="L22" s="280">
        <v>2022</v>
      </c>
      <c r="M22" s="280" t="s">
        <v>395</v>
      </c>
      <c r="N22" s="280">
        <v>2020</v>
      </c>
      <c r="O22" s="280">
        <v>2020</v>
      </c>
      <c r="P22" s="280">
        <v>2022</v>
      </c>
      <c r="Q22" s="280" t="s">
        <v>396</v>
      </c>
      <c r="R22" s="280" t="s">
        <v>396</v>
      </c>
      <c r="S22" s="280">
        <v>2022</v>
      </c>
      <c r="T22" s="280">
        <v>2022</v>
      </c>
      <c r="U22" s="280" t="s">
        <v>673</v>
      </c>
      <c r="V22" s="280">
        <v>2021</v>
      </c>
      <c r="W22" s="280">
        <v>2021</v>
      </c>
      <c r="X22" s="280">
        <v>2021</v>
      </c>
      <c r="Y22" s="280" t="s">
        <v>674</v>
      </c>
      <c r="Z22" s="280">
        <v>2021</v>
      </c>
      <c r="AA22" s="280">
        <v>2014</v>
      </c>
      <c r="AB22" s="280">
        <v>2021</v>
      </c>
      <c r="AC22" s="280">
        <v>2021</v>
      </c>
      <c r="AD22" s="280">
        <v>2020</v>
      </c>
      <c r="AE22" s="280">
        <v>2021</v>
      </c>
      <c r="AF22" s="280">
        <v>2021</v>
      </c>
      <c r="AG22" s="280">
        <v>2021</v>
      </c>
      <c r="AH22" s="280">
        <v>2021</v>
      </c>
      <c r="AI22" s="280">
        <v>2016</v>
      </c>
      <c r="AJ22" s="280">
        <v>2019</v>
      </c>
      <c r="AK22" s="280">
        <v>2019</v>
      </c>
      <c r="AL22" s="280">
        <v>2019</v>
      </c>
      <c r="AM22" s="280">
        <v>2020</v>
      </c>
      <c r="AN22" s="280">
        <v>2019</v>
      </c>
      <c r="AO22" s="280">
        <v>2019</v>
      </c>
      <c r="AP22" s="280">
        <v>2020</v>
      </c>
      <c r="AQ22" s="280">
        <v>2016</v>
      </c>
      <c r="AR22" s="280">
        <v>2019</v>
      </c>
      <c r="AS22" s="280">
        <v>2020</v>
      </c>
      <c r="AT22" s="280">
        <v>2020</v>
      </c>
      <c r="AU22" s="280" t="s">
        <v>395</v>
      </c>
      <c r="AV22" s="280">
        <v>2021</v>
      </c>
      <c r="AW22" s="280" t="s">
        <v>375</v>
      </c>
      <c r="AX22" s="280">
        <v>2022</v>
      </c>
      <c r="AY22" s="280">
        <v>2020</v>
      </c>
      <c r="AZ22" s="280">
        <v>2019</v>
      </c>
      <c r="BA22" s="280">
        <v>2019</v>
      </c>
      <c r="BB22" s="280">
        <v>2019</v>
      </c>
      <c r="BC22" s="280" t="s">
        <v>375</v>
      </c>
      <c r="BD22" s="280" t="s">
        <v>375</v>
      </c>
      <c r="BE22" s="280" t="s">
        <v>375</v>
      </c>
      <c r="BF22" s="280">
        <v>2021</v>
      </c>
      <c r="BG22" s="280">
        <v>2021</v>
      </c>
      <c r="BH22" s="280">
        <v>2019</v>
      </c>
      <c r="BI22" s="280">
        <v>2019</v>
      </c>
      <c r="BJ22" s="280">
        <v>2021</v>
      </c>
      <c r="BK22" s="280">
        <v>2021</v>
      </c>
      <c r="BL22" s="280">
        <v>2021</v>
      </c>
      <c r="BM22" s="280">
        <v>2021</v>
      </c>
      <c r="BN22" s="280">
        <v>2021</v>
      </c>
      <c r="BO22" s="280">
        <v>2020</v>
      </c>
      <c r="BP22" s="280">
        <v>2020</v>
      </c>
      <c r="BQ22" s="280" t="s">
        <v>675</v>
      </c>
      <c r="BR22" s="280">
        <v>2022</v>
      </c>
      <c r="BS22" s="280" t="s">
        <v>676</v>
      </c>
      <c r="BT22" s="280" t="s">
        <v>676</v>
      </c>
      <c r="BU22" s="280" t="s">
        <v>676</v>
      </c>
      <c r="BV22" s="280">
        <v>2022</v>
      </c>
      <c r="BW22" s="280">
        <v>2022</v>
      </c>
      <c r="BX22" s="280">
        <v>2022</v>
      </c>
      <c r="BY22" s="280">
        <v>2014</v>
      </c>
      <c r="BZ22" s="280">
        <v>2019</v>
      </c>
      <c r="CA22" s="280">
        <v>2019</v>
      </c>
      <c r="CB22" s="280">
        <v>2019</v>
      </c>
      <c r="CC22" s="280">
        <v>2019</v>
      </c>
      <c r="CD22" s="280">
        <v>2019</v>
      </c>
      <c r="CE22" s="280">
        <v>2019</v>
      </c>
      <c r="CF22" s="280">
        <v>2019</v>
      </c>
      <c r="CG22" s="280">
        <v>2021</v>
      </c>
      <c r="CH22" s="280">
        <v>2022</v>
      </c>
      <c r="CI22" s="280">
        <v>2022</v>
      </c>
      <c r="CJ22" s="280">
        <v>2022</v>
      </c>
      <c r="CK22" s="280">
        <v>2021</v>
      </c>
      <c r="CL22" s="280">
        <v>2020</v>
      </c>
      <c r="CM22" s="280">
        <v>2020</v>
      </c>
      <c r="CN22" s="280">
        <v>2014</v>
      </c>
      <c r="CO22" s="280">
        <v>2021</v>
      </c>
      <c r="CP22" s="280">
        <v>2021</v>
      </c>
      <c r="CQ22" s="280">
        <v>2021</v>
      </c>
    </row>
    <row r="23" spans="1:95" ht="15.75" customHeight="1" x14ac:dyDescent="0.3">
      <c r="A23" s="118" t="str">
        <f>'Indicator Data'!B33</f>
        <v>Dhaka</v>
      </c>
      <c r="B23" s="118" t="str">
        <f>'Indicator Data'!C33</f>
        <v>Gazipur</v>
      </c>
      <c r="C23" s="49">
        <f>'Indicator Data'!D33</f>
        <v>3033</v>
      </c>
      <c r="D23" s="280">
        <v>2019</v>
      </c>
      <c r="E23" s="280">
        <v>2019</v>
      </c>
      <c r="F23" s="280">
        <v>2019</v>
      </c>
      <c r="G23" s="280">
        <v>2019</v>
      </c>
      <c r="H23" s="280">
        <v>2022</v>
      </c>
      <c r="I23" s="280" t="s">
        <v>395</v>
      </c>
      <c r="J23" s="280">
        <v>2022</v>
      </c>
      <c r="K23" s="280">
        <v>2022</v>
      </c>
      <c r="L23" s="280">
        <v>2022</v>
      </c>
      <c r="M23" s="280" t="s">
        <v>395</v>
      </c>
      <c r="N23" s="280">
        <v>2020</v>
      </c>
      <c r="O23" s="280">
        <v>2020</v>
      </c>
      <c r="P23" s="280">
        <v>2022</v>
      </c>
      <c r="Q23" s="280" t="s">
        <v>396</v>
      </c>
      <c r="R23" s="280" t="s">
        <v>396</v>
      </c>
      <c r="S23" s="280">
        <v>2022</v>
      </c>
      <c r="T23" s="280">
        <v>2022</v>
      </c>
      <c r="U23" s="280" t="s">
        <v>673</v>
      </c>
      <c r="V23" s="280">
        <v>2021</v>
      </c>
      <c r="W23" s="280">
        <v>2021</v>
      </c>
      <c r="X23" s="280">
        <v>2021</v>
      </c>
      <c r="Y23" s="280" t="s">
        <v>674</v>
      </c>
      <c r="Z23" s="280">
        <v>2021</v>
      </c>
      <c r="AA23" s="280">
        <v>2014</v>
      </c>
      <c r="AB23" s="280">
        <v>2021</v>
      </c>
      <c r="AC23" s="280">
        <v>2021</v>
      </c>
      <c r="AD23" s="280">
        <v>2020</v>
      </c>
      <c r="AE23" s="280">
        <v>2021</v>
      </c>
      <c r="AF23" s="280">
        <v>2021</v>
      </c>
      <c r="AG23" s="280">
        <v>2021</v>
      </c>
      <c r="AH23" s="280">
        <v>2021</v>
      </c>
      <c r="AI23" s="280">
        <v>2016</v>
      </c>
      <c r="AJ23" s="280">
        <v>2019</v>
      </c>
      <c r="AK23" s="280">
        <v>2019</v>
      </c>
      <c r="AL23" s="280">
        <v>2019</v>
      </c>
      <c r="AM23" s="280">
        <v>2020</v>
      </c>
      <c r="AN23" s="280">
        <v>2019</v>
      </c>
      <c r="AO23" s="280">
        <v>2019</v>
      </c>
      <c r="AP23" s="280">
        <v>2020</v>
      </c>
      <c r="AQ23" s="280">
        <v>2016</v>
      </c>
      <c r="AR23" s="280">
        <v>2019</v>
      </c>
      <c r="AS23" s="280">
        <v>2020</v>
      </c>
      <c r="AT23" s="280">
        <v>2020</v>
      </c>
      <c r="AU23" s="280" t="s">
        <v>395</v>
      </c>
      <c r="AV23" s="280">
        <v>2021</v>
      </c>
      <c r="AW23" s="280" t="s">
        <v>375</v>
      </c>
      <c r="AX23" s="280">
        <v>2022</v>
      </c>
      <c r="AY23" s="280">
        <v>2020</v>
      </c>
      <c r="AZ23" s="280">
        <v>2019</v>
      </c>
      <c r="BA23" s="280">
        <v>2019</v>
      </c>
      <c r="BB23" s="280">
        <v>2019</v>
      </c>
      <c r="BC23" s="280" t="s">
        <v>375</v>
      </c>
      <c r="BD23" s="280" t="s">
        <v>375</v>
      </c>
      <c r="BE23" s="280" t="s">
        <v>375</v>
      </c>
      <c r="BF23" s="280">
        <v>2021</v>
      </c>
      <c r="BG23" s="280">
        <v>2021</v>
      </c>
      <c r="BH23" s="280">
        <v>2019</v>
      </c>
      <c r="BI23" s="280">
        <v>2019</v>
      </c>
      <c r="BJ23" s="280">
        <v>2021</v>
      </c>
      <c r="BK23" s="280">
        <v>2021</v>
      </c>
      <c r="BL23" s="280">
        <v>2021</v>
      </c>
      <c r="BM23" s="280">
        <v>2021</v>
      </c>
      <c r="BN23" s="280">
        <v>2021</v>
      </c>
      <c r="BO23" s="280">
        <v>2020</v>
      </c>
      <c r="BP23" s="280">
        <v>2020</v>
      </c>
      <c r="BQ23" s="280" t="s">
        <v>675</v>
      </c>
      <c r="BR23" s="280">
        <v>2022</v>
      </c>
      <c r="BS23" s="280" t="s">
        <v>676</v>
      </c>
      <c r="BT23" s="280" t="s">
        <v>676</v>
      </c>
      <c r="BU23" s="280" t="s">
        <v>676</v>
      </c>
      <c r="BV23" s="280">
        <v>2022</v>
      </c>
      <c r="BW23" s="280">
        <v>2022</v>
      </c>
      <c r="BX23" s="280">
        <v>2022</v>
      </c>
      <c r="BY23" s="280">
        <v>2014</v>
      </c>
      <c r="BZ23" s="280">
        <v>2019</v>
      </c>
      <c r="CA23" s="280">
        <v>2019</v>
      </c>
      <c r="CB23" s="280">
        <v>2019</v>
      </c>
      <c r="CC23" s="280">
        <v>2019</v>
      </c>
      <c r="CD23" s="280">
        <v>2019</v>
      </c>
      <c r="CE23" s="280">
        <v>2019</v>
      </c>
      <c r="CF23" s="280">
        <v>2019</v>
      </c>
      <c r="CG23" s="280">
        <v>2021</v>
      </c>
      <c r="CH23" s="280">
        <v>2022</v>
      </c>
      <c r="CI23" s="280">
        <v>2022</v>
      </c>
      <c r="CJ23" s="280">
        <v>2022</v>
      </c>
      <c r="CK23" s="280">
        <v>2021</v>
      </c>
      <c r="CL23" s="280">
        <v>2020</v>
      </c>
      <c r="CM23" s="280">
        <v>2020</v>
      </c>
      <c r="CN23" s="280">
        <v>2014</v>
      </c>
      <c r="CO23" s="280">
        <v>2021</v>
      </c>
      <c r="CP23" s="280">
        <v>2021</v>
      </c>
      <c r="CQ23" s="280">
        <v>2021</v>
      </c>
    </row>
    <row r="24" spans="1:95" ht="15.75" customHeight="1" x14ac:dyDescent="0.3">
      <c r="A24" s="118" t="str">
        <f>'Indicator Data'!B34</f>
        <v>Dhaka</v>
      </c>
      <c r="B24" s="118" t="str">
        <f>'Indicator Data'!C34</f>
        <v>Gopalganj</v>
      </c>
      <c r="C24" s="49">
        <f>'Indicator Data'!D34</f>
        <v>3035</v>
      </c>
      <c r="D24" s="280">
        <v>2019</v>
      </c>
      <c r="E24" s="280">
        <v>2019</v>
      </c>
      <c r="F24" s="280">
        <v>2019</v>
      </c>
      <c r="G24" s="280">
        <v>2019</v>
      </c>
      <c r="H24" s="280">
        <v>2022</v>
      </c>
      <c r="I24" s="280" t="s">
        <v>395</v>
      </c>
      <c r="J24" s="280">
        <v>2022</v>
      </c>
      <c r="K24" s="280">
        <v>2022</v>
      </c>
      <c r="L24" s="280">
        <v>2022</v>
      </c>
      <c r="M24" s="280" t="s">
        <v>395</v>
      </c>
      <c r="N24" s="280">
        <v>2020</v>
      </c>
      <c r="O24" s="280">
        <v>2020</v>
      </c>
      <c r="P24" s="280">
        <v>2022</v>
      </c>
      <c r="Q24" s="280" t="s">
        <v>396</v>
      </c>
      <c r="R24" s="280" t="s">
        <v>396</v>
      </c>
      <c r="S24" s="280">
        <v>2022</v>
      </c>
      <c r="T24" s="280">
        <v>2022</v>
      </c>
      <c r="U24" s="280" t="s">
        <v>673</v>
      </c>
      <c r="V24" s="280">
        <v>2021</v>
      </c>
      <c r="W24" s="280">
        <v>2021</v>
      </c>
      <c r="X24" s="280">
        <v>2021</v>
      </c>
      <c r="Y24" s="280" t="s">
        <v>674</v>
      </c>
      <c r="Z24" s="280">
        <v>2021</v>
      </c>
      <c r="AA24" s="280">
        <v>2014</v>
      </c>
      <c r="AB24" s="280">
        <v>2021</v>
      </c>
      <c r="AC24" s="280">
        <v>2021</v>
      </c>
      <c r="AD24" s="280">
        <v>2020</v>
      </c>
      <c r="AE24" s="280">
        <v>2021</v>
      </c>
      <c r="AF24" s="280">
        <v>2021</v>
      </c>
      <c r="AG24" s="280">
        <v>2021</v>
      </c>
      <c r="AH24" s="280">
        <v>2021</v>
      </c>
      <c r="AI24" s="280">
        <v>2016</v>
      </c>
      <c r="AJ24" s="280">
        <v>2019</v>
      </c>
      <c r="AK24" s="280">
        <v>2019</v>
      </c>
      <c r="AL24" s="280">
        <v>2019</v>
      </c>
      <c r="AM24" s="280">
        <v>2020</v>
      </c>
      <c r="AN24" s="280">
        <v>2019</v>
      </c>
      <c r="AO24" s="280">
        <v>2019</v>
      </c>
      <c r="AP24" s="280">
        <v>2020</v>
      </c>
      <c r="AQ24" s="280">
        <v>2016</v>
      </c>
      <c r="AR24" s="280">
        <v>2019</v>
      </c>
      <c r="AS24" s="280">
        <v>2020</v>
      </c>
      <c r="AT24" s="280">
        <v>2020</v>
      </c>
      <c r="AU24" s="280" t="s">
        <v>395</v>
      </c>
      <c r="AV24" s="280">
        <v>2021</v>
      </c>
      <c r="AW24" s="280" t="s">
        <v>375</v>
      </c>
      <c r="AX24" s="280">
        <v>2022</v>
      </c>
      <c r="AY24" s="280">
        <v>2020</v>
      </c>
      <c r="AZ24" s="280">
        <v>2019</v>
      </c>
      <c r="BA24" s="280">
        <v>2019</v>
      </c>
      <c r="BB24" s="280">
        <v>2019</v>
      </c>
      <c r="BC24" s="280" t="s">
        <v>375</v>
      </c>
      <c r="BD24" s="280" t="s">
        <v>375</v>
      </c>
      <c r="BE24" s="280" t="s">
        <v>375</v>
      </c>
      <c r="BF24" s="280">
        <v>2021</v>
      </c>
      <c r="BG24" s="280">
        <v>2021</v>
      </c>
      <c r="BH24" s="280">
        <v>2019</v>
      </c>
      <c r="BI24" s="280">
        <v>2019</v>
      </c>
      <c r="BJ24" s="280">
        <v>2021</v>
      </c>
      <c r="BK24" s="280">
        <v>2021</v>
      </c>
      <c r="BL24" s="280">
        <v>2021</v>
      </c>
      <c r="BM24" s="280">
        <v>2021</v>
      </c>
      <c r="BN24" s="280">
        <v>2021</v>
      </c>
      <c r="BO24" s="280">
        <v>2020</v>
      </c>
      <c r="BP24" s="280">
        <v>2020</v>
      </c>
      <c r="BQ24" s="280" t="s">
        <v>675</v>
      </c>
      <c r="BR24" s="280">
        <v>2022</v>
      </c>
      <c r="BS24" s="280" t="s">
        <v>676</v>
      </c>
      <c r="BT24" s="280" t="s">
        <v>676</v>
      </c>
      <c r="BU24" s="280" t="s">
        <v>676</v>
      </c>
      <c r="BV24" s="280">
        <v>2022</v>
      </c>
      <c r="BW24" s="280">
        <v>2022</v>
      </c>
      <c r="BX24" s="280">
        <v>2022</v>
      </c>
      <c r="BY24" s="280">
        <v>2014</v>
      </c>
      <c r="BZ24" s="280">
        <v>2019</v>
      </c>
      <c r="CA24" s="280">
        <v>2019</v>
      </c>
      <c r="CB24" s="280">
        <v>2019</v>
      </c>
      <c r="CC24" s="280">
        <v>2019</v>
      </c>
      <c r="CD24" s="280">
        <v>2019</v>
      </c>
      <c r="CE24" s="280">
        <v>2019</v>
      </c>
      <c r="CF24" s="280">
        <v>2019</v>
      </c>
      <c r="CG24" s="280">
        <v>2021</v>
      </c>
      <c r="CH24" s="280">
        <v>2022</v>
      </c>
      <c r="CI24" s="280">
        <v>2022</v>
      </c>
      <c r="CJ24" s="280">
        <v>2022</v>
      </c>
      <c r="CK24" s="280">
        <v>2021</v>
      </c>
      <c r="CL24" s="280">
        <v>2020</v>
      </c>
      <c r="CM24" s="280">
        <v>2020</v>
      </c>
      <c r="CN24" s="280">
        <v>2014</v>
      </c>
      <c r="CO24" s="280">
        <v>2021</v>
      </c>
      <c r="CP24" s="280">
        <v>2021</v>
      </c>
      <c r="CQ24" s="280">
        <v>2021</v>
      </c>
    </row>
    <row r="25" spans="1:95" ht="15.75" customHeight="1" x14ac:dyDescent="0.3">
      <c r="A25" s="118" t="str">
        <f>'Indicator Data'!B35</f>
        <v>Dhaka</v>
      </c>
      <c r="B25" s="118" t="str">
        <f>'Indicator Data'!C35</f>
        <v>Kishoreganj</v>
      </c>
      <c r="C25" s="49">
        <f>'Indicator Data'!D35</f>
        <v>3048</v>
      </c>
      <c r="D25" s="280">
        <v>2019</v>
      </c>
      <c r="E25" s="280">
        <v>2019</v>
      </c>
      <c r="F25" s="280">
        <v>2019</v>
      </c>
      <c r="G25" s="280">
        <v>2019</v>
      </c>
      <c r="H25" s="280">
        <v>2022</v>
      </c>
      <c r="I25" s="280" t="s">
        <v>395</v>
      </c>
      <c r="J25" s="280">
        <v>2022</v>
      </c>
      <c r="K25" s="280">
        <v>2022</v>
      </c>
      <c r="L25" s="280">
        <v>2022</v>
      </c>
      <c r="M25" s="280" t="s">
        <v>395</v>
      </c>
      <c r="N25" s="280">
        <v>2020</v>
      </c>
      <c r="O25" s="280">
        <v>2020</v>
      </c>
      <c r="P25" s="280">
        <v>2022</v>
      </c>
      <c r="Q25" s="280" t="s">
        <v>396</v>
      </c>
      <c r="R25" s="280" t="s">
        <v>396</v>
      </c>
      <c r="S25" s="280">
        <v>2022</v>
      </c>
      <c r="T25" s="280">
        <v>2022</v>
      </c>
      <c r="U25" s="280" t="s">
        <v>673</v>
      </c>
      <c r="V25" s="280">
        <v>2021</v>
      </c>
      <c r="W25" s="280">
        <v>2021</v>
      </c>
      <c r="X25" s="280">
        <v>2021</v>
      </c>
      <c r="Y25" s="280" t="s">
        <v>674</v>
      </c>
      <c r="Z25" s="280">
        <v>2021</v>
      </c>
      <c r="AA25" s="280">
        <v>2014</v>
      </c>
      <c r="AB25" s="280">
        <v>2021</v>
      </c>
      <c r="AC25" s="280">
        <v>2021</v>
      </c>
      <c r="AD25" s="280">
        <v>2020</v>
      </c>
      <c r="AE25" s="280">
        <v>2021</v>
      </c>
      <c r="AF25" s="280">
        <v>2021</v>
      </c>
      <c r="AG25" s="280">
        <v>2021</v>
      </c>
      <c r="AH25" s="280">
        <v>2021</v>
      </c>
      <c r="AI25" s="280">
        <v>2016</v>
      </c>
      <c r="AJ25" s="280">
        <v>2019</v>
      </c>
      <c r="AK25" s="280">
        <v>2019</v>
      </c>
      <c r="AL25" s="280">
        <v>2019</v>
      </c>
      <c r="AM25" s="280">
        <v>2020</v>
      </c>
      <c r="AN25" s="280">
        <v>2019</v>
      </c>
      <c r="AO25" s="280">
        <v>2019</v>
      </c>
      <c r="AP25" s="280">
        <v>2020</v>
      </c>
      <c r="AQ25" s="280">
        <v>2016</v>
      </c>
      <c r="AR25" s="280">
        <v>2019</v>
      </c>
      <c r="AS25" s="280">
        <v>2020</v>
      </c>
      <c r="AT25" s="280">
        <v>2020</v>
      </c>
      <c r="AU25" s="280" t="s">
        <v>395</v>
      </c>
      <c r="AV25" s="280">
        <v>2021</v>
      </c>
      <c r="AW25" s="280" t="s">
        <v>375</v>
      </c>
      <c r="AX25" s="280">
        <v>2022</v>
      </c>
      <c r="AY25" s="280">
        <v>2020</v>
      </c>
      <c r="AZ25" s="280">
        <v>2019</v>
      </c>
      <c r="BA25" s="280">
        <v>2019</v>
      </c>
      <c r="BB25" s="280">
        <v>2019</v>
      </c>
      <c r="BC25" s="280" t="s">
        <v>375</v>
      </c>
      <c r="BD25" s="280" t="s">
        <v>375</v>
      </c>
      <c r="BE25" s="280" t="s">
        <v>375</v>
      </c>
      <c r="BF25" s="280">
        <v>2021</v>
      </c>
      <c r="BG25" s="280">
        <v>2021</v>
      </c>
      <c r="BH25" s="280">
        <v>2019</v>
      </c>
      <c r="BI25" s="280">
        <v>2019</v>
      </c>
      <c r="BJ25" s="280">
        <v>2021</v>
      </c>
      <c r="BK25" s="280">
        <v>2021</v>
      </c>
      <c r="BL25" s="280">
        <v>2021</v>
      </c>
      <c r="BM25" s="280">
        <v>2021</v>
      </c>
      <c r="BN25" s="280">
        <v>2021</v>
      </c>
      <c r="BO25" s="280">
        <v>2020</v>
      </c>
      <c r="BP25" s="280">
        <v>2020</v>
      </c>
      <c r="BQ25" s="280" t="s">
        <v>675</v>
      </c>
      <c r="BR25" s="280">
        <v>2022</v>
      </c>
      <c r="BS25" s="280" t="s">
        <v>676</v>
      </c>
      <c r="BT25" s="280" t="s">
        <v>676</v>
      </c>
      <c r="BU25" s="280" t="s">
        <v>676</v>
      </c>
      <c r="BV25" s="280">
        <v>2022</v>
      </c>
      <c r="BW25" s="280">
        <v>2022</v>
      </c>
      <c r="BX25" s="280">
        <v>2022</v>
      </c>
      <c r="BY25" s="280">
        <v>2014</v>
      </c>
      <c r="BZ25" s="280">
        <v>2019</v>
      </c>
      <c r="CA25" s="280">
        <v>2019</v>
      </c>
      <c r="CB25" s="280">
        <v>2019</v>
      </c>
      <c r="CC25" s="280">
        <v>2019</v>
      </c>
      <c r="CD25" s="280">
        <v>2019</v>
      </c>
      <c r="CE25" s="280">
        <v>2019</v>
      </c>
      <c r="CF25" s="280">
        <v>2019</v>
      </c>
      <c r="CG25" s="280">
        <v>2021</v>
      </c>
      <c r="CH25" s="280">
        <v>2022</v>
      </c>
      <c r="CI25" s="280">
        <v>2022</v>
      </c>
      <c r="CJ25" s="280">
        <v>2022</v>
      </c>
      <c r="CK25" s="280">
        <v>2021</v>
      </c>
      <c r="CL25" s="280">
        <v>2020</v>
      </c>
      <c r="CM25" s="280">
        <v>2020</v>
      </c>
      <c r="CN25" s="280">
        <v>2014</v>
      </c>
      <c r="CO25" s="280">
        <v>2021</v>
      </c>
      <c r="CP25" s="280">
        <v>2021</v>
      </c>
      <c r="CQ25" s="280">
        <v>2021</v>
      </c>
    </row>
    <row r="26" spans="1:95" ht="15.75" customHeight="1" x14ac:dyDescent="0.3">
      <c r="A26" s="118" t="str">
        <f>'Indicator Data'!B36</f>
        <v>Dhaka</v>
      </c>
      <c r="B26" s="118" t="str">
        <f>'Indicator Data'!C36</f>
        <v>Madaripur</v>
      </c>
      <c r="C26" s="49">
        <f>'Indicator Data'!D36</f>
        <v>3054</v>
      </c>
      <c r="D26" s="280">
        <v>2019</v>
      </c>
      <c r="E26" s="280">
        <v>2019</v>
      </c>
      <c r="F26" s="280">
        <v>2019</v>
      </c>
      <c r="G26" s="280">
        <v>2019</v>
      </c>
      <c r="H26" s="280">
        <v>2022</v>
      </c>
      <c r="I26" s="280" t="s">
        <v>395</v>
      </c>
      <c r="J26" s="280">
        <v>2022</v>
      </c>
      <c r="K26" s="280">
        <v>2022</v>
      </c>
      <c r="L26" s="280">
        <v>2022</v>
      </c>
      <c r="M26" s="280" t="s">
        <v>395</v>
      </c>
      <c r="N26" s="280">
        <v>2020</v>
      </c>
      <c r="O26" s="280">
        <v>2020</v>
      </c>
      <c r="P26" s="280">
        <v>2022</v>
      </c>
      <c r="Q26" s="280" t="s">
        <v>396</v>
      </c>
      <c r="R26" s="280" t="s">
        <v>396</v>
      </c>
      <c r="S26" s="280">
        <v>2022</v>
      </c>
      <c r="T26" s="280">
        <v>2022</v>
      </c>
      <c r="U26" s="280" t="s">
        <v>673</v>
      </c>
      <c r="V26" s="280">
        <v>2021</v>
      </c>
      <c r="W26" s="280">
        <v>2021</v>
      </c>
      <c r="X26" s="280">
        <v>2021</v>
      </c>
      <c r="Y26" s="280" t="s">
        <v>674</v>
      </c>
      <c r="Z26" s="280">
        <v>2021</v>
      </c>
      <c r="AA26" s="280">
        <v>2014</v>
      </c>
      <c r="AB26" s="280">
        <v>2021</v>
      </c>
      <c r="AC26" s="280">
        <v>2021</v>
      </c>
      <c r="AD26" s="280">
        <v>2020</v>
      </c>
      <c r="AE26" s="280">
        <v>2021</v>
      </c>
      <c r="AF26" s="280">
        <v>2021</v>
      </c>
      <c r="AG26" s="280">
        <v>2021</v>
      </c>
      <c r="AH26" s="280">
        <v>2021</v>
      </c>
      <c r="AI26" s="280">
        <v>2016</v>
      </c>
      <c r="AJ26" s="280">
        <v>2019</v>
      </c>
      <c r="AK26" s="280">
        <v>2019</v>
      </c>
      <c r="AL26" s="280">
        <v>2019</v>
      </c>
      <c r="AM26" s="280">
        <v>2020</v>
      </c>
      <c r="AN26" s="280">
        <v>2019</v>
      </c>
      <c r="AO26" s="280">
        <v>2019</v>
      </c>
      <c r="AP26" s="280">
        <v>2020</v>
      </c>
      <c r="AQ26" s="280">
        <v>2016</v>
      </c>
      <c r="AR26" s="280">
        <v>2019</v>
      </c>
      <c r="AS26" s="280">
        <v>2020</v>
      </c>
      <c r="AT26" s="280">
        <v>2020</v>
      </c>
      <c r="AU26" s="280" t="s">
        <v>395</v>
      </c>
      <c r="AV26" s="280">
        <v>2021</v>
      </c>
      <c r="AW26" s="280" t="s">
        <v>375</v>
      </c>
      <c r="AX26" s="280">
        <v>2022</v>
      </c>
      <c r="AY26" s="280">
        <v>2020</v>
      </c>
      <c r="AZ26" s="280">
        <v>2019</v>
      </c>
      <c r="BA26" s="280">
        <v>2019</v>
      </c>
      <c r="BB26" s="280">
        <v>2019</v>
      </c>
      <c r="BC26" s="280" t="s">
        <v>375</v>
      </c>
      <c r="BD26" s="280" t="s">
        <v>375</v>
      </c>
      <c r="BE26" s="280" t="s">
        <v>375</v>
      </c>
      <c r="BF26" s="280">
        <v>2021</v>
      </c>
      <c r="BG26" s="280">
        <v>2021</v>
      </c>
      <c r="BH26" s="280">
        <v>2019</v>
      </c>
      <c r="BI26" s="280">
        <v>2019</v>
      </c>
      <c r="BJ26" s="280">
        <v>2021</v>
      </c>
      <c r="BK26" s="280">
        <v>2021</v>
      </c>
      <c r="BL26" s="280">
        <v>2021</v>
      </c>
      <c r="BM26" s="280">
        <v>2021</v>
      </c>
      <c r="BN26" s="280">
        <v>2021</v>
      </c>
      <c r="BO26" s="280">
        <v>2020</v>
      </c>
      <c r="BP26" s="280">
        <v>2020</v>
      </c>
      <c r="BQ26" s="280" t="s">
        <v>675</v>
      </c>
      <c r="BR26" s="280">
        <v>2022</v>
      </c>
      <c r="BS26" s="280" t="s">
        <v>676</v>
      </c>
      <c r="BT26" s="280" t="s">
        <v>676</v>
      </c>
      <c r="BU26" s="280" t="s">
        <v>676</v>
      </c>
      <c r="BV26" s="280">
        <v>2022</v>
      </c>
      <c r="BW26" s="280">
        <v>2022</v>
      </c>
      <c r="BX26" s="280">
        <v>2022</v>
      </c>
      <c r="BY26" s="280">
        <v>2014</v>
      </c>
      <c r="BZ26" s="280">
        <v>2019</v>
      </c>
      <c r="CA26" s="280">
        <v>2019</v>
      </c>
      <c r="CB26" s="280">
        <v>2019</v>
      </c>
      <c r="CC26" s="280">
        <v>2019</v>
      </c>
      <c r="CD26" s="280">
        <v>2019</v>
      </c>
      <c r="CE26" s="280">
        <v>2019</v>
      </c>
      <c r="CF26" s="280">
        <v>2019</v>
      </c>
      <c r="CG26" s="280">
        <v>2021</v>
      </c>
      <c r="CH26" s="280">
        <v>2022</v>
      </c>
      <c r="CI26" s="280">
        <v>2022</v>
      </c>
      <c r="CJ26" s="280">
        <v>2022</v>
      </c>
      <c r="CK26" s="280">
        <v>2021</v>
      </c>
      <c r="CL26" s="280">
        <v>2020</v>
      </c>
      <c r="CM26" s="280">
        <v>2020</v>
      </c>
      <c r="CN26" s="280">
        <v>2014</v>
      </c>
      <c r="CO26" s="280">
        <v>2021</v>
      </c>
      <c r="CP26" s="280">
        <v>2021</v>
      </c>
      <c r="CQ26" s="280">
        <v>2021</v>
      </c>
    </row>
    <row r="27" spans="1:95" ht="15.75" customHeight="1" x14ac:dyDescent="0.3">
      <c r="A27" s="118" t="str">
        <f>'Indicator Data'!B37</f>
        <v>Dhaka</v>
      </c>
      <c r="B27" s="118" t="str">
        <f>'Indicator Data'!C37</f>
        <v>Manikganj</v>
      </c>
      <c r="C27" s="49">
        <f>'Indicator Data'!D37</f>
        <v>3056</v>
      </c>
      <c r="D27" s="280">
        <v>2019</v>
      </c>
      <c r="E27" s="280">
        <v>2019</v>
      </c>
      <c r="F27" s="280">
        <v>2019</v>
      </c>
      <c r="G27" s="280">
        <v>2019</v>
      </c>
      <c r="H27" s="280">
        <v>2022</v>
      </c>
      <c r="I27" s="280" t="s">
        <v>395</v>
      </c>
      <c r="J27" s="280">
        <v>2022</v>
      </c>
      <c r="K27" s="280">
        <v>2022</v>
      </c>
      <c r="L27" s="280">
        <v>2022</v>
      </c>
      <c r="M27" s="280" t="s">
        <v>395</v>
      </c>
      <c r="N27" s="280">
        <v>2020</v>
      </c>
      <c r="O27" s="280">
        <v>2020</v>
      </c>
      <c r="P27" s="280">
        <v>2022</v>
      </c>
      <c r="Q27" s="280" t="s">
        <v>396</v>
      </c>
      <c r="R27" s="280" t="s">
        <v>396</v>
      </c>
      <c r="S27" s="280">
        <v>2022</v>
      </c>
      <c r="T27" s="280">
        <v>2022</v>
      </c>
      <c r="U27" s="280" t="s">
        <v>673</v>
      </c>
      <c r="V27" s="280">
        <v>2021</v>
      </c>
      <c r="W27" s="280">
        <v>2021</v>
      </c>
      <c r="X27" s="280">
        <v>2021</v>
      </c>
      <c r="Y27" s="280" t="s">
        <v>674</v>
      </c>
      <c r="Z27" s="280">
        <v>2021</v>
      </c>
      <c r="AA27" s="280">
        <v>2014</v>
      </c>
      <c r="AB27" s="280">
        <v>2021</v>
      </c>
      <c r="AC27" s="280">
        <v>2021</v>
      </c>
      <c r="AD27" s="280">
        <v>2020</v>
      </c>
      <c r="AE27" s="280">
        <v>2021</v>
      </c>
      <c r="AF27" s="280">
        <v>2021</v>
      </c>
      <c r="AG27" s="280">
        <v>2021</v>
      </c>
      <c r="AH27" s="280">
        <v>2021</v>
      </c>
      <c r="AI27" s="280">
        <v>2016</v>
      </c>
      <c r="AJ27" s="280">
        <v>2019</v>
      </c>
      <c r="AK27" s="280">
        <v>2019</v>
      </c>
      <c r="AL27" s="280">
        <v>2019</v>
      </c>
      <c r="AM27" s="280">
        <v>2020</v>
      </c>
      <c r="AN27" s="280">
        <v>2019</v>
      </c>
      <c r="AO27" s="280">
        <v>2019</v>
      </c>
      <c r="AP27" s="280">
        <v>2020</v>
      </c>
      <c r="AQ27" s="280">
        <v>2016</v>
      </c>
      <c r="AR27" s="280">
        <v>2019</v>
      </c>
      <c r="AS27" s="280">
        <v>2020</v>
      </c>
      <c r="AT27" s="280">
        <v>2020</v>
      </c>
      <c r="AU27" s="280" t="s">
        <v>395</v>
      </c>
      <c r="AV27" s="280">
        <v>2021</v>
      </c>
      <c r="AW27" s="280" t="s">
        <v>375</v>
      </c>
      <c r="AX27" s="280">
        <v>2022</v>
      </c>
      <c r="AY27" s="280">
        <v>2020</v>
      </c>
      <c r="AZ27" s="280">
        <v>2019</v>
      </c>
      <c r="BA27" s="280">
        <v>2019</v>
      </c>
      <c r="BB27" s="280">
        <v>2019</v>
      </c>
      <c r="BC27" s="280" t="s">
        <v>375</v>
      </c>
      <c r="BD27" s="280" t="s">
        <v>375</v>
      </c>
      <c r="BE27" s="280" t="s">
        <v>375</v>
      </c>
      <c r="BF27" s="280">
        <v>2021</v>
      </c>
      <c r="BG27" s="280">
        <v>2021</v>
      </c>
      <c r="BH27" s="280">
        <v>2019</v>
      </c>
      <c r="BI27" s="280">
        <v>2019</v>
      </c>
      <c r="BJ27" s="280">
        <v>2021</v>
      </c>
      <c r="BK27" s="280">
        <v>2021</v>
      </c>
      <c r="BL27" s="280">
        <v>2021</v>
      </c>
      <c r="BM27" s="280">
        <v>2021</v>
      </c>
      <c r="BN27" s="280">
        <v>2021</v>
      </c>
      <c r="BO27" s="280">
        <v>2020</v>
      </c>
      <c r="BP27" s="280">
        <v>2020</v>
      </c>
      <c r="BQ27" s="280" t="s">
        <v>675</v>
      </c>
      <c r="BR27" s="280">
        <v>2022</v>
      </c>
      <c r="BS27" s="280" t="s">
        <v>676</v>
      </c>
      <c r="BT27" s="280" t="s">
        <v>676</v>
      </c>
      <c r="BU27" s="280" t="s">
        <v>676</v>
      </c>
      <c r="BV27" s="280">
        <v>2022</v>
      </c>
      <c r="BW27" s="280">
        <v>2022</v>
      </c>
      <c r="BX27" s="280">
        <v>2022</v>
      </c>
      <c r="BY27" s="280">
        <v>2014</v>
      </c>
      <c r="BZ27" s="280">
        <v>2019</v>
      </c>
      <c r="CA27" s="280">
        <v>2019</v>
      </c>
      <c r="CB27" s="280">
        <v>2019</v>
      </c>
      <c r="CC27" s="280">
        <v>2019</v>
      </c>
      <c r="CD27" s="280">
        <v>2019</v>
      </c>
      <c r="CE27" s="280">
        <v>2019</v>
      </c>
      <c r="CF27" s="280">
        <v>2019</v>
      </c>
      <c r="CG27" s="280">
        <v>2021</v>
      </c>
      <c r="CH27" s="280">
        <v>2022</v>
      </c>
      <c r="CI27" s="280">
        <v>2022</v>
      </c>
      <c r="CJ27" s="280">
        <v>2022</v>
      </c>
      <c r="CK27" s="280">
        <v>2021</v>
      </c>
      <c r="CL27" s="280">
        <v>2020</v>
      </c>
      <c r="CM27" s="280">
        <v>2020</v>
      </c>
      <c r="CN27" s="280">
        <v>2014</v>
      </c>
      <c r="CO27" s="280">
        <v>2021</v>
      </c>
      <c r="CP27" s="280">
        <v>2021</v>
      </c>
      <c r="CQ27" s="280">
        <v>2021</v>
      </c>
    </row>
    <row r="28" spans="1:95" ht="15.75" customHeight="1" x14ac:dyDescent="0.3">
      <c r="A28" s="118" t="str">
        <f>'Indicator Data'!B38</f>
        <v>Dhaka</v>
      </c>
      <c r="B28" s="118" t="str">
        <f>'Indicator Data'!C38</f>
        <v>Munshiganj</v>
      </c>
      <c r="C28" s="49">
        <f>'Indicator Data'!D38</f>
        <v>3059</v>
      </c>
      <c r="D28" s="280">
        <v>2019</v>
      </c>
      <c r="E28" s="280">
        <v>2019</v>
      </c>
      <c r="F28" s="280">
        <v>2019</v>
      </c>
      <c r="G28" s="280">
        <v>2019</v>
      </c>
      <c r="H28" s="280">
        <v>2022</v>
      </c>
      <c r="I28" s="280" t="s">
        <v>395</v>
      </c>
      <c r="J28" s="280">
        <v>2022</v>
      </c>
      <c r="K28" s="280">
        <v>2022</v>
      </c>
      <c r="L28" s="280">
        <v>2022</v>
      </c>
      <c r="M28" s="280" t="s">
        <v>395</v>
      </c>
      <c r="N28" s="280">
        <v>2020</v>
      </c>
      <c r="O28" s="280">
        <v>2020</v>
      </c>
      <c r="P28" s="280">
        <v>2022</v>
      </c>
      <c r="Q28" s="280" t="s">
        <v>396</v>
      </c>
      <c r="R28" s="280" t="s">
        <v>396</v>
      </c>
      <c r="S28" s="280">
        <v>2022</v>
      </c>
      <c r="T28" s="280">
        <v>2022</v>
      </c>
      <c r="U28" s="280" t="s">
        <v>673</v>
      </c>
      <c r="V28" s="280">
        <v>2021</v>
      </c>
      <c r="W28" s="280">
        <v>2021</v>
      </c>
      <c r="X28" s="280">
        <v>2021</v>
      </c>
      <c r="Y28" s="280" t="s">
        <v>674</v>
      </c>
      <c r="Z28" s="280">
        <v>2021</v>
      </c>
      <c r="AA28" s="280">
        <v>2014</v>
      </c>
      <c r="AB28" s="280">
        <v>2021</v>
      </c>
      <c r="AC28" s="280">
        <v>2021</v>
      </c>
      <c r="AD28" s="280">
        <v>2020</v>
      </c>
      <c r="AE28" s="280">
        <v>2021</v>
      </c>
      <c r="AF28" s="280">
        <v>2021</v>
      </c>
      <c r="AG28" s="280">
        <v>2021</v>
      </c>
      <c r="AH28" s="280">
        <v>2021</v>
      </c>
      <c r="AI28" s="280">
        <v>2016</v>
      </c>
      <c r="AJ28" s="280">
        <v>2019</v>
      </c>
      <c r="AK28" s="280">
        <v>2019</v>
      </c>
      <c r="AL28" s="280">
        <v>2019</v>
      </c>
      <c r="AM28" s="280">
        <v>2020</v>
      </c>
      <c r="AN28" s="280">
        <v>2019</v>
      </c>
      <c r="AO28" s="280">
        <v>2019</v>
      </c>
      <c r="AP28" s="280">
        <v>2020</v>
      </c>
      <c r="AQ28" s="280">
        <v>2016</v>
      </c>
      <c r="AR28" s="280">
        <v>2019</v>
      </c>
      <c r="AS28" s="280">
        <v>2020</v>
      </c>
      <c r="AT28" s="280">
        <v>2020</v>
      </c>
      <c r="AU28" s="280" t="s">
        <v>395</v>
      </c>
      <c r="AV28" s="280">
        <v>2021</v>
      </c>
      <c r="AW28" s="280" t="s">
        <v>375</v>
      </c>
      <c r="AX28" s="280">
        <v>2022</v>
      </c>
      <c r="AY28" s="280">
        <v>2020</v>
      </c>
      <c r="AZ28" s="280">
        <v>2019</v>
      </c>
      <c r="BA28" s="280">
        <v>2019</v>
      </c>
      <c r="BB28" s="280">
        <v>2019</v>
      </c>
      <c r="BC28" s="280" t="s">
        <v>375</v>
      </c>
      <c r="BD28" s="280" t="s">
        <v>375</v>
      </c>
      <c r="BE28" s="280" t="s">
        <v>375</v>
      </c>
      <c r="BF28" s="280">
        <v>2021</v>
      </c>
      <c r="BG28" s="280">
        <v>2021</v>
      </c>
      <c r="BH28" s="280">
        <v>2019</v>
      </c>
      <c r="BI28" s="280">
        <v>2019</v>
      </c>
      <c r="BJ28" s="280">
        <v>2021</v>
      </c>
      <c r="BK28" s="280">
        <v>2021</v>
      </c>
      <c r="BL28" s="280">
        <v>2021</v>
      </c>
      <c r="BM28" s="280">
        <v>2021</v>
      </c>
      <c r="BN28" s="280">
        <v>2021</v>
      </c>
      <c r="BO28" s="280">
        <v>2020</v>
      </c>
      <c r="BP28" s="280">
        <v>2020</v>
      </c>
      <c r="BQ28" s="280" t="s">
        <v>675</v>
      </c>
      <c r="BR28" s="280">
        <v>2022</v>
      </c>
      <c r="BS28" s="280" t="s">
        <v>676</v>
      </c>
      <c r="BT28" s="280" t="s">
        <v>676</v>
      </c>
      <c r="BU28" s="280" t="s">
        <v>676</v>
      </c>
      <c r="BV28" s="280">
        <v>2022</v>
      </c>
      <c r="BW28" s="280">
        <v>2022</v>
      </c>
      <c r="BX28" s="280">
        <v>2022</v>
      </c>
      <c r="BY28" s="280">
        <v>2014</v>
      </c>
      <c r="BZ28" s="280">
        <v>2019</v>
      </c>
      <c r="CA28" s="280">
        <v>2019</v>
      </c>
      <c r="CB28" s="280">
        <v>2019</v>
      </c>
      <c r="CC28" s="280">
        <v>2019</v>
      </c>
      <c r="CD28" s="280">
        <v>2019</v>
      </c>
      <c r="CE28" s="280">
        <v>2019</v>
      </c>
      <c r="CF28" s="280">
        <v>2019</v>
      </c>
      <c r="CG28" s="280">
        <v>2021</v>
      </c>
      <c r="CH28" s="280">
        <v>2022</v>
      </c>
      <c r="CI28" s="280">
        <v>2022</v>
      </c>
      <c r="CJ28" s="280">
        <v>2022</v>
      </c>
      <c r="CK28" s="280">
        <v>2021</v>
      </c>
      <c r="CL28" s="280">
        <v>2020</v>
      </c>
      <c r="CM28" s="280">
        <v>2020</v>
      </c>
      <c r="CN28" s="280">
        <v>2014</v>
      </c>
      <c r="CO28" s="280">
        <v>2021</v>
      </c>
      <c r="CP28" s="280">
        <v>2021</v>
      </c>
      <c r="CQ28" s="280">
        <v>2021</v>
      </c>
    </row>
    <row r="29" spans="1:95" ht="15.75" customHeight="1" x14ac:dyDescent="0.3">
      <c r="A29" s="118" t="str">
        <f>'Indicator Data'!B39</f>
        <v>Dhaka</v>
      </c>
      <c r="B29" s="118" t="str">
        <f>'Indicator Data'!C39</f>
        <v>Narayanganj</v>
      </c>
      <c r="C29" s="49">
        <f>'Indicator Data'!D39</f>
        <v>3067</v>
      </c>
      <c r="D29" s="280">
        <v>2019</v>
      </c>
      <c r="E29" s="280">
        <v>2019</v>
      </c>
      <c r="F29" s="280">
        <v>2019</v>
      </c>
      <c r="G29" s="280">
        <v>2019</v>
      </c>
      <c r="H29" s="280">
        <v>2022</v>
      </c>
      <c r="I29" s="280" t="s">
        <v>395</v>
      </c>
      <c r="J29" s="280">
        <v>2022</v>
      </c>
      <c r="K29" s="280">
        <v>2022</v>
      </c>
      <c r="L29" s="280">
        <v>2022</v>
      </c>
      <c r="M29" s="280" t="s">
        <v>395</v>
      </c>
      <c r="N29" s="280">
        <v>2020</v>
      </c>
      <c r="O29" s="280">
        <v>2020</v>
      </c>
      <c r="P29" s="280">
        <v>2022</v>
      </c>
      <c r="Q29" s="280" t="s">
        <v>396</v>
      </c>
      <c r="R29" s="280" t="s">
        <v>396</v>
      </c>
      <c r="S29" s="280">
        <v>2022</v>
      </c>
      <c r="T29" s="280">
        <v>2022</v>
      </c>
      <c r="U29" s="280" t="s">
        <v>673</v>
      </c>
      <c r="V29" s="280">
        <v>2021</v>
      </c>
      <c r="W29" s="280">
        <v>2021</v>
      </c>
      <c r="X29" s="280">
        <v>2021</v>
      </c>
      <c r="Y29" s="280" t="s">
        <v>674</v>
      </c>
      <c r="Z29" s="280">
        <v>2021</v>
      </c>
      <c r="AA29" s="280">
        <v>2014</v>
      </c>
      <c r="AB29" s="280">
        <v>2021</v>
      </c>
      <c r="AC29" s="280">
        <v>2021</v>
      </c>
      <c r="AD29" s="280">
        <v>2020</v>
      </c>
      <c r="AE29" s="280">
        <v>2021</v>
      </c>
      <c r="AF29" s="280">
        <v>2021</v>
      </c>
      <c r="AG29" s="280">
        <v>2021</v>
      </c>
      <c r="AH29" s="280">
        <v>2021</v>
      </c>
      <c r="AI29" s="280">
        <v>2016</v>
      </c>
      <c r="AJ29" s="280">
        <v>2019</v>
      </c>
      <c r="AK29" s="280">
        <v>2019</v>
      </c>
      <c r="AL29" s="280">
        <v>2019</v>
      </c>
      <c r="AM29" s="280">
        <v>2020</v>
      </c>
      <c r="AN29" s="280">
        <v>2019</v>
      </c>
      <c r="AO29" s="280">
        <v>2019</v>
      </c>
      <c r="AP29" s="280">
        <v>2020</v>
      </c>
      <c r="AQ29" s="280">
        <v>2016</v>
      </c>
      <c r="AR29" s="280">
        <v>2019</v>
      </c>
      <c r="AS29" s="280">
        <v>2020</v>
      </c>
      <c r="AT29" s="280">
        <v>2020</v>
      </c>
      <c r="AU29" s="280" t="s">
        <v>395</v>
      </c>
      <c r="AV29" s="280">
        <v>2021</v>
      </c>
      <c r="AW29" s="280" t="s">
        <v>375</v>
      </c>
      <c r="AX29" s="280">
        <v>2022</v>
      </c>
      <c r="AY29" s="280">
        <v>2020</v>
      </c>
      <c r="AZ29" s="280">
        <v>2019</v>
      </c>
      <c r="BA29" s="280">
        <v>2019</v>
      </c>
      <c r="BB29" s="280">
        <v>2019</v>
      </c>
      <c r="BC29" s="280" t="s">
        <v>375</v>
      </c>
      <c r="BD29" s="280" t="s">
        <v>375</v>
      </c>
      <c r="BE29" s="280" t="s">
        <v>375</v>
      </c>
      <c r="BF29" s="280">
        <v>2021</v>
      </c>
      <c r="BG29" s="280">
        <v>2021</v>
      </c>
      <c r="BH29" s="280">
        <v>2019</v>
      </c>
      <c r="BI29" s="280">
        <v>2019</v>
      </c>
      <c r="BJ29" s="280">
        <v>2021</v>
      </c>
      <c r="BK29" s="280">
        <v>2021</v>
      </c>
      <c r="BL29" s="280">
        <v>2021</v>
      </c>
      <c r="BM29" s="280">
        <v>2021</v>
      </c>
      <c r="BN29" s="280">
        <v>2021</v>
      </c>
      <c r="BO29" s="280">
        <v>2020</v>
      </c>
      <c r="BP29" s="280">
        <v>2020</v>
      </c>
      <c r="BQ29" s="280" t="s">
        <v>675</v>
      </c>
      <c r="BR29" s="280">
        <v>2022</v>
      </c>
      <c r="BS29" s="280" t="s">
        <v>676</v>
      </c>
      <c r="BT29" s="280" t="s">
        <v>676</v>
      </c>
      <c r="BU29" s="280" t="s">
        <v>676</v>
      </c>
      <c r="BV29" s="280">
        <v>2022</v>
      </c>
      <c r="BW29" s="280">
        <v>2022</v>
      </c>
      <c r="BX29" s="280">
        <v>2022</v>
      </c>
      <c r="BY29" s="280">
        <v>2014</v>
      </c>
      <c r="BZ29" s="280">
        <v>2019</v>
      </c>
      <c r="CA29" s="280">
        <v>2019</v>
      </c>
      <c r="CB29" s="280">
        <v>2019</v>
      </c>
      <c r="CC29" s="280">
        <v>2019</v>
      </c>
      <c r="CD29" s="280">
        <v>2019</v>
      </c>
      <c r="CE29" s="280">
        <v>2019</v>
      </c>
      <c r="CF29" s="280">
        <v>2019</v>
      </c>
      <c r="CG29" s="280">
        <v>2021</v>
      </c>
      <c r="CH29" s="280">
        <v>2022</v>
      </c>
      <c r="CI29" s="280">
        <v>2022</v>
      </c>
      <c r="CJ29" s="280">
        <v>2022</v>
      </c>
      <c r="CK29" s="280">
        <v>2021</v>
      </c>
      <c r="CL29" s="280">
        <v>2020</v>
      </c>
      <c r="CM29" s="280">
        <v>2020</v>
      </c>
      <c r="CN29" s="280">
        <v>2014</v>
      </c>
      <c r="CO29" s="280">
        <v>2021</v>
      </c>
      <c r="CP29" s="280">
        <v>2021</v>
      </c>
      <c r="CQ29" s="280">
        <v>2021</v>
      </c>
    </row>
    <row r="30" spans="1:95" ht="15.75" customHeight="1" x14ac:dyDescent="0.3">
      <c r="A30" s="118" t="str">
        <f>'Indicator Data'!B40</f>
        <v>Dhaka</v>
      </c>
      <c r="B30" s="118" t="str">
        <f>'Indicator Data'!C40</f>
        <v>Narsingdi</v>
      </c>
      <c r="C30" s="49">
        <f>'Indicator Data'!D40</f>
        <v>3068</v>
      </c>
      <c r="D30" s="280">
        <v>2019</v>
      </c>
      <c r="E30" s="280">
        <v>2019</v>
      </c>
      <c r="F30" s="280">
        <v>2019</v>
      </c>
      <c r="G30" s="280">
        <v>2019</v>
      </c>
      <c r="H30" s="280">
        <v>2022</v>
      </c>
      <c r="I30" s="280" t="s">
        <v>395</v>
      </c>
      <c r="J30" s="280">
        <v>2022</v>
      </c>
      <c r="K30" s="280">
        <v>2022</v>
      </c>
      <c r="L30" s="280">
        <v>2022</v>
      </c>
      <c r="M30" s="280" t="s">
        <v>395</v>
      </c>
      <c r="N30" s="280">
        <v>2020</v>
      </c>
      <c r="O30" s="280">
        <v>2020</v>
      </c>
      <c r="P30" s="280">
        <v>2022</v>
      </c>
      <c r="Q30" s="280" t="s">
        <v>396</v>
      </c>
      <c r="R30" s="280" t="s">
        <v>396</v>
      </c>
      <c r="S30" s="280">
        <v>2022</v>
      </c>
      <c r="T30" s="280">
        <v>2022</v>
      </c>
      <c r="U30" s="280" t="s">
        <v>673</v>
      </c>
      <c r="V30" s="280">
        <v>2021</v>
      </c>
      <c r="W30" s="280">
        <v>2021</v>
      </c>
      <c r="X30" s="280">
        <v>2021</v>
      </c>
      <c r="Y30" s="280" t="s">
        <v>674</v>
      </c>
      <c r="Z30" s="280">
        <v>2021</v>
      </c>
      <c r="AA30" s="280">
        <v>2014</v>
      </c>
      <c r="AB30" s="280">
        <v>2021</v>
      </c>
      <c r="AC30" s="280">
        <v>2021</v>
      </c>
      <c r="AD30" s="280">
        <v>2020</v>
      </c>
      <c r="AE30" s="280">
        <v>2021</v>
      </c>
      <c r="AF30" s="280">
        <v>2021</v>
      </c>
      <c r="AG30" s="280">
        <v>2021</v>
      </c>
      <c r="AH30" s="280">
        <v>2021</v>
      </c>
      <c r="AI30" s="280">
        <v>2016</v>
      </c>
      <c r="AJ30" s="280">
        <v>2019</v>
      </c>
      <c r="AK30" s="280">
        <v>2019</v>
      </c>
      <c r="AL30" s="280">
        <v>2019</v>
      </c>
      <c r="AM30" s="280">
        <v>2020</v>
      </c>
      <c r="AN30" s="280">
        <v>2019</v>
      </c>
      <c r="AO30" s="280">
        <v>2019</v>
      </c>
      <c r="AP30" s="280">
        <v>2020</v>
      </c>
      <c r="AQ30" s="280">
        <v>2016</v>
      </c>
      <c r="AR30" s="280">
        <v>2019</v>
      </c>
      <c r="AS30" s="280">
        <v>2020</v>
      </c>
      <c r="AT30" s="280">
        <v>2020</v>
      </c>
      <c r="AU30" s="280" t="s">
        <v>395</v>
      </c>
      <c r="AV30" s="280">
        <v>2021</v>
      </c>
      <c r="AW30" s="280" t="s">
        <v>375</v>
      </c>
      <c r="AX30" s="280">
        <v>2022</v>
      </c>
      <c r="AY30" s="280">
        <v>2020</v>
      </c>
      <c r="AZ30" s="280">
        <v>2019</v>
      </c>
      <c r="BA30" s="280">
        <v>2019</v>
      </c>
      <c r="BB30" s="280">
        <v>2019</v>
      </c>
      <c r="BC30" s="280" t="s">
        <v>375</v>
      </c>
      <c r="BD30" s="280" t="s">
        <v>375</v>
      </c>
      <c r="BE30" s="280" t="s">
        <v>375</v>
      </c>
      <c r="BF30" s="280">
        <v>2021</v>
      </c>
      <c r="BG30" s="280">
        <v>2021</v>
      </c>
      <c r="BH30" s="280">
        <v>2019</v>
      </c>
      <c r="BI30" s="280">
        <v>2019</v>
      </c>
      <c r="BJ30" s="280">
        <v>2021</v>
      </c>
      <c r="BK30" s="280">
        <v>2021</v>
      </c>
      <c r="BL30" s="280">
        <v>2021</v>
      </c>
      <c r="BM30" s="280">
        <v>2021</v>
      </c>
      <c r="BN30" s="280">
        <v>2021</v>
      </c>
      <c r="BO30" s="280">
        <v>2020</v>
      </c>
      <c r="BP30" s="280">
        <v>2020</v>
      </c>
      <c r="BQ30" s="280" t="s">
        <v>675</v>
      </c>
      <c r="BR30" s="280">
        <v>2022</v>
      </c>
      <c r="BS30" s="280" t="s">
        <v>676</v>
      </c>
      <c r="BT30" s="280" t="s">
        <v>676</v>
      </c>
      <c r="BU30" s="280" t="s">
        <v>676</v>
      </c>
      <c r="BV30" s="280">
        <v>2022</v>
      </c>
      <c r="BW30" s="280">
        <v>2022</v>
      </c>
      <c r="BX30" s="280">
        <v>2022</v>
      </c>
      <c r="BY30" s="280">
        <v>2014</v>
      </c>
      <c r="BZ30" s="280">
        <v>2019</v>
      </c>
      <c r="CA30" s="280">
        <v>2019</v>
      </c>
      <c r="CB30" s="280">
        <v>2019</v>
      </c>
      <c r="CC30" s="280">
        <v>2019</v>
      </c>
      <c r="CD30" s="280">
        <v>2019</v>
      </c>
      <c r="CE30" s="280">
        <v>2019</v>
      </c>
      <c r="CF30" s="280">
        <v>2019</v>
      </c>
      <c r="CG30" s="280">
        <v>2021</v>
      </c>
      <c r="CH30" s="280">
        <v>2022</v>
      </c>
      <c r="CI30" s="280">
        <v>2022</v>
      </c>
      <c r="CJ30" s="280">
        <v>2022</v>
      </c>
      <c r="CK30" s="280">
        <v>2021</v>
      </c>
      <c r="CL30" s="280">
        <v>2020</v>
      </c>
      <c r="CM30" s="280">
        <v>2020</v>
      </c>
      <c r="CN30" s="280">
        <v>2014</v>
      </c>
      <c r="CO30" s="280">
        <v>2021</v>
      </c>
      <c r="CP30" s="280">
        <v>2021</v>
      </c>
      <c r="CQ30" s="280">
        <v>2021</v>
      </c>
    </row>
    <row r="31" spans="1:95" ht="15.75" customHeight="1" x14ac:dyDescent="0.3">
      <c r="A31" s="118" t="str">
        <f>'Indicator Data'!B41</f>
        <v>Dhaka</v>
      </c>
      <c r="B31" s="118" t="str">
        <f>'Indicator Data'!C41</f>
        <v>Rajbari</v>
      </c>
      <c r="C31" s="49">
        <f>'Indicator Data'!D41</f>
        <v>3082</v>
      </c>
      <c r="D31" s="280">
        <v>2019</v>
      </c>
      <c r="E31" s="280">
        <v>2019</v>
      </c>
      <c r="F31" s="280">
        <v>2019</v>
      </c>
      <c r="G31" s="280">
        <v>2019</v>
      </c>
      <c r="H31" s="280">
        <v>2022</v>
      </c>
      <c r="I31" s="280" t="s">
        <v>395</v>
      </c>
      <c r="J31" s="280">
        <v>2022</v>
      </c>
      <c r="K31" s="280">
        <v>2022</v>
      </c>
      <c r="L31" s="280">
        <v>2022</v>
      </c>
      <c r="M31" s="280" t="s">
        <v>395</v>
      </c>
      <c r="N31" s="280">
        <v>2020</v>
      </c>
      <c r="O31" s="280">
        <v>2020</v>
      </c>
      <c r="P31" s="280">
        <v>2022</v>
      </c>
      <c r="Q31" s="280" t="s">
        <v>396</v>
      </c>
      <c r="R31" s="280" t="s">
        <v>396</v>
      </c>
      <c r="S31" s="280">
        <v>2022</v>
      </c>
      <c r="T31" s="280">
        <v>2022</v>
      </c>
      <c r="U31" s="280" t="s">
        <v>673</v>
      </c>
      <c r="V31" s="280">
        <v>2021</v>
      </c>
      <c r="W31" s="280">
        <v>2021</v>
      </c>
      <c r="X31" s="280">
        <v>2021</v>
      </c>
      <c r="Y31" s="280" t="s">
        <v>674</v>
      </c>
      <c r="Z31" s="280">
        <v>2021</v>
      </c>
      <c r="AA31" s="280">
        <v>2014</v>
      </c>
      <c r="AB31" s="280">
        <v>2021</v>
      </c>
      <c r="AC31" s="280">
        <v>2021</v>
      </c>
      <c r="AD31" s="280">
        <v>2020</v>
      </c>
      <c r="AE31" s="280">
        <v>2021</v>
      </c>
      <c r="AF31" s="280">
        <v>2021</v>
      </c>
      <c r="AG31" s="280">
        <v>2021</v>
      </c>
      <c r="AH31" s="280">
        <v>2021</v>
      </c>
      <c r="AI31" s="280">
        <v>2016</v>
      </c>
      <c r="AJ31" s="280">
        <v>2019</v>
      </c>
      <c r="AK31" s="280">
        <v>2019</v>
      </c>
      <c r="AL31" s="280">
        <v>2019</v>
      </c>
      <c r="AM31" s="280">
        <v>2020</v>
      </c>
      <c r="AN31" s="280">
        <v>2019</v>
      </c>
      <c r="AO31" s="280">
        <v>2019</v>
      </c>
      <c r="AP31" s="280">
        <v>2020</v>
      </c>
      <c r="AQ31" s="280">
        <v>2016</v>
      </c>
      <c r="AR31" s="280">
        <v>2019</v>
      </c>
      <c r="AS31" s="280">
        <v>2020</v>
      </c>
      <c r="AT31" s="280">
        <v>2020</v>
      </c>
      <c r="AU31" s="280" t="s">
        <v>395</v>
      </c>
      <c r="AV31" s="280">
        <v>2021</v>
      </c>
      <c r="AW31" s="280" t="s">
        <v>375</v>
      </c>
      <c r="AX31" s="280">
        <v>2022</v>
      </c>
      <c r="AY31" s="280">
        <v>2020</v>
      </c>
      <c r="AZ31" s="280">
        <v>2019</v>
      </c>
      <c r="BA31" s="280">
        <v>2019</v>
      </c>
      <c r="BB31" s="280">
        <v>2019</v>
      </c>
      <c r="BC31" s="280" t="s">
        <v>375</v>
      </c>
      <c r="BD31" s="280" t="s">
        <v>375</v>
      </c>
      <c r="BE31" s="280" t="s">
        <v>375</v>
      </c>
      <c r="BF31" s="280">
        <v>2021</v>
      </c>
      <c r="BG31" s="280">
        <v>2021</v>
      </c>
      <c r="BH31" s="280">
        <v>2019</v>
      </c>
      <c r="BI31" s="280">
        <v>2019</v>
      </c>
      <c r="BJ31" s="280">
        <v>2021</v>
      </c>
      <c r="BK31" s="280">
        <v>2021</v>
      </c>
      <c r="BL31" s="280">
        <v>2021</v>
      </c>
      <c r="BM31" s="280">
        <v>2021</v>
      </c>
      <c r="BN31" s="280">
        <v>2021</v>
      </c>
      <c r="BO31" s="280">
        <v>2020</v>
      </c>
      <c r="BP31" s="280">
        <v>2020</v>
      </c>
      <c r="BQ31" s="280" t="s">
        <v>675</v>
      </c>
      <c r="BR31" s="280">
        <v>2022</v>
      </c>
      <c r="BS31" s="280" t="s">
        <v>676</v>
      </c>
      <c r="BT31" s="280" t="s">
        <v>676</v>
      </c>
      <c r="BU31" s="280" t="s">
        <v>676</v>
      </c>
      <c r="BV31" s="280">
        <v>2022</v>
      </c>
      <c r="BW31" s="280">
        <v>2022</v>
      </c>
      <c r="BX31" s="280">
        <v>2022</v>
      </c>
      <c r="BY31" s="280">
        <v>2014</v>
      </c>
      <c r="BZ31" s="280">
        <v>2019</v>
      </c>
      <c r="CA31" s="280">
        <v>2019</v>
      </c>
      <c r="CB31" s="280">
        <v>2019</v>
      </c>
      <c r="CC31" s="280">
        <v>2019</v>
      </c>
      <c r="CD31" s="280">
        <v>2019</v>
      </c>
      <c r="CE31" s="280">
        <v>2019</v>
      </c>
      <c r="CF31" s="280">
        <v>2019</v>
      </c>
      <c r="CG31" s="280">
        <v>2021</v>
      </c>
      <c r="CH31" s="280">
        <v>2022</v>
      </c>
      <c r="CI31" s="280">
        <v>2022</v>
      </c>
      <c r="CJ31" s="280">
        <v>2022</v>
      </c>
      <c r="CK31" s="280">
        <v>2021</v>
      </c>
      <c r="CL31" s="280">
        <v>2020</v>
      </c>
      <c r="CM31" s="280">
        <v>2020</v>
      </c>
      <c r="CN31" s="280">
        <v>2014</v>
      </c>
      <c r="CO31" s="280">
        <v>2021</v>
      </c>
      <c r="CP31" s="280">
        <v>2021</v>
      </c>
      <c r="CQ31" s="280">
        <v>2021</v>
      </c>
    </row>
    <row r="32" spans="1:95" ht="15.75" customHeight="1" x14ac:dyDescent="0.3">
      <c r="A32" s="118" t="str">
        <f>'Indicator Data'!B42</f>
        <v>Dhaka</v>
      </c>
      <c r="B32" s="118" t="str">
        <f>'Indicator Data'!C42</f>
        <v>Shariatpur</v>
      </c>
      <c r="C32" s="49">
        <f>'Indicator Data'!D42</f>
        <v>3086</v>
      </c>
      <c r="D32" s="280">
        <v>2019</v>
      </c>
      <c r="E32" s="280">
        <v>2019</v>
      </c>
      <c r="F32" s="280">
        <v>2019</v>
      </c>
      <c r="G32" s="280">
        <v>2019</v>
      </c>
      <c r="H32" s="280">
        <v>2022</v>
      </c>
      <c r="I32" s="280" t="s">
        <v>395</v>
      </c>
      <c r="J32" s="280">
        <v>2022</v>
      </c>
      <c r="K32" s="280">
        <v>2022</v>
      </c>
      <c r="L32" s="280">
        <v>2022</v>
      </c>
      <c r="M32" s="280" t="s">
        <v>395</v>
      </c>
      <c r="N32" s="280">
        <v>2020</v>
      </c>
      <c r="O32" s="280">
        <v>2020</v>
      </c>
      <c r="P32" s="280">
        <v>2022</v>
      </c>
      <c r="Q32" s="280" t="s">
        <v>396</v>
      </c>
      <c r="R32" s="280" t="s">
        <v>396</v>
      </c>
      <c r="S32" s="280">
        <v>2022</v>
      </c>
      <c r="T32" s="280">
        <v>2022</v>
      </c>
      <c r="U32" s="280" t="s">
        <v>673</v>
      </c>
      <c r="V32" s="280">
        <v>2021</v>
      </c>
      <c r="W32" s="280">
        <v>2021</v>
      </c>
      <c r="X32" s="280">
        <v>2021</v>
      </c>
      <c r="Y32" s="280" t="s">
        <v>674</v>
      </c>
      <c r="Z32" s="280">
        <v>2021</v>
      </c>
      <c r="AA32" s="280">
        <v>2014</v>
      </c>
      <c r="AB32" s="280">
        <v>2021</v>
      </c>
      <c r="AC32" s="280">
        <v>2021</v>
      </c>
      <c r="AD32" s="280">
        <v>2020</v>
      </c>
      <c r="AE32" s="280">
        <v>2021</v>
      </c>
      <c r="AF32" s="280">
        <v>2021</v>
      </c>
      <c r="AG32" s="280">
        <v>2021</v>
      </c>
      <c r="AH32" s="280">
        <v>2021</v>
      </c>
      <c r="AI32" s="280">
        <v>2016</v>
      </c>
      <c r="AJ32" s="280">
        <v>2019</v>
      </c>
      <c r="AK32" s="280">
        <v>2019</v>
      </c>
      <c r="AL32" s="280">
        <v>2019</v>
      </c>
      <c r="AM32" s="280">
        <v>2020</v>
      </c>
      <c r="AN32" s="280">
        <v>2019</v>
      </c>
      <c r="AO32" s="280">
        <v>2019</v>
      </c>
      <c r="AP32" s="280">
        <v>2020</v>
      </c>
      <c r="AQ32" s="280">
        <v>2016</v>
      </c>
      <c r="AR32" s="280">
        <v>2019</v>
      </c>
      <c r="AS32" s="280">
        <v>2020</v>
      </c>
      <c r="AT32" s="280">
        <v>2020</v>
      </c>
      <c r="AU32" s="280" t="s">
        <v>395</v>
      </c>
      <c r="AV32" s="280">
        <v>2021</v>
      </c>
      <c r="AW32" s="280" t="s">
        <v>375</v>
      </c>
      <c r="AX32" s="280">
        <v>2022</v>
      </c>
      <c r="AY32" s="280">
        <v>2020</v>
      </c>
      <c r="AZ32" s="280">
        <v>2019</v>
      </c>
      <c r="BA32" s="280">
        <v>2019</v>
      </c>
      <c r="BB32" s="280">
        <v>2019</v>
      </c>
      <c r="BC32" s="280" t="s">
        <v>375</v>
      </c>
      <c r="BD32" s="280" t="s">
        <v>375</v>
      </c>
      <c r="BE32" s="280" t="s">
        <v>375</v>
      </c>
      <c r="BF32" s="280">
        <v>2021</v>
      </c>
      <c r="BG32" s="280">
        <v>2021</v>
      </c>
      <c r="BH32" s="280">
        <v>2019</v>
      </c>
      <c r="BI32" s="280">
        <v>2019</v>
      </c>
      <c r="BJ32" s="280">
        <v>2021</v>
      </c>
      <c r="BK32" s="280">
        <v>2021</v>
      </c>
      <c r="BL32" s="280">
        <v>2021</v>
      </c>
      <c r="BM32" s="280">
        <v>2021</v>
      </c>
      <c r="BN32" s="280">
        <v>2021</v>
      </c>
      <c r="BO32" s="280">
        <v>2020</v>
      </c>
      <c r="BP32" s="280">
        <v>2020</v>
      </c>
      <c r="BQ32" s="280" t="s">
        <v>675</v>
      </c>
      <c r="BR32" s="280">
        <v>2022</v>
      </c>
      <c r="BS32" s="280" t="s">
        <v>676</v>
      </c>
      <c r="BT32" s="280" t="s">
        <v>676</v>
      </c>
      <c r="BU32" s="280" t="s">
        <v>676</v>
      </c>
      <c r="BV32" s="280">
        <v>2022</v>
      </c>
      <c r="BW32" s="280">
        <v>2022</v>
      </c>
      <c r="BX32" s="280">
        <v>2022</v>
      </c>
      <c r="BY32" s="280">
        <v>2014</v>
      </c>
      <c r="BZ32" s="280">
        <v>2019</v>
      </c>
      <c r="CA32" s="280">
        <v>2019</v>
      </c>
      <c r="CB32" s="280">
        <v>2019</v>
      </c>
      <c r="CC32" s="280">
        <v>2019</v>
      </c>
      <c r="CD32" s="280">
        <v>2019</v>
      </c>
      <c r="CE32" s="280">
        <v>2019</v>
      </c>
      <c r="CF32" s="280">
        <v>2019</v>
      </c>
      <c r="CG32" s="280">
        <v>2021</v>
      </c>
      <c r="CH32" s="280">
        <v>2022</v>
      </c>
      <c r="CI32" s="280">
        <v>2022</v>
      </c>
      <c r="CJ32" s="280">
        <v>2022</v>
      </c>
      <c r="CK32" s="280">
        <v>2021</v>
      </c>
      <c r="CL32" s="280">
        <v>2020</v>
      </c>
      <c r="CM32" s="280">
        <v>2020</v>
      </c>
      <c r="CN32" s="280">
        <v>2014</v>
      </c>
      <c r="CO32" s="280">
        <v>2021</v>
      </c>
      <c r="CP32" s="280">
        <v>2021</v>
      </c>
      <c r="CQ32" s="280">
        <v>2021</v>
      </c>
    </row>
    <row r="33" spans="1:95" ht="15.75" customHeight="1" x14ac:dyDescent="0.3">
      <c r="A33" s="118" t="str">
        <f>'Indicator Data'!B43</f>
        <v>Dhaka</v>
      </c>
      <c r="B33" s="118" t="str">
        <f>'Indicator Data'!C43</f>
        <v>Tangail</v>
      </c>
      <c r="C33" s="49">
        <f>'Indicator Data'!D43</f>
        <v>3093</v>
      </c>
      <c r="D33" s="280">
        <v>2019</v>
      </c>
      <c r="E33" s="280">
        <v>2019</v>
      </c>
      <c r="F33" s="280">
        <v>2019</v>
      </c>
      <c r="G33" s="280">
        <v>2019</v>
      </c>
      <c r="H33" s="280">
        <v>2022</v>
      </c>
      <c r="I33" s="280" t="s">
        <v>395</v>
      </c>
      <c r="J33" s="280">
        <v>2022</v>
      </c>
      <c r="K33" s="280">
        <v>2022</v>
      </c>
      <c r="L33" s="280">
        <v>2022</v>
      </c>
      <c r="M33" s="280" t="s">
        <v>395</v>
      </c>
      <c r="N33" s="280">
        <v>2020</v>
      </c>
      <c r="O33" s="280">
        <v>2020</v>
      </c>
      <c r="P33" s="280">
        <v>2022</v>
      </c>
      <c r="Q33" s="280" t="s">
        <v>396</v>
      </c>
      <c r="R33" s="280" t="s">
        <v>396</v>
      </c>
      <c r="S33" s="280">
        <v>2022</v>
      </c>
      <c r="T33" s="280">
        <v>2022</v>
      </c>
      <c r="U33" s="280" t="s">
        <v>673</v>
      </c>
      <c r="V33" s="280">
        <v>2021</v>
      </c>
      <c r="W33" s="280">
        <v>2021</v>
      </c>
      <c r="X33" s="280">
        <v>2021</v>
      </c>
      <c r="Y33" s="280" t="s">
        <v>674</v>
      </c>
      <c r="Z33" s="280">
        <v>2021</v>
      </c>
      <c r="AA33" s="280">
        <v>2014</v>
      </c>
      <c r="AB33" s="280">
        <v>2021</v>
      </c>
      <c r="AC33" s="280">
        <v>2021</v>
      </c>
      <c r="AD33" s="280">
        <v>2020</v>
      </c>
      <c r="AE33" s="280">
        <v>2021</v>
      </c>
      <c r="AF33" s="280">
        <v>2021</v>
      </c>
      <c r="AG33" s="280">
        <v>2021</v>
      </c>
      <c r="AH33" s="280">
        <v>2021</v>
      </c>
      <c r="AI33" s="280">
        <v>2016</v>
      </c>
      <c r="AJ33" s="280">
        <v>2019</v>
      </c>
      <c r="AK33" s="280">
        <v>2019</v>
      </c>
      <c r="AL33" s="280">
        <v>2019</v>
      </c>
      <c r="AM33" s="280">
        <v>2020</v>
      </c>
      <c r="AN33" s="280">
        <v>2019</v>
      </c>
      <c r="AO33" s="280">
        <v>2019</v>
      </c>
      <c r="AP33" s="280">
        <v>2020</v>
      </c>
      <c r="AQ33" s="280">
        <v>2016</v>
      </c>
      <c r="AR33" s="280">
        <v>2019</v>
      </c>
      <c r="AS33" s="280">
        <v>2020</v>
      </c>
      <c r="AT33" s="280">
        <v>2020</v>
      </c>
      <c r="AU33" s="280" t="s">
        <v>395</v>
      </c>
      <c r="AV33" s="280">
        <v>2021</v>
      </c>
      <c r="AW33" s="280" t="s">
        <v>375</v>
      </c>
      <c r="AX33" s="280">
        <v>2022</v>
      </c>
      <c r="AY33" s="280">
        <v>2020</v>
      </c>
      <c r="AZ33" s="280">
        <v>2019</v>
      </c>
      <c r="BA33" s="280">
        <v>2019</v>
      </c>
      <c r="BB33" s="280">
        <v>2019</v>
      </c>
      <c r="BC33" s="280" t="s">
        <v>375</v>
      </c>
      <c r="BD33" s="280" t="s">
        <v>375</v>
      </c>
      <c r="BE33" s="280" t="s">
        <v>375</v>
      </c>
      <c r="BF33" s="280">
        <v>2021</v>
      </c>
      <c r="BG33" s="280">
        <v>2021</v>
      </c>
      <c r="BH33" s="280">
        <v>2019</v>
      </c>
      <c r="BI33" s="280">
        <v>2019</v>
      </c>
      <c r="BJ33" s="280">
        <v>2021</v>
      </c>
      <c r="BK33" s="280">
        <v>2021</v>
      </c>
      <c r="BL33" s="280">
        <v>2021</v>
      </c>
      <c r="BM33" s="280">
        <v>2021</v>
      </c>
      <c r="BN33" s="280">
        <v>2021</v>
      </c>
      <c r="BO33" s="280">
        <v>2020</v>
      </c>
      <c r="BP33" s="280">
        <v>2020</v>
      </c>
      <c r="BQ33" s="280" t="s">
        <v>675</v>
      </c>
      <c r="BR33" s="280">
        <v>2022</v>
      </c>
      <c r="BS33" s="280" t="s">
        <v>676</v>
      </c>
      <c r="BT33" s="280" t="s">
        <v>676</v>
      </c>
      <c r="BU33" s="280" t="s">
        <v>676</v>
      </c>
      <c r="BV33" s="280">
        <v>2022</v>
      </c>
      <c r="BW33" s="280">
        <v>2022</v>
      </c>
      <c r="BX33" s="280">
        <v>2022</v>
      </c>
      <c r="BY33" s="280">
        <v>2014</v>
      </c>
      <c r="BZ33" s="280">
        <v>2019</v>
      </c>
      <c r="CA33" s="280">
        <v>2019</v>
      </c>
      <c r="CB33" s="280">
        <v>2019</v>
      </c>
      <c r="CC33" s="280">
        <v>2019</v>
      </c>
      <c r="CD33" s="280">
        <v>2019</v>
      </c>
      <c r="CE33" s="280">
        <v>2019</v>
      </c>
      <c r="CF33" s="280">
        <v>2019</v>
      </c>
      <c r="CG33" s="280">
        <v>2021</v>
      </c>
      <c r="CH33" s="280">
        <v>2022</v>
      </c>
      <c r="CI33" s="280">
        <v>2022</v>
      </c>
      <c r="CJ33" s="280">
        <v>2022</v>
      </c>
      <c r="CK33" s="280">
        <v>2021</v>
      </c>
      <c r="CL33" s="280">
        <v>2020</v>
      </c>
      <c r="CM33" s="280">
        <v>2020</v>
      </c>
      <c r="CN33" s="280">
        <v>2014</v>
      </c>
      <c r="CO33" s="280">
        <v>2021</v>
      </c>
      <c r="CP33" s="280">
        <v>2021</v>
      </c>
      <c r="CQ33" s="280">
        <v>2021</v>
      </c>
    </row>
    <row r="34" spans="1:95" ht="15.75" customHeight="1" x14ac:dyDescent="0.3">
      <c r="A34" s="118" t="str">
        <f>'Indicator Data'!B44</f>
        <v>Khulna</v>
      </c>
      <c r="B34" s="118" t="str">
        <f>'Indicator Data'!C44</f>
        <v>Bagerhat</v>
      </c>
      <c r="C34" s="49">
        <f>'Indicator Data'!D44</f>
        <v>4001</v>
      </c>
      <c r="D34" s="280">
        <v>2019</v>
      </c>
      <c r="E34" s="280">
        <v>2019</v>
      </c>
      <c r="F34" s="280">
        <v>2019</v>
      </c>
      <c r="G34" s="280">
        <v>2019</v>
      </c>
      <c r="H34" s="280">
        <v>2022</v>
      </c>
      <c r="I34" s="280" t="s">
        <v>395</v>
      </c>
      <c r="J34" s="280">
        <v>2022</v>
      </c>
      <c r="K34" s="280">
        <v>2022</v>
      </c>
      <c r="L34" s="280">
        <v>2022</v>
      </c>
      <c r="M34" s="280" t="s">
        <v>395</v>
      </c>
      <c r="N34" s="280">
        <v>2020</v>
      </c>
      <c r="O34" s="280">
        <v>2020</v>
      </c>
      <c r="P34" s="280">
        <v>2022</v>
      </c>
      <c r="Q34" s="280" t="s">
        <v>396</v>
      </c>
      <c r="R34" s="280" t="s">
        <v>396</v>
      </c>
      <c r="S34" s="280">
        <v>2022</v>
      </c>
      <c r="T34" s="280">
        <v>2022</v>
      </c>
      <c r="U34" s="280" t="s">
        <v>673</v>
      </c>
      <c r="V34" s="280">
        <v>2021</v>
      </c>
      <c r="W34" s="280">
        <v>2021</v>
      </c>
      <c r="X34" s="280">
        <v>2021</v>
      </c>
      <c r="Y34" s="280" t="s">
        <v>674</v>
      </c>
      <c r="Z34" s="280">
        <v>2021</v>
      </c>
      <c r="AA34" s="280">
        <v>2014</v>
      </c>
      <c r="AB34" s="280">
        <v>2021</v>
      </c>
      <c r="AC34" s="280">
        <v>2021</v>
      </c>
      <c r="AD34" s="280">
        <v>2020</v>
      </c>
      <c r="AE34" s="280">
        <v>2021</v>
      </c>
      <c r="AF34" s="280">
        <v>2021</v>
      </c>
      <c r="AG34" s="280">
        <v>2021</v>
      </c>
      <c r="AH34" s="280">
        <v>2021</v>
      </c>
      <c r="AI34" s="280">
        <v>2016</v>
      </c>
      <c r="AJ34" s="280">
        <v>2019</v>
      </c>
      <c r="AK34" s="280">
        <v>2019</v>
      </c>
      <c r="AL34" s="280">
        <v>2019</v>
      </c>
      <c r="AM34" s="280">
        <v>2020</v>
      </c>
      <c r="AN34" s="280">
        <v>2019</v>
      </c>
      <c r="AO34" s="280">
        <v>2019</v>
      </c>
      <c r="AP34" s="280">
        <v>2020</v>
      </c>
      <c r="AQ34" s="280">
        <v>2016</v>
      </c>
      <c r="AR34" s="280">
        <v>2019</v>
      </c>
      <c r="AS34" s="280">
        <v>2020</v>
      </c>
      <c r="AT34" s="280">
        <v>2020</v>
      </c>
      <c r="AU34" s="280" t="s">
        <v>395</v>
      </c>
      <c r="AV34" s="280">
        <v>2021</v>
      </c>
      <c r="AW34" s="280" t="s">
        <v>375</v>
      </c>
      <c r="AX34" s="280">
        <v>2022</v>
      </c>
      <c r="AY34" s="280">
        <v>2020</v>
      </c>
      <c r="AZ34" s="280">
        <v>2019</v>
      </c>
      <c r="BA34" s="280">
        <v>2019</v>
      </c>
      <c r="BB34" s="280">
        <v>2019</v>
      </c>
      <c r="BC34" s="280" t="s">
        <v>375</v>
      </c>
      <c r="BD34" s="280" t="s">
        <v>375</v>
      </c>
      <c r="BE34" s="280" t="s">
        <v>375</v>
      </c>
      <c r="BF34" s="280">
        <v>2021</v>
      </c>
      <c r="BG34" s="280">
        <v>2021</v>
      </c>
      <c r="BH34" s="280">
        <v>2019</v>
      </c>
      <c r="BI34" s="280">
        <v>2019</v>
      </c>
      <c r="BJ34" s="280">
        <v>2021</v>
      </c>
      <c r="BK34" s="280">
        <v>2021</v>
      </c>
      <c r="BL34" s="280">
        <v>2021</v>
      </c>
      <c r="BM34" s="280">
        <v>2021</v>
      </c>
      <c r="BN34" s="280">
        <v>2021</v>
      </c>
      <c r="BO34" s="280">
        <v>2020</v>
      </c>
      <c r="BP34" s="280">
        <v>2020</v>
      </c>
      <c r="BQ34" s="280" t="s">
        <v>675</v>
      </c>
      <c r="BR34" s="280">
        <v>2022</v>
      </c>
      <c r="BS34" s="280" t="s">
        <v>676</v>
      </c>
      <c r="BT34" s="280" t="s">
        <v>676</v>
      </c>
      <c r="BU34" s="280" t="s">
        <v>676</v>
      </c>
      <c r="BV34" s="280">
        <v>2022</v>
      </c>
      <c r="BW34" s="280">
        <v>2022</v>
      </c>
      <c r="BX34" s="280">
        <v>2022</v>
      </c>
      <c r="BY34" s="280">
        <v>2014</v>
      </c>
      <c r="BZ34" s="280">
        <v>2019</v>
      </c>
      <c r="CA34" s="280">
        <v>2019</v>
      </c>
      <c r="CB34" s="280">
        <v>2019</v>
      </c>
      <c r="CC34" s="280">
        <v>2019</v>
      </c>
      <c r="CD34" s="280">
        <v>2019</v>
      </c>
      <c r="CE34" s="280">
        <v>2019</v>
      </c>
      <c r="CF34" s="280">
        <v>2019</v>
      </c>
      <c r="CG34" s="280">
        <v>2021</v>
      </c>
      <c r="CH34" s="280">
        <v>2022</v>
      </c>
      <c r="CI34" s="280">
        <v>2022</v>
      </c>
      <c r="CJ34" s="280">
        <v>2022</v>
      </c>
      <c r="CK34" s="280">
        <v>2021</v>
      </c>
      <c r="CL34" s="280">
        <v>2020</v>
      </c>
      <c r="CM34" s="280">
        <v>2020</v>
      </c>
      <c r="CN34" s="280">
        <v>2014</v>
      </c>
      <c r="CO34" s="280">
        <v>2021</v>
      </c>
      <c r="CP34" s="280">
        <v>2021</v>
      </c>
      <c r="CQ34" s="280">
        <v>2021</v>
      </c>
    </row>
    <row r="35" spans="1:95" ht="15.75" customHeight="1" x14ac:dyDescent="0.3">
      <c r="A35" s="118" t="str">
        <f>'Indicator Data'!B45</f>
        <v>Khulna</v>
      </c>
      <c r="B35" s="118" t="str">
        <f>'Indicator Data'!C45</f>
        <v>Chuadanga</v>
      </c>
      <c r="C35" s="49">
        <f>'Indicator Data'!D45</f>
        <v>4018</v>
      </c>
      <c r="D35" s="280">
        <v>2019</v>
      </c>
      <c r="E35" s="280">
        <v>2019</v>
      </c>
      <c r="F35" s="280">
        <v>2019</v>
      </c>
      <c r="G35" s="280">
        <v>2019</v>
      </c>
      <c r="H35" s="280">
        <v>2022</v>
      </c>
      <c r="I35" s="280" t="s">
        <v>395</v>
      </c>
      <c r="J35" s="280">
        <v>2022</v>
      </c>
      <c r="K35" s="280">
        <v>2022</v>
      </c>
      <c r="L35" s="280">
        <v>2022</v>
      </c>
      <c r="M35" s="280" t="s">
        <v>395</v>
      </c>
      <c r="N35" s="280">
        <v>2020</v>
      </c>
      <c r="O35" s="280">
        <v>2020</v>
      </c>
      <c r="P35" s="280">
        <v>2022</v>
      </c>
      <c r="Q35" s="280" t="s">
        <v>396</v>
      </c>
      <c r="R35" s="280" t="s">
        <v>396</v>
      </c>
      <c r="S35" s="280">
        <v>2022</v>
      </c>
      <c r="T35" s="280">
        <v>2022</v>
      </c>
      <c r="U35" s="280" t="s">
        <v>673</v>
      </c>
      <c r="V35" s="280">
        <v>2021</v>
      </c>
      <c r="W35" s="280">
        <v>2021</v>
      </c>
      <c r="X35" s="280">
        <v>2021</v>
      </c>
      <c r="Y35" s="280" t="s">
        <v>674</v>
      </c>
      <c r="Z35" s="280">
        <v>2021</v>
      </c>
      <c r="AA35" s="280">
        <v>2014</v>
      </c>
      <c r="AB35" s="280">
        <v>2021</v>
      </c>
      <c r="AC35" s="280">
        <v>2021</v>
      </c>
      <c r="AD35" s="280">
        <v>2020</v>
      </c>
      <c r="AE35" s="280">
        <v>2021</v>
      </c>
      <c r="AF35" s="280">
        <v>2021</v>
      </c>
      <c r="AG35" s="280">
        <v>2021</v>
      </c>
      <c r="AH35" s="280">
        <v>2021</v>
      </c>
      <c r="AI35" s="280">
        <v>2016</v>
      </c>
      <c r="AJ35" s="280">
        <v>2019</v>
      </c>
      <c r="AK35" s="280">
        <v>2019</v>
      </c>
      <c r="AL35" s="280">
        <v>2019</v>
      </c>
      <c r="AM35" s="280">
        <v>2020</v>
      </c>
      <c r="AN35" s="280">
        <v>2019</v>
      </c>
      <c r="AO35" s="280">
        <v>2019</v>
      </c>
      <c r="AP35" s="280">
        <v>2020</v>
      </c>
      <c r="AQ35" s="280">
        <v>2016</v>
      </c>
      <c r="AR35" s="280">
        <v>2019</v>
      </c>
      <c r="AS35" s="280">
        <v>2020</v>
      </c>
      <c r="AT35" s="280">
        <v>2020</v>
      </c>
      <c r="AU35" s="280" t="s">
        <v>395</v>
      </c>
      <c r="AV35" s="280">
        <v>2021</v>
      </c>
      <c r="AW35" s="280" t="s">
        <v>375</v>
      </c>
      <c r="AX35" s="280">
        <v>2022</v>
      </c>
      <c r="AY35" s="280">
        <v>2020</v>
      </c>
      <c r="AZ35" s="280">
        <v>2019</v>
      </c>
      <c r="BA35" s="280">
        <v>2019</v>
      </c>
      <c r="BB35" s="280">
        <v>2019</v>
      </c>
      <c r="BC35" s="280" t="s">
        <v>375</v>
      </c>
      <c r="BD35" s="280" t="s">
        <v>375</v>
      </c>
      <c r="BE35" s="280" t="s">
        <v>375</v>
      </c>
      <c r="BF35" s="280">
        <v>2021</v>
      </c>
      <c r="BG35" s="280">
        <v>2021</v>
      </c>
      <c r="BH35" s="280">
        <v>2019</v>
      </c>
      <c r="BI35" s="280">
        <v>2019</v>
      </c>
      <c r="BJ35" s="280">
        <v>2021</v>
      </c>
      <c r="BK35" s="280">
        <v>2021</v>
      </c>
      <c r="BL35" s="280">
        <v>2021</v>
      </c>
      <c r="BM35" s="280">
        <v>2021</v>
      </c>
      <c r="BN35" s="280">
        <v>2021</v>
      </c>
      <c r="BO35" s="280">
        <v>2020</v>
      </c>
      <c r="BP35" s="280">
        <v>2020</v>
      </c>
      <c r="BQ35" s="280" t="s">
        <v>675</v>
      </c>
      <c r="BR35" s="280">
        <v>2022</v>
      </c>
      <c r="BS35" s="280" t="s">
        <v>676</v>
      </c>
      <c r="BT35" s="280" t="s">
        <v>676</v>
      </c>
      <c r="BU35" s="280" t="s">
        <v>676</v>
      </c>
      <c r="BV35" s="280">
        <v>2022</v>
      </c>
      <c r="BW35" s="280">
        <v>2022</v>
      </c>
      <c r="BX35" s="280">
        <v>2022</v>
      </c>
      <c r="BY35" s="280">
        <v>2014</v>
      </c>
      <c r="BZ35" s="280">
        <v>2019</v>
      </c>
      <c r="CA35" s="280">
        <v>2019</v>
      </c>
      <c r="CB35" s="280">
        <v>2019</v>
      </c>
      <c r="CC35" s="280">
        <v>2019</v>
      </c>
      <c r="CD35" s="280">
        <v>2019</v>
      </c>
      <c r="CE35" s="280">
        <v>2019</v>
      </c>
      <c r="CF35" s="280">
        <v>2019</v>
      </c>
      <c r="CG35" s="280">
        <v>2021</v>
      </c>
      <c r="CH35" s="280">
        <v>2022</v>
      </c>
      <c r="CI35" s="280">
        <v>2022</v>
      </c>
      <c r="CJ35" s="280">
        <v>2022</v>
      </c>
      <c r="CK35" s="280">
        <v>2021</v>
      </c>
      <c r="CL35" s="280">
        <v>2020</v>
      </c>
      <c r="CM35" s="280">
        <v>2020</v>
      </c>
      <c r="CN35" s="280">
        <v>2014</v>
      </c>
      <c r="CO35" s="280">
        <v>2021</v>
      </c>
      <c r="CP35" s="280">
        <v>2021</v>
      </c>
      <c r="CQ35" s="280">
        <v>2021</v>
      </c>
    </row>
    <row r="36" spans="1:95" ht="15.75" customHeight="1" x14ac:dyDescent="0.3">
      <c r="A36" s="118" t="str">
        <f>'Indicator Data'!B46</f>
        <v>Khulna</v>
      </c>
      <c r="B36" s="118" t="str">
        <f>'Indicator Data'!C46</f>
        <v>Jashore</v>
      </c>
      <c r="C36" s="49">
        <f>'Indicator Data'!D46</f>
        <v>4041</v>
      </c>
      <c r="D36" s="280">
        <v>2019</v>
      </c>
      <c r="E36" s="280">
        <v>2019</v>
      </c>
      <c r="F36" s="280">
        <v>2019</v>
      </c>
      <c r="G36" s="280">
        <v>2019</v>
      </c>
      <c r="H36" s="280">
        <v>2022</v>
      </c>
      <c r="I36" s="280" t="s">
        <v>395</v>
      </c>
      <c r="J36" s="280">
        <v>2022</v>
      </c>
      <c r="K36" s="280">
        <v>2022</v>
      </c>
      <c r="L36" s="280">
        <v>2022</v>
      </c>
      <c r="M36" s="280" t="s">
        <v>395</v>
      </c>
      <c r="N36" s="280">
        <v>2020</v>
      </c>
      <c r="O36" s="280">
        <v>2020</v>
      </c>
      <c r="P36" s="280">
        <v>2022</v>
      </c>
      <c r="Q36" s="280" t="s">
        <v>396</v>
      </c>
      <c r="R36" s="280" t="s">
        <v>396</v>
      </c>
      <c r="S36" s="280">
        <v>2022</v>
      </c>
      <c r="T36" s="280">
        <v>2022</v>
      </c>
      <c r="U36" s="280" t="s">
        <v>673</v>
      </c>
      <c r="V36" s="280">
        <v>2021</v>
      </c>
      <c r="W36" s="280">
        <v>2021</v>
      </c>
      <c r="X36" s="280">
        <v>2021</v>
      </c>
      <c r="Y36" s="280" t="s">
        <v>674</v>
      </c>
      <c r="Z36" s="280">
        <v>2021</v>
      </c>
      <c r="AA36" s="280">
        <v>2014</v>
      </c>
      <c r="AB36" s="280">
        <v>2021</v>
      </c>
      <c r="AC36" s="280">
        <v>2021</v>
      </c>
      <c r="AD36" s="280">
        <v>2020</v>
      </c>
      <c r="AE36" s="280">
        <v>2021</v>
      </c>
      <c r="AF36" s="280">
        <v>2021</v>
      </c>
      <c r="AG36" s="280">
        <v>2021</v>
      </c>
      <c r="AH36" s="280">
        <v>2021</v>
      </c>
      <c r="AI36" s="280">
        <v>2016</v>
      </c>
      <c r="AJ36" s="280">
        <v>2019</v>
      </c>
      <c r="AK36" s="280">
        <v>2019</v>
      </c>
      <c r="AL36" s="280">
        <v>2019</v>
      </c>
      <c r="AM36" s="280">
        <v>2020</v>
      </c>
      <c r="AN36" s="280">
        <v>2019</v>
      </c>
      <c r="AO36" s="280">
        <v>2019</v>
      </c>
      <c r="AP36" s="280">
        <v>2020</v>
      </c>
      <c r="AQ36" s="280">
        <v>2016</v>
      </c>
      <c r="AR36" s="280">
        <v>2019</v>
      </c>
      <c r="AS36" s="280">
        <v>2020</v>
      </c>
      <c r="AT36" s="280">
        <v>2020</v>
      </c>
      <c r="AU36" s="280" t="s">
        <v>395</v>
      </c>
      <c r="AV36" s="280">
        <v>2021</v>
      </c>
      <c r="AW36" s="280" t="s">
        <v>375</v>
      </c>
      <c r="AX36" s="280">
        <v>2022</v>
      </c>
      <c r="AY36" s="280">
        <v>2020</v>
      </c>
      <c r="AZ36" s="280">
        <v>2019</v>
      </c>
      <c r="BA36" s="280">
        <v>2019</v>
      </c>
      <c r="BB36" s="280">
        <v>2019</v>
      </c>
      <c r="BC36" s="280" t="s">
        <v>375</v>
      </c>
      <c r="BD36" s="280" t="s">
        <v>375</v>
      </c>
      <c r="BE36" s="280" t="s">
        <v>375</v>
      </c>
      <c r="BF36" s="280">
        <v>2021</v>
      </c>
      <c r="BG36" s="280">
        <v>2021</v>
      </c>
      <c r="BH36" s="280">
        <v>2019</v>
      </c>
      <c r="BI36" s="280">
        <v>2019</v>
      </c>
      <c r="BJ36" s="280">
        <v>2021</v>
      </c>
      <c r="BK36" s="280">
        <v>2021</v>
      </c>
      <c r="BL36" s="280">
        <v>2021</v>
      </c>
      <c r="BM36" s="280">
        <v>2021</v>
      </c>
      <c r="BN36" s="280">
        <v>2021</v>
      </c>
      <c r="BO36" s="280">
        <v>2020</v>
      </c>
      <c r="BP36" s="280">
        <v>2020</v>
      </c>
      <c r="BQ36" s="280" t="s">
        <v>675</v>
      </c>
      <c r="BR36" s="280">
        <v>2022</v>
      </c>
      <c r="BS36" s="280" t="s">
        <v>676</v>
      </c>
      <c r="BT36" s="280" t="s">
        <v>676</v>
      </c>
      <c r="BU36" s="280" t="s">
        <v>676</v>
      </c>
      <c r="BV36" s="280">
        <v>2022</v>
      </c>
      <c r="BW36" s="280">
        <v>2022</v>
      </c>
      <c r="BX36" s="280">
        <v>2022</v>
      </c>
      <c r="BY36" s="280">
        <v>2014</v>
      </c>
      <c r="BZ36" s="280">
        <v>2019</v>
      </c>
      <c r="CA36" s="280">
        <v>2019</v>
      </c>
      <c r="CB36" s="280">
        <v>2019</v>
      </c>
      <c r="CC36" s="280">
        <v>2019</v>
      </c>
      <c r="CD36" s="280">
        <v>2019</v>
      </c>
      <c r="CE36" s="280">
        <v>2019</v>
      </c>
      <c r="CF36" s="280">
        <v>2019</v>
      </c>
      <c r="CG36" s="280">
        <v>2021</v>
      </c>
      <c r="CH36" s="280">
        <v>2022</v>
      </c>
      <c r="CI36" s="280">
        <v>2022</v>
      </c>
      <c r="CJ36" s="280">
        <v>2022</v>
      </c>
      <c r="CK36" s="280">
        <v>2021</v>
      </c>
      <c r="CL36" s="280">
        <v>2020</v>
      </c>
      <c r="CM36" s="280">
        <v>2020</v>
      </c>
      <c r="CN36" s="280">
        <v>2014</v>
      </c>
      <c r="CO36" s="280">
        <v>2021</v>
      </c>
      <c r="CP36" s="280">
        <v>2021</v>
      </c>
      <c r="CQ36" s="280">
        <v>2021</v>
      </c>
    </row>
    <row r="37" spans="1:95" ht="15.75" customHeight="1" x14ac:dyDescent="0.3">
      <c r="A37" s="118" t="str">
        <f>'Indicator Data'!B47</f>
        <v>Khulna</v>
      </c>
      <c r="B37" s="118" t="str">
        <f>'Indicator Data'!C47</f>
        <v>Jhenaidah</v>
      </c>
      <c r="C37" s="49">
        <f>'Indicator Data'!D47</f>
        <v>4044</v>
      </c>
      <c r="D37" s="280">
        <v>2019</v>
      </c>
      <c r="E37" s="280">
        <v>2019</v>
      </c>
      <c r="F37" s="280">
        <v>2019</v>
      </c>
      <c r="G37" s="280">
        <v>2019</v>
      </c>
      <c r="H37" s="280">
        <v>2022</v>
      </c>
      <c r="I37" s="280" t="s">
        <v>395</v>
      </c>
      <c r="J37" s="280">
        <v>2022</v>
      </c>
      <c r="K37" s="280">
        <v>2022</v>
      </c>
      <c r="L37" s="280">
        <v>2022</v>
      </c>
      <c r="M37" s="280" t="s">
        <v>395</v>
      </c>
      <c r="N37" s="280">
        <v>2020</v>
      </c>
      <c r="O37" s="280">
        <v>2020</v>
      </c>
      <c r="P37" s="280">
        <v>2022</v>
      </c>
      <c r="Q37" s="280" t="s">
        <v>396</v>
      </c>
      <c r="R37" s="280" t="s">
        <v>396</v>
      </c>
      <c r="S37" s="280">
        <v>2022</v>
      </c>
      <c r="T37" s="280">
        <v>2022</v>
      </c>
      <c r="U37" s="280" t="s">
        <v>673</v>
      </c>
      <c r="V37" s="280">
        <v>2021</v>
      </c>
      <c r="W37" s="280">
        <v>2021</v>
      </c>
      <c r="X37" s="280">
        <v>2021</v>
      </c>
      <c r="Y37" s="280" t="s">
        <v>674</v>
      </c>
      <c r="Z37" s="280">
        <v>2021</v>
      </c>
      <c r="AA37" s="280">
        <v>2014</v>
      </c>
      <c r="AB37" s="280">
        <v>2021</v>
      </c>
      <c r="AC37" s="280">
        <v>2021</v>
      </c>
      <c r="AD37" s="280">
        <v>2020</v>
      </c>
      <c r="AE37" s="280">
        <v>2021</v>
      </c>
      <c r="AF37" s="280">
        <v>2021</v>
      </c>
      <c r="AG37" s="280">
        <v>2021</v>
      </c>
      <c r="AH37" s="280">
        <v>2021</v>
      </c>
      <c r="AI37" s="280">
        <v>2016</v>
      </c>
      <c r="AJ37" s="280">
        <v>2019</v>
      </c>
      <c r="AK37" s="280">
        <v>2019</v>
      </c>
      <c r="AL37" s="280">
        <v>2019</v>
      </c>
      <c r="AM37" s="280">
        <v>2020</v>
      </c>
      <c r="AN37" s="280">
        <v>2019</v>
      </c>
      <c r="AO37" s="280">
        <v>2019</v>
      </c>
      <c r="AP37" s="280">
        <v>2020</v>
      </c>
      <c r="AQ37" s="280">
        <v>2016</v>
      </c>
      <c r="AR37" s="280">
        <v>2019</v>
      </c>
      <c r="AS37" s="280">
        <v>2020</v>
      </c>
      <c r="AT37" s="280">
        <v>2020</v>
      </c>
      <c r="AU37" s="280" t="s">
        <v>395</v>
      </c>
      <c r="AV37" s="280">
        <v>2021</v>
      </c>
      <c r="AW37" s="280" t="s">
        <v>375</v>
      </c>
      <c r="AX37" s="280">
        <v>2022</v>
      </c>
      <c r="AY37" s="280">
        <v>2020</v>
      </c>
      <c r="AZ37" s="280">
        <v>2019</v>
      </c>
      <c r="BA37" s="280">
        <v>2019</v>
      </c>
      <c r="BB37" s="280">
        <v>2019</v>
      </c>
      <c r="BC37" s="280" t="s">
        <v>375</v>
      </c>
      <c r="BD37" s="280" t="s">
        <v>375</v>
      </c>
      <c r="BE37" s="280" t="s">
        <v>375</v>
      </c>
      <c r="BF37" s="280">
        <v>2021</v>
      </c>
      <c r="BG37" s="280">
        <v>2021</v>
      </c>
      <c r="BH37" s="280">
        <v>2019</v>
      </c>
      <c r="BI37" s="280">
        <v>2019</v>
      </c>
      <c r="BJ37" s="280">
        <v>2021</v>
      </c>
      <c r="BK37" s="280">
        <v>2021</v>
      </c>
      <c r="BL37" s="280">
        <v>2021</v>
      </c>
      <c r="BM37" s="280">
        <v>2021</v>
      </c>
      <c r="BN37" s="280">
        <v>2021</v>
      </c>
      <c r="BO37" s="280">
        <v>2020</v>
      </c>
      <c r="BP37" s="280">
        <v>2020</v>
      </c>
      <c r="BQ37" s="280" t="s">
        <v>675</v>
      </c>
      <c r="BR37" s="280">
        <v>2022</v>
      </c>
      <c r="BS37" s="280" t="s">
        <v>676</v>
      </c>
      <c r="BT37" s="280" t="s">
        <v>676</v>
      </c>
      <c r="BU37" s="280" t="s">
        <v>676</v>
      </c>
      <c r="BV37" s="280">
        <v>2022</v>
      </c>
      <c r="BW37" s="280">
        <v>2022</v>
      </c>
      <c r="BX37" s="280">
        <v>2022</v>
      </c>
      <c r="BY37" s="280">
        <v>2014</v>
      </c>
      <c r="BZ37" s="280">
        <v>2019</v>
      </c>
      <c r="CA37" s="280">
        <v>2019</v>
      </c>
      <c r="CB37" s="280">
        <v>2019</v>
      </c>
      <c r="CC37" s="280">
        <v>2019</v>
      </c>
      <c r="CD37" s="280">
        <v>2019</v>
      </c>
      <c r="CE37" s="280">
        <v>2019</v>
      </c>
      <c r="CF37" s="280">
        <v>2019</v>
      </c>
      <c r="CG37" s="280">
        <v>2021</v>
      </c>
      <c r="CH37" s="280">
        <v>2022</v>
      </c>
      <c r="CI37" s="280">
        <v>2022</v>
      </c>
      <c r="CJ37" s="280">
        <v>2022</v>
      </c>
      <c r="CK37" s="280">
        <v>2021</v>
      </c>
      <c r="CL37" s="280">
        <v>2020</v>
      </c>
      <c r="CM37" s="280">
        <v>2020</v>
      </c>
      <c r="CN37" s="280">
        <v>2014</v>
      </c>
      <c r="CO37" s="280">
        <v>2021</v>
      </c>
      <c r="CP37" s="280">
        <v>2021</v>
      </c>
      <c r="CQ37" s="280">
        <v>2021</v>
      </c>
    </row>
    <row r="38" spans="1:95" ht="15.75" customHeight="1" x14ac:dyDescent="0.3">
      <c r="A38" s="118" t="str">
        <f>'Indicator Data'!B48</f>
        <v>Khulna</v>
      </c>
      <c r="B38" s="118" t="str">
        <f>'Indicator Data'!C48</f>
        <v>Khulna</v>
      </c>
      <c r="C38" s="49">
        <f>'Indicator Data'!D48</f>
        <v>4047</v>
      </c>
      <c r="D38" s="280">
        <v>2019</v>
      </c>
      <c r="E38" s="280">
        <v>2019</v>
      </c>
      <c r="F38" s="280">
        <v>2019</v>
      </c>
      <c r="G38" s="280">
        <v>2019</v>
      </c>
      <c r="H38" s="280">
        <v>2022</v>
      </c>
      <c r="I38" s="280" t="s">
        <v>395</v>
      </c>
      <c r="J38" s="280">
        <v>2022</v>
      </c>
      <c r="K38" s="280">
        <v>2022</v>
      </c>
      <c r="L38" s="280">
        <v>2022</v>
      </c>
      <c r="M38" s="280" t="s">
        <v>395</v>
      </c>
      <c r="N38" s="280">
        <v>2020</v>
      </c>
      <c r="O38" s="280">
        <v>2020</v>
      </c>
      <c r="P38" s="280">
        <v>2022</v>
      </c>
      <c r="Q38" s="280" t="s">
        <v>396</v>
      </c>
      <c r="R38" s="280" t="s">
        <v>396</v>
      </c>
      <c r="S38" s="280">
        <v>2022</v>
      </c>
      <c r="T38" s="280">
        <v>2022</v>
      </c>
      <c r="U38" s="280" t="s">
        <v>673</v>
      </c>
      <c r="V38" s="280">
        <v>2021</v>
      </c>
      <c r="W38" s="280">
        <v>2021</v>
      </c>
      <c r="X38" s="280">
        <v>2021</v>
      </c>
      <c r="Y38" s="280" t="s">
        <v>674</v>
      </c>
      <c r="Z38" s="280">
        <v>2021</v>
      </c>
      <c r="AA38" s="280">
        <v>2014</v>
      </c>
      <c r="AB38" s="280">
        <v>2021</v>
      </c>
      <c r="AC38" s="280">
        <v>2021</v>
      </c>
      <c r="AD38" s="280">
        <v>2020</v>
      </c>
      <c r="AE38" s="280">
        <v>2021</v>
      </c>
      <c r="AF38" s="280">
        <v>2021</v>
      </c>
      <c r="AG38" s="280">
        <v>2021</v>
      </c>
      <c r="AH38" s="280">
        <v>2021</v>
      </c>
      <c r="AI38" s="280">
        <v>2016</v>
      </c>
      <c r="AJ38" s="280">
        <v>2019</v>
      </c>
      <c r="AK38" s="280">
        <v>2019</v>
      </c>
      <c r="AL38" s="280">
        <v>2019</v>
      </c>
      <c r="AM38" s="280">
        <v>2020</v>
      </c>
      <c r="AN38" s="280">
        <v>2019</v>
      </c>
      <c r="AO38" s="280">
        <v>2019</v>
      </c>
      <c r="AP38" s="280">
        <v>2020</v>
      </c>
      <c r="AQ38" s="280">
        <v>2016</v>
      </c>
      <c r="AR38" s="280">
        <v>2019</v>
      </c>
      <c r="AS38" s="280">
        <v>2020</v>
      </c>
      <c r="AT38" s="280">
        <v>2020</v>
      </c>
      <c r="AU38" s="280" t="s">
        <v>395</v>
      </c>
      <c r="AV38" s="280">
        <v>2021</v>
      </c>
      <c r="AW38" s="280" t="s">
        <v>375</v>
      </c>
      <c r="AX38" s="280">
        <v>2022</v>
      </c>
      <c r="AY38" s="280">
        <v>2020</v>
      </c>
      <c r="AZ38" s="280">
        <v>2019</v>
      </c>
      <c r="BA38" s="280">
        <v>2019</v>
      </c>
      <c r="BB38" s="280">
        <v>2019</v>
      </c>
      <c r="BC38" s="280" t="s">
        <v>375</v>
      </c>
      <c r="BD38" s="280" t="s">
        <v>375</v>
      </c>
      <c r="BE38" s="280" t="s">
        <v>375</v>
      </c>
      <c r="BF38" s="280">
        <v>2021</v>
      </c>
      <c r="BG38" s="280">
        <v>2021</v>
      </c>
      <c r="BH38" s="280">
        <v>2019</v>
      </c>
      <c r="BI38" s="280">
        <v>2019</v>
      </c>
      <c r="BJ38" s="280">
        <v>2021</v>
      </c>
      <c r="BK38" s="280">
        <v>2021</v>
      </c>
      <c r="BL38" s="280">
        <v>2021</v>
      </c>
      <c r="BM38" s="280">
        <v>2021</v>
      </c>
      <c r="BN38" s="280">
        <v>2021</v>
      </c>
      <c r="BO38" s="280">
        <v>2020</v>
      </c>
      <c r="BP38" s="280">
        <v>2020</v>
      </c>
      <c r="BQ38" s="280" t="s">
        <v>675</v>
      </c>
      <c r="BR38" s="280">
        <v>2022</v>
      </c>
      <c r="BS38" s="280" t="s">
        <v>676</v>
      </c>
      <c r="BT38" s="280" t="s">
        <v>676</v>
      </c>
      <c r="BU38" s="280" t="s">
        <v>676</v>
      </c>
      <c r="BV38" s="280">
        <v>2022</v>
      </c>
      <c r="BW38" s="280">
        <v>2022</v>
      </c>
      <c r="BX38" s="280">
        <v>2022</v>
      </c>
      <c r="BY38" s="280">
        <v>2014</v>
      </c>
      <c r="BZ38" s="280">
        <v>2019</v>
      </c>
      <c r="CA38" s="280">
        <v>2019</v>
      </c>
      <c r="CB38" s="280">
        <v>2019</v>
      </c>
      <c r="CC38" s="280">
        <v>2019</v>
      </c>
      <c r="CD38" s="280">
        <v>2019</v>
      </c>
      <c r="CE38" s="280">
        <v>2019</v>
      </c>
      <c r="CF38" s="280">
        <v>2019</v>
      </c>
      <c r="CG38" s="280">
        <v>2021</v>
      </c>
      <c r="CH38" s="280">
        <v>2022</v>
      </c>
      <c r="CI38" s="280">
        <v>2022</v>
      </c>
      <c r="CJ38" s="280">
        <v>2022</v>
      </c>
      <c r="CK38" s="280">
        <v>2021</v>
      </c>
      <c r="CL38" s="280">
        <v>2020</v>
      </c>
      <c r="CM38" s="280">
        <v>2020</v>
      </c>
      <c r="CN38" s="280">
        <v>2014</v>
      </c>
      <c r="CO38" s="280">
        <v>2021</v>
      </c>
      <c r="CP38" s="280">
        <v>2021</v>
      </c>
      <c r="CQ38" s="280">
        <v>2021</v>
      </c>
    </row>
    <row r="39" spans="1:95" ht="15.75" customHeight="1" x14ac:dyDescent="0.3">
      <c r="A39" s="118" t="str">
        <f>'Indicator Data'!B49</f>
        <v>Khulna</v>
      </c>
      <c r="B39" s="118" t="str">
        <f>'Indicator Data'!C49</f>
        <v>Kushtia</v>
      </c>
      <c r="C39" s="49">
        <f>'Indicator Data'!D49</f>
        <v>4050</v>
      </c>
      <c r="D39" s="280">
        <v>2019</v>
      </c>
      <c r="E39" s="280">
        <v>2019</v>
      </c>
      <c r="F39" s="280">
        <v>2019</v>
      </c>
      <c r="G39" s="280">
        <v>2019</v>
      </c>
      <c r="H39" s="280">
        <v>2022</v>
      </c>
      <c r="I39" s="280" t="s">
        <v>395</v>
      </c>
      <c r="J39" s="280">
        <v>2022</v>
      </c>
      <c r="K39" s="280">
        <v>2022</v>
      </c>
      <c r="L39" s="280">
        <v>2022</v>
      </c>
      <c r="M39" s="280" t="s">
        <v>395</v>
      </c>
      <c r="N39" s="280">
        <v>2020</v>
      </c>
      <c r="O39" s="280">
        <v>2020</v>
      </c>
      <c r="P39" s="280">
        <v>2022</v>
      </c>
      <c r="Q39" s="280" t="s">
        <v>396</v>
      </c>
      <c r="R39" s="280" t="s">
        <v>396</v>
      </c>
      <c r="S39" s="280">
        <v>2022</v>
      </c>
      <c r="T39" s="280">
        <v>2022</v>
      </c>
      <c r="U39" s="280" t="s">
        <v>673</v>
      </c>
      <c r="V39" s="280">
        <v>2021</v>
      </c>
      <c r="W39" s="280">
        <v>2021</v>
      </c>
      <c r="X39" s="280">
        <v>2021</v>
      </c>
      <c r="Y39" s="280" t="s">
        <v>674</v>
      </c>
      <c r="Z39" s="280">
        <v>2021</v>
      </c>
      <c r="AA39" s="280">
        <v>2014</v>
      </c>
      <c r="AB39" s="280">
        <v>2021</v>
      </c>
      <c r="AC39" s="280">
        <v>2021</v>
      </c>
      <c r="AD39" s="280">
        <v>2020</v>
      </c>
      <c r="AE39" s="280">
        <v>2021</v>
      </c>
      <c r="AF39" s="280">
        <v>2021</v>
      </c>
      <c r="AG39" s="280">
        <v>2021</v>
      </c>
      <c r="AH39" s="280">
        <v>2021</v>
      </c>
      <c r="AI39" s="280">
        <v>2016</v>
      </c>
      <c r="AJ39" s="280">
        <v>2019</v>
      </c>
      <c r="AK39" s="280">
        <v>2019</v>
      </c>
      <c r="AL39" s="280">
        <v>2019</v>
      </c>
      <c r="AM39" s="280">
        <v>2020</v>
      </c>
      <c r="AN39" s="280">
        <v>2019</v>
      </c>
      <c r="AO39" s="280">
        <v>2019</v>
      </c>
      <c r="AP39" s="280">
        <v>2020</v>
      </c>
      <c r="AQ39" s="280">
        <v>2016</v>
      </c>
      <c r="AR39" s="280">
        <v>2019</v>
      </c>
      <c r="AS39" s="280">
        <v>2020</v>
      </c>
      <c r="AT39" s="280">
        <v>2020</v>
      </c>
      <c r="AU39" s="280" t="s">
        <v>395</v>
      </c>
      <c r="AV39" s="280">
        <v>2021</v>
      </c>
      <c r="AW39" s="280" t="s">
        <v>375</v>
      </c>
      <c r="AX39" s="280">
        <v>2022</v>
      </c>
      <c r="AY39" s="280">
        <v>2020</v>
      </c>
      <c r="AZ39" s="280">
        <v>2019</v>
      </c>
      <c r="BA39" s="280">
        <v>2019</v>
      </c>
      <c r="BB39" s="280">
        <v>2019</v>
      </c>
      <c r="BC39" s="280" t="s">
        <v>375</v>
      </c>
      <c r="BD39" s="280" t="s">
        <v>375</v>
      </c>
      <c r="BE39" s="280" t="s">
        <v>375</v>
      </c>
      <c r="BF39" s="280">
        <v>2021</v>
      </c>
      <c r="BG39" s="280">
        <v>2021</v>
      </c>
      <c r="BH39" s="280">
        <v>2019</v>
      </c>
      <c r="BI39" s="280">
        <v>2019</v>
      </c>
      <c r="BJ39" s="280">
        <v>2021</v>
      </c>
      <c r="BK39" s="280">
        <v>2021</v>
      </c>
      <c r="BL39" s="280">
        <v>2021</v>
      </c>
      <c r="BM39" s="280">
        <v>2021</v>
      </c>
      <c r="BN39" s="280">
        <v>2021</v>
      </c>
      <c r="BO39" s="280">
        <v>2020</v>
      </c>
      <c r="BP39" s="280">
        <v>2020</v>
      </c>
      <c r="BQ39" s="280" t="s">
        <v>675</v>
      </c>
      <c r="BR39" s="280">
        <v>2022</v>
      </c>
      <c r="BS39" s="280" t="s">
        <v>676</v>
      </c>
      <c r="BT39" s="280" t="s">
        <v>676</v>
      </c>
      <c r="BU39" s="280" t="s">
        <v>676</v>
      </c>
      <c r="BV39" s="280">
        <v>2022</v>
      </c>
      <c r="BW39" s="280">
        <v>2022</v>
      </c>
      <c r="BX39" s="280">
        <v>2022</v>
      </c>
      <c r="BY39" s="280">
        <v>2014</v>
      </c>
      <c r="BZ39" s="280">
        <v>2019</v>
      </c>
      <c r="CA39" s="280">
        <v>2019</v>
      </c>
      <c r="CB39" s="280">
        <v>2019</v>
      </c>
      <c r="CC39" s="280">
        <v>2019</v>
      </c>
      <c r="CD39" s="280">
        <v>2019</v>
      </c>
      <c r="CE39" s="280">
        <v>2019</v>
      </c>
      <c r="CF39" s="280">
        <v>2019</v>
      </c>
      <c r="CG39" s="280">
        <v>2021</v>
      </c>
      <c r="CH39" s="280">
        <v>2022</v>
      </c>
      <c r="CI39" s="280">
        <v>2022</v>
      </c>
      <c r="CJ39" s="280">
        <v>2022</v>
      </c>
      <c r="CK39" s="280">
        <v>2021</v>
      </c>
      <c r="CL39" s="280">
        <v>2020</v>
      </c>
      <c r="CM39" s="280">
        <v>2020</v>
      </c>
      <c r="CN39" s="280">
        <v>2014</v>
      </c>
      <c r="CO39" s="280">
        <v>2021</v>
      </c>
      <c r="CP39" s="280">
        <v>2021</v>
      </c>
      <c r="CQ39" s="280">
        <v>2021</v>
      </c>
    </row>
    <row r="40" spans="1:95" ht="15.75" customHeight="1" x14ac:dyDescent="0.3">
      <c r="A40" s="118" t="str">
        <f>'Indicator Data'!B50</f>
        <v>Khulna</v>
      </c>
      <c r="B40" s="118" t="str">
        <f>'Indicator Data'!C50</f>
        <v>Magura</v>
      </c>
      <c r="C40" s="49">
        <f>'Indicator Data'!D50</f>
        <v>4055</v>
      </c>
      <c r="D40" s="280">
        <v>2019</v>
      </c>
      <c r="E40" s="280">
        <v>2019</v>
      </c>
      <c r="F40" s="280">
        <v>2019</v>
      </c>
      <c r="G40" s="280">
        <v>2019</v>
      </c>
      <c r="H40" s="280">
        <v>2022</v>
      </c>
      <c r="I40" s="280" t="s">
        <v>395</v>
      </c>
      <c r="J40" s="280">
        <v>2022</v>
      </c>
      <c r="K40" s="280">
        <v>2022</v>
      </c>
      <c r="L40" s="280">
        <v>2022</v>
      </c>
      <c r="M40" s="280" t="s">
        <v>395</v>
      </c>
      <c r="N40" s="280">
        <v>2020</v>
      </c>
      <c r="O40" s="280">
        <v>2020</v>
      </c>
      <c r="P40" s="280">
        <v>2022</v>
      </c>
      <c r="Q40" s="280" t="s">
        <v>396</v>
      </c>
      <c r="R40" s="280" t="s">
        <v>396</v>
      </c>
      <c r="S40" s="280">
        <v>2022</v>
      </c>
      <c r="T40" s="280">
        <v>2022</v>
      </c>
      <c r="U40" s="280" t="s">
        <v>673</v>
      </c>
      <c r="V40" s="280">
        <v>2021</v>
      </c>
      <c r="W40" s="280">
        <v>2021</v>
      </c>
      <c r="X40" s="280">
        <v>2021</v>
      </c>
      <c r="Y40" s="280" t="s">
        <v>674</v>
      </c>
      <c r="Z40" s="280">
        <v>2021</v>
      </c>
      <c r="AA40" s="280">
        <v>2014</v>
      </c>
      <c r="AB40" s="280">
        <v>2021</v>
      </c>
      <c r="AC40" s="280">
        <v>2021</v>
      </c>
      <c r="AD40" s="280">
        <v>2020</v>
      </c>
      <c r="AE40" s="280">
        <v>2021</v>
      </c>
      <c r="AF40" s="280">
        <v>2021</v>
      </c>
      <c r="AG40" s="280">
        <v>2021</v>
      </c>
      <c r="AH40" s="280">
        <v>2021</v>
      </c>
      <c r="AI40" s="280">
        <v>2016</v>
      </c>
      <c r="AJ40" s="280">
        <v>2019</v>
      </c>
      <c r="AK40" s="280">
        <v>2019</v>
      </c>
      <c r="AL40" s="280">
        <v>2019</v>
      </c>
      <c r="AM40" s="280">
        <v>2020</v>
      </c>
      <c r="AN40" s="280">
        <v>2019</v>
      </c>
      <c r="AO40" s="280">
        <v>2019</v>
      </c>
      <c r="AP40" s="280">
        <v>2020</v>
      </c>
      <c r="AQ40" s="280">
        <v>2016</v>
      </c>
      <c r="AR40" s="280">
        <v>2019</v>
      </c>
      <c r="AS40" s="280">
        <v>2020</v>
      </c>
      <c r="AT40" s="280">
        <v>2020</v>
      </c>
      <c r="AU40" s="280" t="s">
        <v>395</v>
      </c>
      <c r="AV40" s="280">
        <v>2021</v>
      </c>
      <c r="AW40" s="280" t="s">
        <v>375</v>
      </c>
      <c r="AX40" s="280">
        <v>2022</v>
      </c>
      <c r="AY40" s="280">
        <v>2020</v>
      </c>
      <c r="AZ40" s="280">
        <v>2019</v>
      </c>
      <c r="BA40" s="280">
        <v>2019</v>
      </c>
      <c r="BB40" s="280">
        <v>2019</v>
      </c>
      <c r="BC40" s="280" t="s">
        <v>375</v>
      </c>
      <c r="BD40" s="280" t="s">
        <v>375</v>
      </c>
      <c r="BE40" s="280" t="s">
        <v>375</v>
      </c>
      <c r="BF40" s="280">
        <v>2021</v>
      </c>
      <c r="BG40" s="280">
        <v>2021</v>
      </c>
      <c r="BH40" s="280">
        <v>2019</v>
      </c>
      <c r="BI40" s="280">
        <v>2019</v>
      </c>
      <c r="BJ40" s="280">
        <v>2021</v>
      </c>
      <c r="BK40" s="280">
        <v>2021</v>
      </c>
      <c r="BL40" s="280">
        <v>2021</v>
      </c>
      <c r="BM40" s="280">
        <v>2021</v>
      </c>
      <c r="BN40" s="280">
        <v>2021</v>
      </c>
      <c r="BO40" s="280">
        <v>2020</v>
      </c>
      <c r="BP40" s="280">
        <v>2020</v>
      </c>
      <c r="BQ40" s="280" t="s">
        <v>675</v>
      </c>
      <c r="BR40" s="280">
        <v>2022</v>
      </c>
      <c r="BS40" s="280" t="s">
        <v>676</v>
      </c>
      <c r="BT40" s="280" t="s">
        <v>676</v>
      </c>
      <c r="BU40" s="280" t="s">
        <v>676</v>
      </c>
      <c r="BV40" s="280">
        <v>2022</v>
      </c>
      <c r="BW40" s="280">
        <v>2022</v>
      </c>
      <c r="BX40" s="280">
        <v>2022</v>
      </c>
      <c r="BY40" s="280">
        <v>2014</v>
      </c>
      <c r="BZ40" s="280">
        <v>2019</v>
      </c>
      <c r="CA40" s="280">
        <v>2019</v>
      </c>
      <c r="CB40" s="280">
        <v>2019</v>
      </c>
      <c r="CC40" s="280">
        <v>2019</v>
      </c>
      <c r="CD40" s="280">
        <v>2019</v>
      </c>
      <c r="CE40" s="280">
        <v>2019</v>
      </c>
      <c r="CF40" s="280">
        <v>2019</v>
      </c>
      <c r="CG40" s="280">
        <v>2021</v>
      </c>
      <c r="CH40" s="280">
        <v>2022</v>
      </c>
      <c r="CI40" s="280">
        <v>2022</v>
      </c>
      <c r="CJ40" s="280">
        <v>2022</v>
      </c>
      <c r="CK40" s="280">
        <v>2021</v>
      </c>
      <c r="CL40" s="280">
        <v>2020</v>
      </c>
      <c r="CM40" s="280">
        <v>2020</v>
      </c>
      <c r="CN40" s="280">
        <v>2014</v>
      </c>
      <c r="CO40" s="280">
        <v>2021</v>
      </c>
      <c r="CP40" s="280">
        <v>2021</v>
      </c>
      <c r="CQ40" s="280">
        <v>2021</v>
      </c>
    </row>
    <row r="41" spans="1:95" ht="15.75" customHeight="1" x14ac:dyDescent="0.3">
      <c r="A41" s="118" t="str">
        <f>'Indicator Data'!B51</f>
        <v>Khulna</v>
      </c>
      <c r="B41" s="118" t="str">
        <f>'Indicator Data'!C51</f>
        <v>Meherpur</v>
      </c>
      <c r="C41" s="49">
        <f>'Indicator Data'!D51</f>
        <v>4057</v>
      </c>
      <c r="D41" s="280">
        <v>2019</v>
      </c>
      <c r="E41" s="280">
        <v>2019</v>
      </c>
      <c r="F41" s="280">
        <v>2019</v>
      </c>
      <c r="G41" s="280">
        <v>2019</v>
      </c>
      <c r="H41" s="280">
        <v>2022</v>
      </c>
      <c r="I41" s="280" t="s">
        <v>395</v>
      </c>
      <c r="J41" s="280">
        <v>2022</v>
      </c>
      <c r="K41" s="280">
        <v>2022</v>
      </c>
      <c r="L41" s="280">
        <v>2022</v>
      </c>
      <c r="M41" s="280" t="s">
        <v>395</v>
      </c>
      <c r="N41" s="280">
        <v>2020</v>
      </c>
      <c r="O41" s="280">
        <v>2020</v>
      </c>
      <c r="P41" s="280">
        <v>2022</v>
      </c>
      <c r="Q41" s="280" t="s">
        <v>396</v>
      </c>
      <c r="R41" s="280" t="s">
        <v>396</v>
      </c>
      <c r="S41" s="280">
        <v>2022</v>
      </c>
      <c r="T41" s="280">
        <v>2022</v>
      </c>
      <c r="U41" s="280" t="s">
        <v>673</v>
      </c>
      <c r="V41" s="280">
        <v>2021</v>
      </c>
      <c r="W41" s="280">
        <v>2021</v>
      </c>
      <c r="X41" s="280">
        <v>2021</v>
      </c>
      <c r="Y41" s="280" t="s">
        <v>674</v>
      </c>
      <c r="Z41" s="280">
        <v>2021</v>
      </c>
      <c r="AA41" s="280">
        <v>2014</v>
      </c>
      <c r="AB41" s="280">
        <v>2021</v>
      </c>
      <c r="AC41" s="280">
        <v>2021</v>
      </c>
      <c r="AD41" s="280">
        <v>2020</v>
      </c>
      <c r="AE41" s="280">
        <v>2021</v>
      </c>
      <c r="AF41" s="280">
        <v>2021</v>
      </c>
      <c r="AG41" s="280">
        <v>2021</v>
      </c>
      <c r="AH41" s="280">
        <v>2021</v>
      </c>
      <c r="AI41" s="280">
        <v>2016</v>
      </c>
      <c r="AJ41" s="280">
        <v>2019</v>
      </c>
      <c r="AK41" s="280">
        <v>2019</v>
      </c>
      <c r="AL41" s="280">
        <v>2019</v>
      </c>
      <c r="AM41" s="280">
        <v>2020</v>
      </c>
      <c r="AN41" s="280">
        <v>2019</v>
      </c>
      <c r="AO41" s="280">
        <v>2019</v>
      </c>
      <c r="AP41" s="280">
        <v>2020</v>
      </c>
      <c r="AQ41" s="280">
        <v>2016</v>
      </c>
      <c r="AR41" s="280">
        <v>2019</v>
      </c>
      <c r="AS41" s="280">
        <v>2020</v>
      </c>
      <c r="AT41" s="280">
        <v>2020</v>
      </c>
      <c r="AU41" s="280" t="s">
        <v>395</v>
      </c>
      <c r="AV41" s="280">
        <v>2021</v>
      </c>
      <c r="AW41" s="280" t="s">
        <v>375</v>
      </c>
      <c r="AX41" s="280">
        <v>2022</v>
      </c>
      <c r="AY41" s="280">
        <v>2020</v>
      </c>
      <c r="AZ41" s="280">
        <v>2019</v>
      </c>
      <c r="BA41" s="280">
        <v>2019</v>
      </c>
      <c r="BB41" s="280">
        <v>2019</v>
      </c>
      <c r="BC41" s="280" t="s">
        <v>375</v>
      </c>
      <c r="BD41" s="280" t="s">
        <v>375</v>
      </c>
      <c r="BE41" s="280" t="s">
        <v>375</v>
      </c>
      <c r="BF41" s="280">
        <v>2021</v>
      </c>
      <c r="BG41" s="280">
        <v>2021</v>
      </c>
      <c r="BH41" s="280">
        <v>2019</v>
      </c>
      <c r="BI41" s="280">
        <v>2019</v>
      </c>
      <c r="BJ41" s="280">
        <v>2021</v>
      </c>
      <c r="BK41" s="280">
        <v>2021</v>
      </c>
      <c r="BL41" s="280">
        <v>2021</v>
      </c>
      <c r="BM41" s="280">
        <v>2021</v>
      </c>
      <c r="BN41" s="280">
        <v>2021</v>
      </c>
      <c r="BO41" s="280">
        <v>2020</v>
      </c>
      <c r="BP41" s="280">
        <v>2020</v>
      </c>
      <c r="BQ41" s="280" t="s">
        <v>675</v>
      </c>
      <c r="BR41" s="280">
        <v>2022</v>
      </c>
      <c r="BS41" s="280" t="s">
        <v>676</v>
      </c>
      <c r="BT41" s="280" t="s">
        <v>676</v>
      </c>
      <c r="BU41" s="280" t="s">
        <v>676</v>
      </c>
      <c r="BV41" s="280">
        <v>2022</v>
      </c>
      <c r="BW41" s="280">
        <v>2022</v>
      </c>
      <c r="BX41" s="280">
        <v>2022</v>
      </c>
      <c r="BY41" s="280">
        <v>2014</v>
      </c>
      <c r="BZ41" s="280">
        <v>2019</v>
      </c>
      <c r="CA41" s="280">
        <v>2019</v>
      </c>
      <c r="CB41" s="280">
        <v>2019</v>
      </c>
      <c r="CC41" s="280">
        <v>2019</v>
      </c>
      <c r="CD41" s="280">
        <v>2019</v>
      </c>
      <c r="CE41" s="280">
        <v>2019</v>
      </c>
      <c r="CF41" s="280">
        <v>2019</v>
      </c>
      <c r="CG41" s="280">
        <v>2021</v>
      </c>
      <c r="CH41" s="280">
        <v>2022</v>
      </c>
      <c r="CI41" s="280">
        <v>2022</v>
      </c>
      <c r="CJ41" s="280">
        <v>2022</v>
      </c>
      <c r="CK41" s="280">
        <v>2021</v>
      </c>
      <c r="CL41" s="280">
        <v>2020</v>
      </c>
      <c r="CM41" s="280">
        <v>2020</v>
      </c>
      <c r="CN41" s="280">
        <v>2014</v>
      </c>
      <c r="CO41" s="280">
        <v>2021</v>
      </c>
      <c r="CP41" s="280">
        <v>2021</v>
      </c>
      <c r="CQ41" s="280">
        <v>2021</v>
      </c>
    </row>
    <row r="42" spans="1:95" ht="15.75" customHeight="1" x14ac:dyDescent="0.3">
      <c r="A42" s="118" t="str">
        <f>'Indicator Data'!B52</f>
        <v>Khulna</v>
      </c>
      <c r="B42" s="118" t="str">
        <f>'Indicator Data'!C52</f>
        <v>Narail</v>
      </c>
      <c r="C42" s="49">
        <f>'Indicator Data'!D52</f>
        <v>4065</v>
      </c>
      <c r="D42" s="280">
        <v>2019</v>
      </c>
      <c r="E42" s="280">
        <v>2019</v>
      </c>
      <c r="F42" s="280">
        <v>2019</v>
      </c>
      <c r="G42" s="280">
        <v>2019</v>
      </c>
      <c r="H42" s="280">
        <v>2022</v>
      </c>
      <c r="I42" s="280" t="s">
        <v>395</v>
      </c>
      <c r="J42" s="280">
        <v>2022</v>
      </c>
      <c r="K42" s="280">
        <v>2022</v>
      </c>
      <c r="L42" s="280">
        <v>2022</v>
      </c>
      <c r="M42" s="280" t="s">
        <v>395</v>
      </c>
      <c r="N42" s="280">
        <v>2020</v>
      </c>
      <c r="O42" s="280">
        <v>2020</v>
      </c>
      <c r="P42" s="280">
        <v>2022</v>
      </c>
      <c r="Q42" s="280" t="s">
        <v>396</v>
      </c>
      <c r="R42" s="280" t="s">
        <v>396</v>
      </c>
      <c r="S42" s="280">
        <v>2022</v>
      </c>
      <c r="T42" s="280">
        <v>2022</v>
      </c>
      <c r="U42" s="280" t="s">
        <v>673</v>
      </c>
      <c r="V42" s="280">
        <v>2021</v>
      </c>
      <c r="W42" s="280">
        <v>2021</v>
      </c>
      <c r="X42" s="280">
        <v>2021</v>
      </c>
      <c r="Y42" s="280" t="s">
        <v>674</v>
      </c>
      <c r="Z42" s="280">
        <v>2021</v>
      </c>
      <c r="AA42" s="280">
        <v>2014</v>
      </c>
      <c r="AB42" s="280">
        <v>2021</v>
      </c>
      <c r="AC42" s="280">
        <v>2021</v>
      </c>
      <c r="AD42" s="280">
        <v>2020</v>
      </c>
      <c r="AE42" s="280">
        <v>2021</v>
      </c>
      <c r="AF42" s="280">
        <v>2021</v>
      </c>
      <c r="AG42" s="280">
        <v>2021</v>
      </c>
      <c r="AH42" s="280">
        <v>2021</v>
      </c>
      <c r="AI42" s="280">
        <v>2016</v>
      </c>
      <c r="AJ42" s="280">
        <v>2019</v>
      </c>
      <c r="AK42" s="280">
        <v>2019</v>
      </c>
      <c r="AL42" s="280">
        <v>2019</v>
      </c>
      <c r="AM42" s="280">
        <v>2020</v>
      </c>
      <c r="AN42" s="280">
        <v>2019</v>
      </c>
      <c r="AO42" s="280">
        <v>2019</v>
      </c>
      <c r="AP42" s="280">
        <v>2020</v>
      </c>
      <c r="AQ42" s="280">
        <v>2016</v>
      </c>
      <c r="AR42" s="280">
        <v>2019</v>
      </c>
      <c r="AS42" s="280">
        <v>2020</v>
      </c>
      <c r="AT42" s="280">
        <v>2020</v>
      </c>
      <c r="AU42" s="280" t="s">
        <v>395</v>
      </c>
      <c r="AV42" s="280">
        <v>2021</v>
      </c>
      <c r="AW42" s="280" t="s">
        <v>375</v>
      </c>
      <c r="AX42" s="280">
        <v>2022</v>
      </c>
      <c r="AY42" s="280">
        <v>2020</v>
      </c>
      <c r="AZ42" s="280">
        <v>2019</v>
      </c>
      <c r="BA42" s="280">
        <v>2019</v>
      </c>
      <c r="BB42" s="280">
        <v>2019</v>
      </c>
      <c r="BC42" s="280" t="s">
        <v>375</v>
      </c>
      <c r="BD42" s="280" t="s">
        <v>375</v>
      </c>
      <c r="BE42" s="280" t="s">
        <v>375</v>
      </c>
      <c r="BF42" s="280">
        <v>2021</v>
      </c>
      <c r="BG42" s="280">
        <v>2021</v>
      </c>
      <c r="BH42" s="280">
        <v>2019</v>
      </c>
      <c r="BI42" s="280">
        <v>2019</v>
      </c>
      <c r="BJ42" s="280">
        <v>2021</v>
      </c>
      <c r="BK42" s="280">
        <v>2021</v>
      </c>
      <c r="BL42" s="280">
        <v>2021</v>
      </c>
      <c r="BM42" s="280">
        <v>2021</v>
      </c>
      <c r="BN42" s="280">
        <v>2021</v>
      </c>
      <c r="BO42" s="280">
        <v>2020</v>
      </c>
      <c r="BP42" s="280">
        <v>2020</v>
      </c>
      <c r="BQ42" s="280" t="s">
        <v>675</v>
      </c>
      <c r="BR42" s="280">
        <v>2022</v>
      </c>
      <c r="BS42" s="280" t="s">
        <v>676</v>
      </c>
      <c r="BT42" s="280" t="s">
        <v>676</v>
      </c>
      <c r="BU42" s="280" t="s">
        <v>676</v>
      </c>
      <c r="BV42" s="280">
        <v>2022</v>
      </c>
      <c r="BW42" s="280">
        <v>2022</v>
      </c>
      <c r="BX42" s="280">
        <v>2022</v>
      </c>
      <c r="BY42" s="280">
        <v>2014</v>
      </c>
      <c r="BZ42" s="280">
        <v>2019</v>
      </c>
      <c r="CA42" s="280">
        <v>2019</v>
      </c>
      <c r="CB42" s="280">
        <v>2019</v>
      </c>
      <c r="CC42" s="280">
        <v>2019</v>
      </c>
      <c r="CD42" s="280">
        <v>2019</v>
      </c>
      <c r="CE42" s="280">
        <v>2019</v>
      </c>
      <c r="CF42" s="280">
        <v>2019</v>
      </c>
      <c r="CG42" s="280">
        <v>2021</v>
      </c>
      <c r="CH42" s="280">
        <v>2022</v>
      </c>
      <c r="CI42" s="280">
        <v>2022</v>
      </c>
      <c r="CJ42" s="280">
        <v>2022</v>
      </c>
      <c r="CK42" s="280">
        <v>2021</v>
      </c>
      <c r="CL42" s="280">
        <v>2020</v>
      </c>
      <c r="CM42" s="280">
        <v>2020</v>
      </c>
      <c r="CN42" s="280">
        <v>2014</v>
      </c>
      <c r="CO42" s="280">
        <v>2021</v>
      </c>
      <c r="CP42" s="280">
        <v>2021</v>
      </c>
      <c r="CQ42" s="280">
        <v>2021</v>
      </c>
    </row>
    <row r="43" spans="1:95" ht="15.75" customHeight="1" x14ac:dyDescent="0.3">
      <c r="A43" s="118" t="str">
        <f>'Indicator Data'!B53</f>
        <v>Khulna</v>
      </c>
      <c r="B43" s="118" t="str">
        <f>'Indicator Data'!C53</f>
        <v>Satkhira</v>
      </c>
      <c r="C43" s="49">
        <f>'Indicator Data'!D53</f>
        <v>4087</v>
      </c>
      <c r="D43" s="280">
        <v>2019</v>
      </c>
      <c r="E43" s="280">
        <v>2019</v>
      </c>
      <c r="F43" s="280">
        <v>2019</v>
      </c>
      <c r="G43" s="280">
        <v>2019</v>
      </c>
      <c r="H43" s="280">
        <v>2022</v>
      </c>
      <c r="I43" s="280" t="s">
        <v>395</v>
      </c>
      <c r="J43" s="280">
        <v>2022</v>
      </c>
      <c r="K43" s="280">
        <v>2022</v>
      </c>
      <c r="L43" s="280">
        <v>2022</v>
      </c>
      <c r="M43" s="280" t="s">
        <v>395</v>
      </c>
      <c r="N43" s="280">
        <v>2020</v>
      </c>
      <c r="O43" s="280">
        <v>2020</v>
      </c>
      <c r="P43" s="280">
        <v>2022</v>
      </c>
      <c r="Q43" s="280" t="s">
        <v>396</v>
      </c>
      <c r="R43" s="280" t="s">
        <v>396</v>
      </c>
      <c r="S43" s="280">
        <v>2022</v>
      </c>
      <c r="T43" s="280">
        <v>2022</v>
      </c>
      <c r="U43" s="280" t="s">
        <v>673</v>
      </c>
      <c r="V43" s="280">
        <v>2021</v>
      </c>
      <c r="W43" s="280">
        <v>2021</v>
      </c>
      <c r="X43" s="280">
        <v>2021</v>
      </c>
      <c r="Y43" s="280" t="s">
        <v>674</v>
      </c>
      <c r="Z43" s="280">
        <v>2021</v>
      </c>
      <c r="AA43" s="280">
        <v>2014</v>
      </c>
      <c r="AB43" s="280">
        <v>2021</v>
      </c>
      <c r="AC43" s="280">
        <v>2021</v>
      </c>
      <c r="AD43" s="280">
        <v>2020</v>
      </c>
      <c r="AE43" s="280">
        <v>2021</v>
      </c>
      <c r="AF43" s="280">
        <v>2021</v>
      </c>
      <c r="AG43" s="280">
        <v>2021</v>
      </c>
      <c r="AH43" s="280">
        <v>2021</v>
      </c>
      <c r="AI43" s="280">
        <v>2016</v>
      </c>
      <c r="AJ43" s="280">
        <v>2019</v>
      </c>
      <c r="AK43" s="280">
        <v>2019</v>
      </c>
      <c r="AL43" s="280">
        <v>2019</v>
      </c>
      <c r="AM43" s="280">
        <v>2020</v>
      </c>
      <c r="AN43" s="280">
        <v>2019</v>
      </c>
      <c r="AO43" s="280">
        <v>2019</v>
      </c>
      <c r="AP43" s="280">
        <v>2020</v>
      </c>
      <c r="AQ43" s="280">
        <v>2016</v>
      </c>
      <c r="AR43" s="280">
        <v>2019</v>
      </c>
      <c r="AS43" s="280">
        <v>2020</v>
      </c>
      <c r="AT43" s="280">
        <v>2020</v>
      </c>
      <c r="AU43" s="280" t="s">
        <v>395</v>
      </c>
      <c r="AV43" s="280">
        <v>2021</v>
      </c>
      <c r="AW43" s="280" t="s">
        <v>375</v>
      </c>
      <c r="AX43" s="280">
        <v>2022</v>
      </c>
      <c r="AY43" s="280">
        <v>2020</v>
      </c>
      <c r="AZ43" s="280">
        <v>2019</v>
      </c>
      <c r="BA43" s="280">
        <v>2019</v>
      </c>
      <c r="BB43" s="280">
        <v>2019</v>
      </c>
      <c r="BC43" s="280" t="s">
        <v>375</v>
      </c>
      <c r="BD43" s="280" t="s">
        <v>375</v>
      </c>
      <c r="BE43" s="280" t="s">
        <v>375</v>
      </c>
      <c r="BF43" s="280">
        <v>2021</v>
      </c>
      <c r="BG43" s="280">
        <v>2021</v>
      </c>
      <c r="BH43" s="280">
        <v>2019</v>
      </c>
      <c r="BI43" s="280">
        <v>2019</v>
      </c>
      <c r="BJ43" s="280">
        <v>2021</v>
      </c>
      <c r="BK43" s="280">
        <v>2021</v>
      </c>
      <c r="BL43" s="280">
        <v>2021</v>
      </c>
      <c r="BM43" s="280">
        <v>2021</v>
      </c>
      <c r="BN43" s="280">
        <v>2021</v>
      </c>
      <c r="BO43" s="280">
        <v>2020</v>
      </c>
      <c r="BP43" s="280">
        <v>2020</v>
      </c>
      <c r="BQ43" s="280" t="s">
        <v>675</v>
      </c>
      <c r="BR43" s="280">
        <v>2022</v>
      </c>
      <c r="BS43" s="280" t="s">
        <v>676</v>
      </c>
      <c r="BT43" s="280" t="s">
        <v>676</v>
      </c>
      <c r="BU43" s="280" t="s">
        <v>676</v>
      </c>
      <c r="BV43" s="280">
        <v>2022</v>
      </c>
      <c r="BW43" s="280">
        <v>2022</v>
      </c>
      <c r="BX43" s="280">
        <v>2022</v>
      </c>
      <c r="BY43" s="280">
        <v>2014</v>
      </c>
      <c r="BZ43" s="280">
        <v>2019</v>
      </c>
      <c r="CA43" s="280">
        <v>2019</v>
      </c>
      <c r="CB43" s="280">
        <v>2019</v>
      </c>
      <c r="CC43" s="280">
        <v>2019</v>
      </c>
      <c r="CD43" s="280">
        <v>2019</v>
      </c>
      <c r="CE43" s="280">
        <v>2019</v>
      </c>
      <c r="CF43" s="280">
        <v>2019</v>
      </c>
      <c r="CG43" s="280">
        <v>2021</v>
      </c>
      <c r="CH43" s="280">
        <v>2022</v>
      </c>
      <c r="CI43" s="280">
        <v>2022</v>
      </c>
      <c r="CJ43" s="280">
        <v>2022</v>
      </c>
      <c r="CK43" s="280">
        <v>2021</v>
      </c>
      <c r="CL43" s="280">
        <v>2020</v>
      </c>
      <c r="CM43" s="280">
        <v>2020</v>
      </c>
      <c r="CN43" s="280">
        <v>2014</v>
      </c>
      <c r="CO43" s="280">
        <v>2021</v>
      </c>
      <c r="CP43" s="280">
        <v>2021</v>
      </c>
      <c r="CQ43" s="280">
        <v>2021</v>
      </c>
    </row>
    <row r="44" spans="1:95" ht="15.75" customHeight="1" x14ac:dyDescent="0.3">
      <c r="A44" s="118" t="str">
        <f>'Indicator Data'!B54</f>
        <v>Mymensingh</v>
      </c>
      <c r="B44" s="118" t="str">
        <f>'Indicator Data'!C54</f>
        <v>Jamalpur</v>
      </c>
      <c r="C44" s="49">
        <f>'Indicator Data'!D54</f>
        <v>4539</v>
      </c>
      <c r="D44" s="280">
        <v>2019</v>
      </c>
      <c r="E44" s="280">
        <v>2019</v>
      </c>
      <c r="F44" s="280">
        <v>2019</v>
      </c>
      <c r="G44" s="280">
        <v>2019</v>
      </c>
      <c r="H44" s="280">
        <v>2022</v>
      </c>
      <c r="I44" s="280" t="s">
        <v>395</v>
      </c>
      <c r="J44" s="280">
        <v>2022</v>
      </c>
      <c r="K44" s="280">
        <v>2022</v>
      </c>
      <c r="L44" s="280">
        <v>2022</v>
      </c>
      <c r="M44" s="280" t="s">
        <v>395</v>
      </c>
      <c r="N44" s="280">
        <v>2020</v>
      </c>
      <c r="O44" s="280">
        <v>2020</v>
      </c>
      <c r="P44" s="280">
        <v>2022</v>
      </c>
      <c r="Q44" s="280" t="s">
        <v>396</v>
      </c>
      <c r="R44" s="280" t="s">
        <v>396</v>
      </c>
      <c r="S44" s="280">
        <v>2022</v>
      </c>
      <c r="T44" s="280">
        <v>2022</v>
      </c>
      <c r="U44" s="280" t="s">
        <v>673</v>
      </c>
      <c r="V44" s="280">
        <v>2021</v>
      </c>
      <c r="W44" s="280">
        <v>2021</v>
      </c>
      <c r="X44" s="280">
        <v>2021</v>
      </c>
      <c r="Y44" s="280" t="s">
        <v>674</v>
      </c>
      <c r="Z44" s="280">
        <v>2021</v>
      </c>
      <c r="AA44" s="280">
        <v>2014</v>
      </c>
      <c r="AB44" s="280">
        <v>2021</v>
      </c>
      <c r="AC44" s="280">
        <v>2021</v>
      </c>
      <c r="AD44" s="280">
        <v>2020</v>
      </c>
      <c r="AE44" s="280">
        <v>2021</v>
      </c>
      <c r="AF44" s="280">
        <v>2021</v>
      </c>
      <c r="AG44" s="280">
        <v>2021</v>
      </c>
      <c r="AH44" s="280">
        <v>2021</v>
      </c>
      <c r="AI44" s="280">
        <v>2016</v>
      </c>
      <c r="AJ44" s="280">
        <v>2019</v>
      </c>
      <c r="AK44" s="280">
        <v>2019</v>
      </c>
      <c r="AL44" s="280">
        <v>2019</v>
      </c>
      <c r="AM44" s="280">
        <v>2020</v>
      </c>
      <c r="AN44" s="280">
        <v>2019</v>
      </c>
      <c r="AO44" s="280">
        <v>2019</v>
      </c>
      <c r="AP44" s="280">
        <v>2020</v>
      </c>
      <c r="AQ44" s="280">
        <v>2016</v>
      </c>
      <c r="AR44" s="280">
        <v>2019</v>
      </c>
      <c r="AS44" s="280">
        <v>2020</v>
      </c>
      <c r="AT44" s="280">
        <v>2020</v>
      </c>
      <c r="AU44" s="280" t="s">
        <v>395</v>
      </c>
      <c r="AV44" s="280">
        <v>2021</v>
      </c>
      <c r="AW44" s="280" t="s">
        <v>375</v>
      </c>
      <c r="AX44" s="280">
        <v>2022</v>
      </c>
      <c r="AY44" s="280">
        <v>2020</v>
      </c>
      <c r="AZ44" s="280">
        <v>2019</v>
      </c>
      <c r="BA44" s="280">
        <v>2019</v>
      </c>
      <c r="BB44" s="280">
        <v>2019</v>
      </c>
      <c r="BC44" s="280" t="s">
        <v>375</v>
      </c>
      <c r="BD44" s="280" t="s">
        <v>375</v>
      </c>
      <c r="BE44" s="280" t="s">
        <v>375</v>
      </c>
      <c r="BF44" s="280">
        <v>2021</v>
      </c>
      <c r="BG44" s="280">
        <v>2021</v>
      </c>
      <c r="BH44" s="280">
        <v>2019</v>
      </c>
      <c r="BI44" s="280">
        <v>2019</v>
      </c>
      <c r="BJ44" s="280">
        <v>2021</v>
      </c>
      <c r="BK44" s="280">
        <v>2021</v>
      </c>
      <c r="BL44" s="280">
        <v>2021</v>
      </c>
      <c r="BM44" s="280">
        <v>2021</v>
      </c>
      <c r="BN44" s="280">
        <v>2021</v>
      </c>
      <c r="BO44" s="280">
        <v>2020</v>
      </c>
      <c r="BP44" s="280">
        <v>2020</v>
      </c>
      <c r="BQ44" s="280" t="s">
        <v>675</v>
      </c>
      <c r="BR44" s="280">
        <v>2022</v>
      </c>
      <c r="BS44" s="280" t="s">
        <v>676</v>
      </c>
      <c r="BT44" s="280" t="s">
        <v>676</v>
      </c>
      <c r="BU44" s="280" t="s">
        <v>676</v>
      </c>
      <c r="BV44" s="280">
        <v>2022</v>
      </c>
      <c r="BW44" s="280">
        <v>2022</v>
      </c>
      <c r="BX44" s="280">
        <v>2022</v>
      </c>
      <c r="BY44" s="280">
        <v>2014</v>
      </c>
      <c r="BZ44" s="280">
        <v>2019</v>
      </c>
      <c r="CA44" s="280">
        <v>2019</v>
      </c>
      <c r="CB44" s="280">
        <v>2019</v>
      </c>
      <c r="CC44" s="280">
        <v>2019</v>
      </c>
      <c r="CD44" s="280">
        <v>2019</v>
      </c>
      <c r="CE44" s="280">
        <v>2019</v>
      </c>
      <c r="CF44" s="280">
        <v>2019</v>
      </c>
      <c r="CG44" s="280">
        <v>2021</v>
      </c>
      <c r="CH44" s="280">
        <v>2022</v>
      </c>
      <c r="CI44" s="280">
        <v>2022</v>
      </c>
      <c r="CJ44" s="280">
        <v>2022</v>
      </c>
      <c r="CK44" s="280">
        <v>2021</v>
      </c>
      <c r="CL44" s="280">
        <v>2020</v>
      </c>
      <c r="CM44" s="280">
        <v>2020</v>
      </c>
      <c r="CN44" s="280">
        <v>2014</v>
      </c>
      <c r="CO44" s="280">
        <v>2021</v>
      </c>
      <c r="CP44" s="280">
        <v>2021</v>
      </c>
      <c r="CQ44" s="280">
        <v>2021</v>
      </c>
    </row>
    <row r="45" spans="1:95" ht="15.75" customHeight="1" x14ac:dyDescent="0.3">
      <c r="A45" s="118" t="str">
        <f>'Indicator Data'!B55</f>
        <v>Mymensingh</v>
      </c>
      <c r="B45" s="118" t="str">
        <f>'Indicator Data'!C55</f>
        <v>Mymensingh</v>
      </c>
      <c r="C45" s="49">
        <f>'Indicator Data'!D55</f>
        <v>4561</v>
      </c>
      <c r="D45" s="280">
        <v>2019</v>
      </c>
      <c r="E45" s="280">
        <v>2019</v>
      </c>
      <c r="F45" s="280">
        <v>2019</v>
      </c>
      <c r="G45" s="280">
        <v>2019</v>
      </c>
      <c r="H45" s="280">
        <v>2022</v>
      </c>
      <c r="I45" s="280" t="s">
        <v>395</v>
      </c>
      <c r="J45" s="280">
        <v>2022</v>
      </c>
      <c r="K45" s="280">
        <v>2022</v>
      </c>
      <c r="L45" s="280">
        <v>2022</v>
      </c>
      <c r="M45" s="280" t="s">
        <v>395</v>
      </c>
      <c r="N45" s="280">
        <v>2020</v>
      </c>
      <c r="O45" s="280">
        <v>2020</v>
      </c>
      <c r="P45" s="280">
        <v>2022</v>
      </c>
      <c r="Q45" s="280" t="s">
        <v>396</v>
      </c>
      <c r="R45" s="280" t="s">
        <v>396</v>
      </c>
      <c r="S45" s="280">
        <v>2022</v>
      </c>
      <c r="T45" s="280">
        <v>2022</v>
      </c>
      <c r="U45" s="280" t="s">
        <v>673</v>
      </c>
      <c r="V45" s="280">
        <v>2021</v>
      </c>
      <c r="W45" s="280">
        <v>2021</v>
      </c>
      <c r="X45" s="280">
        <v>2021</v>
      </c>
      <c r="Y45" s="280" t="s">
        <v>674</v>
      </c>
      <c r="Z45" s="280">
        <v>2021</v>
      </c>
      <c r="AA45" s="280">
        <v>2014</v>
      </c>
      <c r="AB45" s="280">
        <v>2021</v>
      </c>
      <c r="AC45" s="280">
        <v>2021</v>
      </c>
      <c r="AD45" s="280">
        <v>2020</v>
      </c>
      <c r="AE45" s="280">
        <v>2021</v>
      </c>
      <c r="AF45" s="280">
        <v>2021</v>
      </c>
      <c r="AG45" s="280">
        <v>2021</v>
      </c>
      <c r="AH45" s="280">
        <v>2021</v>
      </c>
      <c r="AI45" s="280">
        <v>2016</v>
      </c>
      <c r="AJ45" s="280">
        <v>2019</v>
      </c>
      <c r="AK45" s="280">
        <v>2019</v>
      </c>
      <c r="AL45" s="280">
        <v>2019</v>
      </c>
      <c r="AM45" s="280">
        <v>2020</v>
      </c>
      <c r="AN45" s="280">
        <v>2019</v>
      </c>
      <c r="AO45" s="280">
        <v>2019</v>
      </c>
      <c r="AP45" s="280">
        <v>2020</v>
      </c>
      <c r="AQ45" s="280">
        <v>2016</v>
      </c>
      <c r="AR45" s="280">
        <v>2019</v>
      </c>
      <c r="AS45" s="280">
        <v>2020</v>
      </c>
      <c r="AT45" s="280">
        <v>2020</v>
      </c>
      <c r="AU45" s="280" t="s">
        <v>395</v>
      </c>
      <c r="AV45" s="280">
        <v>2021</v>
      </c>
      <c r="AW45" s="280" t="s">
        <v>375</v>
      </c>
      <c r="AX45" s="280">
        <v>2022</v>
      </c>
      <c r="AY45" s="280">
        <v>2020</v>
      </c>
      <c r="AZ45" s="280">
        <v>2019</v>
      </c>
      <c r="BA45" s="280">
        <v>2019</v>
      </c>
      <c r="BB45" s="280">
        <v>2019</v>
      </c>
      <c r="BC45" s="280" t="s">
        <v>375</v>
      </c>
      <c r="BD45" s="280" t="s">
        <v>375</v>
      </c>
      <c r="BE45" s="280" t="s">
        <v>375</v>
      </c>
      <c r="BF45" s="280">
        <v>2021</v>
      </c>
      <c r="BG45" s="280">
        <v>2021</v>
      </c>
      <c r="BH45" s="280">
        <v>2019</v>
      </c>
      <c r="BI45" s="280">
        <v>2019</v>
      </c>
      <c r="BJ45" s="280">
        <v>2021</v>
      </c>
      <c r="BK45" s="280">
        <v>2021</v>
      </c>
      <c r="BL45" s="280">
        <v>2021</v>
      </c>
      <c r="BM45" s="280">
        <v>2021</v>
      </c>
      <c r="BN45" s="280">
        <v>2021</v>
      </c>
      <c r="BO45" s="280">
        <v>2020</v>
      </c>
      <c r="BP45" s="280">
        <v>2020</v>
      </c>
      <c r="BQ45" s="280" t="s">
        <v>675</v>
      </c>
      <c r="BR45" s="280">
        <v>2022</v>
      </c>
      <c r="BS45" s="280" t="s">
        <v>676</v>
      </c>
      <c r="BT45" s="280" t="s">
        <v>676</v>
      </c>
      <c r="BU45" s="280" t="s">
        <v>676</v>
      </c>
      <c r="BV45" s="280">
        <v>2022</v>
      </c>
      <c r="BW45" s="280">
        <v>2022</v>
      </c>
      <c r="BX45" s="280">
        <v>2022</v>
      </c>
      <c r="BY45" s="280">
        <v>2014</v>
      </c>
      <c r="BZ45" s="280">
        <v>2019</v>
      </c>
      <c r="CA45" s="280">
        <v>2019</v>
      </c>
      <c r="CB45" s="280">
        <v>2019</v>
      </c>
      <c r="CC45" s="280">
        <v>2019</v>
      </c>
      <c r="CD45" s="280">
        <v>2019</v>
      </c>
      <c r="CE45" s="280">
        <v>2019</v>
      </c>
      <c r="CF45" s="280">
        <v>2019</v>
      </c>
      <c r="CG45" s="280">
        <v>2021</v>
      </c>
      <c r="CH45" s="280">
        <v>2022</v>
      </c>
      <c r="CI45" s="280">
        <v>2022</v>
      </c>
      <c r="CJ45" s="280">
        <v>2022</v>
      </c>
      <c r="CK45" s="280">
        <v>2021</v>
      </c>
      <c r="CL45" s="280">
        <v>2020</v>
      </c>
      <c r="CM45" s="280">
        <v>2020</v>
      </c>
      <c r="CN45" s="280">
        <v>2014</v>
      </c>
      <c r="CO45" s="280">
        <v>2021</v>
      </c>
      <c r="CP45" s="280">
        <v>2021</v>
      </c>
      <c r="CQ45" s="280">
        <v>2021</v>
      </c>
    </row>
    <row r="46" spans="1:95" ht="15.75" customHeight="1" x14ac:dyDescent="0.3">
      <c r="A46" s="118" t="str">
        <f>'Indicator Data'!B56</f>
        <v>Mymensingh</v>
      </c>
      <c r="B46" s="118" t="str">
        <f>'Indicator Data'!C56</f>
        <v>Netrakona</v>
      </c>
      <c r="C46" s="49">
        <f>'Indicator Data'!D56</f>
        <v>4572</v>
      </c>
      <c r="D46" s="280">
        <v>2019</v>
      </c>
      <c r="E46" s="280">
        <v>2019</v>
      </c>
      <c r="F46" s="280">
        <v>2019</v>
      </c>
      <c r="G46" s="280">
        <v>2019</v>
      </c>
      <c r="H46" s="280">
        <v>2022</v>
      </c>
      <c r="I46" s="280" t="s">
        <v>395</v>
      </c>
      <c r="J46" s="280">
        <v>2022</v>
      </c>
      <c r="K46" s="280">
        <v>2022</v>
      </c>
      <c r="L46" s="280">
        <v>2022</v>
      </c>
      <c r="M46" s="280" t="s">
        <v>395</v>
      </c>
      <c r="N46" s="280">
        <v>2020</v>
      </c>
      <c r="O46" s="280">
        <v>2020</v>
      </c>
      <c r="P46" s="280">
        <v>2022</v>
      </c>
      <c r="Q46" s="280" t="s">
        <v>396</v>
      </c>
      <c r="R46" s="280" t="s">
        <v>396</v>
      </c>
      <c r="S46" s="280">
        <v>2022</v>
      </c>
      <c r="T46" s="280">
        <v>2022</v>
      </c>
      <c r="U46" s="280" t="s">
        <v>673</v>
      </c>
      <c r="V46" s="280">
        <v>2021</v>
      </c>
      <c r="W46" s="280">
        <v>2021</v>
      </c>
      <c r="X46" s="280">
        <v>2021</v>
      </c>
      <c r="Y46" s="280" t="s">
        <v>674</v>
      </c>
      <c r="Z46" s="280">
        <v>2021</v>
      </c>
      <c r="AA46" s="280">
        <v>2014</v>
      </c>
      <c r="AB46" s="280">
        <v>2021</v>
      </c>
      <c r="AC46" s="280">
        <v>2021</v>
      </c>
      <c r="AD46" s="280">
        <v>2020</v>
      </c>
      <c r="AE46" s="280">
        <v>2021</v>
      </c>
      <c r="AF46" s="280">
        <v>2021</v>
      </c>
      <c r="AG46" s="280">
        <v>2021</v>
      </c>
      <c r="AH46" s="280">
        <v>2021</v>
      </c>
      <c r="AI46" s="280">
        <v>2016</v>
      </c>
      <c r="AJ46" s="280">
        <v>2019</v>
      </c>
      <c r="AK46" s="280">
        <v>2019</v>
      </c>
      <c r="AL46" s="280">
        <v>2019</v>
      </c>
      <c r="AM46" s="280">
        <v>2020</v>
      </c>
      <c r="AN46" s="280">
        <v>2019</v>
      </c>
      <c r="AO46" s="280">
        <v>2019</v>
      </c>
      <c r="AP46" s="280">
        <v>2020</v>
      </c>
      <c r="AQ46" s="280">
        <v>2016</v>
      </c>
      <c r="AR46" s="280">
        <v>2019</v>
      </c>
      <c r="AS46" s="280">
        <v>2020</v>
      </c>
      <c r="AT46" s="280">
        <v>2020</v>
      </c>
      <c r="AU46" s="280" t="s">
        <v>395</v>
      </c>
      <c r="AV46" s="280">
        <v>2021</v>
      </c>
      <c r="AW46" s="280" t="s">
        <v>375</v>
      </c>
      <c r="AX46" s="280">
        <v>2022</v>
      </c>
      <c r="AY46" s="280">
        <v>2020</v>
      </c>
      <c r="AZ46" s="280">
        <v>2019</v>
      </c>
      <c r="BA46" s="280">
        <v>2019</v>
      </c>
      <c r="BB46" s="280">
        <v>2019</v>
      </c>
      <c r="BC46" s="280" t="s">
        <v>375</v>
      </c>
      <c r="BD46" s="280" t="s">
        <v>375</v>
      </c>
      <c r="BE46" s="280" t="s">
        <v>375</v>
      </c>
      <c r="BF46" s="280">
        <v>2021</v>
      </c>
      <c r="BG46" s="280">
        <v>2021</v>
      </c>
      <c r="BH46" s="280">
        <v>2019</v>
      </c>
      <c r="BI46" s="280">
        <v>2019</v>
      </c>
      <c r="BJ46" s="280">
        <v>2021</v>
      </c>
      <c r="BK46" s="280">
        <v>2021</v>
      </c>
      <c r="BL46" s="280">
        <v>2021</v>
      </c>
      <c r="BM46" s="280">
        <v>2021</v>
      </c>
      <c r="BN46" s="280">
        <v>2021</v>
      </c>
      <c r="BO46" s="280">
        <v>2020</v>
      </c>
      <c r="BP46" s="280">
        <v>2020</v>
      </c>
      <c r="BQ46" s="280" t="s">
        <v>675</v>
      </c>
      <c r="BR46" s="280">
        <v>2022</v>
      </c>
      <c r="BS46" s="280" t="s">
        <v>676</v>
      </c>
      <c r="BT46" s="280" t="s">
        <v>676</v>
      </c>
      <c r="BU46" s="280" t="s">
        <v>676</v>
      </c>
      <c r="BV46" s="280">
        <v>2022</v>
      </c>
      <c r="BW46" s="280">
        <v>2022</v>
      </c>
      <c r="BX46" s="280">
        <v>2022</v>
      </c>
      <c r="BY46" s="280">
        <v>2014</v>
      </c>
      <c r="BZ46" s="280">
        <v>2019</v>
      </c>
      <c r="CA46" s="280">
        <v>2019</v>
      </c>
      <c r="CB46" s="280">
        <v>2019</v>
      </c>
      <c r="CC46" s="280">
        <v>2019</v>
      </c>
      <c r="CD46" s="280">
        <v>2019</v>
      </c>
      <c r="CE46" s="280">
        <v>2019</v>
      </c>
      <c r="CF46" s="280">
        <v>2019</v>
      </c>
      <c r="CG46" s="280">
        <v>2021</v>
      </c>
      <c r="CH46" s="280">
        <v>2022</v>
      </c>
      <c r="CI46" s="280">
        <v>2022</v>
      </c>
      <c r="CJ46" s="280">
        <v>2022</v>
      </c>
      <c r="CK46" s="280">
        <v>2021</v>
      </c>
      <c r="CL46" s="280">
        <v>2020</v>
      </c>
      <c r="CM46" s="280">
        <v>2020</v>
      </c>
      <c r="CN46" s="280">
        <v>2014</v>
      </c>
      <c r="CO46" s="280">
        <v>2021</v>
      </c>
      <c r="CP46" s="280">
        <v>2021</v>
      </c>
      <c r="CQ46" s="280">
        <v>2021</v>
      </c>
    </row>
    <row r="47" spans="1:95" ht="15.75" customHeight="1" x14ac:dyDescent="0.3">
      <c r="A47" s="118" t="str">
        <f>'Indicator Data'!B57</f>
        <v>Mymensingh</v>
      </c>
      <c r="B47" s="118" t="str">
        <f>'Indicator Data'!C57</f>
        <v>Sherpur</v>
      </c>
      <c r="C47" s="49">
        <f>'Indicator Data'!D57</f>
        <v>4589</v>
      </c>
      <c r="D47" s="280">
        <v>2019</v>
      </c>
      <c r="E47" s="280">
        <v>2019</v>
      </c>
      <c r="F47" s="280">
        <v>2019</v>
      </c>
      <c r="G47" s="280">
        <v>2019</v>
      </c>
      <c r="H47" s="280">
        <v>2022</v>
      </c>
      <c r="I47" s="280" t="s">
        <v>395</v>
      </c>
      <c r="J47" s="280">
        <v>2022</v>
      </c>
      <c r="K47" s="280">
        <v>2022</v>
      </c>
      <c r="L47" s="280">
        <v>2022</v>
      </c>
      <c r="M47" s="280" t="s">
        <v>395</v>
      </c>
      <c r="N47" s="280">
        <v>2020</v>
      </c>
      <c r="O47" s="280">
        <v>2020</v>
      </c>
      <c r="P47" s="280">
        <v>2022</v>
      </c>
      <c r="Q47" s="280" t="s">
        <v>396</v>
      </c>
      <c r="R47" s="280" t="s">
        <v>396</v>
      </c>
      <c r="S47" s="280">
        <v>2022</v>
      </c>
      <c r="T47" s="280">
        <v>2022</v>
      </c>
      <c r="U47" s="280" t="s">
        <v>673</v>
      </c>
      <c r="V47" s="280">
        <v>2021</v>
      </c>
      <c r="W47" s="280">
        <v>2021</v>
      </c>
      <c r="X47" s="280">
        <v>2021</v>
      </c>
      <c r="Y47" s="280" t="s">
        <v>674</v>
      </c>
      <c r="Z47" s="280">
        <v>2021</v>
      </c>
      <c r="AA47" s="280">
        <v>2014</v>
      </c>
      <c r="AB47" s="280">
        <v>2021</v>
      </c>
      <c r="AC47" s="280">
        <v>2021</v>
      </c>
      <c r="AD47" s="280">
        <v>2020</v>
      </c>
      <c r="AE47" s="280">
        <v>2021</v>
      </c>
      <c r="AF47" s="280">
        <v>2021</v>
      </c>
      <c r="AG47" s="280">
        <v>2021</v>
      </c>
      <c r="AH47" s="280">
        <v>2021</v>
      </c>
      <c r="AI47" s="280">
        <v>2016</v>
      </c>
      <c r="AJ47" s="280">
        <v>2019</v>
      </c>
      <c r="AK47" s="280">
        <v>2019</v>
      </c>
      <c r="AL47" s="280">
        <v>2019</v>
      </c>
      <c r="AM47" s="280">
        <v>2020</v>
      </c>
      <c r="AN47" s="280">
        <v>2019</v>
      </c>
      <c r="AO47" s="280">
        <v>2019</v>
      </c>
      <c r="AP47" s="280">
        <v>2020</v>
      </c>
      <c r="AQ47" s="280">
        <v>2016</v>
      </c>
      <c r="AR47" s="280">
        <v>2019</v>
      </c>
      <c r="AS47" s="280">
        <v>2020</v>
      </c>
      <c r="AT47" s="280">
        <v>2020</v>
      </c>
      <c r="AU47" s="280" t="s">
        <v>395</v>
      </c>
      <c r="AV47" s="280">
        <v>2021</v>
      </c>
      <c r="AW47" s="280" t="s">
        <v>375</v>
      </c>
      <c r="AX47" s="280">
        <v>2022</v>
      </c>
      <c r="AY47" s="280">
        <v>2020</v>
      </c>
      <c r="AZ47" s="280">
        <v>2019</v>
      </c>
      <c r="BA47" s="280">
        <v>2019</v>
      </c>
      <c r="BB47" s="280">
        <v>2019</v>
      </c>
      <c r="BC47" s="280" t="s">
        <v>375</v>
      </c>
      <c r="BD47" s="280" t="s">
        <v>375</v>
      </c>
      <c r="BE47" s="280" t="s">
        <v>375</v>
      </c>
      <c r="BF47" s="280">
        <v>2021</v>
      </c>
      <c r="BG47" s="280">
        <v>2021</v>
      </c>
      <c r="BH47" s="280">
        <v>2019</v>
      </c>
      <c r="BI47" s="280">
        <v>2019</v>
      </c>
      <c r="BJ47" s="280">
        <v>2021</v>
      </c>
      <c r="BK47" s="280">
        <v>2021</v>
      </c>
      <c r="BL47" s="280">
        <v>2021</v>
      </c>
      <c r="BM47" s="280">
        <v>2021</v>
      </c>
      <c r="BN47" s="280">
        <v>2021</v>
      </c>
      <c r="BO47" s="280">
        <v>2020</v>
      </c>
      <c r="BP47" s="280">
        <v>2020</v>
      </c>
      <c r="BQ47" s="280" t="s">
        <v>675</v>
      </c>
      <c r="BR47" s="280">
        <v>2022</v>
      </c>
      <c r="BS47" s="280" t="s">
        <v>676</v>
      </c>
      <c r="BT47" s="280" t="s">
        <v>676</v>
      </c>
      <c r="BU47" s="280" t="s">
        <v>676</v>
      </c>
      <c r="BV47" s="280">
        <v>2022</v>
      </c>
      <c r="BW47" s="280">
        <v>2022</v>
      </c>
      <c r="BX47" s="280">
        <v>2022</v>
      </c>
      <c r="BY47" s="280">
        <v>2014</v>
      </c>
      <c r="BZ47" s="280">
        <v>2019</v>
      </c>
      <c r="CA47" s="280">
        <v>2019</v>
      </c>
      <c r="CB47" s="280">
        <v>2019</v>
      </c>
      <c r="CC47" s="280">
        <v>2019</v>
      </c>
      <c r="CD47" s="280">
        <v>2019</v>
      </c>
      <c r="CE47" s="280">
        <v>2019</v>
      </c>
      <c r="CF47" s="280">
        <v>2019</v>
      </c>
      <c r="CG47" s="280">
        <v>2021</v>
      </c>
      <c r="CH47" s="280">
        <v>2022</v>
      </c>
      <c r="CI47" s="280">
        <v>2022</v>
      </c>
      <c r="CJ47" s="280">
        <v>2022</v>
      </c>
      <c r="CK47" s="280">
        <v>2021</v>
      </c>
      <c r="CL47" s="280">
        <v>2020</v>
      </c>
      <c r="CM47" s="280">
        <v>2020</v>
      </c>
      <c r="CN47" s="280">
        <v>2014</v>
      </c>
      <c r="CO47" s="280">
        <v>2021</v>
      </c>
      <c r="CP47" s="280">
        <v>2021</v>
      </c>
      <c r="CQ47" s="280">
        <v>2021</v>
      </c>
    </row>
    <row r="48" spans="1:95" ht="15.75" customHeight="1" x14ac:dyDescent="0.3">
      <c r="A48" s="118" t="str">
        <f>'Indicator Data'!B58</f>
        <v>Rajshahi</v>
      </c>
      <c r="B48" s="118" t="str">
        <f>'Indicator Data'!C58</f>
        <v>Bogura</v>
      </c>
      <c r="C48" s="49">
        <f>'Indicator Data'!D58</f>
        <v>5010</v>
      </c>
      <c r="D48" s="280">
        <v>2019</v>
      </c>
      <c r="E48" s="280">
        <v>2019</v>
      </c>
      <c r="F48" s="280">
        <v>2019</v>
      </c>
      <c r="G48" s="280">
        <v>2019</v>
      </c>
      <c r="H48" s="280">
        <v>2022</v>
      </c>
      <c r="I48" s="280" t="s">
        <v>395</v>
      </c>
      <c r="J48" s="280">
        <v>2022</v>
      </c>
      <c r="K48" s="280">
        <v>2022</v>
      </c>
      <c r="L48" s="280">
        <v>2022</v>
      </c>
      <c r="M48" s="280" t="s">
        <v>395</v>
      </c>
      <c r="N48" s="280">
        <v>2020</v>
      </c>
      <c r="O48" s="280">
        <v>2020</v>
      </c>
      <c r="P48" s="280">
        <v>2022</v>
      </c>
      <c r="Q48" s="280" t="s">
        <v>396</v>
      </c>
      <c r="R48" s="280" t="s">
        <v>396</v>
      </c>
      <c r="S48" s="280">
        <v>2022</v>
      </c>
      <c r="T48" s="280">
        <v>2022</v>
      </c>
      <c r="U48" s="280" t="s">
        <v>673</v>
      </c>
      <c r="V48" s="280">
        <v>2021</v>
      </c>
      <c r="W48" s="280">
        <v>2021</v>
      </c>
      <c r="X48" s="280">
        <v>2021</v>
      </c>
      <c r="Y48" s="280" t="s">
        <v>674</v>
      </c>
      <c r="Z48" s="280">
        <v>2021</v>
      </c>
      <c r="AA48" s="280">
        <v>2014</v>
      </c>
      <c r="AB48" s="280">
        <v>2021</v>
      </c>
      <c r="AC48" s="280">
        <v>2021</v>
      </c>
      <c r="AD48" s="280">
        <v>2020</v>
      </c>
      <c r="AE48" s="280">
        <v>2021</v>
      </c>
      <c r="AF48" s="280">
        <v>2021</v>
      </c>
      <c r="AG48" s="280">
        <v>2021</v>
      </c>
      <c r="AH48" s="280">
        <v>2021</v>
      </c>
      <c r="AI48" s="280">
        <v>2016</v>
      </c>
      <c r="AJ48" s="280">
        <v>2019</v>
      </c>
      <c r="AK48" s="280">
        <v>2019</v>
      </c>
      <c r="AL48" s="280">
        <v>2019</v>
      </c>
      <c r="AM48" s="280">
        <v>2020</v>
      </c>
      <c r="AN48" s="280">
        <v>2019</v>
      </c>
      <c r="AO48" s="280">
        <v>2019</v>
      </c>
      <c r="AP48" s="280">
        <v>2020</v>
      </c>
      <c r="AQ48" s="280">
        <v>2016</v>
      </c>
      <c r="AR48" s="280">
        <v>2019</v>
      </c>
      <c r="AS48" s="280">
        <v>2020</v>
      </c>
      <c r="AT48" s="280">
        <v>2020</v>
      </c>
      <c r="AU48" s="280" t="s">
        <v>395</v>
      </c>
      <c r="AV48" s="280">
        <v>2021</v>
      </c>
      <c r="AW48" s="280" t="s">
        <v>375</v>
      </c>
      <c r="AX48" s="280">
        <v>2022</v>
      </c>
      <c r="AY48" s="280">
        <v>2020</v>
      </c>
      <c r="AZ48" s="280">
        <v>2019</v>
      </c>
      <c r="BA48" s="280">
        <v>2019</v>
      </c>
      <c r="BB48" s="280">
        <v>2019</v>
      </c>
      <c r="BC48" s="280" t="s">
        <v>375</v>
      </c>
      <c r="BD48" s="280" t="s">
        <v>375</v>
      </c>
      <c r="BE48" s="280" t="s">
        <v>375</v>
      </c>
      <c r="BF48" s="280">
        <v>2021</v>
      </c>
      <c r="BG48" s="280">
        <v>2021</v>
      </c>
      <c r="BH48" s="280">
        <v>2019</v>
      </c>
      <c r="BI48" s="280">
        <v>2019</v>
      </c>
      <c r="BJ48" s="280">
        <v>2021</v>
      </c>
      <c r="BK48" s="280">
        <v>2021</v>
      </c>
      <c r="BL48" s="280">
        <v>2021</v>
      </c>
      <c r="BM48" s="280">
        <v>2021</v>
      </c>
      <c r="BN48" s="280">
        <v>2021</v>
      </c>
      <c r="BO48" s="280">
        <v>2020</v>
      </c>
      <c r="BP48" s="280">
        <v>2020</v>
      </c>
      <c r="BQ48" s="280" t="s">
        <v>675</v>
      </c>
      <c r="BR48" s="280">
        <v>2022</v>
      </c>
      <c r="BS48" s="280" t="s">
        <v>676</v>
      </c>
      <c r="BT48" s="280" t="s">
        <v>676</v>
      </c>
      <c r="BU48" s="280" t="s">
        <v>676</v>
      </c>
      <c r="BV48" s="280">
        <v>2022</v>
      </c>
      <c r="BW48" s="280">
        <v>2022</v>
      </c>
      <c r="BX48" s="280">
        <v>2022</v>
      </c>
      <c r="BY48" s="280">
        <v>2014</v>
      </c>
      <c r="BZ48" s="280">
        <v>2019</v>
      </c>
      <c r="CA48" s="280">
        <v>2019</v>
      </c>
      <c r="CB48" s="280">
        <v>2019</v>
      </c>
      <c r="CC48" s="280">
        <v>2019</v>
      </c>
      <c r="CD48" s="280">
        <v>2019</v>
      </c>
      <c r="CE48" s="280">
        <v>2019</v>
      </c>
      <c r="CF48" s="280">
        <v>2019</v>
      </c>
      <c r="CG48" s="280">
        <v>2021</v>
      </c>
      <c r="CH48" s="280">
        <v>2022</v>
      </c>
      <c r="CI48" s="280">
        <v>2022</v>
      </c>
      <c r="CJ48" s="280">
        <v>2022</v>
      </c>
      <c r="CK48" s="280">
        <v>2021</v>
      </c>
      <c r="CL48" s="280">
        <v>2020</v>
      </c>
      <c r="CM48" s="280">
        <v>2020</v>
      </c>
      <c r="CN48" s="280">
        <v>2014</v>
      </c>
      <c r="CO48" s="280">
        <v>2021</v>
      </c>
      <c r="CP48" s="280">
        <v>2021</v>
      </c>
      <c r="CQ48" s="280">
        <v>2021</v>
      </c>
    </row>
    <row r="49" spans="1:95" ht="15.75" customHeight="1" x14ac:dyDescent="0.3">
      <c r="A49" s="118" t="str">
        <f>'Indicator Data'!B59</f>
        <v>Rajshahi</v>
      </c>
      <c r="B49" s="118" t="str">
        <f>'Indicator Data'!C59</f>
        <v>Joypurhat</v>
      </c>
      <c r="C49" s="49">
        <f>'Indicator Data'!D59</f>
        <v>5038</v>
      </c>
      <c r="D49" s="280">
        <v>2019</v>
      </c>
      <c r="E49" s="280">
        <v>2019</v>
      </c>
      <c r="F49" s="280">
        <v>2019</v>
      </c>
      <c r="G49" s="280">
        <v>2019</v>
      </c>
      <c r="H49" s="280">
        <v>2022</v>
      </c>
      <c r="I49" s="280" t="s">
        <v>395</v>
      </c>
      <c r="J49" s="280">
        <v>2022</v>
      </c>
      <c r="K49" s="280">
        <v>2022</v>
      </c>
      <c r="L49" s="280">
        <v>2022</v>
      </c>
      <c r="M49" s="280" t="s">
        <v>395</v>
      </c>
      <c r="N49" s="280">
        <v>2020</v>
      </c>
      <c r="O49" s="280">
        <v>2020</v>
      </c>
      <c r="P49" s="280">
        <v>2022</v>
      </c>
      <c r="Q49" s="280" t="s">
        <v>396</v>
      </c>
      <c r="R49" s="280" t="s">
        <v>396</v>
      </c>
      <c r="S49" s="280">
        <v>2022</v>
      </c>
      <c r="T49" s="280">
        <v>2022</v>
      </c>
      <c r="U49" s="280" t="s">
        <v>673</v>
      </c>
      <c r="V49" s="280">
        <v>2021</v>
      </c>
      <c r="W49" s="280">
        <v>2021</v>
      </c>
      <c r="X49" s="280">
        <v>2021</v>
      </c>
      <c r="Y49" s="280" t="s">
        <v>674</v>
      </c>
      <c r="Z49" s="280">
        <v>2021</v>
      </c>
      <c r="AA49" s="280">
        <v>2014</v>
      </c>
      <c r="AB49" s="280">
        <v>2021</v>
      </c>
      <c r="AC49" s="280">
        <v>2021</v>
      </c>
      <c r="AD49" s="280">
        <v>2020</v>
      </c>
      <c r="AE49" s="280">
        <v>2021</v>
      </c>
      <c r="AF49" s="280">
        <v>2021</v>
      </c>
      <c r="AG49" s="280">
        <v>2021</v>
      </c>
      <c r="AH49" s="280">
        <v>2021</v>
      </c>
      <c r="AI49" s="280">
        <v>2016</v>
      </c>
      <c r="AJ49" s="280">
        <v>2019</v>
      </c>
      <c r="AK49" s="280">
        <v>2019</v>
      </c>
      <c r="AL49" s="280">
        <v>2019</v>
      </c>
      <c r="AM49" s="280">
        <v>2020</v>
      </c>
      <c r="AN49" s="280">
        <v>2019</v>
      </c>
      <c r="AO49" s="280">
        <v>2019</v>
      </c>
      <c r="AP49" s="280">
        <v>2020</v>
      </c>
      <c r="AQ49" s="280">
        <v>2016</v>
      </c>
      <c r="AR49" s="280">
        <v>2019</v>
      </c>
      <c r="AS49" s="280">
        <v>2020</v>
      </c>
      <c r="AT49" s="280">
        <v>2020</v>
      </c>
      <c r="AU49" s="280" t="s">
        <v>395</v>
      </c>
      <c r="AV49" s="280">
        <v>2021</v>
      </c>
      <c r="AW49" s="280" t="s">
        <v>375</v>
      </c>
      <c r="AX49" s="280">
        <v>2022</v>
      </c>
      <c r="AY49" s="280">
        <v>2020</v>
      </c>
      <c r="AZ49" s="280">
        <v>2019</v>
      </c>
      <c r="BA49" s="280">
        <v>2019</v>
      </c>
      <c r="BB49" s="280">
        <v>2019</v>
      </c>
      <c r="BC49" s="280" t="s">
        <v>375</v>
      </c>
      <c r="BD49" s="280" t="s">
        <v>375</v>
      </c>
      <c r="BE49" s="280" t="s">
        <v>375</v>
      </c>
      <c r="BF49" s="280">
        <v>2021</v>
      </c>
      <c r="BG49" s="280">
        <v>2021</v>
      </c>
      <c r="BH49" s="280">
        <v>2019</v>
      </c>
      <c r="BI49" s="280">
        <v>2019</v>
      </c>
      <c r="BJ49" s="280">
        <v>2021</v>
      </c>
      <c r="BK49" s="280">
        <v>2021</v>
      </c>
      <c r="BL49" s="280">
        <v>2021</v>
      </c>
      <c r="BM49" s="280">
        <v>2021</v>
      </c>
      <c r="BN49" s="280">
        <v>2021</v>
      </c>
      <c r="BO49" s="280">
        <v>2020</v>
      </c>
      <c r="BP49" s="280">
        <v>2020</v>
      </c>
      <c r="BQ49" s="280" t="s">
        <v>675</v>
      </c>
      <c r="BR49" s="280">
        <v>2022</v>
      </c>
      <c r="BS49" s="280" t="s">
        <v>676</v>
      </c>
      <c r="BT49" s="280" t="s">
        <v>676</v>
      </c>
      <c r="BU49" s="280" t="s">
        <v>676</v>
      </c>
      <c r="BV49" s="280">
        <v>2022</v>
      </c>
      <c r="BW49" s="280">
        <v>2022</v>
      </c>
      <c r="BX49" s="280">
        <v>2022</v>
      </c>
      <c r="BY49" s="280">
        <v>2014</v>
      </c>
      <c r="BZ49" s="280">
        <v>2019</v>
      </c>
      <c r="CA49" s="280">
        <v>2019</v>
      </c>
      <c r="CB49" s="280">
        <v>2019</v>
      </c>
      <c r="CC49" s="280">
        <v>2019</v>
      </c>
      <c r="CD49" s="280">
        <v>2019</v>
      </c>
      <c r="CE49" s="280">
        <v>2019</v>
      </c>
      <c r="CF49" s="280">
        <v>2019</v>
      </c>
      <c r="CG49" s="280">
        <v>2021</v>
      </c>
      <c r="CH49" s="280">
        <v>2022</v>
      </c>
      <c r="CI49" s="280">
        <v>2022</v>
      </c>
      <c r="CJ49" s="280">
        <v>2022</v>
      </c>
      <c r="CK49" s="280">
        <v>2021</v>
      </c>
      <c r="CL49" s="280">
        <v>2020</v>
      </c>
      <c r="CM49" s="280">
        <v>2020</v>
      </c>
      <c r="CN49" s="280">
        <v>2014</v>
      </c>
      <c r="CO49" s="280">
        <v>2021</v>
      </c>
      <c r="CP49" s="280">
        <v>2021</v>
      </c>
      <c r="CQ49" s="280">
        <v>2021</v>
      </c>
    </row>
    <row r="50" spans="1:95" ht="15.75" customHeight="1" x14ac:dyDescent="0.3">
      <c r="A50" s="118" t="str">
        <f>'Indicator Data'!B60</f>
        <v>Rajshahi</v>
      </c>
      <c r="B50" s="118" t="str">
        <f>'Indicator Data'!C60</f>
        <v>Naogaon</v>
      </c>
      <c r="C50" s="49">
        <f>'Indicator Data'!D60</f>
        <v>5064</v>
      </c>
      <c r="D50" s="280">
        <v>2019</v>
      </c>
      <c r="E50" s="280">
        <v>2019</v>
      </c>
      <c r="F50" s="280">
        <v>2019</v>
      </c>
      <c r="G50" s="280">
        <v>2019</v>
      </c>
      <c r="H50" s="280">
        <v>2022</v>
      </c>
      <c r="I50" s="280" t="s">
        <v>395</v>
      </c>
      <c r="J50" s="280">
        <v>2022</v>
      </c>
      <c r="K50" s="280">
        <v>2022</v>
      </c>
      <c r="L50" s="280">
        <v>2022</v>
      </c>
      <c r="M50" s="280" t="s">
        <v>395</v>
      </c>
      <c r="N50" s="280">
        <v>2020</v>
      </c>
      <c r="O50" s="280">
        <v>2020</v>
      </c>
      <c r="P50" s="280">
        <v>2022</v>
      </c>
      <c r="Q50" s="280" t="s">
        <v>396</v>
      </c>
      <c r="R50" s="280" t="s">
        <v>396</v>
      </c>
      <c r="S50" s="280">
        <v>2022</v>
      </c>
      <c r="T50" s="280">
        <v>2022</v>
      </c>
      <c r="U50" s="280" t="s">
        <v>673</v>
      </c>
      <c r="V50" s="280">
        <v>2021</v>
      </c>
      <c r="W50" s="280">
        <v>2021</v>
      </c>
      <c r="X50" s="280">
        <v>2021</v>
      </c>
      <c r="Y50" s="280" t="s">
        <v>674</v>
      </c>
      <c r="Z50" s="280">
        <v>2021</v>
      </c>
      <c r="AA50" s="280">
        <v>2014</v>
      </c>
      <c r="AB50" s="280">
        <v>2021</v>
      </c>
      <c r="AC50" s="280">
        <v>2021</v>
      </c>
      <c r="AD50" s="280">
        <v>2020</v>
      </c>
      <c r="AE50" s="280">
        <v>2021</v>
      </c>
      <c r="AF50" s="280">
        <v>2021</v>
      </c>
      <c r="AG50" s="280">
        <v>2021</v>
      </c>
      <c r="AH50" s="280">
        <v>2021</v>
      </c>
      <c r="AI50" s="280">
        <v>2016</v>
      </c>
      <c r="AJ50" s="280">
        <v>2019</v>
      </c>
      <c r="AK50" s="280">
        <v>2019</v>
      </c>
      <c r="AL50" s="280">
        <v>2019</v>
      </c>
      <c r="AM50" s="280">
        <v>2020</v>
      </c>
      <c r="AN50" s="280">
        <v>2019</v>
      </c>
      <c r="AO50" s="280">
        <v>2019</v>
      </c>
      <c r="AP50" s="280">
        <v>2020</v>
      </c>
      <c r="AQ50" s="280">
        <v>2016</v>
      </c>
      <c r="AR50" s="280">
        <v>2019</v>
      </c>
      <c r="AS50" s="280">
        <v>2020</v>
      </c>
      <c r="AT50" s="280">
        <v>2020</v>
      </c>
      <c r="AU50" s="280" t="s">
        <v>395</v>
      </c>
      <c r="AV50" s="280">
        <v>2021</v>
      </c>
      <c r="AW50" s="280" t="s">
        <v>375</v>
      </c>
      <c r="AX50" s="280">
        <v>2022</v>
      </c>
      <c r="AY50" s="280">
        <v>2020</v>
      </c>
      <c r="AZ50" s="280">
        <v>2019</v>
      </c>
      <c r="BA50" s="280">
        <v>2019</v>
      </c>
      <c r="BB50" s="280">
        <v>2019</v>
      </c>
      <c r="BC50" s="280" t="s">
        <v>375</v>
      </c>
      <c r="BD50" s="280" t="s">
        <v>375</v>
      </c>
      <c r="BE50" s="280" t="s">
        <v>375</v>
      </c>
      <c r="BF50" s="280">
        <v>2021</v>
      </c>
      <c r="BG50" s="280">
        <v>2021</v>
      </c>
      <c r="BH50" s="280">
        <v>2019</v>
      </c>
      <c r="BI50" s="280">
        <v>2019</v>
      </c>
      <c r="BJ50" s="280">
        <v>2021</v>
      </c>
      <c r="BK50" s="280">
        <v>2021</v>
      </c>
      <c r="BL50" s="280">
        <v>2021</v>
      </c>
      <c r="BM50" s="280">
        <v>2021</v>
      </c>
      <c r="BN50" s="280">
        <v>2021</v>
      </c>
      <c r="BO50" s="280">
        <v>2020</v>
      </c>
      <c r="BP50" s="280">
        <v>2020</v>
      </c>
      <c r="BQ50" s="280" t="s">
        <v>675</v>
      </c>
      <c r="BR50" s="280">
        <v>2022</v>
      </c>
      <c r="BS50" s="280" t="s">
        <v>676</v>
      </c>
      <c r="BT50" s="280" t="s">
        <v>676</v>
      </c>
      <c r="BU50" s="280" t="s">
        <v>676</v>
      </c>
      <c r="BV50" s="280">
        <v>2022</v>
      </c>
      <c r="BW50" s="280">
        <v>2022</v>
      </c>
      <c r="BX50" s="280">
        <v>2022</v>
      </c>
      <c r="BY50" s="280">
        <v>2014</v>
      </c>
      <c r="BZ50" s="280">
        <v>2019</v>
      </c>
      <c r="CA50" s="280">
        <v>2019</v>
      </c>
      <c r="CB50" s="280">
        <v>2019</v>
      </c>
      <c r="CC50" s="280">
        <v>2019</v>
      </c>
      <c r="CD50" s="280">
        <v>2019</v>
      </c>
      <c r="CE50" s="280">
        <v>2019</v>
      </c>
      <c r="CF50" s="280">
        <v>2019</v>
      </c>
      <c r="CG50" s="280">
        <v>2021</v>
      </c>
      <c r="CH50" s="280">
        <v>2022</v>
      </c>
      <c r="CI50" s="280">
        <v>2022</v>
      </c>
      <c r="CJ50" s="280">
        <v>2022</v>
      </c>
      <c r="CK50" s="280">
        <v>2021</v>
      </c>
      <c r="CL50" s="280">
        <v>2020</v>
      </c>
      <c r="CM50" s="280">
        <v>2020</v>
      </c>
      <c r="CN50" s="280">
        <v>2014</v>
      </c>
      <c r="CO50" s="280">
        <v>2021</v>
      </c>
      <c r="CP50" s="280">
        <v>2021</v>
      </c>
      <c r="CQ50" s="280">
        <v>2021</v>
      </c>
    </row>
    <row r="51" spans="1:95" ht="15.75" customHeight="1" x14ac:dyDescent="0.3">
      <c r="A51" s="118" t="str">
        <f>'Indicator Data'!B61</f>
        <v>Rajshahi</v>
      </c>
      <c r="B51" s="118" t="str">
        <f>'Indicator Data'!C61</f>
        <v>Natore</v>
      </c>
      <c r="C51" s="49">
        <f>'Indicator Data'!D61</f>
        <v>5069</v>
      </c>
      <c r="D51" s="280">
        <v>2019</v>
      </c>
      <c r="E51" s="280">
        <v>2019</v>
      </c>
      <c r="F51" s="280">
        <v>2019</v>
      </c>
      <c r="G51" s="280">
        <v>2019</v>
      </c>
      <c r="H51" s="280">
        <v>2022</v>
      </c>
      <c r="I51" s="280" t="s">
        <v>395</v>
      </c>
      <c r="J51" s="280">
        <v>2022</v>
      </c>
      <c r="K51" s="280">
        <v>2022</v>
      </c>
      <c r="L51" s="280">
        <v>2022</v>
      </c>
      <c r="M51" s="280" t="s">
        <v>395</v>
      </c>
      <c r="N51" s="280">
        <v>2020</v>
      </c>
      <c r="O51" s="280">
        <v>2020</v>
      </c>
      <c r="P51" s="280">
        <v>2022</v>
      </c>
      <c r="Q51" s="280" t="s">
        <v>396</v>
      </c>
      <c r="R51" s="280" t="s">
        <v>396</v>
      </c>
      <c r="S51" s="280">
        <v>2022</v>
      </c>
      <c r="T51" s="280">
        <v>2022</v>
      </c>
      <c r="U51" s="280" t="s">
        <v>673</v>
      </c>
      <c r="V51" s="280">
        <v>2021</v>
      </c>
      <c r="W51" s="280">
        <v>2021</v>
      </c>
      <c r="X51" s="280">
        <v>2021</v>
      </c>
      <c r="Y51" s="280" t="s">
        <v>674</v>
      </c>
      <c r="Z51" s="280">
        <v>2021</v>
      </c>
      <c r="AA51" s="280">
        <v>2014</v>
      </c>
      <c r="AB51" s="280">
        <v>2021</v>
      </c>
      <c r="AC51" s="280">
        <v>2021</v>
      </c>
      <c r="AD51" s="280">
        <v>2020</v>
      </c>
      <c r="AE51" s="280">
        <v>2021</v>
      </c>
      <c r="AF51" s="280">
        <v>2021</v>
      </c>
      <c r="AG51" s="280">
        <v>2021</v>
      </c>
      <c r="AH51" s="280">
        <v>2021</v>
      </c>
      <c r="AI51" s="280">
        <v>2016</v>
      </c>
      <c r="AJ51" s="280">
        <v>2019</v>
      </c>
      <c r="AK51" s="280">
        <v>2019</v>
      </c>
      <c r="AL51" s="280">
        <v>2019</v>
      </c>
      <c r="AM51" s="280">
        <v>2020</v>
      </c>
      <c r="AN51" s="280">
        <v>2019</v>
      </c>
      <c r="AO51" s="280">
        <v>2019</v>
      </c>
      <c r="AP51" s="280">
        <v>2020</v>
      </c>
      <c r="AQ51" s="280">
        <v>2016</v>
      </c>
      <c r="AR51" s="280">
        <v>2019</v>
      </c>
      <c r="AS51" s="280">
        <v>2020</v>
      </c>
      <c r="AT51" s="280">
        <v>2020</v>
      </c>
      <c r="AU51" s="280" t="s">
        <v>395</v>
      </c>
      <c r="AV51" s="280">
        <v>2021</v>
      </c>
      <c r="AW51" s="280" t="s">
        <v>375</v>
      </c>
      <c r="AX51" s="280">
        <v>2022</v>
      </c>
      <c r="AY51" s="280">
        <v>2020</v>
      </c>
      <c r="AZ51" s="280">
        <v>2019</v>
      </c>
      <c r="BA51" s="280">
        <v>2019</v>
      </c>
      <c r="BB51" s="280">
        <v>2019</v>
      </c>
      <c r="BC51" s="280" t="s">
        <v>375</v>
      </c>
      <c r="BD51" s="280" t="s">
        <v>375</v>
      </c>
      <c r="BE51" s="280" t="s">
        <v>375</v>
      </c>
      <c r="BF51" s="280">
        <v>2021</v>
      </c>
      <c r="BG51" s="280">
        <v>2021</v>
      </c>
      <c r="BH51" s="280">
        <v>2019</v>
      </c>
      <c r="BI51" s="280">
        <v>2019</v>
      </c>
      <c r="BJ51" s="280">
        <v>2021</v>
      </c>
      <c r="BK51" s="280">
        <v>2021</v>
      </c>
      <c r="BL51" s="280">
        <v>2021</v>
      </c>
      <c r="BM51" s="280">
        <v>2021</v>
      </c>
      <c r="BN51" s="280">
        <v>2021</v>
      </c>
      <c r="BO51" s="280">
        <v>2020</v>
      </c>
      <c r="BP51" s="280">
        <v>2020</v>
      </c>
      <c r="BQ51" s="280" t="s">
        <v>675</v>
      </c>
      <c r="BR51" s="280">
        <v>2022</v>
      </c>
      <c r="BS51" s="280" t="s">
        <v>676</v>
      </c>
      <c r="BT51" s="280" t="s">
        <v>676</v>
      </c>
      <c r="BU51" s="280" t="s">
        <v>676</v>
      </c>
      <c r="BV51" s="280">
        <v>2022</v>
      </c>
      <c r="BW51" s="280">
        <v>2022</v>
      </c>
      <c r="BX51" s="280">
        <v>2022</v>
      </c>
      <c r="BY51" s="280">
        <v>2014</v>
      </c>
      <c r="BZ51" s="280">
        <v>2019</v>
      </c>
      <c r="CA51" s="280">
        <v>2019</v>
      </c>
      <c r="CB51" s="280">
        <v>2019</v>
      </c>
      <c r="CC51" s="280">
        <v>2019</v>
      </c>
      <c r="CD51" s="280">
        <v>2019</v>
      </c>
      <c r="CE51" s="280">
        <v>2019</v>
      </c>
      <c r="CF51" s="280">
        <v>2019</v>
      </c>
      <c r="CG51" s="280">
        <v>2021</v>
      </c>
      <c r="CH51" s="280">
        <v>2022</v>
      </c>
      <c r="CI51" s="280">
        <v>2022</v>
      </c>
      <c r="CJ51" s="280">
        <v>2022</v>
      </c>
      <c r="CK51" s="280">
        <v>2021</v>
      </c>
      <c r="CL51" s="280">
        <v>2020</v>
      </c>
      <c r="CM51" s="280">
        <v>2020</v>
      </c>
      <c r="CN51" s="280">
        <v>2014</v>
      </c>
      <c r="CO51" s="280">
        <v>2021</v>
      </c>
      <c r="CP51" s="280">
        <v>2021</v>
      </c>
      <c r="CQ51" s="280">
        <v>2021</v>
      </c>
    </row>
    <row r="52" spans="1:95" ht="15.75" customHeight="1" x14ac:dyDescent="0.3">
      <c r="A52" s="118" t="str">
        <f>'Indicator Data'!B62</f>
        <v>Rajshahi</v>
      </c>
      <c r="B52" s="118" t="str">
        <f>'Indicator Data'!C62</f>
        <v>Nawabganj</v>
      </c>
      <c r="C52" s="49">
        <f>'Indicator Data'!D62</f>
        <v>5070</v>
      </c>
      <c r="D52" s="280">
        <v>2019</v>
      </c>
      <c r="E52" s="280">
        <v>2019</v>
      </c>
      <c r="F52" s="280">
        <v>2019</v>
      </c>
      <c r="G52" s="280">
        <v>2019</v>
      </c>
      <c r="H52" s="280">
        <v>2022</v>
      </c>
      <c r="I52" s="280" t="s">
        <v>395</v>
      </c>
      <c r="J52" s="280">
        <v>2022</v>
      </c>
      <c r="K52" s="280">
        <v>2022</v>
      </c>
      <c r="L52" s="280">
        <v>2022</v>
      </c>
      <c r="M52" s="280" t="s">
        <v>395</v>
      </c>
      <c r="N52" s="280">
        <v>2020</v>
      </c>
      <c r="O52" s="280">
        <v>2020</v>
      </c>
      <c r="P52" s="280">
        <v>2022</v>
      </c>
      <c r="Q52" s="280" t="s">
        <v>396</v>
      </c>
      <c r="R52" s="280" t="s">
        <v>396</v>
      </c>
      <c r="S52" s="280">
        <v>2022</v>
      </c>
      <c r="T52" s="280">
        <v>2022</v>
      </c>
      <c r="U52" s="280" t="s">
        <v>673</v>
      </c>
      <c r="V52" s="280">
        <v>2021</v>
      </c>
      <c r="W52" s="280">
        <v>2021</v>
      </c>
      <c r="X52" s="280">
        <v>2021</v>
      </c>
      <c r="Y52" s="280" t="s">
        <v>674</v>
      </c>
      <c r="Z52" s="280">
        <v>2021</v>
      </c>
      <c r="AA52" s="280">
        <v>2014</v>
      </c>
      <c r="AB52" s="280">
        <v>2021</v>
      </c>
      <c r="AC52" s="280">
        <v>2021</v>
      </c>
      <c r="AD52" s="280">
        <v>2020</v>
      </c>
      <c r="AE52" s="280">
        <v>2021</v>
      </c>
      <c r="AF52" s="280">
        <v>2021</v>
      </c>
      <c r="AG52" s="280">
        <v>2021</v>
      </c>
      <c r="AH52" s="280">
        <v>2021</v>
      </c>
      <c r="AI52" s="280">
        <v>2016</v>
      </c>
      <c r="AJ52" s="280">
        <v>2019</v>
      </c>
      <c r="AK52" s="280">
        <v>2019</v>
      </c>
      <c r="AL52" s="280">
        <v>2019</v>
      </c>
      <c r="AM52" s="280">
        <v>2020</v>
      </c>
      <c r="AN52" s="280">
        <v>2019</v>
      </c>
      <c r="AO52" s="280">
        <v>2019</v>
      </c>
      <c r="AP52" s="280">
        <v>2020</v>
      </c>
      <c r="AQ52" s="280">
        <v>2016</v>
      </c>
      <c r="AR52" s="280">
        <v>2019</v>
      </c>
      <c r="AS52" s="280">
        <v>2020</v>
      </c>
      <c r="AT52" s="280">
        <v>2020</v>
      </c>
      <c r="AU52" s="280" t="s">
        <v>395</v>
      </c>
      <c r="AV52" s="280">
        <v>2021</v>
      </c>
      <c r="AW52" s="280" t="s">
        <v>375</v>
      </c>
      <c r="AX52" s="280">
        <v>2022</v>
      </c>
      <c r="AY52" s="280">
        <v>2020</v>
      </c>
      <c r="AZ52" s="280">
        <v>2019</v>
      </c>
      <c r="BA52" s="280">
        <v>2019</v>
      </c>
      <c r="BB52" s="280">
        <v>2019</v>
      </c>
      <c r="BC52" s="280" t="s">
        <v>375</v>
      </c>
      <c r="BD52" s="280" t="s">
        <v>375</v>
      </c>
      <c r="BE52" s="280" t="s">
        <v>375</v>
      </c>
      <c r="BF52" s="280">
        <v>2021</v>
      </c>
      <c r="BG52" s="280">
        <v>2021</v>
      </c>
      <c r="BH52" s="280">
        <v>2019</v>
      </c>
      <c r="BI52" s="280">
        <v>2019</v>
      </c>
      <c r="BJ52" s="280">
        <v>2021</v>
      </c>
      <c r="BK52" s="280">
        <v>2021</v>
      </c>
      <c r="BL52" s="280">
        <v>2021</v>
      </c>
      <c r="BM52" s="280">
        <v>2021</v>
      </c>
      <c r="BN52" s="280">
        <v>2021</v>
      </c>
      <c r="BO52" s="280">
        <v>2020</v>
      </c>
      <c r="BP52" s="280">
        <v>2020</v>
      </c>
      <c r="BQ52" s="280" t="s">
        <v>675</v>
      </c>
      <c r="BR52" s="280">
        <v>2022</v>
      </c>
      <c r="BS52" s="280" t="s">
        <v>676</v>
      </c>
      <c r="BT52" s="280" t="s">
        <v>676</v>
      </c>
      <c r="BU52" s="280" t="s">
        <v>676</v>
      </c>
      <c r="BV52" s="280">
        <v>2022</v>
      </c>
      <c r="BW52" s="280">
        <v>2022</v>
      </c>
      <c r="BX52" s="280">
        <v>2022</v>
      </c>
      <c r="BY52" s="280">
        <v>2014</v>
      </c>
      <c r="BZ52" s="280">
        <v>2019</v>
      </c>
      <c r="CA52" s="280">
        <v>2019</v>
      </c>
      <c r="CB52" s="280">
        <v>2019</v>
      </c>
      <c r="CC52" s="280">
        <v>2019</v>
      </c>
      <c r="CD52" s="280">
        <v>2019</v>
      </c>
      <c r="CE52" s="280">
        <v>2019</v>
      </c>
      <c r="CF52" s="280">
        <v>2019</v>
      </c>
      <c r="CG52" s="280">
        <v>2021</v>
      </c>
      <c r="CH52" s="280">
        <v>2022</v>
      </c>
      <c r="CI52" s="280">
        <v>2022</v>
      </c>
      <c r="CJ52" s="280">
        <v>2022</v>
      </c>
      <c r="CK52" s="280">
        <v>2021</v>
      </c>
      <c r="CL52" s="280">
        <v>2020</v>
      </c>
      <c r="CM52" s="280">
        <v>2020</v>
      </c>
      <c r="CN52" s="280">
        <v>2014</v>
      </c>
      <c r="CO52" s="280">
        <v>2021</v>
      </c>
      <c r="CP52" s="280">
        <v>2021</v>
      </c>
      <c r="CQ52" s="280">
        <v>2021</v>
      </c>
    </row>
    <row r="53" spans="1:95" ht="15.75" customHeight="1" x14ac:dyDescent="0.3">
      <c r="A53" s="118" t="str">
        <f>'Indicator Data'!B63</f>
        <v>Rajshahi</v>
      </c>
      <c r="B53" s="118" t="str">
        <f>'Indicator Data'!C63</f>
        <v>Pabna</v>
      </c>
      <c r="C53" s="49">
        <f>'Indicator Data'!D63</f>
        <v>5076</v>
      </c>
      <c r="D53" s="280">
        <v>2019</v>
      </c>
      <c r="E53" s="280">
        <v>2019</v>
      </c>
      <c r="F53" s="280">
        <v>2019</v>
      </c>
      <c r="G53" s="280">
        <v>2019</v>
      </c>
      <c r="H53" s="280">
        <v>2022</v>
      </c>
      <c r="I53" s="280" t="s">
        <v>395</v>
      </c>
      <c r="J53" s="280">
        <v>2022</v>
      </c>
      <c r="K53" s="280">
        <v>2022</v>
      </c>
      <c r="L53" s="280">
        <v>2022</v>
      </c>
      <c r="M53" s="280" t="s">
        <v>395</v>
      </c>
      <c r="N53" s="280">
        <v>2020</v>
      </c>
      <c r="O53" s="280">
        <v>2020</v>
      </c>
      <c r="P53" s="280">
        <v>2022</v>
      </c>
      <c r="Q53" s="280" t="s">
        <v>396</v>
      </c>
      <c r="R53" s="280" t="s">
        <v>396</v>
      </c>
      <c r="S53" s="280">
        <v>2022</v>
      </c>
      <c r="T53" s="280">
        <v>2022</v>
      </c>
      <c r="U53" s="280" t="s">
        <v>673</v>
      </c>
      <c r="V53" s="280">
        <v>2021</v>
      </c>
      <c r="W53" s="280">
        <v>2021</v>
      </c>
      <c r="X53" s="280">
        <v>2021</v>
      </c>
      <c r="Y53" s="280" t="s">
        <v>674</v>
      </c>
      <c r="Z53" s="280">
        <v>2021</v>
      </c>
      <c r="AA53" s="280">
        <v>2014</v>
      </c>
      <c r="AB53" s="280">
        <v>2021</v>
      </c>
      <c r="AC53" s="280">
        <v>2021</v>
      </c>
      <c r="AD53" s="280">
        <v>2020</v>
      </c>
      <c r="AE53" s="280">
        <v>2021</v>
      </c>
      <c r="AF53" s="280">
        <v>2021</v>
      </c>
      <c r="AG53" s="280">
        <v>2021</v>
      </c>
      <c r="AH53" s="280">
        <v>2021</v>
      </c>
      <c r="AI53" s="280">
        <v>2016</v>
      </c>
      <c r="AJ53" s="280">
        <v>2019</v>
      </c>
      <c r="AK53" s="280">
        <v>2019</v>
      </c>
      <c r="AL53" s="280">
        <v>2019</v>
      </c>
      <c r="AM53" s="280">
        <v>2020</v>
      </c>
      <c r="AN53" s="280">
        <v>2019</v>
      </c>
      <c r="AO53" s="280">
        <v>2019</v>
      </c>
      <c r="AP53" s="280">
        <v>2020</v>
      </c>
      <c r="AQ53" s="280">
        <v>2016</v>
      </c>
      <c r="AR53" s="280">
        <v>2019</v>
      </c>
      <c r="AS53" s="280">
        <v>2020</v>
      </c>
      <c r="AT53" s="280">
        <v>2020</v>
      </c>
      <c r="AU53" s="280" t="s">
        <v>395</v>
      </c>
      <c r="AV53" s="280">
        <v>2021</v>
      </c>
      <c r="AW53" s="280" t="s">
        <v>375</v>
      </c>
      <c r="AX53" s="280">
        <v>2022</v>
      </c>
      <c r="AY53" s="280">
        <v>2020</v>
      </c>
      <c r="AZ53" s="280">
        <v>2019</v>
      </c>
      <c r="BA53" s="280">
        <v>2019</v>
      </c>
      <c r="BB53" s="280">
        <v>2019</v>
      </c>
      <c r="BC53" s="280" t="s">
        <v>375</v>
      </c>
      <c r="BD53" s="280" t="s">
        <v>375</v>
      </c>
      <c r="BE53" s="280" t="s">
        <v>375</v>
      </c>
      <c r="BF53" s="280">
        <v>2021</v>
      </c>
      <c r="BG53" s="280">
        <v>2021</v>
      </c>
      <c r="BH53" s="280">
        <v>2019</v>
      </c>
      <c r="BI53" s="280">
        <v>2019</v>
      </c>
      <c r="BJ53" s="280">
        <v>2021</v>
      </c>
      <c r="BK53" s="280">
        <v>2021</v>
      </c>
      <c r="BL53" s="280">
        <v>2021</v>
      </c>
      <c r="BM53" s="280">
        <v>2021</v>
      </c>
      <c r="BN53" s="280">
        <v>2021</v>
      </c>
      <c r="BO53" s="280">
        <v>2020</v>
      </c>
      <c r="BP53" s="280">
        <v>2020</v>
      </c>
      <c r="BQ53" s="280" t="s">
        <v>675</v>
      </c>
      <c r="BR53" s="280">
        <v>2022</v>
      </c>
      <c r="BS53" s="280" t="s">
        <v>676</v>
      </c>
      <c r="BT53" s="280" t="s">
        <v>676</v>
      </c>
      <c r="BU53" s="280" t="s">
        <v>676</v>
      </c>
      <c r="BV53" s="280">
        <v>2022</v>
      </c>
      <c r="BW53" s="280">
        <v>2022</v>
      </c>
      <c r="BX53" s="280">
        <v>2022</v>
      </c>
      <c r="BY53" s="280">
        <v>2014</v>
      </c>
      <c r="BZ53" s="280">
        <v>2019</v>
      </c>
      <c r="CA53" s="280">
        <v>2019</v>
      </c>
      <c r="CB53" s="280">
        <v>2019</v>
      </c>
      <c r="CC53" s="280">
        <v>2019</v>
      </c>
      <c r="CD53" s="280">
        <v>2019</v>
      </c>
      <c r="CE53" s="280">
        <v>2019</v>
      </c>
      <c r="CF53" s="280">
        <v>2019</v>
      </c>
      <c r="CG53" s="280">
        <v>2021</v>
      </c>
      <c r="CH53" s="280">
        <v>2022</v>
      </c>
      <c r="CI53" s="280">
        <v>2022</v>
      </c>
      <c r="CJ53" s="280">
        <v>2022</v>
      </c>
      <c r="CK53" s="280">
        <v>2021</v>
      </c>
      <c r="CL53" s="280">
        <v>2020</v>
      </c>
      <c r="CM53" s="280">
        <v>2020</v>
      </c>
      <c r="CN53" s="280">
        <v>2014</v>
      </c>
      <c r="CO53" s="280">
        <v>2021</v>
      </c>
      <c r="CP53" s="280">
        <v>2021</v>
      </c>
      <c r="CQ53" s="280">
        <v>2021</v>
      </c>
    </row>
    <row r="54" spans="1:95" ht="15.75" customHeight="1" x14ac:dyDescent="0.3">
      <c r="A54" s="118" t="str">
        <f>'Indicator Data'!B64</f>
        <v>Rajshahi</v>
      </c>
      <c r="B54" s="118" t="str">
        <f>'Indicator Data'!C64</f>
        <v>Rajshahi</v>
      </c>
      <c r="C54" s="49">
        <f>'Indicator Data'!D64</f>
        <v>5081</v>
      </c>
      <c r="D54" s="280">
        <v>2019</v>
      </c>
      <c r="E54" s="280">
        <v>2019</v>
      </c>
      <c r="F54" s="280">
        <v>2019</v>
      </c>
      <c r="G54" s="280">
        <v>2019</v>
      </c>
      <c r="H54" s="280">
        <v>2022</v>
      </c>
      <c r="I54" s="280" t="s">
        <v>395</v>
      </c>
      <c r="J54" s="280">
        <v>2022</v>
      </c>
      <c r="K54" s="280">
        <v>2022</v>
      </c>
      <c r="L54" s="280">
        <v>2022</v>
      </c>
      <c r="M54" s="280" t="s">
        <v>395</v>
      </c>
      <c r="N54" s="280">
        <v>2020</v>
      </c>
      <c r="O54" s="280">
        <v>2020</v>
      </c>
      <c r="P54" s="280">
        <v>2022</v>
      </c>
      <c r="Q54" s="280" t="s">
        <v>396</v>
      </c>
      <c r="R54" s="280" t="s">
        <v>396</v>
      </c>
      <c r="S54" s="280">
        <v>2022</v>
      </c>
      <c r="T54" s="280">
        <v>2022</v>
      </c>
      <c r="U54" s="280" t="s">
        <v>673</v>
      </c>
      <c r="V54" s="280">
        <v>2021</v>
      </c>
      <c r="W54" s="280">
        <v>2021</v>
      </c>
      <c r="X54" s="280">
        <v>2021</v>
      </c>
      <c r="Y54" s="280" t="s">
        <v>674</v>
      </c>
      <c r="Z54" s="280">
        <v>2021</v>
      </c>
      <c r="AA54" s="280">
        <v>2014</v>
      </c>
      <c r="AB54" s="280">
        <v>2021</v>
      </c>
      <c r="AC54" s="280">
        <v>2021</v>
      </c>
      <c r="AD54" s="280">
        <v>2020</v>
      </c>
      <c r="AE54" s="280">
        <v>2021</v>
      </c>
      <c r="AF54" s="280">
        <v>2021</v>
      </c>
      <c r="AG54" s="280">
        <v>2021</v>
      </c>
      <c r="AH54" s="280">
        <v>2021</v>
      </c>
      <c r="AI54" s="280">
        <v>2016</v>
      </c>
      <c r="AJ54" s="280">
        <v>2019</v>
      </c>
      <c r="AK54" s="280">
        <v>2019</v>
      </c>
      <c r="AL54" s="280">
        <v>2019</v>
      </c>
      <c r="AM54" s="280">
        <v>2020</v>
      </c>
      <c r="AN54" s="280">
        <v>2019</v>
      </c>
      <c r="AO54" s="280">
        <v>2019</v>
      </c>
      <c r="AP54" s="280">
        <v>2020</v>
      </c>
      <c r="AQ54" s="280">
        <v>2016</v>
      </c>
      <c r="AR54" s="280">
        <v>2019</v>
      </c>
      <c r="AS54" s="280">
        <v>2020</v>
      </c>
      <c r="AT54" s="280">
        <v>2020</v>
      </c>
      <c r="AU54" s="280" t="s">
        <v>395</v>
      </c>
      <c r="AV54" s="280">
        <v>2021</v>
      </c>
      <c r="AW54" s="280" t="s">
        <v>375</v>
      </c>
      <c r="AX54" s="280">
        <v>2022</v>
      </c>
      <c r="AY54" s="280">
        <v>2020</v>
      </c>
      <c r="AZ54" s="280">
        <v>2019</v>
      </c>
      <c r="BA54" s="280">
        <v>2019</v>
      </c>
      <c r="BB54" s="280">
        <v>2019</v>
      </c>
      <c r="BC54" s="280" t="s">
        <v>375</v>
      </c>
      <c r="BD54" s="280" t="s">
        <v>375</v>
      </c>
      <c r="BE54" s="280" t="s">
        <v>375</v>
      </c>
      <c r="BF54" s="280">
        <v>2021</v>
      </c>
      <c r="BG54" s="280">
        <v>2021</v>
      </c>
      <c r="BH54" s="280">
        <v>2019</v>
      </c>
      <c r="BI54" s="280">
        <v>2019</v>
      </c>
      <c r="BJ54" s="280">
        <v>2021</v>
      </c>
      <c r="BK54" s="280">
        <v>2021</v>
      </c>
      <c r="BL54" s="280">
        <v>2021</v>
      </c>
      <c r="BM54" s="280">
        <v>2021</v>
      </c>
      <c r="BN54" s="280">
        <v>2021</v>
      </c>
      <c r="BO54" s="280">
        <v>2020</v>
      </c>
      <c r="BP54" s="280">
        <v>2020</v>
      </c>
      <c r="BQ54" s="280" t="s">
        <v>675</v>
      </c>
      <c r="BR54" s="280">
        <v>2022</v>
      </c>
      <c r="BS54" s="280" t="s">
        <v>676</v>
      </c>
      <c r="BT54" s="280" t="s">
        <v>676</v>
      </c>
      <c r="BU54" s="280" t="s">
        <v>676</v>
      </c>
      <c r="BV54" s="280">
        <v>2022</v>
      </c>
      <c r="BW54" s="280">
        <v>2022</v>
      </c>
      <c r="BX54" s="280">
        <v>2022</v>
      </c>
      <c r="BY54" s="280">
        <v>2014</v>
      </c>
      <c r="BZ54" s="280">
        <v>2019</v>
      </c>
      <c r="CA54" s="280">
        <v>2019</v>
      </c>
      <c r="CB54" s="280">
        <v>2019</v>
      </c>
      <c r="CC54" s="280">
        <v>2019</v>
      </c>
      <c r="CD54" s="280">
        <v>2019</v>
      </c>
      <c r="CE54" s="280">
        <v>2019</v>
      </c>
      <c r="CF54" s="280">
        <v>2019</v>
      </c>
      <c r="CG54" s="280">
        <v>2021</v>
      </c>
      <c r="CH54" s="280">
        <v>2022</v>
      </c>
      <c r="CI54" s="280">
        <v>2022</v>
      </c>
      <c r="CJ54" s="280">
        <v>2022</v>
      </c>
      <c r="CK54" s="280">
        <v>2021</v>
      </c>
      <c r="CL54" s="280">
        <v>2020</v>
      </c>
      <c r="CM54" s="280">
        <v>2020</v>
      </c>
      <c r="CN54" s="280">
        <v>2014</v>
      </c>
      <c r="CO54" s="280">
        <v>2021</v>
      </c>
      <c r="CP54" s="280">
        <v>2021</v>
      </c>
      <c r="CQ54" s="280">
        <v>2021</v>
      </c>
    </row>
    <row r="55" spans="1:95" ht="15.75" customHeight="1" x14ac:dyDescent="0.3">
      <c r="A55" s="118" t="str">
        <f>'Indicator Data'!B65</f>
        <v>Rajshahi</v>
      </c>
      <c r="B55" s="118" t="str">
        <f>'Indicator Data'!C65</f>
        <v>Sirajganj</v>
      </c>
      <c r="C55" s="49">
        <f>'Indicator Data'!D65</f>
        <v>5088</v>
      </c>
      <c r="D55" s="280">
        <v>2019</v>
      </c>
      <c r="E55" s="280">
        <v>2019</v>
      </c>
      <c r="F55" s="280">
        <v>2019</v>
      </c>
      <c r="G55" s="280">
        <v>2019</v>
      </c>
      <c r="H55" s="280">
        <v>2022</v>
      </c>
      <c r="I55" s="280" t="s">
        <v>395</v>
      </c>
      <c r="J55" s="280">
        <v>2022</v>
      </c>
      <c r="K55" s="280">
        <v>2022</v>
      </c>
      <c r="L55" s="280">
        <v>2022</v>
      </c>
      <c r="M55" s="280" t="s">
        <v>395</v>
      </c>
      <c r="N55" s="280">
        <v>2020</v>
      </c>
      <c r="O55" s="280">
        <v>2020</v>
      </c>
      <c r="P55" s="280">
        <v>2022</v>
      </c>
      <c r="Q55" s="280" t="s">
        <v>396</v>
      </c>
      <c r="R55" s="280" t="s">
        <v>396</v>
      </c>
      <c r="S55" s="280">
        <v>2022</v>
      </c>
      <c r="T55" s="280">
        <v>2022</v>
      </c>
      <c r="U55" s="280" t="s">
        <v>673</v>
      </c>
      <c r="V55" s="280">
        <v>2021</v>
      </c>
      <c r="W55" s="280">
        <v>2021</v>
      </c>
      <c r="X55" s="280">
        <v>2021</v>
      </c>
      <c r="Y55" s="280" t="s">
        <v>674</v>
      </c>
      <c r="Z55" s="280">
        <v>2021</v>
      </c>
      <c r="AA55" s="280">
        <v>2014</v>
      </c>
      <c r="AB55" s="280">
        <v>2021</v>
      </c>
      <c r="AC55" s="280">
        <v>2021</v>
      </c>
      <c r="AD55" s="280">
        <v>2020</v>
      </c>
      <c r="AE55" s="280">
        <v>2021</v>
      </c>
      <c r="AF55" s="280">
        <v>2021</v>
      </c>
      <c r="AG55" s="280">
        <v>2021</v>
      </c>
      <c r="AH55" s="280">
        <v>2021</v>
      </c>
      <c r="AI55" s="280">
        <v>2016</v>
      </c>
      <c r="AJ55" s="280">
        <v>2019</v>
      </c>
      <c r="AK55" s="280">
        <v>2019</v>
      </c>
      <c r="AL55" s="280">
        <v>2019</v>
      </c>
      <c r="AM55" s="280">
        <v>2020</v>
      </c>
      <c r="AN55" s="280">
        <v>2019</v>
      </c>
      <c r="AO55" s="280">
        <v>2019</v>
      </c>
      <c r="AP55" s="280">
        <v>2020</v>
      </c>
      <c r="AQ55" s="280">
        <v>2016</v>
      </c>
      <c r="AR55" s="280">
        <v>2019</v>
      </c>
      <c r="AS55" s="280">
        <v>2020</v>
      </c>
      <c r="AT55" s="280">
        <v>2020</v>
      </c>
      <c r="AU55" s="280" t="s">
        <v>395</v>
      </c>
      <c r="AV55" s="280">
        <v>2021</v>
      </c>
      <c r="AW55" s="280" t="s">
        <v>375</v>
      </c>
      <c r="AX55" s="280">
        <v>2022</v>
      </c>
      <c r="AY55" s="280">
        <v>2020</v>
      </c>
      <c r="AZ55" s="280">
        <v>2019</v>
      </c>
      <c r="BA55" s="280">
        <v>2019</v>
      </c>
      <c r="BB55" s="280">
        <v>2019</v>
      </c>
      <c r="BC55" s="280" t="s">
        <v>375</v>
      </c>
      <c r="BD55" s="280" t="s">
        <v>375</v>
      </c>
      <c r="BE55" s="280" t="s">
        <v>375</v>
      </c>
      <c r="BF55" s="280">
        <v>2021</v>
      </c>
      <c r="BG55" s="280">
        <v>2021</v>
      </c>
      <c r="BH55" s="280">
        <v>2019</v>
      </c>
      <c r="BI55" s="280">
        <v>2019</v>
      </c>
      <c r="BJ55" s="280">
        <v>2021</v>
      </c>
      <c r="BK55" s="280">
        <v>2021</v>
      </c>
      <c r="BL55" s="280">
        <v>2021</v>
      </c>
      <c r="BM55" s="280">
        <v>2021</v>
      </c>
      <c r="BN55" s="280">
        <v>2021</v>
      </c>
      <c r="BO55" s="280">
        <v>2020</v>
      </c>
      <c r="BP55" s="280">
        <v>2020</v>
      </c>
      <c r="BQ55" s="280" t="s">
        <v>675</v>
      </c>
      <c r="BR55" s="280">
        <v>2022</v>
      </c>
      <c r="BS55" s="280" t="s">
        <v>676</v>
      </c>
      <c r="BT55" s="280" t="s">
        <v>676</v>
      </c>
      <c r="BU55" s="280" t="s">
        <v>676</v>
      </c>
      <c r="BV55" s="280">
        <v>2022</v>
      </c>
      <c r="BW55" s="280">
        <v>2022</v>
      </c>
      <c r="BX55" s="280">
        <v>2022</v>
      </c>
      <c r="BY55" s="280">
        <v>2014</v>
      </c>
      <c r="BZ55" s="280">
        <v>2019</v>
      </c>
      <c r="CA55" s="280">
        <v>2019</v>
      </c>
      <c r="CB55" s="280">
        <v>2019</v>
      </c>
      <c r="CC55" s="280">
        <v>2019</v>
      </c>
      <c r="CD55" s="280">
        <v>2019</v>
      </c>
      <c r="CE55" s="280">
        <v>2019</v>
      </c>
      <c r="CF55" s="280">
        <v>2019</v>
      </c>
      <c r="CG55" s="280">
        <v>2021</v>
      </c>
      <c r="CH55" s="280">
        <v>2022</v>
      </c>
      <c r="CI55" s="280">
        <v>2022</v>
      </c>
      <c r="CJ55" s="280">
        <v>2022</v>
      </c>
      <c r="CK55" s="280">
        <v>2021</v>
      </c>
      <c r="CL55" s="280">
        <v>2020</v>
      </c>
      <c r="CM55" s="280">
        <v>2020</v>
      </c>
      <c r="CN55" s="280">
        <v>2014</v>
      </c>
      <c r="CO55" s="280">
        <v>2021</v>
      </c>
      <c r="CP55" s="280">
        <v>2021</v>
      </c>
      <c r="CQ55" s="280">
        <v>2021</v>
      </c>
    </row>
    <row r="56" spans="1:95" ht="15.75" customHeight="1" x14ac:dyDescent="0.3">
      <c r="A56" s="118" t="str">
        <f>'Indicator Data'!B66</f>
        <v>Rangpur</v>
      </c>
      <c r="B56" s="118" t="str">
        <f>'Indicator Data'!C66</f>
        <v>Dinajpur</v>
      </c>
      <c r="C56" s="49">
        <f>'Indicator Data'!D66</f>
        <v>5527</v>
      </c>
      <c r="D56" s="280">
        <v>2019</v>
      </c>
      <c r="E56" s="280">
        <v>2019</v>
      </c>
      <c r="F56" s="280">
        <v>2019</v>
      </c>
      <c r="G56" s="280">
        <v>2019</v>
      </c>
      <c r="H56" s="280">
        <v>2022</v>
      </c>
      <c r="I56" s="280" t="s">
        <v>395</v>
      </c>
      <c r="J56" s="280">
        <v>2022</v>
      </c>
      <c r="K56" s="280">
        <v>2022</v>
      </c>
      <c r="L56" s="280">
        <v>2022</v>
      </c>
      <c r="M56" s="280" t="s">
        <v>395</v>
      </c>
      <c r="N56" s="280">
        <v>2020</v>
      </c>
      <c r="O56" s="280">
        <v>2020</v>
      </c>
      <c r="P56" s="280">
        <v>2022</v>
      </c>
      <c r="Q56" s="280" t="s">
        <v>396</v>
      </c>
      <c r="R56" s="280" t="s">
        <v>396</v>
      </c>
      <c r="S56" s="280">
        <v>2022</v>
      </c>
      <c r="T56" s="280">
        <v>2022</v>
      </c>
      <c r="U56" s="280" t="s">
        <v>673</v>
      </c>
      <c r="V56" s="280">
        <v>2021</v>
      </c>
      <c r="W56" s="280">
        <v>2021</v>
      </c>
      <c r="X56" s="280">
        <v>2021</v>
      </c>
      <c r="Y56" s="280" t="s">
        <v>674</v>
      </c>
      <c r="Z56" s="280">
        <v>2021</v>
      </c>
      <c r="AA56" s="280">
        <v>2014</v>
      </c>
      <c r="AB56" s="280">
        <v>2021</v>
      </c>
      <c r="AC56" s="280">
        <v>2021</v>
      </c>
      <c r="AD56" s="280">
        <v>2020</v>
      </c>
      <c r="AE56" s="280">
        <v>2021</v>
      </c>
      <c r="AF56" s="280">
        <v>2021</v>
      </c>
      <c r="AG56" s="280">
        <v>2021</v>
      </c>
      <c r="AH56" s="280">
        <v>2021</v>
      </c>
      <c r="AI56" s="280">
        <v>2016</v>
      </c>
      <c r="AJ56" s="280">
        <v>2019</v>
      </c>
      <c r="AK56" s="280">
        <v>2019</v>
      </c>
      <c r="AL56" s="280">
        <v>2019</v>
      </c>
      <c r="AM56" s="280">
        <v>2020</v>
      </c>
      <c r="AN56" s="280">
        <v>2019</v>
      </c>
      <c r="AO56" s="280">
        <v>2019</v>
      </c>
      <c r="AP56" s="280">
        <v>2020</v>
      </c>
      <c r="AQ56" s="280">
        <v>2016</v>
      </c>
      <c r="AR56" s="280">
        <v>2019</v>
      </c>
      <c r="AS56" s="280">
        <v>2020</v>
      </c>
      <c r="AT56" s="280">
        <v>2020</v>
      </c>
      <c r="AU56" s="280" t="s">
        <v>395</v>
      </c>
      <c r="AV56" s="280">
        <v>2021</v>
      </c>
      <c r="AW56" s="280" t="s">
        <v>375</v>
      </c>
      <c r="AX56" s="280">
        <v>2022</v>
      </c>
      <c r="AY56" s="280">
        <v>2020</v>
      </c>
      <c r="AZ56" s="280">
        <v>2019</v>
      </c>
      <c r="BA56" s="280">
        <v>2019</v>
      </c>
      <c r="BB56" s="280">
        <v>2019</v>
      </c>
      <c r="BC56" s="280" t="s">
        <v>375</v>
      </c>
      <c r="BD56" s="280" t="s">
        <v>375</v>
      </c>
      <c r="BE56" s="280" t="s">
        <v>375</v>
      </c>
      <c r="BF56" s="280">
        <v>2021</v>
      </c>
      <c r="BG56" s="280">
        <v>2021</v>
      </c>
      <c r="BH56" s="280">
        <v>2019</v>
      </c>
      <c r="BI56" s="280">
        <v>2019</v>
      </c>
      <c r="BJ56" s="280">
        <v>2021</v>
      </c>
      <c r="BK56" s="280">
        <v>2021</v>
      </c>
      <c r="BL56" s="280">
        <v>2021</v>
      </c>
      <c r="BM56" s="280">
        <v>2021</v>
      </c>
      <c r="BN56" s="280">
        <v>2021</v>
      </c>
      <c r="BO56" s="280">
        <v>2020</v>
      </c>
      <c r="BP56" s="280">
        <v>2020</v>
      </c>
      <c r="BQ56" s="280" t="s">
        <v>675</v>
      </c>
      <c r="BR56" s="280">
        <v>2022</v>
      </c>
      <c r="BS56" s="280" t="s">
        <v>676</v>
      </c>
      <c r="BT56" s="280" t="s">
        <v>676</v>
      </c>
      <c r="BU56" s="280" t="s">
        <v>676</v>
      </c>
      <c r="BV56" s="280">
        <v>2022</v>
      </c>
      <c r="BW56" s="280">
        <v>2022</v>
      </c>
      <c r="BX56" s="280">
        <v>2022</v>
      </c>
      <c r="BY56" s="280">
        <v>2014</v>
      </c>
      <c r="BZ56" s="280">
        <v>2019</v>
      </c>
      <c r="CA56" s="280">
        <v>2019</v>
      </c>
      <c r="CB56" s="280">
        <v>2019</v>
      </c>
      <c r="CC56" s="280">
        <v>2019</v>
      </c>
      <c r="CD56" s="280">
        <v>2019</v>
      </c>
      <c r="CE56" s="280">
        <v>2019</v>
      </c>
      <c r="CF56" s="280">
        <v>2019</v>
      </c>
      <c r="CG56" s="280">
        <v>2021</v>
      </c>
      <c r="CH56" s="280">
        <v>2022</v>
      </c>
      <c r="CI56" s="280">
        <v>2022</v>
      </c>
      <c r="CJ56" s="280">
        <v>2022</v>
      </c>
      <c r="CK56" s="280">
        <v>2021</v>
      </c>
      <c r="CL56" s="280">
        <v>2020</v>
      </c>
      <c r="CM56" s="280">
        <v>2020</v>
      </c>
      <c r="CN56" s="280">
        <v>2014</v>
      </c>
      <c r="CO56" s="280">
        <v>2021</v>
      </c>
      <c r="CP56" s="280">
        <v>2021</v>
      </c>
      <c r="CQ56" s="280">
        <v>2021</v>
      </c>
    </row>
    <row r="57" spans="1:95" ht="15.75" customHeight="1" x14ac:dyDescent="0.3">
      <c r="A57" s="118" t="str">
        <f>'Indicator Data'!B67</f>
        <v>Rangpur</v>
      </c>
      <c r="B57" s="118" t="str">
        <f>'Indicator Data'!C67</f>
        <v>Gaibandha</v>
      </c>
      <c r="C57" s="49">
        <f>'Indicator Data'!D67</f>
        <v>5532</v>
      </c>
      <c r="D57" s="280">
        <v>2019</v>
      </c>
      <c r="E57" s="280">
        <v>2019</v>
      </c>
      <c r="F57" s="280">
        <v>2019</v>
      </c>
      <c r="G57" s="280">
        <v>2019</v>
      </c>
      <c r="H57" s="280">
        <v>2022</v>
      </c>
      <c r="I57" s="280" t="s">
        <v>395</v>
      </c>
      <c r="J57" s="280">
        <v>2022</v>
      </c>
      <c r="K57" s="280">
        <v>2022</v>
      </c>
      <c r="L57" s="280">
        <v>2022</v>
      </c>
      <c r="M57" s="280" t="s">
        <v>395</v>
      </c>
      <c r="N57" s="280">
        <v>2020</v>
      </c>
      <c r="O57" s="280">
        <v>2020</v>
      </c>
      <c r="P57" s="280">
        <v>2022</v>
      </c>
      <c r="Q57" s="280" t="s">
        <v>396</v>
      </c>
      <c r="R57" s="280" t="s">
        <v>396</v>
      </c>
      <c r="S57" s="280">
        <v>2022</v>
      </c>
      <c r="T57" s="280">
        <v>2022</v>
      </c>
      <c r="U57" s="280" t="s">
        <v>673</v>
      </c>
      <c r="V57" s="280">
        <v>2021</v>
      </c>
      <c r="W57" s="280">
        <v>2021</v>
      </c>
      <c r="X57" s="280">
        <v>2021</v>
      </c>
      <c r="Y57" s="280" t="s">
        <v>674</v>
      </c>
      <c r="Z57" s="280">
        <v>2021</v>
      </c>
      <c r="AA57" s="280">
        <v>2014</v>
      </c>
      <c r="AB57" s="280">
        <v>2021</v>
      </c>
      <c r="AC57" s="280">
        <v>2021</v>
      </c>
      <c r="AD57" s="280">
        <v>2020</v>
      </c>
      <c r="AE57" s="280">
        <v>2021</v>
      </c>
      <c r="AF57" s="280">
        <v>2021</v>
      </c>
      <c r="AG57" s="280">
        <v>2021</v>
      </c>
      <c r="AH57" s="280">
        <v>2021</v>
      </c>
      <c r="AI57" s="280">
        <v>2016</v>
      </c>
      <c r="AJ57" s="280">
        <v>2019</v>
      </c>
      <c r="AK57" s="280">
        <v>2019</v>
      </c>
      <c r="AL57" s="280">
        <v>2019</v>
      </c>
      <c r="AM57" s="280">
        <v>2020</v>
      </c>
      <c r="AN57" s="280">
        <v>2019</v>
      </c>
      <c r="AO57" s="280">
        <v>2019</v>
      </c>
      <c r="AP57" s="280">
        <v>2020</v>
      </c>
      <c r="AQ57" s="280">
        <v>2016</v>
      </c>
      <c r="AR57" s="280">
        <v>2019</v>
      </c>
      <c r="AS57" s="280">
        <v>2020</v>
      </c>
      <c r="AT57" s="280">
        <v>2020</v>
      </c>
      <c r="AU57" s="280" t="s">
        <v>395</v>
      </c>
      <c r="AV57" s="280">
        <v>2021</v>
      </c>
      <c r="AW57" s="280" t="s">
        <v>375</v>
      </c>
      <c r="AX57" s="280">
        <v>2022</v>
      </c>
      <c r="AY57" s="280">
        <v>2020</v>
      </c>
      <c r="AZ57" s="280">
        <v>2019</v>
      </c>
      <c r="BA57" s="280">
        <v>2019</v>
      </c>
      <c r="BB57" s="280">
        <v>2019</v>
      </c>
      <c r="BC57" s="280" t="s">
        <v>375</v>
      </c>
      <c r="BD57" s="280" t="s">
        <v>375</v>
      </c>
      <c r="BE57" s="280" t="s">
        <v>375</v>
      </c>
      <c r="BF57" s="280">
        <v>2021</v>
      </c>
      <c r="BG57" s="280">
        <v>2021</v>
      </c>
      <c r="BH57" s="280">
        <v>2019</v>
      </c>
      <c r="BI57" s="280">
        <v>2019</v>
      </c>
      <c r="BJ57" s="280">
        <v>2021</v>
      </c>
      <c r="BK57" s="280">
        <v>2021</v>
      </c>
      <c r="BL57" s="280">
        <v>2021</v>
      </c>
      <c r="BM57" s="280">
        <v>2021</v>
      </c>
      <c r="BN57" s="280">
        <v>2021</v>
      </c>
      <c r="BO57" s="280">
        <v>2020</v>
      </c>
      <c r="BP57" s="280">
        <v>2020</v>
      </c>
      <c r="BQ57" s="280" t="s">
        <v>675</v>
      </c>
      <c r="BR57" s="280">
        <v>2022</v>
      </c>
      <c r="BS57" s="280" t="s">
        <v>676</v>
      </c>
      <c r="BT57" s="280" t="s">
        <v>676</v>
      </c>
      <c r="BU57" s="280" t="s">
        <v>676</v>
      </c>
      <c r="BV57" s="280">
        <v>2022</v>
      </c>
      <c r="BW57" s="280">
        <v>2022</v>
      </c>
      <c r="BX57" s="280">
        <v>2022</v>
      </c>
      <c r="BY57" s="280">
        <v>2014</v>
      </c>
      <c r="BZ57" s="280">
        <v>2019</v>
      </c>
      <c r="CA57" s="280">
        <v>2019</v>
      </c>
      <c r="CB57" s="280">
        <v>2019</v>
      </c>
      <c r="CC57" s="280">
        <v>2019</v>
      </c>
      <c r="CD57" s="280">
        <v>2019</v>
      </c>
      <c r="CE57" s="280">
        <v>2019</v>
      </c>
      <c r="CF57" s="280">
        <v>2019</v>
      </c>
      <c r="CG57" s="280">
        <v>2021</v>
      </c>
      <c r="CH57" s="280">
        <v>2022</v>
      </c>
      <c r="CI57" s="280">
        <v>2022</v>
      </c>
      <c r="CJ57" s="280">
        <v>2022</v>
      </c>
      <c r="CK57" s="280">
        <v>2021</v>
      </c>
      <c r="CL57" s="280">
        <v>2020</v>
      </c>
      <c r="CM57" s="280">
        <v>2020</v>
      </c>
      <c r="CN57" s="280">
        <v>2014</v>
      </c>
      <c r="CO57" s="280">
        <v>2021</v>
      </c>
      <c r="CP57" s="280">
        <v>2021</v>
      </c>
      <c r="CQ57" s="280">
        <v>2021</v>
      </c>
    </row>
    <row r="58" spans="1:95" ht="15.75" customHeight="1" x14ac:dyDescent="0.3">
      <c r="A58" s="118" t="str">
        <f>'Indicator Data'!B68</f>
        <v>Rangpur</v>
      </c>
      <c r="B58" s="118" t="str">
        <f>'Indicator Data'!C68</f>
        <v>Kurigram</v>
      </c>
      <c r="C58" s="49">
        <f>'Indicator Data'!D68</f>
        <v>5549</v>
      </c>
      <c r="D58" s="280">
        <v>2019</v>
      </c>
      <c r="E58" s="280">
        <v>2019</v>
      </c>
      <c r="F58" s="280">
        <v>2019</v>
      </c>
      <c r="G58" s="280">
        <v>2019</v>
      </c>
      <c r="H58" s="280">
        <v>2022</v>
      </c>
      <c r="I58" s="280" t="s">
        <v>395</v>
      </c>
      <c r="J58" s="280">
        <v>2022</v>
      </c>
      <c r="K58" s="280">
        <v>2022</v>
      </c>
      <c r="L58" s="280">
        <v>2022</v>
      </c>
      <c r="M58" s="280" t="s">
        <v>395</v>
      </c>
      <c r="N58" s="280">
        <v>2020</v>
      </c>
      <c r="O58" s="280">
        <v>2020</v>
      </c>
      <c r="P58" s="280">
        <v>2022</v>
      </c>
      <c r="Q58" s="280" t="s">
        <v>396</v>
      </c>
      <c r="R58" s="280" t="s">
        <v>396</v>
      </c>
      <c r="S58" s="280">
        <v>2022</v>
      </c>
      <c r="T58" s="280">
        <v>2022</v>
      </c>
      <c r="U58" s="280" t="s">
        <v>673</v>
      </c>
      <c r="V58" s="280">
        <v>2021</v>
      </c>
      <c r="W58" s="280">
        <v>2021</v>
      </c>
      <c r="X58" s="280">
        <v>2021</v>
      </c>
      <c r="Y58" s="280" t="s">
        <v>674</v>
      </c>
      <c r="Z58" s="280">
        <v>2021</v>
      </c>
      <c r="AA58" s="280">
        <v>2014</v>
      </c>
      <c r="AB58" s="280">
        <v>2021</v>
      </c>
      <c r="AC58" s="280">
        <v>2021</v>
      </c>
      <c r="AD58" s="280">
        <v>2020</v>
      </c>
      <c r="AE58" s="280">
        <v>2021</v>
      </c>
      <c r="AF58" s="280">
        <v>2021</v>
      </c>
      <c r="AG58" s="280">
        <v>2021</v>
      </c>
      <c r="AH58" s="280">
        <v>2021</v>
      </c>
      <c r="AI58" s="280">
        <v>2016</v>
      </c>
      <c r="AJ58" s="280">
        <v>2019</v>
      </c>
      <c r="AK58" s="280">
        <v>2019</v>
      </c>
      <c r="AL58" s="280">
        <v>2019</v>
      </c>
      <c r="AM58" s="280">
        <v>2020</v>
      </c>
      <c r="AN58" s="280">
        <v>2019</v>
      </c>
      <c r="AO58" s="280">
        <v>2019</v>
      </c>
      <c r="AP58" s="280">
        <v>2020</v>
      </c>
      <c r="AQ58" s="280">
        <v>2016</v>
      </c>
      <c r="AR58" s="280">
        <v>2019</v>
      </c>
      <c r="AS58" s="280">
        <v>2020</v>
      </c>
      <c r="AT58" s="280">
        <v>2020</v>
      </c>
      <c r="AU58" s="280" t="s">
        <v>395</v>
      </c>
      <c r="AV58" s="280">
        <v>2021</v>
      </c>
      <c r="AW58" s="280" t="s">
        <v>375</v>
      </c>
      <c r="AX58" s="280">
        <v>2022</v>
      </c>
      <c r="AY58" s="280">
        <v>2020</v>
      </c>
      <c r="AZ58" s="280">
        <v>2019</v>
      </c>
      <c r="BA58" s="280">
        <v>2019</v>
      </c>
      <c r="BB58" s="280">
        <v>2019</v>
      </c>
      <c r="BC58" s="280" t="s">
        <v>375</v>
      </c>
      <c r="BD58" s="280" t="s">
        <v>375</v>
      </c>
      <c r="BE58" s="280" t="s">
        <v>375</v>
      </c>
      <c r="BF58" s="280">
        <v>2021</v>
      </c>
      <c r="BG58" s="280">
        <v>2021</v>
      </c>
      <c r="BH58" s="280">
        <v>2019</v>
      </c>
      <c r="BI58" s="280">
        <v>2019</v>
      </c>
      <c r="BJ58" s="280">
        <v>2021</v>
      </c>
      <c r="BK58" s="280">
        <v>2021</v>
      </c>
      <c r="BL58" s="280">
        <v>2021</v>
      </c>
      <c r="BM58" s="280">
        <v>2021</v>
      </c>
      <c r="BN58" s="280">
        <v>2021</v>
      </c>
      <c r="BO58" s="280">
        <v>2020</v>
      </c>
      <c r="BP58" s="280">
        <v>2020</v>
      </c>
      <c r="BQ58" s="280" t="s">
        <v>675</v>
      </c>
      <c r="BR58" s="280">
        <v>2022</v>
      </c>
      <c r="BS58" s="280" t="s">
        <v>676</v>
      </c>
      <c r="BT58" s="280" t="s">
        <v>676</v>
      </c>
      <c r="BU58" s="280" t="s">
        <v>676</v>
      </c>
      <c r="BV58" s="280">
        <v>2022</v>
      </c>
      <c r="BW58" s="280">
        <v>2022</v>
      </c>
      <c r="BX58" s="280">
        <v>2022</v>
      </c>
      <c r="BY58" s="280">
        <v>2014</v>
      </c>
      <c r="BZ58" s="280">
        <v>2019</v>
      </c>
      <c r="CA58" s="280">
        <v>2019</v>
      </c>
      <c r="CB58" s="280">
        <v>2019</v>
      </c>
      <c r="CC58" s="280">
        <v>2019</v>
      </c>
      <c r="CD58" s="280">
        <v>2019</v>
      </c>
      <c r="CE58" s="280">
        <v>2019</v>
      </c>
      <c r="CF58" s="280">
        <v>2019</v>
      </c>
      <c r="CG58" s="280">
        <v>2021</v>
      </c>
      <c r="CH58" s="280">
        <v>2022</v>
      </c>
      <c r="CI58" s="280">
        <v>2022</v>
      </c>
      <c r="CJ58" s="280">
        <v>2022</v>
      </c>
      <c r="CK58" s="280">
        <v>2021</v>
      </c>
      <c r="CL58" s="280">
        <v>2020</v>
      </c>
      <c r="CM58" s="280">
        <v>2020</v>
      </c>
      <c r="CN58" s="280">
        <v>2014</v>
      </c>
      <c r="CO58" s="280">
        <v>2021</v>
      </c>
      <c r="CP58" s="280">
        <v>2021</v>
      </c>
      <c r="CQ58" s="280">
        <v>2021</v>
      </c>
    </row>
    <row r="59" spans="1:95" ht="15.75" customHeight="1" x14ac:dyDescent="0.3">
      <c r="A59" s="118" t="str">
        <f>'Indicator Data'!B69</f>
        <v>Rangpur</v>
      </c>
      <c r="B59" s="118" t="str">
        <f>'Indicator Data'!C69</f>
        <v>Lalmonirhat</v>
      </c>
      <c r="C59" s="49">
        <f>'Indicator Data'!D69</f>
        <v>5552</v>
      </c>
      <c r="D59" s="280">
        <v>2019</v>
      </c>
      <c r="E59" s="280">
        <v>2019</v>
      </c>
      <c r="F59" s="280">
        <v>2019</v>
      </c>
      <c r="G59" s="280">
        <v>2019</v>
      </c>
      <c r="H59" s="280">
        <v>2022</v>
      </c>
      <c r="I59" s="280" t="s">
        <v>395</v>
      </c>
      <c r="J59" s="280">
        <v>2022</v>
      </c>
      <c r="K59" s="280">
        <v>2022</v>
      </c>
      <c r="L59" s="280">
        <v>2022</v>
      </c>
      <c r="M59" s="280" t="s">
        <v>395</v>
      </c>
      <c r="N59" s="280">
        <v>2020</v>
      </c>
      <c r="O59" s="280">
        <v>2020</v>
      </c>
      <c r="P59" s="280">
        <v>2022</v>
      </c>
      <c r="Q59" s="280" t="s">
        <v>396</v>
      </c>
      <c r="R59" s="280" t="s">
        <v>396</v>
      </c>
      <c r="S59" s="280">
        <v>2022</v>
      </c>
      <c r="T59" s="280">
        <v>2022</v>
      </c>
      <c r="U59" s="280" t="s">
        <v>673</v>
      </c>
      <c r="V59" s="280">
        <v>2021</v>
      </c>
      <c r="W59" s="280">
        <v>2021</v>
      </c>
      <c r="X59" s="280">
        <v>2021</v>
      </c>
      <c r="Y59" s="280" t="s">
        <v>674</v>
      </c>
      <c r="Z59" s="280">
        <v>2021</v>
      </c>
      <c r="AA59" s="280">
        <v>2014</v>
      </c>
      <c r="AB59" s="280">
        <v>2021</v>
      </c>
      <c r="AC59" s="280">
        <v>2021</v>
      </c>
      <c r="AD59" s="280">
        <v>2020</v>
      </c>
      <c r="AE59" s="280">
        <v>2021</v>
      </c>
      <c r="AF59" s="280">
        <v>2021</v>
      </c>
      <c r="AG59" s="280">
        <v>2021</v>
      </c>
      <c r="AH59" s="280">
        <v>2021</v>
      </c>
      <c r="AI59" s="280">
        <v>2016</v>
      </c>
      <c r="AJ59" s="280">
        <v>2019</v>
      </c>
      <c r="AK59" s="280">
        <v>2019</v>
      </c>
      <c r="AL59" s="280">
        <v>2019</v>
      </c>
      <c r="AM59" s="280">
        <v>2020</v>
      </c>
      <c r="AN59" s="280">
        <v>2019</v>
      </c>
      <c r="AO59" s="280">
        <v>2019</v>
      </c>
      <c r="AP59" s="280">
        <v>2020</v>
      </c>
      <c r="AQ59" s="280">
        <v>2016</v>
      </c>
      <c r="AR59" s="280">
        <v>2019</v>
      </c>
      <c r="AS59" s="280">
        <v>2020</v>
      </c>
      <c r="AT59" s="280">
        <v>2020</v>
      </c>
      <c r="AU59" s="280" t="s">
        <v>395</v>
      </c>
      <c r="AV59" s="280">
        <v>2021</v>
      </c>
      <c r="AW59" s="280" t="s">
        <v>375</v>
      </c>
      <c r="AX59" s="280">
        <v>2022</v>
      </c>
      <c r="AY59" s="280">
        <v>2020</v>
      </c>
      <c r="AZ59" s="280">
        <v>2019</v>
      </c>
      <c r="BA59" s="280">
        <v>2019</v>
      </c>
      <c r="BB59" s="280">
        <v>2019</v>
      </c>
      <c r="BC59" s="280" t="s">
        <v>375</v>
      </c>
      <c r="BD59" s="280" t="s">
        <v>375</v>
      </c>
      <c r="BE59" s="280" t="s">
        <v>375</v>
      </c>
      <c r="BF59" s="280">
        <v>2021</v>
      </c>
      <c r="BG59" s="280">
        <v>2021</v>
      </c>
      <c r="BH59" s="280">
        <v>2019</v>
      </c>
      <c r="BI59" s="280">
        <v>2019</v>
      </c>
      <c r="BJ59" s="280">
        <v>2021</v>
      </c>
      <c r="BK59" s="280">
        <v>2021</v>
      </c>
      <c r="BL59" s="280">
        <v>2021</v>
      </c>
      <c r="BM59" s="280">
        <v>2021</v>
      </c>
      <c r="BN59" s="280">
        <v>2021</v>
      </c>
      <c r="BO59" s="280">
        <v>2020</v>
      </c>
      <c r="BP59" s="280">
        <v>2020</v>
      </c>
      <c r="BQ59" s="280" t="s">
        <v>675</v>
      </c>
      <c r="BR59" s="280">
        <v>2022</v>
      </c>
      <c r="BS59" s="280" t="s">
        <v>676</v>
      </c>
      <c r="BT59" s="280" t="s">
        <v>676</v>
      </c>
      <c r="BU59" s="280" t="s">
        <v>676</v>
      </c>
      <c r="BV59" s="280">
        <v>2022</v>
      </c>
      <c r="BW59" s="280">
        <v>2022</v>
      </c>
      <c r="BX59" s="280">
        <v>2022</v>
      </c>
      <c r="BY59" s="280">
        <v>2014</v>
      </c>
      <c r="BZ59" s="280">
        <v>2019</v>
      </c>
      <c r="CA59" s="280">
        <v>2019</v>
      </c>
      <c r="CB59" s="280">
        <v>2019</v>
      </c>
      <c r="CC59" s="280">
        <v>2019</v>
      </c>
      <c r="CD59" s="280">
        <v>2019</v>
      </c>
      <c r="CE59" s="280">
        <v>2019</v>
      </c>
      <c r="CF59" s="280">
        <v>2019</v>
      </c>
      <c r="CG59" s="280">
        <v>2021</v>
      </c>
      <c r="CH59" s="280">
        <v>2022</v>
      </c>
      <c r="CI59" s="280">
        <v>2022</v>
      </c>
      <c r="CJ59" s="280">
        <v>2022</v>
      </c>
      <c r="CK59" s="280">
        <v>2021</v>
      </c>
      <c r="CL59" s="280">
        <v>2020</v>
      </c>
      <c r="CM59" s="280">
        <v>2020</v>
      </c>
      <c r="CN59" s="280">
        <v>2014</v>
      </c>
      <c r="CO59" s="280">
        <v>2021</v>
      </c>
      <c r="CP59" s="280">
        <v>2021</v>
      </c>
      <c r="CQ59" s="280">
        <v>2021</v>
      </c>
    </row>
    <row r="60" spans="1:95" ht="15.75" customHeight="1" x14ac:dyDescent="0.3">
      <c r="A60" s="118" t="str">
        <f>'Indicator Data'!B70</f>
        <v>Rangpur</v>
      </c>
      <c r="B60" s="118" t="str">
        <f>'Indicator Data'!C70</f>
        <v>Nilphamari</v>
      </c>
      <c r="C60" s="49">
        <f>'Indicator Data'!D70</f>
        <v>5573</v>
      </c>
      <c r="D60" s="280">
        <v>2019</v>
      </c>
      <c r="E60" s="280">
        <v>2019</v>
      </c>
      <c r="F60" s="280">
        <v>2019</v>
      </c>
      <c r="G60" s="280">
        <v>2019</v>
      </c>
      <c r="H60" s="280">
        <v>2022</v>
      </c>
      <c r="I60" s="280" t="s">
        <v>395</v>
      </c>
      <c r="J60" s="280">
        <v>2022</v>
      </c>
      <c r="K60" s="280">
        <v>2022</v>
      </c>
      <c r="L60" s="280">
        <v>2022</v>
      </c>
      <c r="M60" s="280" t="s">
        <v>395</v>
      </c>
      <c r="N60" s="280">
        <v>2020</v>
      </c>
      <c r="O60" s="280">
        <v>2020</v>
      </c>
      <c r="P60" s="280">
        <v>2022</v>
      </c>
      <c r="Q60" s="280" t="s">
        <v>396</v>
      </c>
      <c r="R60" s="280" t="s">
        <v>396</v>
      </c>
      <c r="S60" s="280">
        <v>2022</v>
      </c>
      <c r="T60" s="280">
        <v>2022</v>
      </c>
      <c r="U60" s="280" t="s">
        <v>673</v>
      </c>
      <c r="V60" s="280">
        <v>2021</v>
      </c>
      <c r="W60" s="280">
        <v>2021</v>
      </c>
      <c r="X60" s="280">
        <v>2021</v>
      </c>
      <c r="Y60" s="280" t="s">
        <v>674</v>
      </c>
      <c r="Z60" s="280">
        <v>2021</v>
      </c>
      <c r="AA60" s="280">
        <v>2014</v>
      </c>
      <c r="AB60" s="280">
        <v>2021</v>
      </c>
      <c r="AC60" s="280">
        <v>2021</v>
      </c>
      <c r="AD60" s="280">
        <v>2020</v>
      </c>
      <c r="AE60" s="280">
        <v>2021</v>
      </c>
      <c r="AF60" s="280">
        <v>2021</v>
      </c>
      <c r="AG60" s="280">
        <v>2021</v>
      </c>
      <c r="AH60" s="280">
        <v>2021</v>
      </c>
      <c r="AI60" s="280">
        <v>2016</v>
      </c>
      <c r="AJ60" s="280">
        <v>2019</v>
      </c>
      <c r="AK60" s="280">
        <v>2019</v>
      </c>
      <c r="AL60" s="280">
        <v>2019</v>
      </c>
      <c r="AM60" s="280">
        <v>2020</v>
      </c>
      <c r="AN60" s="280">
        <v>2019</v>
      </c>
      <c r="AO60" s="280">
        <v>2019</v>
      </c>
      <c r="AP60" s="280">
        <v>2020</v>
      </c>
      <c r="AQ60" s="280">
        <v>2016</v>
      </c>
      <c r="AR60" s="280">
        <v>2019</v>
      </c>
      <c r="AS60" s="280">
        <v>2020</v>
      </c>
      <c r="AT60" s="280">
        <v>2020</v>
      </c>
      <c r="AU60" s="280" t="s">
        <v>395</v>
      </c>
      <c r="AV60" s="280">
        <v>2021</v>
      </c>
      <c r="AW60" s="280" t="s">
        <v>375</v>
      </c>
      <c r="AX60" s="280">
        <v>2022</v>
      </c>
      <c r="AY60" s="280">
        <v>2020</v>
      </c>
      <c r="AZ60" s="280">
        <v>2019</v>
      </c>
      <c r="BA60" s="280">
        <v>2019</v>
      </c>
      <c r="BB60" s="280">
        <v>2019</v>
      </c>
      <c r="BC60" s="280" t="s">
        <v>375</v>
      </c>
      <c r="BD60" s="280" t="s">
        <v>375</v>
      </c>
      <c r="BE60" s="280" t="s">
        <v>375</v>
      </c>
      <c r="BF60" s="280">
        <v>2021</v>
      </c>
      <c r="BG60" s="280">
        <v>2021</v>
      </c>
      <c r="BH60" s="280">
        <v>2019</v>
      </c>
      <c r="BI60" s="280">
        <v>2019</v>
      </c>
      <c r="BJ60" s="280">
        <v>2021</v>
      </c>
      <c r="BK60" s="280">
        <v>2021</v>
      </c>
      <c r="BL60" s="280">
        <v>2021</v>
      </c>
      <c r="BM60" s="280">
        <v>2021</v>
      </c>
      <c r="BN60" s="280">
        <v>2021</v>
      </c>
      <c r="BO60" s="280">
        <v>2020</v>
      </c>
      <c r="BP60" s="280">
        <v>2020</v>
      </c>
      <c r="BQ60" s="280" t="s">
        <v>675</v>
      </c>
      <c r="BR60" s="280">
        <v>2022</v>
      </c>
      <c r="BS60" s="280" t="s">
        <v>676</v>
      </c>
      <c r="BT60" s="280" t="s">
        <v>676</v>
      </c>
      <c r="BU60" s="280" t="s">
        <v>676</v>
      </c>
      <c r="BV60" s="280">
        <v>2022</v>
      </c>
      <c r="BW60" s="280">
        <v>2022</v>
      </c>
      <c r="BX60" s="280">
        <v>2022</v>
      </c>
      <c r="BY60" s="280">
        <v>2014</v>
      </c>
      <c r="BZ60" s="280">
        <v>2019</v>
      </c>
      <c r="CA60" s="280">
        <v>2019</v>
      </c>
      <c r="CB60" s="280">
        <v>2019</v>
      </c>
      <c r="CC60" s="280">
        <v>2019</v>
      </c>
      <c r="CD60" s="280">
        <v>2019</v>
      </c>
      <c r="CE60" s="280">
        <v>2019</v>
      </c>
      <c r="CF60" s="280">
        <v>2019</v>
      </c>
      <c r="CG60" s="280">
        <v>2021</v>
      </c>
      <c r="CH60" s="280">
        <v>2022</v>
      </c>
      <c r="CI60" s="280">
        <v>2022</v>
      </c>
      <c r="CJ60" s="280">
        <v>2022</v>
      </c>
      <c r="CK60" s="280">
        <v>2021</v>
      </c>
      <c r="CL60" s="280">
        <v>2020</v>
      </c>
      <c r="CM60" s="280">
        <v>2020</v>
      </c>
      <c r="CN60" s="280">
        <v>2014</v>
      </c>
      <c r="CO60" s="280">
        <v>2021</v>
      </c>
      <c r="CP60" s="280">
        <v>2021</v>
      </c>
      <c r="CQ60" s="280">
        <v>2021</v>
      </c>
    </row>
    <row r="61" spans="1:95" ht="15.75" customHeight="1" x14ac:dyDescent="0.3">
      <c r="A61" s="118" t="str">
        <f>'Indicator Data'!B71</f>
        <v>Rangpur</v>
      </c>
      <c r="B61" s="118" t="str">
        <f>'Indicator Data'!C71</f>
        <v>Panchagarh</v>
      </c>
      <c r="C61" s="49">
        <f>'Indicator Data'!D71</f>
        <v>5577</v>
      </c>
      <c r="D61" s="280">
        <v>2019</v>
      </c>
      <c r="E61" s="280">
        <v>2019</v>
      </c>
      <c r="F61" s="280">
        <v>2019</v>
      </c>
      <c r="G61" s="280">
        <v>2019</v>
      </c>
      <c r="H61" s="280">
        <v>2022</v>
      </c>
      <c r="I61" s="280" t="s">
        <v>395</v>
      </c>
      <c r="J61" s="280">
        <v>2022</v>
      </c>
      <c r="K61" s="280">
        <v>2022</v>
      </c>
      <c r="L61" s="280">
        <v>2022</v>
      </c>
      <c r="M61" s="280" t="s">
        <v>395</v>
      </c>
      <c r="N61" s="280">
        <v>2020</v>
      </c>
      <c r="O61" s="280">
        <v>2020</v>
      </c>
      <c r="P61" s="280">
        <v>2022</v>
      </c>
      <c r="Q61" s="280" t="s">
        <v>396</v>
      </c>
      <c r="R61" s="280" t="s">
        <v>396</v>
      </c>
      <c r="S61" s="280">
        <v>2022</v>
      </c>
      <c r="T61" s="280">
        <v>2022</v>
      </c>
      <c r="U61" s="280" t="s">
        <v>673</v>
      </c>
      <c r="V61" s="280">
        <v>2021</v>
      </c>
      <c r="W61" s="280">
        <v>2021</v>
      </c>
      <c r="X61" s="280">
        <v>2021</v>
      </c>
      <c r="Y61" s="280" t="s">
        <v>674</v>
      </c>
      <c r="Z61" s="280">
        <v>2021</v>
      </c>
      <c r="AA61" s="280">
        <v>2014</v>
      </c>
      <c r="AB61" s="280">
        <v>2021</v>
      </c>
      <c r="AC61" s="280">
        <v>2021</v>
      </c>
      <c r="AD61" s="280">
        <v>2020</v>
      </c>
      <c r="AE61" s="280">
        <v>2021</v>
      </c>
      <c r="AF61" s="280">
        <v>2021</v>
      </c>
      <c r="AG61" s="280">
        <v>2021</v>
      </c>
      <c r="AH61" s="280">
        <v>2021</v>
      </c>
      <c r="AI61" s="280">
        <v>2016</v>
      </c>
      <c r="AJ61" s="280">
        <v>2019</v>
      </c>
      <c r="AK61" s="280">
        <v>2019</v>
      </c>
      <c r="AL61" s="280">
        <v>2019</v>
      </c>
      <c r="AM61" s="280">
        <v>2020</v>
      </c>
      <c r="AN61" s="280">
        <v>2019</v>
      </c>
      <c r="AO61" s="280">
        <v>2019</v>
      </c>
      <c r="AP61" s="280">
        <v>2020</v>
      </c>
      <c r="AQ61" s="280">
        <v>2016</v>
      </c>
      <c r="AR61" s="280">
        <v>2019</v>
      </c>
      <c r="AS61" s="280">
        <v>2020</v>
      </c>
      <c r="AT61" s="280">
        <v>2020</v>
      </c>
      <c r="AU61" s="280" t="s">
        <v>395</v>
      </c>
      <c r="AV61" s="280">
        <v>2021</v>
      </c>
      <c r="AW61" s="280" t="s">
        <v>375</v>
      </c>
      <c r="AX61" s="280">
        <v>2022</v>
      </c>
      <c r="AY61" s="280">
        <v>2020</v>
      </c>
      <c r="AZ61" s="280">
        <v>2019</v>
      </c>
      <c r="BA61" s="280">
        <v>2019</v>
      </c>
      <c r="BB61" s="280">
        <v>2019</v>
      </c>
      <c r="BC61" s="280" t="s">
        <v>375</v>
      </c>
      <c r="BD61" s="280" t="s">
        <v>375</v>
      </c>
      <c r="BE61" s="280" t="s">
        <v>375</v>
      </c>
      <c r="BF61" s="280">
        <v>2021</v>
      </c>
      <c r="BG61" s="280">
        <v>2021</v>
      </c>
      <c r="BH61" s="280">
        <v>2019</v>
      </c>
      <c r="BI61" s="280">
        <v>2019</v>
      </c>
      <c r="BJ61" s="280">
        <v>2021</v>
      </c>
      <c r="BK61" s="280">
        <v>2021</v>
      </c>
      <c r="BL61" s="280">
        <v>2021</v>
      </c>
      <c r="BM61" s="280">
        <v>2021</v>
      </c>
      <c r="BN61" s="280">
        <v>2021</v>
      </c>
      <c r="BO61" s="280">
        <v>2020</v>
      </c>
      <c r="BP61" s="280">
        <v>2020</v>
      </c>
      <c r="BQ61" s="280" t="s">
        <v>675</v>
      </c>
      <c r="BR61" s="280">
        <v>2022</v>
      </c>
      <c r="BS61" s="280" t="s">
        <v>676</v>
      </c>
      <c r="BT61" s="280" t="s">
        <v>676</v>
      </c>
      <c r="BU61" s="280" t="s">
        <v>676</v>
      </c>
      <c r="BV61" s="280">
        <v>2022</v>
      </c>
      <c r="BW61" s="280">
        <v>2022</v>
      </c>
      <c r="BX61" s="280">
        <v>2022</v>
      </c>
      <c r="BY61" s="280">
        <v>2014</v>
      </c>
      <c r="BZ61" s="280">
        <v>2019</v>
      </c>
      <c r="CA61" s="280">
        <v>2019</v>
      </c>
      <c r="CB61" s="280">
        <v>2019</v>
      </c>
      <c r="CC61" s="280">
        <v>2019</v>
      </c>
      <c r="CD61" s="280">
        <v>2019</v>
      </c>
      <c r="CE61" s="280">
        <v>2019</v>
      </c>
      <c r="CF61" s="280">
        <v>2019</v>
      </c>
      <c r="CG61" s="280">
        <v>2021</v>
      </c>
      <c r="CH61" s="280">
        <v>2022</v>
      </c>
      <c r="CI61" s="280">
        <v>2022</v>
      </c>
      <c r="CJ61" s="280">
        <v>2022</v>
      </c>
      <c r="CK61" s="280">
        <v>2021</v>
      </c>
      <c r="CL61" s="280">
        <v>2020</v>
      </c>
      <c r="CM61" s="280">
        <v>2020</v>
      </c>
      <c r="CN61" s="280">
        <v>2014</v>
      </c>
      <c r="CO61" s="280">
        <v>2021</v>
      </c>
      <c r="CP61" s="280">
        <v>2021</v>
      </c>
      <c r="CQ61" s="280">
        <v>2021</v>
      </c>
    </row>
    <row r="62" spans="1:95" ht="15.75" customHeight="1" x14ac:dyDescent="0.3">
      <c r="A62" s="118" t="str">
        <f>'Indicator Data'!B72</f>
        <v>Rangpur</v>
      </c>
      <c r="B62" s="118" t="str">
        <f>'Indicator Data'!C72</f>
        <v>Rangpur</v>
      </c>
      <c r="C62" s="49">
        <f>'Indicator Data'!D72</f>
        <v>5585</v>
      </c>
      <c r="D62" s="280">
        <v>2019</v>
      </c>
      <c r="E62" s="280">
        <v>2019</v>
      </c>
      <c r="F62" s="280">
        <v>2019</v>
      </c>
      <c r="G62" s="280">
        <v>2019</v>
      </c>
      <c r="H62" s="280">
        <v>2022</v>
      </c>
      <c r="I62" s="280" t="s">
        <v>395</v>
      </c>
      <c r="J62" s="280">
        <v>2022</v>
      </c>
      <c r="K62" s="280">
        <v>2022</v>
      </c>
      <c r="L62" s="280">
        <v>2022</v>
      </c>
      <c r="M62" s="280" t="s">
        <v>395</v>
      </c>
      <c r="N62" s="280">
        <v>2020</v>
      </c>
      <c r="O62" s="280">
        <v>2020</v>
      </c>
      <c r="P62" s="280">
        <v>2022</v>
      </c>
      <c r="Q62" s="280" t="s">
        <v>396</v>
      </c>
      <c r="R62" s="280" t="s">
        <v>396</v>
      </c>
      <c r="S62" s="280">
        <v>2022</v>
      </c>
      <c r="T62" s="280">
        <v>2022</v>
      </c>
      <c r="U62" s="280" t="s">
        <v>673</v>
      </c>
      <c r="V62" s="280">
        <v>2021</v>
      </c>
      <c r="W62" s="280">
        <v>2021</v>
      </c>
      <c r="X62" s="280">
        <v>2021</v>
      </c>
      <c r="Y62" s="280" t="s">
        <v>674</v>
      </c>
      <c r="Z62" s="280">
        <v>2021</v>
      </c>
      <c r="AA62" s="280">
        <v>2014</v>
      </c>
      <c r="AB62" s="280">
        <v>2021</v>
      </c>
      <c r="AC62" s="280">
        <v>2021</v>
      </c>
      <c r="AD62" s="280">
        <v>2020</v>
      </c>
      <c r="AE62" s="280">
        <v>2021</v>
      </c>
      <c r="AF62" s="280">
        <v>2021</v>
      </c>
      <c r="AG62" s="280">
        <v>2021</v>
      </c>
      <c r="AH62" s="280">
        <v>2021</v>
      </c>
      <c r="AI62" s="280">
        <v>2016</v>
      </c>
      <c r="AJ62" s="280">
        <v>2019</v>
      </c>
      <c r="AK62" s="280">
        <v>2019</v>
      </c>
      <c r="AL62" s="280">
        <v>2019</v>
      </c>
      <c r="AM62" s="280">
        <v>2020</v>
      </c>
      <c r="AN62" s="280">
        <v>2019</v>
      </c>
      <c r="AO62" s="280">
        <v>2019</v>
      </c>
      <c r="AP62" s="280">
        <v>2020</v>
      </c>
      <c r="AQ62" s="280">
        <v>2016</v>
      </c>
      <c r="AR62" s="280">
        <v>2019</v>
      </c>
      <c r="AS62" s="280">
        <v>2020</v>
      </c>
      <c r="AT62" s="280">
        <v>2020</v>
      </c>
      <c r="AU62" s="280" t="s">
        <v>395</v>
      </c>
      <c r="AV62" s="280">
        <v>2021</v>
      </c>
      <c r="AW62" s="280" t="s">
        <v>375</v>
      </c>
      <c r="AX62" s="280">
        <v>2022</v>
      </c>
      <c r="AY62" s="280">
        <v>2020</v>
      </c>
      <c r="AZ62" s="280">
        <v>2019</v>
      </c>
      <c r="BA62" s="280">
        <v>2019</v>
      </c>
      <c r="BB62" s="280">
        <v>2019</v>
      </c>
      <c r="BC62" s="280" t="s">
        <v>375</v>
      </c>
      <c r="BD62" s="280" t="s">
        <v>375</v>
      </c>
      <c r="BE62" s="280" t="s">
        <v>375</v>
      </c>
      <c r="BF62" s="280">
        <v>2021</v>
      </c>
      <c r="BG62" s="280">
        <v>2021</v>
      </c>
      <c r="BH62" s="280">
        <v>2019</v>
      </c>
      <c r="BI62" s="280">
        <v>2019</v>
      </c>
      <c r="BJ62" s="280">
        <v>2021</v>
      </c>
      <c r="BK62" s="280">
        <v>2021</v>
      </c>
      <c r="BL62" s="280">
        <v>2021</v>
      </c>
      <c r="BM62" s="280">
        <v>2021</v>
      </c>
      <c r="BN62" s="280">
        <v>2021</v>
      </c>
      <c r="BO62" s="280">
        <v>2020</v>
      </c>
      <c r="BP62" s="280">
        <v>2020</v>
      </c>
      <c r="BQ62" s="280" t="s">
        <v>675</v>
      </c>
      <c r="BR62" s="280">
        <v>2022</v>
      </c>
      <c r="BS62" s="280" t="s">
        <v>676</v>
      </c>
      <c r="BT62" s="280" t="s">
        <v>676</v>
      </c>
      <c r="BU62" s="280" t="s">
        <v>676</v>
      </c>
      <c r="BV62" s="280">
        <v>2022</v>
      </c>
      <c r="BW62" s="280">
        <v>2022</v>
      </c>
      <c r="BX62" s="280">
        <v>2022</v>
      </c>
      <c r="BY62" s="280">
        <v>2014</v>
      </c>
      <c r="BZ62" s="280">
        <v>2019</v>
      </c>
      <c r="CA62" s="280">
        <v>2019</v>
      </c>
      <c r="CB62" s="280">
        <v>2019</v>
      </c>
      <c r="CC62" s="280">
        <v>2019</v>
      </c>
      <c r="CD62" s="280">
        <v>2019</v>
      </c>
      <c r="CE62" s="280">
        <v>2019</v>
      </c>
      <c r="CF62" s="280">
        <v>2019</v>
      </c>
      <c r="CG62" s="280">
        <v>2021</v>
      </c>
      <c r="CH62" s="280">
        <v>2022</v>
      </c>
      <c r="CI62" s="280">
        <v>2022</v>
      </c>
      <c r="CJ62" s="280">
        <v>2022</v>
      </c>
      <c r="CK62" s="280">
        <v>2021</v>
      </c>
      <c r="CL62" s="280">
        <v>2020</v>
      </c>
      <c r="CM62" s="280">
        <v>2020</v>
      </c>
      <c r="CN62" s="280">
        <v>2014</v>
      </c>
      <c r="CO62" s="280">
        <v>2021</v>
      </c>
      <c r="CP62" s="280">
        <v>2021</v>
      </c>
      <c r="CQ62" s="280">
        <v>2021</v>
      </c>
    </row>
    <row r="63" spans="1:95" ht="15.75" customHeight="1" x14ac:dyDescent="0.3">
      <c r="A63" s="118" t="str">
        <f>'Indicator Data'!B73</f>
        <v>Rangpur</v>
      </c>
      <c r="B63" s="118" t="str">
        <f>'Indicator Data'!C73</f>
        <v>Thakurgaon</v>
      </c>
      <c r="C63" s="49">
        <f>'Indicator Data'!D73</f>
        <v>5594</v>
      </c>
      <c r="D63" s="280">
        <v>2019</v>
      </c>
      <c r="E63" s="280">
        <v>2019</v>
      </c>
      <c r="F63" s="280">
        <v>2019</v>
      </c>
      <c r="G63" s="280">
        <v>2019</v>
      </c>
      <c r="H63" s="280">
        <v>2022</v>
      </c>
      <c r="I63" s="280" t="s">
        <v>395</v>
      </c>
      <c r="J63" s="280">
        <v>2022</v>
      </c>
      <c r="K63" s="280">
        <v>2022</v>
      </c>
      <c r="L63" s="280">
        <v>2022</v>
      </c>
      <c r="M63" s="280" t="s">
        <v>395</v>
      </c>
      <c r="N63" s="280">
        <v>2020</v>
      </c>
      <c r="O63" s="280">
        <v>2020</v>
      </c>
      <c r="P63" s="280">
        <v>2022</v>
      </c>
      <c r="Q63" s="280" t="s">
        <v>396</v>
      </c>
      <c r="R63" s="280" t="s">
        <v>396</v>
      </c>
      <c r="S63" s="280">
        <v>2022</v>
      </c>
      <c r="T63" s="280">
        <v>2022</v>
      </c>
      <c r="U63" s="280" t="s">
        <v>673</v>
      </c>
      <c r="V63" s="280">
        <v>2021</v>
      </c>
      <c r="W63" s="280">
        <v>2021</v>
      </c>
      <c r="X63" s="280">
        <v>2021</v>
      </c>
      <c r="Y63" s="280" t="s">
        <v>674</v>
      </c>
      <c r="Z63" s="280">
        <v>2021</v>
      </c>
      <c r="AA63" s="280">
        <v>2014</v>
      </c>
      <c r="AB63" s="280">
        <v>2021</v>
      </c>
      <c r="AC63" s="280">
        <v>2021</v>
      </c>
      <c r="AD63" s="280">
        <v>2020</v>
      </c>
      <c r="AE63" s="280">
        <v>2021</v>
      </c>
      <c r="AF63" s="280">
        <v>2021</v>
      </c>
      <c r="AG63" s="280">
        <v>2021</v>
      </c>
      <c r="AH63" s="280">
        <v>2021</v>
      </c>
      <c r="AI63" s="280">
        <v>2016</v>
      </c>
      <c r="AJ63" s="280">
        <v>2019</v>
      </c>
      <c r="AK63" s="280">
        <v>2019</v>
      </c>
      <c r="AL63" s="280">
        <v>2019</v>
      </c>
      <c r="AM63" s="280">
        <v>2020</v>
      </c>
      <c r="AN63" s="280">
        <v>2019</v>
      </c>
      <c r="AO63" s="280">
        <v>2019</v>
      </c>
      <c r="AP63" s="280">
        <v>2020</v>
      </c>
      <c r="AQ63" s="280">
        <v>2016</v>
      </c>
      <c r="AR63" s="280">
        <v>2019</v>
      </c>
      <c r="AS63" s="280">
        <v>2020</v>
      </c>
      <c r="AT63" s="280">
        <v>2020</v>
      </c>
      <c r="AU63" s="280" t="s">
        <v>395</v>
      </c>
      <c r="AV63" s="280">
        <v>2021</v>
      </c>
      <c r="AW63" s="280" t="s">
        <v>375</v>
      </c>
      <c r="AX63" s="280">
        <v>2022</v>
      </c>
      <c r="AY63" s="280">
        <v>2020</v>
      </c>
      <c r="AZ63" s="280">
        <v>2019</v>
      </c>
      <c r="BA63" s="280">
        <v>2019</v>
      </c>
      <c r="BB63" s="280">
        <v>2019</v>
      </c>
      <c r="BC63" s="280" t="s">
        <v>375</v>
      </c>
      <c r="BD63" s="280" t="s">
        <v>375</v>
      </c>
      <c r="BE63" s="280" t="s">
        <v>375</v>
      </c>
      <c r="BF63" s="280">
        <v>2021</v>
      </c>
      <c r="BG63" s="280">
        <v>2021</v>
      </c>
      <c r="BH63" s="280">
        <v>2019</v>
      </c>
      <c r="BI63" s="280">
        <v>2019</v>
      </c>
      <c r="BJ63" s="280">
        <v>2021</v>
      </c>
      <c r="BK63" s="280">
        <v>2021</v>
      </c>
      <c r="BL63" s="280">
        <v>2021</v>
      </c>
      <c r="BM63" s="280">
        <v>2021</v>
      </c>
      <c r="BN63" s="280">
        <v>2021</v>
      </c>
      <c r="BO63" s="280">
        <v>2020</v>
      </c>
      <c r="BP63" s="280">
        <v>2020</v>
      </c>
      <c r="BQ63" s="280" t="s">
        <v>675</v>
      </c>
      <c r="BR63" s="280">
        <v>2022</v>
      </c>
      <c r="BS63" s="280" t="s">
        <v>676</v>
      </c>
      <c r="BT63" s="280" t="s">
        <v>676</v>
      </c>
      <c r="BU63" s="280" t="s">
        <v>676</v>
      </c>
      <c r="BV63" s="280">
        <v>2022</v>
      </c>
      <c r="BW63" s="280">
        <v>2022</v>
      </c>
      <c r="BX63" s="280">
        <v>2022</v>
      </c>
      <c r="BY63" s="280">
        <v>2014</v>
      </c>
      <c r="BZ63" s="280">
        <v>2019</v>
      </c>
      <c r="CA63" s="280">
        <v>2019</v>
      </c>
      <c r="CB63" s="280">
        <v>2019</v>
      </c>
      <c r="CC63" s="280">
        <v>2019</v>
      </c>
      <c r="CD63" s="280">
        <v>2019</v>
      </c>
      <c r="CE63" s="280">
        <v>2019</v>
      </c>
      <c r="CF63" s="280">
        <v>2019</v>
      </c>
      <c r="CG63" s="280">
        <v>2021</v>
      </c>
      <c r="CH63" s="280">
        <v>2022</v>
      </c>
      <c r="CI63" s="280">
        <v>2022</v>
      </c>
      <c r="CJ63" s="280">
        <v>2022</v>
      </c>
      <c r="CK63" s="280">
        <v>2021</v>
      </c>
      <c r="CL63" s="280">
        <v>2020</v>
      </c>
      <c r="CM63" s="280">
        <v>2020</v>
      </c>
      <c r="CN63" s="280">
        <v>2014</v>
      </c>
      <c r="CO63" s="280">
        <v>2021</v>
      </c>
      <c r="CP63" s="280">
        <v>2021</v>
      </c>
      <c r="CQ63" s="280">
        <v>2021</v>
      </c>
    </row>
    <row r="64" spans="1:95" ht="15.75" customHeight="1" x14ac:dyDescent="0.3">
      <c r="A64" s="118" t="str">
        <f>'Indicator Data'!B74</f>
        <v>Sylhet</v>
      </c>
      <c r="B64" s="118" t="str">
        <f>'Indicator Data'!C74</f>
        <v>Habiganj</v>
      </c>
      <c r="C64" s="49">
        <f>'Indicator Data'!D74</f>
        <v>6036</v>
      </c>
      <c r="D64" s="280">
        <v>2019</v>
      </c>
      <c r="E64" s="280">
        <v>2019</v>
      </c>
      <c r="F64" s="280">
        <v>2019</v>
      </c>
      <c r="G64" s="280">
        <v>2019</v>
      </c>
      <c r="H64" s="280">
        <v>2022</v>
      </c>
      <c r="I64" s="280" t="s">
        <v>395</v>
      </c>
      <c r="J64" s="280">
        <v>2022</v>
      </c>
      <c r="K64" s="280">
        <v>2022</v>
      </c>
      <c r="L64" s="280">
        <v>2022</v>
      </c>
      <c r="M64" s="280" t="s">
        <v>395</v>
      </c>
      <c r="N64" s="280">
        <v>2020</v>
      </c>
      <c r="O64" s="280">
        <v>2020</v>
      </c>
      <c r="P64" s="280">
        <v>2022</v>
      </c>
      <c r="Q64" s="280" t="s">
        <v>396</v>
      </c>
      <c r="R64" s="280" t="s">
        <v>396</v>
      </c>
      <c r="S64" s="280">
        <v>2022</v>
      </c>
      <c r="T64" s="280">
        <v>2022</v>
      </c>
      <c r="U64" s="280" t="s">
        <v>673</v>
      </c>
      <c r="V64" s="280">
        <v>2021</v>
      </c>
      <c r="W64" s="280">
        <v>2021</v>
      </c>
      <c r="X64" s="280">
        <v>2021</v>
      </c>
      <c r="Y64" s="280" t="s">
        <v>674</v>
      </c>
      <c r="Z64" s="280">
        <v>2021</v>
      </c>
      <c r="AA64" s="280">
        <v>2014</v>
      </c>
      <c r="AB64" s="280">
        <v>2021</v>
      </c>
      <c r="AC64" s="280">
        <v>2021</v>
      </c>
      <c r="AD64" s="280">
        <v>2020</v>
      </c>
      <c r="AE64" s="280">
        <v>2021</v>
      </c>
      <c r="AF64" s="280">
        <v>2021</v>
      </c>
      <c r="AG64" s="280">
        <v>2021</v>
      </c>
      <c r="AH64" s="280">
        <v>2021</v>
      </c>
      <c r="AI64" s="280">
        <v>2016</v>
      </c>
      <c r="AJ64" s="280">
        <v>2019</v>
      </c>
      <c r="AK64" s="280">
        <v>2019</v>
      </c>
      <c r="AL64" s="280">
        <v>2019</v>
      </c>
      <c r="AM64" s="280">
        <v>2020</v>
      </c>
      <c r="AN64" s="280">
        <v>2019</v>
      </c>
      <c r="AO64" s="280">
        <v>2019</v>
      </c>
      <c r="AP64" s="280">
        <v>2020</v>
      </c>
      <c r="AQ64" s="280">
        <v>2016</v>
      </c>
      <c r="AR64" s="280">
        <v>2019</v>
      </c>
      <c r="AS64" s="280">
        <v>2020</v>
      </c>
      <c r="AT64" s="280">
        <v>2020</v>
      </c>
      <c r="AU64" s="280" t="s">
        <v>395</v>
      </c>
      <c r="AV64" s="280">
        <v>2021</v>
      </c>
      <c r="AW64" s="280" t="s">
        <v>375</v>
      </c>
      <c r="AX64" s="280">
        <v>2022</v>
      </c>
      <c r="AY64" s="280">
        <v>2020</v>
      </c>
      <c r="AZ64" s="280">
        <v>2019</v>
      </c>
      <c r="BA64" s="280">
        <v>2019</v>
      </c>
      <c r="BB64" s="280">
        <v>2019</v>
      </c>
      <c r="BC64" s="280" t="s">
        <v>375</v>
      </c>
      <c r="BD64" s="280" t="s">
        <v>375</v>
      </c>
      <c r="BE64" s="280" t="s">
        <v>375</v>
      </c>
      <c r="BF64" s="280">
        <v>2021</v>
      </c>
      <c r="BG64" s="280">
        <v>2021</v>
      </c>
      <c r="BH64" s="280">
        <v>2019</v>
      </c>
      <c r="BI64" s="280">
        <v>2019</v>
      </c>
      <c r="BJ64" s="280">
        <v>2021</v>
      </c>
      <c r="BK64" s="280">
        <v>2021</v>
      </c>
      <c r="BL64" s="280">
        <v>2021</v>
      </c>
      <c r="BM64" s="280">
        <v>2021</v>
      </c>
      <c r="BN64" s="280">
        <v>2021</v>
      </c>
      <c r="BO64" s="280">
        <v>2020</v>
      </c>
      <c r="BP64" s="280">
        <v>2020</v>
      </c>
      <c r="BQ64" s="280" t="s">
        <v>675</v>
      </c>
      <c r="BR64" s="280">
        <v>2022</v>
      </c>
      <c r="BS64" s="280" t="s">
        <v>676</v>
      </c>
      <c r="BT64" s="280" t="s">
        <v>676</v>
      </c>
      <c r="BU64" s="280" t="s">
        <v>676</v>
      </c>
      <c r="BV64" s="280">
        <v>2022</v>
      </c>
      <c r="BW64" s="280">
        <v>2022</v>
      </c>
      <c r="BX64" s="280">
        <v>2022</v>
      </c>
      <c r="BY64" s="280">
        <v>2014</v>
      </c>
      <c r="BZ64" s="280">
        <v>2019</v>
      </c>
      <c r="CA64" s="280">
        <v>2019</v>
      </c>
      <c r="CB64" s="280">
        <v>2019</v>
      </c>
      <c r="CC64" s="280">
        <v>2019</v>
      </c>
      <c r="CD64" s="280">
        <v>2019</v>
      </c>
      <c r="CE64" s="280">
        <v>2019</v>
      </c>
      <c r="CF64" s="280">
        <v>2019</v>
      </c>
      <c r="CG64" s="280">
        <v>2021</v>
      </c>
      <c r="CH64" s="280">
        <v>2022</v>
      </c>
      <c r="CI64" s="280">
        <v>2022</v>
      </c>
      <c r="CJ64" s="280">
        <v>2022</v>
      </c>
      <c r="CK64" s="280">
        <v>2021</v>
      </c>
      <c r="CL64" s="280">
        <v>2020</v>
      </c>
      <c r="CM64" s="280">
        <v>2020</v>
      </c>
      <c r="CN64" s="280">
        <v>2014</v>
      </c>
      <c r="CO64" s="280">
        <v>2021</v>
      </c>
      <c r="CP64" s="280">
        <v>2021</v>
      </c>
      <c r="CQ64" s="280">
        <v>2021</v>
      </c>
    </row>
    <row r="65" spans="1:95" ht="15.75" customHeight="1" x14ac:dyDescent="0.3">
      <c r="A65" s="118" t="str">
        <f>'Indicator Data'!B75</f>
        <v>Sylhet</v>
      </c>
      <c r="B65" s="118" t="str">
        <f>'Indicator Data'!C75</f>
        <v>Maulvibazar</v>
      </c>
      <c r="C65" s="49">
        <f>'Indicator Data'!D75</f>
        <v>6058</v>
      </c>
      <c r="D65" s="280">
        <v>2019</v>
      </c>
      <c r="E65" s="280">
        <v>2019</v>
      </c>
      <c r="F65" s="280">
        <v>2019</v>
      </c>
      <c r="G65" s="280">
        <v>2019</v>
      </c>
      <c r="H65" s="280">
        <v>2022</v>
      </c>
      <c r="I65" s="280" t="s">
        <v>395</v>
      </c>
      <c r="J65" s="280">
        <v>2022</v>
      </c>
      <c r="K65" s="280">
        <v>2022</v>
      </c>
      <c r="L65" s="280">
        <v>2022</v>
      </c>
      <c r="M65" s="280" t="s">
        <v>395</v>
      </c>
      <c r="N65" s="280">
        <v>2020</v>
      </c>
      <c r="O65" s="280">
        <v>2020</v>
      </c>
      <c r="P65" s="280">
        <v>2022</v>
      </c>
      <c r="Q65" s="280" t="s">
        <v>396</v>
      </c>
      <c r="R65" s="280" t="s">
        <v>396</v>
      </c>
      <c r="S65" s="280">
        <v>2022</v>
      </c>
      <c r="T65" s="280">
        <v>2022</v>
      </c>
      <c r="U65" s="280" t="s">
        <v>673</v>
      </c>
      <c r="V65" s="280">
        <v>2021</v>
      </c>
      <c r="W65" s="280">
        <v>2021</v>
      </c>
      <c r="X65" s="280">
        <v>2021</v>
      </c>
      <c r="Y65" s="280" t="s">
        <v>674</v>
      </c>
      <c r="Z65" s="280">
        <v>2021</v>
      </c>
      <c r="AA65" s="280">
        <v>2014</v>
      </c>
      <c r="AB65" s="280">
        <v>2021</v>
      </c>
      <c r="AC65" s="280">
        <v>2021</v>
      </c>
      <c r="AD65" s="280">
        <v>2020</v>
      </c>
      <c r="AE65" s="280">
        <v>2021</v>
      </c>
      <c r="AF65" s="280">
        <v>2021</v>
      </c>
      <c r="AG65" s="280">
        <v>2021</v>
      </c>
      <c r="AH65" s="280">
        <v>2021</v>
      </c>
      <c r="AI65" s="280">
        <v>2016</v>
      </c>
      <c r="AJ65" s="280">
        <v>2019</v>
      </c>
      <c r="AK65" s="280">
        <v>2019</v>
      </c>
      <c r="AL65" s="280">
        <v>2019</v>
      </c>
      <c r="AM65" s="280">
        <v>2020</v>
      </c>
      <c r="AN65" s="280">
        <v>2019</v>
      </c>
      <c r="AO65" s="280">
        <v>2019</v>
      </c>
      <c r="AP65" s="280">
        <v>2020</v>
      </c>
      <c r="AQ65" s="280">
        <v>2016</v>
      </c>
      <c r="AR65" s="280">
        <v>2019</v>
      </c>
      <c r="AS65" s="280">
        <v>2020</v>
      </c>
      <c r="AT65" s="280">
        <v>2020</v>
      </c>
      <c r="AU65" s="280" t="s">
        <v>395</v>
      </c>
      <c r="AV65" s="280">
        <v>2021</v>
      </c>
      <c r="AW65" s="280" t="s">
        <v>375</v>
      </c>
      <c r="AX65" s="280">
        <v>2022</v>
      </c>
      <c r="AY65" s="280">
        <v>2020</v>
      </c>
      <c r="AZ65" s="280">
        <v>2019</v>
      </c>
      <c r="BA65" s="280">
        <v>2019</v>
      </c>
      <c r="BB65" s="280">
        <v>2019</v>
      </c>
      <c r="BC65" s="280" t="s">
        <v>375</v>
      </c>
      <c r="BD65" s="280" t="s">
        <v>375</v>
      </c>
      <c r="BE65" s="280" t="s">
        <v>375</v>
      </c>
      <c r="BF65" s="280">
        <v>2021</v>
      </c>
      <c r="BG65" s="280">
        <v>2021</v>
      </c>
      <c r="BH65" s="280">
        <v>2019</v>
      </c>
      <c r="BI65" s="280">
        <v>2019</v>
      </c>
      <c r="BJ65" s="280">
        <v>2021</v>
      </c>
      <c r="BK65" s="280">
        <v>2021</v>
      </c>
      <c r="BL65" s="280">
        <v>2021</v>
      </c>
      <c r="BM65" s="280">
        <v>2021</v>
      </c>
      <c r="BN65" s="280">
        <v>2021</v>
      </c>
      <c r="BO65" s="280">
        <v>2020</v>
      </c>
      <c r="BP65" s="280">
        <v>2020</v>
      </c>
      <c r="BQ65" s="280" t="s">
        <v>675</v>
      </c>
      <c r="BR65" s="280">
        <v>2022</v>
      </c>
      <c r="BS65" s="280" t="s">
        <v>676</v>
      </c>
      <c r="BT65" s="280" t="s">
        <v>676</v>
      </c>
      <c r="BU65" s="280" t="s">
        <v>676</v>
      </c>
      <c r="BV65" s="280">
        <v>2022</v>
      </c>
      <c r="BW65" s="280">
        <v>2022</v>
      </c>
      <c r="BX65" s="280">
        <v>2022</v>
      </c>
      <c r="BY65" s="280">
        <v>2014</v>
      </c>
      <c r="BZ65" s="280">
        <v>2019</v>
      </c>
      <c r="CA65" s="280">
        <v>2019</v>
      </c>
      <c r="CB65" s="280">
        <v>2019</v>
      </c>
      <c r="CC65" s="280">
        <v>2019</v>
      </c>
      <c r="CD65" s="280">
        <v>2019</v>
      </c>
      <c r="CE65" s="280">
        <v>2019</v>
      </c>
      <c r="CF65" s="280">
        <v>2019</v>
      </c>
      <c r="CG65" s="280">
        <v>2021</v>
      </c>
      <c r="CH65" s="280">
        <v>2022</v>
      </c>
      <c r="CI65" s="280">
        <v>2022</v>
      </c>
      <c r="CJ65" s="280">
        <v>2022</v>
      </c>
      <c r="CK65" s="280">
        <v>2021</v>
      </c>
      <c r="CL65" s="280">
        <v>2020</v>
      </c>
      <c r="CM65" s="280">
        <v>2020</v>
      </c>
      <c r="CN65" s="280">
        <v>2014</v>
      </c>
      <c r="CO65" s="280">
        <v>2021</v>
      </c>
      <c r="CP65" s="280">
        <v>2021</v>
      </c>
      <c r="CQ65" s="280">
        <v>2021</v>
      </c>
    </row>
    <row r="66" spans="1:95" ht="15.75" customHeight="1" x14ac:dyDescent="0.3">
      <c r="A66" s="118" t="str">
        <f>'Indicator Data'!B76</f>
        <v>Sylhet</v>
      </c>
      <c r="B66" s="118" t="str">
        <f>'Indicator Data'!C76</f>
        <v>Sunamganj</v>
      </c>
      <c r="C66" s="49">
        <f>'Indicator Data'!D76</f>
        <v>6090</v>
      </c>
      <c r="D66" s="280">
        <v>2019</v>
      </c>
      <c r="E66" s="280">
        <v>2019</v>
      </c>
      <c r="F66" s="280">
        <v>2019</v>
      </c>
      <c r="G66" s="280">
        <v>2019</v>
      </c>
      <c r="H66" s="280">
        <v>2022</v>
      </c>
      <c r="I66" s="280" t="s">
        <v>395</v>
      </c>
      <c r="J66" s="280">
        <v>2022</v>
      </c>
      <c r="K66" s="280">
        <v>2022</v>
      </c>
      <c r="L66" s="280">
        <v>2022</v>
      </c>
      <c r="M66" s="280" t="s">
        <v>395</v>
      </c>
      <c r="N66" s="280">
        <v>2020</v>
      </c>
      <c r="O66" s="280">
        <v>2020</v>
      </c>
      <c r="P66" s="280">
        <v>2022</v>
      </c>
      <c r="Q66" s="280" t="s">
        <v>396</v>
      </c>
      <c r="R66" s="280" t="s">
        <v>396</v>
      </c>
      <c r="S66" s="280">
        <v>2022</v>
      </c>
      <c r="T66" s="280">
        <v>2022</v>
      </c>
      <c r="U66" s="280" t="s">
        <v>673</v>
      </c>
      <c r="V66" s="280">
        <v>2021</v>
      </c>
      <c r="W66" s="280">
        <v>2021</v>
      </c>
      <c r="X66" s="280">
        <v>2021</v>
      </c>
      <c r="Y66" s="280" t="s">
        <v>674</v>
      </c>
      <c r="Z66" s="280">
        <v>2021</v>
      </c>
      <c r="AA66" s="280">
        <v>2014</v>
      </c>
      <c r="AB66" s="280">
        <v>2021</v>
      </c>
      <c r="AC66" s="280">
        <v>2021</v>
      </c>
      <c r="AD66" s="280">
        <v>2020</v>
      </c>
      <c r="AE66" s="280">
        <v>2021</v>
      </c>
      <c r="AF66" s="280">
        <v>2021</v>
      </c>
      <c r="AG66" s="280">
        <v>2021</v>
      </c>
      <c r="AH66" s="280">
        <v>2021</v>
      </c>
      <c r="AI66" s="280">
        <v>2016</v>
      </c>
      <c r="AJ66" s="280">
        <v>2019</v>
      </c>
      <c r="AK66" s="280">
        <v>2019</v>
      </c>
      <c r="AL66" s="280">
        <v>2019</v>
      </c>
      <c r="AM66" s="280">
        <v>2020</v>
      </c>
      <c r="AN66" s="280">
        <v>2019</v>
      </c>
      <c r="AO66" s="280">
        <v>2019</v>
      </c>
      <c r="AP66" s="280">
        <v>2020</v>
      </c>
      <c r="AQ66" s="280">
        <v>2016</v>
      </c>
      <c r="AR66" s="280">
        <v>2019</v>
      </c>
      <c r="AS66" s="280">
        <v>2020</v>
      </c>
      <c r="AT66" s="280">
        <v>2020</v>
      </c>
      <c r="AU66" s="280" t="s">
        <v>395</v>
      </c>
      <c r="AV66" s="280">
        <v>2021</v>
      </c>
      <c r="AW66" s="280" t="s">
        <v>375</v>
      </c>
      <c r="AX66" s="280">
        <v>2022</v>
      </c>
      <c r="AY66" s="280">
        <v>2020</v>
      </c>
      <c r="AZ66" s="280">
        <v>2019</v>
      </c>
      <c r="BA66" s="280">
        <v>2019</v>
      </c>
      <c r="BB66" s="280">
        <v>2019</v>
      </c>
      <c r="BC66" s="280" t="s">
        <v>375</v>
      </c>
      <c r="BD66" s="280" t="s">
        <v>375</v>
      </c>
      <c r="BE66" s="280" t="s">
        <v>375</v>
      </c>
      <c r="BF66" s="280">
        <v>2021</v>
      </c>
      <c r="BG66" s="280">
        <v>2021</v>
      </c>
      <c r="BH66" s="280">
        <v>2019</v>
      </c>
      <c r="BI66" s="280">
        <v>2019</v>
      </c>
      <c r="BJ66" s="280">
        <v>2021</v>
      </c>
      <c r="BK66" s="280">
        <v>2021</v>
      </c>
      <c r="BL66" s="280">
        <v>2021</v>
      </c>
      <c r="BM66" s="280">
        <v>2021</v>
      </c>
      <c r="BN66" s="280">
        <v>2021</v>
      </c>
      <c r="BO66" s="280">
        <v>2020</v>
      </c>
      <c r="BP66" s="280">
        <v>2020</v>
      </c>
      <c r="BQ66" s="280" t="s">
        <v>675</v>
      </c>
      <c r="BR66" s="280">
        <v>2022</v>
      </c>
      <c r="BS66" s="280" t="s">
        <v>676</v>
      </c>
      <c r="BT66" s="280" t="s">
        <v>676</v>
      </c>
      <c r="BU66" s="280" t="s">
        <v>676</v>
      </c>
      <c r="BV66" s="280">
        <v>2022</v>
      </c>
      <c r="BW66" s="280">
        <v>2022</v>
      </c>
      <c r="BX66" s="280">
        <v>2022</v>
      </c>
      <c r="BY66" s="280">
        <v>2014</v>
      </c>
      <c r="BZ66" s="280">
        <v>2019</v>
      </c>
      <c r="CA66" s="280">
        <v>2019</v>
      </c>
      <c r="CB66" s="280">
        <v>2019</v>
      </c>
      <c r="CC66" s="280">
        <v>2019</v>
      </c>
      <c r="CD66" s="280">
        <v>2019</v>
      </c>
      <c r="CE66" s="280">
        <v>2019</v>
      </c>
      <c r="CF66" s="280">
        <v>2019</v>
      </c>
      <c r="CG66" s="280">
        <v>2021</v>
      </c>
      <c r="CH66" s="280">
        <v>2022</v>
      </c>
      <c r="CI66" s="280">
        <v>2022</v>
      </c>
      <c r="CJ66" s="280">
        <v>2022</v>
      </c>
      <c r="CK66" s="280">
        <v>2021</v>
      </c>
      <c r="CL66" s="280">
        <v>2020</v>
      </c>
      <c r="CM66" s="280">
        <v>2020</v>
      </c>
      <c r="CN66" s="280">
        <v>2014</v>
      </c>
      <c r="CO66" s="280">
        <v>2021</v>
      </c>
      <c r="CP66" s="280">
        <v>2021</v>
      </c>
      <c r="CQ66" s="280">
        <v>2021</v>
      </c>
    </row>
    <row r="67" spans="1:95" ht="15.75" customHeight="1" x14ac:dyDescent="0.3">
      <c r="A67" s="118" t="str">
        <f>'Indicator Data'!B77</f>
        <v>Sylhet</v>
      </c>
      <c r="B67" s="118" t="str">
        <f>'Indicator Data'!C77</f>
        <v>Sylhet</v>
      </c>
      <c r="C67" s="49">
        <f>'Indicator Data'!D77</f>
        <v>6091</v>
      </c>
      <c r="D67" s="280">
        <v>2019</v>
      </c>
      <c r="E67" s="280">
        <v>2019</v>
      </c>
      <c r="F67" s="280">
        <v>2019</v>
      </c>
      <c r="G67" s="280">
        <v>2019</v>
      </c>
      <c r="H67" s="280">
        <v>2022</v>
      </c>
      <c r="I67" s="280" t="s">
        <v>395</v>
      </c>
      <c r="J67" s="280">
        <v>2022</v>
      </c>
      <c r="K67" s="280">
        <v>2022</v>
      </c>
      <c r="L67" s="280">
        <v>2022</v>
      </c>
      <c r="M67" s="280" t="s">
        <v>395</v>
      </c>
      <c r="N67" s="280">
        <v>2020</v>
      </c>
      <c r="O67" s="280">
        <v>2020</v>
      </c>
      <c r="P67" s="280">
        <v>2022</v>
      </c>
      <c r="Q67" s="280" t="s">
        <v>396</v>
      </c>
      <c r="R67" s="280" t="s">
        <v>396</v>
      </c>
      <c r="S67" s="280">
        <v>2022</v>
      </c>
      <c r="T67" s="280">
        <v>2022</v>
      </c>
      <c r="U67" s="280" t="s">
        <v>673</v>
      </c>
      <c r="V67" s="280">
        <v>2021</v>
      </c>
      <c r="W67" s="280">
        <v>2021</v>
      </c>
      <c r="X67" s="280">
        <v>2021</v>
      </c>
      <c r="Y67" s="280" t="s">
        <v>674</v>
      </c>
      <c r="Z67" s="280">
        <v>2021</v>
      </c>
      <c r="AA67" s="280">
        <v>2014</v>
      </c>
      <c r="AB67" s="280">
        <v>2021</v>
      </c>
      <c r="AC67" s="280">
        <v>2021</v>
      </c>
      <c r="AD67" s="280">
        <v>2020</v>
      </c>
      <c r="AE67" s="280">
        <v>2021</v>
      </c>
      <c r="AF67" s="280">
        <v>2021</v>
      </c>
      <c r="AG67" s="280">
        <v>2021</v>
      </c>
      <c r="AH67" s="280">
        <v>2021</v>
      </c>
      <c r="AI67" s="280">
        <v>2016</v>
      </c>
      <c r="AJ67" s="280">
        <v>2019</v>
      </c>
      <c r="AK67" s="280">
        <v>2019</v>
      </c>
      <c r="AL67" s="280">
        <v>2019</v>
      </c>
      <c r="AM67" s="280">
        <v>2020</v>
      </c>
      <c r="AN67" s="280">
        <v>2019</v>
      </c>
      <c r="AO67" s="280">
        <v>2019</v>
      </c>
      <c r="AP67" s="280">
        <v>2020</v>
      </c>
      <c r="AQ67" s="280">
        <v>2016</v>
      </c>
      <c r="AR67" s="280">
        <v>2019</v>
      </c>
      <c r="AS67" s="280">
        <v>2020</v>
      </c>
      <c r="AT67" s="280">
        <v>2020</v>
      </c>
      <c r="AU67" s="280" t="s">
        <v>395</v>
      </c>
      <c r="AV67" s="280">
        <v>2021</v>
      </c>
      <c r="AW67" s="280" t="s">
        <v>375</v>
      </c>
      <c r="AX67" s="280">
        <v>2022</v>
      </c>
      <c r="AY67" s="280">
        <v>2020</v>
      </c>
      <c r="AZ67" s="280">
        <v>2019</v>
      </c>
      <c r="BA67" s="280">
        <v>2019</v>
      </c>
      <c r="BB67" s="280">
        <v>2019</v>
      </c>
      <c r="BC67" s="280" t="s">
        <v>375</v>
      </c>
      <c r="BD67" s="280" t="s">
        <v>375</v>
      </c>
      <c r="BE67" s="280" t="s">
        <v>375</v>
      </c>
      <c r="BF67" s="280">
        <v>2021</v>
      </c>
      <c r="BG67" s="280">
        <v>2021</v>
      </c>
      <c r="BH67" s="280">
        <v>2019</v>
      </c>
      <c r="BI67" s="280">
        <v>2019</v>
      </c>
      <c r="BJ67" s="280">
        <v>2021</v>
      </c>
      <c r="BK67" s="280">
        <v>2021</v>
      </c>
      <c r="BL67" s="280">
        <v>2021</v>
      </c>
      <c r="BM67" s="280">
        <v>2021</v>
      </c>
      <c r="BN67" s="280">
        <v>2021</v>
      </c>
      <c r="BO67" s="280">
        <v>2020</v>
      </c>
      <c r="BP67" s="280">
        <v>2020</v>
      </c>
      <c r="BQ67" s="280" t="s">
        <v>675</v>
      </c>
      <c r="BR67" s="280">
        <v>2022</v>
      </c>
      <c r="BS67" s="280" t="s">
        <v>676</v>
      </c>
      <c r="BT67" s="280" t="s">
        <v>676</v>
      </c>
      <c r="BU67" s="280" t="s">
        <v>676</v>
      </c>
      <c r="BV67" s="280">
        <v>2022</v>
      </c>
      <c r="BW67" s="280">
        <v>2022</v>
      </c>
      <c r="BX67" s="280">
        <v>2022</v>
      </c>
      <c r="BY67" s="280">
        <v>2014</v>
      </c>
      <c r="BZ67" s="280">
        <v>2019</v>
      </c>
      <c r="CA67" s="280">
        <v>2019</v>
      </c>
      <c r="CB67" s="280">
        <v>2019</v>
      </c>
      <c r="CC67" s="280">
        <v>2019</v>
      </c>
      <c r="CD67" s="280">
        <v>2019</v>
      </c>
      <c r="CE67" s="280">
        <v>2019</v>
      </c>
      <c r="CF67" s="280">
        <v>2019</v>
      </c>
      <c r="CG67" s="280">
        <v>2021</v>
      </c>
      <c r="CH67" s="280">
        <v>2022</v>
      </c>
      <c r="CI67" s="280">
        <v>2022</v>
      </c>
      <c r="CJ67" s="280">
        <v>2022</v>
      </c>
      <c r="CK67" s="280">
        <v>2021</v>
      </c>
      <c r="CL67" s="280">
        <v>2020</v>
      </c>
      <c r="CM67" s="280">
        <v>2020</v>
      </c>
      <c r="CN67" s="280">
        <v>2014</v>
      </c>
      <c r="CO67" s="280">
        <v>2021</v>
      </c>
      <c r="CP67" s="280">
        <v>2021</v>
      </c>
      <c r="CQ67" s="280">
        <v>2021</v>
      </c>
    </row>
    <row r="68" spans="1:95" ht="15.75" customHeight="1" x14ac:dyDescent="0.3">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row>
    <row r="69" spans="1:95" ht="15.75" customHeight="1" x14ac:dyDescent="0.3">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row>
    <row r="70" spans="1:95" ht="15.75" customHeight="1" x14ac:dyDescent="0.3">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row>
    <row r="71" spans="1:95" ht="15.75" customHeight="1" x14ac:dyDescent="0.3">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row>
    <row r="72" spans="1:95" ht="15.75" customHeight="1" x14ac:dyDescent="0.3">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row>
    <row r="73" spans="1:95" ht="15.75" customHeight="1" x14ac:dyDescent="0.3">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row>
    <row r="74" spans="1:95" ht="15.75" customHeight="1" x14ac:dyDescent="0.3">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row>
    <row r="75" spans="1:95" ht="15.75" customHeight="1" x14ac:dyDescent="0.3">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row>
    <row r="76" spans="1:95" ht="15.75" customHeight="1" x14ac:dyDescent="0.3">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row>
    <row r="77" spans="1:95" ht="15.75" customHeight="1" x14ac:dyDescent="0.3">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row>
    <row r="78" spans="1:95" ht="15.75" customHeight="1" x14ac:dyDescent="0.3">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row>
    <row r="79" spans="1:95" ht="15.75" customHeight="1" x14ac:dyDescent="0.3">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row>
    <row r="80" spans="1:95" ht="15.75" customHeight="1" x14ac:dyDescent="0.3">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row>
    <row r="81" spans="2:54" ht="15.75" customHeight="1" x14ac:dyDescent="0.3">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row>
    <row r="82" spans="2:54" ht="15.75" customHeight="1" x14ac:dyDescent="0.3">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row>
    <row r="83" spans="2:54" ht="15.75" customHeight="1" x14ac:dyDescent="0.3">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row>
    <row r="84" spans="2:54" ht="15.75" customHeight="1" x14ac:dyDescent="0.3">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row>
    <row r="85" spans="2:54" ht="15.75" customHeight="1" x14ac:dyDescent="0.3">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row>
    <row r="86" spans="2:54" ht="15.75" customHeight="1" x14ac:dyDescent="0.3">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row>
    <row r="87" spans="2:54" ht="15.75" customHeight="1" x14ac:dyDescent="0.3">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row>
    <row r="88" spans="2:54" ht="15.75" customHeight="1" x14ac:dyDescent="0.3">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row>
    <row r="89" spans="2:54" ht="15.75" customHeight="1" x14ac:dyDescent="0.3">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row>
    <row r="90" spans="2:54" ht="15.75" customHeight="1" x14ac:dyDescent="0.3">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row>
    <row r="91" spans="2:54" ht="15.75" customHeight="1" x14ac:dyDescent="0.3">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row>
    <row r="92" spans="2:54" ht="15.75" customHeight="1" x14ac:dyDescent="0.3">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row>
    <row r="93" spans="2:54" ht="15.75" customHeight="1" x14ac:dyDescent="0.3">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row>
    <row r="94" spans="2:54" ht="15.75" customHeight="1" x14ac:dyDescent="0.3">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row>
    <row r="95" spans="2:54" ht="15.75" customHeight="1" x14ac:dyDescent="0.3">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row>
    <row r="96" spans="2:54" ht="15.75" customHeight="1" x14ac:dyDescent="0.3">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row>
    <row r="97" spans="2:54" ht="15.75" customHeight="1" x14ac:dyDescent="0.3">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row>
    <row r="98" spans="2:54" ht="15.75" customHeight="1" x14ac:dyDescent="0.3">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row>
    <row r="99" spans="2:54" ht="15.75" customHeight="1" x14ac:dyDescent="0.3">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row>
    <row r="100" spans="2:54" ht="15.75" customHeight="1" x14ac:dyDescent="0.3">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row>
    <row r="101" spans="2:54" ht="15.75" customHeight="1" x14ac:dyDescent="0.3">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row>
    <row r="102" spans="2:54" ht="15.75" customHeight="1" x14ac:dyDescent="0.3">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row>
    <row r="103" spans="2:54" ht="15.75" customHeight="1" x14ac:dyDescent="0.3">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row>
    <row r="104" spans="2:54" ht="15.75" customHeight="1" x14ac:dyDescent="0.3">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row>
    <row r="105" spans="2:54" ht="15.75" customHeight="1" x14ac:dyDescent="0.3">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row>
    <row r="106" spans="2:54" ht="15.75" customHeight="1" x14ac:dyDescent="0.3">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row>
    <row r="107" spans="2:54" ht="15.75" customHeight="1" x14ac:dyDescent="0.3">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row>
    <row r="108" spans="2:54" ht="15.75" customHeight="1" x14ac:dyDescent="0.3">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row>
    <row r="109" spans="2:54" ht="15.75" customHeight="1" x14ac:dyDescent="0.3">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row>
    <row r="110" spans="2:54" ht="15.75" customHeight="1" x14ac:dyDescent="0.3">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row>
    <row r="111" spans="2:54" ht="15.75" customHeight="1" x14ac:dyDescent="0.3">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row>
    <row r="112" spans="2:54" ht="15.75" customHeight="1" x14ac:dyDescent="0.3">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row>
    <row r="113" spans="2:54" ht="15.75" customHeight="1" x14ac:dyDescent="0.3">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row>
    <row r="114" spans="2:54" ht="15.75" customHeight="1" x14ac:dyDescent="0.3">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row>
    <row r="115" spans="2:54" ht="15.75" customHeight="1" x14ac:dyDescent="0.3">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row>
    <row r="116" spans="2:54" ht="15.75" customHeight="1" x14ac:dyDescent="0.3">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row>
    <row r="117" spans="2:54" ht="15.75" customHeight="1" x14ac:dyDescent="0.3">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row>
    <row r="118" spans="2:54" ht="15.75" customHeight="1" x14ac:dyDescent="0.3">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row>
    <row r="119" spans="2:54" ht="15.75" customHeight="1" x14ac:dyDescent="0.3">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row>
    <row r="120" spans="2:54" ht="15.75" customHeight="1" x14ac:dyDescent="0.3">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row>
    <row r="121" spans="2:54" ht="15.75" customHeight="1" x14ac:dyDescent="0.3">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row>
    <row r="122" spans="2:54" ht="15.75" customHeight="1" x14ac:dyDescent="0.3">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row>
    <row r="123" spans="2:54" ht="15.75" customHeight="1" x14ac:dyDescent="0.3">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row>
    <row r="124" spans="2:54" ht="15.75" customHeight="1" x14ac:dyDescent="0.3">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row>
    <row r="125" spans="2:54" ht="15.75" customHeight="1" x14ac:dyDescent="0.3">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row>
    <row r="126" spans="2:54" ht="15.75" customHeight="1" x14ac:dyDescent="0.3">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row>
    <row r="127" spans="2:54" ht="15.75" customHeight="1" x14ac:dyDescent="0.3">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row>
    <row r="128" spans="2:54" ht="15.75" customHeight="1" x14ac:dyDescent="0.3">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row>
    <row r="129" spans="2:54" ht="15.75" customHeight="1" x14ac:dyDescent="0.3">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row>
    <row r="130" spans="2:54" ht="15.75" customHeight="1" x14ac:dyDescent="0.3">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row>
    <row r="131" spans="2:54" ht="15.75" customHeight="1" x14ac:dyDescent="0.3">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row>
    <row r="132" spans="2:54" ht="15.75" customHeight="1" x14ac:dyDescent="0.3">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row>
    <row r="133" spans="2:54" ht="15.75" customHeight="1" x14ac:dyDescent="0.3">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row>
    <row r="134" spans="2:54" ht="15.75" customHeight="1" x14ac:dyDescent="0.3">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row>
    <row r="135" spans="2:54" ht="15.75" customHeight="1" x14ac:dyDescent="0.3">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row>
    <row r="136" spans="2:54" ht="15.75" customHeight="1" x14ac:dyDescent="0.3">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row>
    <row r="137" spans="2:54" ht="15.75" customHeight="1" x14ac:dyDescent="0.3">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row>
    <row r="138" spans="2:54" ht="15.75" customHeight="1" x14ac:dyDescent="0.3">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row>
    <row r="139" spans="2:54" ht="15.75" customHeight="1" x14ac:dyDescent="0.3">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row>
    <row r="140" spans="2:54" ht="15.75" customHeight="1" x14ac:dyDescent="0.3">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row>
    <row r="141" spans="2:54" ht="15.75" customHeight="1" x14ac:dyDescent="0.3">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row>
    <row r="142" spans="2:54" ht="15.75" customHeight="1" x14ac:dyDescent="0.3">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row>
    <row r="143" spans="2:54" ht="15.75" customHeight="1" x14ac:dyDescent="0.3">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row>
    <row r="144" spans="2:54" ht="15.75" customHeight="1" x14ac:dyDescent="0.3">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row>
    <row r="145" spans="2:54" ht="15.75" customHeight="1" x14ac:dyDescent="0.3">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row>
    <row r="146" spans="2:54" ht="15.75" customHeight="1" x14ac:dyDescent="0.3">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row>
    <row r="147" spans="2:54" ht="15.75" customHeight="1" x14ac:dyDescent="0.3">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row>
    <row r="148" spans="2:54" ht="15.75" customHeight="1" x14ac:dyDescent="0.3">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row>
    <row r="149" spans="2:54" ht="15.75" customHeight="1" x14ac:dyDescent="0.3">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row>
    <row r="150" spans="2:54" ht="15.75" customHeight="1" x14ac:dyDescent="0.3">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row>
    <row r="151" spans="2:54" ht="15.75" customHeight="1" x14ac:dyDescent="0.3">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row>
    <row r="152" spans="2:54" ht="15.75" customHeight="1" x14ac:dyDescent="0.3">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row>
    <row r="153" spans="2:54" ht="15.75" customHeight="1" x14ac:dyDescent="0.3">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row>
    <row r="154" spans="2:54" ht="15.75" customHeight="1" x14ac:dyDescent="0.3">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row>
    <row r="155" spans="2:54" ht="15.75" customHeight="1" x14ac:dyDescent="0.3">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row>
    <row r="156" spans="2:54" ht="15.75" customHeight="1" x14ac:dyDescent="0.3">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row>
    <row r="157" spans="2:54" ht="15.75" customHeight="1" x14ac:dyDescent="0.3">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row>
    <row r="158" spans="2:54" ht="15.75" customHeight="1" x14ac:dyDescent="0.3">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row>
    <row r="159" spans="2:54" ht="15.75" customHeight="1" x14ac:dyDescent="0.3">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row>
    <row r="160" spans="2:54" ht="15.75" customHeight="1" x14ac:dyDescent="0.3">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row>
    <row r="161" spans="2:54" ht="15.75" customHeight="1" x14ac:dyDescent="0.3">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row>
    <row r="162" spans="2:54" ht="15.75" customHeight="1" x14ac:dyDescent="0.3">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row>
    <row r="163" spans="2:54" ht="15.75" customHeight="1" x14ac:dyDescent="0.3">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row>
    <row r="164" spans="2:54" ht="15.75" customHeight="1" x14ac:dyDescent="0.3">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row>
    <row r="165" spans="2:54" ht="15.75" customHeight="1" x14ac:dyDescent="0.3">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row>
    <row r="166" spans="2:54" ht="15.75" customHeight="1" x14ac:dyDescent="0.3">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row>
    <row r="167" spans="2:54" ht="15.75" customHeight="1" x14ac:dyDescent="0.3">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row>
    <row r="168" spans="2:54" ht="15.75" customHeight="1" x14ac:dyDescent="0.3">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row>
    <row r="169" spans="2:54" ht="15.75" customHeight="1" x14ac:dyDescent="0.3">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row>
    <row r="170" spans="2:54" ht="15.75" customHeight="1" x14ac:dyDescent="0.3">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row>
    <row r="171" spans="2:54" ht="15.75" customHeight="1" x14ac:dyDescent="0.3">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row>
    <row r="172" spans="2:54" ht="15.75" customHeight="1" x14ac:dyDescent="0.3">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row>
    <row r="173" spans="2:54" ht="15.75" customHeight="1" x14ac:dyDescent="0.3">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row>
    <row r="174" spans="2:54" ht="15.75" customHeight="1" x14ac:dyDescent="0.3">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row>
    <row r="175" spans="2:54" ht="15.75" customHeight="1" x14ac:dyDescent="0.3">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row>
    <row r="176" spans="2:54" ht="15.75" customHeight="1" x14ac:dyDescent="0.3">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row>
    <row r="177" spans="2:54" ht="15.75" customHeight="1" x14ac:dyDescent="0.3">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row>
    <row r="178" spans="2:54" ht="15.75" customHeight="1" x14ac:dyDescent="0.3">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row>
    <row r="179" spans="2:54" ht="15.75" customHeight="1" x14ac:dyDescent="0.3">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row>
    <row r="180" spans="2:54" ht="15.75" customHeight="1" x14ac:dyDescent="0.3">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row>
    <row r="181" spans="2:54" ht="15.75" customHeight="1" x14ac:dyDescent="0.3">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row>
    <row r="182" spans="2:54" ht="15.75" customHeight="1" x14ac:dyDescent="0.3">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row>
    <row r="183" spans="2:54" ht="15.75" customHeight="1" x14ac:dyDescent="0.3">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row>
    <row r="184" spans="2:54" ht="15.75" customHeight="1" x14ac:dyDescent="0.3">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row>
    <row r="185" spans="2:54" ht="15.75" customHeight="1" x14ac:dyDescent="0.3">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row>
    <row r="186" spans="2:54" ht="15.75" customHeight="1" x14ac:dyDescent="0.3">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row>
    <row r="187" spans="2:54" ht="15.75" customHeight="1" x14ac:dyDescent="0.3">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row>
    <row r="188" spans="2:54" ht="15.75" customHeight="1" x14ac:dyDescent="0.3">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row>
    <row r="189" spans="2:54" ht="15.75" customHeight="1" x14ac:dyDescent="0.3">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row>
    <row r="190" spans="2:54" ht="15.75" customHeight="1" x14ac:dyDescent="0.3">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row>
    <row r="191" spans="2:54" ht="15.75" customHeight="1" x14ac:dyDescent="0.3">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row>
    <row r="192" spans="2:54" ht="15.75" customHeight="1" x14ac:dyDescent="0.3">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row>
    <row r="193" spans="2:54" ht="15.75" customHeight="1" x14ac:dyDescent="0.3">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row>
    <row r="194" spans="2:54" ht="15.75" customHeight="1" x14ac:dyDescent="0.3">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row>
    <row r="195" spans="2:54" ht="15.75" customHeight="1" x14ac:dyDescent="0.3">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row>
    <row r="196" spans="2:54" ht="15.75" customHeight="1" x14ac:dyDescent="0.3">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row>
    <row r="197" spans="2:54" ht="15.75" customHeight="1" x14ac:dyDescent="0.3">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row>
    <row r="198" spans="2:54" ht="15.75" customHeight="1" x14ac:dyDescent="0.3">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row>
    <row r="199" spans="2:54" ht="15.75" customHeight="1" x14ac:dyDescent="0.3">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row>
    <row r="200" spans="2:54" ht="15.75" customHeight="1" x14ac:dyDescent="0.3">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row>
    <row r="201" spans="2:54" ht="15.75" customHeight="1" x14ac:dyDescent="0.3">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row>
    <row r="202" spans="2:54" ht="15.75" customHeight="1" x14ac:dyDescent="0.3">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row>
    <row r="203" spans="2:54" ht="15.75" customHeight="1" x14ac:dyDescent="0.3">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row>
    <row r="204" spans="2:54" ht="15.75" customHeight="1" x14ac:dyDescent="0.3">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row>
    <row r="205" spans="2:54" ht="15.75" customHeight="1" x14ac:dyDescent="0.3">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row>
    <row r="206" spans="2:54" ht="15.75" customHeight="1" x14ac:dyDescent="0.3">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row>
    <row r="207" spans="2:54" ht="15.75" customHeight="1" x14ac:dyDescent="0.3">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row>
    <row r="208" spans="2:54" ht="15.75" customHeight="1" x14ac:dyDescent="0.3">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row>
    <row r="209" spans="2:54" ht="15.75" customHeight="1" x14ac:dyDescent="0.3">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row>
    <row r="210" spans="2:54" ht="15.75" customHeight="1" x14ac:dyDescent="0.3">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row>
    <row r="211" spans="2:54" ht="15.75" customHeight="1" x14ac:dyDescent="0.3">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row>
    <row r="212" spans="2:54" ht="15.75" customHeight="1" x14ac:dyDescent="0.3">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row>
    <row r="213" spans="2:54" ht="15.75" customHeight="1" x14ac:dyDescent="0.3">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row>
    <row r="214" spans="2:54" ht="15.75" customHeight="1" x14ac:dyDescent="0.3">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row>
    <row r="215" spans="2:54" ht="15.75" customHeight="1" x14ac:dyDescent="0.3">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row>
    <row r="216" spans="2:54" ht="15.75" customHeight="1" x14ac:dyDescent="0.3">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row>
    <row r="217" spans="2:54" ht="15.75" customHeight="1" x14ac:dyDescent="0.3">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row>
    <row r="218" spans="2:54" ht="15.75" customHeight="1" x14ac:dyDescent="0.3">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row>
    <row r="219" spans="2:54" ht="15.75" customHeight="1" x14ac:dyDescent="0.3">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row>
    <row r="220" spans="2:54" ht="15.75" customHeight="1" x14ac:dyDescent="0.3">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row>
    <row r="221" spans="2:54" ht="15.75" customHeight="1" x14ac:dyDescent="0.3">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row>
    <row r="222" spans="2:54" ht="15.75" customHeight="1" x14ac:dyDescent="0.3">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row>
    <row r="223" spans="2:54" ht="15.75" customHeight="1" x14ac:dyDescent="0.3">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row>
    <row r="224" spans="2:54" ht="15.75" customHeight="1" x14ac:dyDescent="0.3">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row>
    <row r="225" spans="2:54" ht="15.75" customHeight="1" x14ac:dyDescent="0.3">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row>
    <row r="226" spans="2:54" ht="15.75" customHeight="1" x14ac:dyDescent="0.3">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row>
    <row r="227" spans="2:54" ht="15.75" customHeight="1" x14ac:dyDescent="0.3">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row>
    <row r="228" spans="2:54" ht="15.75" customHeight="1" x14ac:dyDescent="0.3">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row>
    <row r="229" spans="2:54" ht="15.75" customHeight="1" x14ac:dyDescent="0.3">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row>
    <row r="230" spans="2:54" ht="15.75" customHeight="1" x14ac:dyDescent="0.3">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row>
    <row r="231" spans="2:54" ht="15.75" customHeight="1" x14ac:dyDescent="0.3">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row>
    <row r="232" spans="2:54" ht="15.75" customHeight="1" x14ac:dyDescent="0.3">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row>
    <row r="233" spans="2:54" ht="15.75" customHeight="1" x14ac:dyDescent="0.3">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row>
    <row r="234" spans="2:54" ht="15.75" customHeight="1" x14ac:dyDescent="0.3">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row>
    <row r="235" spans="2:54" ht="15.75" customHeight="1" x14ac:dyDescent="0.3">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row>
    <row r="236" spans="2:54" ht="15.75" customHeight="1" x14ac:dyDescent="0.3">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row>
    <row r="237" spans="2:54" ht="15.75" customHeight="1" x14ac:dyDescent="0.3">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row>
    <row r="238" spans="2:54" ht="15.75" customHeight="1" x14ac:dyDescent="0.3">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row>
    <row r="239" spans="2:54" ht="15.75" customHeight="1" x14ac:dyDescent="0.3">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row>
    <row r="240" spans="2:54" ht="15.75" customHeight="1" x14ac:dyDescent="0.3">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row>
    <row r="241" spans="2:54" ht="15.75" customHeight="1" x14ac:dyDescent="0.3">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row>
    <row r="242" spans="2:54" ht="15.75" customHeight="1" x14ac:dyDescent="0.3">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row>
    <row r="243" spans="2:54" ht="15.75" customHeight="1" x14ac:dyDescent="0.3">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row>
    <row r="244" spans="2:54" ht="15.75" customHeight="1" x14ac:dyDescent="0.3">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row>
    <row r="245" spans="2:54" ht="15.75" customHeight="1" x14ac:dyDescent="0.3">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row>
    <row r="246" spans="2:54" ht="15.75" customHeight="1" x14ac:dyDescent="0.3">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row>
    <row r="247" spans="2:54" ht="15.75" customHeight="1" x14ac:dyDescent="0.3">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row>
    <row r="248" spans="2:54" ht="15.75" customHeight="1" x14ac:dyDescent="0.3">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row>
    <row r="249" spans="2:54" ht="15.75" customHeight="1" x14ac:dyDescent="0.3">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row>
    <row r="250" spans="2:54" ht="15.75" customHeight="1" x14ac:dyDescent="0.3">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row>
    <row r="251" spans="2:54" ht="15.75" customHeight="1" x14ac:dyDescent="0.3">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row>
    <row r="252" spans="2:54" ht="15.75" customHeight="1" x14ac:dyDescent="0.3">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row>
    <row r="253" spans="2:54" ht="15.75" customHeight="1" x14ac:dyDescent="0.3">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row>
    <row r="254" spans="2:54" ht="15.75" customHeight="1" x14ac:dyDescent="0.3">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row>
    <row r="255" spans="2:54" ht="15.75" customHeight="1" x14ac:dyDescent="0.3">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row>
    <row r="256" spans="2:54" ht="15.75" customHeight="1" x14ac:dyDescent="0.3">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row>
    <row r="257" spans="2:54" ht="15.75" customHeight="1" x14ac:dyDescent="0.3">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row>
    <row r="258" spans="2:54" ht="15.75" customHeight="1" x14ac:dyDescent="0.3">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row>
    <row r="259" spans="2:54" ht="15.75" customHeight="1" x14ac:dyDescent="0.3">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row>
    <row r="260" spans="2:54" ht="15.75" customHeight="1" x14ac:dyDescent="0.3">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row>
    <row r="261" spans="2:54" ht="15.75" customHeight="1" x14ac:dyDescent="0.3">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row>
    <row r="262" spans="2:54" ht="15.75" customHeight="1" x14ac:dyDescent="0.3">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row>
    <row r="263" spans="2:54" ht="15.75" customHeight="1" x14ac:dyDescent="0.3">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row>
    <row r="264" spans="2:54" ht="15.75" customHeight="1" x14ac:dyDescent="0.3">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row>
    <row r="265" spans="2:54" ht="15.75" customHeight="1" x14ac:dyDescent="0.3">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row>
    <row r="266" spans="2:54" ht="15.75" customHeight="1" x14ac:dyDescent="0.3">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row>
    <row r="267" spans="2:54" ht="15.75" customHeight="1" x14ac:dyDescent="0.3">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row>
    <row r="268" spans="2:54" ht="15.75" customHeight="1" x14ac:dyDescent="0.3">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row>
    <row r="269" spans="2:54" ht="15.75" customHeight="1" x14ac:dyDescent="0.3">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row>
    <row r="270" spans="2:54" ht="15.75" customHeight="1" x14ac:dyDescent="0.3">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row>
    <row r="271" spans="2:54" ht="15.75" customHeight="1" x14ac:dyDescent="0.3">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row>
    <row r="272" spans="2:54" ht="15.75" customHeight="1" x14ac:dyDescent="0.3">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row>
    <row r="273" spans="2:54" ht="15.75" customHeight="1" x14ac:dyDescent="0.3">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row>
    <row r="274" spans="2:54" ht="15.75" customHeight="1" x14ac:dyDescent="0.3">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row>
    <row r="275" spans="2:54" ht="15.75" customHeight="1" x14ac:dyDescent="0.3">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row>
    <row r="276" spans="2:54" ht="15.75" customHeight="1" x14ac:dyDescent="0.3">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row>
    <row r="277" spans="2:54" ht="15.75" customHeight="1" x14ac:dyDescent="0.3">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row>
    <row r="278" spans="2:54" ht="15.75" customHeight="1" x14ac:dyDescent="0.3">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row>
    <row r="279" spans="2:54" ht="15.75" customHeight="1" x14ac:dyDescent="0.3">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row>
    <row r="280" spans="2:54" ht="15.75" customHeight="1" x14ac:dyDescent="0.3">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row>
    <row r="281" spans="2:54" ht="15.75" customHeight="1" x14ac:dyDescent="0.3">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row>
    <row r="282" spans="2:54" ht="15.75" customHeight="1" x14ac:dyDescent="0.3">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row>
    <row r="283" spans="2:54" ht="15.75" customHeight="1" x14ac:dyDescent="0.3">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row>
    <row r="284" spans="2:54" ht="15.75" customHeight="1" x14ac:dyDescent="0.3">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row>
    <row r="285" spans="2:54" ht="15.75" customHeight="1" x14ac:dyDescent="0.3">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row>
    <row r="286" spans="2:54" ht="15.75" customHeight="1" x14ac:dyDescent="0.3">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row>
    <row r="287" spans="2:54" ht="15.75" customHeight="1" x14ac:dyDescent="0.3">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row>
    <row r="288" spans="2:54" ht="15.75" customHeight="1" x14ac:dyDescent="0.3">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row>
    <row r="289" spans="2:54" ht="15.75" customHeight="1" x14ac:dyDescent="0.3">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row>
    <row r="290" spans="2:54" ht="15.75" customHeight="1" x14ac:dyDescent="0.3">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row>
    <row r="291" spans="2:54" ht="15.75" customHeight="1" x14ac:dyDescent="0.3">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row>
    <row r="292" spans="2:54" ht="15.75" customHeight="1" x14ac:dyDescent="0.3">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row>
    <row r="293" spans="2:54" ht="15.75" customHeight="1" x14ac:dyDescent="0.3">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row>
    <row r="294" spans="2:54" ht="15.75" customHeight="1" x14ac:dyDescent="0.3">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row>
    <row r="295" spans="2:54" ht="15.75" customHeight="1" x14ac:dyDescent="0.3">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row>
    <row r="296" spans="2:54" ht="15.75" customHeight="1" x14ac:dyDescent="0.3">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row>
    <row r="297" spans="2:54" ht="15.75" customHeight="1" x14ac:dyDescent="0.3">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row>
    <row r="298" spans="2:54" ht="15.75" customHeight="1" x14ac:dyDescent="0.3">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row>
    <row r="299" spans="2:54" ht="15.75" customHeight="1" x14ac:dyDescent="0.3">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row>
    <row r="300" spans="2:54" ht="15.75" customHeight="1" x14ac:dyDescent="0.3">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row>
    <row r="301" spans="2:54" ht="15.75" customHeight="1" x14ac:dyDescent="0.3">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row>
    <row r="302" spans="2:54" ht="15.75" customHeight="1" x14ac:dyDescent="0.3">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row>
    <row r="303" spans="2:54" ht="15.75" customHeight="1" x14ac:dyDescent="0.3">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row>
    <row r="304" spans="2:54" ht="15.75" customHeight="1" x14ac:dyDescent="0.3">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row>
    <row r="305" spans="2:54" ht="15.75" customHeight="1" x14ac:dyDescent="0.3">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row>
    <row r="306" spans="2:54" ht="15.75" customHeight="1" x14ac:dyDescent="0.3">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row>
    <row r="307" spans="2:54" ht="15.75" customHeight="1" x14ac:dyDescent="0.3">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row>
    <row r="308" spans="2:54" ht="15.75" customHeight="1" x14ac:dyDescent="0.3">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row>
    <row r="309" spans="2:54" ht="15.75" customHeight="1" x14ac:dyDescent="0.3">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row>
    <row r="310" spans="2:54" ht="15.75" customHeight="1" x14ac:dyDescent="0.3">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row>
    <row r="311" spans="2:54" ht="15.75" customHeight="1" x14ac:dyDescent="0.3">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row>
    <row r="312" spans="2:54" ht="15.75" customHeight="1" x14ac:dyDescent="0.3">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row>
    <row r="313" spans="2:54" ht="15.75" customHeight="1" x14ac:dyDescent="0.3">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row>
    <row r="314" spans="2:54" ht="15.75" customHeight="1" x14ac:dyDescent="0.3">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row>
    <row r="315" spans="2:54" ht="15.75" customHeight="1" x14ac:dyDescent="0.3">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row>
    <row r="316" spans="2:54" ht="15.75" customHeight="1" x14ac:dyDescent="0.3">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row>
    <row r="317" spans="2:54" ht="15.75" customHeight="1" x14ac:dyDescent="0.3">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row>
    <row r="318" spans="2:54" ht="15.75" customHeight="1" x14ac:dyDescent="0.3">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row>
    <row r="319" spans="2:54" ht="15.75" customHeight="1" x14ac:dyDescent="0.3">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row>
    <row r="320" spans="2:54" ht="15.75" customHeight="1" x14ac:dyDescent="0.3">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row>
    <row r="321" spans="2:54" ht="15.75" customHeight="1" x14ac:dyDescent="0.3">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row>
    <row r="322" spans="2:54" ht="15.75" customHeight="1" x14ac:dyDescent="0.3">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row>
    <row r="323" spans="2:54" ht="15.75" customHeight="1" x14ac:dyDescent="0.3">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row>
    <row r="324" spans="2:54" ht="15.75" customHeight="1" x14ac:dyDescent="0.3">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row>
    <row r="325" spans="2:54" ht="15.75" customHeight="1" x14ac:dyDescent="0.3">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row>
    <row r="326" spans="2:54" ht="15.75" customHeight="1" x14ac:dyDescent="0.3">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row>
    <row r="327" spans="2:54" ht="15.75" customHeight="1" x14ac:dyDescent="0.3">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row>
    <row r="328" spans="2:54" ht="15.75" customHeight="1" x14ac:dyDescent="0.3">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row>
    <row r="329" spans="2:54" ht="15.75" customHeight="1" x14ac:dyDescent="0.3">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row>
    <row r="330" spans="2:54" ht="15.75" customHeight="1" x14ac:dyDescent="0.3">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row>
    <row r="331" spans="2:54" ht="15.75" customHeight="1" x14ac:dyDescent="0.3">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row>
    <row r="332" spans="2:54" ht="15.75" customHeight="1" x14ac:dyDescent="0.3">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row>
    <row r="333" spans="2:54" ht="15.75" customHeight="1" x14ac:dyDescent="0.3">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row>
    <row r="334" spans="2:54" ht="15.75" customHeight="1" x14ac:dyDescent="0.3">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row>
    <row r="335" spans="2:54" ht="15.75" customHeight="1" x14ac:dyDescent="0.3">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row>
    <row r="336" spans="2:54" ht="15.75" customHeight="1" x14ac:dyDescent="0.3">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row>
    <row r="337" spans="2:54" ht="15.75" customHeight="1" x14ac:dyDescent="0.3">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row>
    <row r="338" spans="2:54" ht="15.75" customHeight="1" x14ac:dyDescent="0.3">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row>
    <row r="339" spans="2:54" ht="15.75" customHeight="1" x14ac:dyDescent="0.3">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row>
    <row r="340" spans="2:54" ht="15.75" customHeight="1" x14ac:dyDescent="0.3">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row>
    <row r="341" spans="2:54" ht="15.75" customHeight="1" x14ac:dyDescent="0.3">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row>
    <row r="342" spans="2:54" ht="15.75" customHeight="1" x14ac:dyDescent="0.3">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row>
    <row r="343" spans="2:54" ht="15.75" customHeight="1" x14ac:dyDescent="0.3">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row>
    <row r="344" spans="2:54" ht="15.75" customHeight="1" x14ac:dyDescent="0.3">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row>
    <row r="345" spans="2:54" ht="15.75" customHeight="1" x14ac:dyDescent="0.3">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row>
    <row r="346" spans="2:54" ht="15.75" customHeight="1" x14ac:dyDescent="0.3">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row>
    <row r="347" spans="2:54" ht="15.75" customHeight="1" x14ac:dyDescent="0.3">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row>
    <row r="348" spans="2:54" ht="15.75" customHeight="1" x14ac:dyDescent="0.3">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row>
    <row r="349" spans="2:54" ht="15.75" customHeight="1" x14ac:dyDescent="0.3">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row>
    <row r="350" spans="2:54" ht="15.75" customHeight="1" x14ac:dyDescent="0.3">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row>
    <row r="351" spans="2:54" ht="15.75" customHeight="1" x14ac:dyDescent="0.3">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row>
    <row r="352" spans="2:54" ht="15.75" customHeight="1" x14ac:dyDescent="0.3">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row>
    <row r="353" spans="2:54" ht="15.75" customHeight="1" x14ac:dyDescent="0.3">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row>
    <row r="354" spans="2:54" ht="15.75" customHeight="1" x14ac:dyDescent="0.3">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row>
    <row r="355" spans="2:54" ht="15.75" customHeight="1" x14ac:dyDescent="0.3">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row>
    <row r="356" spans="2:54" ht="15.75" customHeight="1" x14ac:dyDescent="0.3">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row>
    <row r="357" spans="2:54" ht="15.75" customHeight="1" x14ac:dyDescent="0.3">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row>
    <row r="358" spans="2:54" ht="15.75" customHeight="1" x14ac:dyDescent="0.3">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row>
    <row r="359" spans="2:54" ht="15.75" customHeight="1" x14ac:dyDescent="0.3">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row>
    <row r="360" spans="2:54" ht="15.75" customHeight="1" x14ac:dyDescent="0.3">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row>
    <row r="361" spans="2:54" ht="15.75" customHeight="1" x14ac:dyDescent="0.3">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row>
    <row r="362" spans="2:54" ht="15.75" customHeight="1" x14ac:dyDescent="0.3">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row>
    <row r="363" spans="2:54" ht="15.75" customHeight="1" x14ac:dyDescent="0.3">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row>
    <row r="364" spans="2:54" ht="15.75" customHeight="1" x14ac:dyDescent="0.3">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row>
    <row r="365" spans="2:54" ht="15.75" customHeight="1" x14ac:dyDescent="0.3">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row>
    <row r="366" spans="2:54" ht="15.75" customHeight="1" x14ac:dyDescent="0.3">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row>
    <row r="367" spans="2:54" ht="15.75" customHeight="1" x14ac:dyDescent="0.3">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row>
    <row r="368" spans="2:54" ht="15.75" customHeight="1" x14ac:dyDescent="0.3">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row>
    <row r="369" spans="2:54" ht="15.75" customHeight="1" x14ac:dyDescent="0.3">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row>
    <row r="370" spans="2:54" ht="15.75" customHeight="1" x14ac:dyDescent="0.3">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row>
    <row r="371" spans="2:54" ht="15.75" customHeight="1" x14ac:dyDescent="0.3">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row>
    <row r="372" spans="2:54" ht="15.75" customHeight="1" x14ac:dyDescent="0.3">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row>
    <row r="373" spans="2:54" ht="15.75" customHeight="1" x14ac:dyDescent="0.3">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row>
    <row r="374" spans="2:54" ht="15.75" customHeight="1" x14ac:dyDescent="0.3">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row>
    <row r="375" spans="2:54" ht="15.75" customHeight="1" x14ac:dyDescent="0.3">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row>
    <row r="376" spans="2:54" ht="15.75" customHeight="1" x14ac:dyDescent="0.3">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row>
    <row r="377" spans="2:54" ht="15.75" customHeight="1" x14ac:dyDescent="0.3">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row>
    <row r="378" spans="2:54" ht="15.75" customHeight="1" x14ac:dyDescent="0.3">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row>
    <row r="379" spans="2:54" ht="15.75" customHeight="1" x14ac:dyDescent="0.3">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row>
    <row r="380" spans="2:54" ht="15.75" customHeight="1" x14ac:dyDescent="0.3">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row>
    <row r="381" spans="2:54" ht="15.75" customHeight="1" x14ac:dyDescent="0.3">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row>
    <row r="382" spans="2:54" ht="15.75" customHeight="1" x14ac:dyDescent="0.3">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row>
    <row r="383" spans="2:54" ht="15.75" customHeight="1" x14ac:dyDescent="0.3">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row>
    <row r="384" spans="2:54" ht="15.75" customHeight="1" x14ac:dyDescent="0.3">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row>
    <row r="385" spans="2:54" ht="15.75" customHeight="1" x14ac:dyDescent="0.3">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row>
    <row r="386" spans="2:54" ht="15.75" customHeight="1" x14ac:dyDescent="0.3">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row>
    <row r="387" spans="2:54" ht="15.75" customHeight="1" x14ac:dyDescent="0.3">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row>
    <row r="388" spans="2:54" ht="15.75" customHeight="1" x14ac:dyDescent="0.3">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row>
    <row r="389" spans="2:54" ht="15.75" customHeight="1" x14ac:dyDescent="0.3">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row>
    <row r="390" spans="2:54" ht="15.75" customHeight="1" x14ac:dyDescent="0.3">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row>
    <row r="391" spans="2:54" ht="15.75" customHeight="1" x14ac:dyDescent="0.3">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row>
    <row r="392" spans="2:54" ht="15.75" customHeight="1" x14ac:dyDescent="0.3">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row>
    <row r="393" spans="2:54" ht="15.75" customHeight="1" x14ac:dyDescent="0.3">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row>
    <row r="394" spans="2:54" ht="15.75" customHeight="1" x14ac:dyDescent="0.3">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row>
    <row r="395" spans="2:54" ht="15.75" customHeight="1" x14ac:dyDescent="0.3">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row>
    <row r="396" spans="2:54" ht="15.75" customHeight="1" x14ac:dyDescent="0.3">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row>
    <row r="397" spans="2:54" ht="15.75" customHeight="1" x14ac:dyDescent="0.3">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row>
    <row r="398" spans="2:54" ht="15.75" customHeight="1" x14ac:dyDescent="0.3">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row>
    <row r="399" spans="2:54" ht="15.75" customHeight="1" x14ac:dyDescent="0.3">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row>
    <row r="400" spans="2:54" ht="15.75" customHeight="1" x14ac:dyDescent="0.3">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row>
    <row r="401" spans="2:54" ht="15.75" customHeight="1" x14ac:dyDescent="0.3">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row>
    <row r="402" spans="2:54" ht="15.75" customHeight="1" x14ac:dyDescent="0.3">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row>
    <row r="403" spans="2:54" ht="15.75" customHeight="1" x14ac:dyDescent="0.3">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row>
    <row r="404" spans="2:54" ht="15.75" customHeight="1" x14ac:dyDescent="0.3">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row>
    <row r="405" spans="2:54" ht="15.75" customHeight="1" x14ac:dyDescent="0.3">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row>
    <row r="406" spans="2:54" ht="15.75" customHeight="1" x14ac:dyDescent="0.3">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row>
    <row r="407" spans="2:54" ht="15.75" customHeight="1" x14ac:dyDescent="0.3">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row>
    <row r="408" spans="2:54" ht="15.75" customHeight="1" x14ac:dyDescent="0.3">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row>
    <row r="409" spans="2:54" ht="15.75" customHeight="1" x14ac:dyDescent="0.3">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row>
    <row r="410" spans="2:54" ht="15.75" customHeight="1" x14ac:dyDescent="0.3">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row>
    <row r="411" spans="2:54" ht="15.75" customHeight="1" x14ac:dyDescent="0.3">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row>
    <row r="412" spans="2:54" ht="15.75" customHeight="1" x14ac:dyDescent="0.3">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row>
    <row r="413" spans="2:54" ht="15.75" customHeight="1" x14ac:dyDescent="0.3">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row>
    <row r="414" spans="2:54" ht="15.75" customHeight="1" x14ac:dyDescent="0.3">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row>
    <row r="415" spans="2:54" ht="15.75" customHeight="1" x14ac:dyDescent="0.3">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row>
    <row r="416" spans="2:54" ht="15.75" customHeight="1" x14ac:dyDescent="0.3">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row>
    <row r="417" spans="2:54" ht="15.75" customHeight="1" x14ac:dyDescent="0.3">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row>
    <row r="418" spans="2:54" ht="15.75" customHeight="1" x14ac:dyDescent="0.3">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row>
    <row r="419" spans="2:54" ht="15.75" customHeight="1" x14ac:dyDescent="0.3">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row>
    <row r="420" spans="2:54" ht="15.75" customHeight="1" x14ac:dyDescent="0.3">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row>
    <row r="421" spans="2:54" ht="15.75" customHeight="1" x14ac:dyDescent="0.3">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row>
    <row r="422" spans="2:54" ht="15.75" customHeight="1" x14ac:dyDescent="0.3">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row>
    <row r="423" spans="2:54" ht="15.75" customHeight="1" x14ac:dyDescent="0.3">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row>
    <row r="424" spans="2:54" ht="15.75" customHeight="1" x14ac:dyDescent="0.3">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row>
    <row r="425" spans="2:54" ht="15.75" customHeight="1" x14ac:dyDescent="0.3">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row>
    <row r="426" spans="2:54" ht="15.75" customHeight="1" x14ac:dyDescent="0.3">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row>
    <row r="427" spans="2:54" ht="15.75" customHeight="1" x14ac:dyDescent="0.3">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row>
    <row r="428" spans="2:54" ht="15.75" customHeight="1" x14ac:dyDescent="0.3">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row>
    <row r="429" spans="2:54" ht="15.75" customHeight="1" x14ac:dyDescent="0.3">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row>
    <row r="430" spans="2:54" ht="15.75" customHeight="1" x14ac:dyDescent="0.3">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row>
    <row r="431" spans="2:54" ht="15.75" customHeight="1" x14ac:dyDescent="0.3">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row>
    <row r="432" spans="2:54" ht="15.75" customHeight="1" x14ac:dyDescent="0.3">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row>
    <row r="433" spans="2:54" ht="15.75" customHeight="1" x14ac:dyDescent="0.3">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row>
    <row r="434" spans="2:54" ht="15.75" customHeight="1" x14ac:dyDescent="0.3">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row>
    <row r="435" spans="2:54" ht="15.75" customHeight="1" x14ac:dyDescent="0.3">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row>
    <row r="436" spans="2:54" ht="15.75" customHeight="1" x14ac:dyDescent="0.3">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row>
    <row r="437" spans="2:54" ht="15.75" customHeight="1" x14ac:dyDescent="0.3">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row>
    <row r="438" spans="2:54" ht="15.75" customHeight="1" x14ac:dyDescent="0.3">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row>
    <row r="439" spans="2:54" ht="15.75" customHeight="1" x14ac:dyDescent="0.3">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row>
    <row r="440" spans="2:54" ht="15.75" customHeight="1" x14ac:dyDescent="0.3">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row>
    <row r="441" spans="2:54" ht="15.75" customHeight="1" x14ac:dyDescent="0.3">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row>
    <row r="442" spans="2:54" ht="15.75" customHeight="1" x14ac:dyDescent="0.3">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row>
    <row r="443" spans="2:54" ht="15.75" customHeight="1" x14ac:dyDescent="0.3">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row>
    <row r="444" spans="2:54" ht="15.75" customHeight="1" x14ac:dyDescent="0.3">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row>
    <row r="445" spans="2:54" ht="15.75" customHeight="1" x14ac:dyDescent="0.3">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row>
    <row r="446" spans="2:54" ht="15.75" customHeight="1" x14ac:dyDescent="0.3">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row>
    <row r="447" spans="2:54" ht="15.75" customHeight="1" x14ac:dyDescent="0.3">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row>
    <row r="448" spans="2:54" ht="15.75" customHeight="1" x14ac:dyDescent="0.3">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row>
    <row r="449" spans="2:54" ht="15.75" customHeight="1" x14ac:dyDescent="0.3">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row>
    <row r="450" spans="2:54" ht="15.75" customHeight="1" x14ac:dyDescent="0.3">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row>
    <row r="451" spans="2:54" ht="15.75" customHeight="1" x14ac:dyDescent="0.3">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row>
    <row r="452" spans="2:54" ht="15.75" customHeight="1" x14ac:dyDescent="0.3">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row>
    <row r="453" spans="2:54" ht="15.75" customHeight="1" x14ac:dyDescent="0.3">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row>
    <row r="454" spans="2:54" ht="15.75" customHeight="1" x14ac:dyDescent="0.3">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row>
    <row r="455" spans="2:54" ht="15.75" customHeight="1" x14ac:dyDescent="0.3">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row>
    <row r="456" spans="2:54" ht="15.75" customHeight="1" x14ac:dyDescent="0.3">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row>
    <row r="457" spans="2:54" ht="15.75" customHeight="1" x14ac:dyDescent="0.3">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row>
    <row r="458" spans="2:54" ht="15.75" customHeight="1" x14ac:dyDescent="0.3">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row>
    <row r="459" spans="2:54" ht="15.75" customHeight="1" x14ac:dyDescent="0.3">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row>
    <row r="460" spans="2:54" ht="15.75" customHeight="1" x14ac:dyDescent="0.3">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row>
    <row r="461" spans="2:54" ht="15.75" customHeight="1" x14ac:dyDescent="0.3">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row>
    <row r="462" spans="2:54" ht="15.75" customHeight="1" x14ac:dyDescent="0.3">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row>
    <row r="463" spans="2:54" ht="15.75" customHeight="1" x14ac:dyDescent="0.3">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row>
    <row r="464" spans="2:54" ht="15.75" customHeight="1" x14ac:dyDescent="0.3">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row>
    <row r="465" spans="2:54" ht="15.75" customHeight="1" x14ac:dyDescent="0.3">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row>
    <row r="466" spans="2:54" ht="15.75" customHeight="1" x14ac:dyDescent="0.3">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row>
    <row r="467" spans="2:54" ht="15.75" customHeight="1" x14ac:dyDescent="0.3">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row>
    <row r="468" spans="2:54" ht="15.75" customHeight="1" x14ac:dyDescent="0.3">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row>
    <row r="469" spans="2:54" ht="15.75" customHeight="1" x14ac:dyDescent="0.3">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row>
    <row r="470" spans="2:54" ht="15.75" customHeight="1" x14ac:dyDescent="0.3">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row>
    <row r="471" spans="2:54" ht="15.75" customHeight="1" x14ac:dyDescent="0.3">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row>
    <row r="472" spans="2:54" ht="15.75" customHeight="1" x14ac:dyDescent="0.3">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row>
    <row r="473" spans="2:54" ht="15.75" customHeight="1" x14ac:dyDescent="0.3">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row>
    <row r="474" spans="2:54" ht="15.75" customHeight="1" x14ac:dyDescent="0.3">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row>
    <row r="475" spans="2:54" ht="15.75" customHeight="1" x14ac:dyDescent="0.3">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row>
    <row r="476" spans="2:54" ht="15.75" customHeight="1" x14ac:dyDescent="0.3">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row>
    <row r="477" spans="2:54" ht="15.75" customHeight="1" x14ac:dyDescent="0.3">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row>
    <row r="478" spans="2:54" ht="15.75" customHeight="1" x14ac:dyDescent="0.3">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row>
    <row r="479" spans="2:54" ht="15.75" customHeight="1" x14ac:dyDescent="0.3">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row>
    <row r="480" spans="2:54" ht="15.75" customHeight="1" x14ac:dyDescent="0.3">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row>
    <row r="481" spans="2:54" ht="15.75" customHeight="1" x14ac:dyDescent="0.3">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row>
    <row r="482" spans="2:54" ht="15.75" customHeight="1" x14ac:dyDescent="0.3">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row>
    <row r="483" spans="2:54" ht="15.75" customHeight="1" x14ac:dyDescent="0.3">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row>
    <row r="484" spans="2:54" ht="15.75" customHeight="1" x14ac:dyDescent="0.3">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row>
    <row r="485" spans="2:54" ht="15.75" customHeight="1" x14ac:dyDescent="0.3">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row>
    <row r="486" spans="2:54" ht="15.75" customHeight="1" x14ac:dyDescent="0.3">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row>
    <row r="487" spans="2:54" ht="15.75" customHeight="1" x14ac:dyDescent="0.3">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row>
    <row r="488" spans="2:54" ht="15.75" customHeight="1" x14ac:dyDescent="0.3">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row>
    <row r="489" spans="2:54" ht="15.75" customHeight="1" x14ac:dyDescent="0.3">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row>
    <row r="490" spans="2:54" ht="15.75" customHeight="1" x14ac:dyDescent="0.3">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row>
    <row r="491" spans="2:54" ht="15.75" customHeight="1" x14ac:dyDescent="0.3">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row>
    <row r="492" spans="2:54" ht="15.75" customHeight="1" x14ac:dyDescent="0.3">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row>
    <row r="493" spans="2:54" ht="15.75" customHeight="1" x14ac:dyDescent="0.3">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row>
    <row r="494" spans="2:54" ht="15.75" customHeight="1" x14ac:dyDescent="0.3">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row>
    <row r="495" spans="2:54" ht="15.75" customHeight="1" x14ac:dyDescent="0.3">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row>
    <row r="496" spans="2:54" ht="15.75" customHeight="1" x14ac:dyDescent="0.3">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row>
    <row r="497" spans="2:54" ht="15.75" customHeight="1" x14ac:dyDescent="0.3">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row>
    <row r="498" spans="2:54" ht="15.75" customHeight="1" x14ac:dyDescent="0.3">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row>
    <row r="499" spans="2:54" ht="15.75" customHeight="1" x14ac:dyDescent="0.3">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row>
    <row r="500" spans="2:54" ht="15.75" customHeight="1" x14ac:dyDescent="0.3">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row>
    <row r="501" spans="2:54" ht="15.75" customHeight="1" x14ac:dyDescent="0.3">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row>
    <row r="502" spans="2:54" ht="15.75" customHeight="1" x14ac:dyDescent="0.3">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row>
    <row r="503" spans="2:54" ht="15.75" customHeight="1" x14ac:dyDescent="0.3">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row>
    <row r="504" spans="2:54" ht="15.75" customHeight="1" x14ac:dyDescent="0.3">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row>
    <row r="505" spans="2:54" ht="15.75" customHeight="1" x14ac:dyDescent="0.3">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row>
    <row r="506" spans="2:54" ht="15.75" customHeight="1" x14ac:dyDescent="0.3">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row>
    <row r="507" spans="2:54" ht="15.75" customHeight="1" x14ac:dyDescent="0.3">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row>
    <row r="508" spans="2:54" ht="15.75" customHeight="1" x14ac:dyDescent="0.3">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row>
    <row r="509" spans="2:54" ht="15.75" customHeight="1" x14ac:dyDescent="0.3">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row>
    <row r="510" spans="2:54" ht="15.75" customHeight="1" x14ac:dyDescent="0.3">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row>
    <row r="511" spans="2:54" ht="15.75" customHeight="1" x14ac:dyDescent="0.3">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row>
    <row r="512" spans="2:54" ht="15.75" customHeight="1" x14ac:dyDescent="0.3">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row>
    <row r="513" spans="2:54" ht="15.75" customHeight="1" x14ac:dyDescent="0.3">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row>
    <row r="514" spans="2:54" ht="15.75" customHeight="1" x14ac:dyDescent="0.3">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row>
    <row r="515" spans="2:54" ht="15.75" customHeight="1" x14ac:dyDescent="0.3">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row>
    <row r="516" spans="2:54" ht="15.75" customHeight="1" x14ac:dyDescent="0.3">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row>
    <row r="517" spans="2:54" ht="15.75" customHeight="1" x14ac:dyDescent="0.3">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row>
    <row r="518" spans="2:54" ht="15.75" customHeight="1" x14ac:dyDescent="0.3">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row>
    <row r="519" spans="2:54" ht="15.75" customHeight="1" x14ac:dyDescent="0.3">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row>
    <row r="520" spans="2:54" ht="15.75" customHeight="1" x14ac:dyDescent="0.3">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row>
    <row r="521" spans="2:54" ht="15.75" customHeight="1" x14ac:dyDescent="0.3">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row>
    <row r="522" spans="2:54" ht="15.75" customHeight="1" x14ac:dyDescent="0.3">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row>
    <row r="523" spans="2:54" ht="15.75" customHeight="1" x14ac:dyDescent="0.3">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row>
    <row r="524" spans="2:54" ht="15.75" customHeight="1" x14ac:dyDescent="0.3">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row>
    <row r="525" spans="2:54" ht="15.75" customHeight="1" x14ac:dyDescent="0.3">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row>
    <row r="526" spans="2:54" ht="15.75" customHeight="1" x14ac:dyDescent="0.3">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row>
    <row r="527" spans="2:54" ht="15.75" customHeight="1" x14ac:dyDescent="0.3">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row>
    <row r="528" spans="2:54" ht="15.75" customHeight="1" x14ac:dyDescent="0.3">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row>
    <row r="529" spans="2:54" ht="15.75" customHeight="1" x14ac:dyDescent="0.3">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row>
    <row r="530" spans="2:54" ht="15.75" customHeight="1" x14ac:dyDescent="0.3">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row>
    <row r="531" spans="2:54" ht="15.75" customHeight="1" x14ac:dyDescent="0.3">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row>
    <row r="532" spans="2:54" ht="15.75" customHeight="1" x14ac:dyDescent="0.3">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row>
    <row r="533" spans="2:54" ht="15.75" customHeight="1" x14ac:dyDescent="0.3">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row>
    <row r="534" spans="2:54" ht="15.75" customHeight="1" x14ac:dyDescent="0.3">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row>
    <row r="535" spans="2:54" ht="15.75" customHeight="1" x14ac:dyDescent="0.3">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row>
    <row r="536" spans="2:54" ht="15.75" customHeight="1" x14ac:dyDescent="0.3">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row>
    <row r="537" spans="2:54" ht="15.75" customHeight="1" x14ac:dyDescent="0.3">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row>
    <row r="538" spans="2:54" ht="15.75" customHeight="1" x14ac:dyDescent="0.3">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row>
    <row r="539" spans="2:54" ht="15.75" customHeight="1" x14ac:dyDescent="0.3">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row>
    <row r="540" spans="2:54" ht="15.75" customHeight="1" x14ac:dyDescent="0.3">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row>
    <row r="541" spans="2:54" ht="15.75" customHeight="1" x14ac:dyDescent="0.3">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row>
    <row r="542" spans="2:54" ht="15.75" customHeight="1" x14ac:dyDescent="0.3">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row>
    <row r="543" spans="2:54" ht="15.75" customHeight="1" x14ac:dyDescent="0.3">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row>
    <row r="544" spans="2:54" ht="15.75" customHeight="1" x14ac:dyDescent="0.3">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row>
    <row r="545" spans="2:54" ht="15.75" customHeight="1" x14ac:dyDescent="0.3">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row>
    <row r="546" spans="2:54" ht="15.75" customHeight="1" x14ac:dyDescent="0.3">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row>
    <row r="547" spans="2:54" ht="15.75" customHeight="1" x14ac:dyDescent="0.3">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row>
    <row r="548" spans="2:54" ht="15.75" customHeight="1" x14ac:dyDescent="0.3">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row>
    <row r="549" spans="2:54" ht="15.75" customHeight="1" x14ac:dyDescent="0.3">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row>
    <row r="550" spans="2:54" ht="15.75" customHeight="1" x14ac:dyDescent="0.3">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row>
    <row r="551" spans="2:54" ht="15.75" customHeight="1" x14ac:dyDescent="0.3">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row>
    <row r="552" spans="2:54" ht="15.75" customHeight="1" x14ac:dyDescent="0.3">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row>
    <row r="553" spans="2:54" ht="15.75" customHeight="1" x14ac:dyDescent="0.3">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row>
    <row r="554" spans="2:54" ht="15.75" customHeight="1" x14ac:dyDescent="0.3">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row>
    <row r="555" spans="2:54" ht="15.75" customHeight="1" x14ac:dyDescent="0.3">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row>
    <row r="556" spans="2:54" ht="15.75" customHeight="1" x14ac:dyDescent="0.3">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row>
    <row r="557" spans="2:54" ht="15.75" customHeight="1" x14ac:dyDescent="0.3">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row>
    <row r="558" spans="2:54" ht="15.75" customHeight="1" x14ac:dyDescent="0.3">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row>
    <row r="559" spans="2:54" ht="15.75" customHeight="1" x14ac:dyDescent="0.3">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row>
    <row r="560" spans="2:54" ht="15.75" customHeight="1" x14ac:dyDescent="0.3">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row>
    <row r="561" spans="2:54" ht="15.75" customHeight="1" x14ac:dyDescent="0.3">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row>
    <row r="562" spans="2:54" ht="15.75" customHeight="1" x14ac:dyDescent="0.3">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row>
    <row r="563" spans="2:54" ht="15.75" customHeight="1" x14ac:dyDescent="0.3">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row>
    <row r="564" spans="2:54" ht="15.75" customHeight="1" x14ac:dyDescent="0.3">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row>
    <row r="565" spans="2:54" ht="15.75" customHeight="1" x14ac:dyDescent="0.3">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row>
    <row r="566" spans="2:54" ht="15.75" customHeight="1" x14ac:dyDescent="0.3">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row>
    <row r="567" spans="2:54" ht="15.75" customHeight="1" x14ac:dyDescent="0.3">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row>
    <row r="568" spans="2:54" ht="15.75" customHeight="1" x14ac:dyDescent="0.3">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row>
    <row r="569" spans="2:54" ht="15.75" customHeight="1" x14ac:dyDescent="0.3">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row>
    <row r="570" spans="2:54" ht="15.75" customHeight="1" x14ac:dyDescent="0.3">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row>
    <row r="571" spans="2:54" ht="15.75" customHeight="1" x14ac:dyDescent="0.3">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row>
    <row r="572" spans="2:54" ht="15.75" customHeight="1" x14ac:dyDescent="0.3">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row>
    <row r="573" spans="2:54" ht="15.75" customHeight="1" x14ac:dyDescent="0.3">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row>
    <row r="574" spans="2:54" ht="15.75" customHeight="1" x14ac:dyDescent="0.3">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row>
    <row r="575" spans="2:54" ht="15.75" customHeight="1" x14ac:dyDescent="0.3">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row>
    <row r="576" spans="2:54" ht="15.75" customHeight="1" x14ac:dyDescent="0.3">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row>
    <row r="577" spans="2:54" ht="15.75" customHeight="1" x14ac:dyDescent="0.3">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row>
    <row r="578" spans="2:54" ht="15.75" customHeight="1" x14ac:dyDescent="0.3">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row>
    <row r="579" spans="2:54" ht="15.75" customHeight="1" x14ac:dyDescent="0.3">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row>
    <row r="580" spans="2:54" ht="15.75" customHeight="1" x14ac:dyDescent="0.3">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row>
    <row r="581" spans="2:54" ht="15.75" customHeight="1" x14ac:dyDescent="0.3">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row>
    <row r="582" spans="2:54" ht="15.75" customHeight="1" x14ac:dyDescent="0.3">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row>
    <row r="583" spans="2:54" ht="15.75" customHeight="1" x14ac:dyDescent="0.3">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row>
    <row r="584" spans="2:54" ht="15.75" customHeight="1" x14ac:dyDescent="0.3">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row>
    <row r="585" spans="2:54" ht="15.75" customHeight="1" x14ac:dyDescent="0.3">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row>
    <row r="586" spans="2:54" ht="15.75" customHeight="1" x14ac:dyDescent="0.3">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row>
    <row r="587" spans="2:54" ht="15.75" customHeight="1" x14ac:dyDescent="0.3">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row>
    <row r="588" spans="2:54" ht="15.75" customHeight="1" x14ac:dyDescent="0.3">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row>
    <row r="589" spans="2:54" ht="15.75" customHeight="1" x14ac:dyDescent="0.3">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row>
    <row r="590" spans="2:54" ht="15.75" customHeight="1" x14ac:dyDescent="0.3">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row>
    <row r="591" spans="2:54" ht="15.75" customHeight="1" x14ac:dyDescent="0.3">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row>
    <row r="592" spans="2:54" ht="15.75" customHeight="1" x14ac:dyDescent="0.3">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row>
    <row r="593" spans="2:54" ht="15.75" customHeight="1" x14ac:dyDescent="0.3">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row>
    <row r="594" spans="2:54" ht="15.75" customHeight="1" x14ac:dyDescent="0.3">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row>
    <row r="595" spans="2:54" ht="15.75" customHeight="1" x14ac:dyDescent="0.3">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row>
    <row r="596" spans="2:54" ht="15.75" customHeight="1" x14ac:dyDescent="0.3">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row>
    <row r="597" spans="2:54" ht="15.75" customHeight="1" x14ac:dyDescent="0.3">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row>
    <row r="598" spans="2:54" ht="15.75" customHeight="1" x14ac:dyDescent="0.3">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row>
    <row r="599" spans="2:54" ht="15.75" customHeight="1" x14ac:dyDescent="0.3">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row>
    <row r="600" spans="2:54" ht="15.75" customHeight="1" x14ac:dyDescent="0.3">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row>
    <row r="601" spans="2:54" ht="15.75" customHeight="1" x14ac:dyDescent="0.3">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row>
    <row r="602" spans="2:54" ht="15.75" customHeight="1" x14ac:dyDescent="0.3">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row>
    <row r="603" spans="2:54" ht="15.75" customHeight="1" x14ac:dyDescent="0.3">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row>
    <row r="604" spans="2:54" ht="15.75" customHeight="1" x14ac:dyDescent="0.3">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row>
    <row r="605" spans="2:54" ht="15.75" customHeight="1" x14ac:dyDescent="0.3">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row>
    <row r="606" spans="2:54" ht="15.75" customHeight="1" x14ac:dyDescent="0.3">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row>
    <row r="607" spans="2:54" ht="15.75" customHeight="1" x14ac:dyDescent="0.3">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row>
    <row r="608" spans="2:54" ht="15.75" customHeight="1" x14ac:dyDescent="0.3">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row>
    <row r="609" spans="2:54" ht="15.75" customHeight="1" x14ac:dyDescent="0.3">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row>
    <row r="610" spans="2:54" ht="15.75" customHeight="1" x14ac:dyDescent="0.3">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row>
    <row r="611" spans="2:54" ht="15.75" customHeight="1" x14ac:dyDescent="0.3">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row>
    <row r="612" spans="2:54" ht="15.75" customHeight="1" x14ac:dyDescent="0.3">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row>
    <row r="613" spans="2:54" ht="15.75" customHeight="1" x14ac:dyDescent="0.3">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row>
    <row r="614" spans="2:54" ht="15.75" customHeight="1" x14ac:dyDescent="0.3">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row>
    <row r="615" spans="2:54" ht="15.75" customHeight="1" x14ac:dyDescent="0.3">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row>
    <row r="616" spans="2:54" ht="15.75" customHeight="1" x14ac:dyDescent="0.3">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row>
    <row r="617" spans="2:54" ht="15.75" customHeight="1" x14ac:dyDescent="0.3">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row>
    <row r="618" spans="2:54" ht="15.75" customHeight="1" x14ac:dyDescent="0.3">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row>
    <row r="619" spans="2:54" ht="15.75" customHeight="1" x14ac:dyDescent="0.3">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row>
    <row r="620" spans="2:54" ht="15.75" customHeight="1" x14ac:dyDescent="0.3">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row>
    <row r="621" spans="2:54" ht="15.75" customHeight="1" x14ac:dyDescent="0.3">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row>
    <row r="622" spans="2:54" ht="15.75" customHeight="1" x14ac:dyDescent="0.3">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row>
    <row r="623" spans="2:54" ht="15.75" customHeight="1" x14ac:dyDescent="0.3">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row>
    <row r="624" spans="2:54" ht="15.75" customHeight="1" x14ac:dyDescent="0.3">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row>
    <row r="625" spans="2:54" ht="15.75" customHeight="1" x14ac:dyDescent="0.3">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row>
    <row r="626" spans="2:54" ht="15.75" customHeight="1" x14ac:dyDescent="0.3">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row>
    <row r="627" spans="2:54" ht="15.75" customHeight="1" x14ac:dyDescent="0.3">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row>
    <row r="628" spans="2:54" ht="15.75" customHeight="1" x14ac:dyDescent="0.3">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row>
    <row r="629" spans="2:54" ht="15.75" customHeight="1" x14ac:dyDescent="0.3">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row>
    <row r="630" spans="2:54" ht="15.75" customHeight="1" x14ac:dyDescent="0.3">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row>
    <row r="631" spans="2:54" ht="15.75" customHeight="1" x14ac:dyDescent="0.3">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row>
    <row r="632" spans="2:54" ht="15.75" customHeight="1" x14ac:dyDescent="0.3">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row>
    <row r="633" spans="2:54" ht="15.75" customHeight="1" x14ac:dyDescent="0.3">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row>
    <row r="634" spans="2:54" ht="15.75" customHeight="1" x14ac:dyDescent="0.3">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row>
    <row r="635" spans="2:54" ht="15.75" customHeight="1" x14ac:dyDescent="0.3">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row>
    <row r="636" spans="2:54" ht="15.75" customHeight="1" x14ac:dyDescent="0.3">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row>
    <row r="637" spans="2:54" ht="15.75" customHeight="1" x14ac:dyDescent="0.3">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row>
    <row r="638" spans="2:54" ht="15.75" customHeight="1" x14ac:dyDescent="0.3">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row>
    <row r="639" spans="2:54" ht="15.75" customHeight="1" x14ac:dyDescent="0.3">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row>
    <row r="640" spans="2:54" ht="15.75" customHeight="1" x14ac:dyDescent="0.3">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row>
    <row r="641" spans="2:54" ht="15.75" customHeight="1" x14ac:dyDescent="0.3">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row>
    <row r="642" spans="2:54" ht="15.75" customHeight="1" x14ac:dyDescent="0.3">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row>
    <row r="643" spans="2:54" ht="15.75" customHeight="1" x14ac:dyDescent="0.3">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row>
    <row r="644" spans="2:54" ht="15.75" customHeight="1" x14ac:dyDescent="0.3">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row>
    <row r="645" spans="2:54" ht="15.75" customHeight="1" x14ac:dyDescent="0.3">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row>
    <row r="646" spans="2:54" ht="15.75" customHeight="1" x14ac:dyDescent="0.3">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row>
    <row r="647" spans="2:54" ht="15.75" customHeight="1" x14ac:dyDescent="0.3">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row>
    <row r="648" spans="2:54" ht="15.75" customHeight="1" x14ac:dyDescent="0.3">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row>
    <row r="649" spans="2:54" ht="15.75" customHeight="1" x14ac:dyDescent="0.3">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row>
    <row r="650" spans="2:54" ht="15.75" customHeight="1" x14ac:dyDescent="0.3">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row>
    <row r="651" spans="2:54" ht="15.75" customHeight="1" x14ac:dyDescent="0.3">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row>
    <row r="652" spans="2:54" ht="15.75" customHeight="1" x14ac:dyDescent="0.3">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row>
    <row r="653" spans="2:54" ht="15.75" customHeight="1" x14ac:dyDescent="0.3">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row>
    <row r="654" spans="2:54" ht="15.75" customHeight="1" x14ac:dyDescent="0.3">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row>
    <row r="655" spans="2:54" ht="15.75" customHeight="1" x14ac:dyDescent="0.3">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row>
    <row r="656" spans="2:54" ht="15.75" customHeight="1" x14ac:dyDescent="0.3">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row>
    <row r="657" spans="2:54" ht="15.75" customHeight="1" x14ac:dyDescent="0.3">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row>
    <row r="658" spans="2:54" ht="15.75" customHeight="1" x14ac:dyDescent="0.3">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row>
    <row r="659" spans="2:54" ht="15.75" customHeight="1" x14ac:dyDescent="0.3">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row>
    <row r="660" spans="2:54" ht="15.75" customHeight="1" x14ac:dyDescent="0.3">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row>
    <row r="661" spans="2:54" ht="15.75" customHeight="1" x14ac:dyDescent="0.3">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row>
    <row r="662" spans="2:54" ht="15.75" customHeight="1" x14ac:dyDescent="0.3">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row>
    <row r="663" spans="2:54" ht="15.75" customHeight="1" x14ac:dyDescent="0.3">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row>
    <row r="664" spans="2:54" ht="15.75" customHeight="1" x14ac:dyDescent="0.3">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row>
    <row r="665" spans="2:54" ht="15.75" customHeight="1" x14ac:dyDescent="0.3">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row>
    <row r="666" spans="2:54" ht="15.75" customHeight="1" x14ac:dyDescent="0.3">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row>
    <row r="667" spans="2:54" ht="15.75" customHeight="1" x14ac:dyDescent="0.3">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row>
    <row r="668" spans="2:54" ht="15.75" customHeight="1" x14ac:dyDescent="0.3">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row>
    <row r="669" spans="2:54" ht="15.75" customHeight="1" x14ac:dyDescent="0.3">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row>
    <row r="670" spans="2:54" ht="15.75" customHeight="1" x14ac:dyDescent="0.3">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row>
    <row r="671" spans="2:54" ht="15.75" customHeight="1" x14ac:dyDescent="0.3">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row>
    <row r="672" spans="2:54" ht="15.75" customHeight="1" x14ac:dyDescent="0.3">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row>
    <row r="673" spans="2:54" ht="15.75" customHeight="1" x14ac:dyDescent="0.3">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row>
    <row r="674" spans="2:54" ht="15.75" customHeight="1" x14ac:dyDescent="0.3">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row>
    <row r="675" spans="2:54" ht="15.75" customHeight="1" x14ac:dyDescent="0.3">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row>
    <row r="676" spans="2:54" ht="15.75" customHeight="1" x14ac:dyDescent="0.3">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row>
    <row r="677" spans="2:54" ht="15.75" customHeight="1" x14ac:dyDescent="0.3">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row>
    <row r="678" spans="2:54" ht="15.75" customHeight="1" x14ac:dyDescent="0.3">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row>
    <row r="679" spans="2:54" ht="15.75" customHeight="1" x14ac:dyDescent="0.3">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row>
    <row r="680" spans="2:54" ht="15.75" customHeight="1" x14ac:dyDescent="0.3">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row>
    <row r="681" spans="2:54" ht="15.75" customHeight="1" x14ac:dyDescent="0.3">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row>
    <row r="682" spans="2:54" ht="15.75" customHeight="1" x14ac:dyDescent="0.3">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row>
    <row r="683" spans="2:54" ht="15.75" customHeight="1" x14ac:dyDescent="0.3">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row>
    <row r="684" spans="2:54" ht="15.75" customHeight="1" x14ac:dyDescent="0.3">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row>
    <row r="685" spans="2:54" ht="15.75" customHeight="1" x14ac:dyDescent="0.3">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row>
    <row r="686" spans="2:54" ht="15.75" customHeight="1" x14ac:dyDescent="0.3">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row>
    <row r="687" spans="2:54" ht="15.75" customHeight="1" x14ac:dyDescent="0.3">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row>
    <row r="688" spans="2:54" ht="15.75" customHeight="1" x14ac:dyDescent="0.3">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row>
    <row r="689" spans="2:54" ht="15.75" customHeight="1" x14ac:dyDescent="0.3">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row>
    <row r="690" spans="2:54" ht="15.75" customHeight="1" x14ac:dyDescent="0.3">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row>
    <row r="691" spans="2:54" ht="15.75" customHeight="1" x14ac:dyDescent="0.3">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row>
    <row r="692" spans="2:54" ht="15.75" customHeight="1" x14ac:dyDescent="0.3">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row>
    <row r="693" spans="2:54" ht="15.75" customHeight="1" x14ac:dyDescent="0.3">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row>
    <row r="694" spans="2:54" ht="15.75" customHeight="1" x14ac:dyDescent="0.3">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row>
    <row r="695" spans="2:54" ht="15.75" customHeight="1" x14ac:dyDescent="0.3">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row>
    <row r="696" spans="2:54" ht="15.75" customHeight="1" x14ac:dyDescent="0.3">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row>
    <row r="697" spans="2:54" ht="15.75" customHeight="1" x14ac:dyDescent="0.3">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row>
    <row r="698" spans="2:54" ht="15.75" customHeight="1" x14ac:dyDescent="0.3">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row>
    <row r="699" spans="2:54" ht="15.75" customHeight="1" x14ac:dyDescent="0.3">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row>
    <row r="700" spans="2:54" ht="15.75" customHeight="1" x14ac:dyDescent="0.3">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row>
    <row r="701" spans="2:54" ht="15.75" customHeight="1" x14ac:dyDescent="0.3">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row>
    <row r="702" spans="2:54" ht="15.75" customHeight="1" x14ac:dyDescent="0.3">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row>
    <row r="703" spans="2:54" ht="15.75" customHeight="1" x14ac:dyDescent="0.3">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row>
    <row r="704" spans="2:54" ht="15.75" customHeight="1" x14ac:dyDescent="0.3">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row>
    <row r="705" spans="2:54" ht="15.75" customHeight="1" x14ac:dyDescent="0.3">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row>
    <row r="706" spans="2:54" ht="15.75" customHeight="1" x14ac:dyDescent="0.3">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row>
    <row r="707" spans="2:54" ht="15.75" customHeight="1" x14ac:dyDescent="0.3">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row>
    <row r="708" spans="2:54" ht="15.75" customHeight="1" x14ac:dyDescent="0.3">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row>
    <row r="709" spans="2:54" ht="15.75" customHeight="1" x14ac:dyDescent="0.3">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row>
    <row r="710" spans="2:54" ht="15.75" customHeight="1" x14ac:dyDescent="0.3">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row>
    <row r="711" spans="2:54" ht="15.75" customHeight="1" x14ac:dyDescent="0.3">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row>
    <row r="712" spans="2:54" ht="15.75" customHeight="1" x14ac:dyDescent="0.3">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row>
    <row r="713" spans="2:54" ht="15.75" customHeight="1" x14ac:dyDescent="0.3">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row>
    <row r="714" spans="2:54" ht="15.75" customHeight="1" x14ac:dyDescent="0.3">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row>
    <row r="715" spans="2:54" ht="15.75" customHeight="1" x14ac:dyDescent="0.3">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row>
    <row r="716" spans="2:54" ht="15.75" customHeight="1" x14ac:dyDescent="0.3">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row>
    <row r="717" spans="2:54" ht="15.75" customHeight="1" x14ac:dyDescent="0.3">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row>
    <row r="718" spans="2:54" ht="15.75" customHeight="1" x14ac:dyDescent="0.3">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row>
    <row r="719" spans="2:54" ht="15.75" customHeight="1" x14ac:dyDescent="0.3">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row>
    <row r="720" spans="2:54" ht="15.75" customHeight="1" x14ac:dyDescent="0.3">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row>
    <row r="721" spans="2:54" ht="15.75" customHeight="1" x14ac:dyDescent="0.3">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row>
    <row r="722" spans="2:54" ht="15.75" customHeight="1" x14ac:dyDescent="0.3">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row>
    <row r="723" spans="2:54" ht="15.75" customHeight="1" x14ac:dyDescent="0.3">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row>
    <row r="724" spans="2:54" ht="15.75" customHeight="1" x14ac:dyDescent="0.3">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row>
    <row r="725" spans="2:54" ht="15.75" customHeight="1" x14ac:dyDescent="0.3">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row>
    <row r="726" spans="2:54" ht="15.75" customHeight="1" x14ac:dyDescent="0.3">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row>
    <row r="727" spans="2:54" ht="15.75" customHeight="1" x14ac:dyDescent="0.3">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row>
    <row r="728" spans="2:54" ht="15.75" customHeight="1" x14ac:dyDescent="0.3">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row>
    <row r="729" spans="2:54" ht="15.75" customHeight="1" x14ac:dyDescent="0.3">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row>
    <row r="730" spans="2:54" ht="15.75" customHeight="1" x14ac:dyDescent="0.3">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row>
    <row r="731" spans="2:54" ht="15.75" customHeight="1" x14ac:dyDescent="0.3">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row>
    <row r="732" spans="2:54" ht="15.75" customHeight="1" x14ac:dyDescent="0.3">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row>
    <row r="733" spans="2:54" ht="15.75" customHeight="1" x14ac:dyDescent="0.3">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row>
    <row r="734" spans="2:54" ht="15.75" customHeight="1" x14ac:dyDescent="0.3">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row>
    <row r="735" spans="2:54" ht="15.75" customHeight="1" x14ac:dyDescent="0.3">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row>
    <row r="736" spans="2:54" ht="15.75" customHeight="1" x14ac:dyDescent="0.3">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row>
    <row r="737" spans="2:54" ht="15.75" customHeight="1" x14ac:dyDescent="0.3">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row>
    <row r="738" spans="2:54" ht="15.75" customHeight="1" x14ac:dyDescent="0.3">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row>
    <row r="739" spans="2:54" ht="15.75" customHeight="1" x14ac:dyDescent="0.3">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row>
    <row r="740" spans="2:54" ht="15.75" customHeight="1" x14ac:dyDescent="0.3">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row>
    <row r="741" spans="2:54" ht="15.75" customHeight="1" x14ac:dyDescent="0.3">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row>
    <row r="742" spans="2:54" ht="15.75" customHeight="1" x14ac:dyDescent="0.3">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row>
    <row r="743" spans="2:54" ht="15.75" customHeight="1" x14ac:dyDescent="0.3">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row>
    <row r="744" spans="2:54" ht="15.75" customHeight="1" x14ac:dyDescent="0.3">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row>
    <row r="745" spans="2:54" ht="15.75" customHeight="1" x14ac:dyDescent="0.3">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row>
    <row r="746" spans="2:54" ht="15.75" customHeight="1" x14ac:dyDescent="0.3">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row>
    <row r="747" spans="2:54" ht="15.75" customHeight="1" x14ac:dyDescent="0.3">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row>
    <row r="748" spans="2:54" ht="15.75" customHeight="1" x14ac:dyDescent="0.3">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row>
    <row r="749" spans="2:54" ht="15.75" customHeight="1" x14ac:dyDescent="0.3">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row>
    <row r="750" spans="2:54" ht="15.75" customHeight="1" x14ac:dyDescent="0.3">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row>
    <row r="751" spans="2:54" ht="15.75" customHeight="1" x14ac:dyDescent="0.3">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row>
    <row r="752" spans="2:54" ht="15.75" customHeight="1" x14ac:dyDescent="0.3">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row>
    <row r="753" spans="2:54" ht="15.75" customHeight="1" x14ac:dyDescent="0.3">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row>
    <row r="754" spans="2:54" ht="15.75" customHeight="1" x14ac:dyDescent="0.3">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row>
    <row r="755" spans="2:54" ht="15.75" customHeight="1" x14ac:dyDescent="0.3">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row>
    <row r="756" spans="2:54" ht="15.75" customHeight="1" x14ac:dyDescent="0.3">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row>
    <row r="757" spans="2:54" ht="15.75" customHeight="1" x14ac:dyDescent="0.3">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row>
    <row r="758" spans="2:54" ht="15.75" customHeight="1" x14ac:dyDescent="0.3">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row>
    <row r="759" spans="2:54" ht="15.75" customHeight="1" x14ac:dyDescent="0.3">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row>
    <row r="760" spans="2:54" ht="15.75" customHeight="1" x14ac:dyDescent="0.3">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row>
    <row r="761" spans="2:54" ht="15.75" customHeight="1" x14ac:dyDescent="0.3">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row>
    <row r="762" spans="2:54" ht="15.75" customHeight="1" x14ac:dyDescent="0.3">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row>
    <row r="763" spans="2:54" ht="15.75" customHeight="1" x14ac:dyDescent="0.3">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row>
    <row r="764" spans="2:54" ht="15.75" customHeight="1" x14ac:dyDescent="0.3">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row>
    <row r="765" spans="2:54" ht="15.75" customHeight="1" x14ac:dyDescent="0.3">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row>
    <row r="766" spans="2:54" ht="15.75" customHeight="1" x14ac:dyDescent="0.3">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row>
    <row r="767" spans="2:54" ht="15.75" customHeight="1" x14ac:dyDescent="0.3">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row>
    <row r="768" spans="2:54" ht="15.75" customHeight="1" x14ac:dyDescent="0.3">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row>
    <row r="769" spans="2:54" ht="15.75" customHeight="1" x14ac:dyDescent="0.3">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row>
    <row r="770" spans="2:54" ht="15.75" customHeight="1" x14ac:dyDescent="0.3">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row>
    <row r="771" spans="2:54" ht="15.75" customHeight="1" x14ac:dyDescent="0.3">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row>
    <row r="772" spans="2:54" ht="15.75" customHeight="1" x14ac:dyDescent="0.3">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row>
    <row r="773" spans="2:54" ht="15.75" customHeight="1" x14ac:dyDescent="0.3">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row>
    <row r="774" spans="2:54" ht="15.75" customHeight="1" x14ac:dyDescent="0.3">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row>
    <row r="775" spans="2:54" ht="15.75" customHeight="1" x14ac:dyDescent="0.3">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row>
    <row r="776" spans="2:54" ht="15.75" customHeight="1" x14ac:dyDescent="0.3">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row>
    <row r="777" spans="2:54" ht="15.75" customHeight="1" x14ac:dyDescent="0.3">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row>
    <row r="778" spans="2:54" ht="15.75" customHeight="1" x14ac:dyDescent="0.3">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row>
    <row r="779" spans="2:54" ht="15.75" customHeight="1" x14ac:dyDescent="0.3">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row>
    <row r="780" spans="2:54" ht="15.75" customHeight="1" x14ac:dyDescent="0.3">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row>
    <row r="781" spans="2:54" ht="15.75" customHeight="1" x14ac:dyDescent="0.3">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row>
    <row r="782" spans="2:54" ht="15.75" customHeight="1" x14ac:dyDescent="0.3">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row>
    <row r="783" spans="2:54" ht="15.75" customHeight="1" x14ac:dyDescent="0.3">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row>
    <row r="784" spans="2:54" ht="15.75" customHeight="1" x14ac:dyDescent="0.3">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row>
    <row r="785" spans="2:54" ht="15.75" customHeight="1" x14ac:dyDescent="0.3">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row>
    <row r="786" spans="2:54" ht="15.75" customHeight="1" x14ac:dyDescent="0.3">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row>
    <row r="787" spans="2:54" ht="15.75" customHeight="1" x14ac:dyDescent="0.3">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row>
    <row r="788" spans="2:54" ht="15.75" customHeight="1" x14ac:dyDescent="0.3">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row>
    <row r="789" spans="2:54" ht="15.75" customHeight="1" x14ac:dyDescent="0.3">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row>
    <row r="790" spans="2:54" ht="15.75" customHeight="1" x14ac:dyDescent="0.3">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row>
    <row r="791" spans="2:54" ht="15.75" customHeight="1" x14ac:dyDescent="0.3">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row>
    <row r="792" spans="2:54" ht="15.75" customHeight="1" x14ac:dyDescent="0.3">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row>
    <row r="793" spans="2:54" ht="15.75" customHeight="1" x14ac:dyDescent="0.3">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row>
    <row r="794" spans="2:54" ht="15.75" customHeight="1" x14ac:dyDescent="0.3">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row>
    <row r="795" spans="2:54" ht="15.75" customHeight="1" x14ac:dyDescent="0.3">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row>
    <row r="796" spans="2:54" ht="15.75" customHeight="1" x14ac:dyDescent="0.3">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row>
    <row r="797" spans="2:54" ht="15.75" customHeight="1" x14ac:dyDescent="0.3">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row>
    <row r="798" spans="2:54" ht="15.75" customHeight="1" x14ac:dyDescent="0.3">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row>
    <row r="799" spans="2:54" ht="15.75" customHeight="1" x14ac:dyDescent="0.3">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row>
    <row r="800" spans="2:54" ht="15.75" customHeight="1" x14ac:dyDescent="0.3">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row>
    <row r="801" spans="2:54" ht="15.75" customHeight="1" x14ac:dyDescent="0.3">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row>
    <row r="802" spans="2:54" ht="15.75" customHeight="1" x14ac:dyDescent="0.3">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row>
    <row r="803" spans="2:54" ht="15.75" customHeight="1" x14ac:dyDescent="0.3">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row>
    <row r="804" spans="2:54" ht="15.75" customHeight="1" x14ac:dyDescent="0.3">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row>
    <row r="805" spans="2:54" ht="15.75" customHeight="1" x14ac:dyDescent="0.3">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row>
    <row r="806" spans="2:54" ht="15.75" customHeight="1" x14ac:dyDescent="0.3">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row>
    <row r="807" spans="2:54" ht="15.75" customHeight="1" x14ac:dyDescent="0.3">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row>
    <row r="808" spans="2:54" ht="15.75" customHeight="1" x14ac:dyDescent="0.3">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row>
    <row r="809" spans="2:54" ht="15.75" customHeight="1" x14ac:dyDescent="0.3">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row>
    <row r="810" spans="2:54" ht="15.75" customHeight="1" x14ac:dyDescent="0.3">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row>
    <row r="811" spans="2:54" ht="15.75" customHeight="1" x14ac:dyDescent="0.3">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row>
    <row r="812" spans="2:54" ht="15.75" customHeight="1" x14ac:dyDescent="0.3">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row>
    <row r="813" spans="2:54" ht="15.75" customHeight="1" x14ac:dyDescent="0.3">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row>
    <row r="814" spans="2:54" ht="15.75" customHeight="1" x14ac:dyDescent="0.3">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row>
    <row r="815" spans="2:54" ht="15.75" customHeight="1" x14ac:dyDescent="0.3">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row>
    <row r="816" spans="2:54" ht="15.75" customHeight="1" x14ac:dyDescent="0.3">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row>
    <row r="817" spans="2:54" ht="15.75" customHeight="1" x14ac:dyDescent="0.3">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row>
    <row r="818" spans="2:54" ht="15.75" customHeight="1" x14ac:dyDescent="0.3">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row>
    <row r="819" spans="2:54" ht="15.75" customHeight="1" x14ac:dyDescent="0.3">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row>
    <row r="820" spans="2:54" ht="15.75" customHeight="1" x14ac:dyDescent="0.3">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row>
    <row r="821" spans="2:54" ht="15.75" customHeight="1" x14ac:dyDescent="0.3">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row>
    <row r="822" spans="2:54" ht="15.75" customHeight="1" x14ac:dyDescent="0.3">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row>
    <row r="823" spans="2:54" ht="15.75" customHeight="1" x14ac:dyDescent="0.3">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row>
    <row r="824" spans="2:54" ht="15.75" customHeight="1" x14ac:dyDescent="0.3">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row>
    <row r="825" spans="2:54" ht="15.75" customHeight="1" x14ac:dyDescent="0.3">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row>
    <row r="826" spans="2:54" ht="15.75" customHeight="1" x14ac:dyDescent="0.3">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row>
    <row r="827" spans="2:54" ht="15.75" customHeight="1" x14ac:dyDescent="0.3">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row>
    <row r="828" spans="2:54" ht="15.75" customHeight="1" x14ac:dyDescent="0.3">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row>
    <row r="829" spans="2:54" ht="15.75" customHeight="1" x14ac:dyDescent="0.3">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row>
    <row r="830" spans="2:54" ht="15.75" customHeight="1" x14ac:dyDescent="0.3">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row>
    <row r="831" spans="2:54" ht="15.75" customHeight="1" x14ac:dyDescent="0.3">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row>
    <row r="832" spans="2:54" ht="15.75" customHeight="1" x14ac:dyDescent="0.3">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row>
  </sheetData>
  <mergeCells count="2">
    <mergeCell ref="B1:BA1"/>
    <mergeCell ref="BB1:CQ1"/>
  </mergeCells>
  <phoneticPr fontId="47" type="noConversion"/>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2430-57FE-4DA2-9FC0-2BBCC70332CD}">
  <dimension ref="A1:CP832"/>
  <sheetViews>
    <sheetView showGridLines="0" zoomScale="72" zoomScaleNormal="72" workbookViewId="0">
      <pane xSplit="2" ySplit="3" topLeftCell="C4" activePane="bottomRight" state="frozen"/>
      <selection sqref="A1:AZ1"/>
      <selection pane="topRight" sqref="A1:AZ1"/>
      <selection pane="bottomLeft" sqref="A1:AZ1"/>
      <selection pane="bottomRight" activeCell="A2" sqref="A2"/>
    </sheetView>
  </sheetViews>
  <sheetFormatPr defaultColWidth="14.44140625" defaultRowHeight="15" customHeight="1" x14ac:dyDescent="0.3"/>
  <cols>
    <col min="1" max="1" width="21.44140625" bestFit="1" customWidth="1"/>
    <col min="2" max="2" width="7" bestFit="1" customWidth="1"/>
    <col min="3" max="3" width="20.109375" customWidth="1"/>
    <col min="4" max="10" width="11.44140625" customWidth="1"/>
    <col min="11" max="11" width="14" bestFit="1" customWidth="1"/>
    <col min="12" max="21" width="11.44140625" customWidth="1"/>
    <col min="22" max="22" width="7.109375" customWidth="1"/>
    <col min="23" max="23" width="18.109375" bestFit="1" customWidth="1"/>
    <col min="24" max="48" width="11.44140625" customWidth="1"/>
    <col min="49" max="49" width="19.44140625" bestFit="1" customWidth="1"/>
    <col min="50" max="52" width="11.44140625" customWidth="1"/>
    <col min="53" max="53" width="9.109375" customWidth="1"/>
  </cols>
  <sheetData>
    <row r="1" spans="1:94" ht="14.4" x14ac:dyDescent="0.3">
      <c r="A1" s="355"/>
      <c r="B1" s="352"/>
      <c r="C1" s="352"/>
      <c r="D1" s="352"/>
      <c r="E1" s="352"/>
      <c r="F1" s="352"/>
      <c r="G1" s="352"/>
      <c r="H1" s="352"/>
      <c r="I1" s="352"/>
      <c r="J1" s="352"/>
      <c r="K1" s="352"/>
      <c r="L1" s="352"/>
      <c r="M1" s="352"/>
      <c r="N1" s="352"/>
      <c r="O1" s="352"/>
      <c r="P1" s="352"/>
      <c r="Q1" s="352"/>
      <c r="R1" s="352"/>
      <c r="S1" s="352"/>
      <c r="T1" s="352"/>
      <c r="U1" s="352"/>
      <c r="V1" s="352"/>
      <c r="W1" s="352"/>
      <c r="X1" s="352"/>
      <c r="Y1" s="352"/>
      <c r="Z1" s="352"/>
      <c r="AA1" s="352"/>
      <c r="AB1" s="352"/>
      <c r="AC1" s="352"/>
      <c r="AD1" s="352"/>
      <c r="AE1" s="352"/>
      <c r="AF1" s="352"/>
      <c r="AG1" s="352"/>
      <c r="AH1" s="352"/>
      <c r="AI1" s="352"/>
      <c r="AJ1" s="352"/>
      <c r="AK1" s="352"/>
      <c r="AL1" s="352"/>
      <c r="AM1" s="352"/>
      <c r="AN1" s="352"/>
      <c r="AO1" s="352"/>
      <c r="AP1" s="352"/>
      <c r="AQ1" s="352"/>
      <c r="AR1" s="352"/>
      <c r="AS1" s="352"/>
      <c r="AT1" s="352"/>
      <c r="AU1" s="352"/>
      <c r="AV1" s="352"/>
      <c r="AW1" s="352"/>
      <c r="AX1" s="352"/>
      <c r="AY1" s="352"/>
      <c r="AZ1" s="352"/>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row>
    <row r="2" spans="1:94" ht="121.5" customHeight="1" x14ac:dyDescent="0.3">
      <c r="A2" s="125" t="s">
        <v>1071</v>
      </c>
      <c r="B2" s="49" t="s">
        <v>289</v>
      </c>
      <c r="C2" s="92" t="str">
        <f>'Indicator Data'!E2</f>
        <v>Physical Exposure to Earthquake MMI VI</v>
      </c>
      <c r="D2" s="92" t="str">
        <f>'Indicator Data'!F2</f>
        <v>Physical Exposure to Earthquake MMI VIII</v>
      </c>
      <c r="E2" s="92" t="str">
        <f>'Indicator Data'!G2</f>
        <v>Physical Exposure to Earthquake MMI VI (relative)</v>
      </c>
      <c r="F2" s="92" t="str">
        <f>'Indicator Data'!H2</f>
        <v>Physical Exposure to Earthquake MMI VIII (relative)</v>
      </c>
      <c r="G2" s="92" t="str">
        <f>'Indicator Data'!I2</f>
        <v>Physical Exposure to Extensive River flood  (relative)</v>
      </c>
      <c r="H2" s="92" t="str">
        <f>'Indicator Data'!J2</f>
        <v>Physical Extent of Intensive River Flood Inundation (absolute)</v>
      </c>
      <c r="I2" s="92" t="str">
        <f>'Indicator Data'!K2</f>
        <v>Physical Exposure to Extensive Flash Flood  (relative)</v>
      </c>
      <c r="J2" s="92" t="str">
        <f>'Indicator Data'!L2</f>
        <v>Intensive  Inundation (monsoon season)</v>
      </c>
      <c r="K2" s="92" t="str">
        <f>'Indicator Data'!M2</f>
        <v xml:space="preserve">Physical Extent to Extensive Storm Surge Area  (relative) </v>
      </c>
      <c r="L2" s="92" t="str">
        <f>'Indicator Data'!N2</f>
        <v xml:space="preserve">Physical Exposure to Intensive Storm Surge   (absolute)  </v>
      </c>
      <c r="M2" s="92" t="str">
        <f>'Indicator Data'!O2</f>
        <v>Physical Exposure to Intensive Landslide (relative)</v>
      </c>
      <c r="N2" s="92" t="str">
        <f>'Indicator Data'!P2</f>
        <v>Physical Exposure to Extensive Landslide (relative)</v>
      </c>
      <c r="O2" s="92" t="str">
        <f>'Indicator Data'!Q2</f>
        <v>Physical Exposure to Extensive Salinity (relative)</v>
      </c>
      <c r="P2" s="92" t="str">
        <f>'Indicator Data'!R2</f>
        <v>Physical Exposure to Intensive Lightning  (absolute)</v>
      </c>
      <c r="Q2" s="92" t="str">
        <f>'Indicator Data'!S2</f>
        <v xml:space="preserve">Physical Exposure to Intensive Riverbank Erosion (absolute) </v>
      </c>
      <c r="R2" s="92" t="str">
        <f>'Indicator Data'!T2</f>
        <v>Physical Exposure to Extensive Drought- Kharip (relative)</v>
      </c>
      <c r="S2" s="92" t="str">
        <f>'Indicator Data'!U2</f>
        <v>Physical Exposure to Extensive Drought-Rabi  (relative)</v>
      </c>
      <c r="T2" s="92" t="str">
        <f>'Indicator Data'!V2</f>
        <v>Incidents of COVID-19 Infections</v>
      </c>
      <c r="U2" s="92" t="str">
        <f>'Indicator Data'!W2</f>
        <v>Population Exposed to Dengue (vector borne)</v>
      </c>
      <c r="V2" s="92" t="str">
        <f>'Indicator Data'!X2</f>
        <v>Population Density</v>
      </c>
      <c r="W2" s="92" t="str">
        <f>'Indicator Data'!Y2</f>
        <v>Average Household Size</v>
      </c>
      <c r="X2" s="92" t="str">
        <f>'Indicator Data'!Z2</f>
        <v>Urban Population Growth</v>
      </c>
      <c r="Y2" s="92" t="str">
        <f>'Indicator Data'!AA2</f>
        <v>Population Living in Urban Areas</v>
      </c>
      <c r="Z2" s="92" t="str">
        <f>'Indicator Data'!AB2</f>
        <v xml:space="preserve">Population Living in Slums </v>
      </c>
      <c r="AA2" s="92" t="str">
        <f>'Indicator Data'!AC2</f>
        <v>Open Defecation</v>
      </c>
      <c r="AB2" s="92" t="str">
        <f>'Indicator Data'!AD2</f>
        <v>Children Under 5 (% of population)</v>
      </c>
      <c r="AC2" s="92" t="str">
        <f>'Indicator Data'!AE2</f>
        <v>IHR Capacity Score: Food Safety</v>
      </c>
      <c r="AD2" s="92" t="str">
        <f>'Indicator Data'!AF2</f>
        <v>Violent Conflict Probability</v>
      </c>
      <c r="AE2" s="92" t="str">
        <f>'Indicator Data'!AG2</f>
        <v>Highly Violent Conflict Probability</v>
      </c>
      <c r="AF2" s="92" t="str">
        <f>'Indicator Data'!AH2</f>
        <v>National Power Conflict Intensity (Highly Violent)</v>
      </c>
      <c r="AG2" s="92" t="str">
        <f>'Indicator Data'!AI2</f>
        <v>Subnational Conflict Intensity (Highly Violent)</v>
      </c>
      <c r="AH2" s="92" t="str">
        <f>'Indicator Data'!AJ2</f>
        <v>Human Development Index</v>
      </c>
      <c r="AI2" s="92" t="str">
        <f>'Indicator Data'!AK2</f>
        <v>Poor People</v>
      </c>
      <c r="AJ2" s="92" t="str">
        <f>'Indicator Data'!AL2</f>
        <v>Extremely Poor People</v>
      </c>
      <c r="AK2" s="92" t="str">
        <f>'Indicator Data'!AM2</f>
        <v>Unsustainable Livelihood Household (% of Agri and non-Agri day labor)</v>
      </c>
      <c r="AL2" s="92" t="str">
        <f>'Indicator Data'!AN2</f>
        <v>Income GINI Coefficient</v>
      </c>
      <c r="AM2" s="92" t="str">
        <f>'Indicator Data'!AO2</f>
        <v>Gender Parity Index (GPI) for Primary School</v>
      </c>
      <c r="AN2" s="92" t="str">
        <f>'Indicator Data'!AP2</f>
        <v xml:space="preserve">Gender Parity Index (GPI) for Lower Secondary School </v>
      </c>
      <c r="AO2" s="92" t="str">
        <f>'Indicator Data'!AQ2</f>
        <v>Gender Parity Index (GPI) for Upper Secondary School</v>
      </c>
      <c r="AP2" s="92" t="str">
        <f>'Indicator Data'!AR2</f>
        <v>Unemployment Rate</v>
      </c>
      <c r="AQ2" s="92" t="str">
        <f>'Indicator Data'!AS2</f>
        <v>Percentages of EGPP Coverage</v>
      </c>
      <c r="AR2" s="92" t="str">
        <f>'Indicator Data'!AT2</f>
        <v>Public Aid Per Capita (humanitarian and development)</v>
      </c>
      <c r="AS2" s="92" t="str">
        <f>'Indicator Data'!AU2</f>
        <v>Net ODA Received (% of GNI)</v>
      </c>
      <c r="AT2" s="92" t="str">
        <f>'Indicator Data'!AV2</f>
        <v>Volume of Remittances (in USD) as a proportion of total GDP (%)</v>
      </c>
      <c r="AU2" s="92" t="str">
        <f>'Indicator Data'!AW2</f>
        <v>Floating Population</v>
      </c>
      <c r="AV2" s="92" t="str">
        <f>'Indicator Data'!AX2</f>
        <v xml:space="preserve">Disaster Induced IDP </v>
      </c>
      <c r="AW2" s="92" t="str">
        <f>'Indicator Data'!AY2</f>
        <v>Asylum Seeker/ Refugee</v>
      </c>
      <c r="AX2" s="92" t="str">
        <f>'Indicator Data'!AZ2</f>
        <v xml:space="preserve">Under Five Mortality Rate </v>
      </c>
      <c r="AY2" s="92" t="str">
        <f>'Indicator Data'!BA2</f>
        <v>Underweight Prevalence (severe) &lt;-3 SD</v>
      </c>
      <c r="AZ2" s="92" t="str">
        <f>'Indicator Data'!BB2</f>
        <v>Stunting Prevalence (severe)&lt;-3 SD</v>
      </c>
      <c r="BA2" s="92" t="str">
        <f>'Indicator Data'!BC2</f>
        <v>Insufficient Early Child Development Index (% of 36-59 months child)</v>
      </c>
      <c r="BB2" s="92" t="str">
        <f>'Indicator Data'!BD2</f>
        <v>Annual Average  Affected  by Major Disaster (cyclone and flood)</v>
      </c>
      <c r="BC2" s="92" t="str">
        <f>'Indicator Data'!BE2</f>
        <v>Destroyed Houses by Major Disaster (cyclone and flood)</v>
      </c>
      <c r="BD2" s="92" t="str">
        <f>'Indicator Data'!BF2</f>
        <v xml:space="preserve"> Damaged Houses by Major Disaster (cyclone and flood )</v>
      </c>
      <c r="BE2" s="92" t="str">
        <f>'Indicator Data'!BG2</f>
        <v>Households with Poor Dietary Diversity (food group &lt;=4)</v>
      </c>
      <c r="BF2" s="92" t="str">
        <f>'Indicator Data'!BH2</f>
        <v>% of Population IPC Level 4 (food insecurity)</v>
      </c>
      <c r="BG2" s="92" t="str">
        <f>'Indicator Data'!BI2</f>
        <v>Child Labour (children aged 5-17)</v>
      </c>
      <c r="BH2" s="92" t="str">
        <f>'Indicator Data'!BJ2</f>
        <v>Women (age 15-49 years)
Attitudes Towards Domestic Violence</v>
      </c>
      <c r="BI2" s="92" t="str">
        <f>'Indicator Data'!BK2</f>
        <v>Women Headed Households</v>
      </c>
      <c r="BJ2" s="92" t="str">
        <f>'Indicator Data'!BL2</f>
        <v>Population with Disability</v>
      </c>
      <c r="BK2" s="92" t="str">
        <f>'Indicator Data'!BM2</f>
        <v>Elderly Population (age &gt;65)</v>
      </c>
      <c r="BL2" s="92" t="str">
        <f>'Indicator Data'!BN2</f>
        <v>Tribal Population</v>
      </c>
      <c r="BM2" s="92" t="str">
        <f>'Indicator Data'!BO2</f>
        <v>Housing Structure (jhupri+kutcha)</v>
      </c>
      <c r="BN2" s="92" t="str">
        <f>'Indicator Data'!BP2</f>
        <v>Government Effectiveness</v>
      </c>
      <c r="BO2" s="92" t="str">
        <f>'Indicator Data'!BQ2</f>
        <v>Corruption Perception Index</v>
      </c>
      <c r="BP2" s="92" t="str">
        <f>'Indicator Data'!BR2</f>
        <v>HFA Scores Last Recent</v>
      </c>
      <c r="BQ2" s="92" t="str">
        <f>'Indicator Data'!BS2</f>
        <v xml:space="preserve">Cyclone Shelter </v>
      </c>
      <c r="BR2" s="92" t="str">
        <f>'Indicator Data'!BT2</f>
        <v>Financial Support to Disaster Affected Population</v>
      </c>
      <c r="BS2" s="92" t="str">
        <f>'Indicator Data'!BU2</f>
        <v>Disaster Prone HH Received Early Warning</v>
      </c>
      <c r="BT2" s="92" t="str">
        <f>'Indicator Data'!BV2</f>
        <v>Percentages of Disaster Preparedness HH</v>
      </c>
      <c r="BU2" s="92" t="str">
        <f>'Indicator Data'!BW2</f>
        <v>RCRC volunteer</v>
      </c>
      <c r="BV2" s="92" t="str">
        <f>'Indicator Data'!BX2</f>
        <v>CPP volunteer</v>
      </c>
      <c r="BW2" s="92" t="str">
        <f>'Indicator Data'!BY2</f>
        <v>Road density</v>
      </c>
      <c r="BX2" s="92" t="str">
        <f>'Indicator Data'!BZ2</f>
        <v xml:space="preserve">Union with Effective Accessibility </v>
      </c>
      <c r="BY2" s="92" t="str">
        <f>'Indicator Data'!CA2</f>
        <v>Basic Sanitation Services</v>
      </c>
      <c r="BZ2" s="92" t="str">
        <f>'Indicator Data'!CB2</f>
        <v>People Using at Least Basic Drinking Water Services</v>
      </c>
      <c r="CA2" s="92" t="str">
        <f>'Indicator Data'!CC2</f>
        <v>People with Basic Handwashing Facilities Including Soap and Water</v>
      </c>
      <c r="CB2" s="92" t="str">
        <f>'Indicator Data'!CD2</f>
        <v xml:space="preserve"> Menstrual Hygiene
Management</v>
      </c>
      <c r="CC2" s="92" t="str">
        <f>'Indicator Data'!CE2</f>
        <v>Skilled Attendant at Delivery</v>
      </c>
      <c r="CD2" s="92" t="str">
        <f>'Indicator Data'!CF2</f>
        <v>Antenatal Care (anc-4)</v>
      </c>
      <c r="CE2" s="92" t="str">
        <f>'Indicator Data'!CG2</f>
        <v>Post Natal Care (pnc)</v>
      </c>
      <c r="CF2" s="92" t="str">
        <f>'Indicator Data'!CH2</f>
        <v xml:space="preserve">Measles-Rubella Vaccination Coverage </v>
      </c>
      <c r="CG2" s="92" t="str">
        <f>'Indicator Data'!CI2</f>
        <v>Physicians Density</v>
      </c>
      <c r="CH2" s="92" t="str">
        <f>'Indicator Data'!CJ2</f>
        <v>Community Clinic Density</v>
      </c>
      <c r="CI2" s="92" t="str">
        <f>'Indicator Data'!CK2</f>
        <v>Health Center Density</v>
      </c>
      <c r="CJ2" s="92" t="str">
        <f>'Indicator Data'!CL2</f>
        <v xml:space="preserve">Adult Literacy Rate </v>
      </c>
      <c r="CK2" s="92" t="str">
        <f>'Indicator Data'!CM2</f>
        <v>Internet Users</v>
      </c>
      <c r="CL2" s="92" t="str">
        <f>'Indicator Data'!CN2</f>
        <v>Mobile Phone Users</v>
      </c>
      <c r="CM2" s="92" t="str">
        <f>'Indicator Data'!CO2</f>
        <v xml:space="preserve">Fiber Optic Network Connected Unions </v>
      </c>
      <c r="CN2" s="92" t="str">
        <f>'Indicator Data'!CP2</f>
        <v>Population</v>
      </c>
      <c r="CO2" s="92" t="str">
        <f>'Indicator Data'!CQ2</f>
        <v>Density</v>
      </c>
      <c r="CP2" s="92" t="str">
        <f>'Indicator Data'!CR2</f>
        <v>Area in Sq Km</v>
      </c>
    </row>
    <row r="3" spans="1:94" ht="33" customHeight="1" x14ac:dyDescent="0.3">
      <c r="A3" s="50" t="s">
        <v>262</v>
      </c>
      <c r="B3" s="49"/>
      <c r="C3" s="93">
        <f>'Indicator Data'!E3</f>
        <v>2019</v>
      </c>
      <c r="D3" s="93">
        <f>'Indicator Data'!F3</f>
        <v>2019</v>
      </c>
      <c r="E3" s="93">
        <f>'Indicator Data'!G3</f>
        <v>2019</v>
      </c>
      <c r="F3" s="93">
        <f>'Indicator Data'!H3</f>
        <v>2019</v>
      </c>
      <c r="G3" s="93">
        <f>'Indicator Data'!I3</f>
        <v>2022</v>
      </c>
      <c r="H3" s="93" t="str">
        <f>'Indicator Data'!J3</f>
        <v>2016-2020</v>
      </c>
      <c r="I3" s="93">
        <f>'Indicator Data'!K3</f>
        <v>2022</v>
      </c>
      <c r="J3" s="93">
        <f>'Indicator Data'!L3</f>
        <v>2022</v>
      </c>
      <c r="K3" s="93">
        <f>'Indicator Data'!M3</f>
        <v>2022</v>
      </c>
      <c r="L3" s="93" t="str">
        <f>'Indicator Data'!N3</f>
        <v>2016-2020</v>
      </c>
      <c r="M3" s="93">
        <f>'Indicator Data'!O3</f>
        <v>2020</v>
      </c>
      <c r="N3" s="93">
        <f>'Indicator Data'!P3</f>
        <v>2020</v>
      </c>
      <c r="O3" s="93">
        <f>'Indicator Data'!Q3</f>
        <v>2022</v>
      </c>
      <c r="P3" s="93">
        <v>2018</v>
      </c>
      <c r="Q3" s="93" t="str">
        <f>'Indicator Data'!S3</f>
        <v>2018-2020</v>
      </c>
      <c r="R3" s="93">
        <f>'Indicator Data'!T3</f>
        <v>2022</v>
      </c>
      <c r="S3" s="93">
        <f>'Indicator Data'!U3</f>
        <v>2022</v>
      </c>
      <c r="T3" s="93" t="str">
        <f>'Indicator Data'!V3</f>
        <v>2020-2021</v>
      </c>
      <c r="U3" s="93">
        <f>'Indicator Data'!W3</f>
        <v>2021</v>
      </c>
      <c r="V3" s="93">
        <f>'Indicator Data'!X3</f>
        <v>2021</v>
      </c>
      <c r="W3" s="93">
        <f>'Indicator Data'!Y3</f>
        <v>2021</v>
      </c>
      <c r="X3" s="93" t="str">
        <f>'Indicator Data'!Z3</f>
        <v>2011-2021</v>
      </c>
      <c r="Y3" s="93">
        <f>'Indicator Data'!AA3</f>
        <v>2021</v>
      </c>
      <c r="Z3" s="93">
        <f>'Indicator Data'!AB3</f>
        <v>2014</v>
      </c>
      <c r="AA3" s="93">
        <f>'Indicator Data'!AC3</f>
        <v>2021</v>
      </c>
      <c r="AB3" s="93">
        <f>'Indicator Data'!AD3</f>
        <v>2021</v>
      </c>
      <c r="AC3" s="93">
        <f>'Indicator Data'!AE3</f>
        <v>2020</v>
      </c>
      <c r="AD3" s="93">
        <f>'Indicator Data'!AF3</f>
        <v>2021</v>
      </c>
      <c r="AE3" s="93">
        <f>'Indicator Data'!AG3</f>
        <v>2021</v>
      </c>
      <c r="AF3" s="93">
        <f>'Indicator Data'!AH3</f>
        <v>2021</v>
      </c>
      <c r="AG3" s="93">
        <f>'Indicator Data'!AI3</f>
        <v>2021</v>
      </c>
      <c r="AH3" s="93">
        <f>'Indicator Data'!AJ3</f>
        <v>2016</v>
      </c>
      <c r="AI3" s="93">
        <f>'Indicator Data'!AK3</f>
        <v>2019</v>
      </c>
      <c r="AJ3" s="93">
        <f>'Indicator Data'!AL3</f>
        <v>2019</v>
      </c>
      <c r="AK3" s="93">
        <f>'Indicator Data'!AM3</f>
        <v>2019</v>
      </c>
      <c r="AL3" s="93">
        <f>'Indicator Data'!AN3</f>
        <v>2020</v>
      </c>
      <c r="AM3" s="93">
        <f>'Indicator Data'!AO3</f>
        <v>2019</v>
      </c>
      <c r="AN3" s="93">
        <f>'Indicator Data'!AP3</f>
        <v>2019</v>
      </c>
      <c r="AO3" s="93">
        <f>'Indicator Data'!AQ3</f>
        <v>2020</v>
      </c>
      <c r="AP3" s="93">
        <f>'Indicator Data'!AR3</f>
        <v>2016</v>
      </c>
      <c r="AQ3" s="93">
        <f>'Indicator Data'!AS3</f>
        <v>2019</v>
      </c>
      <c r="AR3" s="93">
        <f>'Indicator Data'!AT3</f>
        <v>2020</v>
      </c>
      <c r="AS3" s="93">
        <f>'Indicator Data'!AU3</f>
        <v>2020</v>
      </c>
      <c r="AT3" s="93">
        <v>2020</v>
      </c>
      <c r="AU3" s="93">
        <f>'Indicator Data'!AW3</f>
        <v>2021</v>
      </c>
      <c r="AV3" s="93" t="str">
        <f>'Indicator Data'!AX3</f>
        <v>2014-2020</v>
      </c>
      <c r="AW3" s="93">
        <f>'Indicator Data'!AY3</f>
        <v>2022</v>
      </c>
      <c r="AX3" s="93">
        <f>'Indicator Data'!AZ3</f>
        <v>2020</v>
      </c>
      <c r="AY3" s="93">
        <f>'Indicator Data'!BA3</f>
        <v>2019</v>
      </c>
      <c r="AZ3" s="93">
        <f>'Indicator Data'!BB3</f>
        <v>2019</v>
      </c>
      <c r="BA3" s="93">
        <f>'Indicator Data'!BC3</f>
        <v>2019</v>
      </c>
      <c r="BB3" s="93" t="str">
        <f>'Indicator Data'!BD3</f>
        <v>2014-2020</v>
      </c>
      <c r="BC3" s="93" t="str">
        <f>'Indicator Data'!BE3</f>
        <v>2014-2020</v>
      </c>
      <c r="BD3" s="93" t="str">
        <f>'Indicator Data'!BF3</f>
        <v>2014-2020</v>
      </c>
      <c r="BE3" s="93">
        <f>'Indicator Data'!BG3</f>
        <v>2021</v>
      </c>
      <c r="BF3" s="93">
        <f>'Indicator Data'!BH3</f>
        <v>2021</v>
      </c>
      <c r="BG3" s="93">
        <f>'Indicator Data'!BI3</f>
        <v>2019</v>
      </c>
      <c r="BH3" s="93">
        <f>'Indicator Data'!BJ3</f>
        <v>2019</v>
      </c>
      <c r="BI3" s="93">
        <f>'Indicator Data'!BK3</f>
        <v>2021</v>
      </c>
      <c r="BJ3" s="93">
        <f>'Indicator Data'!BL3</f>
        <v>2021</v>
      </c>
      <c r="BK3" s="93">
        <f>'Indicator Data'!BM3</f>
        <v>2021</v>
      </c>
      <c r="BL3" s="93">
        <f>'Indicator Data'!BN3</f>
        <v>2021</v>
      </c>
      <c r="BM3" s="93">
        <f>'Indicator Data'!BO3</f>
        <v>2021</v>
      </c>
      <c r="BN3" s="93">
        <f>'Indicator Data'!BP3</f>
        <v>2020</v>
      </c>
      <c r="BO3" s="93">
        <f>'Indicator Data'!BQ3</f>
        <v>2020</v>
      </c>
      <c r="BP3" s="93" t="str">
        <f>'Indicator Data'!BR3</f>
        <v>2007-2015</v>
      </c>
      <c r="BQ3" s="93">
        <f>'Indicator Data'!BS3</f>
        <v>2022</v>
      </c>
      <c r="BR3" s="93" t="str">
        <f>'Indicator Data'!BT3</f>
        <v>2009-2014</v>
      </c>
      <c r="BS3" s="93" t="str">
        <f>'Indicator Data'!BU3</f>
        <v>2009-2014</v>
      </c>
      <c r="BT3" s="93" t="str">
        <f>'Indicator Data'!BV3</f>
        <v>2009-2014</v>
      </c>
      <c r="BU3" s="93">
        <f>'Indicator Data'!BW3</f>
        <v>2022</v>
      </c>
      <c r="BV3" s="93">
        <f>'Indicator Data'!BX3</f>
        <v>2022</v>
      </c>
      <c r="BW3" s="93">
        <f>'Indicator Data'!BY3</f>
        <v>2022</v>
      </c>
      <c r="BX3" s="93">
        <f>'Indicator Data'!BZ3</f>
        <v>2014</v>
      </c>
      <c r="BY3" s="93">
        <f>'Indicator Data'!CA3</f>
        <v>2019</v>
      </c>
      <c r="BZ3" s="93">
        <f>'Indicator Data'!CB3</f>
        <v>2019</v>
      </c>
      <c r="CA3" s="93">
        <f>'Indicator Data'!CC3</f>
        <v>2019</v>
      </c>
      <c r="CB3" s="93">
        <f>'Indicator Data'!CD3</f>
        <v>2019</v>
      </c>
      <c r="CC3" s="93">
        <f>'Indicator Data'!CE3</f>
        <v>2019</v>
      </c>
      <c r="CD3" s="93">
        <f>'Indicator Data'!CF3</f>
        <v>2019</v>
      </c>
      <c r="CE3" s="93">
        <f>'Indicator Data'!CG3</f>
        <v>2019</v>
      </c>
      <c r="CF3" s="93">
        <f>'Indicator Data'!CH3</f>
        <v>2021</v>
      </c>
      <c r="CG3" s="93">
        <f>'Indicator Data'!CI3</f>
        <v>2022</v>
      </c>
      <c r="CH3" s="93">
        <f>'Indicator Data'!CJ3</f>
        <v>2022</v>
      </c>
      <c r="CI3" s="93">
        <f>'Indicator Data'!CK3</f>
        <v>2022</v>
      </c>
      <c r="CJ3" s="93">
        <f>'Indicator Data'!CL3</f>
        <v>2021</v>
      </c>
      <c r="CK3" s="93">
        <f>'Indicator Data'!CM3</f>
        <v>2020</v>
      </c>
      <c r="CL3" s="93">
        <f>'Indicator Data'!CN3</f>
        <v>2020</v>
      </c>
      <c r="CM3" s="93">
        <f>'Indicator Data'!CO3</f>
        <v>2014</v>
      </c>
      <c r="CN3" s="93">
        <f>'Indicator Data'!CP3</f>
        <v>2021</v>
      </c>
      <c r="CO3" s="93">
        <f>'Indicator Data'!CQ3</f>
        <v>2021</v>
      </c>
      <c r="CP3" s="93">
        <f>'Indicator Data'!CR3</f>
        <v>2021</v>
      </c>
    </row>
    <row r="4" spans="1:94" ht="14.4" x14ac:dyDescent="0.3">
      <c r="A4" s="118" t="str">
        <f>'Indicator Data'!C14</f>
        <v>Barguna</v>
      </c>
      <c r="B4" s="49">
        <f>'Indicator Data'!D14</f>
        <v>1004</v>
      </c>
      <c r="C4" s="280">
        <v>2019</v>
      </c>
      <c r="D4" s="280">
        <v>2019</v>
      </c>
      <c r="E4" s="280">
        <v>2019</v>
      </c>
      <c r="F4" s="280">
        <v>2019</v>
      </c>
      <c r="G4" s="280">
        <v>2022</v>
      </c>
      <c r="H4" s="280">
        <v>2020</v>
      </c>
      <c r="I4" s="280">
        <v>2022</v>
      </c>
      <c r="J4" s="280">
        <v>2022</v>
      </c>
      <c r="K4" s="280">
        <v>2022</v>
      </c>
      <c r="L4" s="280">
        <v>2020</v>
      </c>
      <c r="M4" s="280">
        <v>2020</v>
      </c>
      <c r="N4" s="280">
        <v>2020</v>
      </c>
      <c r="O4" s="280">
        <v>2022</v>
      </c>
      <c r="P4" s="280">
        <v>2020</v>
      </c>
      <c r="Q4" s="280">
        <v>2020</v>
      </c>
      <c r="R4" s="280">
        <v>2022</v>
      </c>
      <c r="S4" s="280">
        <v>2022</v>
      </c>
      <c r="T4" s="280">
        <v>2021</v>
      </c>
      <c r="U4" s="280">
        <v>2021</v>
      </c>
      <c r="V4" s="280">
        <v>2021</v>
      </c>
      <c r="W4" s="280">
        <v>2021</v>
      </c>
      <c r="X4" s="280">
        <v>2021</v>
      </c>
      <c r="Y4" s="280">
        <v>2021</v>
      </c>
      <c r="Z4" s="280">
        <v>2014</v>
      </c>
      <c r="AA4" s="280">
        <v>2021</v>
      </c>
      <c r="AB4" s="280">
        <v>2021</v>
      </c>
      <c r="AC4" s="280">
        <v>2020</v>
      </c>
      <c r="AD4" s="280">
        <v>2021</v>
      </c>
      <c r="AE4" s="280">
        <v>2021</v>
      </c>
      <c r="AF4" s="280">
        <v>2021</v>
      </c>
      <c r="AG4" s="280">
        <v>2021</v>
      </c>
      <c r="AH4" s="280">
        <v>2016</v>
      </c>
      <c r="AI4" s="280">
        <v>2019</v>
      </c>
      <c r="AJ4" s="280">
        <v>2019</v>
      </c>
      <c r="AK4" s="280">
        <v>2019</v>
      </c>
      <c r="AL4" s="280">
        <v>2020</v>
      </c>
      <c r="AM4" s="280">
        <v>2019</v>
      </c>
      <c r="AN4" s="280">
        <v>2019</v>
      </c>
      <c r="AO4" s="280">
        <v>2020</v>
      </c>
      <c r="AP4" s="280">
        <v>2016</v>
      </c>
      <c r="AQ4" s="280">
        <v>2019</v>
      </c>
      <c r="AR4" s="280">
        <v>2020</v>
      </c>
      <c r="AS4" s="280">
        <v>2020</v>
      </c>
      <c r="AT4" s="280">
        <v>2020</v>
      </c>
      <c r="AU4" s="280">
        <v>2021</v>
      </c>
      <c r="AV4" s="280">
        <v>2020</v>
      </c>
      <c r="AW4" s="280">
        <v>2022</v>
      </c>
      <c r="AX4" s="280">
        <v>2020</v>
      </c>
      <c r="AY4" s="280">
        <v>2019</v>
      </c>
      <c r="AZ4" s="280">
        <v>2019</v>
      </c>
      <c r="BA4" s="280">
        <v>2019</v>
      </c>
      <c r="BB4" s="280">
        <v>2020</v>
      </c>
      <c r="BC4" s="280">
        <v>2020</v>
      </c>
      <c r="BD4" s="280">
        <v>2020</v>
      </c>
      <c r="BE4" s="280">
        <v>2021</v>
      </c>
      <c r="BF4" s="280">
        <v>2021</v>
      </c>
      <c r="BG4" s="280">
        <v>2019</v>
      </c>
      <c r="BH4" s="280">
        <v>2019</v>
      </c>
      <c r="BI4" s="280">
        <v>2021</v>
      </c>
      <c r="BJ4" s="280">
        <v>2021</v>
      </c>
      <c r="BK4" s="280">
        <v>2021</v>
      </c>
      <c r="BL4" s="280">
        <v>2021</v>
      </c>
      <c r="BM4" s="280">
        <v>2021</v>
      </c>
      <c r="BN4" s="280">
        <v>2020</v>
      </c>
      <c r="BO4" s="280">
        <v>2020</v>
      </c>
      <c r="BP4" s="280">
        <v>2015</v>
      </c>
      <c r="BQ4" s="280">
        <v>2022</v>
      </c>
      <c r="BR4" s="280">
        <v>2014</v>
      </c>
      <c r="BS4" s="280">
        <v>2014</v>
      </c>
      <c r="BT4" s="280">
        <v>2014</v>
      </c>
      <c r="BU4" s="280">
        <v>2022</v>
      </c>
      <c r="BV4" s="280">
        <v>2022</v>
      </c>
      <c r="BW4" s="280">
        <v>2022</v>
      </c>
      <c r="BX4" s="280">
        <v>2014</v>
      </c>
      <c r="BY4" s="280">
        <v>2019</v>
      </c>
      <c r="BZ4" s="280">
        <v>2019</v>
      </c>
      <c r="CA4" s="280">
        <v>2019</v>
      </c>
      <c r="CB4" s="280">
        <v>2019</v>
      </c>
      <c r="CC4" s="280">
        <v>2019</v>
      </c>
      <c r="CD4" s="280">
        <v>2019</v>
      </c>
      <c r="CE4" s="280">
        <v>2019</v>
      </c>
      <c r="CF4" s="280">
        <v>2021</v>
      </c>
      <c r="CG4" s="280">
        <v>2022</v>
      </c>
      <c r="CH4" s="280">
        <v>2022</v>
      </c>
      <c r="CI4" s="280">
        <v>2022</v>
      </c>
      <c r="CJ4" s="280">
        <v>2021</v>
      </c>
      <c r="CK4" s="280">
        <v>2020</v>
      </c>
      <c r="CL4" s="280">
        <v>2020</v>
      </c>
      <c r="CM4" s="280">
        <v>2014</v>
      </c>
      <c r="CN4" s="280">
        <v>2021</v>
      </c>
      <c r="CO4" s="280">
        <v>2021</v>
      </c>
      <c r="CP4" s="280">
        <v>2021</v>
      </c>
    </row>
    <row r="5" spans="1:94" ht="14.4" x14ac:dyDescent="0.3">
      <c r="A5" s="118" t="str">
        <f>'Indicator Data'!C15</f>
        <v>Barishal</v>
      </c>
      <c r="B5" s="49">
        <f>'Indicator Data'!D15</f>
        <v>1006</v>
      </c>
      <c r="C5" s="280">
        <v>2019</v>
      </c>
      <c r="D5" s="280">
        <v>2019</v>
      </c>
      <c r="E5" s="280">
        <v>2019</v>
      </c>
      <c r="F5" s="280">
        <v>2019</v>
      </c>
      <c r="G5" s="280">
        <v>2022</v>
      </c>
      <c r="H5" s="280">
        <v>2020</v>
      </c>
      <c r="I5" s="280">
        <v>2022</v>
      </c>
      <c r="J5" s="280">
        <v>2022</v>
      </c>
      <c r="K5" s="280">
        <v>2022</v>
      </c>
      <c r="L5" s="280">
        <v>2020</v>
      </c>
      <c r="M5" s="280">
        <v>2020</v>
      </c>
      <c r="N5" s="280">
        <v>2020</v>
      </c>
      <c r="O5" s="280">
        <v>2022</v>
      </c>
      <c r="P5" s="280">
        <v>2020</v>
      </c>
      <c r="Q5" s="280">
        <v>2020</v>
      </c>
      <c r="R5" s="280">
        <v>2022</v>
      </c>
      <c r="S5" s="280">
        <v>2022</v>
      </c>
      <c r="T5" s="280">
        <v>2021</v>
      </c>
      <c r="U5" s="280">
        <v>2021</v>
      </c>
      <c r="V5" s="280">
        <v>2021</v>
      </c>
      <c r="W5" s="280">
        <v>2021</v>
      </c>
      <c r="X5" s="280">
        <v>2021</v>
      </c>
      <c r="Y5" s="280">
        <v>2021</v>
      </c>
      <c r="Z5" s="280">
        <v>2014</v>
      </c>
      <c r="AA5" s="280">
        <v>2021</v>
      </c>
      <c r="AB5" s="280">
        <v>2021</v>
      </c>
      <c r="AC5" s="280">
        <v>2020</v>
      </c>
      <c r="AD5" s="280">
        <v>2021</v>
      </c>
      <c r="AE5" s="280">
        <v>2021</v>
      </c>
      <c r="AF5" s="280">
        <v>2021</v>
      </c>
      <c r="AG5" s="280">
        <v>2021</v>
      </c>
      <c r="AH5" s="280">
        <v>2016</v>
      </c>
      <c r="AI5" s="280">
        <v>2019</v>
      </c>
      <c r="AJ5" s="280">
        <v>2019</v>
      </c>
      <c r="AK5" s="280">
        <v>2019</v>
      </c>
      <c r="AL5" s="280">
        <v>2020</v>
      </c>
      <c r="AM5" s="280">
        <v>2019</v>
      </c>
      <c r="AN5" s="280">
        <v>2019</v>
      </c>
      <c r="AO5" s="280">
        <v>2020</v>
      </c>
      <c r="AP5" s="280">
        <v>2016</v>
      </c>
      <c r="AQ5" s="280">
        <v>2019</v>
      </c>
      <c r="AR5" s="280">
        <v>2020</v>
      </c>
      <c r="AS5" s="280">
        <v>2020</v>
      </c>
      <c r="AT5" s="280">
        <v>2020</v>
      </c>
      <c r="AU5" s="280">
        <v>2021</v>
      </c>
      <c r="AV5" s="280">
        <v>2020</v>
      </c>
      <c r="AW5" s="280">
        <v>2022</v>
      </c>
      <c r="AX5" s="280">
        <v>2020</v>
      </c>
      <c r="AY5" s="280">
        <v>2019</v>
      </c>
      <c r="AZ5" s="280">
        <v>2019</v>
      </c>
      <c r="BA5" s="280">
        <v>2019</v>
      </c>
      <c r="BB5" s="280">
        <v>2020</v>
      </c>
      <c r="BC5" s="280">
        <v>2020</v>
      </c>
      <c r="BD5" s="280">
        <v>2020</v>
      </c>
      <c r="BE5" s="280">
        <v>2021</v>
      </c>
      <c r="BF5" s="280">
        <v>2021</v>
      </c>
      <c r="BG5" s="280">
        <v>2019</v>
      </c>
      <c r="BH5" s="280">
        <v>2019</v>
      </c>
      <c r="BI5" s="280">
        <v>2021</v>
      </c>
      <c r="BJ5" s="280">
        <v>2021</v>
      </c>
      <c r="BK5" s="280">
        <v>2021</v>
      </c>
      <c r="BL5" s="280">
        <v>2021</v>
      </c>
      <c r="BM5" s="280">
        <v>2021</v>
      </c>
      <c r="BN5" s="280">
        <v>2020</v>
      </c>
      <c r="BO5" s="280">
        <v>2020</v>
      </c>
      <c r="BP5" s="280">
        <v>2015</v>
      </c>
      <c r="BQ5" s="280">
        <v>2022</v>
      </c>
      <c r="BR5" s="280">
        <v>2014</v>
      </c>
      <c r="BS5" s="280">
        <v>2014</v>
      </c>
      <c r="BT5" s="280">
        <v>2014</v>
      </c>
      <c r="BU5" s="280">
        <v>2022</v>
      </c>
      <c r="BV5" s="280">
        <v>2022</v>
      </c>
      <c r="BW5" s="280">
        <v>2022</v>
      </c>
      <c r="BX5" s="280">
        <v>2014</v>
      </c>
      <c r="BY5" s="280">
        <v>2019</v>
      </c>
      <c r="BZ5" s="280">
        <v>2019</v>
      </c>
      <c r="CA5" s="280">
        <v>2019</v>
      </c>
      <c r="CB5" s="280">
        <v>2019</v>
      </c>
      <c r="CC5" s="280">
        <v>2019</v>
      </c>
      <c r="CD5" s="280">
        <v>2019</v>
      </c>
      <c r="CE5" s="280">
        <v>2019</v>
      </c>
      <c r="CF5" s="280">
        <v>2021</v>
      </c>
      <c r="CG5" s="280">
        <v>2022</v>
      </c>
      <c r="CH5" s="280">
        <v>2022</v>
      </c>
      <c r="CI5" s="280">
        <v>2022</v>
      </c>
      <c r="CJ5" s="280">
        <v>2021</v>
      </c>
      <c r="CK5" s="280">
        <v>2020</v>
      </c>
      <c r="CL5" s="280">
        <v>2020</v>
      </c>
      <c r="CM5" s="280">
        <v>2014</v>
      </c>
      <c r="CN5" s="280">
        <v>2021</v>
      </c>
      <c r="CO5" s="280">
        <v>2021</v>
      </c>
      <c r="CP5" s="280">
        <v>2021</v>
      </c>
    </row>
    <row r="6" spans="1:94" ht="14.4" x14ac:dyDescent="0.3">
      <c r="A6" s="118" t="str">
        <f>'Indicator Data'!C16</f>
        <v>Bhola</v>
      </c>
      <c r="B6" s="49">
        <f>'Indicator Data'!D16</f>
        <v>1009</v>
      </c>
      <c r="C6" s="280">
        <v>2019</v>
      </c>
      <c r="D6" s="280">
        <v>2019</v>
      </c>
      <c r="E6" s="280">
        <v>2019</v>
      </c>
      <c r="F6" s="280">
        <v>2019</v>
      </c>
      <c r="G6" s="280">
        <v>2022</v>
      </c>
      <c r="H6" s="280">
        <v>2020</v>
      </c>
      <c r="I6" s="280">
        <v>2022</v>
      </c>
      <c r="J6" s="280">
        <v>2022</v>
      </c>
      <c r="K6" s="280">
        <v>2022</v>
      </c>
      <c r="L6" s="280">
        <v>2020</v>
      </c>
      <c r="M6" s="280">
        <v>2020</v>
      </c>
      <c r="N6" s="280">
        <v>2020</v>
      </c>
      <c r="O6" s="280">
        <v>2022</v>
      </c>
      <c r="P6" s="280">
        <v>2020</v>
      </c>
      <c r="Q6" s="280">
        <v>2020</v>
      </c>
      <c r="R6" s="280">
        <v>2022</v>
      </c>
      <c r="S6" s="280">
        <v>2022</v>
      </c>
      <c r="T6" s="280">
        <v>2021</v>
      </c>
      <c r="U6" s="280">
        <v>2021</v>
      </c>
      <c r="V6" s="280">
        <v>2021</v>
      </c>
      <c r="W6" s="280">
        <v>2021</v>
      </c>
      <c r="X6" s="280">
        <v>2021</v>
      </c>
      <c r="Y6" s="280">
        <v>2021</v>
      </c>
      <c r="Z6" s="280">
        <v>2014</v>
      </c>
      <c r="AA6" s="280">
        <v>2021</v>
      </c>
      <c r="AB6" s="280">
        <v>2021</v>
      </c>
      <c r="AC6" s="280">
        <v>2020</v>
      </c>
      <c r="AD6" s="280">
        <v>2021</v>
      </c>
      <c r="AE6" s="280">
        <v>2021</v>
      </c>
      <c r="AF6" s="280">
        <v>2021</v>
      </c>
      <c r="AG6" s="280">
        <v>2021</v>
      </c>
      <c r="AH6" s="280">
        <v>2016</v>
      </c>
      <c r="AI6" s="280">
        <v>2019</v>
      </c>
      <c r="AJ6" s="280">
        <v>2019</v>
      </c>
      <c r="AK6" s="280">
        <v>2019</v>
      </c>
      <c r="AL6" s="280">
        <v>2020</v>
      </c>
      <c r="AM6" s="280">
        <v>2019</v>
      </c>
      <c r="AN6" s="280">
        <v>2019</v>
      </c>
      <c r="AO6" s="280">
        <v>2020</v>
      </c>
      <c r="AP6" s="280">
        <v>2016</v>
      </c>
      <c r="AQ6" s="280">
        <v>2019</v>
      </c>
      <c r="AR6" s="280">
        <v>2020</v>
      </c>
      <c r="AS6" s="280">
        <v>2020</v>
      </c>
      <c r="AT6" s="280">
        <v>2020</v>
      </c>
      <c r="AU6" s="280">
        <v>2021</v>
      </c>
      <c r="AV6" s="280">
        <v>2020</v>
      </c>
      <c r="AW6" s="280">
        <v>2022</v>
      </c>
      <c r="AX6" s="280">
        <v>2020</v>
      </c>
      <c r="AY6" s="280">
        <v>2019</v>
      </c>
      <c r="AZ6" s="280">
        <v>2019</v>
      </c>
      <c r="BA6" s="280">
        <v>2019</v>
      </c>
      <c r="BB6" s="280">
        <v>2020</v>
      </c>
      <c r="BC6" s="280">
        <v>2020</v>
      </c>
      <c r="BD6" s="280">
        <v>2020</v>
      </c>
      <c r="BE6" s="280">
        <v>2021</v>
      </c>
      <c r="BF6" s="280">
        <v>2021</v>
      </c>
      <c r="BG6" s="280">
        <v>2019</v>
      </c>
      <c r="BH6" s="280">
        <v>2019</v>
      </c>
      <c r="BI6" s="280">
        <v>2021</v>
      </c>
      <c r="BJ6" s="280">
        <v>2021</v>
      </c>
      <c r="BK6" s="280">
        <v>2021</v>
      </c>
      <c r="BL6" s="280">
        <v>2021</v>
      </c>
      <c r="BM6" s="280">
        <v>2021</v>
      </c>
      <c r="BN6" s="280">
        <v>2020</v>
      </c>
      <c r="BO6" s="280">
        <v>2020</v>
      </c>
      <c r="BP6" s="280">
        <v>2015</v>
      </c>
      <c r="BQ6" s="280">
        <v>2022</v>
      </c>
      <c r="BR6" s="280">
        <v>2014</v>
      </c>
      <c r="BS6" s="280">
        <v>2014</v>
      </c>
      <c r="BT6" s="280">
        <v>2014</v>
      </c>
      <c r="BU6" s="280">
        <v>2022</v>
      </c>
      <c r="BV6" s="280">
        <v>2022</v>
      </c>
      <c r="BW6" s="280">
        <v>2022</v>
      </c>
      <c r="BX6" s="280">
        <v>2014</v>
      </c>
      <c r="BY6" s="280">
        <v>2019</v>
      </c>
      <c r="BZ6" s="280">
        <v>2019</v>
      </c>
      <c r="CA6" s="280">
        <v>2019</v>
      </c>
      <c r="CB6" s="280">
        <v>2019</v>
      </c>
      <c r="CC6" s="280">
        <v>2019</v>
      </c>
      <c r="CD6" s="280">
        <v>2019</v>
      </c>
      <c r="CE6" s="280">
        <v>2019</v>
      </c>
      <c r="CF6" s="280">
        <v>2021</v>
      </c>
      <c r="CG6" s="280">
        <v>2022</v>
      </c>
      <c r="CH6" s="280">
        <v>2022</v>
      </c>
      <c r="CI6" s="280">
        <v>2022</v>
      </c>
      <c r="CJ6" s="280">
        <v>2021</v>
      </c>
      <c r="CK6" s="280">
        <v>2020</v>
      </c>
      <c r="CL6" s="280">
        <v>2020</v>
      </c>
      <c r="CM6" s="280">
        <v>2014</v>
      </c>
      <c r="CN6" s="280">
        <v>2021</v>
      </c>
      <c r="CO6" s="280">
        <v>2021</v>
      </c>
      <c r="CP6" s="280">
        <v>2021</v>
      </c>
    </row>
    <row r="7" spans="1:94" ht="14.4" x14ac:dyDescent="0.3">
      <c r="A7" s="118" t="str">
        <f>'Indicator Data'!C17</f>
        <v>Jhalokati</v>
      </c>
      <c r="B7" s="49">
        <f>'Indicator Data'!D17</f>
        <v>1042</v>
      </c>
      <c r="C7" s="280">
        <v>2019</v>
      </c>
      <c r="D7" s="280">
        <v>2019</v>
      </c>
      <c r="E7" s="280">
        <v>2019</v>
      </c>
      <c r="F7" s="280">
        <v>2019</v>
      </c>
      <c r="G7" s="280">
        <v>2022</v>
      </c>
      <c r="H7" s="280">
        <v>2020</v>
      </c>
      <c r="I7" s="280">
        <v>2022</v>
      </c>
      <c r="J7" s="280">
        <v>2022</v>
      </c>
      <c r="K7" s="280">
        <v>2022</v>
      </c>
      <c r="L7" s="280">
        <v>2020</v>
      </c>
      <c r="M7" s="280">
        <v>2020</v>
      </c>
      <c r="N7" s="280">
        <v>2020</v>
      </c>
      <c r="O7" s="280">
        <v>2022</v>
      </c>
      <c r="P7" s="280">
        <v>2020</v>
      </c>
      <c r="Q7" s="280">
        <v>2020</v>
      </c>
      <c r="R7" s="280">
        <v>2022</v>
      </c>
      <c r="S7" s="280">
        <v>2022</v>
      </c>
      <c r="T7" s="280">
        <v>2021</v>
      </c>
      <c r="U7" s="280">
        <v>2021</v>
      </c>
      <c r="V7" s="280">
        <v>2021</v>
      </c>
      <c r="W7" s="280">
        <v>2021</v>
      </c>
      <c r="X7" s="280">
        <v>2021</v>
      </c>
      <c r="Y7" s="280">
        <v>2021</v>
      </c>
      <c r="Z7" s="280">
        <v>2014</v>
      </c>
      <c r="AA7" s="280">
        <v>2021</v>
      </c>
      <c r="AB7" s="280">
        <v>2021</v>
      </c>
      <c r="AC7" s="280">
        <v>2020</v>
      </c>
      <c r="AD7" s="280">
        <v>2021</v>
      </c>
      <c r="AE7" s="280">
        <v>2021</v>
      </c>
      <c r="AF7" s="280">
        <v>2021</v>
      </c>
      <c r="AG7" s="280">
        <v>2021</v>
      </c>
      <c r="AH7" s="280">
        <v>2016</v>
      </c>
      <c r="AI7" s="280">
        <v>2019</v>
      </c>
      <c r="AJ7" s="280">
        <v>2019</v>
      </c>
      <c r="AK7" s="280">
        <v>2019</v>
      </c>
      <c r="AL7" s="280">
        <v>2020</v>
      </c>
      <c r="AM7" s="280">
        <v>2019</v>
      </c>
      <c r="AN7" s="280">
        <v>2019</v>
      </c>
      <c r="AO7" s="280">
        <v>2020</v>
      </c>
      <c r="AP7" s="280">
        <v>2016</v>
      </c>
      <c r="AQ7" s="280">
        <v>2019</v>
      </c>
      <c r="AR7" s="280">
        <v>2020</v>
      </c>
      <c r="AS7" s="280">
        <v>2020</v>
      </c>
      <c r="AT7" s="280">
        <v>2020</v>
      </c>
      <c r="AU7" s="280">
        <v>2021</v>
      </c>
      <c r="AV7" s="280">
        <v>2020</v>
      </c>
      <c r="AW7" s="280">
        <v>2022</v>
      </c>
      <c r="AX7" s="280">
        <v>2020</v>
      </c>
      <c r="AY7" s="280">
        <v>2019</v>
      </c>
      <c r="AZ7" s="280">
        <v>2019</v>
      </c>
      <c r="BA7" s="280">
        <v>2019</v>
      </c>
      <c r="BB7" s="280">
        <v>2020</v>
      </c>
      <c r="BC7" s="280">
        <v>2020</v>
      </c>
      <c r="BD7" s="280">
        <v>2020</v>
      </c>
      <c r="BE7" s="280">
        <v>2021</v>
      </c>
      <c r="BF7" s="280">
        <v>2021</v>
      </c>
      <c r="BG7" s="280">
        <v>2019</v>
      </c>
      <c r="BH7" s="280">
        <v>2019</v>
      </c>
      <c r="BI7" s="280">
        <v>2021</v>
      </c>
      <c r="BJ7" s="280">
        <v>2021</v>
      </c>
      <c r="BK7" s="280">
        <v>2021</v>
      </c>
      <c r="BL7" s="280">
        <v>2021</v>
      </c>
      <c r="BM7" s="280">
        <v>2021</v>
      </c>
      <c r="BN7" s="280">
        <v>2020</v>
      </c>
      <c r="BO7" s="280">
        <v>2020</v>
      </c>
      <c r="BP7" s="280">
        <v>2015</v>
      </c>
      <c r="BQ7" s="280">
        <v>2022</v>
      </c>
      <c r="BR7" s="280">
        <v>2014</v>
      </c>
      <c r="BS7" s="280">
        <v>2014</v>
      </c>
      <c r="BT7" s="280">
        <v>2014</v>
      </c>
      <c r="BU7" s="280">
        <v>2022</v>
      </c>
      <c r="BV7" s="280">
        <v>2022</v>
      </c>
      <c r="BW7" s="280">
        <v>2022</v>
      </c>
      <c r="BX7" s="280">
        <v>2014</v>
      </c>
      <c r="BY7" s="280">
        <v>2019</v>
      </c>
      <c r="BZ7" s="280">
        <v>2019</v>
      </c>
      <c r="CA7" s="280">
        <v>2019</v>
      </c>
      <c r="CB7" s="280">
        <v>2019</v>
      </c>
      <c r="CC7" s="280">
        <v>2019</v>
      </c>
      <c r="CD7" s="280">
        <v>2019</v>
      </c>
      <c r="CE7" s="280">
        <v>2019</v>
      </c>
      <c r="CF7" s="280">
        <v>2021</v>
      </c>
      <c r="CG7" s="280">
        <v>2022</v>
      </c>
      <c r="CH7" s="280">
        <v>2022</v>
      </c>
      <c r="CI7" s="280">
        <v>2022</v>
      </c>
      <c r="CJ7" s="280">
        <v>2021</v>
      </c>
      <c r="CK7" s="280">
        <v>2020</v>
      </c>
      <c r="CL7" s="280">
        <v>2020</v>
      </c>
      <c r="CM7" s="280">
        <v>2014</v>
      </c>
      <c r="CN7" s="280">
        <v>2021</v>
      </c>
      <c r="CO7" s="280">
        <v>2021</v>
      </c>
      <c r="CP7" s="280">
        <v>2021</v>
      </c>
    </row>
    <row r="8" spans="1:94" ht="14.4" x14ac:dyDescent="0.3">
      <c r="A8" s="118" t="str">
        <f>'Indicator Data'!C18</f>
        <v>Patuakhali</v>
      </c>
      <c r="B8" s="49">
        <f>'Indicator Data'!D18</f>
        <v>1078</v>
      </c>
      <c r="C8" s="280">
        <v>2019</v>
      </c>
      <c r="D8" s="280">
        <v>2019</v>
      </c>
      <c r="E8" s="280">
        <v>2019</v>
      </c>
      <c r="F8" s="280">
        <v>2019</v>
      </c>
      <c r="G8" s="280">
        <v>2022</v>
      </c>
      <c r="H8" s="280">
        <v>2020</v>
      </c>
      <c r="I8" s="280">
        <v>2022</v>
      </c>
      <c r="J8" s="280">
        <v>2022</v>
      </c>
      <c r="K8" s="280">
        <v>2022</v>
      </c>
      <c r="L8" s="280">
        <v>2020</v>
      </c>
      <c r="M8" s="280">
        <v>2020</v>
      </c>
      <c r="N8" s="280">
        <v>2020</v>
      </c>
      <c r="O8" s="280">
        <v>2022</v>
      </c>
      <c r="P8" s="280">
        <v>2020</v>
      </c>
      <c r="Q8" s="280">
        <v>2020</v>
      </c>
      <c r="R8" s="280">
        <v>2022</v>
      </c>
      <c r="S8" s="280">
        <v>2022</v>
      </c>
      <c r="T8" s="280">
        <v>2021</v>
      </c>
      <c r="U8" s="280">
        <v>2021</v>
      </c>
      <c r="V8" s="280">
        <v>2021</v>
      </c>
      <c r="W8" s="280">
        <v>2021</v>
      </c>
      <c r="X8" s="280">
        <v>2021</v>
      </c>
      <c r="Y8" s="280">
        <v>2021</v>
      </c>
      <c r="Z8" s="280">
        <v>2014</v>
      </c>
      <c r="AA8" s="280">
        <v>2021</v>
      </c>
      <c r="AB8" s="280">
        <v>2021</v>
      </c>
      <c r="AC8" s="280">
        <v>2020</v>
      </c>
      <c r="AD8" s="280">
        <v>2021</v>
      </c>
      <c r="AE8" s="280">
        <v>2021</v>
      </c>
      <c r="AF8" s="280">
        <v>2021</v>
      </c>
      <c r="AG8" s="280">
        <v>2021</v>
      </c>
      <c r="AH8" s="280">
        <v>2016</v>
      </c>
      <c r="AI8" s="280">
        <v>2019</v>
      </c>
      <c r="AJ8" s="280">
        <v>2019</v>
      </c>
      <c r="AK8" s="280">
        <v>2019</v>
      </c>
      <c r="AL8" s="280">
        <v>2020</v>
      </c>
      <c r="AM8" s="280">
        <v>2019</v>
      </c>
      <c r="AN8" s="280">
        <v>2019</v>
      </c>
      <c r="AO8" s="280">
        <v>2020</v>
      </c>
      <c r="AP8" s="280">
        <v>2016</v>
      </c>
      <c r="AQ8" s="280">
        <v>2019</v>
      </c>
      <c r="AR8" s="280">
        <v>2020</v>
      </c>
      <c r="AS8" s="280">
        <v>2020</v>
      </c>
      <c r="AT8" s="280">
        <v>2020</v>
      </c>
      <c r="AU8" s="280">
        <v>2021</v>
      </c>
      <c r="AV8" s="280">
        <v>2020</v>
      </c>
      <c r="AW8" s="280">
        <v>2022</v>
      </c>
      <c r="AX8" s="280">
        <v>2020</v>
      </c>
      <c r="AY8" s="280">
        <v>2019</v>
      </c>
      <c r="AZ8" s="280">
        <v>2019</v>
      </c>
      <c r="BA8" s="280">
        <v>2019</v>
      </c>
      <c r="BB8" s="280">
        <v>2020</v>
      </c>
      <c r="BC8" s="280">
        <v>2020</v>
      </c>
      <c r="BD8" s="280">
        <v>2020</v>
      </c>
      <c r="BE8" s="280">
        <v>2021</v>
      </c>
      <c r="BF8" s="280">
        <v>2021</v>
      </c>
      <c r="BG8" s="280">
        <v>2019</v>
      </c>
      <c r="BH8" s="280">
        <v>2019</v>
      </c>
      <c r="BI8" s="280">
        <v>2021</v>
      </c>
      <c r="BJ8" s="280">
        <v>2021</v>
      </c>
      <c r="BK8" s="280">
        <v>2021</v>
      </c>
      <c r="BL8" s="280">
        <v>2021</v>
      </c>
      <c r="BM8" s="280">
        <v>2021</v>
      </c>
      <c r="BN8" s="280">
        <v>2020</v>
      </c>
      <c r="BO8" s="280">
        <v>2020</v>
      </c>
      <c r="BP8" s="280">
        <v>2015</v>
      </c>
      <c r="BQ8" s="280">
        <v>2022</v>
      </c>
      <c r="BR8" s="280">
        <v>2014</v>
      </c>
      <c r="BS8" s="280">
        <v>2014</v>
      </c>
      <c r="BT8" s="280">
        <v>2014</v>
      </c>
      <c r="BU8" s="280">
        <v>2022</v>
      </c>
      <c r="BV8" s="280">
        <v>2022</v>
      </c>
      <c r="BW8" s="280">
        <v>2022</v>
      </c>
      <c r="BX8" s="280">
        <v>2014</v>
      </c>
      <c r="BY8" s="280">
        <v>2019</v>
      </c>
      <c r="BZ8" s="280">
        <v>2019</v>
      </c>
      <c r="CA8" s="280">
        <v>2019</v>
      </c>
      <c r="CB8" s="280">
        <v>2019</v>
      </c>
      <c r="CC8" s="280">
        <v>2019</v>
      </c>
      <c r="CD8" s="280">
        <v>2019</v>
      </c>
      <c r="CE8" s="280">
        <v>2019</v>
      </c>
      <c r="CF8" s="280">
        <v>2021</v>
      </c>
      <c r="CG8" s="280">
        <v>2022</v>
      </c>
      <c r="CH8" s="280">
        <v>2022</v>
      </c>
      <c r="CI8" s="280">
        <v>2022</v>
      </c>
      <c r="CJ8" s="280">
        <v>2021</v>
      </c>
      <c r="CK8" s="280">
        <v>2020</v>
      </c>
      <c r="CL8" s="280">
        <v>2020</v>
      </c>
      <c r="CM8" s="280">
        <v>2014</v>
      </c>
      <c r="CN8" s="280">
        <v>2021</v>
      </c>
      <c r="CO8" s="280">
        <v>2021</v>
      </c>
      <c r="CP8" s="280">
        <v>2021</v>
      </c>
    </row>
    <row r="9" spans="1:94" ht="14.4" x14ac:dyDescent="0.3">
      <c r="A9" s="118" t="str">
        <f>'Indicator Data'!C19</f>
        <v>Pirojpur</v>
      </c>
      <c r="B9" s="49">
        <f>'Indicator Data'!D19</f>
        <v>1079</v>
      </c>
      <c r="C9" s="280">
        <v>2019</v>
      </c>
      <c r="D9" s="280">
        <v>2019</v>
      </c>
      <c r="E9" s="280">
        <v>2019</v>
      </c>
      <c r="F9" s="280">
        <v>2019</v>
      </c>
      <c r="G9" s="280">
        <v>2022</v>
      </c>
      <c r="H9" s="280">
        <v>2020</v>
      </c>
      <c r="I9" s="280">
        <v>2022</v>
      </c>
      <c r="J9" s="280">
        <v>2022</v>
      </c>
      <c r="K9" s="280">
        <v>2022</v>
      </c>
      <c r="L9" s="280">
        <v>2020</v>
      </c>
      <c r="M9" s="280">
        <v>2020</v>
      </c>
      <c r="N9" s="280">
        <v>2020</v>
      </c>
      <c r="O9" s="280">
        <v>2022</v>
      </c>
      <c r="P9" s="280">
        <v>2020</v>
      </c>
      <c r="Q9" s="280">
        <v>2020</v>
      </c>
      <c r="R9" s="280">
        <v>2022</v>
      </c>
      <c r="S9" s="280">
        <v>2022</v>
      </c>
      <c r="T9" s="280">
        <v>2021</v>
      </c>
      <c r="U9" s="280">
        <v>2021</v>
      </c>
      <c r="V9" s="280">
        <v>2021</v>
      </c>
      <c r="W9" s="280">
        <v>2021</v>
      </c>
      <c r="X9" s="280">
        <v>2021</v>
      </c>
      <c r="Y9" s="280">
        <v>2021</v>
      </c>
      <c r="Z9" s="280">
        <v>2014</v>
      </c>
      <c r="AA9" s="280">
        <v>2021</v>
      </c>
      <c r="AB9" s="280">
        <v>2021</v>
      </c>
      <c r="AC9" s="280">
        <v>2020</v>
      </c>
      <c r="AD9" s="280">
        <v>2021</v>
      </c>
      <c r="AE9" s="280">
        <v>2021</v>
      </c>
      <c r="AF9" s="280">
        <v>2021</v>
      </c>
      <c r="AG9" s="280">
        <v>2021</v>
      </c>
      <c r="AH9" s="280">
        <v>2016</v>
      </c>
      <c r="AI9" s="280">
        <v>2019</v>
      </c>
      <c r="AJ9" s="280">
        <v>2019</v>
      </c>
      <c r="AK9" s="280">
        <v>2019</v>
      </c>
      <c r="AL9" s="280">
        <v>2020</v>
      </c>
      <c r="AM9" s="280">
        <v>2019</v>
      </c>
      <c r="AN9" s="280">
        <v>2019</v>
      </c>
      <c r="AO9" s="280">
        <v>2020</v>
      </c>
      <c r="AP9" s="280">
        <v>2016</v>
      </c>
      <c r="AQ9" s="280">
        <v>2019</v>
      </c>
      <c r="AR9" s="280">
        <v>2020</v>
      </c>
      <c r="AS9" s="280">
        <v>2020</v>
      </c>
      <c r="AT9" s="280">
        <v>2020</v>
      </c>
      <c r="AU9" s="280">
        <v>2021</v>
      </c>
      <c r="AV9" s="280">
        <v>2020</v>
      </c>
      <c r="AW9" s="280">
        <v>2022</v>
      </c>
      <c r="AX9" s="280">
        <v>2020</v>
      </c>
      <c r="AY9" s="280">
        <v>2019</v>
      </c>
      <c r="AZ9" s="280">
        <v>2019</v>
      </c>
      <c r="BA9" s="280">
        <v>2019</v>
      </c>
      <c r="BB9" s="280">
        <v>2020</v>
      </c>
      <c r="BC9" s="280">
        <v>2020</v>
      </c>
      <c r="BD9" s="280">
        <v>2020</v>
      </c>
      <c r="BE9" s="280">
        <v>2021</v>
      </c>
      <c r="BF9" s="280">
        <v>2021</v>
      </c>
      <c r="BG9" s="280">
        <v>2019</v>
      </c>
      <c r="BH9" s="280">
        <v>2019</v>
      </c>
      <c r="BI9" s="280">
        <v>2021</v>
      </c>
      <c r="BJ9" s="280">
        <v>2021</v>
      </c>
      <c r="BK9" s="280">
        <v>2021</v>
      </c>
      <c r="BL9" s="280">
        <v>2021</v>
      </c>
      <c r="BM9" s="280">
        <v>2021</v>
      </c>
      <c r="BN9" s="280">
        <v>2020</v>
      </c>
      <c r="BO9" s="280">
        <v>2020</v>
      </c>
      <c r="BP9" s="280">
        <v>2015</v>
      </c>
      <c r="BQ9" s="280">
        <v>2022</v>
      </c>
      <c r="BR9" s="280">
        <v>2014</v>
      </c>
      <c r="BS9" s="280">
        <v>2014</v>
      </c>
      <c r="BT9" s="280">
        <v>2014</v>
      </c>
      <c r="BU9" s="280">
        <v>2022</v>
      </c>
      <c r="BV9" s="280">
        <v>2022</v>
      </c>
      <c r="BW9" s="280">
        <v>2022</v>
      </c>
      <c r="BX9" s="280">
        <v>2014</v>
      </c>
      <c r="BY9" s="280">
        <v>2019</v>
      </c>
      <c r="BZ9" s="280">
        <v>2019</v>
      </c>
      <c r="CA9" s="280">
        <v>2019</v>
      </c>
      <c r="CB9" s="280">
        <v>2019</v>
      </c>
      <c r="CC9" s="280">
        <v>2019</v>
      </c>
      <c r="CD9" s="280">
        <v>2019</v>
      </c>
      <c r="CE9" s="280">
        <v>2019</v>
      </c>
      <c r="CF9" s="280">
        <v>2021</v>
      </c>
      <c r="CG9" s="280">
        <v>2022</v>
      </c>
      <c r="CH9" s="280">
        <v>2022</v>
      </c>
      <c r="CI9" s="280">
        <v>2022</v>
      </c>
      <c r="CJ9" s="280">
        <v>2021</v>
      </c>
      <c r="CK9" s="280">
        <v>2020</v>
      </c>
      <c r="CL9" s="280">
        <v>2020</v>
      </c>
      <c r="CM9" s="280">
        <v>2014</v>
      </c>
      <c r="CN9" s="280">
        <v>2021</v>
      </c>
      <c r="CO9" s="280">
        <v>2021</v>
      </c>
      <c r="CP9" s="280">
        <v>2021</v>
      </c>
    </row>
    <row r="10" spans="1:94" ht="14.4" x14ac:dyDescent="0.3">
      <c r="A10" s="118" t="str">
        <f>'Indicator Data'!C20</f>
        <v>Bandarban</v>
      </c>
      <c r="B10" s="49">
        <f>'Indicator Data'!D20</f>
        <v>2003</v>
      </c>
      <c r="C10" s="280">
        <v>2019</v>
      </c>
      <c r="D10" s="280">
        <v>2019</v>
      </c>
      <c r="E10" s="280">
        <v>2019</v>
      </c>
      <c r="F10" s="280">
        <v>2019</v>
      </c>
      <c r="G10" s="280">
        <v>2022</v>
      </c>
      <c r="H10" s="280">
        <v>2020</v>
      </c>
      <c r="I10" s="280">
        <v>2022</v>
      </c>
      <c r="J10" s="280">
        <v>2022</v>
      </c>
      <c r="K10" s="280">
        <v>2022</v>
      </c>
      <c r="L10" s="280">
        <v>2020</v>
      </c>
      <c r="M10" s="280">
        <v>2020</v>
      </c>
      <c r="N10" s="280">
        <v>2020</v>
      </c>
      <c r="O10" s="280">
        <v>2022</v>
      </c>
      <c r="P10" s="280">
        <v>2020</v>
      </c>
      <c r="Q10" s="280">
        <v>2020</v>
      </c>
      <c r="R10" s="280">
        <v>2022</v>
      </c>
      <c r="S10" s="280">
        <v>2022</v>
      </c>
      <c r="T10" s="280">
        <v>2021</v>
      </c>
      <c r="U10" s="280">
        <v>2021</v>
      </c>
      <c r="V10" s="280">
        <v>2021</v>
      </c>
      <c r="W10" s="280">
        <v>2021</v>
      </c>
      <c r="X10" s="280">
        <v>2021</v>
      </c>
      <c r="Y10" s="280">
        <v>2021</v>
      </c>
      <c r="Z10" s="280">
        <v>2014</v>
      </c>
      <c r="AA10" s="280">
        <v>2021</v>
      </c>
      <c r="AB10" s="280">
        <v>2021</v>
      </c>
      <c r="AC10" s="280">
        <v>2020</v>
      </c>
      <c r="AD10" s="280">
        <v>2021</v>
      </c>
      <c r="AE10" s="280">
        <v>2021</v>
      </c>
      <c r="AF10" s="280">
        <v>2021</v>
      </c>
      <c r="AG10" s="280">
        <v>2021</v>
      </c>
      <c r="AH10" s="280">
        <v>2016</v>
      </c>
      <c r="AI10" s="280">
        <v>2019</v>
      </c>
      <c r="AJ10" s="280">
        <v>2019</v>
      </c>
      <c r="AK10" s="280">
        <v>2019</v>
      </c>
      <c r="AL10" s="280">
        <v>2020</v>
      </c>
      <c r="AM10" s="280">
        <v>2019</v>
      </c>
      <c r="AN10" s="280">
        <v>2019</v>
      </c>
      <c r="AO10" s="280">
        <v>2020</v>
      </c>
      <c r="AP10" s="280">
        <v>2016</v>
      </c>
      <c r="AQ10" s="280">
        <v>2019</v>
      </c>
      <c r="AR10" s="280">
        <v>2020</v>
      </c>
      <c r="AS10" s="280">
        <v>2020</v>
      </c>
      <c r="AT10" s="280">
        <v>2020</v>
      </c>
      <c r="AU10" s="280">
        <v>2021</v>
      </c>
      <c r="AV10" s="280">
        <v>2020</v>
      </c>
      <c r="AW10" s="280">
        <v>2022</v>
      </c>
      <c r="AX10" s="280">
        <v>2020</v>
      </c>
      <c r="AY10" s="280">
        <v>2019</v>
      </c>
      <c r="AZ10" s="280">
        <v>2019</v>
      </c>
      <c r="BA10" s="280">
        <v>2019</v>
      </c>
      <c r="BB10" s="280">
        <v>2020</v>
      </c>
      <c r="BC10" s="280">
        <v>2020</v>
      </c>
      <c r="BD10" s="280">
        <v>2020</v>
      </c>
      <c r="BE10" s="280">
        <v>2021</v>
      </c>
      <c r="BF10" s="280">
        <v>2021</v>
      </c>
      <c r="BG10" s="280">
        <v>2019</v>
      </c>
      <c r="BH10" s="280">
        <v>2019</v>
      </c>
      <c r="BI10" s="280">
        <v>2021</v>
      </c>
      <c r="BJ10" s="280">
        <v>2021</v>
      </c>
      <c r="BK10" s="280">
        <v>2021</v>
      </c>
      <c r="BL10" s="280">
        <v>2021</v>
      </c>
      <c r="BM10" s="280">
        <v>2021</v>
      </c>
      <c r="BN10" s="280">
        <v>2020</v>
      </c>
      <c r="BO10" s="280">
        <v>2020</v>
      </c>
      <c r="BP10" s="280">
        <v>2015</v>
      </c>
      <c r="BQ10" s="280">
        <v>2022</v>
      </c>
      <c r="BR10" s="280">
        <v>2014</v>
      </c>
      <c r="BS10" s="280">
        <v>2014</v>
      </c>
      <c r="BT10" s="280">
        <v>2014</v>
      </c>
      <c r="BU10" s="280">
        <v>2022</v>
      </c>
      <c r="BV10" s="280">
        <v>2022</v>
      </c>
      <c r="BW10" s="280">
        <v>2022</v>
      </c>
      <c r="BX10" s="280">
        <v>2014</v>
      </c>
      <c r="BY10" s="280">
        <v>2019</v>
      </c>
      <c r="BZ10" s="280">
        <v>2019</v>
      </c>
      <c r="CA10" s="280">
        <v>2019</v>
      </c>
      <c r="CB10" s="280">
        <v>2019</v>
      </c>
      <c r="CC10" s="280">
        <v>2019</v>
      </c>
      <c r="CD10" s="280">
        <v>2019</v>
      </c>
      <c r="CE10" s="280">
        <v>2019</v>
      </c>
      <c r="CF10" s="280">
        <v>2021</v>
      </c>
      <c r="CG10" s="280">
        <v>2022</v>
      </c>
      <c r="CH10" s="280">
        <v>2022</v>
      </c>
      <c r="CI10" s="280">
        <v>2022</v>
      </c>
      <c r="CJ10" s="280">
        <v>2021</v>
      </c>
      <c r="CK10" s="280">
        <v>2020</v>
      </c>
      <c r="CL10" s="280">
        <v>2020</v>
      </c>
      <c r="CM10" s="280">
        <v>2014</v>
      </c>
      <c r="CN10" s="280">
        <v>2021</v>
      </c>
      <c r="CO10" s="280">
        <v>2021</v>
      </c>
      <c r="CP10" s="280">
        <v>2021</v>
      </c>
    </row>
    <row r="11" spans="1:94" ht="14.4" x14ac:dyDescent="0.3">
      <c r="A11" s="118" t="str">
        <f>'Indicator Data'!C21</f>
        <v>Brahmanbaria</v>
      </c>
      <c r="B11" s="49">
        <f>'Indicator Data'!D21</f>
        <v>2012</v>
      </c>
      <c r="C11" s="280">
        <v>2019</v>
      </c>
      <c r="D11" s="280">
        <v>2019</v>
      </c>
      <c r="E11" s="280">
        <v>2019</v>
      </c>
      <c r="F11" s="280">
        <v>2019</v>
      </c>
      <c r="G11" s="280">
        <v>2022</v>
      </c>
      <c r="H11" s="280">
        <v>2020</v>
      </c>
      <c r="I11" s="280">
        <v>2022</v>
      </c>
      <c r="J11" s="280">
        <v>2022</v>
      </c>
      <c r="K11" s="280">
        <v>2022</v>
      </c>
      <c r="L11" s="280">
        <v>2020</v>
      </c>
      <c r="M11" s="280">
        <v>2020</v>
      </c>
      <c r="N11" s="280">
        <v>2020</v>
      </c>
      <c r="O11" s="280">
        <v>2022</v>
      </c>
      <c r="P11" s="280">
        <v>2020</v>
      </c>
      <c r="Q11" s="280">
        <v>2020</v>
      </c>
      <c r="R11" s="280">
        <v>2022</v>
      </c>
      <c r="S11" s="280">
        <v>2022</v>
      </c>
      <c r="T11" s="280">
        <v>2021</v>
      </c>
      <c r="U11" s="280">
        <v>2021</v>
      </c>
      <c r="V11" s="280">
        <v>2021</v>
      </c>
      <c r="W11" s="280">
        <v>2021</v>
      </c>
      <c r="X11" s="280">
        <v>2021</v>
      </c>
      <c r="Y11" s="280">
        <v>2021</v>
      </c>
      <c r="Z11" s="280">
        <v>2014</v>
      </c>
      <c r="AA11" s="280">
        <v>2021</v>
      </c>
      <c r="AB11" s="280">
        <v>2021</v>
      </c>
      <c r="AC11" s="280">
        <v>2020</v>
      </c>
      <c r="AD11" s="280">
        <v>2021</v>
      </c>
      <c r="AE11" s="280">
        <v>2021</v>
      </c>
      <c r="AF11" s="280">
        <v>2021</v>
      </c>
      <c r="AG11" s="280">
        <v>2021</v>
      </c>
      <c r="AH11" s="280">
        <v>2016</v>
      </c>
      <c r="AI11" s="280">
        <v>2019</v>
      </c>
      <c r="AJ11" s="280">
        <v>2019</v>
      </c>
      <c r="AK11" s="280">
        <v>2019</v>
      </c>
      <c r="AL11" s="280">
        <v>2020</v>
      </c>
      <c r="AM11" s="280">
        <v>2019</v>
      </c>
      <c r="AN11" s="280">
        <v>2019</v>
      </c>
      <c r="AO11" s="280">
        <v>2020</v>
      </c>
      <c r="AP11" s="280">
        <v>2016</v>
      </c>
      <c r="AQ11" s="280">
        <v>2019</v>
      </c>
      <c r="AR11" s="280">
        <v>2020</v>
      </c>
      <c r="AS11" s="280">
        <v>2020</v>
      </c>
      <c r="AT11" s="280">
        <v>2020</v>
      </c>
      <c r="AU11" s="280">
        <v>2021</v>
      </c>
      <c r="AV11" s="280">
        <v>2020</v>
      </c>
      <c r="AW11" s="280">
        <v>2022</v>
      </c>
      <c r="AX11" s="280">
        <v>2020</v>
      </c>
      <c r="AY11" s="280">
        <v>2019</v>
      </c>
      <c r="AZ11" s="280">
        <v>2019</v>
      </c>
      <c r="BA11" s="280">
        <v>2019</v>
      </c>
      <c r="BB11" s="280">
        <v>2020</v>
      </c>
      <c r="BC11" s="280">
        <v>2020</v>
      </c>
      <c r="BD11" s="280">
        <v>2020</v>
      </c>
      <c r="BE11" s="280">
        <v>2021</v>
      </c>
      <c r="BF11" s="280">
        <v>2021</v>
      </c>
      <c r="BG11" s="280">
        <v>2019</v>
      </c>
      <c r="BH11" s="280">
        <v>2019</v>
      </c>
      <c r="BI11" s="280">
        <v>2021</v>
      </c>
      <c r="BJ11" s="280">
        <v>2021</v>
      </c>
      <c r="BK11" s="280">
        <v>2021</v>
      </c>
      <c r="BL11" s="280">
        <v>2021</v>
      </c>
      <c r="BM11" s="280">
        <v>2021</v>
      </c>
      <c r="BN11" s="280">
        <v>2020</v>
      </c>
      <c r="BO11" s="280">
        <v>2020</v>
      </c>
      <c r="BP11" s="280">
        <v>2015</v>
      </c>
      <c r="BQ11" s="280">
        <v>2022</v>
      </c>
      <c r="BR11" s="280">
        <v>2014</v>
      </c>
      <c r="BS11" s="280">
        <v>2014</v>
      </c>
      <c r="BT11" s="280">
        <v>2014</v>
      </c>
      <c r="BU11" s="280">
        <v>2022</v>
      </c>
      <c r="BV11" s="280">
        <v>2022</v>
      </c>
      <c r="BW11" s="280">
        <v>2022</v>
      </c>
      <c r="BX11" s="280">
        <v>2014</v>
      </c>
      <c r="BY11" s="280">
        <v>2019</v>
      </c>
      <c r="BZ11" s="280">
        <v>2019</v>
      </c>
      <c r="CA11" s="280">
        <v>2019</v>
      </c>
      <c r="CB11" s="280">
        <v>2019</v>
      </c>
      <c r="CC11" s="280">
        <v>2019</v>
      </c>
      <c r="CD11" s="280">
        <v>2019</v>
      </c>
      <c r="CE11" s="280">
        <v>2019</v>
      </c>
      <c r="CF11" s="280">
        <v>2021</v>
      </c>
      <c r="CG11" s="280">
        <v>2022</v>
      </c>
      <c r="CH11" s="280">
        <v>2022</v>
      </c>
      <c r="CI11" s="280">
        <v>2022</v>
      </c>
      <c r="CJ11" s="280">
        <v>2021</v>
      </c>
      <c r="CK11" s="280">
        <v>2020</v>
      </c>
      <c r="CL11" s="280">
        <v>2020</v>
      </c>
      <c r="CM11" s="280">
        <v>2014</v>
      </c>
      <c r="CN11" s="280">
        <v>2021</v>
      </c>
      <c r="CO11" s="280">
        <v>2021</v>
      </c>
      <c r="CP11" s="280">
        <v>2021</v>
      </c>
    </row>
    <row r="12" spans="1:94" ht="14.4" x14ac:dyDescent="0.3">
      <c r="A12" s="118" t="str">
        <f>'Indicator Data'!C22</f>
        <v>Chandpur</v>
      </c>
      <c r="B12" s="49">
        <f>'Indicator Data'!D22</f>
        <v>2013</v>
      </c>
      <c r="C12" s="280">
        <v>2019</v>
      </c>
      <c r="D12" s="280">
        <v>2019</v>
      </c>
      <c r="E12" s="280">
        <v>2019</v>
      </c>
      <c r="F12" s="280">
        <v>2019</v>
      </c>
      <c r="G12" s="280">
        <v>2022</v>
      </c>
      <c r="H12" s="280">
        <v>2020</v>
      </c>
      <c r="I12" s="280">
        <v>2022</v>
      </c>
      <c r="J12" s="280">
        <v>2022</v>
      </c>
      <c r="K12" s="280">
        <v>2022</v>
      </c>
      <c r="L12" s="280">
        <v>2020</v>
      </c>
      <c r="M12" s="280">
        <v>2020</v>
      </c>
      <c r="N12" s="280">
        <v>2020</v>
      </c>
      <c r="O12" s="280">
        <v>2022</v>
      </c>
      <c r="P12" s="280">
        <v>2020</v>
      </c>
      <c r="Q12" s="280">
        <v>2020</v>
      </c>
      <c r="R12" s="280">
        <v>2022</v>
      </c>
      <c r="S12" s="280">
        <v>2022</v>
      </c>
      <c r="T12" s="280">
        <v>2021</v>
      </c>
      <c r="U12" s="280">
        <v>2021</v>
      </c>
      <c r="V12" s="280">
        <v>2021</v>
      </c>
      <c r="W12" s="280">
        <v>2021</v>
      </c>
      <c r="X12" s="280">
        <v>2021</v>
      </c>
      <c r="Y12" s="280">
        <v>2021</v>
      </c>
      <c r="Z12" s="280">
        <v>2014</v>
      </c>
      <c r="AA12" s="280">
        <v>2021</v>
      </c>
      <c r="AB12" s="280">
        <v>2021</v>
      </c>
      <c r="AC12" s="280">
        <v>2020</v>
      </c>
      <c r="AD12" s="280">
        <v>2021</v>
      </c>
      <c r="AE12" s="280">
        <v>2021</v>
      </c>
      <c r="AF12" s="280">
        <v>2021</v>
      </c>
      <c r="AG12" s="280">
        <v>2021</v>
      </c>
      <c r="AH12" s="280">
        <v>2016</v>
      </c>
      <c r="AI12" s="280">
        <v>2019</v>
      </c>
      <c r="AJ12" s="280">
        <v>2019</v>
      </c>
      <c r="AK12" s="280">
        <v>2019</v>
      </c>
      <c r="AL12" s="280">
        <v>2020</v>
      </c>
      <c r="AM12" s="280">
        <v>2019</v>
      </c>
      <c r="AN12" s="280">
        <v>2019</v>
      </c>
      <c r="AO12" s="280">
        <v>2020</v>
      </c>
      <c r="AP12" s="280">
        <v>2016</v>
      </c>
      <c r="AQ12" s="280">
        <v>2019</v>
      </c>
      <c r="AR12" s="280">
        <v>2020</v>
      </c>
      <c r="AS12" s="280">
        <v>2020</v>
      </c>
      <c r="AT12" s="280">
        <v>2020</v>
      </c>
      <c r="AU12" s="280">
        <v>2021</v>
      </c>
      <c r="AV12" s="280">
        <v>2020</v>
      </c>
      <c r="AW12" s="280">
        <v>2022</v>
      </c>
      <c r="AX12" s="280">
        <v>2020</v>
      </c>
      <c r="AY12" s="280">
        <v>2019</v>
      </c>
      <c r="AZ12" s="280">
        <v>2019</v>
      </c>
      <c r="BA12" s="280">
        <v>2019</v>
      </c>
      <c r="BB12" s="280">
        <v>2020</v>
      </c>
      <c r="BC12" s="280">
        <v>2020</v>
      </c>
      <c r="BD12" s="280">
        <v>2020</v>
      </c>
      <c r="BE12" s="280">
        <v>2021</v>
      </c>
      <c r="BF12" s="280">
        <v>2021</v>
      </c>
      <c r="BG12" s="280">
        <v>2019</v>
      </c>
      <c r="BH12" s="280">
        <v>2019</v>
      </c>
      <c r="BI12" s="280">
        <v>2021</v>
      </c>
      <c r="BJ12" s="280">
        <v>2021</v>
      </c>
      <c r="BK12" s="280">
        <v>2021</v>
      </c>
      <c r="BL12" s="280">
        <v>2021</v>
      </c>
      <c r="BM12" s="280">
        <v>2021</v>
      </c>
      <c r="BN12" s="280">
        <v>2020</v>
      </c>
      <c r="BO12" s="280">
        <v>2020</v>
      </c>
      <c r="BP12" s="280">
        <v>2015</v>
      </c>
      <c r="BQ12" s="280">
        <v>2022</v>
      </c>
      <c r="BR12" s="280">
        <v>2014</v>
      </c>
      <c r="BS12" s="280">
        <v>2014</v>
      </c>
      <c r="BT12" s="280">
        <v>2014</v>
      </c>
      <c r="BU12" s="280">
        <v>2022</v>
      </c>
      <c r="BV12" s="280">
        <v>2022</v>
      </c>
      <c r="BW12" s="280">
        <v>2022</v>
      </c>
      <c r="BX12" s="280">
        <v>2014</v>
      </c>
      <c r="BY12" s="280">
        <v>2019</v>
      </c>
      <c r="BZ12" s="280">
        <v>2019</v>
      </c>
      <c r="CA12" s="280">
        <v>2019</v>
      </c>
      <c r="CB12" s="280">
        <v>2019</v>
      </c>
      <c r="CC12" s="280">
        <v>2019</v>
      </c>
      <c r="CD12" s="280">
        <v>2019</v>
      </c>
      <c r="CE12" s="280">
        <v>2019</v>
      </c>
      <c r="CF12" s="280">
        <v>2021</v>
      </c>
      <c r="CG12" s="280">
        <v>2022</v>
      </c>
      <c r="CH12" s="280">
        <v>2022</v>
      </c>
      <c r="CI12" s="280">
        <v>2022</v>
      </c>
      <c r="CJ12" s="280">
        <v>2021</v>
      </c>
      <c r="CK12" s="280">
        <v>2020</v>
      </c>
      <c r="CL12" s="280">
        <v>2020</v>
      </c>
      <c r="CM12" s="280">
        <v>2014</v>
      </c>
      <c r="CN12" s="280">
        <v>2021</v>
      </c>
      <c r="CO12" s="280">
        <v>2021</v>
      </c>
      <c r="CP12" s="280">
        <v>2021</v>
      </c>
    </row>
    <row r="13" spans="1:94" ht="14.4" x14ac:dyDescent="0.3">
      <c r="A13" s="118" t="str">
        <f>'Indicator Data'!C23</f>
        <v>Chattogram</v>
      </c>
      <c r="B13" s="49">
        <f>'Indicator Data'!D23</f>
        <v>2015</v>
      </c>
      <c r="C13" s="280">
        <v>2019</v>
      </c>
      <c r="D13" s="280">
        <v>2019</v>
      </c>
      <c r="E13" s="280">
        <v>2019</v>
      </c>
      <c r="F13" s="280">
        <v>2019</v>
      </c>
      <c r="G13" s="280">
        <v>2022</v>
      </c>
      <c r="H13" s="280">
        <v>2020</v>
      </c>
      <c r="I13" s="280">
        <v>2022</v>
      </c>
      <c r="J13" s="280">
        <v>2022</v>
      </c>
      <c r="K13" s="280">
        <v>2022</v>
      </c>
      <c r="L13" s="280">
        <v>2020</v>
      </c>
      <c r="M13" s="280">
        <v>2020</v>
      </c>
      <c r="N13" s="280">
        <v>2020</v>
      </c>
      <c r="O13" s="280">
        <v>2022</v>
      </c>
      <c r="P13" s="280">
        <v>2020</v>
      </c>
      <c r="Q13" s="280">
        <v>2020</v>
      </c>
      <c r="R13" s="280">
        <v>2022</v>
      </c>
      <c r="S13" s="280">
        <v>2022</v>
      </c>
      <c r="T13" s="280">
        <v>2021</v>
      </c>
      <c r="U13" s="280">
        <v>2021</v>
      </c>
      <c r="V13" s="280">
        <v>2021</v>
      </c>
      <c r="W13" s="280">
        <v>2021</v>
      </c>
      <c r="X13" s="280">
        <v>2021</v>
      </c>
      <c r="Y13" s="280">
        <v>2021</v>
      </c>
      <c r="Z13" s="280">
        <v>2014</v>
      </c>
      <c r="AA13" s="280">
        <v>2021</v>
      </c>
      <c r="AB13" s="280">
        <v>2021</v>
      </c>
      <c r="AC13" s="280">
        <v>2020</v>
      </c>
      <c r="AD13" s="280">
        <v>2021</v>
      </c>
      <c r="AE13" s="280">
        <v>2021</v>
      </c>
      <c r="AF13" s="280">
        <v>2021</v>
      </c>
      <c r="AG13" s="280">
        <v>2021</v>
      </c>
      <c r="AH13" s="280">
        <v>2016</v>
      </c>
      <c r="AI13" s="280">
        <v>2019</v>
      </c>
      <c r="AJ13" s="280">
        <v>2019</v>
      </c>
      <c r="AK13" s="280">
        <v>2019</v>
      </c>
      <c r="AL13" s="280">
        <v>2020</v>
      </c>
      <c r="AM13" s="280">
        <v>2019</v>
      </c>
      <c r="AN13" s="280">
        <v>2019</v>
      </c>
      <c r="AO13" s="280">
        <v>2020</v>
      </c>
      <c r="AP13" s="280">
        <v>2016</v>
      </c>
      <c r="AQ13" s="280">
        <v>2019</v>
      </c>
      <c r="AR13" s="280">
        <v>2020</v>
      </c>
      <c r="AS13" s="280">
        <v>2020</v>
      </c>
      <c r="AT13" s="280">
        <v>2020</v>
      </c>
      <c r="AU13" s="280">
        <v>2021</v>
      </c>
      <c r="AV13" s="280">
        <v>2020</v>
      </c>
      <c r="AW13" s="280">
        <v>2022</v>
      </c>
      <c r="AX13" s="280">
        <v>2020</v>
      </c>
      <c r="AY13" s="280">
        <v>2019</v>
      </c>
      <c r="AZ13" s="280">
        <v>2019</v>
      </c>
      <c r="BA13" s="280">
        <v>2019</v>
      </c>
      <c r="BB13" s="280">
        <v>2020</v>
      </c>
      <c r="BC13" s="280">
        <v>2020</v>
      </c>
      <c r="BD13" s="280">
        <v>2020</v>
      </c>
      <c r="BE13" s="280">
        <v>2021</v>
      </c>
      <c r="BF13" s="280">
        <v>2021</v>
      </c>
      <c r="BG13" s="280">
        <v>2019</v>
      </c>
      <c r="BH13" s="280">
        <v>2019</v>
      </c>
      <c r="BI13" s="280">
        <v>2021</v>
      </c>
      <c r="BJ13" s="280">
        <v>2021</v>
      </c>
      <c r="BK13" s="280">
        <v>2021</v>
      </c>
      <c r="BL13" s="280">
        <v>2021</v>
      </c>
      <c r="BM13" s="280">
        <v>2021</v>
      </c>
      <c r="BN13" s="280">
        <v>2020</v>
      </c>
      <c r="BO13" s="280">
        <v>2020</v>
      </c>
      <c r="BP13" s="280">
        <v>2015</v>
      </c>
      <c r="BQ13" s="280">
        <v>2022</v>
      </c>
      <c r="BR13" s="280">
        <v>2014</v>
      </c>
      <c r="BS13" s="280">
        <v>2014</v>
      </c>
      <c r="BT13" s="280">
        <v>2014</v>
      </c>
      <c r="BU13" s="280">
        <v>2022</v>
      </c>
      <c r="BV13" s="280">
        <v>2022</v>
      </c>
      <c r="BW13" s="280">
        <v>2022</v>
      </c>
      <c r="BX13" s="280">
        <v>2014</v>
      </c>
      <c r="BY13" s="280">
        <v>2019</v>
      </c>
      <c r="BZ13" s="280">
        <v>2019</v>
      </c>
      <c r="CA13" s="280">
        <v>2019</v>
      </c>
      <c r="CB13" s="280">
        <v>2019</v>
      </c>
      <c r="CC13" s="280">
        <v>2019</v>
      </c>
      <c r="CD13" s="280">
        <v>2019</v>
      </c>
      <c r="CE13" s="280">
        <v>2019</v>
      </c>
      <c r="CF13" s="280">
        <v>2021</v>
      </c>
      <c r="CG13" s="280">
        <v>2022</v>
      </c>
      <c r="CH13" s="280">
        <v>2022</v>
      </c>
      <c r="CI13" s="280">
        <v>2022</v>
      </c>
      <c r="CJ13" s="280">
        <v>2021</v>
      </c>
      <c r="CK13" s="280">
        <v>2020</v>
      </c>
      <c r="CL13" s="280">
        <v>2020</v>
      </c>
      <c r="CM13" s="280">
        <v>2014</v>
      </c>
      <c r="CN13" s="280">
        <v>2021</v>
      </c>
      <c r="CO13" s="280">
        <v>2021</v>
      </c>
      <c r="CP13" s="280">
        <v>2021</v>
      </c>
    </row>
    <row r="14" spans="1:94" ht="14.4" x14ac:dyDescent="0.3">
      <c r="A14" s="118" t="str">
        <f>'Indicator Data'!C24</f>
        <v>Cumilla</v>
      </c>
      <c r="B14" s="49">
        <f>'Indicator Data'!D24</f>
        <v>2019</v>
      </c>
      <c r="C14" s="280">
        <v>2019</v>
      </c>
      <c r="D14" s="280">
        <v>2019</v>
      </c>
      <c r="E14" s="280">
        <v>2019</v>
      </c>
      <c r="F14" s="280">
        <v>2019</v>
      </c>
      <c r="G14" s="280">
        <v>2022</v>
      </c>
      <c r="H14" s="280">
        <v>2020</v>
      </c>
      <c r="I14" s="280">
        <v>2022</v>
      </c>
      <c r="J14" s="280">
        <v>2022</v>
      </c>
      <c r="K14" s="280">
        <v>2022</v>
      </c>
      <c r="L14" s="280">
        <v>2020</v>
      </c>
      <c r="M14" s="280">
        <v>2020</v>
      </c>
      <c r="N14" s="280">
        <v>2020</v>
      </c>
      <c r="O14" s="280">
        <v>2022</v>
      </c>
      <c r="P14" s="280">
        <v>2020</v>
      </c>
      <c r="Q14" s="280">
        <v>2020</v>
      </c>
      <c r="R14" s="280">
        <v>2022</v>
      </c>
      <c r="S14" s="280">
        <v>2022</v>
      </c>
      <c r="T14" s="280">
        <v>2021</v>
      </c>
      <c r="U14" s="280">
        <v>2021</v>
      </c>
      <c r="V14" s="280">
        <v>2021</v>
      </c>
      <c r="W14" s="280">
        <v>2021</v>
      </c>
      <c r="X14" s="280">
        <v>2021</v>
      </c>
      <c r="Y14" s="280">
        <v>2021</v>
      </c>
      <c r="Z14" s="280">
        <v>2014</v>
      </c>
      <c r="AA14" s="280">
        <v>2021</v>
      </c>
      <c r="AB14" s="280">
        <v>2021</v>
      </c>
      <c r="AC14" s="280">
        <v>2020</v>
      </c>
      <c r="AD14" s="280">
        <v>2021</v>
      </c>
      <c r="AE14" s="280">
        <v>2021</v>
      </c>
      <c r="AF14" s="280">
        <v>2021</v>
      </c>
      <c r="AG14" s="280">
        <v>2021</v>
      </c>
      <c r="AH14" s="280">
        <v>2016</v>
      </c>
      <c r="AI14" s="280">
        <v>2019</v>
      </c>
      <c r="AJ14" s="280">
        <v>2019</v>
      </c>
      <c r="AK14" s="280">
        <v>2019</v>
      </c>
      <c r="AL14" s="280">
        <v>2020</v>
      </c>
      <c r="AM14" s="280">
        <v>2019</v>
      </c>
      <c r="AN14" s="280">
        <v>2019</v>
      </c>
      <c r="AO14" s="280">
        <v>2020</v>
      </c>
      <c r="AP14" s="280">
        <v>2016</v>
      </c>
      <c r="AQ14" s="280">
        <v>2019</v>
      </c>
      <c r="AR14" s="280">
        <v>2020</v>
      </c>
      <c r="AS14" s="280">
        <v>2020</v>
      </c>
      <c r="AT14" s="280">
        <v>2020</v>
      </c>
      <c r="AU14" s="280">
        <v>2021</v>
      </c>
      <c r="AV14" s="280">
        <v>2020</v>
      </c>
      <c r="AW14" s="280">
        <v>2022</v>
      </c>
      <c r="AX14" s="280">
        <v>2020</v>
      </c>
      <c r="AY14" s="280">
        <v>2019</v>
      </c>
      <c r="AZ14" s="280">
        <v>2019</v>
      </c>
      <c r="BA14" s="280">
        <v>2019</v>
      </c>
      <c r="BB14" s="280">
        <v>2020</v>
      </c>
      <c r="BC14" s="280">
        <v>2020</v>
      </c>
      <c r="BD14" s="280">
        <v>2020</v>
      </c>
      <c r="BE14" s="280">
        <v>2021</v>
      </c>
      <c r="BF14" s="280">
        <v>2021</v>
      </c>
      <c r="BG14" s="280">
        <v>2019</v>
      </c>
      <c r="BH14" s="280">
        <v>2019</v>
      </c>
      <c r="BI14" s="280">
        <v>2021</v>
      </c>
      <c r="BJ14" s="280">
        <v>2021</v>
      </c>
      <c r="BK14" s="280">
        <v>2021</v>
      </c>
      <c r="BL14" s="280">
        <v>2021</v>
      </c>
      <c r="BM14" s="280">
        <v>2021</v>
      </c>
      <c r="BN14" s="280">
        <v>2020</v>
      </c>
      <c r="BO14" s="280">
        <v>2020</v>
      </c>
      <c r="BP14" s="280">
        <v>2015</v>
      </c>
      <c r="BQ14" s="280">
        <v>2022</v>
      </c>
      <c r="BR14" s="280">
        <v>2014</v>
      </c>
      <c r="BS14" s="280">
        <v>2014</v>
      </c>
      <c r="BT14" s="280">
        <v>2014</v>
      </c>
      <c r="BU14" s="280">
        <v>2022</v>
      </c>
      <c r="BV14" s="280">
        <v>2022</v>
      </c>
      <c r="BW14" s="280">
        <v>2022</v>
      </c>
      <c r="BX14" s="280">
        <v>2014</v>
      </c>
      <c r="BY14" s="280">
        <v>2019</v>
      </c>
      <c r="BZ14" s="280">
        <v>2019</v>
      </c>
      <c r="CA14" s="280">
        <v>2019</v>
      </c>
      <c r="CB14" s="280">
        <v>2019</v>
      </c>
      <c r="CC14" s="280">
        <v>2019</v>
      </c>
      <c r="CD14" s="280">
        <v>2019</v>
      </c>
      <c r="CE14" s="280">
        <v>2019</v>
      </c>
      <c r="CF14" s="280">
        <v>2021</v>
      </c>
      <c r="CG14" s="280">
        <v>2022</v>
      </c>
      <c r="CH14" s="280">
        <v>2022</v>
      </c>
      <c r="CI14" s="280">
        <v>2022</v>
      </c>
      <c r="CJ14" s="280">
        <v>2021</v>
      </c>
      <c r="CK14" s="280">
        <v>2020</v>
      </c>
      <c r="CL14" s="280">
        <v>2020</v>
      </c>
      <c r="CM14" s="280">
        <v>2014</v>
      </c>
      <c r="CN14" s="280">
        <v>2021</v>
      </c>
      <c r="CO14" s="280">
        <v>2021</v>
      </c>
      <c r="CP14" s="280">
        <v>2021</v>
      </c>
    </row>
    <row r="15" spans="1:94" ht="14.4" x14ac:dyDescent="0.3">
      <c r="A15" s="118" t="str">
        <f>'Indicator Data'!C25</f>
        <v>Cox's Bazar</v>
      </c>
      <c r="B15" s="49">
        <f>'Indicator Data'!D25</f>
        <v>2022</v>
      </c>
      <c r="C15" s="280">
        <v>2019</v>
      </c>
      <c r="D15" s="280">
        <v>2019</v>
      </c>
      <c r="E15" s="280">
        <v>2019</v>
      </c>
      <c r="F15" s="280">
        <v>2019</v>
      </c>
      <c r="G15" s="280">
        <v>2022</v>
      </c>
      <c r="H15" s="280">
        <v>2020</v>
      </c>
      <c r="I15" s="280">
        <v>2022</v>
      </c>
      <c r="J15" s="280">
        <v>2022</v>
      </c>
      <c r="K15" s="280">
        <v>2022</v>
      </c>
      <c r="L15" s="280">
        <v>2020</v>
      </c>
      <c r="M15" s="280">
        <v>2020</v>
      </c>
      <c r="N15" s="280">
        <v>2020</v>
      </c>
      <c r="O15" s="280">
        <v>2022</v>
      </c>
      <c r="P15" s="280">
        <v>2020</v>
      </c>
      <c r="Q15" s="280">
        <v>2020</v>
      </c>
      <c r="R15" s="280">
        <v>2022</v>
      </c>
      <c r="S15" s="280">
        <v>2022</v>
      </c>
      <c r="T15" s="280">
        <v>2021</v>
      </c>
      <c r="U15" s="280">
        <v>2021</v>
      </c>
      <c r="V15" s="280">
        <v>2021</v>
      </c>
      <c r="W15" s="280">
        <v>2021</v>
      </c>
      <c r="X15" s="280">
        <v>2021</v>
      </c>
      <c r="Y15" s="280">
        <v>2021</v>
      </c>
      <c r="Z15" s="280">
        <v>2014</v>
      </c>
      <c r="AA15" s="280">
        <v>2021</v>
      </c>
      <c r="AB15" s="280">
        <v>2021</v>
      </c>
      <c r="AC15" s="280">
        <v>2020</v>
      </c>
      <c r="AD15" s="280">
        <v>2021</v>
      </c>
      <c r="AE15" s="280">
        <v>2021</v>
      </c>
      <c r="AF15" s="280">
        <v>2021</v>
      </c>
      <c r="AG15" s="280">
        <v>2021</v>
      </c>
      <c r="AH15" s="280">
        <v>2016</v>
      </c>
      <c r="AI15" s="280">
        <v>2019</v>
      </c>
      <c r="AJ15" s="280">
        <v>2019</v>
      </c>
      <c r="AK15" s="280">
        <v>2019</v>
      </c>
      <c r="AL15" s="280">
        <v>2020</v>
      </c>
      <c r="AM15" s="280">
        <v>2019</v>
      </c>
      <c r="AN15" s="280">
        <v>2019</v>
      </c>
      <c r="AO15" s="280">
        <v>2020</v>
      </c>
      <c r="AP15" s="280">
        <v>2016</v>
      </c>
      <c r="AQ15" s="280">
        <v>2019</v>
      </c>
      <c r="AR15" s="280">
        <v>2020</v>
      </c>
      <c r="AS15" s="280">
        <v>2020</v>
      </c>
      <c r="AT15" s="280">
        <v>2020</v>
      </c>
      <c r="AU15" s="280">
        <v>2021</v>
      </c>
      <c r="AV15" s="280">
        <v>2020</v>
      </c>
      <c r="AW15" s="280">
        <v>2022</v>
      </c>
      <c r="AX15" s="280">
        <v>2020</v>
      </c>
      <c r="AY15" s="280">
        <v>2019</v>
      </c>
      <c r="AZ15" s="280">
        <v>2019</v>
      </c>
      <c r="BA15" s="280">
        <v>2019</v>
      </c>
      <c r="BB15" s="280">
        <v>2020</v>
      </c>
      <c r="BC15" s="280">
        <v>2020</v>
      </c>
      <c r="BD15" s="280">
        <v>2020</v>
      </c>
      <c r="BE15" s="280">
        <v>2021</v>
      </c>
      <c r="BF15" s="280">
        <v>2021</v>
      </c>
      <c r="BG15" s="280">
        <v>2019</v>
      </c>
      <c r="BH15" s="280">
        <v>2019</v>
      </c>
      <c r="BI15" s="280">
        <v>2021</v>
      </c>
      <c r="BJ15" s="280">
        <v>2021</v>
      </c>
      <c r="BK15" s="280">
        <v>2021</v>
      </c>
      <c r="BL15" s="280">
        <v>2021</v>
      </c>
      <c r="BM15" s="280">
        <v>2021</v>
      </c>
      <c r="BN15" s="280">
        <v>2020</v>
      </c>
      <c r="BO15" s="280">
        <v>2020</v>
      </c>
      <c r="BP15" s="280">
        <v>2015</v>
      </c>
      <c r="BQ15" s="280">
        <v>2022</v>
      </c>
      <c r="BR15" s="280">
        <v>2014</v>
      </c>
      <c r="BS15" s="280">
        <v>2014</v>
      </c>
      <c r="BT15" s="280">
        <v>2014</v>
      </c>
      <c r="BU15" s="280">
        <v>2022</v>
      </c>
      <c r="BV15" s="280">
        <v>2022</v>
      </c>
      <c r="BW15" s="280">
        <v>2022</v>
      </c>
      <c r="BX15" s="280">
        <v>2014</v>
      </c>
      <c r="BY15" s="280">
        <v>2019</v>
      </c>
      <c r="BZ15" s="280">
        <v>2019</v>
      </c>
      <c r="CA15" s="280">
        <v>2019</v>
      </c>
      <c r="CB15" s="280">
        <v>2019</v>
      </c>
      <c r="CC15" s="280">
        <v>2019</v>
      </c>
      <c r="CD15" s="280">
        <v>2019</v>
      </c>
      <c r="CE15" s="280">
        <v>2019</v>
      </c>
      <c r="CF15" s="280">
        <v>2021</v>
      </c>
      <c r="CG15" s="280">
        <v>2022</v>
      </c>
      <c r="CH15" s="280">
        <v>2022</v>
      </c>
      <c r="CI15" s="280">
        <v>2022</v>
      </c>
      <c r="CJ15" s="280">
        <v>2021</v>
      </c>
      <c r="CK15" s="280">
        <v>2020</v>
      </c>
      <c r="CL15" s="280">
        <v>2020</v>
      </c>
      <c r="CM15" s="280">
        <v>2014</v>
      </c>
      <c r="CN15" s="280">
        <v>2021</v>
      </c>
      <c r="CO15" s="280">
        <v>2021</v>
      </c>
      <c r="CP15" s="280">
        <v>2021</v>
      </c>
    </row>
    <row r="16" spans="1:94" ht="14.4" x14ac:dyDescent="0.3">
      <c r="A16" s="118" t="str">
        <f>'Indicator Data'!C26</f>
        <v>Feni</v>
      </c>
      <c r="B16" s="49">
        <f>'Indicator Data'!D26</f>
        <v>2030</v>
      </c>
      <c r="C16" s="280">
        <v>2019</v>
      </c>
      <c r="D16" s="280">
        <v>2019</v>
      </c>
      <c r="E16" s="280">
        <v>2019</v>
      </c>
      <c r="F16" s="280">
        <v>2019</v>
      </c>
      <c r="G16" s="280">
        <v>2022</v>
      </c>
      <c r="H16" s="280">
        <v>2020</v>
      </c>
      <c r="I16" s="280">
        <v>2022</v>
      </c>
      <c r="J16" s="280">
        <v>2022</v>
      </c>
      <c r="K16" s="280">
        <v>2022</v>
      </c>
      <c r="L16" s="280">
        <v>2020</v>
      </c>
      <c r="M16" s="280">
        <v>2020</v>
      </c>
      <c r="N16" s="280">
        <v>2020</v>
      </c>
      <c r="O16" s="280">
        <v>2022</v>
      </c>
      <c r="P16" s="280">
        <v>2020</v>
      </c>
      <c r="Q16" s="280">
        <v>2020</v>
      </c>
      <c r="R16" s="280">
        <v>2022</v>
      </c>
      <c r="S16" s="280">
        <v>2022</v>
      </c>
      <c r="T16" s="280">
        <v>2021</v>
      </c>
      <c r="U16" s="280">
        <v>2021</v>
      </c>
      <c r="V16" s="280">
        <v>2021</v>
      </c>
      <c r="W16" s="280">
        <v>2021</v>
      </c>
      <c r="X16" s="280">
        <v>2021</v>
      </c>
      <c r="Y16" s="280">
        <v>2021</v>
      </c>
      <c r="Z16" s="280">
        <v>2014</v>
      </c>
      <c r="AA16" s="280">
        <v>2021</v>
      </c>
      <c r="AB16" s="280">
        <v>2021</v>
      </c>
      <c r="AC16" s="280">
        <v>2020</v>
      </c>
      <c r="AD16" s="280">
        <v>2021</v>
      </c>
      <c r="AE16" s="280">
        <v>2021</v>
      </c>
      <c r="AF16" s="280">
        <v>2021</v>
      </c>
      <c r="AG16" s="280">
        <v>2021</v>
      </c>
      <c r="AH16" s="280">
        <v>2016</v>
      </c>
      <c r="AI16" s="280">
        <v>2019</v>
      </c>
      <c r="AJ16" s="280">
        <v>2019</v>
      </c>
      <c r="AK16" s="280">
        <v>2019</v>
      </c>
      <c r="AL16" s="280">
        <v>2020</v>
      </c>
      <c r="AM16" s="280">
        <v>2019</v>
      </c>
      <c r="AN16" s="280">
        <v>2019</v>
      </c>
      <c r="AO16" s="280">
        <v>2020</v>
      </c>
      <c r="AP16" s="280">
        <v>2016</v>
      </c>
      <c r="AQ16" s="280">
        <v>2019</v>
      </c>
      <c r="AR16" s="280">
        <v>2020</v>
      </c>
      <c r="AS16" s="280">
        <v>2020</v>
      </c>
      <c r="AT16" s="280">
        <v>2020</v>
      </c>
      <c r="AU16" s="280">
        <v>2021</v>
      </c>
      <c r="AV16" s="280">
        <v>2020</v>
      </c>
      <c r="AW16" s="280">
        <v>2022</v>
      </c>
      <c r="AX16" s="280">
        <v>2020</v>
      </c>
      <c r="AY16" s="280">
        <v>2019</v>
      </c>
      <c r="AZ16" s="280">
        <v>2019</v>
      </c>
      <c r="BA16" s="280">
        <v>2019</v>
      </c>
      <c r="BB16" s="280">
        <v>2020</v>
      </c>
      <c r="BC16" s="280">
        <v>2020</v>
      </c>
      <c r="BD16" s="280">
        <v>2020</v>
      </c>
      <c r="BE16" s="280">
        <v>2021</v>
      </c>
      <c r="BF16" s="280">
        <v>2021</v>
      </c>
      <c r="BG16" s="280">
        <v>2019</v>
      </c>
      <c r="BH16" s="280">
        <v>2019</v>
      </c>
      <c r="BI16" s="280">
        <v>2021</v>
      </c>
      <c r="BJ16" s="280">
        <v>2021</v>
      </c>
      <c r="BK16" s="280">
        <v>2021</v>
      </c>
      <c r="BL16" s="280">
        <v>2021</v>
      </c>
      <c r="BM16" s="280">
        <v>2021</v>
      </c>
      <c r="BN16" s="280">
        <v>2020</v>
      </c>
      <c r="BO16" s="280">
        <v>2020</v>
      </c>
      <c r="BP16" s="280">
        <v>2015</v>
      </c>
      <c r="BQ16" s="280">
        <v>2022</v>
      </c>
      <c r="BR16" s="280">
        <v>2014</v>
      </c>
      <c r="BS16" s="280">
        <v>2014</v>
      </c>
      <c r="BT16" s="280">
        <v>2014</v>
      </c>
      <c r="BU16" s="280">
        <v>2022</v>
      </c>
      <c r="BV16" s="280">
        <v>2022</v>
      </c>
      <c r="BW16" s="280">
        <v>2022</v>
      </c>
      <c r="BX16" s="280">
        <v>2014</v>
      </c>
      <c r="BY16" s="280">
        <v>2019</v>
      </c>
      <c r="BZ16" s="280">
        <v>2019</v>
      </c>
      <c r="CA16" s="280">
        <v>2019</v>
      </c>
      <c r="CB16" s="280">
        <v>2019</v>
      </c>
      <c r="CC16" s="280">
        <v>2019</v>
      </c>
      <c r="CD16" s="280">
        <v>2019</v>
      </c>
      <c r="CE16" s="280">
        <v>2019</v>
      </c>
      <c r="CF16" s="280">
        <v>2021</v>
      </c>
      <c r="CG16" s="280">
        <v>2022</v>
      </c>
      <c r="CH16" s="280">
        <v>2022</v>
      </c>
      <c r="CI16" s="280">
        <v>2022</v>
      </c>
      <c r="CJ16" s="280">
        <v>2021</v>
      </c>
      <c r="CK16" s="280">
        <v>2020</v>
      </c>
      <c r="CL16" s="280">
        <v>2020</v>
      </c>
      <c r="CM16" s="280">
        <v>2014</v>
      </c>
      <c r="CN16" s="280">
        <v>2021</v>
      </c>
      <c r="CO16" s="280">
        <v>2021</v>
      </c>
      <c r="CP16" s="280">
        <v>2021</v>
      </c>
    </row>
    <row r="17" spans="1:94" ht="14.4" x14ac:dyDescent="0.3">
      <c r="A17" s="118" t="str">
        <f>'Indicator Data'!C27</f>
        <v>Khagrachhari</v>
      </c>
      <c r="B17" s="49">
        <f>'Indicator Data'!D27</f>
        <v>2046</v>
      </c>
      <c r="C17" s="280">
        <v>2019</v>
      </c>
      <c r="D17" s="280">
        <v>2019</v>
      </c>
      <c r="E17" s="280">
        <v>2019</v>
      </c>
      <c r="F17" s="280">
        <v>2019</v>
      </c>
      <c r="G17" s="280">
        <v>2022</v>
      </c>
      <c r="H17" s="280">
        <v>2020</v>
      </c>
      <c r="I17" s="280">
        <v>2022</v>
      </c>
      <c r="J17" s="280">
        <v>2022</v>
      </c>
      <c r="K17" s="280">
        <v>2022</v>
      </c>
      <c r="L17" s="280">
        <v>2020</v>
      </c>
      <c r="M17" s="280">
        <v>2020</v>
      </c>
      <c r="N17" s="280">
        <v>2020</v>
      </c>
      <c r="O17" s="280">
        <v>2022</v>
      </c>
      <c r="P17" s="280">
        <v>2020</v>
      </c>
      <c r="Q17" s="280">
        <v>2020</v>
      </c>
      <c r="R17" s="280">
        <v>2022</v>
      </c>
      <c r="S17" s="280">
        <v>2022</v>
      </c>
      <c r="T17" s="280">
        <v>2021</v>
      </c>
      <c r="U17" s="280">
        <v>2021</v>
      </c>
      <c r="V17" s="280">
        <v>2021</v>
      </c>
      <c r="W17" s="280">
        <v>2021</v>
      </c>
      <c r="X17" s="280">
        <v>2021</v>
      </c>
      <c r="Y17" s="280">
        <v>2021</v>
      </c>
      <c r="Z17" s="280">
        <v>2014</v>
      </c>
      <c r="AA17" s="280">
        <v>2021</v>
      </c>
      <c r="AB17" s="280">
        <v>2021</v>
      </c>
      <c r="AC17" s="280">
        <v>2020</v>
      </c>
      <c r="AD17" s="280">
        <v>2021</v>
      </c>
      <c r="AE17" s="280">
        <v>2021</v>
      </c>
      <c r="AF17" s="280">
        <v>2021</v>
      </c>
      <c r="AG17" s="280">
        <v>2021</v>
      </c>
      <c r="AH17" s="280">
        <v>2016</v>
      </c>
      <c r="AI17" s="280">
        <v>2019</v>
      </c>
      <c r="AJ17" s="280">
        <v>2019</v>
      </c>
      <c r="AK17" s="280">
        <v>2019</v>
      </c>
      <c r="AL17" s="280">
        <v>2020</v>
      </c>
      <c r="AM17" s="280">
        <v>2019</v>
      </c>
      <c r="AN17" s="280">
        <v>2019</v>
      </c>
      <c r="AO17" s="280">
        <v>2020</v>
      </c>
      <c r="AP17" s="280">
        <v>2016</v>
      </c>
      <c r="AQ17" s="280">
        <v>2019</v>
      </c>
      <c r="AR17" s="280">
        <v>2020</v>
      </c>
      <c r="AS17" s="280">
        <v>2020</v>
      </c>
      <c r="AT17" s="280">
        <v>2020</v>
      </c>
      <c r="AU17" s="280">
        <v>2021</v>
      </c>
      <c r="AV17" s="280">
        <v>2020</v>
      </c>
      <c r="AW17" s="280">
        <v>2022</v>
      </c>
      <c r="AX17" s="280">
        <v>2020</v>
      </c>
      <c r="AY17" s="280">
        <v>2019</v>
      </c>
      <c r="AZ17" s="280">
        <v>2019</v>
      </c>
      <c r="BA17" s="280">
        <v>2019</v>
      </c>
      <c r="BB17" s="280">
        <v>2020</v>
      </c>
      <c r="BC17" s="280">
        <v>2020</v>
      </c>
      <c r="BD17" s="280">
        <v>2020</v>
      </c>
      <c r="BE17" s="280">
        <v>2021</v>
      </c>
      <c r="BF17" s="280">
        <v>2021</v>
      </c>
      <c r="BG17" s="280">
        <v>2019</v>
      </c>
      <c r="BH17" s="280">
        <v>2019</v>
      </c>
      <c r="BI17" s="280">
        <v>2021</v>
      </c>
      <c r="BJ17" s="280">
        <v>2021</v>
      </c>
      <c r="BK17" s="280">
        <v>2021</v>
      </c>
      <c r="BL17" s="280">
        <v>2021</v>
      </c>
      <c r="BM17" s="280">
        <v>2021</v>
      </c>
      <c r="BN17" s="280">
        <v>2020</v>
      </c>
      <c r="BO17" s="280">
        <v>2020</v>
      </c>
      <c r="BP17" s="280">
        <v>2015</v>
      </c>
      <c r="BQ17" s="280">
        <v>2022</v>
      </c>
      <c r="BR17" s="280">
        <v>2014</v>
      </c>
      <c r="BS17" s="280">
        <v>2014</v>
      </c>
      <c r="BT17" s="280">
        <v>2014</v>
      </c>
      <c r="BU17" s="280">
        <v>2022</v>
      </c>
      <c r="BV17" s="280">
        <v>2022</v>
      </c>
      <c r="BW17" s="280">
        <v>2022</v>
      </c>
      <c r="BX17" s="280">
        <v>2014</v>
      </c>
      <c r="BY17" s="280">
        <v>2019</v>
      </c>
      <c r="BZ17" s="280">
        <v>2019</v>
      </c>
      <c r="CA17" s="280">
        <v>2019</v>
      </c>
      <c r="CB17" s="280">
        <v>2019</v>
      </c>
      <c r="CC17" s="280">
        <v>2019</v>
      </c>
      <c r="CD17" s="280">
        <v>2019</v>
      </c>
      <c r="CE17" s="280">
        <v>2019</v>
      </c>
      <c r="CF17" s="280">
        <v>2021</v>
      </c>
      <c r="CG17" s="280">
        <v>2022</v>
      </c>
      <c r="CH17" s="280">
        <v>2022</v>
      </c>
      <c r="CI17" s="280">
        <v>2022</v>
      </c>
      <c r="CJ17" s="280">
        <v>2021</v>
      </c>
      <c r="CK17" s="280">
        <v>2020</v>
      </c>
      <c r="CL17" s="280">
        <v>2020</v>
      </c>
      <c r="CM17" s="280">
        <v>2014</v>
      </c>
      <c r="CN17" s="280">
        <v>2021</v>
      </c>
      <c r="CO17" s="280">
        <v>2021</v>
      </c>
      <c r="CP17" s="280">
        <v>2021</v>
      </c>
    </row>
    <row r="18" spans="1:94" ht="14.4" x14ac:dyDescent="0.3">
      <c r="A18" s="118" t="str">
        <f>'Indicator Data'!C28</f>
        <v>Lakshmipur</v>
      </c>
      <c r="B18" s="49">
        <f>'Indicator Data'!D28</f>
        <v>2051</v>
      </c>
      <c r="C18" s="280">
        <v>2019</v>
      </c>
      <c r="D18" s="280">
        <v>2019</v>
      </c>
      <c r="E18" s="280">
        <v>2019</v>
      </c>
      <c r="F18" s="280">
        <v>2019</v>
      </c>
      <c r="G18" s="280">
        <v>2022</v>
      </c>
      <c r="H18" s="280">
        <v>2020</v>
      </c>
      <c r="I18" s="280">
        <v>2022</v>
      </c>
      <c r="J18" s="280">
        <v>2022</v>
      </c>
      <c r="K18" s="280">
        <v>2022</v>
      </c>
      <c r="L18" s="280">
        <v>2020</v>
      </c>
      <c r="M18" s="280">
        <v>2020</v>
      </c>
      <c r="N18" s="280">
        <v>2020</v>
      </c>
      <c r="O18" s="280">
        <v>2022</v>
      </c>
      <c r="P18" s="280">
        <v>2020</v>
      </c>
      <c r="Q18" s="280">
        <v>2020</v>
      </c>
      <c r="R18" s="280">
        <v>2022</v>
      </c>
      <c r="S18" s="280">
        <v>2022</v>
      </c>
      <c r="T18" s="280">
        <v>2021</v>
      </c>
      <c r="U18" s="280">
        <v>2021</v>
      </c>
      <c r="V18" s="280">
        <v>2021</v>
      </c>
      <c r="W18" s="280">
        <v>2021</v>
      </c>
      <c r="X18" s="280">
        <v>2021</v>
      </c>
      <c r="Y18" s="280">
        <v>2021</v>
      </c>
      <c r="Z18" s="280">
        <v>2014</v>
      </c>
      <c r="AA18" s="280">
        <v>2021</v>
      </c>
      <c r="AB18" s="280">
        <v>2021</v>
      </c>
      <c r="AC18" s="280">
        <v>2020</v>
      </c>
      <c r="AD18" s="280">
        <v>2021</v>
      </c>
      <c r="AE18" s="280">
        <v>2021</v>
      </c>
      <c r="AF18" s="280">
        <v>2021</v>
      </c>
      <c r="AG18" s="280">
        <v>2021</v>
      </c>
      <c r="AH18" s="280">
        <v>2016</v>
      </c>
      <c r="AI18" s="280">
        <v>2019</v>
      </c>
      <c r="AJ18" s="280">
        <v>2019</v>
      </c>
      <c r="AK18" s="280">
        <v>2019</v>
      </c>
      <c r="AL18" s="280">
        <v>2020</v>
      </c>
      <c r="AM18" s="280">
        <v>2019</v>
      </c>
      <c r="AN18" s="280">
        <v>2019</v>
      </c>
      <c r="AO18" s="280">
        <v>2020</v>
      </c>
      <c r="AP18" s="280">
        <v>2016</v>
      </c>
      <c r="AQ18" s="280">
        <v>2019</v>
      </c>
      <c r="AR18" s="280">
        <v>2020</v>
      </c>
      <c r="AS18" s="280">
        <v>2020</v>
      </c>
      <c r="AT18" s="280">
        <v>2020</v>
      </c>
      <c r="AU18" s="280">
        <v>2021</v>
      </c>
      <c r="AV18" s="280">
        <v>2020</v>
      </c>
      <c r="AW18" s="280">
        <v>2022</v>
      </c>
      <c r="AX18" s="280">
        <v>2020</v>
      </c>
      <c r="AY18" s="280">
        <v>2019</v>
      </c>
      <c r="AZ18" s="280">
        <v>2019</v>
      </c>
      <c r="BA18" s="280">
        <v>2019</v>
      </c>
      <c r="BB18" s="280">
        <v>2020</v>
      </c>
      <c r="BC18" s="280">
        <v>2020</v>
      </c>
      <c r="BD18" s="280">
        <v>2020</v>
      </c>
      <c r="BE18" s="280">
        <v>2021</v>
      </c>
      <c r="BF18" s="280">
        <v>2021</v>
      </c>
      <c r="BG18" s="280">
        <v>2019</v>
      </c>
      <c r="BH18" s="280">
        <v>2019</v>
      </c>
      <c r="BI18" s="280">
        <v>2021</v>
      </c>
      <c r="BJ18" s="280">
        <v>2021</v>
      </c>
      <c r="BK18" s="280">
        <v>2021</v>
      </c>
      <c r="BL18" s="280">
        <v>2021</v>
      </c>
      <c r="BM18" s="280">
        <v>2021</v>
      </c>
      <c r="BN18" s="280">
        <v>2020</v>
      </c>
      <c r="BO18" s="280">
        <v>2020</v>
      </c>
      <c r="BP18" s="280">
        <v>2015</v>
      </c>
      <c r="BQ18" s="280">
        <v>2022</v>
      </c>
      <c r="BR18" s="280">
        <v>2014</v>
      </c>
      <c r="BS18" s="280">
        <v>2014</v>
      </c>
      <c r="BT18" s="280">
        <v>2014</v>
      </c>
      <c r="BU18" s="280">
        <v>2022</v>
      </c>
      <c r="BV18" s="280">
        <v>2022</v>
      </c>
      <c r="BW18" s="280">
        <v>2022</v>
      </c>
      <c r="BX18" s="280">
        <v>2014</v>
      </c>
      <c r="BY18" s="280">
        <v>2019</v>
      </c>
      <c r="BZ18" s="280">
        <v>2019</v>
      </c>
      <c r="CA18" s="280">
        <v>2019</v>
      </c>
      <c r="CB18" s="280">
        <v>2019</v>
      </c>
      <c r="CC18" s="280">
        <v>2019</v>
      </c>
      <c r="CD18" s="280">
        <v>2019</v>
      </c>
      <c r="CE18" s="280">
        <v>2019</v>
      </c>
      <c r="CF18" s="280">
        <v>2021</v>
      </c>
      <c r="CG18" s="280">
        <v>2022</v>
      </c>
      <c r="CH18" s="280">
        <v>2022</v>
      </c>
      <c r="CI18" s="280">
        <v>2022</v>
      </c>
      <c r="CJ18" s="280">
        <v>2021</v>
      </c>
      <c r="CK18" s="280">
        <v>2020</v>
      </c>
      <c r="CL18" s="280">
        <v>2020</v>
      </c>
      <c r="CM18" s="280">
        <v>2014</v>
      </c>
      <c r="CN18" s="280">
        <v>2021</v>
      </c>
      <c r="CO18" s="280">
        <v>2021</v>
      </c>
      <c r="CP18" s="280">
        <v>2021</v>
      </c>
    </row>
    <row r="19" spans="1:94" ht="14.4" x14ac:dyDescent="0.3">
      <c r="A19" s="118" t="str">
        <f>'Indicator Data'!C29</f>
        <v>Noakhali</v>
      </c>
      <c r="B19" s="49">
        <f>'Indicator Data'!D29</f>
        <v>2075</v>
      </c>
      <c r="C19" s="280">
        <v>2019</v>
      </c>
      <c r="D19" s="280">
        <v>2019</v>
      </c>
      <c r="E19" s="280">
        <v>2019</v>
      </c>
      <c r="F19" s="280">
        <v>2019</v>
      </c>
      <c r="G19" s="280">
        <v>2022</v>
      </c>
      <c r="H19" s="280">
        <v>2020</v>
      </c>
      <c r="I19" s="280">
        <v>2022</v>
      </c>
      <c r="J19" s="280">
        <v>2022</v>
      </c>
      <c r="K19" s="280">
        <v>2022</v>
      </c>
      <c r="L19" s="280">
        <v>2020</v>
      </c>
      <c r="M19" s="280">
        <v>2020</v>
      </c>
      <c r="N19" s="280">
        <v>2020</v>
      </c>
      <c r="O19" s="280">
        <v>2022</v>
      </c>
      <c r="P19" s="280">
        <v>2020</v>
      </c>
      <c r="Q19" s="280">
        <v>2020</v>
      </c>
      <c r="R19" s="280">
        <v>2022</v>
      </c>
      <c r="S19" s="280">
        <v>2022</v>
      </c>
      <c r="T19" s="280">
        <v>2021</v>
      </c>
      <c r="U19" s="280">
        <v>2021</v>
      </c>
      <c r="V19" s="280">
        <v>2021</v>
      </c>
      <c r="W19" s="280">
        <v>2021</v>
      </c>
      <c r="X19" s="280">
        <v>2021</v>
      </c>
      <c r="Y19" s="280">
        <v>2021</v>
      </c>
      <c r="Z19" s="280">
        <v>2014</v>
      </c>
      <c r="AA19" s="280">
        <v>2021</v>
      </c>
      <c r="AB19" s="280">
        <v>2021</v>
      </c>
      <c r="AC19" s="280">
        <v>2020</v>
      </c>
      <c r="AD19" s="280">
        <v>2021</v>
      </c>
      <c r="AE19" s="280">
        <v>2021</v>
      </c>
      <c r="AF19" s="280">
        <v>2021</v>
      </c>
      <c r="AG19" s="280">
        <v>2021</v>
      </c>
      <c r="AH19" s="280">
        <v>2016</v>
      </c>
      <c r="AI19" s="280">
        <v>2019</v>
      </c>
      <c r="AJ19" s="280">
        <v>2019</v>
      </c>
      <c r="AK19" s="280">
        <v>2019</v>
      </c>
      <c r="AL19" s="280">
        <v>2020</v>
      </c>
      <c r="AM19" s="280">
        <v>2019</v>
      </c>
      <c r="AN19" s="280">
        <v>2019</v>
      </c>
      <c r="AO19" s="280">
        <v>2020</v>
      </c>
      <c r="AP19" s="280">
        <v>2016</v>
      </c>
      <c r="AQ19" s="280">
        <v>2019</v>
      </c>
      <c r="AR19" s="280">
        <v>2020</v>
      </c>
      <c r="AS19" s="280">
        <v>2020</v>
      </c>
      <c r="AT19" s="280">
        <v>2020</v>
      </c>
      <c r="AU19" s="280">
        <v>2021</v>
      </c>
      <c r="AV19" s="280">
        <v>2020</v>
      </c>
      <c r="AW19" s="280">
        <v>2022</v>
      </c>
      <c r="AX19" s="280">
        <v>2020</v>
      </c>
      <c r="AY19" s="280">
        <v>2019</v>
      </c>
      <c r="AZ19" s="280">
        <v>2019</v>
      </c>
      <c r="BA19" s="280">
        <v>2019</v>
      </c>
      <c r="BB19" s="280">
        <v>2020</v>
      </c>
      <c r="BC19" s="280">
        <v>2020</v>
      </c>
      <c r="BD19" s="280">
        <v>2020</v>
      </c>
      <c r="BE19" s="280">
        <v>2021</v>
      </c>
      <c r="BF19" s="280">
        <v>2021</v>
      </c>
      <c r="BG19" s="280">
        <v>2019</v>
      </c>
      <c r="BH19" s="280">
        <v>2019</v>
      </c>
      <c r="BI19" s="280">
        <v>2021</v>
      </c>
      <c r="BJ19" s="280">
        <v>2021</v>
      </c>
      <c r="BK19" s="280">
        <v>2021</v>
      </c>
      <c r="BL19" s="280">
        <v>2021</v>
      </c>
      <c r="BM19" s="280">
        <v>2021</v>
      </c>
      <c r="BN19" s="280">
        <v>2020</v>
      </c>
      <c r="BO19" s="280">
        <v>2020</v>
      </c>
      <c r="BP19" s="280">
        <v>2015</v>
      </c>
      <c r="BQ19" s="280">
        <v>2022</v>
      </c>
      <c r="BR19" s="280">
        <v>2014</v>
      </c>
      <c r="BS19" s="280">
        <v>2014</v>
      </c>
      <c r="BT19" s="280">
        <v>2014</v>
      </c>
      <c r="BU19" s="280">
        <v>2022</v>
      </c>
      <c r="BV19" s="280">
        <v>2022</v>
      </c>
      <c r="BW19" s="280">
        <v>2022</v>
      </c>
      <c r="BX19" s="280">
        <v>2014</v>
      </c>
      <c r="BY19" s="280">
        <v>2019</v>
      </c>
      <c r="BZ19" s="280">
        <v>2019</v>
      </c>
      <c r="CA19" s="280">
        <v>2019</v>
      </c>
      <c r="CB19" s="280">
        <v>2019</v>
      </c>
      <c r="CC19" s="280">
        <v>2019</v>
      </c>
      <c r="CD19" s="280">
        <v>2019</v>
      </c>
      <c r="CE19" s="280">
        <v>2019</v>
      </c>
      <c r="CF19" s="280">
        <v>2021</v>
      </c>
      <c r="CG19" s="280">
        <v>2022</v>
      </c>
      <c r="CH19" s="280">
        <v>2022</v>
      </c>
      <c r="CI19" s="280">
        <v>2022</v>
      </c>
      <c r="CJ19" s="280">
        <v>2021</v>
      </c>
      <c r="CK19" s="280">
        <v>2020</v>
      </c>
      <c r="CL19" s="280">
        <v>2020</v>
      </c>
      <c r="CM19" s="280">
        <v>2014</v>
      </c>
      <c r="CN19" s="280">
        <v>2021</v>
      </c>
      <c r="CO19" s="280">
        <v>2021</v>
      </c>
      <c r="CP19" s="280">
        <v>2021</v>
      </c>
    </row>
    <row r="20" spans="1:94" ht="15.75" customHeight="1" x14ac:dyDescent="0.3">
      <c r="A20" s="118" t="str">
        <f>'Indicator Data'!C30</f>
        <v>Rangamati</v>
      </c>
      <c r="B20" s="49">
        <f>'Indicator Data'!D30</f>
        <v>2084</v>
      </c>
      <c r="C20" s="280">
        <v>2019</v>
      </c>
      <c r="D20" s="280">
        <v>2019</v>
      </c>
      <c r="E20" s="280">
        <v>2019</v>
      </c>
      <c r="F20" s="280">
        <v>2019</v>
      </c>
      <c r="G20" s="280">
        <v>2022</v>
      </c>
      <c r="H20" s="280">
        <v>2020</v>
      </c>
      <c r="I20" s="280">
        <v>2022</v>
      </c>
      <c r="J20" s="280">
        <v>2022</v>
      </c>
      <c r="K20" s="280">
        <v>2022</v>
      </c>
      <c r="L20" s="280">
        <v>2020</v>
      </c>
      <c r="M20" s="280">
        <v>2020</v>
      </c>
      <c r="N20" s="280">
        <v>2020</v>
      </c>
      <c r="O20" s="280">
        <v>2022</v>
      </c>
      <c r="P20" s="280">
        <v>2020</v>
      </c>
      <c r="Q20" s="280">
        <v>2020</v>
      </c>
      <c r="R20" s="280">
        <v>2022</v>
      </c>
      <c r="S20" s="280">
        <v>2022</v>
      </c>
      <c r="T20" s="280">
        <v>2021</v>
      </c>
      <c r="U20" s="280">
        <v>2021</v>
      </c>
      <c r="V20" s="280">
        <v>2021</v>
      </c>
      <c r="W20" s="280">
        <v>2021</v>
      </c>
      <c r="X20" s="280">
        <v>2021</v>
      </c>
      <c r="Y20" s="280">
        <v>2021</v>
      </c>
      <c r="Z20" s="280">
        <v>2014</v>
      </c>
      <c r="AA20" s="280">
        <v>2021</v>
      </c>
      <c r="AB20" s="280">
        <v>2021</v>
      </c>
      <c r="AC20" s="280">
        <v>2020</v>
      </c>
      <c r="AD20" s="280">
        <v>2021</v>
      </c>
      <c r="AE20" s="280">
        <v>2021</v>
      </c>
      <c r="AF20" s="280">
        <v>2021</v>
      </c>
      <c r="AG20" s="280">
        <v>2021</v>
      </c>
      <c r="AH20" s="280">
        <v>2016</v>
      </c>
      <c r="AI20" s="280">
        <v>2019</v>
      </c>
      <c r="AJ20" s="280">
        <v>2019</v>
      </c>
      <c r="AK20" s="280">
        <v>2019</v>
      </c>
      <c r="AL20" s="280">
        <v>2020</v>
      </c>
      <c r="AM20" s="280">
        <v>2019</v>
      </c>
      <c r="AN20" s="280">
        <v>2019</v>
      </c>
      <c r="AO20" s="280">
        <v>2020</v>
      </c>
      <c r="AP20" s="280">
        <v>2016</v>
      </c>
      <c r="AQ20" s="280">
        <v>2019</v>
      </c>
      <c r="AR20" s="280">
        <v>2020</v>
      </c>
      <c r="AS20" s="280">
        <v>2020</v>
      </c>
      <c r="AT20" s="280">
        <v>2020</v>
      </c>
      <c r="AU20" s="280">
        <v>2021</v>
      </c>
      <c r="AV20" s="280">
        <v>2020</v>
      </c>
      <c r="AW20" s="280">
        <v>2022</v>
      </c>
      <c r="AX20" s="280">
        <v>2020</v>
      </c>
      <c r="AY20" s="280">
        <v>2019</v>
      </c>
      <c r="AZ20" s="280">
        <v>2019</v>
      </c>
      <c r="BA20" s="280">
        <v>2019</v>
      </c>
      <c r="BB20" s="280">
        <v>2020</v>
      </c>
      <c r="BC20" s="280">
        <v>2020</v>
      </c>
      <c r="BD20" s="280">
        <v>2020</v>
      </c>
      <c r="BE20" s="280">
        <v>2021</v>
      </c>
      <c r="BF20" s="280">
        <v>2021</v>
      </c>
      <c r="BG20" s="280">
        <v>2019</v>
      </c>
      <c r="BH20" s="280">
        <v>2019</v>
      </c>
      <c r="BI20" s="280">
        <v>2021</v>
      </c>
      <c r="BJ20" s="280">
        <v>2021</v>
      </c>
      <c r="BK20" s="280">
        <v>2021</v>
      </c>
      <c r="BL20" s="280">
        <v>2021</v>
      </c>
      <c r="BM20" s="280">
        <v>2021</v>
      </c>
      <c r="BN20" s="280">
        <v>2020</v>
      </c>
      <c r="BO20" s="280">
        <v>2020</v>
      </c>
      <c r="BP20" s="280">
        <v>2015</v>
      </c>
      <c r="BQ20" s="280">
        <v>2022</v>
      </c>
      <c r="BR20" s="280">
        <v>2014</v>
      </c>
      <c r="BS20" s="280">
        <v>2014</v>
      </c>
      <c r="BT20" s="280">
        <v>2014</v>
      </c>
      <c r="BU20" s="280">
        <v>2022</v>
      </c>
      <c r="BV20" s="280">
        <v>2022</v>
      </c>
      <c r="BW20" s="280">
        <v>2022</v>
      </c>
      <c r="BX20" s="280">
        <v>2014</v>
      </c>
      <c r="BY20" s="280">
        <v>2019</v>
      </c>
      <c r="BZ20" s="280">
        <v>2019</v>
      </c>
      <c r="CA20" s="280">
        <v>2019</v>
      </c>
      <c r="CB20" s="280">
        <v>2019</v>
      </c>
      <c r="CC20" s="280">
        <v>2019</v>
      </c>
      <c r="CD20" s="280">
        <v>2019</v>
      </c>
      <c r="CE20" s="280">
        <v>2019</v>
      </c>
      <c r="CF20" s="280">
        <v>2021</v>
      </c>
      <c r="CG20" s="280">
        <v>2022</v>
      </c>
      <c r="CH20" s="280">
        <v>2022</v>
      </c>
      <c r="CI20" s="280">
        <v>2022</v>
      </c>
      <c r="CJ20" s="280">
        <v>2021</v>
      </c>
      <c r="CK20" s="280">
        <v>2020</v>
      </c>
      <c r="CL20" s="280">
        <v>2020</v>
      </c>
      <c r="CM20" s="280">
        <v>2014</v>
      </c>
      <c r="CN20" s="280">
        <v>2021</v>
      </c>
      <c r="CO20" s="280">
        <v>2021</v>
      </c>
      <c r="CP20" s="280">
        <v>2021</v>
      </c>
    </row>
    <row r="21" spans="1:94" ht="15.75" customHeight="1" x14ac:dyDescent="0.3">
      <c r="A21" s="118" t="str">
        <f>'Indicator Data'!C31</f>
        <v>Dhaka</v>
      </c>
      <c r="B21" s="49">
        <f>'Indicator Data'!D31</f>
        <v>3026</v>
      </c>
      <c r="C21" s="280">
        <v>2019</v>
      </c>
      <c r="D21" s="280">
        <v>2019</v>
      </c>
      <c r="E21" s="280">
        <v>2019</v>
      </c>
      <c r="F21" s="280">
        <v>2019</v>
      </c>
      <c r="G21" s="280">
        <v>2022</v>
      </c>
      <c r="H21" s="280">
        <v>2020</v>
      </c>
      <c r="I21" s="280">
        <v>2022</v>
      </c>
      <c r="J21" s="280">
        <v>2022</v>
      </c>
      <c r="K21" s="280">
        <v>2022</v>
      </c>
      <c r="L21" s="280">
        <v>2020</v>
      </c>
      <c r="M21" s="280">
        <v>2020</v>
      </c>
      <c r="N21" s="280">
        <v>2020</v>
      </c>
      <c r="O21" s="280">
        <v>2022</v>
      </c>
      <c r="P21" s="280">
        <v>2020</v>
      </c>
      <c r="Q21" s="280">
        <v>2020</v>
      </c>
      <c r="R21" s="280">
        <v>2022</v>
      </c>
      <c r="S21" s="280">
        <v>2022</v>
      </c>
      <c r="T21" s="280">
        <v>2021</v>
      </c>
      <c r="U21" s="280">
        <v>2021</v>
      </c>
      <c r="V21" s="280">
        <v>2021</v>
      </c>
      <c r="W21" s="280">
        <v>2021</v>
      </c>
      <c r="X21" s="280">
        <v>2021</v>
      </c>
      <c r="Y21" s="280">
        <v>2021</v>
      </c>
      <c r="Z21" s="280">
        <v>2014</v>
      </c>
      <c r="AA21" s="280">
        <v>2021</v>
      </c>
      <c r="AB21" s="280">
        <v>2021</v>
      </c>
      <c r="AC21" s="280">
        <v>2020</v>
      </c>
      <c r="AD21" s="280">
        <v>2021</v>
      </c>
      <c r="AE21" s="280">
        <v>2021</v>
      </c>
      <c r="AF21" s="280">
        <v>2021</v>
      </c>
      <c r="AG21" s="280">
        <v>2021</v>
      </c>
      <c r="AH21" s="280">
        <v>2016</v>
      </c>
      <c r="AI21" s="280">
        <v>2019</v>
      </c>
      <c r="AJ21" s="280">
        <v>2019</v>
      </c>
      <c r="AK21" s="280">
        <v>2019</v>
      </c>
      <c r="AL21" s="280">
        <v>2020</v>
      </c>
      <c r="AM21" s="280">
        <v>2019</v>
      </c>
      <c r="AN21" s="280">
        <v>2019</v>
      </c>
      <c r="AO21" s="280">
        <v>2020</v>
      </c>
      <c r="AP21" s="280">
        <v>2016</v>
      </c>
      <c r="AQ21" s="280">
        <v>2019</v>
      </c>
      <c r="AR21" s="280">
        <v>2020</v>
      </c>
      <c r="AS21" s="280">
        <v>2020</v>
      </c>
      <c r="AT21" s="280">
        <v>2020</v>
      </c>
      <c r="AU21" s="280">
        <v>2021</v>
      </c>
      <c r="AV21" s="280">
        <v>2020</v>
      </c>
      <c r="AW21" s="280">
        <v>2022</v>
      </c>
      <c r="AX21" s="280">
        <v>2020</v>
      </c>
      <c r="AY21" s="280">
        <v>2019</v>
      </c>
      <c r="AZ21" s="280">
        <v>2019</v>
      </c>
      <c r="BA21" s="280">
        <v>2019</v>
      </c>
      <c r="BB21" s="280">
        <v>2020</v>
      </c>
      <c r="BC21" s="280">
        <v>2020</v>
      </c>
      <c r="BD21" s="280">
        <v>2020</v>
      </c>
      <c r="BE21" s="280">
        <v>2021</v>
      </c>
      <c r="BF21" s="280">
        <v>2021</v>
      </c>
      <c r="BG21" s="280">
        <v>2019</v>
      </c>
      <c r="BH21" s="280">
        <v>2019</v>
      </c>
      <c r="BI21" s="280">
        <v>2021</v>
      </c>
      <c r="BJ21" s="280">
        <v>2021</v>
      </c>
      <c r="BK21" s="280">
        <v>2021</v>
      </c>
      <c r="BL21" s="280">
        <v>2021</v>
      </c>
      <c r="BM21" s="280">
        <v>2021</v>
      </c>
      <c r="BN21" s="280">
        <v>2020</v>
      </c>
      <c r="BO21" s="280">
        <v>2020</v>
      </c>
      <c r="BP21" s="280">
        <v>2015</v>
      </c>
      <c r="BQ21" s="280">
        <v>2022</v>
      </c>
      <c r="BR21" s="280">
        <v>2014</v>
      </c>
      <c r="BS21" s="280">
        <v>2014</v>
      </c>
      <c r="BT21" s="280">
        <v>2014</v>
      </c>
      <c r="BU21" s="280">
        <v>2022</v>
      </c>
      <c r="BV21" s="280">
        <v>2022</v>
      </c>
      <c r="BW21" s="280">
        <v>2022</v>
      </c>
      <c r="BX21" s="280">
        <v>2014</v>
      </c>
      <c r="BY21" s="280">
        <v>2019</v>
      </c>
      <c r="BZ21" s="280">
        <v>2019</v>
      </c>
      <c r="CA21" s="280">
        <v>2019</v>
      </c>
      <c r="CB21" s="280">
        <v>2019</v>
      </c>
      <c r="CC21" s="280">
        <v>2019</v>
      </c>
      <c r="CD21" s="280">
        <v>2019</v>
      </c>
      <c r="CE21" s="280">
        <v>2019</v>
      </c>
      <c r="CF21" s="280">
        <v>2021</v>
      </c>
      <c r="CG21" s="280">
        <v>2022</v>
      </c>
      <c r="CH21" s="280">
        <v>2022</v>
      </c>
      <c r="CI21" s="280">
        <v>2022</v>
      </c>
      <c r="CJ21" s="280">
        <v>2021</v>
      </c>
      <c r="CK21" s="280">
        <v>2020</v>
      </c>
      <c r="CL21" s="280">
        <v>2020</v>
      </c>
      <c r="CM21" s="280">
        <v>2014</v>
      </c>
      <c r="CN21" s="280">
        <v>2021</v>
      </c>
      <c r="CO21" s="280">
        <v>2021</v>
      </c>
      <c r="CP21" s="280">
        <v>2021</v>
      </c>
    </row>
    <row r="22" spans="1:94" ht="15.75" customHeight="1" x14ac:dyDescent="0.3">
      <c r="A22" s="118" t="str">
        <f>'Indicator Data'!C32</f>
        <v>Faridpur</v>
      </c>
      <c r="B22" s="49">
        <f>'Indicator Data'!D32</f>
        <v>3029</v>
      </c>
      <c r="C22" s="280">
        <v>2019</v>
      </c>
      <c r="D22" s="280">
        <v>2019</v>
      </c>
      <c r="E22" s="280">
        <v>2019</v>
      </c>
      <c r="F22" s="280">
        <v>2019</v>
      </c>
      <c r="G22" s="280">
        <v>2022</v>
      </c>
      <c r="H22" s="280">
        <v>2020</v>
      </c>
      <c r="I22" s="280">
        <v>2022</v>
      </c>
      <c r="J22" s="280">
        <v>2022</v>
      </c>
      <c r="K22" s="280">
        <v>2022</v>
      </c>
      <c r="L22" s="280">
        <v>2020</v>
      </c>
      <c r="M22" s="280">
        <v>2020</v>
      </c>
      <c r="N22" s="280">
        <v>2020</v>
      </c>
      <c r="O22" s="280">
        <v>2022</v>
      </c>
      <c r="P22" s="280">
        <v>2020</v>
      </c>
      <c r="Q22" s="280">
        <v>2020</v>
      </c>
      <c r="R22" s="280">
        <v>2022</v>
      </c>
      <c r="S22" s="280">
        <v>2022</v>
      </c>
      <c r="T22" s="280">
        <v>2021</v>
      </c>
      <c r="U22" s="280">
        <v>2021</v>
      </c>
      <c r="V22" s="280">
        <v>2021</v>
      </c>
      <c r="W22" s="280">
        <v>2021</v>
      </c>
      <c r="X22" s="280">
        <v>2021</v>
      </c>
      <c r="Y22" s="280">
        <v>2021</v>
      </c>
      <c r="Z22" s="280">
        <v>2014</v>
      </c>
      <c r="AA22" s="280">
        <v>2021</v>
      </c>
      <c r="AB22" s="280">
        <v>2021</v>
      </c>
      <c r="AC22" s="280">
        <v>2020</v>
      </c>
      <c r="AD22" s="280">
        <v>2021</v>
      </c>
      <c r="AE22" s="280">
        <v>2021</v>
      </c>
      <c r="AF22" s="280">
        <v>2021</v>
      </c>
      <c r="AG22" s="280">
        <v>2021</v>
      </c>
      <c r="AH22" s="280">
        <v>2016</v>
      </c>
      <c r="AI22" s="280">
        <v>2019</v>
      </c>
      <c r="AJ22" s="280">
        <v>2019</v>
      </c>
      <c r="AK22" s="280">
        <v>2019</v>
      </c>
      <c r="AL22" s="280">
        <v>2020</v>
      </c>
      <c r="AM22" s="280">
        <v>2019</v>
      </c>
      <c r="AN22" s="280">
        <v>2019</v>
      </c>
      <c r="AO22" s="280">
        <v>2020</v>
      </c>
      <c r="AP22" s="280">
        <v>2016</v>
      </c>
      <c r="AQ22" s="280">
        <v>2019</v>
      </c>
      <c r="AR22" s="280">
        <v>2020</v>
      </c>
      <c r="AS22" s="280">
        <v>2020</v>
      </c>
      <c r="AT22" s="280">
        <v>2020</v>
      </c>
      <c r="AU22" s="280">
        <v>2021</v>
      </c>
      <c r="AV22" s="280">
        <v>2020</v>
      </c>
      <c r="AW22" s="280">
        <v>2022</v>
      </c>
      <c r="AX22" s="280">
        <v>2020</v>
      </c>
      <c r="AY22" s="280">
        <v>2019</v>
      </c>
      <c r="AZ22" s="280">
        <v>2019</v>
      </c>
      <c r="BA22" s="280">
        <v>2019</v>
      </c>
      <c r="BB22" s="280">
        <v>2020</v>
      </c>
      <c r="BC22" s="280">
        <v>2020</v>
      </c>
      <c r="BD22" s="280">
        <v>2020</v>
      </c>
      <c r="BE22" s="280">
        <v>2021</v>
      </c>
      <c r="BF22" s="280">
        <v>2021</v>
      </c>
      <c r="BG22" s="280">
        <v>2019</v>
      </c>
      <c r="BH22" s="280">
        <v>2019</v>
      </c>
      <c r="BI22" s="280">
        <v>2021</v>
      </c>
      <c r="BJ22" s="280">
        <v>2021</v>
      </c>
      <c r="BK22" s="280">
        <v>2021</v>
      </c>
      <c r="BL22" s="280">
        <v>2021</v>
      </c>
      <c r="BM22" s="280">
        <v>2021</v>
      </c>
      <c r="BN22" s="280">
        <v>2020</v>
      </c>
      <c r="BO22" s="280">
        <v>2020</v>
      </c>
      <c r="BP22" s="280">
        <v>2015</v>
      </c>
      <c r="BQ22" s="280">
        <v>2022</v>
      </c>
      <c r="BR22" s="280">
        <v>2014</v>
      </c>
      <c r="BS22" s="280">
        <v>2014</v>
      </c>
      <c r="BT22" s="280">
        <v>2014</v>
      </c>
      <c r="BU22" s="280">
        <v>2022</v>
      </c>
      <c r="BV22" s="280">
        <v>2022</v>
      </c>
      <c r="BW22" s="280">
        <v>2022</v>
      </c>
      <c r="BX22" s="280">
        <v>2014</v>
      </c>
      <c r="BY22" s="280">
        <v>2019</v>
      </c>
      <c r="BZ22" s="280">
        <v>2019</v>
      </c>
      <c r="CA22" s="280">
        <v>2019</v>
      </c>
      <c r="CB22" s="280">
        <v>2019</v>
      </c>
      <c r="CC22" s="280">
        <v>2019</v>
      </c>
      <c r="CD22" s="280">
        <v>2019</v>
      </c>
      <c r="CE22" s="280">
        <v>2019</v>
      </c>
      <c r="CF22" s="280">
        <v>2021</v>
      </c>
      <c r="CG22" s="280">
        <v>2022</v>
      </c>
      <c r="CH22" s="280">
        <v>2022</v>
      </c>
      <c r="CI22" s="280">
        <v>2022</v>
      </c>
      <c r="CJ22" s="280">
        <v>2021</v>
      </c>
      <c r="CK22" s="280">
        <v>2020</v>
      </c>
      <c r="CL22" s="280">
        <v>2020</v>
      </c>
      <c r="CM22" s="280">
        <v>2014</v>
      </c>
      <c r="CN22" s="280">
        <v>2021</v>
      </c>
      <c r="CO22" s="280">
        <v>2021</v>
      </c>
      <c r="CP22" s="280">
        <v>2021</v>
      </c>
    </row>
    <row r="23" spans="1:94" ht="15.75" customHeight="1" x14ac:dyDescent="0.3">
      <c r="A23" s="118" t="str">
        <f>'Indicator Data'!C33</f>
        <v>Gazipur</v>
      </c>
      <c r="B23" s="49">
        <f>'Indicator Data'!D33</f>
        <v>3033</v>
      </c>
      <c r="C23" s="280">
        <v>2019</v>
      </c>
      <c r="D23" s="280">
        <v>2019</v>
      </c>
      <c r="E23" s="280">
        <v>2019</v>
      </c>
      <c r="F23" s="280">
        <v>2019</v>
      </c>
      <c r="G23" s="280">
        <v>2022</v>
      </c>
      <c r="H23" s="280">
        <v>2020</v>
      </c>
      <c r="I23" s="280">
        <v>2022</v>
      </c>
      <c r="J23" s="280">
        <v>2022</v>
      </c>
      <c r="K23" s="280">
        <v>2022</v>
      </c>
      <c r="L23" s="280">
        <v>2020</v>
      </c>
      <c r="M23" s="280">
        <v>2020</v>
      </c>
      <c r="N23" s="280">
        <v>2020</v>
      </c>
      <c r="O23" s="280">
        <v>2022</v>
      </c>
      <c r="P23" s="280">
        <v>2020</v>
      </c>
      <c r="Q23" s="280">
        <v>2020</v>
      </c>
      <c r="R23" s="280">
        <v>2022</v>
      </c>
      <c r="S23" s="280">
        <v>2022</v>
      </c>
      <c r="T23" s="280">
        <v>2021</v>
      </c>
      <c r="U23" s="280">
        <v>2021</v>
      </c>
      <c r="V23" s="280">
        <v>2021</v>
      </c>
      <c r="W23" s="280">
        <v>2021</v>
      </c>
      <c r="X23" s="280">
        <v>2021</v>
      </c>
      <c r="Y23" s="280">
        <v>2021</v>
      </c>
      <c r="Z23" s="280">
        <v>2014</v>
      </c>
      <c r="AA23" s="280">
        <v>2021</v>
      </c>
      <c r="AB23" s="280">
        <v>2021</v>
      </c>
      <c r="AC23" s="280">
        <v>2020</v>
      </c>
      <c r="AD23" s="280">
        <v>2021</v>
      </c>
      <c r="AE23" s="280">
        <v>2021</v>
      </c>
      <c r="AF23" s="280">
        <v>2021</v>
      </c>
      <c r="AG23" s="280">
        <v>2021</v>
      </c>
      <c r="AH23" s="280">
        <v>2016</v>
      </c>
      <c r="AI23" s="280">
        <v>2019</v>
      </c>
      <c r="AJ23" s="280">
        <v>2019</v>
      </c>
      <c r="AK23" s="280">
        <v>2019</v>
      </c>
      <c r="AL23" s="280">
        <v>2020</v>
      </c>
      <c r="AM23" s="280">
        <v>2019</v>
      </c>
      <c r="AN23" s="280">
        <v>2019</v>
      </c>
      <c r="AO23" s="280">
        <v>2020</v>
      </c>
      <c r="AP23" s="280">
        <v>2016</v>
      </c>
      <c r="AQ23" s="280">
        <v>2019</v>
      </c>
      <c r="AR23" s="280">
        <v>2020</v>
      </c>
      <c r="AS23" s="280">
        <v>2020</v>
      </c>
      <c r="AT23" s="280">
        <v>2020</v>
      </c>
      <c r="AU23" s="280">
        <v>2021</v>
      </c>
      <c r="AV23" s="280">
        <v>2020</v>
      </c>
      <c r="AW23" s="280">
        <v>2022</v>
      </c>
      <c r="AX23" s="280">
        <v>2020</v>
      </c>
      <c r="AY23" s="280">
        <v>2019</v>
      </c>
      <c r="AZ23" s="280">
        <v>2019</v>
      </c>
      <c r="BA23" s="280">
        <v>2019</v>
      </c>
      <c r="BB23" s="280">
        <v>2020</v>
      </c>
      <c r="BC23" s="280">
        <v>2020</v>
      </c>
      <c r="BD23" s="280">
        <v>2020</v>
      </c>
      <c r="BE23" s="280">
        <v>2021</v>
      </c>
      <c r="BF23" s="280">
        <v>2021</v>
      </c>
      <c r="BG23" s="280">
        <v>2019</v>
      </c>
      <c r="BH23" s="280">
        <v>2019</v>
      </c>
      <c r="BI23" s="280">
        <v>2021</v>
      </c>
      <c r="BJ23" s="280">
        <v>2021</v>
      </c>
      <c r="BK23" s="280">
        <v>2021</v>
      </c>
      <c r="BL23" s="280">
        <v>2021</v>
      </c>
      <c r="BM23" s="280">
        <v>2021</v>
      </c>
      <c r="BN23" s="280">
        <v>2020</v>
      </c>
      <c r="BO23" s="280">
        <v>2020</v>
      </c>
      <c r="BP23" s="280">
        <v>2015</v>
      </c>
      <c r="BQ23" s="280">
        <v>2022</v>
      </c>
      <c r="BR23" s="280">
        <v>2014</v>
      </c>
      <c r="BS23" s="280">
        <v>2014</v>
      </c>
      <c r="BT23" s="280">
        <v>2014</v>
      </c>
      <c r="BU23" s="280">
        <v>2022</v>
      </c>
      <c r="BV23" s="280">
        <v>2022</v>
      </c>
      <c r="BW23" s="280">
        <v>2022</v>
      </c>
      <c r="BX23" s="280">
        <v>2014</v>
      </c>
      <c r="BY23" s="280">
        <v>2019</v>
      </c>
      <c r="BZ23" s="280">
        <v>2019</v>
      </c>
      <c r="CA23" s="280">
        <v>2019</v>
      </c>
      <c r="CB23" s="280">
        <v>2019</v>
      </c>
      <c r="CC23" s="280">
        <v>2019</v>
      </c>
      <c r="CD23" s="280">
        <v>2019</v>
      </c>
      <c r="CE23" s="280">
        <v>2019</v>
      </c>
      <c r="CF23" s="280">
        <v>2021</v>
      </c>
      <c r="CG23" s="280">
        <v>2022</v>
      </c>
      <c r="CH23" s="280">
        <v>2022</v>
      </c>
      <c r="CI23" s="280">
        <v>2022</v>
      </c>
      <c r="CJ23" s="280">
        <v>2021</v>
      </c>
      <c r="CK23" s="280">
        <v>2020</v>
      </c>
      <c r="CL23" s="280">
        <v>2020</v>
      </c>
      <c r="CM23" s="280">
        <v>2014</v>
      </c>
      <c r="CN23" s="280">
        <v>2021</v>
      </c>
      <c r="CO23" s="280">
        <v>2021</v>
      </c>
      <c r="CP23" s="280">
        <v>2021</v>
      </c>
    </row>
    <row r="24" spans="1:94" ht="15.75" customHeight="1" x14ac:dyDescent="0.3">
      <c r="A24" s="118" t="str">
        <f>'Indicator Data'!C34</f>
        <v>Gopalganj</v>
      </c>
      <c r="B24" s="49">
        <f>'Indicator Data'!D34</f>
        <v>3035</v>
      </c>
      <c r="C24" s="280">
        <v>2019</v>
      </c>
      <c r="D24" s="280">
        <v>2019</v>
      </c>
      <c r="E24" s="280">
        <v>2019</v>
      </c>
      <c r="F24" s="280">
        <v>2019</v>
      </c>
      <c r="G24" s="280">
        <v>2022</v>
      </c>
      <c r="H24" s="280">
        <v>2020</v>
      </c>
      <c r="I24" s="280">
        <v>2022</v>
      </c>
      <c r="J24" s="280">
        <v>2022</v>
      </c>
      <c r="K24" s="280">
        <v>2022</v>
      </c>
      <c r="L24" s="280">
        <v>2020</v>
      </c>
      <c r="M24" s="280">
        <v>2020</v>
      </c>
      <c r="N24" s="280">
        <v>2020</v>
      </c>
      <c r="O24" s="280">
        <v>2022</v>
      </c>
      <c r="P24" s="280">
        <v>2020</v>
      </c>
      <c r="Q24" s="280">
        <v>2020</v>
      </c>
      <c r="R24" s="280">
        <v>2022</v>
      </c>
      <c r="S24" s="280">
        <v>2022</v>
      </c>
      <c r="T24" s="280">
        <v>2021</v>
      </c>
      <c r="U24" s="280">
        <v>2021</v>
      </c>
      <c r="V24" s="280">
        <v>2021</v>
      </c>
      <c r="W24" s="280">
        <v>2021</v>
      </c>
      <c r="X24" s="280">
        <v>2021</v>
      </c>
      <c r="Y24" s="280">
        <v>2021</v>
      </c>
      <c r="Z24" s="280">
        <v>2014</v>
      </c>
      <c r="AA24" s="280">
        <v>2021</v>
      </c>
      <c r="AB24" s="280">
        <v>2021</v>
      </c>
      <c r="AC24" s="280">
        <v>2020</v>
      </c>
      <c r="AD24" s="280">
        <v>2021</v>
      </c>
      <c r="AE24" s="280">
        <v>2021</v>
      </c>
      <c r="AF24" s="280">
        <v>2021</v>
      </c>
      <c r="AG24" s="280">
        <v>2021</v>
      </c>
      <c r="AH24" s="280">
        <v>2016</v>
      </c>
      <c r="AI24" s="280">
        <v>2019</v>
      </c>
      <c r="AJ24" s="280">
        <v>2019</v>
      </c>
      <c r="AK24" s="280">
        <v>2019</v>
      </c>
      <c r="AL24" s="280">
        <v>2020</v>
      </c>
      <c r="AM24" s="280">
        <v>2019</v>
      </c>
      <c r="AN24" s="280">
        <v>2019</v>
      </c>
      <c r="AO24" s="280">
        <v>2020</v>
      </c>
      <c r="AP24" s="280">
        <v>2016</v>
      </c>
      <c r="AQ24" s="280">
        <v>2019</v>
      </c>
      <c r="AR24" s="280">
        <v>2020</v>
      </c>
      <c r="AS24" s="280">
        <v>2020</v>
      </c>
      <c r="AT24" s="280">
        <v>2020</v>
      </c>
      <c r="AU24" s="280">
        <v>2021</v>
      </c>
      <c r="AV24" s="280">
        <v>2020</v>
      </c>
      <c r="AW24" s="280">
        <v>2022</v>
      </c>
      <c r="AX24" s="280">
        <v>2020</v>
      </c>
      <c r="AY24" s="280">
        <v>2019</v>
      </c>
      <c r="AZ24" s="280">
        <v>2019</v>
      </c>
      <c r="BA24" s="280">
        <v>2019</v>
      </c>
      <c r="BB24" s="280">
        <v>2020</v>
      </c>
      <c r="BC24" s="280">
        <v>2020</v>
      </c>
      <c r="BD24" s="280">
        <v>2020</v>
      </c>
      <c r="BE24" s="280">
        <v>2021</v>
      </c>
      <c r="BF24" s="280">
        <v>2021</v>
      </c>
      <c r="BG24" s="280">
        <v>2019</v>
      </c>
      <c r="BH24" s="280">
        <v>2019</v>
      </c>
      <c r="BI24" s="280">
        <v>2021</v>
      </c>
      <c r="BJ24" s="280">
        <v>2021</v>
      </c>
      <c r="BK24" s="280">
        <v>2021</v>
      </c>
      <c r="BL24" s="280">
        <v>2021</v>
      </c>
      <c r="BM24" s="280">
        <v>2021</v>
      </c>
      <c r="BN24" s="280">
        <v>2020</v>
      </c>
      <c r="BO24" s="280">
        <v>2020</v>
      </c>
      <c r="BP24" s="280">
        <v>2015</v>
      </c>
      <c r="BQ24" s="280">
        <v>2022</v>
      </c>
      <c r="BR24" s="280">
        <v>2014</v>
      </c>
      <c r="BS24" s="280">
        <v>2014</v>
      </c>
      <c r="BT24" s="280">
        <v>2014</v>
      </c>
      <c r="BU24" s="280">
        <v>2022</v>
      </c>
      <c r="BV24" s="280">
        <v>2022</v>
      </c>
      <c r="BW24" s="280">
        <v>2022</v>
      </c>
      <c r="BX24" s="280">
        <v>2014</v>
      </c>
      <c r="BY24" s="280">
        <v>2019</v>
      </c>
      <c r="BZ24" s="280">
        <v>2019</v>
      </c>
      <c r="CA24" s="280">
        <v>2019</v>
      </c>
      <c r="CB24" s="280">
        <v>2019</v>
      </c>
      <c r="CC24" s="280">
        <v>2019</v>
      </c>
      <c r="CD24" s="280">
        <v>2019</v>
      </c>
      <c r="CE24" s="280">
        <v>2019</v>
      </c>
      <c r="CF24" s="280">
        <v>2021</v>
      </c>
      <c r="CG24" s="280">
        <v>2022</v>
      </c>
      <c r="CH24" s="280">
        <v>2022</v>
      </c>
      <c r="CI24" s="280">
        <v>2022</v>
      </c>
      <c r="CJ24" s="280">
        <v>2021</v>
      </c>
      <c r="CK24" s="280">
        <v>2020</v>
      </c>
      <c r="CL24" s="280">
        <v>2020</v>
      </c>
      <c r="CM24" s="280">
        <v>2014</v>
      </c>
      <c r="CN24" s="280">
        <v>2021</v>
      </c>
      <c r="CO24" s="280">
        <v>2021</v>
      </c>
      <c r="CP24" s="280">
        <v>2021</v>
      </c>
    </row>
    <row r="25" spans="1:94" ht="15.75" customHeight="1" x14ac:dyDescent="0.3">
      <c r="A25" s="118" t="str">
        <f>'Indicator Data'!C35</f>
        <v>Kishoreganj</v>
      </c>
      <c r="B25" s="49">
        <f>'Indicator Data'!D35</f>
        <v>3048</v>
      </c>
      <c r="C25" s="280">
        <v>2019</v>
      </c>
      <c r="D25" s="280">
        <v>2019</v>
      </c>
      <c r="E25" s="280">
        <v>2019</v>
      </c>
      <c r="F25" s="280">
        <v>2019</v>
      </c>
      <c r="G25" s="280">
        <v>2022</v>
      </c>
      <c r="H25" s="280">
        <v>2020</v>
      </c>
      <c r="I25" s="280">
        <v>2022</v>
      </c>
      <c r="J25" s="280">
        <v>2022</v>
      </c>
      <c r="K25" s="280">
        <v>2022</v>
      </c>
      <c r="L25" s="280">
        <v>2020</v>
      </c>
      <c r="M25" s="280">
        <v>2020</v>
      </c>
      <c r="N25" s="280">
        <v>2020</v>
      </c>
      <c r="O25" s="280">
        <v>2022</v>
      </c>
      <c r="P25" s="280">
        <v>2020</v>
      </c>
      <c r="Q25" s="280">
        <v>2020</v>
      </c>
      <c r="R25" s="280">
        <v>2022</v>
      </c>
      <c r="S25" s="280">
        <v>2022</v>
      </c>
      <c r="T25" s="280">
        <v>2021</v>
      </c>
      <c r="U25" s="280">
        <v>2021</v>
      </c>
      <c r="V25" s="280">
        <v>2021</v>
      </c>
      <c r="W25" s="280">
        <v>2021</v>
      </c>
      <c r="X25" s="280">
        <v>2021</v>
      </c>
      <c r="Y25" s="280">
        <v>2021</v>
      </c>
      <c r="Z25" s="280">
        <v>2014</v>
      </c>
      <c r="AA25" s="280">
        <v>2021</v>
      </c>
      <c r="AB25" s="280">
        <v>2021</v>
      </c>
      <c r="AC25" s="280">
        <v>2020</v>
      </c>
      <c r="AD25" s="280">
        <v>2021</v>
      </c>
      <c r="AE25" s="280">
        <v>2021</v>
      </c>
      <c r="AF25" s="280">
        <v>2021</v>
      </c>
      <c r="AG25" s="280">
        <v>2021</v>
      </c>
      <c r="AH25" s="280">
        <v>2016</v>
      </c>
      <c r="AI25" s="280">
        <v>2019</v>
      </c>
      <c r="AJ25" s="280">
        <v>2019</v>
      </c>
      <c r="AK25" s="280">
        <v>2019</v>
      </c>
      <c r="AL25" s="280">
        <v>2020</v>
      </c>
      <c r="AM25" s="280">
        <v>2019</v>
      </c>
      <c r="AN25" s="280">
        <v>2019</v>
      </c>
      <c r="AO25" s="280">
        <v>2020</v>
      </c>
      <c r="AP25" s="280">
        <v>2016</v>
      </c>
      <c r="AQ25" s="280">
        <v>2019</v>
      </c>
      <c r="AR25" s="280">
        <v>2020</v>
      </c>
      <c r="AS25" s="280">
        <v>2020</v>
      </c>
      <c r="AT25" s="280">
        <v>2020</v>
      </c>
      <c r="AU25" s="280">
        <v>2021</v>
      </c>
      <c r="AV25" s="280">
        <v>2020</v>
      </c>
      <c r="AW25" s="280">
        <v>2022</v>
      </c>
      <c r="AX25" s="280">
        <v>2020</v>
      </c>
      <c r="AY25" s="280">
        <v>2019</v>
      </c>
      <c r="AZ25" s="280">
        <v>2019</v>
      </c>
      <c r="BA25" s="280">
        <v>2019</v>
      </c>
      <c r="BB25" s="280">
        <v>2020</v>
      </c>
      <c r="BC25" s="280">
        <v>2020</v>
      </c>
      <c r="BD25" s="280">
        <v>2020</v>
      </c>
      <c r="BE25" s="280">
        <v>2021</v>
      </c>
      <c r="BF25" s="280">
        <v>2021</v>
      </c>
      <c r="BG25" s="280">
        <v>2019</v>
      </c>
      <c r="BH25" s="280">
        <v>2019</v>
      </c>
      <c r="BI25" s="280">
        <v>2021</v>
      </c>
      <c r="BJ25" s="280">
        <v>2021</v>
      </c>
      <c r="BK25" s="280">
        <v>2021</v>
      </c>
      <c r="BL25" s="280">
        <v>2021</v>
      </c>
      <c r="BM25" s="280">
        <v>2021</v>
      </c>
      <c r="BN25" s="280">
        <v>2020</v>
      </c>
      <c r="BO25" s="280">
        <v>2020</v>
      </c>
      <c r="BP25" s="280">
        <v>2015</v>
      </c>
      <c r="BQ25" s="280">
        <v>2022</v>
      </c>
      <c r="BR25" s="280">
        <v>2014</v>
      </c>
      <c r="BS25" s="280">
        <v>2014</v>
      </c>
      <c r="BT25" s="280">
        <v>2014</v>
      </c>
      <c r="BU25" s="280">
        <v>2022</v>
      </c>
      <c r="BV25" s="280">
        <v>2022</v>
      </c>
      <c r="BW25" s="280">
        <v>2022</v>
      </c>
      <c r="BX25" s="280">
        <v>2014</v>
      </c>
      <c r="BY25" s="280">
        <v>2019</v>
      </c>
      <c r="BZ25" s="280">
        <v>2019</v>
      </c>
      <c r="CA25" s="280">
        <v>2019</v>
      </c>
      <c r="CB25" s="280">
        <v>2019</v>
      </c>
      <c r="CC25" s="280">
        <v>2019</v>
      </c>
      <c r="CD25" s="280">
        <v>2019</v>
      </c>
      <c r="CE25" s="280">
        <v>2019</v>
      </c>
      <c r="CF25" s="280">
        <v>2021</v>
      </c>
      <c r="CG25" s="280">
        <v>2022</v>
      </c>
      <c r="CH25" s="280">
        <v>2022</v>
      </c>
      <c r="CI25" s="280">
        <v>2022</v>
      </c>
      <c r="CJ25" s="280">
        <v>2021</v>
      </c>
      <c r="CK25" s="280">
        <v>2020</v>
      </c>
      <c r="CL25" s="280">
        <v>2020</v>
      </c>
      <c r="CM25" s="280">
        <v>2014</v>
      </c>
      <c r="CN25" s="280">
        <v>2021</v>
      </c>
      <c r="CO25" s="280">
        <v>2021</v>
      </c>
      <c r="CP25" s="280">
        <v>2021</v>
      </c>
    </row>
    <row r="26" spans="1:94" ht="15.75" customHeight="1" x14ac:dyDescent="0.3">
      <c r="A26" s="118" t="str">
        <f>'Indicator Data'!C36</f>
        <v>Madaripur</v>
      </c>
      <c r="B26" s="49">
        <f>'Indicator Data'!D36</f>
        <v>3054</v>
      </c>
      <c r="C26" s="280">
        <v>2019</v>
      </c>
      <c r="D26" s="280">
        <v>2019</v>
      </c>
      <c r="E26" s="280">
        <v>2019</v>
      </c>
      <c r="F26" s="280">
        <v>2019</v>
      </c>
      <c r="G26" s="280">
        <v>2022</v>
      </c>
      <c r="H26" s="280">
        <v>2020</v>
      </c>
      <c r="I26" s="280">
        <v>2022</v>
      </c>
      <c r="J26" s="280">
        <v>2022</v>
      </c>
      <c r="K26" s="280">
        <v>2022</v>
      </c>
      <c r="L26" s="280">
        <v>2020</v>
      </c>
      <c r="M26" s="280">
        <v>2020</v>
      </c>
      <c r="N26" s="280">
        <v>2020</v>
      </c>
      <c r="O26" s="280">
        <v>2022</v>
      </c>
      <c r="P26" s="280">
        <v>2020</v>
      </c>
      <c r="Q26" s="280">
        <v>2020</v>
      </c>
      <c r="R26" s="280">
        <v>2022</v>
      </c>
      <c r="S26" s="280">
        <v>2022</v>
      </c>
      <c r="T26" s="280">
        <v>2021</v>
      </c>
      <c r="U26" s="280">
        <v>2021</v>
      </c>
      <c r="V26" s="280">
        <v>2021</v>
      </c>
      <c r="W26" s="280">
        <v>2021</v>
      </c>
      <c r="X26" s="280">
        <v>2021</v>
      </c>
      <c r="Y26" s="280">
        <v>2021</v>
      </c>
      <c r="Z26" s="280">
        <v>2014</v>
      </c>
      <c r="AA26" s="280">
        <v>2021</v>
      </c>
      <c r="AB26" s="280">
        <v>2021</v>
      </c>
      <c r="AC26" s="280">
        <v>2020</v>
      </c>
      <c r="AD26" s="280">
        <v>2021</v>
      </c>
      <c r="AE26" s="280">
        <v>2021</v>
      </c>
      <c r="AF26" s="280">
        <v>2021</v>
      </c>
      <c r="AG26" s="280">
        <v>2021</v>
      </c>
      <c r="AH26" s="280">
        <v>2016</v>
      </c>
      <c r="AI26" s="280">
        <v>2019</v>
      </c>
      <c r="AJ26" s="280">
        <v>2019</v>
      </c>
      <c r="AK26" s="280">
        <v>2019</v>
      </c>
      <c r="AL26" s="280">
        <v>2020</v>
      </c>
      <c r="AM26" s="280">
        <v>2019</v>
      </c>
      <c r="AN26" s="280">
        <v>2019</v>
      </c>
      <c r="AO26" s="280">
        <v>2020</v>
      </c>
      <c r="AP26" s="280">
        <v>2016</v>
      </c>
      <c r="AQ26" s="280">
        <v>2019</v>
      </c>
      <c r="AR26" s="280">
        <v>2020</v>
      </c>
      <c r="AS26" s="280">
        <v>2020</v>
      </c>
      <c r="AT26" s="280">
        <v>2020</v>
      </c>
      <c r="AU26" s="280">
        <v>2021</v>
      </c>
      <c r="AV26" s="280">
        <v>2020</v>
      </c>
      <c r="AW26" s="280">
        <v>2022</v>
      </c>
      <c r="AX26" s="280">
        <v>2020</v>
      </c>
      <c r="AY26" s="280">
        <v>2019</v>
      </c>
      <c r="AZ26" s="280">
        <v>2019</v>
      </c>
      <c r="BA26" s="280">
        <v>2019</v>
      </c>
      <c r="BB26" s="280">
        <v>2020</v>
      </c>
      <c r="BC26" s="280">
        <v>2020</v>
      </c>
      <c r="BD26" s="280">
        <v>2020</v>
      </c>
      <c r="BE26" s="280">
        <v>2021</v>
      </c>
      <c r="BF26" s="280">
        <v>2021</v>
      </c>
      <c r="BG26" s="280">
        <v>2019</v>
      </c>
      <c r="BH26" s="280">
        <v>2019</v>
      </c>
      <c r="BI26" s="280">
        <v>2021</v>
      </c>
      <c r="BJ26" s="280">
        <v>2021</v>
      </c>
      <c r="BK26" s="280">
        <v>2021</v>
      </c>
      <c r="BL26" s="280">
        <v>2021</v>
      </c>
      <c r="BM26" s="280">
        <v>2021</v>
      </c>
      <c r="BN26" s="280">
        <v>2020</v>
      </c>
      <c r="BO26" s="280">
        <v>2020</v>
      </c>
      <c r="BP26" s="280">
        <v>2015</v>
      </c>
      <c r="BQ26" s="280">
        <v>2022</v>
      </c>
      <c r="BR26" s="280">
        <v>2014</v>
      </c>
      <c r="BS26" s="280">
        <v>2014</v>
      </c>
      <c r="BT26" s="280">
        <v>2014</v>
      </c>
      <c r="BU26" s="280">
        <v>2022</v>
      </c>
      <c r="BV26" s="280">
        <v>2022</v>
      </c>
      <c r="BW26" s="280">
        <v>2022</v>
      </c>
      <c r="BX26" s="280">
        <v>2014</v>
      </c>
      <c r="BY26" s="280">
        <v>2019</v>
      </c>
      <c r="BZ26" s="280">
        <v>2019</v>
      </c>
      <c r="CA26" s="280">
        <v>2019</v>
      </c>
      <c r="CB26" s="280">
        <v>2019</v>
      </c>
      <c r="CC26" s="280">
        <v>2019</v>
      </c>
      <c r="CD26" s="280">
        <v>2019</v>
      </c>
      <c r="CE26" s="280">
        <v>2019</v>
      </c>
      <c r="CF26" s="280">
        <v>2021</v>
      </c>
      <c r="CG26" s="280">
        <v>2022</v>
      </c>
      <c r="CH26" s="280">
        <v>2022</v>
      </c>
      <c r="CI26" s="280">
        <v>2022</v>
      </c>
      <c r="CJ26" s="280">
        <v>2021</v>
      </c>
      <c r="CK26" s="280">
        <v>2020</v>
      </c>
      <c r="CL26" s="280">
        <v>2020</v>
      </c>
      <c r="CM26" s="280">
        <v>2014</v>
      </c>
      <c r="CN26" s="280">
        <v>2021</v>
      </c>
      <c r="CO26" s="280">
        <v>2021</v>
      </c>
      <c r="CP26" s="280">
        <v>2021</v>
      </c>
    </row>
    <row r="27" spans="1:94" ht="15.75" customHeight="1" x14ac:dyDescent="0.3">
      <c r="A27" s="118" t="str">
        <f>'Indicator Data'!C37</f>
        <v>Manikganj</v>
      </c>
      <c r="B27" s="49">
        <f>'Indicator Data'!D37</f>
        <v>3056</v>
      </c>
      <c r="C27" s="280">
        <v>2019</v>
      </c>
      <c r="D27" s="280">
        <v>2019</v>
      </c>
      <c r="E27" s="280">
        <v>2019</v>
      </c>
      <c r="F27" s="280">
        <v>2019</v>
      </c>
      <c r="G27" s="280">
        <v>2022</v>
      </c>
      <c r="H27" s="280">
        <v>2020</v>
      </c>
      <c r="I27" s="280">
        <v>2022</v>
      </c>
      <c r="J27" s="280">
        <v>2022</v>
      </c>
      <c r="K27" s="280">
        <v>2022</v>
      </c>
      <c r="L27" s="280">
        <v>2020</v>
      </c>
      <c r="M27" s="280">
        <v>2020</v>
      </c>
      <c r="N27" s="280">
        <v>2020</v>
      </c>
      <c r="O27" s="280">
        <v>2022</v>
      </c>
      <c r="P27" s="280">
        <v>2020</v>
      </c>
      <c r="Q27" s="280">
        <v>2020</v>
      </c>
      <c r="R27" s="280">
        <v>2022</v>
      </c>
      <c r="S27" s="280">
        <v>2022</v>
      </c>
      <c r="T27" s="280">
        <v>2021</v>
      </c>
      <c r="U27" s="280">
        <v>2021</v>
      </c>
      <c r="V27" s="280">
        <v>2021</v>
      </c>
      <c r="W27" s="280">
        <v>2021</v>
      </c>
      <c r="X27" s="280">
        <v>2021</v>
      </c>
      <c r="Y27" s="280">
        <v>2021</v>
      </c>
      <c r="Z27" s="280">
        <v>2014</v>
      </c>
      <c r="AA27" s="280">
        <v>2021</v>
      </c>
      <c r="AB27" s="280">
        <v>2021</v>
      </c>
      <c r="AC27" s="280">
        <v>2020</v>
      </c>
      <c r="AD27" s="280">
        <v>2021</v>
      </c>
      <c r="AE27" s="280">
        <v>2021</v>
      </c>
      <c r="AF27" s="280">
        <v>2021</v>
      </c>
      <c r="AG27" s="280">
        <v>2021</v>
      </c>
      <c r="AH27" s="280">
        <v>2016</v>
      </c>
      <c r="AI27" s="280">
        <v>2019</v>
      </c>
      <c r="AJ27" s="280">
        <v>2019</v>
      </c>
      <c r="AK27" s="280">
        <v>2019</v>
      </c>
      <c r="AL27" s="280">
        <v>2020</v>
      </c>
      <c r="AM27" s="280">
        <v>2019</v>
      </c>
      <c r="AN27" s="280">
        <v>2019</v>
      </c>
      <c r="AO27" s="280">
        <v>2020</v>
      </c>
      <c r="AP27" s="280">
        <v>2016</v>
      </c>
      <c r="AQ27" s="280">
        <v>2019</v>
      </c>
      <c r="AR27" s="280">
        <v>2020</v>
      </c>
      <c r="AS27" s="280">
        <v>2020</v>
      </c>
      <c r="AT27" s="280">
        <v>2020</v>
      </c>
      <c r="AU27" s="280">
        <v>2021</v>
      </c>
      <c r="AV27" s="280">
        <v>2020</v>
      </c>
      <c r="AW27" s="280">
        <v>2022</v>
      </c>
      <c r="AX27" s="280">
        <v>2020</v>
      </c>
      <c r="AY27" s="280">
        <v>2019</v>
      </c>
      <c r="AZ27" s="280">
        <v>2019</v>
      </c>
      <c r="BA27" s="280">
        <v>2019</v>
      </c>
      <c r="BB27" s="280">
        <v>2020</v>
      </c>
      <c r="BC27" s="280">
        <v>2020</v>
      </c>
      <c r="BD27" s="280">
        <v>2020</v>
      </c>
      <c r="BE27" s="280">
        <v>2021</v>
      </c>
      <c r="BF27" s="280">
        <v>2021</v>
      </c>
      <c r="BG27" s="280">
        <v>2019</v>
      </c>
      <c r="BH27" s="280">
        <v>2019</v>
      </c>
      <c r="BI27" s="280">
        <v>2021</v>
      </c>
      <c r="BJ27" s="280">
        <v>2021</v>
      </c>
      <c r="BK27" s="280">
        <v>2021</v>
      </c>
      <c r="BL27" s="280">
        <v>2021</v>
      </c>
      <c r="BM27" s="280">
        <v>2021</v>
      </c>
      <c r="BN27" s="280">
        <v>2020</v>
      </c>
      <c r="BO27" s="280">
        <v>2020</v>
      </c>
      <c r="BP27" s="280">
        <v>2015</v>
      </c>
      <c r="BQ27" s="280">
        <v>2022</v>
      </c>
      <c r="BR27" s="280">
        <v>2014</v>
      </c>
      <c r="BS27" s="280">
        <v>2014</v>
      </c>
      <c r="BT27" s="280">
        <v>2014</v>
      </c>
      <c r="BU27" s="280">
        <v>2022</v>
      </c>
      <c r="BV27" s="280">
        <v>2022</v>
      </c>
      <c r="BW27" s="280">
        <v>2022</v>
      </c>
      <c r="BX27" s="280">
        <v>2014</v>
      </c>
      <c r="BY27" s="280">
        <v>2019</v>
      </c>
      <c r="BZ27" s="280">
        <v>2019</v>
      </c>
      <c r="CA27" s="280">
        <v>2019</v>
      </c>
      <c r="CB27" s="280">
        <v>2019</v>
      </c>
      <c r="CC27" s="280">
        <v>2019</v>
      </c>
      <c r="CD27" s="280">
        <v>2019</v>
      </c>
      <c r="CE27" s="280">
        <v>2019</v>
      </c>
      <c r="CF27" s="280">
        <v>2021</v>
      </c>
      <c r="CG27" s="280">
        <v>2022</v>
      </c>
      <c r="CH27" s="280">
        <v>2022</v>
      </c>
      <c r="CI27" s="280">
        <v>2022</v>
      </c>
      <c r="CJ27" s="280">
        <v>2021</v>
      </c>
      <c r="CK27" s="280">
        <v>2020</v>
      </c>
      <c r="CL27" s="280">
        <v>2020</v>
      </c>
      <c r="CM27" s="280">
        <v>2014</v>
      </c>
      <c r="CN27" s="280">
        <v>2021</v>
      </c>
      <c r="CO27" s="280">
        <v>2021</v>
      </c>
      <c r="CP27" s="280">
        <v>2021</v>
      </c>
    </row>
    <row r="28" spans="1:94" ht="15.75" customHeight="1" x14ac:dyDescent="0.3">
      <c r="A28" s="118" t="str">
        <f>'Indicator Data'!C38</f>
        <v>Munshiganj</v>
      </c>
      <c r="B28" s="49">
        <f>'Indicator Data'!D38</f>
        <v>3059</v>
      </c>
      <c r="C28" s="280">
        <v>2019</v>
      </c>
      <c r="D28" s="280">
        <v>2019</v>
      </c>
      <c r="E28" s="280">
        <v>2019</v>
      </c>
      <c r="F28" s="280">
        <v>2019</v>
      </c>
      <c r="G28" s="280">
        <v>2022</v>
      </c>
      <c r="H28" s="280">
        <v>2020</v>
      </c>
      <c r="I28" s="280">
        <v>2022</v>
      </c>
      <c r="J28" s="280">
        <v>2022</v>
      </c>
      <c r="K28" s="280">
        <v>2022</v>
      </c>
      <c r="L28" s="280">
        <v>2020</v>
      </c>
      <c r="M28" s="280">
        <v>2020</v>
      </c>
      <c r="N28" s="280">
        <v>2020</v>
      </c>
      <c r="O28" s="280">
        <v>2022</v>
      </c>
      <c r="P28" s="280">
        <v>2020</v>
      </c>
      <c r="Q28" s="280">
        <v>2020</v>
      </c>
      <c r="R28" s="280">
        <v>2022</v>
      </c>
      <c r="S28" s="280">
        <v>2022</v>
      </c>
      <c r="T28" s="280">
        <v>2021</v>
      </c>
      <c r="U28" s="280">
        <v>2021</v>
      </c>
      <c r="V28" s="280">
        <v>2021</v>
      </c>
      <c r="W28" s="280">
        <v>2021</v>
      </c>
      <c r="X28" s="280">
        <v>2021</v>
      </c>
      <c r="Y28" s="280">
        <v>2021</v>
      </c>
      <c r="Z28" s="280">
        <v>2014</v>
      </c>
      <c r="AA28" s="280">
        <v>2021</v>
      </c>
      <c r="AB28" s="280">
        <v>2021</v>
      </c>
      <c r="AC28" s="280">
        <v>2020</v>
      </c>
      <c r="AD28" s="280">
        <v>2021</v>
      </c>
      <c r="AE28" s="280">
        <v>2021</v>
      </c>
      <c r="AF28" s="280">
        <v>2021</v>
      </c>
      <c r="AG28" s="280">
        <v>2021</v>
      </c>
      <c r="AH28" s="280">
        <v>2016</v>
      </c>
      <c r="AI28" s="280">
        <v>2019</v>
      </c>
      <c r="AJ28" s="280">
        <v>2019</v>
      </c>
      <c r="AK28" s="280">
        <v>2019</v>
      </c>
      <c r="AL28" s="280">
        <v>2020</v>
      </c>
      <c r="AM28" s="280">
        <v>2019</v>
      </c>
      <c r="AN28" s="280">
        <v>2019</v>
      </c>
      <c r="AO28" s="280">
        <v>2020</v>
      </c>
      <c r="AP28" s="280">
        <v>2016</v>
      </c>
      <c r="AQ28" s="280">
        <v>2019</v>
      </c>
      <c r="AR28" s="280">
        <v>2020</v>
      </c>
      <c r="AS28" s="280">
        <v>2020</v>
      </c>
      <c r="AT28" s="280">
        <v>2020</v>
      </c>
      <c r="AU28" s="280">
        <v>2021</v>
      </c>
      <c r="AV28" s="280">
        <v>2020</v>
      </c>
      <c r="AW28" s="280">
        <v>2022</v>
      </c>
      <c r="AX28" s="280">
        <v>2020</v>
      </c>
      <c r="AY28" s="280">
        <v>2019</v>
      </c>
      <c r="AZ28" s="280">
        <v>2019</v>
      </c>
      <c r="BA28" s="280">
        <v>2019</v>
      </c>
      <c r="BB28" s="280">
        <v>2020</v>
      </c>
      <c r="BC28" s="280">
        <v>2020</v>
      </c>
      <c r="BD28" s="280">
        <v>2020</v>
      </c>
      <c r="BE28" s="280">
        <v>2021</v>
      </c>
      <c r="BF28" s="280">
        <v>2021</v>
      </c>
      <c r="BG28" s="280">
        <v>2019</v>
      </c>
      <c r="BH28" s="280">
        <v>2019</v>
      </c>
      <c r="BI28" s="280">
        <v>2021</v>
      </c>
      <c r="BJ28" s="280">
        <v>2021</v>
      </c>
      <c r="BK28" s="280">
        <v>2021</v>
      </c>
      <c r="BL28" s="280">
        <v>2021</v>
      </c>
      <c r="BM28" s="280">
        <v>2021</v>
      </c>
      <c r="BN28" s="280">
        <v>2020</v>
      </c>
      <c r="BO28" s="280">
        <v>2020</v>
      </c>
      <c r="BP28" s="280">
        <v>2015</v>
      </c>
      <c r="BQ28" s="280">
        <v>2022</v>
      </c>
      <c r="BR28" s="280">
        <v>2014</v>
      </c>
      <c r="BS28" s="280">
        <v>2014</v>
      </c>
      <c r="BT28" s="280">
        <v>2014</v>
      </c>
      <c r="BU28" s="280">
        <v>2022</v>
      </c>
      <c r="BV28" s="280">
        <v>2022</v>
      </c>
      <c r="BW28" s="280">
        <v>2022</v>
      </c>
      <c r="BX28" s="280">
        <v>2014</v>
      </c>
      <c r="BY28" s="280">
        <v>2019</v>
      </c>
      <c r="BZ28" s="280">
        <v>2019</v>
      </c>
      <c r="CA28" s="280">
        <v>2019</v>
      </c>
      <c r="CB28" s="280">
        <v>2019</v>
      </c>
      <c r="CC28" s="280">
        <v>2019</v>
      </c>
      <c r="CD28" s="280">
        <v>2019</v>
      </c>
      <c r="CE28" s="280">
        <v>2019</v>
      </c>
      <c r="CF28" s="280">
        <v>2021</v>
      </c>
      <c r="CG28" s="280">
        <v>2022</v>
      </c>
      <c r="CH28" s="280">
        <v>2022</v>
      </c>
      <c r="CI28" s="280">
        <v>2022</v>
      </c>
      <c r="CJ28" s="280">
        <v>2021</v>
      </c>
      <c r="CK28" s="280">
        <v>2020</v>
      </c>
      <c r="CL28" s="280">
        <v>2020</v>
      </c>
      <c r="CM28" s="280">
        <v>2014</v>
      </c>
      <c r="CN28" s="280">
        <v>2021</v>
      </c>
      <c r="CO28" s="280">
        <v>2021</v>
      </c>
      <c r="CP28" s="280">
        <v>2021</v>
      </c>
    </row>
    <row r="29" spans="1:94" ht="15.75" customHeight="1" x14ac:dyDescent="0.3">
      <c r="A29" s="118" t="str">
        <f>'Indicator Data'!C39</f>
        <v>Narayanganj</v>
      </c>
      <c r="B29" s="49">
        <f>'Indicator Data'!D39</f>
        <v>3067</v>
      </c>
      <c r="C29" s="280">
        <v>2019</v>
      </c>
      <c r="D29" s="280">
        <v>2019</v>
      </c>
      <c r="E29" s="280">
        <v>2019</v>
      </c>
      <c r="F29" s="280">
        <v>2019</v>
      </c>
      <c r="G29" s="280">
        <v>2022</v>
      </c>
      <c r="H29" s="280">
        <v>2020</v>
      </c>
      <c r="I29" s="280">
        <v>2022</v>
      </c>
      <c r="J29" s="280">
        <v>2022</v>
      </c>
      <c r="K29" s="280">
        <v>2022</v>
      </c>
      <c r="L29" s="280">
        <v>2020</v>
      </c>
      <c r="M29" s="280">
        <v>2020</v>
      </c>
      <c r="N29" s="280">
        <v>2020</v>
      </c>
      <c r="O29" s="280">
        <v>2022</v>
      </c>
      <c r="P29" s="280">
        <v>2020</v>
      </c>
      <c r="Q29" s="280">
        <v>2020</v>
      </c>
      <c r="R29" s="280">
        <v>2022</v>
      </c>
      <c r="S29" s="280">
        <v>2022</v>
      </c>
      <c r="T29" s="280">
        <v>2021</v>
      </c>
      <c r="U29" s="280">
        <v>2021</v>
      </c>
      <c r="V29" s="280">
        <v>2021</v>
      </c>
      <c r="W29" s="280">
        <v>2021</v>
      </c>
      <c r="X29" s="280">
        <v>2021</v>
      </c>
      <c r="Y29" s="280">
        <v>2021</v>
      </c>
      <c r="Z29" s="280">
        <v>2014</v>
      </c>
      <c r="AA29" s="280">
        <v>2021</v>
      </c>
      <c r="AB29" s="280">
        <v>2021</v>
      </c>
      <c r="AC29" s="280">
        <v>2020</v>
      </c>
      <c r="AD29" s="280">
        <v>2021</v>
      </c>
      <c r="AE29" s="280">
        <v>2021</v>
      </c>
      <c r="AF29" s="280">
        <v>2021</v>
      </c>
      <c r="AG29" s="280">
        <v>2021</v>
      </c>
      <c r="AH29" s="280">
        <v>2016</v>
      </c>
      <c r="AI29" s="280">
        <v>2019</v>
      </c>
      <c r="AJ29" s="280">
        <v>2019</v>
      </c>
      <c r="AK29" s="280">
        <v>2019</v>
      </c>
      <c r="AL29" s="280">
        <v>2020</v>
      </c>
      <c r="AM29" s="280">
        <v>2019</v>
      </c>
      <c r="AN29" s="280">
        <v>2019</v>
      </c>
      <c r="AO29" s="280">
        <v>2020</v>
      </c>
      <c r="AP29" s="280">
        <v>2016</v>
      </c>
      <c r="AQ29" s="280">
        <v>2019</v>
      </c>
      <c r="AR29" s="280">
        <v>2020</v>
      </c>
      <c r="AS29" s="280">
        <v>2020</v>
      </c>
      <c r="AT29" s="280">
        <v>2020</v>
      </c>
      <c r="AU29" s="280">
        <v>2021</v>
      </c>
      <c r="AV29" s="280">
        <v>2020</v>
      </c>
      <c r="AW29" s="280">
        <v>2022</v>
      </c>
      <c r="AX29" s="280">
        <v>2020</v>
      </c>
      <c r="AY29" s="280">
        <v>2019</v>
      </c>
      <c r="AZ29" s="280">
        <v>2019</v>
      </c>
      <c r="BA29" s="280">
        <v>2019</v>
      </c>
      <c r="BB29" s="280">
        <v>2020</v>
      </c>
      <c r="BC29" s="280">
        <v>2020</v>
      </c>
      <c r="BD29" s="280">
        <v>2020</v>
      </c>
      <c r="BE29" s="280">
        <v>2021</v>
      </c>
      <c r="BF29" s="280">
        <v>2021</v>
      </c>
      <c r="BG29" s="280">
        <v>2019</v>
      </c>
      <c r="BH29" s="280">
        <v>2019</v>
      </c>
      <c r="BI29" s="280">
        <v>2021</v>
      </c>
      <c r="BJ29" s="280">
        <v>2021</v>
      </c>
      <c r="BK29" s="280">
        <v>2021</v>
      </c>
      <c r="BL29" s="280">
        <v>2021</v>
      </c>
      <c r="BM29" s="280">
        <v>2021</v>
      </c>
      <c r="BN29" s="280">
        <v>2020</v>
      </c>
      <c r="BO29" s="280">
        <v>2020</v>
      </c>
      <c r="BP29" s="280">
        <v>2015</v>
      </c>
      <c r="BQ29" s="280">
        <v>2022</v>
      </c>
      <c r="BR29" s="280">
        <v>2014</v>
      </c>
      <c r="BS29" s="280">
        <v>2014</v>
      </c>
      <c r="BT29" s="280">
        <v>2014</v>
      </c>
      <c r="BU29" s="280">
        <v>2022</v>
      </c>
      <c r="BV29" s="280">
        <v>2022</v>
      </c>
      <c r="BW29" s="280">
        <v>2022</v>
      </c>
      <c r="BX29" s="280">
        <v>2014</v>
      </c>
      <c r="BY29" s="280">
        <v>2019</v>
      </c>
      <c r="BZ29" s="280">
        <v>2019</v>
      </c>
      <c r="CA29" s="280">
        <v>2019</v>
      </c>
      <c r="CB29" s="280">
        <v>2019</v>
      </c>
      <c r="CC29" s="280">
        <v>2019</v>
      </c>
      <c r="CD29" s="280">
        <v>2019</v>
      </c>
      <c r="CE29" s="280">
        <v>2019</v>
      </c>
      <c r="CF29" s="280">
        <v>2021</v>
      </c>
      <c r="CG29" s="280">
        <v>2022</v>
      </c>
      <c r="CH29" s="280">
        <v>2022</v>
      </c>
      <c r="CI29" s="280">
        <v>2022</v>
      </c>
      <c r="CJ29" s="280">
        <v>2021</v>
      </c>
      <c r="CK29" s="280">
        <v>2020</v>
      </c>
      <c r="CL29" s="280">
        <v>2020</v>
      </c>
      <c r="CM29" s="280">
        <v>2014</v>
      </c>
      <c r="CN29" s="280">
        <v>2021</v>
      </c>
      <c r="CO29" s="280">
        <v>2021</v>
      </c>
      <c r="CP29" s="280">
        <v>2021</v>
      </c>
    </row>
    <row r="30" spans="1:94" ht="15.75" customHeight="1" x14ac:dyDescent="0.3">
      <c r="A30" s="118" t="str">
        <f>'Indicator Data'!C40</f>
        <v>Narsingdi</v>
      </c>
      <c r="B30" s="49">
        <f>'Indicator Data'!D40</f>
        <v>3068</v>
      </c>
      <c r="C30" s="280">
        <v>2019</v>
      </c>
      <c r="D30" s="280">
        <v>2019</v>
      </c>
      <c r="E30" s="280">
        <v>2019</v>
      </c>
      <c r="F30" s="280">
        <v>2019</v>
      </c>
      <c r="G30" s="280">
        <v>2022</v>
      </c>
      <c r="H30" s="280">
        <v>2020</v>
      </c>
      <c r="I30" s="280">
        <v>2022</v>
      </c>
      <c r="J30" s="280">
        <v>2022</v>
      </c>
      <c r="K30" s="280">
        <v>2022</v>
      </c>
      <c r="L30" s="280">
        <v>2020</v>
      </c>
      <c r="M30" s="280">
        <v>2020</v>
      </c>
      <c r="N30" s="280">
        <v>2020</v>
      </c>
      <c r="O30" s="280">
        <v>2022</v>
      </c>
      <c r="P30" s="280">
        <v>2020</v>
      </c>
      <c r="Q30" s="280">
        <v>2020</v>
      </c>
      <c r="R30" s="280">
        <v>2022</v>
      </c>
      <c r="S30" s="280">
        <v>2022</v>
      </c>
      <c r="T30" s="280">
        <v>2021</v>
      </c>
      <c r="U30" s="280">
        <v>2021</v>
      </c>
      <c r="V30" s="280">
        <v>2021</v>
      </c>
      <c r="W30" s="280">
        <v>2021</v>
      </c>
      <c r="X30" s="280">
        <v>2021</v>
      </c>
      <c r="Y30" s="280">
        <v>2021</v>
      </c>
      <c r="Z30" s="280">
        <v>2014</v>
      </c>
      <c r="AA30" s="280">
        <v>2021</v>
      </c>
      <c r="AB30" s="280">
        <v>2021</v>
      </c>
      <c r="AC30" s="280">
        <v>2020</v>
      </c>
      <c r="AD30" s="280">
        <v>2021</v>
      </c>
      <c r="AE30" s="280">
        <v>2021</v>
      </c>
      <c r="AF30" s="280">
        <v>2021</v>
      </c>
      <c r="AG30" s="280">
        <v>2021</v>
      </c>
      <c r="AH30" s="280">
        <v>2016</v>
      </c>
      <c r="AI30" s="280">
        <v>2019</v>
      </c>
      <c r="AJ30" s="280">
        <v>2019</v>
      </c>
      <c r="AK30" s="280">
        <v>2019</v>
      </c>
      <c r="AL30" s="280">
        <v>2020</v>
      </c>
      <c r="AM30" s="280">
        <v>2019</v>
      </c>
      <c r="AN30" s="280">
        <v>2019</v>
      </c>
      <c r="AO30" s="280">
        <v>2020</v>
      </c>
      <c r="AP30" s="280">
        <v>2016</v>
      </c>
      <c r="AQ30" s="280">
        <v>2019</v>
      </c>
      <c r="AR30" s="280">
        <v>2020</v>
      </c>
      <c r="AS30" s="280">
        <v>2020</v>
      </c>
      <c r="AT30" s="280">
        <v>2020</v>
      </c>
      <c r="AU30" s="280">
        <v>2021</v>
      </c>
      <c r="AV30" s="280">
        <v>2020</v>
      </c>
      <c r="AW30" s="280">
        <v>2022</v>
      </c>
      <c r="AX30" s="280">
        <v>2020</v>
      </c>
      <c r="AY30" s="280">
        <v>2019</v>
      </c>
      <c r="AZ30" s="280">
        <v>2019</v>
      </c>
      <c r="BA30" s="280">
        <v>2019</v>
      </c>
      <c r="BB30" s="280">
        <v>2020</v>
      </c>
      <c r="BC30" s="280">
        <v>2020</v>
      </c>
      <c r="BD30" s="280">
        <v>2020</v>
      </c>
      <c r="BE30" s="280">
        <v>2021</v>
      </c>
      <c r="BF30" s="280">
        <v>2021</v>
      </c>
      <c r="BG30" s="280">
        <v>2019</v>
      </c>
      <c r="BH30" s="280">
        <v>2019</v>
      </c>
      <c r="BI30" s="280">
        <v>2021</v>
      </c>
      <c r="BJ30" s="280">
        <v>2021</v>
      </c>
      <c r="BK30" s="280">
        <v>2021</v>
      </c>
      <c r="BL30" s="280">
        <v>2021</v>
      </c>
      <c r="BM30" s="280">
        <v>2021</v>
      </c>
      <c r="BN30" s="280">
        <v>2020</v>
      </c>
      <c r="BO30" s="280">
        <v>2020</v>
      </c>
      <c r="BP30" s="280">
        <v>2015</v>
      </c>
      <c r="BQ30" s="280">
        <v>2022</v>
      </c>
      <c r="BR30" s="280">
        <v>2014</v>
      </c>
      <c r="BS30" s="280">
        <v>2014</v>
      </c>
      <c r="BT30" s="280">
        <v>2014</v>
      </c>
      <c r="BU30" s="280">
        <v>2022</v>
      </c>
      <c r="BV30" s="280">
        <v>2022</v>
      </c>
      <c r="BW30" s="280">
        <v>2022</v>
      </c>
      <c r="BX30" s="280">
        <v>2014</v>
      </c>
      <c r="BY30" s="280">
        <v>2019</v>
      </c>
      <c r="BZ30" s="280">
        <v>2019</v>
      </c>
      <c r="CA30" s="280">
        <v>2019</v>
      </c>
      <c r="CB30" s="280">
        <v>2019</v>
      </c>
      <c r="CC30" s="280">
        <v>2019</v>
      </c>
      <c r="CD30" s="280">
        <v>2019</v>
      </c>
      <c r="CE30" s="280">
        <v>2019</v>
      </c>
      <c r="CF30" s="280">
        <v>2021</v>
      </c>
      <c r="CG30" s="280">
        <v>2022</v>
      </c>
      <c r="CH30" s="280">
        <v>2022</v>
      </c>
      <c r="CI30" s="280">
        <v>2022</v>
      </c>
      <c r="CJ30" s="280">
        <v>2021</v>
      </c>
      <c r="CK30" s="280">
        <v>2020</v>
      </c>
      <c r="CL30" s="280">
        <v>2020</v>
      </c>
      <c r="CM30" s="280">
        <v>2014</v>
      </c>
      <c r="CN30" s="280">
        <v>2021</v>
      </c>
      <c r="CO30" s="280">
        <v>2021</v>
      </c>
      <c r="CP30" s="280">
        <v>2021</v>
      </c>
    </row>
    <row r="31" spans="1:94" ht="15.75" customHeight="1" x14ac:dyDescent="0.3">
      <c r="A31" s="118" t="str">
        <f>'Indicator Data'!C41</f>
        <v>Rajbari</v>
      </c>
      <c r="B31" s="49">
        <f>'Indicator Data'!D41</f>
        <v>3082</v>
      </c>
      <c r="C31" s="280">
        <v>2019</v>
      </c>
      <c r="D31" s="280">
        <v>2019</v>
      </c>
      <c r="E31" s="280">
        <v>2019</v>
      </c>
      <c r="F31" s="280">
        <v>2019</v>
      </c>
      <c r="G31" s="280">
        <v>2022</v>
      </c>
      <c r="H31" s="280">
        <v>2020</v>
      </c>
      <c r="I31" s="280">
        <v>2022</v>
      </c>
      <c r="J31" s="280">
        <v>2022</v>
      </c>
      <c r="K31" s="280">
        <v>2022</v>
      </c>
      <c r="L31" s="280">
        <v>2020</v>
      </c>
      <c r="M31" s="280">
        <v>2020</v>
      </c>
      <c r="N31" s="280">
        <v>2020</v>
      </c>
      <c r="O31" s="280">
        <v>2022</v>
      </c>
      <c r="P31" s="280">
        <v>2020</v>
      </c>
      <c r="Q31" s="280">
        <v>2020</v>
      </c>
      <c r="R31" s="280">
        <v>2022</v>
      </c>
      <c r="S31" s="280">
        <v>2022</v>
      </c>
      <c r="T31" s="280">
        <v>2021</v>
      </c>
      <c r="U31" s="280">
        <v>2021</v>
      </c>
      <c r="V31" s="280">
        <v>2021</v>
      </c>
      <c r="W31" s="280">
        <v>2021</v>
      </c>
      <c r="X31" s="280">
        <v>2021</v>
      </c>
      <c r="Y31" s="280">
        <v>2021</v>
      </c>
      <c r="Z31" s="280">
        <v>2014</v>
      </c>
      <c r="AA31" s="280">
        <v>2021</v>
      </c>
      <c r="AB31" s="280">
        <v>2021</v>
      </c>
      <c r="AC31" s="280">
        <v>2020</v>
      </c>
      <c r="AD31" s="280">
        <v>2021</v>
      </c>
      <c r="AE31" s="280">
        <v>2021</v>
      </c>
      <c r="AF31" s="280">
        <v>2021</v>
      </c>
      <c r="AG31" s="280">
        <v>2021</v>
      </c>
      <c r="AH31" s="280">
        <v>2016</v>
      </c>
      <c r="AI31" s="280">
        <v>2019</v>
      </c>
      <c r="AJ31" s="280">
        <v>2019</v>
      </c>
      <c r="AK31" s="280">
        <v>2019</v>
      </c>
      <c r="AL31" s="280">
        <v>2020</v>
      </c>
      <c r="AM31" s="280">
        <v>2019</v>
      </c>
      <c r="AN31" s="280">
        <v>2019</v>
      </c>
      <c r="AO31" s="280">
        <v>2020</v>
      </c>
      <c r="AP31" s="280">
        <v>2016</v>
      </c>
      <c r="AQ31" s="280">
        <v>2019</v>
      </c>
      <c r="AR31" s="280">
        <v>2020</v>
      </c>
      <c r="AS31" s="280">
        <v>2020</v>
      </c>
      <c r="AT31" s="280">
        <v>2020</v>
      </c>
      <c r="AU31" s="280">
        <v>2021</v>
      </c>
      <c r="AV31" s="280">
        <v>2020</v>
      </c>
      <c r="AW31" s="280">
        <v>2022</v>
      </c>
      <c r="AX31" s="280">
        <v>2020</v>
      </c>
      <c r="AY31" s="280">
        <v>2019</v>
      </c>
      <c r="AZ31" s="280">
        <v>2019</v>
      </c>
      <c r="BA31" s="280">
        <v>2019</v>
      </c>
      <c r="BB31" s="280">
        <v>2020</v>
      </c>
      <c r="BC31" s="280">
        <v>2020</v>
      </c>
      <c r="BD31" s="280">
        <v>2020</v>
      </c>
      <c r="BE31" s="280">
        <v>2021</v>
      </c>
      <c r="BF31" s="280">
        <v>2021</v>
      </c>
      <c r="BG31" s="280">
        <v>2019</v>
      </c>
      <c r="BH31" s="280">
        <v>2019</v>
      </c>
      <c r="BI31" s="280">
        <v>2021</v>
      </c>
      <c r="BJ31" s="280">
        <v>2021</v>
      </c>
      <c r="BK31" s="280">
        <v>2021</v>
      </c>
      <c r="BL31" s="280">
        <v>2021</v>
      </c>
      <c r="BM31" s="280">
        <v>2021</v>
      </c>
      <c r="BN31" s="280">
        <v>2020</v>
      </c>
      <c r="BO31" s="280">
        <v>2020</v>
      </c>
      <c r="BP31" s="280">
        <v>2015</v>
      </c>
      <c r="BQ31" s="280">
        <v>2022</v>
      </c>
      <c r="BR31" s="280">
        <v>2014</v>
      </c>
      <c r="BS31" s="280">
        <v>2014</v>
      </c>
      <c r="BT31" s="280">
        <v>2014</v>
      </c>
      <c r="BU31" s="280">
        <v>2022</v>
      </c>
      <c r="BV31" s="280">
        <v>2022</v>
      </c>
      <c r="BW31" s="280">
        <v>2022</v>
      </c>
      <c r="BX31" s="280">
        <v>2014</v>
      </c>
      <c r="BY31" s="280">
        <v>2019</v>
      </c>
      <c r="BZ31" s="280">
        <v>2019</v>
      </c>
      <c r="CA31" s="280">
        <v>2019</v>
      </c>
      <c r="CB31" s="280">
        <v>2019</v>
      </c>
      <c r="CC31" s="280">
        <v>2019</v>
      </c>
      <c r="CD31" s="280">
        <v>2019</v>
      </c>
      <c r="CE31" s="280">
        <v>2019</v>
      </c>
      <c r="CF31" s="280">
        <v>2021</v>
      </c>
      <c r="CG31" s="280">
        <v>2022</v>
      </c>
      <c r="CH31" s="280">
        <v>2022</v>
      </c>
      <c r="CI31" s="280">
        <v>2022</v>
      </c>
      <c r="CJ31" s="280">
        <v>2021</v>
      </c>
      <c r="CK31" s="280">
        <v>2020</v>
      </c>
      <c r="CL31" s="280">
        <v>2020</v>
      </c>
      <c r="CM31" s="280">
        <v>2014</v>
      </c>
      <c r="CN31" s="280">
        <v>2021</v>
      </c>
      <c r="CO31" s="280">
        <v>2021</v>
      </c>
      <c r="CP31" s="280">
        <v>2021</v>
      </c>
    </row>
    <row r="32" spans="1:94" ht="15.75" customHeight="1" x14ac:dyDescent="0.3">
      <c r="A32" s="118" t="str">
        <f>'Indicator Data'!C42</f>
        <v>Shariatpur</v>
      </c>
      <c r="B32" s="49">
        <f>'Indicator Data'!D42</f>
        <v>3086</v>
      </c>
      <c r="C32" s="280">
        <v>2019</v>
      </c>
      <c r="D32" s="280">
        <v>2019</v>
      </c>
      <c r="E32" s="280">
        <v>2019</v>
      </c>
      <c r="F32" s="280">
        <v>2019</v>
      </c>
      <c r="G32" s="280">
        <v>2022</v>
      </c>
      <c r="H32" s="280">
        <v>2020</v>
      </c>
      <c r="I32" s="280">
        <v>2022</v>
      </c>
      <c r="J32" s="280">
        <v>2022</v>
      </c>
      <c r="K32" s="280">
        <v>2022</v>
      </c>
      <c r="L32" s="280">
        <v>2020</v>
      </c>
      <c r="M32" s="280">
        <v>2020</v>
      </c>
      <c r="N32" s="280">
        <v>2020</v>
      </c>
      <c r="O32" s="280">
        <v>2022</v>
      </c>
      <c r="P32" s="280">
        <v>2020</v>
      </c>
      <c r="Q32" s="280">
        <v>2020</v>
      </c>
      <c r="R32" s="280">
        <v>2022</v>
      </c>
      <c r="S32" s="280">
        <v>2022</v>
      </c>
      <c r="T32" s="280">
        <v>2021</v>
      </c>
      <c r="U32" s="280">
        <v>2021</v>
      </c>
      <c r="V32" s="280">
        <v>2021</v>
      </c>
      <c r="W32" s="280">
        <v>2021</v>
      </c>
      <c r="X32" s="280">
        <v>2021</v>
      </c>
      <c r="Y32" s="280">
        <v>2021</v>
      </c>
      <c r="Z32" s="280">
        <v>2014</v>
      </c>
      <c r="AA32" s="280">
        <v>2021</v>
      </c>
      <c r="AB32" s="280">
        <v>2021</v>
      </c>
      <c r="AC32" s="280">
        <v>2020</v>
      </c>
      <c r="AD32" s="280">
        <v>2021</v>
      </c>
      <c r="AE32" s="280">
        <v>2021</v>
      </c>
      <c r="AF32" s="280">
        <v>2021</v>
      </c>
      <c r="AG32" s="280">
        <v>2021</v>
      </c>
      <c r="AH32" s="280">
        <v>2016</v>
      </c>
      <c r="AI32" s="280">
        <v>2019</v>
      </c>
      <c r="AJ32" s="280">
        <v>2019</v>
      </c>
      <c r="AK32" s="280">
        <v>2019</v>
      </c>
      <c r="AL32" s="280">
        <v>2020</v>
      </c>
      <c r="AM32" s="280">
        <v>2019</v>
      </c>
      <c r="AN32" s="280">
        <v>2019</v>
      </c>
      <c r="AO32" s="280">
        <v>2020</v>
      </c>
      <c r="AP32" s="280">
        <v>2016</v>
      </c>
      <c r="AQ32" s="280">
        <v>2019</v>
      </c>
      <c r="AR32" s="280">
        <v>2020</v>
      </c>
      <c r="AS32" s="280">
        <v>2020</v>
      </c>
      <c r="AT32" s="280">
        <v>2020</v>
      </c>
      <c r="AU32" s="280">
        <v>2021</v>
      </c>
      <c r="AV32" s="280">
        <v>2020</v>
      </c>
      <c r="AW32" s="280">
        <v>2022</v>
      </c>
      <c r="AX32" s="280">
        <v>2020</v>
      </c>
      <c r="AY32" s="280">
        <v>2019</v>
      </c>
      <c r="AZ32" s="280">
        <v>2019</v>
      </c>
      <c r="BA32" s="280">
        <v>2019</v>
      </c>
      <c r="BB32" s="280">
        <v>2020</v>
      </c>
      <c r="BC32" s="280">
        <v>2020</v>
      </c>
      <c r="BD32" s="280">
        <v>2020</v>
      </c>
      <c r="BE32" s="280">
        <v>2021</v>
      </c>
      <c r="BF32" s="280">
        <v>2021</v>
      </c>
      <c r="BG32" s="280">
        <v>2019</v>
      </c>
      <c r="BH32" s="280">
        <v>2019</v>
      </c>
      <c r="BI32" s="280">
        <v>2021</v>
      </c>
      <c r="BJ32" s="280">
        <v>2021</v>
      </c>
      <c r="BK32" s="280">
        <v>2021</v>
      </c>
      <c r="BL32" s="280">
        <v>2021</v>
      </c>
      <c r="BM32" s="280">
        <v>2021</v>
      </c>
      <c r="BN32" s="280">
        <v>2020</v>
      </c>
      <c r="BO32" s="280">
        <v>2020</v>
      </c>
      <c r="BP32" s="280">
        <v>2015</v>
      </c>
      <c r="BQ32" s="280">
        <v>2022</v>
      </c>
      <c r="BR32" s="280">
        <v>2014</v>
      </c>
      <c r="BS32" s="280">
        <v>2014</v>
      </c>
      <c r="BT32" s="280">
        <v>2014</v>
      </c>
      <c r="BU32" s="280">
        <v>2022</v>
      </c>
      <c r="BV32" s="280">
        <v>2022</v>
      </c>
      <c r="BW32" s="280">
        <v>2022</v>
      </c>
      <c r="BX32" s="280">
        <v>2014</v>
      </c>
      <c r="BY32" s="280">
        <v>2019</v>
      </c>
      <c r="BZ32" s="280">
        <v>2019</v>
      </c>
      <c r="CA32" s="280">
        <v>2019</v>
      </c>
      <c r="CB32" s="280">
        <v>2019</v>
      </c>
      <c r="CC32" s="280">
        <v>2019</v>
      </c>
      <c r="CD32" s="280">
        <v>2019</v>
      </c>
      <c r="CE32" s="280">
        <v>2019</v>
      </c>
      <c r="CF32" s="280">
        <v>2021</v>
      </c>
      <c r="CG32" s="280">
        <v>2022</v>
      </c>
      <c r="CH32" s="280">
        <v>2022</v>
      </c>
      <c r="CI32" s="280">
        <v>2022</v>
      </c>
      <c r="CJ32" s="280">
        <v>2021</v>
      </c>
      <c r="CK32" s="280">
        <v>2020</v>
      </c>
      <c r="CL32" s="280">
        <v>2020</v>
      </c>
      <c r="CM32" s="280">
        <v>2014</v>
      </c>
      <c r="CN32" s="280">
        <v>2021</v>
      </c>
      <c r="CO32" s="280">
        <v>2021</v>
      </c>
      <c r="CP32" s="280">
        <v>2021</v>
      </c>
    </row>
    <row r="33" spans="1:94" ht="15.75" customHeight="1" x14ac:dyDescent="0.3">
      <c r="A33" s="118" t="str">
        <f>'Indicator Data'!C43</f>
        <v>Tangail</v>
      </c>
      <c r="B33" s="49">
        <f>'Indicator Data'!D43</f>
        <v>3093</v>
      </c>
      <c r="C33" s="280">
        <v>2019</v>
      </c>
      <c r="D33" s="280">
        <v>2019</v>
      </c>
      <c r="E33" s="280">
        <v>2019</v>
      </c>
      <c r="F33" s="280">
        <v>2019</v>
      </c>
      <c r="G33" s="280">
        <v>2022</v>
      </c>
      <c r="H33" s="280">
        <v>2020</v>
      </c>
      <c r="I33" s="280">
        <v>2022</v>
      </c>
      <c r="J33" s="280">
        <v>2022</v>
      </c>
      <c r="K33" s="280">
        <v>2022</v>
      </c>
      <c r="L33" s="280">
        <v>2020</v>
      </c>
      <c r="M33" s="280">
        <v>2020</v>
      </c>
      <c r="N33" s="280">
        <v>2020</v>
      </c>
      <c r="O33" s="280">
        <v>2022</v>
      </c>
      <c r="P33" s="280">
        <v>2020</v>
      </c>
      <c r="Q33" s="280">
        <v>2020</v>
      </c>
      <c r="R33" s="280">
        <v>2022</v>
      </c>
      <c r="S33" s="280">
        <v>2022</v>
      </c>
      <c r="T33" s="280">
        <v>2021</v>
      </c>
      <c r="U33" s="280">
        <v>2021</v>
      </c>
      <c r="V33" s="280">
        <v>2021</v>
      </c>
      <c r="W33" s="280">
        <v>2021</v>
      </c>
      <c r="X33" s="280">
        <v>2021</v>
      </c>
      <c r="Y33" s="280">
        <v>2021</v>
      </c>
      <c r="Z33" s="280">
        <v>2014</v>
      </c>
      <c r="AA33" s="280">
        <v>2021</v>
      </c>
      <c r="AB33" s="280">
        <v>2021</v>
      </c>
      <c r="AC33" s="280">
        <v>2020</v>
      </c>
      <c r="AD33" s="280">
        <v>2021</v>
      </c>
      <c r="AE33" s="280">
        <v>2021</v>
      </c>
      <c r="AF33" s="280">
        <v>2021</v>
      </c>
      <c r="AG33" s="280">
        <v>2021</v>
      </c>
      <c r="AH33" s="280">
        <v>2016</v>
      </c>
      <c r="AI33" s="280">
        <v>2019</v>
      </c>
      <c r="AJ33" s="280">
        <v>2019</v>
      </c>
      <c r="AK33" s="280">
        <v>2019</v>
      </c>
      <c r="AL33" s="280">
        <v>2020</v>
      </c>
      <c r="AM33" s="280">
        <v>2019</v>
      </c>
      <c r="AN33" s="280">
        <v>2019</v>
      </c>
      <c r="AO33" s="280">
        <v>2020</v>
      </c>
      <c r="AP33" s="280">
        <v>2016</v>
      </c>
      <c r="AQ33" s="280">
        <v>2019</v>
      </c>
      <c r="AR33" s="280">
        <v>2020</v>
      </c>
      <c r="AS33" s="280">
        <v>2020</v>
      </c>
      <c r="AT33" s="280">
        <v>2020</v>
      </c>
      <c r="AU33" s="280">
        <v>2021</v>
      </c>
      <c r="AV33" s="280">
        <v>2020</v>
      </c>
      <c r="AW33" s="280">
        <v>2022</v>
      </c>
      <c r="AX33" s="280">
        <v>2020</v>
      </c>
      <c r="AY33" s="280">
        <v>2019</v>
      </c>
      <c r="AZ33" s="280">
        <v>2019</v>
      </c>
      <c r="BA33" s="280">
        <v>2019</v>
      </c>
      <c r="BB33" s="280">
        <v>2020</v>
      </c>
      <c r="BC33" s="280">
        <v>2020</v>
      </c>
      <c r="BD33" s="280">
        <v>2020</v>
      </c>
      <c r="BE33" s="280">
        <v>2021</v>
      </c>
      <c r="BF33" s="280">
        <v>2021</v>
      </c>
      <c r="BG33" s="280">
        <v>2019</v>
      </c>
      <c r="BH33" s="280">
        <v>2019</v>
      </c>
      <c r="BI33" s="280">
        <v>2021</v>
      </c>
      <c r="BJ33" s="280">
        <v>2021</v>
      </c>
      <c r="BK33" s="280">
        <v>2021</v>
      </c>
      <c r="BL33" s="280">
        <v>2021</v>
      </c>
      <c r="BM33" s="280">
        <v>2021</v>
      </c>
      <c r="BN33" s="280">
        <v>2020</v>
      </c>
      <c r="BO33" s="280">
        <v>2020</v>
      </c>
      <c r="BP33" s="280">
        <v>2015</v>
      </c>
      <c r="BQ33" s="280">
        <v>2022</v>
      </c>
      <c r="BR33" s="280">
        <v>2014</v>
      </c>
      <c r="BS33" s="280">
        <v>2014</v>
      </c>
      <c r="BT33" s="280">
        <v>2014</v>
      </c>
      <c r="BU33" s="280">
        <v>2022</v>
      </c>
      <c r="BV33" s="280">
        <v>2022</v>
      </c>
      <c r="BW33" s="280">
        <v>2022</v>
      </c>
      <c r="BX33" s="280">
        <v>2014</v>
      </c>
      <c r="BY33" s="280">
        <v>2019</v>
      </c>
      <c r="BZ33" s="280">
        <v>2019</v>
      </c>
      <c r="CA33" s="280">
        <v>2019</v>
      </c>
      <c r="CB33" s="280">
        <v>2019</v>
      </c>
      <c r="CC33" s="280">
        <v>2019</v>
      </c>
      <c r="CD33" s="280">
        <v>2019</v>
      </c>
      <c r="CE33" s="280">
        <v>2019</v>
      </c>
      <c r="CF33" s="280">
        <v>2021</v>
      </c>
      <c r="CG33" s="280">
        <v>2022</v>
      </c>
      <c r="CH33" s="280">
        <v>2022</v>
      </c>
      <c r="CI33" s="280">
        <v>2022</v>
      </c>
      <c r="CJ33" s="280">
        <v>2021</v>
      </c>
      <c r="CK33" s="280">
        <v>2020</v>
      </c>
      <c r="CL33" s="280">
        <v>2020</v>
      </c>
      <c r="CM33" s="280">
        <v>2014</v>
      </c>
      <c r="CN33" s="280">
        <v>2021</v>
      </c>
      <c r="CO33" s="280">
        <v>2021</v>
      </c>
      <c r="CP33" s="280">
        <v>2021</v>
      </c>
    </row>
    <row r="34" spans="1:94" ht="15.75" customHeight="1" x14ac:dyDescent="0.3">
      <c r="A34" s="118" t="str">
        <f>'Indicator Data'!C44</f>
        <v>Bagerhat</v>
      </c>
      <c r="B34" s="49">
        <f>'Indicator Data'!D44</f>
        <v>4001</v>
      </c>
      <c r="C34" s="280">
        <v>2019</v>
      </c>
      <c r="D34" s="280">
        <v>2019</v>
      </c>
      <c r="E34" s="280">
        <v>2019</v>
      </c>
      <c r="F34" s="280">
        <v>2019</v>
      </c>
      <c r="G34" s="280">
        <v>2022</v>
      </c>
      <c r="H34" s="280">
        <v>2020</v>
      </c>
      <c r="I34" s="280">
        <v>2022</v>
      </c>
      <c r="J34" s="280">
        <v>2022</v>
      </c>
      <c r="K34" s="280">
        <v>2022</v>
      </c>
      <c r="L34" s="280">
        <v>2020</v>
      </c>
      <c r="M34" s="280">
        <v>2020</v>
      </c>
      <c r="N34" s="280">
        <v>2020</v>
      </c>
      <c r="O34" s="280">
        <v>2022</v>
      </c>
      <c r="P34" s="280">
        <v>2020</v>
      </c>
      <c r="Q34" s="280">
        <v>2020</v>
      </c>
      <c r="R34" s="280">
        <v>2022</v>
      </c>
      <c r="S34" s="280">
        <v>2022</v>
      </c>
      <c r="T34" s="280">
        <v>2021</v>
      </c>
      <c r="U34" s="280">
        <v>2021</v>
      </c>
      <c r="V34" s="280">
        <v>2021</v>
      </c>
      <c r="W34" s="280">
        <v>2021</v>
      </c>
      <c r="X34" s="280">
        <v>2021</v>
      </c>
      <c r="Y34" s="280">
        <v>2021</v>
      </c>
      <c r="Z34" s="280">
        <v>2014</v>
      </c>
      <c r="AA34" s="280">
        <v>2021</v>
      </c>
      <c r="AB34" s="280">
        <v>2021</v>
      </c>
      <c r="AC34" s="280">
        <v>2020</v>
      </c>
      <c r="AD34" s="280">
        <v>2021</v>
      </c>
      <c r="AE34" s="280">
        <v>2021</v>
      </c>
      <c r="AF34" s="280">
        <v>2021</v>
      </c>
      <c r="AG34" s="280">
        <v>2021</v>
      </c>
      <c r="AH34" s="280">
        <v>2016</v>
      </c>
      <c r="AI34" s="280">
        <v>2019</v>
      </c>
      <c r="AJ34" s="280">
        <v>2019</v>
      </c>
      <c r="AK34" s="280">
        <v>2019</v>
      </c>
      <c r="AL34" s="280">
        <v>2020</v>
      </c>
      <c r="AM34" s="280">
        <v>2019</v>
      </c>
      <c r="AN34" s="280">
        <v>2019</v>
      </c>
      <c r="AO34" s="280">
        <v>2020</v>
      </c>
      <c r="AP34" s="280">
        <v>2016</v>
      </c>
      <c r="AQ34" s="280">
        <v>2019</v>
      </c>
      <c r="AR34" s="280">
        <v>2020</v>
      </c>
      <c r="AS34" s="280">
        <v>2020</v>
      </c>
      <c r="AT34" s="280">
        <v>2020</v>
      </c>
      <c r="AU34" s="280">
        <v>2021</v>
      </c>
      <c r="AV34" s="280">
        <v>2020</v>
      </c>
      <c r="AW34" s="280">
        <v>2022</v>
      </c>
      <c r="AX34" s="280">
        <v>2020</v>
      </c>
      <c r="AY34" s="280">
        <v>2019</v>
      </c>
      <c r="AZ34" s="280">
        <v>2019</v>
      </c>
      <c r="BA34" s="280">
        <v>2019</v>
      </c>
      <c r="BB34" s="280">
        <v>2020</v>
      </c>
      <c r="BC34" s="280">
        <v>2020</v>
      </c>
      <c r="BD34" s="280">
        <v>2020</v>
      </c>
      <c r="BE34" s="280">
        <v>2021</v>
      </c>
      <c r="BF34" s="280">
        <v>2021</v>
      </c>
      <c r="BG34" s="280">
        <v>2019</v>
      </c>
      <c r="BH34" s="280">
        <v>2019</v>
      </c>
      <c r="BI34" s="280">
        <v>2021</v>
      </c>
      <c r="BJ34" s="280">
        <v>2021</v>
      </c>
      <c r="BK34" s="280">
        <v>2021</v>
      </c>
      <c r="BL34" s="280">
        <v>2021</v>
      </c>
      <c r="BM34" s="280">
        <v>2021</v>
      </c>
      <c r="BN34" s="280">
        <v>2020</v>
      </c>
      <c r="BO34" s="280">
        <v>2020</v>
      </c>
      <c r="BP34" s="280">
        <v>2015</v>
      </c>
      <c r="BQ34" s="280">
        <v>2022</v>
      </c>
      <c r="BR34" s="280">
        <v>2014</v>
      </c>
      <c r="BS34" s="280">
        <v>2014</v>
      </c>
      <c r="BT34" s="280">
        <v>2014</v>
      </c>
      <c r="BU34" s="280">
        <v>2022</v>
      </c>
      <c r="BV34" s="280">
        <v>2022</v>
      </c>
      <c r="BW34" s="280">
        <v>2022</v>
      </c>
      <c r="BX34" s="280">
        <v>2014</v>
      </c>
      <c r="BY34" s="280">
        <v>2019</v>
      </c>
      <c r="BZ34" s="280">
        <v>2019</v>
      </c>
      <c r="CA34" s="280">
        <v>2019</v>
      </c>
      <c r="CB34" s="280">
        <v>2019</v>
      </c>
      <c r="CC34" s="280">
        <v>2019</v>
      </c>
      <c r="CD34" s="280">
        <v>2019</v>
      </c>
      <c r="CE34" s="280">
        <v>2019</v>
      </c>
      <c r="CF34" s="280">
        <v>2021</v>
      </c>
      <c r="CG34" s="280">
        <v>2022</v>
      </c>
      <c r="CH34" s="280">
        <v>2022</v>
      </c>
      <c r="CI34" s="280">
        <v>2022</v>
      </c>
      <c r="CJ34" s="280">
        <v>2021</v>
      </c>
      <c r="CK34" s="280">
        <v>2020</v>
      </c>
      <c r="CL34" s="280">
        <v>2020</v>
      </c>
      <c r="CM34" s="280">
        <v>2014</v>
      </c>
      <c r="CN34" s="280">
        <v>2021</v>
      </c>
      <c r="CO34" s="280">
        <v>2021</v>
      </c>
      <c r="CP34" s="280">
        <v>2021</v>
      </c>
    </row>
    <row r="35" spans="1:94" ht="15.75" customHeight="1" x14ac:dyDescent="0.3">
      <c r="A35" s="118" t="str">
        <f>'Indicator Data'!C45</f>
        <v>Chuadanga</v>
      </c>
      <c r="B35" s="49">
        <f>'Indicator Data'!D45</f>
        <v>4018</v>
      </c>
      <c r="C35" s="280">
        <v>2019</v>
      </c>
      <c r="D35" s="280">
        <v>2019</v>
      </c>
      <c r="E35" s="280">
        <v>2019</v>
      </c>
      <c r="F35" s="280">
        <v>2019</v>
      </c>
      <c r="G35" s="280">
        <v>2022</v>
      </c>
      <c r="H35" s="280">
        <v>2020</v>
      </c>
      <c r="I35" s="280">
        <v>2022</v>
      </c>
      <c r="J35" s="280">
        <v>2022</v>
      </c>
      <c r="K35" s="280">
        <v>2022</v>
      </c>
      <c r="L35" s="280">
        <v>2020</v>
      </c>
      <c r="M35" s="280">
        <v>2020</v>
      </c>
      <c r="N35" s="280">
        <v>2020</v>
      </c>
      <c r="O35" s="280">
        <v>2022</v>
      </c>
      <c r="P35" s="280">
        <v>2020</v>
      </c>
      <c r="Q35" s="280">
        <v>2020</v>
      </c>
      <c r="R35" s="280">
        <v>2022</v>
      </c>
      <c r="S35" s="280">
        <v>2022</v>
      </c>
      <c r="T35" s="280">
        <v>2021</v>
      </c>
      <c r="U35" s="280">
        <v>2021</v>
      </c>
      <c r="V35" s="280">
        <v>2021</v>
      </c>
      <c r="W35" s="280">
        <v>2021</v>
      </c>
      <c r="X35" s="280">
        <v>2021</v>
      </c>
      <c r="Y35" s="280">
        <v>2021</v>
      </c>
      <c r="Z35" s="280">
        <v>2014</v>
      </c>
      <c r="AA35" s="280">
        <v>2021</v>
      </c>
      <c r="AB35" s="280">
        <v>2021</v>
      </c>
      <c r="AC35" s="280">
        <v>2020</v>
      </c>
      <c r="AD35" s="280">
        <v>2021</v>
      </c>
      <c r="AE35" s="280">
        <v>2021</v>
      </c>
      <c r="AF35" s="280">
        <v>2021</v>
      </c>
      <c r="AG35" s="280">
        <v>2021</v>
      </c>
      <c r="AH35" s="280">
        <v>2016</v>
      </c>
      <c r="AI35" s="280">
        <v>2019</v>
      </c>
      <c r="AJ35" s="280">
        <v>2019</v>
      </c>
      <c r="AK35" s="280">
        <v>2019</v>
      </c>
      <c r="AL35" s="280">
        <v>2020</v>
      </c>
      <c r="AM35" s="280">
        <v>2019</v>
      </c>
      <c r="AN35" s="280">
        <v>2019</v>
      </c>
      <c r="AO35" s="280">
        <v>2020</v>
      </c>
      <c r="AP35" s="280">
        <v>2016</v>
      </c>
      <c r="AQ35" s="280">
        <v>2019</v>
      </c>
      <c r="AR35" s="280">
        <v>2020</v>
      </c>
      <c r="AS35" s="280">
        <v>2020</v>
      </c>
      <c r="AT35" s="280">
        <v>2020</v>
      </c>
      <c r="AU35" s="280">
        <v>2021</v>
      </c>
      <c r="AV35" s="280">
        <v>2020</v>
      </c>
      <c r="AW35" s="280">
        <v>2022</v>
      </c>
      <c r="AX35" s="280">
        <v>2020</v>
      </c>
      <c r="AY35" s="280">
        <v>2019</v>
      </c>
      <c r="AZ35" s="280">
        <v>2019</v>
      </c>
      <c r="BA35" s="280">
        <v>2019</v>
      </c>
      <c r="BB35" s="280">
        <v>2020</v>
      </c>
      <c r="BC35" s="280">
        <v>2020</v>
      </c>
      <c r="BD35" s="280">
        <v>2020</v>
      </c>
      <c r="BE35" s="280">
        <v>2021</v>
      </c>
      <c r="BF35" s="280">
        <v>2021</v>
      </c>
      <c r="BG35" s="280">
        <v>2019</v>
      </c>
      <c r="BH35" s="280">
        <v>2019</v>
      </c>
      <c r="BI35" s="280">
        <v>2021</v>
      </c>
      <c r="BJ35" s="280">
        <v>2021</v>
      </c>
      <c r="BK35" s="280">
        <v>2021</v>
      </c>
      <c r="BL35" s="280">
        <v>2021</v>
      </c>
      <c r="BM35" s="280">
        <v>2021</v>
      </c>
      <c r="BN35" s="280">
        <v>2020</v>
      </c>
      <c r="BO35" s="280">
        <v>2020</v>
      </c>
      <c r="BP35" s="280">
        <v>2015</v>
      </c>
      <c r="BQ35" s="280">
        <v>2022</v>
      </c>
      <c r="BR35" s="280">
        <v>2014</v>
      </c>
      <c r="BS35" s="280">
        <v>2014</v>
      </c>
      <c r="BT35" s="280">
        <v>2014</v>
      </c>
      <c r="BU35" s="280">
        <v>2022</v>
      </c>
      <c r="BV35" s="280">
        <v>2022</v>
      </c>
      <c r="BW35" s="280">
        <v>2022</v>
      </c>
      <c r="BX35" s="280">
        <v>2014</v>
      </c>
      <c r="BY35" s="280">
        <v>2019</v>
      </c>
      <c r="BZ35" s="280">
        <v>2019</v>
      </c>
      <c r="CA35" s="280">
        <v>2019</v>
      </c>
      <c r="CB35" s="280">
        <v>2019</v>
      </c>
      <c r="CC35" s="280">
        <v>2019</v>
      </c>
      <c r="CD35" s="280">
        <v>2019</v>
      </c>
      <c r="CE35" s="280">
        <v>2019</v>
      </c>
      <c r="CF35" s="280">
        <v>2021</v>
      </c>
      <c r="CG35" s="280">
        <v>2022</v>
      </c>
      <c r="CH35" s="280">
        <v>2022</v>
      </c>
      <c r="CI35" s="280">
        <v>2022</v>
      </c>
      <c r="CJ35" s="280">
        <v>2021</v>
      </c>
      <c r="CK35" s="280">
        <v>2020</v>
      </c>
      <c r="CL35" s="280">
        <v>2020</v>
      </c>
      <c r="CM35" s="280">
        <v>2014</v>
      </c>
      <c r="CN35" s="280">
        <v>2021</v>
      </c>
      <c r="CO35" s="280">
        <v>2021</v>
      </c>
      <c r="CP35" s="280">
        <v>2021</v>
      </c>
    </row>
    <row r="36" spans="1:94" ht="15.75" customHeight="1" x14ac:dyDescent="0.3">
      <c r="A36" s="118" t="str">
        <f>'Indicator Data'!C46</f>
        <v>Jashore</v>
      </c>
      <c r="B36" s="49">
        <f>'Indicator Data'!D46</f>
        <v>4041</v>
      </c>
      <c r="C36" s="280">
        <v>2019</v>
      </c>
      <c r="D36" s="280">
        <v>2019</v>
      </c>
      <c r="E36" s="280">
        <v>2019</v>
      </c>
      <c r="F36" s="280">
        <v>2019</v>
      </c>
      <c r="G36" s="280">
        <v>2022</v>
      </c>
      <c r="H36" s="280">
        <v>2020</v>
      </c>
      <c r="I36" s="280">
        <v>2022</v>
      </c>
      <c r="J36" s="280">
        <v>2022</v>
      </c>
      <c r="K36" s="280">
        <v>2022</v>
      </c>
      <c r="L36" s="280">
        <v>2020</v>
      </c>
      <c r="M36" s="280">
        <v>2020</v>
      </c>
      <c r="N36" s="280">
        <v>2020</v>
      </c>
      <c r="O36" s="280">
        <v>2022</v>
      </c>
      <c r="P36" s="280">
        <v>2020</v>
      </c>
      <c r="Q36" s="280">
        <v>2020</v>
      </c>
      <c r="R36" s="280">
        <v>2022</v>
      </c>
      <c r="S36" s="280">
        <v>2022</v>
      </c>
      <c r="T36" s="280">
        <v>2021</v>
      </c>
      <c r="U36" s="280">
        <v>2021</v>
      </c>
      <c r="V36" s="280">
        <v>2021</v>
      </c>
      <c r="W36" s="280">
        <v>2021</v>
      </c>
      <c r="X36" s="280">
        <v>2021</v>
      </c>
      <c r="Y36" s="280">
        <v>2021</v>
      </c>
      <c r="Z36" s="280">
        <v>2014</v>
      </c>
      <c r="AA36" s="280">
        <v>2021</v>
      </c>
      <c r="AB36" s="280">
        <v>2021</v>
      </c>
      <c r="AC36" s="280">
        <v>2020</v>
      </c>
      <c r="AD36" s="280">
        <v>2021</v>
      </c>
      <c r="AE36" s="280">
        <v>2021</v>
      </c>
      <c r="AF36" s="280">
        <v>2021</v>
      </c>
      <c r="AG36" s="280">
        <v>2021</v>
      </c>
      <c r="AH36" s="280">
        <v>2016</v>
      </c>
      <c r="AI36" s="280">
        <v>2019</v>
      </c>
      <c r="AJ36" s="280">
        <v>2019</v>
      </c>
      <c r="AK36" s="280">
        <v>2019</v>
      </c>
      <c r="AL36" s="280">
        <v>2020</v>
      </c>
      <c r="AM36" s="280">
        <v>2019</v>
      </c>
      <c r="AN36" s="280">
        <v>2019</v>
      </c>
      <c r="AO36" s="280">
        <v>2020</v>
      </c>
      <c r="AP36" s="280">
        <v>2016</v>
      </c>
      <c r="AQ36" s="280">
        <v>2019</v>
      </c>
      <c r="AR36" s="280">
        <v>2020</v>
      </c>
      <c r="AS36" s="280">
        <v>2020</v>
      </c>
      <c r="AT36" s="280">
        <v>2020</v>
      </c>
      <c r="AU36" s="280">
        <v>2021</v>
      </c>
      <c r="AV36" s="280">
        <v>2020</v>
      </c>
      <c r="AW36" s="280">
        <v>2022</v>
      </c>
      <c r="AX36" s="280">
        <v>2020</v>
      </c>
      <c r="AY36" s="280">
        <v>2019</v>
      </c>
      <c r="AZ36" s="280">
        <v>2019</v>
      </c>
      <c r="BA36" s="280">
        <v>2019</v>
      </c>
      <c r="BB36" s="280">
        <v>2020</v>
      </c>
      <c r="BC36" s="280">
        <v>2020</v>
      </c>
      <c r="BD36" s="280">
        <v>2020</v>
      </c>
      <c r="BE36" s="280">
        <v>2021</v>
      </c>
      <c r="BF36" s="280">
        <v>2021</v>
      </c>
      <c r="BG36" s="280">
        <v>2019</v>
      </c>
      <c r="BH36" s="280">
        <v>2019</v>
      </c>
      <c r="BI36" s="280">
        <v>2021</v>
      </c>
      <c r="BJ36" s="280">
        <v>2021</v>
      </c>
      <c r="BK36" s="280">
        <v>2021</v>
      </c>
      <c r="BL36" s="280">
        <v>2021</v>
      </c>
      <c r="BM36" s="280">
        <v>2021</v>
      </c>
      <c r="BN36" s="280">
        <v>2020</v>
      </c>
      <c r="BO36" s="280">
        <v>2020</v>
      </c>
      <c r="BP36" s="280">
        <v>2015</v>
      </c>
      <c r="BQ36" s="280">
        <v>2022</v>
      </c>
      <c r="BR36" s="280">
        <v>2014</v>
      </c>
      <c r="BS36" s="280">
        <v>2014</v>
      </c>
      <c r="BT36" s="280">
        <v>2014</v>
      </c>
      <c r="BU36" s="280">
        <v>2022</v>
      </c>
      <c r="BV36" s="280">
        <v>2022</v>
      </c>
      <c r="BW36" s="280">
        <v>2022</v>
      </c>
      <c r="BX36" s="280">
        <v>2014</v>
      </c>
      <c r="BY36" s="280">
        <v>2019</v>
      </c>
      <c r="BZ36" s="280">
        <v>2019</v>
      </c>
      <c r="CA36" s="280">
        <v>2019</v>
      </c>
      <c r="CB36" s="280">
        <v>2019</v>
      </c>
      <c r="CC36" s="280">
        <v>2019</v>
      </c>
      <c r="CD36" s="280">
        <v>2019</v>
      </c>
      <c r="CE36" s="280">
        <v>2019</v>
      </c>
      <c r="CF36" s="280">
        <v>2021</v>
      </c>
      <c r="CG36" s="280">
        <v>2022</v>
      </c>
      <c r="CH36" s="280">
        <v>2022</v>
      </c>
      <c r="CI36" s="280">
        <v>2022</v>
      </c>
      <c r="CJ36" s="280">
        <v>2021</v>
      </c>
      <c r="CK36" s="280">
        <v>2020</v>
      </c>
      <c r="CL36" s="280">
        <v>2020</v>
      </c>
      <c r="CM36" s="280">
        <v>2014</v>
      </c>
      <c r="CN36" s="280">
        <v>2021</v>
      </c>
      <c r="CO36" s="280">
        <v>2021</v>
      </c>
      <c r="CP36" s="280">
        <v>2021</v>
      </c>
    </row>
    <row r="37" spans="1:94" ht="15.75" customHeight="1" x14ac:dyDescent="0.3">
      <c r="A37" s="118" t="str">
        <f>'Indicator Data'!C47</f>
        <v>Jhenaidah</v>
      </c>
      <c r="B37" s="49">
        <f>'Indicator Data'!D47</f>
        <v>4044</v>
      </c>
      <c r="C37" s="280">
        <v>2019</v>
      </c>
      <c r="D37" s="280">
        <v>2019</v>
      </c>
      <c r="E37" s="280">
        <v>2019</v>
      </c>
      <c r="F37" s="280">
        <v>2019</v>
      </c>
      <c r="G37" s="280">
        <v>2022</v>
      </c>
      <c r="H37" s="280">
        <v>2020</v>
      </c>
      <c r="I37" s="280">
        <v>2022</v>
      </c>
      <c r="J37" s="280">
        <v>2022</v>
      </c>
      <c r="K37" s="280">
        <v>2022</v>
      </c>
      <c r="L37" s="280">
        <v>2020</v>
      </c>
      <c r="M37" s="280">
        <v>2020</v>
      </c>
      <c r="N37" s="280">
        <v>2020</v>
      </c>
      <c r="O37" s="280">
        <v>2022</v>
      </c>
      <c r="P37" s="280">
        <v>2020</v>
      </c>
      <c r="Q37" s="280">
        <v>2020</v>
      </c>
      <c r="R37" s="280">
        <v>2022</v>
      </c>
      <c r="S37" s="280">
        <v>2022</v>
      </c>
      <c r="T37" s="280">
        <v>2021</v>
      </c>
      <c r="U37" s="280">
        <v>2021</v>
      </c>
      <c r="V37" s="280">
        <v>2021</v>
      </c>
      <c r="W37" s="280">
        <v>2021</v>
      </c>
      <c r="X37" s="280">
        <v>2021</v>
      </c>
      <c r="Y37" s="280">
        <v>2021</v>
      </c>
      <c r="Z37" s="280">
        <v>2014</v>
      </c>
      <c r="AA37" s="280">
        <v>2021</v>
      </c>
      <c r="AB37" s="280">
        <v>2021</v>
      </c>
      <c r="AC37" s="280">
        <v>2020</v>
      </c>
      <c r="AD37" s="280">
        <v>2021</v>
      </c>
      <c r="AE37" s="280">
        <v>2021</v>
      </c>
      <c r="AF37" s="280">
        <v>2021</v>
      </c>
      <c r="AG37" s="280">
        <v>2021</v>
      </c>
      <c r="AH37" s="280">
        <v>2016</v>
      </c>
      <c r="AI37" s="280">
        <v>2019</v>
      </c>
      <c r="AJ37" s="280">
        <v>2019</v>
      </c>
      <c r="AK37" s="280">
        <v>2019</v>
      </c>
      <c r="AL37" s="280">
        <v>2020</v>
      </c>
      <c r="AM37" s="280">
        <v>2019</v>
      </c>
      <c r="AN37" s="280">
        <v>2019</v>
      </c>
      <c r="AO37" s="280">
        <v>2020</v>
      </c>
      <c r="AP37" s="280">
        <v>2016</v>
      </c>
      <c r="AQ37" s="280">
        <v>2019</v>
      </c>
      <c r="AR37" s="280">
        <v>2020</v>
      </c>
      <c r="AS37" s="280">
        <v>2020</v>
      </c>
      <c r="AT37" s="280">
        <v>2020</v>
      </c>
      <c r="AU37" s="280">
        <v>2021</v>
      </c>
      <c r="AV37" s="280">
        <v>2020</v>
      </c>
      <c r="AW37" s="280">
        <v>2022</v>
      </c>
      <c r="AX37" s="280">
        <v>2020</v>
      </c>
      <c r="AY37" s="280">
        <v>2019</v>
      </c>
      <c r="AZ37" s="280">
        <v>2019</v>
      </c>
      <c r="BA37" s="280">
        <v>2019</v>
      </c>
      <c r="BB37" s="280">
        <v>2020</v>
      </c>
      <c r="BC37" s="280">
        <v>2020</v>
      </c>
      <c r="BD37" s="280">
        <v>2020</v>
      </c>
      <c r="BE37" s="280">
        <v>2021</v>
      </c>
      <c r="BF37" s="280">
        <v>2021</v>
      </c>
      <c r="BG37" s="280">
        <v>2019</v>
      </c>
      <c r="BH37" s="280">
        <v>2019</v>
      </c>
      <c r="BI37" s="280">
        <v>2021</v>
      </c>
      <c r="BJ37" s="280">
        <v>2021</v>
      </c>
      <c r="BK37" s="280">
        <v>2021</v>
      </c>
      <c r="BL37" s="280">
        <v>2021</v>
      </c>
      <c r="BM37" s="280">
        <v>2021</v>
      </c>
      <c r="BN37" s="280">
        <v>2020</v>
      </c>
      <c r="BO37" s="280">
        <v>2020</v>
      </c>
      <c r="BP37" s="280">
        <v>2015</v>
      </c>
      <c r="BQ37" s="280">
        <v>2022</v>
      </c>
      <c r="BR37" s="280">
        <v>2014</v>
      </c>
      <c r="BS37" s="280">
        <v>2014</v>
      </c>
      <c r="BT37" s="280">
        <v>2014</v>
      </c>
      <c r="BU37" s="280">
        <v>2022</v>
      </c>
      <c r="BV37" s="280">
        <v>2022</v>
      </c>
      <c r="BW37" s="280">
        <v>2022</v>
      </c>
      <c r="BX37" s="280">
        <v>2014</v>
      </c>
      <c r="BY37" s="280">
        <v>2019</v>
      </c>
      <c r="BZ37" s="280">
        <v>2019</v>
      </c>
      <c r="CA37" s="280">
        <v>2019</v>
      </c>
      <c r="CB37" s="280">
        <v>2019</v>
      </c>
      <c r="CC37" s="280">
        <v>2019</v>
      </c>
      <c r="CD37" s="280">
        <v>2019</v>
      </c>
      <c r="CE37" s="280">
        <v>2019</v>
      </c>
      <c r="CF37" s="280">
        <v>2021</v>
      </c>
      <c r="CG37" s="280">
        <v>2022</v>
      </c>
      <c r="CH37" s="280">
        <v>2022</v>
      </c>
      <c r="CI37" s="280">
        <v>2022</v>
      </c>
      <c r="CJ37" s="280">
        <v>2021</v>
      </c>
      <c r="CK37" s="280">
        <v>2020</v>
      </c>
      <c r="CL37" s="280">
        <v>2020</v>
      </c>
      <c r="CM37" s="280">
        <v>2014</v>
      </c>
      <c r="CN37" s="280">
        <v>2021</v>
      </c>
      <c r="CO37" s="280">
        <v>2021</v>
      </c>
      <c r="CP37" s="280">
        <v>2021</v>
      </c>
    </row>
    <row r="38" spans="1:94" ht="15.75" customHeight="1" x14ac:dyDescent="0.3">
      <c r="A38" s="118" t="str">
        <f>'Indicator Data'!C48</f>
        <v>Khulna</v>
      </c>
      <c r="B38" s="49">
        <f>'Indicator Data'!D48</f>
        <v>4047</v>
      </c>
      <c r="C38" s="280">
        <v>2019</v>
      </c>
      <c r="D38" s="280">
        <v>2019</v>
      </c>
      <c r="E38" s="280">
        <v>2019</v>
      </c>
      <c r="F38" s="280">
        <v>2019</v>
      </c>
      <c r="G38" s="280">
        <v>2022</v>
      </c>
      <c r="H38" s="280">
        <v>2020</v>
      </c>
      <c r="I38" s="280">
        <v>2022</v>
      </c>
      <c r="J38" s="280">
        <v>2022</v>
      </c>
      <c r="K38" s="280">
        <v>2022</v>
      </c>
      <c r="L38" s="280">
        <v>2020</v>
      </c>
      <c r="M38" s="280">
        <v>2020</v>
      </c>
      <c r="N38" s="280">
        <v>2020</v>
      </c>
      <c r="O38" s="280">
        <v>2022</v>
      </c>
      <c r="P38" s="280">
        <v>2020</v>
      </c>
      <c r="Q38" s="280">
        <v>2020</v>
      </c>
      <c r="R38" s="280">
        <v>2022</v>
      </c>
      <c r="S38" s="280">
        <v>2022</v>
      </c>
      <c r="T38" s="280">
        <v>2021</v>
      </c>
      <c r="U38" s="280">
        <v>2021</v>
      </c>
      <c r="V38" s="280">
        <v>2021</v>
      </c>
      <c r="W38" s="280">
        <v>2021</v>
      </c>
      <c r="X38" s="280">
        <v>2021</v>
      </c>
      <c r="Y38" s="280">
        <v>2021</v>
      </c>
      <c r="Z38" s="280">
        <v>2014</v>
      </c>
      <c r="AA38" s="280">
        <v>2021</v>
      </c>
      <c r="AB38" s="280">
        <v>2021</v>
      </c>
      <c r="AC38" s="280">
        <v>2020</v>
      </c>
      <c r="AD38" s="280">
        <v>2021</v>
      </c>
      <c r="AE38" s="280">
        <v>2021</v>
      </c>
      <c r="AF38" s="280">
        <v>2021</v>
      </c>
      <c r="AG38" s="280">
        <v>2021</v>
      </c>
      <c r="AH38" s="280">
        <v>2016</v>
      </c>
      <c r="AI38" s="280">
        <v>2019</v>
      </c>
      <c r="AJ38" s="280">
        <v>2019</v>
      </c>
      <c r="AK38" s="280">
        <v>2019</v>
      </c>
      <c r="AL38" s="280">
        <v>2020</v>
      </c>
      <c r="AM38" s="280">
        <v>2019</v>
      </c>
      <c r="AN38" s="280">
        <v>2019</v>
      </c>
      <c r="AO38" s="280">
        <v>2020</v>
      </c>
      <c r="AP38" s="280">
        <v>2016</v>
      </c>
      <c r="AQ38" s="280">
        <v>2019</v>
      </c>
      <c r="AR38" s="280">
        <v>2020</v>
      </c>
      <c r="AS38" s="280">
        <v>2020</v>
      </c>
      <c r="AT38" s="280">
        <v>2020</v>
      </c>
      <c r="AU38" s="280">
        <v>2021</v>
      </c>
      <c r="AV38" s="280">
        <v>2020</v>
      </c>
      <c r="AW38" s="280">
        <v>2022</v>
      </c>
      <c r="AX38" s="280">
        <v>2020</v>
      </c>
      <c r="AY38" s="280">
        <v>2019</v>
      </c>
      <c r="AZ38" s="280">
        <v>2019</v>
      </c>
      <c r="BA38" s="280">
        <v>2019</v>
      </c>
      <c r="BB38" s="280">
        <v>2020</v>
      </c>
      <c r="BC38" s="280">
        <v>2020</v>
      </c>
      <c r="BD38" s="280">
        <v>2020</v>
      </c>
      <c r="BE38" s="280">
        <v>2021</v>
      </c>
      <c r="BF38" s="280">
        <v>2021</v>
      </c>
      <c r="BG38" s="280">
        <v>2019</v>
      </c>
      <c r="BH38" s="280">
        <v>2019</v>
      </c>
      <c r="BI38" s="280">
        <v>2021</v>
      </c>
      <c r="BJ38" s="280">
        <v>2021</v>
      </c>
      <c r="BK38" s="280">
        <v>2021</v>
      </c>
      <c r="BL38" s="280">
        <v>2021</v>
      </c>
      <c r="BM38" s="280">
        <v>2021</v>
      </c>
      <c r="BN38" s="280">
        <v>2020</v>
      </c>
      <c r="BO38" s="280">
        <v>2020</v>
      </c>
      <c r="BP38" s="280">
        <v>2015</v>
      </c>
      <c r="BQ38" s="280">
        <v>2022</v>
      </c>
      <c r="BR38" s="280">
        <v>2014</v>
      </c>
      <c r="BS38" s="280">
        <v>2014</v>
      </c>
      <c r="BT38" s="280">
        <v>2014</v>
      </c>
      <c r="BU38" s="280">
        <v>2022</v>
      </c>
      <c r="BV38" s="280">
        <v>2022</v>
      </c>
      <c r="BW38" s="280">
        <v>2022</v>
      </c>
      <c r="BX38" s="280">
        <v>2014</v>
      </c>
      <c r="BY38" s="280">
        <v>2019</v>
      </c>
      <c r="BZ38" s="280">
        <v>2019</v>
      </c>
      <c r="CA38" s="280">
        <v>2019</v>
      </c>
      <c r="CB38" s="280">
        <v>2019</v>
      </c>
      <c r="CC38" s="280">
        <v>2019</v>
      </c>
      <c r="CD38" s="280">
        <v>2019</v>
      </c>
      <c r="CE38" s="280">
        <v>2019</v>
      </c>
      <c r="CF38" s="280">
        <v>2021</v>
      </c>
      <c r="CG38" s="280">
        <v>2022</v>
      </c>
      <c r="CH38" s="280">
        <v>2022</v>
      </c>
      <c r="CI38" s="280">
        <v>2022</v>
      </c>
      <c r="CJ38" s="280">
        <v>2021</v>
      </c>
      <c r="CK38" s="280">
        <v>2020</v>
      </c>
      <c r="CL38" s="280">
        <v>2020</v>
      </c>
      <c r="CM38" s="280">
        <v>2014</v>
      </c>
      <c r="CN38" s="280">
        <v>2021</v>
      </c>
      <c r="CO38" s="280">
        <v>2021</v>
      </c>
      <c r="CP38" s="280">
        <v>2021</v>
      </c>
    </row>
    <row r="39" spans="1:94" ht="15.75" customHeight="1" x14ac:dyDescent="0.3">
      <c r="A39" s="118" t="str">
        <f>'Indicator Data'!C49</f>
        <v>Kushtia</v>
      </c>
      <c r="B39" s="49">
        <f>'Indicator Data'!D49</f>
        <v>4050</v>
      </c>
      <c r="C39" s="280">
        <v>2019</v>
      </c>
      <c r="D39" s="280">
        <v>2019</v>
      </c>
      <c r="E39" s="280">
        <v>2019</v>
      </c>
      <c r="F39" s="280">
        <v>2019</v>
      </c>
      <c r="G39" s="280">
        <v>2022</v>
      </c>
      <c r="H39" s="280">
        <v>2020</v>
      </c>
      <c r="I39" s="280">
        <v>2022</v>
      </c>
      <c r="J39" s="280">
        <v>2022</v>
      </c>
      <c r="K39" s="280">
        <v>2022</v>
      </c>
      <c r="L39" s="280">
        <v>2020</v>
      </c>
      <c r="M39" s="280">
        <v>2020</v>
      </c>
      <c r="N39" s="280">
        <v>2020</v>
      </c>
      <c r="O39" s="280">
        <v>2022</v>
      </c>
      <c r="P39" s="280">
        <v>2020</v>
      </c>
      <c r="Q39" s="280">
        <v>2020</v>
      </c>
      <c r="R39" s="280">
        <v>2022</v>
      </c>
      <c r="S39" s="280">
        <v>2022</v>
      </c>
      <c r="T39" s="280">
        <v>2021</v>
      </c>
      <c r="U39" s="280">
        <v>2021</v>
      </c>
      <c r="V39" s="280">
        <v>2021</v>
      </c>
      <c r="W39" s="280">
        <v>2021</v>
      </c>
      <c r="X39" s="280">
        <v>2021</v>
      </c>
      <c r="Y39" s="280">
        <v>2021</v>
      </c>
      <c r="Z39" s="280">
        <v>2014</v>
      </c>
      <c r="AA39" s="280">
        <v>2021</v>
      </c>
      <c r="AB39" s="280">
        <v>2021</v>
      </c>
      <c r="AC39" s="280">
        <v>2020</v>
      </c>
      <c r="AD39" s="280">
        <v>2021</v>
      </c>
      <c r="AE39" s="280">
        <v>2021</v>
      </c>
      <c r="AF39" s="280">
        <v>2021</v>
      </c>
      <c r="AG39" s="280">
        <v>2021</v>
      </c>
      <c r="AH39" s="280">
        <v>2016</v>
      </c>
      <c r="AI39" s="280">
        <v>2019</v>
      </c>
      <c r="AJ39" s="280">
        <v>2019</v>
      </c>
      <c r="AK39" s="280">
        <v>2019</v>
      </c>
      <c r="AL39" s="280">
        <v>2020</v>
      </c>
      <c r="AM39" s="280">
        <v>2019</v>
      </c>
      <c r="AN39" s="280">
        <v>2019</v>
      </c>
      <c r="AO39" s="280">
        <v>2020</v>
      </c>
      <c r="AP39" s="280">
        <v>2016</v>
      </c>
      <c r="AQ39" s="280">
        <v>2019</v>
      </c>
      <c r="AR39" s="280">
        <v>2020</v>
      </c>
      <c r="AS39" s="280">
        <v>2020</v>
      </c>
      <c r="AT39" s="280">
        <v>2020</v>
      </c>
      <c r="AU39" s="280">
        <v>2021</v>
      </c>
      <c r="AV39" s="280">
        <v>2020</v>
      </c>
      <c r="AW39" s="280">
        <v>2022</v>
      </c>
      <c r="AX39" s="280">
        <v>2020</v>
      </c>
      <c r="AY39" s="280">
        <v>2019</v>
      </c>
      <c r="AZ39" s="280">
        <v>2019</v>
      </c>
      <c r="BA39" s="280">
        <v>2019</v>
      </c>
      <c r="BB39" s="280">
        <v>2020</v>
      </c>
      <c r="BC39" s="280">
        <v>2020</v>
      </c>
      <c r="BD39" s="280">
        <v>2020</v>
      </c>
      <c r="BE39" s="280">
        <v>2021</v>
      </c>
      <c r="BF39" s="280">
        <v>2021</v>
      </c>
      <c r="BG39" s="280">
        <v>2019</v>
      </c>
      <c r="BH39" s="280">
        <v>2019</v>
      </c>
      <c r="BI39" s="280">
        <v>2021</v>
      </c>
      <c r="BJ39" s="280">
        <v>2021</v>
      </c>
      <c r="BK39" s="280">
        <v>2021</v>
      </c>
      <c r="BL39" s="280">
        <v>2021</v>
      </c>
      <c r="BM39" s="280">
        <v>2021</v>
      </c>
      <c r="BN39" s="280">
        <v>2020</v>
      </c>
      <c r="BO39" s="280">
        <v>2020</v>
      </c>
      <c r="BP39" s="280">
        <v>2015</v>
      </c>
      <c r="BQ39" s="280">
        <v>2022</v>
      </c>
      <c r="BR39" s="280">
        <v>2014</v>
      </c>
      <c r="BS39" s="280">
        <v>2014</v>
      </c>
      <c r="BT39" s="280">
        <v>2014</v>
      </c>
      <c r="BU39" s="280">
        <v>2022</v>
      </c>
      <c r="BV39" s="280">
        <v>2022</v>
      </c>
      <c r="BW39" s="280">
        <v>2022</v>
      </c>
      <c r="BX39" s="280">
        <v>2014</v>
      </c>
      <c r="BY39" s="280">
        <v>2019</v>
      </c>
      <c r="BZ39" s="280">
        <v>2019</v>
      </c>
      <c r="CA39" s="280">
        <v>2019</v>
      </c>
      <c r="CB39" s="280">
        <v>2019</v>
      </c>
      <c r="CC39" s="280">
        <v>2019</v>
      </c>
      <c r="CD39" s="280">
        <v>2019</v>
      </c>
      <c r="CE39" s="280">
        <v>2019</v>
      </c>
      <c r="CF39" s="280">
        <v>2021</v>
      </c>
      <c r="CG39" s="280">
        <v>2022</v>
      </c>
      <c r="CH39" s="280">
        <v>2022</v>
      </c>
      <c r="CI39" s="280">
        <v>2022</v>
      </c>
      <c r="CJ39" s="280">
        <v>2021</v>
      </c>
      <c r="CK39" s="280">
        <v>2020</v>
      </c>
      <c r="CL39" s="280">
        <v>2020</v>
      </c>
      <c r="CM39" s="280">
        <v>2014</v>
      </c>
      <c r="CN39" s="280">
        <v>2021</v>
      </c>
      <c r="CO39" s="280">
        <v>2021</v>
      </c>
      <c r="CP39" s="280">
        <v>2021</v>
      </c>
    </row>
    <row r="40" spans="1:94" ht="15.75" customHeight="1" x14ac:dyDescent="0.3">
      <c r="A40" s="118" t="str">
        <f>'Indicator Data'!C50</f>
        <v>Magura</v>
      </c>
      <c r="B40" s="49">
        <f>'Indicator Data'!D50</f>
        <v>4055</v>
      </c>
      <c r="C40" s="280">
        <v>2019</v>
      </c>
      <c r="D40" s="280">
        <v>2019</v>
      </c>
      <c r="E40" s="280">
        <v>2019</v>
      </c>
      <c r="F40" s="280">
        <v>2019</v>
      </c>
      <c r="G40" s="280">
        <v>2022</v>
      </c>
      <c r="H40" s="280">
        <v>2020</v>
      </c>
      <c r="I40" s="280">
        <v>2022</v>
      </c>
      <c r="J40" s="280">
        <v>2022</v>
      </c>
      <c r="K40" s="280">
        <v>2022</v>
      </c>
      <c r="L40" s="280">
        <v>2020</v>
      </c>
      <c r="M40" s="280">
        <v>2020</v>
      </c>
      <c r="N40" s="280">
        <v>2020</v>
      </c>
      <c r="O40" s="280">
        <v>2022</v>
      </c>
      <c r="P40" s="280">
        <v>2020</v>
      </c>
      <c r="Q40" s="280">
        <v>2020</v>
      </c>
      <c r="R40" s="280">
        <v>2022</v>
      </c>
      <c r="S40" s="280">
        <v>2022</v>
      </c>
      <c r="T40" s="280">
        <v>2021</v>
      </c>
      <c r="U40" s="280">
        <v>2021</v>
      </c>
      <c r="V40" s="280">
        <v>2021</v>
      </c>
      <c r="W40" s="280">
        <v>2021</v>
      </c>
      <c r="X40" s="280">
        <v>2021</v>
      </c>
      <c r="Y40" s="280">
        <v>2021</v>
      </c>
      <c r="Z40" s="280">
        <v>2014</v>
      </c>
      <c r="AA40" s="280">
        <v>2021</v>
      </c>
      <c r="AB40" s="280">
        <v>2021</v>
      </c>
      <c r="AC40" s="280">
        <v>2020</v>
      </c>
      <c r="AD40" s="280">
        <v>2021</v>
      </c>
      <c r="AE40" s="280">
        <v>2021</v>
      </c>
      <c r="AF40" s="280">
        <v>2021</v>
      </c>
      <c r="AG40" s="280">
        <v>2021</v>
      </c>
      <c r="AH40" s="280">
        <v>2016</v>
      </c>
      <c r="AI40" s="280">
        <v>2019</v>
      </c>
      <c r="AJ40" s="280">
        <v>2019</v>
      </c>
      <c r="AK40" s="280">
        <v>2019</v>
      </c>
      <c r="AL40" s="280">
        <v>2020</v>
      </c>
      <c r="AM40" s="280">
        <v>2019</v>
      </c>
      <c r="AN40" s="280">
        <v>2019</v>
      </c>
      <c r="AO40" s="280">
        <v>2020</v>
      </c>
      <c r="AP40" s="280">
        <v>2016</v>
      </c>
      <c r="AQ40" s="280">
        <v>2019</v>
      </c>
      <c r="AR40" s="280">
        <v>2020</v>
      </c>
      <c r="AS40" s="280">
        <v>2020</v>
      </c>
      <c r="AT40" s="280">
        <v>2020</v>
      </c>
      <c r="AU40" s="280">
        <v>2021</v>
      </c>
      <c r="AV40" s="280">
        <v>2020</v>
      </c>
      <c r="AW40" s="280">
        <v>2022</v>
      </c>
      <c r="AX40" s="280">
        <v>2020</v>
      </c>
      <c r="AY40" s="280">
        <v>2019</v>
      </c>
      <c r="AZ40" s="280">
        <v>2019</v>
      </c>
      <c r="BA40" s="280">
        <v>2019</v>
      </c>
      <c r="BB40" s="280">
        <v>2020</v>
      </c>
      <c r="BC40" s="280">
        <v>2020</v>
      </c>
      <c r="BD40" s="280">
        <v>2020</v>
      </c>
      <c r="BE40" s="280">
        <v>2021</v>
      </c>
      <c r="BF40" s="280">
        <v>2021</v>
      </c>
      <c r="BG40" s="280">
        <v>2019</v>
      </c>
      <c r="BH40" s="280">
        <v>2019</v>
      </c>
      <c r="BI40" s="280">
        <v>2021</v>
      </c>
      <c r="BJ40" s="280">
        <v>2021</v>
      </c>
      <c r="BK40" s="280">
        <v>2021</v>
      </c>
      <c r="BL40" s="280">
        <v>2021</v>
      </c>
      <c r="BM40" s="280">
        <v>2021</v>
      </c>
      <c r="BN40" s="280">
        <v>2020</v>
      </c>
      <c r="BO40" s="280">
        <v>2020</v>
      </c>
      <c r="BP40" s="280">
        <v>2015</v>
      </c>
      <c r="BQ40" s="280">
        <v>2022</v>
      </c>
      <c r="BR40" s="280">
        <v>2014</v>
      </c>
      <c r="BS40" s="280">
        <v>2014</v>
      </c>
      <c r="BT40" s="280">
        <v>2014</v>
      </c>
      <c r="BU40" s="280">
        <v>2022</v>
      </c>
      <c r="BV40" s="280">
        <v>2022</v>
      </c>
      <c r="BW40" s="280">
        <v>2022</v>
      </c>
      <c r="BX40" s="280">
        <v>2014</v>
      </c>
      <c r="BY40" s="280">
        <v>2019</v>
      </c>
      <c r="BZ40" s="280">
        <v>2019</v>
      </c>
      <c r="CA40" s="280">
        <v>2019</v>
      </c>
      <c r="CB40" s="280">
        <v>2019</v>
      </c>
      <c r="CC40" s="280">
        <v>2019</v>
      </c>
      <c r="CD40" s="280">
        <v>2019</v>
      </c>
      <c r="CE40" s="280">
        <v>2019</v>
      </c>
      <c r="CF40" s="280">
        <v>2021</v>
      </c>
      <c r="CG40" s="280">
        <v>2022</v>
      </c>
      <c r="CH40" s="280">
        <v>2022</v>
      </c>
      <c r="CI40" s="280">
        <v>2022</v>
      </c>
      <c r="CJ40" s="280">
        <v>2021</v>
      </c>
      <c r="CK40" s="280">
        <v>2020</v>
      </c>
      <c r="CL40" s="280">
        <v>2020</v>
      </c>
      <c r="CM40" s="280">
        <v>2014</v>
      </c>
      <c r="CN40" s="280">
        <v>2021</v>
      </c>
      <c r="CO40" s="280">
        <v>2021</v>
      </c>
      <c r="CP40" s="280">
        <v>2021</v>
      </c>
    </row>
    <row r="41" spans="1:94" ht="15.75" customHeight="1" x14ac:dyDescent="0.3">
      <c r="A41" s="118" t="str">
        <f>'Indicator Data'!C51</f>
        <v>Meherpur</v>
      </c>
      <c r="B41" s="49">
        <f>'Indicator Data'!D51</f>
        <v>4057</v>
      </c>
      <c r="C41" s="280">
        <v>2019</v>
      </c>
      <c r="D41" s="280">
        <v>2019</v>
      </c>
      <c r="E41" s="280">
        <v>2019</v>
      </c>
      <c r="F41" s="280">
        <v>2019</v>
      </c>
      <c r="G41" s="280">
        <v>2022</v>
      </c>
      <c r="H41" s="280">
        <v>2020</v>
      </c>
      <c r="I41" s="280">
        <v>2022</v>
      </c>
      <c r="J41" s="280">
        <v>2022</v>
      </c>
      <c r="K41" s="280">
        <v>2022</v>
      </c>
      <c r="L41" s="280">
        <v>2020</v>
      </c>
      <c r="M41" s="280">
        <v>2020</v>
      </c>
      <c r="N41" s="280">
        <v>2020</v>
      </c>
      <c r="O41" s="280">
        <v>2022</v>
      </c>
      <c r="P41" s="280">
        <v>2020</v>
      </c>
      <c r="Q41" s="280">
        <v>2020</v>
      </c>
      <c r="R41" s="280">
        <v>2022</v>
      </c>
      <c r="S41" s="280">
        <v>2022</v>
      </c>
      <c r="T41" s="280">
        <v>2021</v>
      </c>
      <c r="U41" s="280">
        <v>2021</v>
      </c>
      <c r="V41" s="280">
        <v>2021</v>
      </c>
      <c r="W41" s="280">
        <v>2021</v>
      </c>
      <c r="X41" s="280">
        <v>2021</v>
      </c>
      <c r="Y41" s="280">
        <v>2021</v>
      </c>
      <c r="Z41" s="280">
        <v>2014</v>
      </c>
      <c r="AA41" s="280">
        <v>2021</v>
      </c>
      <c r="AB41" s="280">
        <v>2021</v>
      </c>
      <c r="AC41" s="280">
        <v>2020</v>
      </c>
      <c r="AD41" s="280">
        <v>2021</v>
      </c>
      <c r="AE41" s="280">
        <v>2021</v>
      </c>
      <c r="AF41" s="280">
        <v>2021</v>
      </c>
      <c r="AG41" s="280">
        <v>2021</v>
      </c>
      <c r="AH41" s="280">
        <v>2016</v>
      </c>
      <c r="AI41" s="280">
        <v>2019</v>
      </c>
      <c r="AJ41" s="280">
        <v>2019</v>
      </c>
      <c r="AK41" s="280">
        <v>2019</v>
      </c>
      <c r="AL41" s="280">
        <v>2020</v>
      </c>
      <c r="AM41" s="280">
        <v>2019</v>
      </c>
      <c r="AN41" s="280">
        <v>2019</v>
      </c>
      <c r="AO41" s="280">
        <v>2020</v>
      </c>
      <c r="AP41" s="280">
        <v>2016</v>
      </c>
      <c r="AQ41" s="280">
        <v>2019</v>
      </c>
      <c r="AR41" s="280">
        <v>2020</v>
      </c>
      <c r="AS41" s="280">
        <v>2020</v>
      </c>
      <c r="AT41" s="280">
        <v>2020</v>
      </c>
      <c r="AU41" s="280">
        <v>2021</v>
      </c>
      <c r="AV41" s="280">
        <v>2020</v>
      </c>
      <c r="AW41" s="280">
        <v>2022</v>
      </c>
      <c r="AX41" s="280">
        <v>2020</v>
      </c>
      <c r="AY41" s="280">
        <v>2019</v>
      </c>
      <c r="AZ41" s="280">
        <v>2019</v>
      </c>
      <c r="BA41" s="280">
        <v>2019</v>
      </c>
      <c r="BB41" s="280">
        <v>2020</v>
      </c>
      <c r="BC41" s="280">
        <v>2020</v>
      </c>
      <c r="BD41" s="280">
        <v>2020</v>
      </c>
      <c r="BE41" s="280">
        <v>2021</v>
      </c>
      <c r="BF41" s="280">
        <v>2021</v>
      </c>
      <c r="BG41" s="280">
        <v>2019</v>
      </c>
      <c r="BH41" s="280">
        <v>2019</v>
      </c>
      <c r="BI41" s="280">
        <v>2021</v>
      </c>
      <c r="BJ41" s="280">
        <v>2021</v>
      </c>
      <c r="BK41" s="280">
        <v>2021</v>
      </c>
      <c r="BL41" s="280">
        <v>2021</v>
      </c>
      <c r="BM41" s="280">
        <v>2021</v>
      </c>
      <c r="BN41" s="280">
        <v>2020</v>
      </c>
      <c r="BO41" s="280">
        <v>2020</v>
      </c>
      <c r="BP41" s="280">
        <v>2015</v>
      </c>
      <c r="BQ41" s="280">
        <v>2022</v>
      </c>
      <c r="BR41" s="280">
        <v>2014</v>
      </c>
      <c r="BS41" s="280">
        <v>2014</v>
      </c>
      <c r="BT41" s="280">
        <v>2014</v>
      </c>
      <c r="BU41" s="280">
        <v>2022</v>
      </c>
      <c r="BV41" s="280">
        <v>2022</v>
      </c>
      <c r="BW41" s="280">
        <v>2022</v>
      </c>
      <c r="BX41" s="280">
        <v>2014</v>
      </c>
      <c r="BY41" s="280">
        <v>2019</v>
      </c>
      <c r="BZ41" s="280">
        <v>2019</v>
      </c>
      <c r="CA41" s="280">
        <v>2019</v>
      </c>
      <c r="CB41" s="280">
        <v>2019</v>
      </c>
      <c r="CC41" s="280">
        <v>2019</v>
      </c>
      <c r="CD41" s="280">
        <v>2019</v>
      </c>
      <c r="CE41" s="280">
        <v>2019</v>
      </c>
      <c r="CF41" s="280">
        <v>2021</v>
      </c>
      <c r="CG41" s="280">
        <v>2022</v>
      </c>
      <c r="CH41" s="280">
        <v>2022</v>
      </c>
      <c r="CI41" s="280">
        <v>2022</v>
      </c>
      <c r="CJ41" s="280">
        <v>2021</v>
      </c>
      <c r="CK41" s="280">
        <v>2020</v>
      </c>
      <c r="CL41" s="280">
        <v>2020</v>
      </c>
      <c r="CM41" s="280">
        <v>2014</v>
      </c>
      <c r="CN41" s="280">
        <v>2021</v>
      </c>
      <c r="CO41" s="280">
        <v>2021</v>
      </c>
      <c r="CP41" s="280">
        <v>2021</v>
      </c>
    </row>
    <row r="42" spans="1:94" ht="15.75" customHeight="1" x14ac:dyDescent="0.3">
      <c r="A42" s="118" t="str">
        <f>'Indicator Data'!C52</f>
        <v>Narail</v>
      </c>
      <c r="B42" s="49">
        <f>'Indicator Data'!D52</f>
        <v>4065</v>
      </c>
      <c r="C42" s="280">
        <v>2019</v>
      </c>
      <c r="D42" s="280">
        <v>2019</v>
      </c>
      <c r="E42" s="280">
        <v>2019</v>
      </c>
      <c r="F42" s="280">
        <v>2019</v>
      </c>
      <c r="G42" s="280">
        <v>2022</v>
      </c>
      <c r="H42" s="280">
        <v>2020</v>
      </c>
      <c r="I42" s="280">
        <v>2022</v>
      </c>
      <c r="J42" s="280">
        <v>2022</v>
      </c>
      <c r="K42" s="280">
        <v>2022</v>
      </c>
      <c r="L42" s="280">
        <v>2020</v>
      </c>
      <c r="M42" s="280">
        <v>2020</v>
      </c>
      <c r="N42" s="280">
        <v>2020</v>
      </c>
      <c r="O42" s="280">
        <v>2022</v>
      </c>
      <c r="P42" s="280">
        <v>2020</v>
      </c>
      <c r="Q42" s="280">
        <v>2020</v>
      </c>
      <c r="R42" s="280">
        <v>2022</v>
      </c>
      <c r="S42" s="280">
        <v>2022</v>
      </c>
      <c r="T42" s="280">
        <v>2021</v>
      </c>
      <c r="U42" s="280">
        <v>2021</v>
      </c>
      <c r="V42" s="280">
        <v>2021</v>
      </c>
      <c r="W42" s="280">
        <v>2021</v>
      </c>
      <c r="X42" s="280">
        <v>2021</v>
      </c>
      <c r="Y42" s="280">
        <v>2021</v>
      </c>
      <c r="Z42" s="280">
        <v>2014</v>
      </c>
      <c r="AA42" s="280">
        <v>2021</v>
      </c>
      <c r="AB42" s="280">
        <v>2021</v>
      </c>
      <c r="AC42" s="280">
        <v>2020</v>
      </c>
      <c r="AD42" s="280">
        <v>2021</v>
      </c>
      <c r="AE42" s="280">
        <v>2021</v>
      </c>
      <c r="AF42" s="280">
        <v>2021</v>
      </c>
      <c r="AG42" s="280">
        <v>2021</v>
      </c>
      <c r="AH42" s="280">
        <v>2016</v>
      </c>
      <c r="AI42" s="280">
        <v>2019</v>
      </c>
      <c r="AJ42" s="280">
        <v>2019</v>
      </c>
      <c r="AK42" s="280">
        <v>2019</v>
      </c>
      <c r="AL42" s="280">
        <v>2020</v>
      </c>
      <c r="AM42" s="280">
        <v>2019</v>
      </c>
      <c r="AN42" s="280">
        <v>2019</v>
      </c>
      <c r="AO42" s="280">
        <v>2020</v>
      </c>
      <c r="AP42" s="280">
        <v>2016</v>
      </c>
      <c r="AQ42" s="280">
        <v>2019</v>
      </c>
      <c r="AR42" s="280">
        <v>2020</v>
      </c>
      <c r="AS42" s="280">
        <v>2020</v>
      </c>
      <c r="AT42" s="280">
        <v>2020</v>
      </c>
      <c r="AU42" s="280">
        <v>2021</v>
      </c>
      <c r="AV42" s="280">
        <v>2020</v>
      </c>
      <c r="AW42" s="280">
        <v>2022</v>
      </c>
      <c r="AX42" s="280">
        <v>2020</v>
      </c>
      <c r="AY42" s="280">
        <v>2019</v>
      </c>
      <c r="AZ42" s="280">
        <v>2019</v>
      </c>
      <c r="BA42" s="280">
        <v>2019</v>
      </c>
      <c r="BB42" s="280">
        <v>2020</v>
      </c>
      <c r="BC42" s="280">
        <v>2020</v>
      </c>
      <c r="BD42" s="280">
        <v>2020</v>
      </c>
      <c r="BE42" s="280">
        <v>2021</v>
      </c>
      <c r="BF42" s="280">
        <v>2021</v>
      </c>
      <c r="BG42" s="280">
        <v>2019</v>
      </c>
      <c r="BH42" s="280">
        <v>2019</v>
      </c>
      <c r="BI42" s="280">
        <v>2021</v>
      </c>
      <c r="BJ42" s="280">
        <v>2021</v>
      </c>
      <c r="BK42" s="280">
        <v>2021</v>
      </c>
      <c r="BL42" s="280">
        <v>2021</v>
      </c>
      <c r="BM42" s="280">
        <v>2021</v>
      </c>
      <c r="BN42" s="280">
        <v>2020</v>
      </c>
      <c r="BO42" s="280">
        <v>2020</v>
      </c>
      <c r="BP42" s="280">
        <v>2015</v>
      </c>
      <c r="BQ42" s="280">
        <v>2022</v>
      </c>
      <c r="BR42" s="280">
        <v>2014</v>
      </c>
      <c r="BS42" s="280">
        <v>2014</v>
      </c>
      <c r="BT42" s="280">
        <v>2014</v>
      </c>
      <c r="BU42" s="280">
        <v>2022</v>
      </c>
      <c r="BV42" s="280">
        <v>2022</v>
      </c>
      <c r="BW42" s="280">
        <v>2022</v>
      </c>
      <c r="BX42" s="280">
        <v>2014</v>
      </c>
      <c r="BY42" s="280">
        <v>2019</v>
      </c>
      <c r="BZ42" s="280">
        <v>2019</v>
      </c>
      <c r="CA42" s="280">
        <v>2019</v>
      </c>
      <c r="CB42" s="280">
        <v>2019</v>
      </c>
      <c r="CC42" s="280">
        <v>2019</v>
      </c>
      <c r="CD42" s="280">
        <v>2019</v>
      </c>
      <c r="CE42" s="280">
        <v>2019</v>
      </c>
      <c r="CF42" s="280">
        <v>2021</v>
      </c>
      <c r="CG42" s="280">
        <v>2022</v>
      </c>
      <c r="CH42" s="280">
        <v>2022</v>
      </c>
      <c r="CI42" s="280">
        <v>2022</v>
      </c>
      <c r="CJ42" s="280">
        <v>2021</v>
      </c>
      <c r="CK42" s="280">
        <v>2020</v>
      </c>
      <c r="CL42" s="280">
        <v>2020</v>
      </c>
      <c r="CM42" s="280">
        <v>2014</v>
      </c>
      <c r="CN42" s="280">
        <v>2021</v>
      </c>
      <c r="CO42" s="280">
        <v>2021</v>
      </c>
      <c r="CP42" s="280">
        <v>2021</v>
      </c>
    </row>
    <row r="43" spans="1:94" ht="15.75" customHeight="1" x14ac:dyDescent="0.3">
      <c r="A43" s="118" t="str">
        <f>'Indicator Data'!C53</f>
        <v>Satkhira</v>
      </c>
      <c r="B43" s="49">
        <f>'Indicator Data'!D53</f>
        <v>4087</v>
      </c>
      <c r="C43" s="280">
        <v>2019</v>
      </c>
      <c r="D43" s="280">
        <v>2019</v>
      </c>
      <c r="E43" s="280">
        <v>2019</v>
      </c>
      <c r="F43" s="280">
        <v>2019</v>
      </c>
      <c r="G43" s="280">
        <v>2022</v>
      </c>
      <c r="H43" s="280">
        <v>2020</v>
      </c>
      <c r="I43" s="280">
        <v>2022</v>
      </c>
      <c r="J43" s="280">
        <v>2022</v>
      </c>
      <c r="K43" s="280">
        <v>2022</v>
      </c>
      <c r="L43" s="280">
        <v>2020</v>
      </c>
      <c r="M43" s="280">
        <v>2020</v>
      </c>
      <c r="N43" s="280">
        <v>2020</v>
      </c>
      <c r="O43" s="280">
        <v>2022</v>
      </c>
      <c r="P43" s="280">
        <v>2020</v>
      </c>
      <c r="Q43" s="280">
        <v>2020</v>
      </c>
      <c r="R43" s="280">
        <v>2022</v>
      </c>
      <c r="S43" s="280">
        <v>2022</v>
      </c>
      <c r="T43" s="280">
        <v>2021</v>
      </c>
      <c r="U43" s="280">
        <v>2021</v>
      </c>
      <c r="V43" s="280">
        <v>2021</v>
      </c>
      <c r="W43" s="280">
        <v>2021</v>
      </c>
      <c r="X43" s="280">
        <v>2021</v>
      </c>
      <c r="Y43" s="280">
        <v>2021</v>
      </c>
      <c r="Z43" s="280">
        <v>2014</v>
      </c>
      <c r="AA43" s="280">
        <v>2021</v>
      </c>
      <c r="AB43" s="280">
        <v>2021</v>
      </c>
      <c r="AC43" s="280">
        <v>2020</v>
      </c>
      <c r="AD43" s="280">
        <v>2021</v>
      </c>
      <c r="AE43" s="280">
        <v>2021</v>
      </c>
      <c r="AF43" s="280">
        <v>2021</v>
      </c>
      <c r="AG43" s="280">
        <v>2021</v>
      </c>
      <c r="AH43" s="280">
        <v>2016</v>
      </c>
      <c r="AI43" s="280">
        <v>2019</v>
      </c>
      <c r="AJ43" s="280">
        <v>2019</v>
      </c>
      <c r="AK43" s="280">
        <v>2019</v>
      </c>
      <c r="AL43" s="280">
        <v>2020</v>
      </c>
      <c r="AM43" s="280">
        <v>2019</v>
      </c>
      <c r="AN43" s="280">
        <v>2019</v>
      </c>
      <c r="AO43" s="280">
        <v>2020</v>
      </c>
      <c r="AP43" s="280">
        <v>2016</v>
      </c>
      <c r="AQ43" s="280">
        <v>2019</v>
      </c>
      <c r="AR43" s="280">
        <v>2020</v>
      </c>
      <c r="AS43" s="280">
        <v>2020</v>
      </c>
      <c r="AT43" s="280">
        <v>2020</v>
      </c>
      <c r="AU43" s="280">
        <v>2021</v>
      </c>
      <c r="AV43" s="280">
        <v>2020</v>
      </c>
      <c r="AW43" s="280">
        <v>2022</v>
      </c>
      <c r="AX43" s="280">
        <v>2020</v>
      </c>
      <c r="AY43" s="280">
        <v>2019</v>
      </c>
      <c r="AZ43" s="280">
        <v>2019</v>
      </c>
      <c r="BA43" s="280">
        <v>2019</v>
      </c>
      <c r="BB43" s="280">
        <v>2020</v>
      </c>
      <c r="BC43" s="280">
        <v>2020</v>
      </c>
      <c r="BD43" s="280">
        <v>2020</v>
      </c>
      <c r="BE43" s="280">
        <v>2021</v>
      </c>
      <c r="BF43" s="280">
        <v>2021</v>
      </c>
      <c r="BG43" s="280">
        <v>2019</v>
      </c>
      <c r="BH43" s="280">
        <v>2019</v>
      </c>
      <c r="BI43" s="280">
        <v>2021</v>
      </c>
      <c r="BJ43" s="280">
        <v>2021</v>
      </c>
      <c r="BK43" s="280">
        <v>2021</v>
      </c>
      <c r="BL43" s="280">
        <v>2021</v>
      </c>
      <c r="BM43" s="280">
        <v>2021</v>
      </c>
      <c r="BN43" s="280">
        <v>2020</v>
      </c>
      <c r="BO43" s="280">
        <v>2020</v>
      </c>
      <c r="BP43" s="280">
        <v>2015</v>
      </c>
      <c r="BQ43" s="280">
        <v>2022</v>
      </c>
      <c r="BR43" s="280">
        <v>2014</v>
      </c>
      <c r="BS43" s="280">
        <v>2014</v>
      </c>
      <c r="BT43" s="280">
        <v>2014</v>
      </c>
      <c r="BU43" s="280">
        <v>2022</v>
      </c>
      <c r="BV43" s="280">
        <v>2022</v>
      </c>
      <c r="BW43" s="280">
        <v>2022</v>
      </c>
      <c r="BX43" s="280">
        <v>2014</v>
      </c>
      <c r="BY43" s="280">
        <v>2019</v>
      </c>
      <c r="BZ43" s="280">
        <v>2019</v>
      </c>
      <c r="CA43" s="280">
        <v>2019</v>
      </c>
      <c r="CB43" s="280">
        <v>2019</v>
      </c>
      <c r="CC43" s="280">
        <v>2019</v>
      </c>
      <c r="CD43" s="280">
        <v>2019</v>
      </c>
      <c r="CE43" s="280">
        <v>2019</v>
      </c>
      <c r="CF43" s="280">
        <v>2021</v>
      </c>
      <c r="CG43" s="280">
        <v>2022</v>
      </c>
      <c r="CH43" s="280">
        <v>2022</v>
      </c>
      <c r="CI43" s="280">
        <v>2022</v>
      </c>
      <c r="CJ43" s="280">
        <v>2021</v>
      </c>
      <c r="CK43" s="280">
        <v>2020</v>
      </c>
      <c r="CL43" s="280">
        <v>2020</v>
      </c>
      <c r="CM43" s="280">
        <v>2014</v>
      </c>
      <c r="CN43" s="280">
        <v>2021</v>
      </c>
      <c r="CO43" s="280">
        <v>2021</v>
      </c>
      <c r="CP43" s="280">
        <v>2021</v>
      </c>
    </row>
    <row r="44" spans="1:94" ht="15.75" customHeight="1" x14ac:dyDescent="0.3">
      <c r="A44" s="118" t="str">
        <f>'Indicator Data'!C54</f>
        <v>Jamalpur</v>
      </c>
      <c r="B44" s="49">
        <f>'Indicator Data'!D54</f>
        <v>4539</v>
      </c>
      <c r="C44" s="280">
        <v>2019</v>
      </c>
      <c r="D44" s="280">
        <v>2019</v>
      </c>
      <c r="E44" s="280">
        <v>2019</v>
      </c>
      <c r="F44" s="280">
        <v>2019</v>
      </c>
      <c r="G44" s="280">
        <v>2022</v>
      </c>
      <c r="H44" s="280">
        <v>2020</v>
      </c>
      <c r="I44" s="280">
        <v>2022</v>
      </c>
      <c r="J44" s="280">
        <v>2022</v>
      </c>
      <c r="K44" s="280">
        <v>2022</v>
      </c>
      <c r="L44" s="280">
        <v>2020</v>
      </c>
      <c r="M44" s="280">
        <v>2020</v>
      </c>
      <c r="N44" s="280">
        <v>2020</v>
      </c>
      <c r="O44" s="280">
        <v>2022</v>
      </c>
      <c r="P44" s="280">
        <v>2020</v>
      </c>
      <c r="Q44" s="280">
        <v>2020</v>
      </c>
      <c r="R44" s="280">
        <v>2022</v>
      </c>
      <c r="S44" s="280">
        <v>2022</v>
      </c>
      <c r="T44" s="280">
        <v>2021</v>
      </c>
      <c r="U44" s="280">
        <v>2021</v>
      </c>
      <c r="V44" s="280">
        <v>2021</v>
      </c>
      <c r="W44" s="280">
        <v>2021</v>
      </c>
      <c r="X44" s="280">
        <v>2021</v>
      </c>
      <c r="Y44" s="280">
        <v>2021</v>
      </c>
      <c r="Z44" s="280">
        <v>2014</v>
      </c>
      <c r="AA44" s="280">
        <v>2021</v>
      </c>
      <c r="AB44" s="280">
        <v>2021</v>
      </c>
      <c r="AC44" s="280">
        <v>2020</v>
      </c>
      <c r="AD44" s="280">
        <v>2021</v>
      </c>
      <c r="AE44" s="280">
        <v>2021</v>
      </c>
      <c r="AF44" s="280">
        <v>2021</v>
      </c>
      <c r="AG44" s="280">
        <v>2021</v>
      </c>
      <c r="AH44" s="280">
        <v>2016</v>
      </c>
      <c r="AI44" s="280">
        <v>2019</v>
      </c>
      <c r="AJ44" s="280">
        <v>2019</v>
      </c>
      <c r="AK44" s="280">
        <v>2019</v>
      </c>
      <c r="AL44" s="280">
        <v>2020</v>
      </c>
      <c r="AM44" s="280">
        <v>2019</v>
      </c>
      <c r="AN44" s="280">
        <v>2019</v>
      </c>
      <c r="AO44" s="280">
        <v>2020</v>
      </c>
      <c r="AP44" s="280">
        <v>2016</v>
      </c>
      <c r="AQ44" s="280">
        <v>2019</v>
      </c>
      <c r="AR44" s="280">
        <v>2020</v>
      </c>
      <c r="AS44" s="280">
        <v>2020</v>
      </c>
      <c r="AT44" s="280">
        <v>2020</v>
      </c>
      <c r="AU44" s="280">
        <v>2021</v>
      </c>
      <c r="AV44" s="280">
        <v>2020</v>
      </c>
      <c r="AW44" s="280">
        <v>2022</v>
      </c>
      <c r="AX44" s="280">
        <v>2020</v>
      </c>
      <c r="AY44" s="280">
        <v>2019</v>
      </c>
      <c r="AZ44" s="280">
        <v>2019</v>
      </c>
      <c r="BA44" s="280">
        <v>2019</v>
      </c>
      <c r="BB44" s="280">
        <v>2020</v>
      </c>
      <c r="BC44" s="280">
        <v>2020</v>
      </c>
      <c r="BD44" s="280">
        <v>2020</v>
      </c>
      <c r="BE44" s="280">
        <v>2021</v>
      </c>
      <c r="BF44" s="280">
        <v>2021</v>
      </c>
      <c r="BG44" s="280">
        <v>2019</v>
      </c>
      <c r="BH44" s="280">
        <v>2019</v>
      </c>
      <c r="BI44" s="280">
        <v>2021</v>
      </c>
      <c r="BJ44" s="280">
        <v>2021</v>
      </c>
      <c r="BK44" s="280">
        <v>2021</v>
      </c>
      <c r="BL44" s="280">
        <v>2021</v>
      </c>
      <c r="BM44" s="280">
        <v>2021</v>
      </c>
      <c r="BN44" s="280">
        <v>2020</v>
      </c>
      <c r="BO44" s="280">
        <v>2020</v>
      </c>
      <c r="BP44" s="280">
        <v>2015</v>
      </c>
      <c r="BQ44" s="280">
        <v>2022</v>
      </c>
      <c r="BR44" s="280">
        <v>2014</v>
      </c>
      <c r="BS44" s="280">
        <v>2014</v>
      </c>
      <c r="BT44" s="280">
        <v>2014</v>
      </c>
      <c r="BU44" s="280">
        <v>2022</v>
      </c>
      <c r="BV44" s="280">
        <v>2022</v>
      </c>
      <c r="BW44" s="280">
        <v>2022</v>
      </c>
      <c r="BX44" s="280">
        <v>2014</v>
      </c>
      <c r="BY44" s="280">
        <v>2019</v>
      </c>
      <c r="BZ44" s="280">
        <v>2019</v>
      </c>
      <c r="CA44" s="280">
        <v>2019</v>
      </c>
      <c r="CB44" s="280">
        <v>2019</v>
      </c>
      <c r="CC44" s="280">
        <v>2019</v>
      </c>
      <c r="CD44" s="280">
        <v>2019</v>
      </c>
      <c r="CE44" s="280">
        <v>2019</v>
      </c>
      <c r="CF44" s="280">
        <v>2021</v>
      </c>
      <c r="CG44" s="280">
        <v>2022</v>
      </c>
      <c r="CH44" s="280">
        <v>2022</v>
      </c>
      <c r="CI44" s="280">
        <v>2022</v>
      </c>
      <c r="CJ44" s="280">
        <v>2021</v>
      </c>
      <c r="CK44" s="280">
        <v>2020</v>
      </c>
      <c r="CL44" s="280">
        <v>2020</v>
      </c>
      <c r="CM44" s="280">
        <v>2014</v>
      </c>
      <c r="CN44" s="280">
        <v>2021</v>
      </c>
      <c r="CO44" s="280">
        <v>2021</v>
      </c>
      <c r="CP44" s="280">
        <v>2021</v>
      </c>
    </row>
    <row r="45" spans="1:94" ht="15.75" customHeight="1" x14ac:dyDescent="0.3">
      <c r="A45" s="118" t="str">
        <f>'Indicator Data'!C55</f>
        <v>Mymensingh</v>
      </c>
      <c r="B45" s="49">
        <f>'Indicator Data'!D55</f>
        <v>4561</v>
      </c>
      <c r="C45" s="280">
        <v>2019</v>
      </c>
      <c r="D45" s="280">
        <v>2019</v>
      </c>
      <c r="E45" s="280">
        <v>2019</v>
      </c>
      <c r="F45" s="280">
        <v>2019</v>
      </c>
      <c r="G45" s="280">
        <v>2022</v>
      </c>
      <c r="H45" s="280">
        <v>2020</v>
      </c>
      <c r="I45" s="280">
        <v>2022</v>
      </c>
      <c r="J45" s="280">
        <v>2022</v>
      </c>
      <c r="K45" s="280">
        <v>2022</v>
      </c>
      <c r="L45" s="280">
        <v>2020</v>
      </c>
      <c r="M45" s="280">
        <v>2020</v>
      </c>
      <c r="N45" s="280">
        <v>2020</v>
      </c>
      <c r="O45" s="280">
        <v>2022</v>
      </c>
      <c r="P45" s="280">
        <v>2020</v>
      </c>
      <c r="Q45" s="280">
        <v>2020</v>
      </c>
      <c r="R45" s="280">
        <v>2022</v>
      </c>
      <c r="S45" s="280">
        <v>2022</v>
      </c>
      <c r="T45" s="280">
        <v>2021</v>
      </c>
      <c r="U45" s="280">
        <v>2021</v>
      </c>
      <c r="V45" s="280">
        <v>2021</v>
      </c>
      <c r="W45" s="280">
        <v>2021</v>
      </c>
      <c r="X45" s="280">
        <v>2021</v>
      </c>
      <c r="Y45" s="280">
        <v>2021</v>
      </c>
      <c r="Z45" s="280">
        <v>2014</v>
      </c>
      <c r="AA45" s="280">
        <v>2021</v>
      </c>
      <c r="AB45" s="280">
        <v>2021</v>
      </c>
      <c r="AC45" s="280">
        <v>2020</v>
      </c>
      <c r="AD45" s="280">
        <v>2021</v>
      </c>
      <c r="AE45" s="280">
        <v>2021</v>
      </c>
      <c r="AF45" s="280">
        <v>2021</v>
      </c>
      <c r="AG45" s="280">
        <v>2021</v>
      </c>
      <c r="AH45" s="280">
        <v>2016</v>
      </c>
      <c r="AI45" s="280">
        <v>2019</v>
      </c>
      <c r="AJ45" s="280">
        <v>2019</v>
      </c>
      <c r="AK45" s="280">
        <v>2019</v>
      </c>
      <c r="AL45" s="280">
        <v>2020</v>
      </c>
      <c r="AM45" s="280">
        <v>2019</v>
      </c>
      <c r="AN45" s="280">
        <v>2019</v>
      </c>
      <c r="AO45" s="280">
        <v>2020</v>
      </c>
      <c r="AP45" s="280">
        <v>2016</v>
      </c>
      <c r="AQ45" s="280">
        <v>2019</v>
      </c>
      <c r="AR45" s="280">
        <v>2020</v>
      </c>
      <c r="AS45" s="280">
        <v>2020</v>
      </c>
      <c r="AT45" s="280">
        <v>2020</v>
      </c>
      <c r="AU45" s="280">
        <v>2021</v>
      </c>
      <c r="AV45" s="280">
        <v>2020</v>
      </c>
      <c r="AW45" s="280">
        <v>2022</v>
      </c>
      <c r="AX45" s="280">
        <v>2020</v>
      </c>
      <c r="AY45" s="280">
        <v>2019</v>
      </c>
      <c r="AZ45" s="280">
        <v>2019</v>
      </c>
      <c r="BA45" s="280">
        <v>2019</v>
      </c>
      <c r="BB45" s="280">
        <v>2020</v>
      </c>
      <c r="BC45" s="280">
        <v>2020</v>
      </c>
      <c r="BD45" s="280">
        <v>2020</v>
      </c>
      <c r="BE45" s="280">
        <v>2021</v>
      </c>
      <c r="BF45" s="280">
        <v>2021</v>
      </c>
      <c r="BG45" s="280">
        <v>2019</v>
      </c>
      <c r="BH45" s="280">
        <v>2019</v>
      </c>
      <c r="BI45" s="280">
        <v>2021</v>
      </c>
      <c r="BJ45" s="280">
        <v>2021</v>
      </c>
      <c r="BK45" s="280">
        <v>2021</v>
      </c>
      <c r="BL45" s="280">
        <v>2021</v>
      </c>
      <c r="BM45" s="280">
        <v>2021</v>
      </c>
      <c r="BN45" s="280">
        <v>2020</v>
      </c>
      <c r="BO45" s="280">
        <v>2020</v>
      </c>
      <c r="BP45" s="280">
        <v>2015</v>
      </c>
      <c r="BQ45" s="280">
        <v>2022</v>
      </c>
      <c r="BR45" s="280">
        <v>2014</v>
      </c>
      <c r="BS45" s="280">
        <v>2014</v>
      </c>
      <c r="BT45" s="280">
        <v>2014</v>
      </c>
      <c r="BU45" s="280">
        <v>2022</v>
      </c>
      <c r="BV45" s="280">
        <v>2022</v>
      </c>
      <c r="BW45" s="280">
        <v>2022</v>
      </c>
      <c r="BX45" s="280">
        <v>2014</v>
      </c>
      <c r="BY45" s="280">
        <v>2019</v>
      </c>
      <c r="BZ45" s="280">
        <v>2019</v>
      </c>
      <c r="CA45" s="280">
        <v>2019</v>
      </c>
      <c r="CB45" s="280">
        <v>2019</v>
      </c>
      <c r="CC45" s="280">
        <v>2019</v>
      </c>
      <c r="CD45" s="280">
        <v>2019</v>
      </c>
      <c r="CE45" s="280">
        <v>2019</v>
      </c>
      <c r="CF45" s="280">
        <v>2021</v>
      </c>
      <c r="CG45" s="280">
        <v>2022</v>
      </c>
      <c r="CH45" s="280">
        <v>2022</v>
      </c>
      <c r="CI45" s="280">
        <v>2022</v>
      </c>
      <c r="CJ45" s="280">
        <v>2021</v>
      </c>
      <c r="CK45" s="280">
        <v>2020</v>
      </c>
      <c r="CL45" s="280">
        <v>2020</v>
      </c>
      <c r="CM45" s="280">
        <v>2014</v>
      </c>
      <c r="CN45" s="280">
        <v>2021</v>
      </c>
      <c r="CO45" s="280">
        <v>2021</v>
      </c>
      <c r="CP45" s="280">
        <v>2021</v>
      </c>
    </row>
    <row r="46" spans="1:94" ht="15.75" customHeight="1" x14ac:dyDescent="0.3">
      <c r="A46" s="118" t="str">
        <f>'Indicator Data'!C56</f>
        <v>Netrakona</v>
      </c>
      <c r="B46" s="49">
        <f>'Indicator Data'!D56</f>
        <v>4572</v>
      </c>
      <c r="C46" s="280">
        <v>2019</v>
      </c>
      <c r="D46" s="280">
        <v>2019</v>
      </c>
      <c r="E46" s="280">
        <v>2019</v>
      </c>
      <c r="F46" s="280">
        <v>2019</v>
      </c>
      <c r="G46" s="280">
        <v>2022</v>
      </c>
      <c r="H46" s="280">
        <v>2020</v>
      </c>
      <c r="I46" s="280">
        <v>2022</v>
      </c>
      <c r="J46" s="280">
        <v>2022</v>
      </c>
      <c r="K46" s="280">
        <v>2022</v>
      </c>
      <c r="L46" s="280">
        <v>2020</v>
      </c>
      <c r="M46" s="280">
        <v>2020</v>
      </c>
      <c r="N46" s="280">
        <v>2020</v>
      </c>
      <c r="O46" s="280">
        <v>2022</v>
      </c>
      <c r="P46" s="280">
        <v>2020</v>
      </c>
      <c r="Q46" s="280">
        <v>2020</v>
      </c>
      <c r="R46" s="280">
        <v>2022</v>
      </c>
      <c r="S46" s="280">
        <v>2022</v>
      </c>
      <c r="T46" s="280">
        <v>2021</v>
      </c>
      <c r="U46" s="280">
        <v>2021</v>
      </c>
      <c r="V46" s="280">
        <v>2021</v>
      </c>
      <c r="W46" s="280">
        <v>2021</v>
      </c>
      <c r="X46" s="280">
        <v>2021</v>
      </c>
      <c r="Y46" s="280">
        <v>2021</v>
      </c>
      <c r="Z46" s="280">
        <v>2014</v>
      </c>
      <c r="AA46" s="280">
        <v>2021</v>
      </c>
      <c r="AB46" s="280">
        <v>2021</v>
      </c>
      <c r="AC46" s="280">
        <v>2020</v>
      </c>
      <c r="AD46" s="280">
        <v>2021</v>
      </c>
      <c r="AE46" s="280">
        <v>2021</v>
      </c>
      <c r="AF46" s="280">
        <v>2021</v>
      </c>
      <c r="AG46" s="280">
        <v>2021</v>
      </c>
      <c r="AH46" s="280">
        <v>2016</v>
      </c>
      <c r="AI46" s="280">
        <v>2019</v>
      </c>
      <c r="AJ46" s="280">
        <v>2019</v>
      </c>
      <c r="AK46" s="280">
        <v>2019</v>
      </c>
      <c r="AL46" s="280">
        <v>2020</v>
      </c>
      <c r="AM46" s="280">
        <v>2019</v>
      </c>
      <c r="AN46" s="280">
        <v>2019</v>
      </c>
      <c r="AO46" s="280">
        <v>2020</v>
      </c>
      <c r="AP46" s="280">
        <v>2016</v>
      </c>
      <c r="AQ46" s="280">
        <v>2019</v>
      </c>
      <c r="AR46" s="280">
        <v>2020</v>
      </c>
      <c r="AS46" s="280">
        <v>2020</v>
      </c>
      <c r="AT46" s="280">
        <v>2020</v>
      </c>
      <c r="AU46" s="280">
        <v>2021</v>
      </c>
      <c r="AV46" s="280">
        <v>2020</v>
      </c>
      <c r="AW46" s="280">
        <v>2022</v>
      </c>
      <c r="AX46" s="280">
        <v>2020</v>
      </c>
      <c r="AY46" s="280">
        <v>2019</v>
      </c>
      <c r="AZ46" s="280">
        <v>2019</v>
      </c>
      <c r="BA46" s="280">
        <v>2019</v>
      </c>
      <c r="BB46" s="280">
        <v>2020</v>
      </c>
      <c r="BC46" s="280">
        <v>2020</v>
      </c>
      <c r="BD46" s="280">
        <v>2020</v>
      </c>
      <c r="BE46" s="280">
        <v>2021</v>
      </c>
      <c r="BF46" s="280">
        <v>2021</v>
      </c>
      <c r="BG46" s="280">
        <v>2019</v>
      </c>
      <c r="BH46" s="280">
        <v>2019</v>
      </c>
      <c r="BI46" s="280">
        <v>2021</v>
      </c>
      <c r="BJ46" s="280">
        <v>2021</v>
      </c>
      <c r="BK46" s="280">
        <v>2021</v>
      </c>
      <c r="BL46" s="280">
        <v>2021</v>
      </c>
      <c r="BM46" s="280">
        <v>2021</v>
      </c>
      <c r="BN46" s="280">
        <v>2020</v>
      </c>
      <c r="BO46" s="280">
        <v>2020</v>
      </c>
      <c r="BP46" s="280">
        <v>2015</v>
      </c>
      <c r="BQ46" s="280">
        <v>2022</v>
      </c>
      <c r="BR46" s="280">
        <v>2014</v>
      </c>
      <c r="BS46" s="280">
        <v>2014</v>
      </c>
      <c r="BT46" s="280">
        <v>2014</v>
      </c>
      <c r="BU46" s="280">
        <v>2022</v>
      </c>
      <c r="BV46" s="280">
        <v>2022</v>
      </c>
      <c r="BW46" s="280">
        <v>2022</v>
      </c>
      <c r="BX46" s="280">
        <v>2014</v>
      </c>
      <c r="BY46" s="280">
        <v>2019</v>
      </c>
      <c r="BZ46" s="280">
        <v>2019</v>
      </c>
      <c r="CA46" s="280">
        <v>2019</v>
      </c>
      <c r="CB46" s="280">
        <v>2019</v>
      </c>
      <c r="CC46" s="280">
        <v>2019</v>
      </c>
      <c r="CD46" s="280">
        <v>2019</v>
      </c>
      <c r="CE46" s="280">
        <v>2019</v>
      </c>
      <c r="CF46" s="280">
        <v>2021</v>
      </c>
      <c r="CG46" s="280">
        <v>2022</v>
      </c>
      <c r="CH46" s="280">
        <v>2022</v>
      </c>
      <c r="CI46" s="280">
        <v>2022</v>
      </c>
      <c r="CJ46" s="280">
        <v>2021</v>
      </c>
      <c r="CK46" s="280">
        <v>2020</v>
      </c>
      <c r="CL46" s="280">
        <v>2020</v>
      </c>
      <c r="CM46" s="280">
        <v>2014</v>
      </c>
      <c r="CN46" s="280">
        <v>2021</v>
      </c>
      <c r="CO46" s="280">
        <v>2021</v>
      </c>
      <c r="CP46" s="280">
        <v>2021</v>
      </c>
    </row>
    <row r="47" spans="1:94" ht="15.75" customHeight="1" x14ac:dyDescent="0.3">
      <c r="A47" s="118" t="str">
        <f>'Indicator Data'!C57</f>
        <v>Sherpur</v>
      </c>
      <c r="B47" s="49">
        <f>'Indicator Data'!D57</f>
        <v>4589</v>
      </c>
      <c r="C47" s="280">
        <v>2019</v>
      </c>
      <c r="D47" s="280">
        <v>2019</v>
      </c>
      <c r="E47" s="280">
        <v>2019</v>
      </c>
      <c r="F47" s="280">
        <v>2019</v>
      </c>
      <c r="G47" s="280">
        <v>2022</v>
      </c>
      <c r="H47" s="280">
        <v>2020</v>
      </c>
      <c r="I47" s="280">
        <v>2022</v>
      </c>
      <c r="J47" s="280">
        <v>2022</v>
      </c>
      <c r="K47" s="280">
        <v>2022</v>
      </c>
      <c r="L47" s="280">
        <v>2020</v>
      </c>
      <c r="M47" s="280">
        <v>2020</v>
      </c>
      <c r="N47" s="280">
        <v>2020</v>
      </c>
      <c r="O47" s="280">
        <v>2022</v>
      </c>
      <c r="P47" s="280">
        <v>2020</v>
      </c>
      <c r="Q47" s="280">
        <v>2020</v>
      </c>
      <c r="R47" s="280">
        <v>2022</v>
      </c>
      <c r="S47" s="280">
        <v>2022</v>
      </c>
      <c r="T47" s="280">
        <v>2021</v>
      </c>
      <c r="U47" s="280">
        <v>2021</v>
      </c>
      <c r="V47" s="280">
        <v>2021</v>
      </c>
      <c r="W47" s="280">
        <v>2021</v>
      </c>
      <c r="X47" s="280">
        <v>2021</v>
      </c>
      <c r="Y47" s="280">
        <v>2021</v>
      </c>
      <c r="Z47" s="280">
        <v>2014</v>
      </c>
      <c r="AA47" s="280">
        <v>2021</v>
      </c>
      <c r="AB47" s="280">
        <v>2021</v>
      </c>
      <c r="AC47" s="280">
        <v>2020</v>
      </c>
      <c r="AD47" s="280">
        <v>2021</v>
      </c>
      <c r="AE47" s="280">
        <v>2021</v>
      </c>
      <c r="AF47" s="280">
        <v>2021</v>
      </c>
      <c r="AG47" s="280">
        <v>2021</v>
      </c>
      <c r="AH47" s="280">
        <v>2016</v>
      </c>
      <c r="AI47" s="280">
        <v>2019</v>
      </c>
      <c r="AJ47" s="280">
        <v>2019</v>
      </c>
      <c r="AK47" s="280">
        <v>2019</v>
      </c>
      <c r="AL47" s="280">
        <v>2020</v>
      </c>
      <c r="AM47" s="280">
        <v>2019</v>
      </c>
      <c r="AN47" s="280">
        <v>2019</v>
      </c>
      <c r="AO47" s="280">
        <v>2020</v>
      </c>
      <c r="AP47" s="280">
        <v>2016</v>
      </c>
      <c r="AQ47" s="280">
        <v>2019</v>
      </c>
      <c r="AR47" s="280">
        <v>2020</v>
      </c>
      <c r="AS47" s="280">
        <v>2020</v>
      </c>
      <c r="AT47" s="280">
        <v>2020</v>
      </c>
      <c r="AU47" s="280">
        <v>2021</v>
      </c>
      <c r="AV47" s="280">
        <v>2020</v>
      </c>
      <c r="AW47" s="280">
        <v>2022</v>
      </c>
      <c r="AX47" s="280">
        <v>2020</v>
      </c>
      <c r="AY47" s="280">
        <v>2019</v>
      </c>
      <c r="AZ47" s="280">
        <v>2019</v>
      </c>
      <c r="BA47" s="280">
        <v>2019</v>
      </c>
      <c r="BB47" s="280">
        <v>2020</v>
      </c>
      <c r="BC47" s="280">
        <v>2020</v>
      </c>
      <c r="BD47" s="280">
        <v>2020</v>
      </c>
      <c r="BE47" s="280">
        <v>2021</v>
      </c>
      <c r="BF47" s="280">
        <v>2021</v>
      </c>
      <c r="BG47" s="280">
        <v>2019</v>
      </c>
      <c r="BH47" s="280">
        <v>2019</v>
      </c>
      <c r="BI47" s="280">
        <v>2021</v>
      </c>
      <c r="BJ47" s="280">
        <v>2021</v>
      </c>
      <c r="BK47" s="280">
        <v>2021</v>
      </c>
      <c r="BL47" s="280">
        <v>2021</v>
      </c>
      <c r="BM47" s="280">
        <v>2021</v>
      </c>
      <c r="BN47" s="280">
        <v>2020</v>
      </c>
      <c r="BO47" s="280">
        <v>2020</v>
      </c>
      <c r="BP47" s="280">
        <v>2015</v>
      </c>
      <c r="BQ47" s="280">
        <v>2022</v>
      </c>
      <c r="BR47" s="280">
        <v>2014</v>
      </c>
      <c r="BS47" s="280">
        <v>2014</v>
      </c>
      <c r="BT47" s="280">
        <v>2014</v>
      </c>
      <c r="BU47" s="280">
        <v>2022</v>
      </c>
      <c r="BV47" s="280">
        <v>2022</v>
      </c>
      <c r="BW47" s="280">
        <v>2022</v>
      </c>
      <c r="BX47" s="280">
        <v>2014</v>
      </c>
      <c r="BY47" s="280">
        <v>2019</v>
      </c>
      <c r="BZ47" s="280">
        <v>2019</v>
      </c>
      <c r="CA47" s="280">
        <v>2019</v>
      </c>
      <c r="CB47" s="280">
        <v>2019</v>
      </c>
      <c r="CC47" s="280">
        <v>2019</v>
      </c>
      <c r="CD47" s="280">
        <v>2019</v>
      </c>
      <c r="CE47" s="280">
        <v>2019</v>
      </c>
      <c r="CF47" s="280">
        <v>2021</v>
      </c>
      <c r="CG47" s="280">
        <v>2022</v>
      </c>
      <c r="CH47" s="280">
        <v>2022</v>
      </c>
      <c r="CI47" s="280">
        <v>2022</v>
      </c>
      <c r="CJ47" s="280">
        <v>2021</v>
      </c>
      <c r="CK47" s="280">
        <v>2020</v>
      </c>
      <c r="CL47" s="280">
        <v>2020</v>
      </c>
      <c r="CM47" s="280">
        <v>2014</v>
      </c>
      <c r="CN47" s="280">
        <v>2021</v>
      </c>
      <c r="CO47" s="280">
        <v>2021</v>
      </c>
      <c r="CP47" s="280">
        <v>2021</v>
      </c>
    </row>
    <row r="48" spans="1:94" ht="15.75" customHeight="1" x14ac:dyDescent="0.3">
      <c r="A48" s="118" t="str">
        <f>'Indicator Data'!C58</f>
        <v>Bogura</v>
      </c>
      <c r="B48" s="49">
        <f>'Indicator Data'!D58</f>
        <v>5010</v>
      </c>
      <c r="C48" s="280">
        <v>2019</v>
      </c>
      <c r="D48" s="280">
        <v>2019</v>
      </c>
      <c r="E48" s="280">
        <v>2019</v>
      </c>
      <c r="F48" s="280">
        <v>2019</v>
      </c>
      <c r="G48" s="280">
        <v>2022</v>
      </c>
      <c r="H48" s="280">
        <v>2020</v>
      </c>
      <c r="I48" s="280">
        <v>2022</v>
      </c>
      <c r="J48" s="280">
        <v>2022</v>
      </c>
      <c r="K48" s="280">
        <v>2022</v>
      </c>
      <c r="L48" s="280">
        <v>2020</v>
      </c>
      <c r="M48" s="280">
        <v>2020</v>
      </c>
      <c r="N48" s="280">
        <v>2020</v>
      </c>
      <c r="O48" s="280">
        <v>2022</v>
      </c>
      <c r="P48" s="280">
        <v>2020</v>
      </c>
      <c r="Q48" s="280">
        <v>2020</v>
      </c>
      <c r="R48" s="280">
        <v>2022</v>
      </c>
      <c r="S48" s="280">
        <v>2022</v>
      </c>
      <c r="T48" s="280">
        <v>2021</v>
      </c>
      <c r="U48" s="280">
        <v>2021</v>
      </c>
      <c r="V48" s="280">
        <v>2021</v>
      </c>
      <c r="W48" s="280">
        <v>2021</v>
      </c>
      <c r="X48" s="280">
        <v>2021</v>
      </c>
      <c r="Y48" s="280">
        <v>2021</v>
      </c>
      <c r="Z48" s="280">
        <v>2014</v>
      </c>
      <c r="AA48" s="280">
        <v>2021</v>
      </c>
      <c r="AB48" s="280">
        <v>2021</v>
      </c>
      <c r="AC48" s="280">
        <v>2020</v>
      </c>
      <c r="AD48" s="280">
        <v>2021</v>
      </c>
      <c r="AE48" s="280">
        <v>2021</v>
      </c>
      <c r="AF48" s="280">
        <v>2021</v>
      </c>
      <c r="AG48" s="280">
        <v>2021</v>
      </c>
      <c r="AH48" s="280">
        <v>2016</v>
      </c>
      <c r="AI48" s="280">
        <v>2019</v>
      </c>
      <c r="AJ48" s="280">
        <v>2019</v>
      </c>
      <c r="AK48" s="280">
        <v>2019</v>
      </c>
      <c r="AL48" s="280">
        <v>2020</v>
      </c>
      <c r="AM48" s="280">
        <v>2019</v>
      </c>
      <c r="AN48" s="280">
        <v>2019</v>
      </c>
      <c r="AO48" s="280">
        <v>2020</v>
      </c>
      <c r="AP48" s="280">
        <v>2016</v>
      </c>
      <c r="AQ48" s="280">
        <v>2019</v>
      </c>
      <c r="AR48" s="280">
        <v>2020</v>
      </c>
      <c r="AS48" s="280">
        <v>2020</v>
      </c>
      <c r="AT48" s="280">
        <v>2020</v>
      </c>
      <c r="AU48" s="280">
        <v>2021</v>
      </c>
      <c r="AV48" s="280">
        <v>2020</v>
      </c>
      <c r="AW48" s="280">
        <v>2022</v>
      </c>
      <c r="AX48" s="280">
        <v>2020</v>
      </c>
      <c r="AY48" s="280">
        <v>2019</v>
      </c>
      <c r="AZ48" s="280">
        <v>2019</v>
      </c>
      <c r="BA48" s="280">
        <v>2019</v>
      </c>
      <c r="BB48" s="280">
        <v>2020</v>
      </c>
      <c r="BC48" s="280">
        <v>2020</v>
      </c>
      <c r="BD48" s="280">
        <v>2020</v>
      </c>
      <c r="BE48" s="280">
        <v>2021</v>
      </c>
      <c r="BF48" s="280">
        <v>2021</v>
      </c>
      <c r="BG48" s="280">
        <v>2019</v>
      </c>
      <c r="BH48" s="280">
        <v>2019</v>
      </c>
      <c r="BI48" s="280">
        <v>2021</v>
      </c>
      <c r="BJ48" s="280">
        <v>2021</v>
      </c>
      <c r="BK48" s="280">
        <v>2021</v>
      </c>
      <c r="BL48" s="280">
        <v>2021</v>
      </c>
      <c r="BM48" s="280">
        <v>2021</v>
      </c>
      <c r="BN48" s="280">
        <v>2020</v>
      </c>
      <c r="BO48" s="280">
        <v>2020</v>
      </c>
      <c r="BP48" s="280">
        <v>2015</v>
      </c>
      <c r="BQ48" s="280">
        <v>2022</v>
      </c>
      <c r="BR48" s="280">
        <v>2014</v>
      </c>
      <c r="BS48" s="280">
        <v>2014</v>
      </c>
      <c r="BT48" s="280">
        <v>2014</v>
      </c>
      <c r="BU48" s="280">
        <v>2022</v>
      </c>
      <c r="BV48" s="280">
        <v>2022</v>
      </c>
      <c r="BW48" s="280">
        <v>2022</v>
      </c>
      <c r="BX48" s="280">
        <v>2014</v>
      </c>
      <c r="BY48" s="280">
        <v>2019</v>
      </c>
      <c r="BZ48" s="280">
        <v>2019</v>
      </c>
      <c r="CA48" s="280">
        <v>2019</v>
      </c>
      <c r="CB48" s="280">
        <v>2019</v>
      </c>
      <c r="CC48" s="280">
        <v>2019</v>
      </c>
      <c r="CD48" s="280">
        <v>2019</v>
      </c>
      <c r="CE48" s="280">
        <v>2019</v>
      </c>
      <c r="CF48" s="280">
        <v>2021</v>
      </c>
      <c r="CG48" s="280">
        <v>2022</v>
      </c>
      <c r="CH48" s="280">
        <v>2022</v>
      </c>
      <c r="CI48" s="280">
        <v>2022</v>
      </c>
      <c r="CJ48" s="280">
        <v>2021</v>
      </c>
      <c r="CK48" s="280">
        <v>2020</v>
      </c>
      <c r="CL48" s="280">
        <v>2020</v>
      </c>
      <c r="CM48" s="280">
        <v>2014</v>
      </c>
      <c r="CN48" s="280">
        <v>2021</v>
      </c>
      <c r="CO48" s="280">
        <v>2021</v>
      </c>
      <c r="CP48" s="280">
        <v>2021</v>
      </c>
    </row>
    <row r="49" spans="1:94" ht="15.75" customHeight="1" x14ac:dyDescent="0.3">
      <c r="A49" s="118" t="str">
        <f>'Indicator Data'!C59</f>
        <v>Joypurhat</v>
      </c>
      <c r="B49" s="49">
        <f>'Indicator Data'!D59</f>
        <v>5038</v>
      </c>
      <c r="C49" s="280">
        <v>2019</v>
      </c>
      <c r="D49" s="280">
        <v>2019</v>
      </c>
      <c r="E49" s="280">
        <v>2019</v>
      </c>
      <c r="F49" s="280">
        <v>2019</v>
      </c>
      <c r="G49" s="280">
        <v>2022</v>
      </c>
      <c r="H49" s="280">
        <v>2020</v>
      </c>
      <c r="I49" s="280">
        <v>2022</v>
      </c>
      <c r="J49" s="280">
        <v>2022</v>
      </c>
      <c r="K49" s="280">
        <v>2022</v>
      </c>
      <c r="L49" s="280">
        <v>2020</v>
      </c>
      <c r="M49" s="280">
        <v>2020</v>
      </c>
      <c r="N49" s="280">
        <v>2020</v>
      </c>
      <c r="O49" s="280">
        <v>2022</v>
      </c>
      <c r="P49" s="280">
        <v>2020</v>
      </c>
      <c r="Q49" s="280">
        <v>2020</v>
      </c>
      <c r="R49" s="280">
        <v>2022</v>
      </c>
      <c r="S49" s="280">
        <v>2022</v>
      </c>
      <c r="T49" s="280">
        <v>2021</v>
      </c>
      <c r="U49" s="280">
        <v>2021</v>
      </c>
      <c r="V49" s="280">
        <v>2021</v>
      </c>
      <c r="W49" s="280">
        <v>2021</v>
      </c>
      <c r="X49" s="280">
        <v>2021</v>
      </c>
      <c r="Y49" s="280">
        <v>2021</v>
      </c>
      <c r="Z49" s="280">
        <v>2014</v>
      </c>
      <c r="AA49" s="280">
        <v>2021</v>
      </c>
      <c r="AB49" s="280">
        <v>2021</v>
      </c>
      <c r="AC49" s="280">
        <v>2020</v>
      </c>
      <c r="AD49" s="280">
        <v>2021</v>
      </c>
      <c r="AE49" s="280">
        <v>2021</v>
      </c>
      <c r="AF49" s="280">
        <v>2021</v>
      </c>
      <c r="AG49" s="280">
        <v>2021</v>
      </c>
      <c r="AH49" s="280">
        <v>2016</v>
      </c>
      <c r="AI49" s="280">
        <v>2019</v>
      </c>
      <c r="AJ49" s="280">
        <v>2019</v>
      </c>
      <c r="AK49" s="280">
        <v>2019</v>
      </c>
      <c r="AL49" s="280">
        <v>2020</v>
      </c>
      <c r="AM49" s="280">
        <v>2019</v>
      </c>
      <c r="AN49" s="280">
        <v>2019</v>
      </c>
      <c r="AO49" s="280">
        <v>2020</v>
      </c>
      <c r="AP49" s="280">
        <v>2016</v>
      </c>
      <c r="AQ49" s="280">
        <v>2019</v>
      </c>
      <c r="AR49" s="280">
        <v>2020</v>
      </c>
      <c r="AS49" s="280">
        <v>2020</v>
      </c>
      <c r="AT49" s="280">
        <v>2020</v>
      </c>
      <c r="AU49" s="280">
        <v>2021</v>
      </c>
      <c r="AV49" s="280">
        <v>2020</v>
      </c>
      <c r="AW49" s="280">
        <v>2022</v>
      </c>
      <c r="AX49" s="280">
        <v>2020</v>
      </c>
      <c r="AY49" s="280">
        <v>2019</v>
      </c>
      <c r="AZ49" s="280">
        <v>2019</v>
      </c>
      <c r="BA49" s="280">
        <v>2019</v>
      </c>
      <c r="BB49" s="280">
        <v>2020</v>
      </c>
      <c r="BC49" s="280">
        <v>2020</v>
      </c>
      <c r="BD49" s="280">
        <v>2020</v>
      </c>
      <c r="BE49" s="280">
        <v>2021</v>
      </c>
      <c r="BF49" s="280">
        <v>2021</v>
      </c>
      <c r="BG49" s="280">
        <v>2019</v>
      </c>
      <c r="BH49" s="280">
        <v>2019</v>
      </c>
      <c r="BI49" s="280">
        <v>2021</v>
      </c>
      <c r="BJ49" s="280">
        <v>2021</v>
      </c>
      <c r="BK49" s="280">
        <v>2021</v>
      </c>
      <c r="BL49" s="280">
        <v>2021</v>
      </c>
      <c r="BM49" s="280">
        <v>2021</v>
      </c>
      <c r="BN49" s="280">
        <v>2020</v>
      </c>
      <c r="BO49" s="280">
        <v>2020</v>
      </c>
      <c r="BP49" s="280">
        <v>2015</v>
      </c>
      <c r="BQ49" s="280">
        <v>2022</v>
      </c>
      <c r="BR49" s="280">
        <v>2014</v>
      </c>
      <c r="BS49" s="280">
        <v>2014</v>
      </c>
      <c r="BT49" s="280">
        <v>2014</v>
      </c>
      <c r="BU49" s="280">
        <v>2022</v>
      </c>
      <c r="BV49" s="280">
        <v>2022</v>
      </c>
      <c r="BW49" s="280">
        <v>2022</v>
      </c>
      <c r="BX49" s="280">
        <v>2014</v>
      </c>
      <c r="BY49" s="280">
        <v>2019</v>
      </c>
      <c r="BZ49" s="280">
        <v>2019</v>
      </c>
      <c r="CA49" s="280">
        <v>2019</v>
      </c>
      <c r="CB49" s="280">
        <v>2019</v>
      </c>
      <c r="CC49" s="280">
        <v>2019</v>
      </c>
      <c r="CD49" s="280">
        <v>2019</v>
      </c>
      <c r="CE49" s="280">
        <v>2019</v>
      </c>
      <c r="CF49" s="280">
        <v>2021</v>
      </c>
      <c r="CG49" s="280">
        <v>2022</v>
      </c>
      <c r="CH49" s="280">
        <v>2022</v>
      </c>
      <c r="CI49" s="280">
        <v>2022</v>
      </c>
      <c r="CJ49" s="280">
        <v>2021</v>
      </c>
      <c r="CK49" s="280">
        <v>2020</v>
      </c>
      <c r="CL49" s="280">
        <v>2020</v>
      </c>
      <c r="CM49" s="280">
        <v>2014</v>
      </c>
      <c r="CN49" s="280">
        <v>2021</v>
      </c>
      <c r="CO49" s="280">
        <v>2021</v>
      </c>
      <c r="CP49" s="280">
        <v>2021</v>
      </c>
    </row>
    <row r="50" spans="1:94" ht="15.75" customHeight="1" x14ac:dyDescent="0.3">
      <c r="A50" s="118" t="str">
        <f>'Indicator Data'!C60</f>
        <v>Naogaon</v>
      </c>
      <c r="B50" s="49">
        <f>'Indicator Data'!D60</f>
        <v>5064</v>
      </c>
      <c r="C50" s="280">
        <v>2019</v>
      </c>
      <c r="D50" s="280">
        <v>2019</v>
      </c>
      <c r="E50" s="280">
        <v>2019</v>
      </c>
      <c r="F50" s="280">
        <v>2019</v>
      </c>
      <c r="G50" s="280">
        <v>2022</v>
      </c>
      <c r="H50" s="280">
        <v>2020</v>
      </c>
      <c r="I50" s="280">
        <v>2022</v>
      </c>
      <c r="J50" s="280">
        <v>2022</v>
      </c>
      <c r="K50" s="280">
        <v>2022</v>
      </c>
      <c r="L50" s="280">
        <v>2020</v>
      </c>
      <c r="M50" s="280">
        <v>2020</v>
      </c>
      <c r="N50" s="280">
        <v>2020</v>
      </c>
      <c r="O50" s="280">
        <v>2022</v>
      </c>
      <c r="P50" s="280">
        <v>2020</v>
      </c>
      <c r="Q50" s="280">
        <v>2020</v>
      </c>
      <c r="R50" s="280">
        <v>2022</v>
      </c>
      <c r="S50" s="280">
        <v>2022</v>
      </c>
      <c r="T50" s="280">
        <v>2021</v>
      </c>
      <c r="U50" s="280">
        <v>2021</v>
      </c>
      <c r="V50" s="280">
        <v>2021</v>
      </c>
      <c r="W50" s="280">
        <v>2021</v>
      </c>
      <c r="X50" s="280">
        <v>2021</v>
      </c>
      <c r="Y50" s="280">
        <v>2021</v>
      </c>
      <c r="Z50" s="280">
        <v>2014</v>
      </c>
      <c r="AA50" s="280">
        <v>2021</v>
      </c>
      <c r="AB50" s="280">
        <v>2021</v>
      </c>
      <c r="AC50" s="280">
        <v>2020</v>
      </c>
      <c r="AD50" s="280">
        <v>2021</v>
      </c>
      <c r="AE50" s="280">
        <v>2021</v>
      </c>
      <c r="AF50" s="280">
        <v>2021</v>
      </c>
      <c r="AG50" s="280">
        <v>2021</v>
      </c>
      <c r="AH50" s="280">
        <v>2016</v>
      </c>
      <c r="AI50" s="280">
        <v>2019</v>
      </c>
      <c r="AJ50" s="280">
        <v>2019</v>
      </c>
      <c r="AK50" s="280">
        <v>2019</v>
      </c>
      <c r="AL50" s="280">
        <v>2020</v>
      </c>
      <c r="AM50" s="280">
        <v>2019</v>
      </c>
      <c r="AN50" s="280">
        <v>2019</v>
      </c>
      <c r="AO50" s="280">
        <v>2020</v>
      </c>
      <c r="AP50" s="280">
        <v>2016</v>
      </c>
      <c r="AQ50" s="280">
        <v>2019</v>
      </c>
      <c r="AR50" s="280">
        <v>2020</v>
      </c>
      <c r="AS50" s="280">
        <v>2020</v>
      </c>
      <c r="AT50" s="280">
        <v>2020</v>
      </c>
      <c r="AU50" s="280">
        <v>2021</v>
      </c>
      <c r="AV50" s="280">
        <v>2020</v>
      </c>
      <c r="AW50" s="280">
        <v>2022</v>
      </c>
      <c r="AX50" s="280">
        <v>2020</v>
      </c>
      <c r="AY50" s="280">
        <v>2019</v>
      </c>
      <c r="AZ50" s="280">
        <v>2019</v>
      </c>
      <c r="BA50" s="280">
        <v>2019</v>
      </c>
      <c r="BB50" s="280">
        <v>2020</v>
      </c>
      <c r="BC50" s="280">
        <v>2020</v>
      </c>
      <c r="BD50" s="280">
        <v>2020</v>
      </c>
      <c r="BE50" s="280">
        <v>2021</v>
      </c>
      <c r="BF50" s="280">
        <v>2021</v>
      </c>
      <c r="BG50" s="280">
        <v>2019</v>
      </c>
      <c r="BH50" s="280">
        <v>2019</v>
      </c>
      <c r="BI50" s="280">
        <v>2021</v>
      </c>
      <c r="BJ50" s="280">
        <v>2021</v>
      </c>
      <c r="BK50" s="280">
        <v>2021</v>
      </c>
      <c r="BL50" s="280">
        <v>2021</v>
      </c>
      <c r="BM50" s="280">
        <v>2021</v>
      </c>
      <c r="BN50" s="280">
        <v>2020</v>
      </c>
      <c r="BO50" s="280">
        <v>2020</v>
      </c>
      <c r="BP50" s="280">
        <v>2015</v>
      </c>
      <c r="BQ50" s="280">
        <v>2022</v>
      </c>
      <c r="BR50" s="280">
        <v>2014</v>
      </c>
      <c r="BS50" s="280">
        <v>2014</v>
      </c>
      <c r="BT50" s="280">
        <v>2014</v>
      </c>
      <c r="BU50" s="280">
        <v>2022</v>
      </c>
      <c r="BV50" s="280">
        <v>2022</v>
      </c>
      <c r="BW50" s="280">
        <v>2022</v>
      </c>
      <c r="BX50" s="280">
        <v>2014</v>
      </c>
      <c r="BY50" s="280">
        <v>2019</v>
      </c>
      <c r="BZ50" s="280">
        <v>2019</v>
      </c>
      <c r="CA50" s="280">
        <v>2019</v>
      </c>
      <c r="CB50" s="280">
        <v>2019</v>
      </c>
      <c r="CC50" s="280">
        <v>2019</v>
      </c>
      <c r="CD50" s="280">
        <v>2019</v>
      </c>
      <c r="CE50" s="280">
        <v>2019</v>
      </c>
      <c r="CF50" s="280">
        <v>2021</v>
      </c>
      <c r="CG50" s="280">
        <v>2022</v>
      </c>
      <c r="CH50" s="280">
        <v>2022</v>
      </c>
      <c r="CI50" s="280">
        <v>2022</v>
      </c>
      <c r="CJ50" s="280">
        <v>2021</v>
      </c>
      <c r="CK50" s="280">
        <v>2020</v>
      </c>
      <c r="CL50" s="280">
        <v>2020</v>
      </c>
      <c r="CM50" s="280">
        <v>2014</v>
      </c>
      <c r="CN50" s="280">
        <v>2021</v>
      </c>
      <c r="CO50" s="280">
        <v>2021</v>
      </c>
      <c r="CP50" s="280">
        <v>2021</v>
      </c>
    </row>
    <row r="51" spans="1:94" ht="15.75" customHeight="1" x14ac:dyDescent="0.3">
      <c r="A51" s="118" t="str">
        <f>'Indicator Data'!C61</f>
        <v>Natore</v>
      </c>
      <c r="B51" s="49">
        <f>'Indicator Data'!D61</f>
        <v>5069</v>
      </c>
      <c r="C51" s="280">
        <v>2019</v>
      </c>
      <c r="D51" s="280">
        <v>2019</v>
      </c>
      <c r="E51" s="280">
        <v>2019</v>
      </c>
      <c r="F51" s="280">
        <v>2019</v>
      </c>
      <c r="G51" s="280">
        <v>2022</v>
      </c>
      <c r="H51" s="280">
        <v>2020</v>
      </c>
      <c r="I51" s="280">
        <v>2022</v>
      </c>
      <c r="J51" s="280">
        <v>2022</v>
      </c>
      <c r="K51" s="280">
        <v>2022</v>
      </c>
      <c r="L51" s="280">
        <v>2020</v>
      </c>
      <c r="M51" s="280">
        <v>2020</v>
      </c>
      <c r="N51" s="280">
        <v>2020</v>
      </c>
      <c r="O51" s="280">
        <v>2022</v>
      </c>
      <c r="P51" s="280">
        <v>2020</v>
      </c>
      <c r="Q51" s="280">
        <v>2020</v>
      </c>
      <c r="R51" s="280">
        <v>2022</v>
      </c>
      <c r="S51" s="280">
        <v>2022</v>
      </c>
      <c r="T51" s="280">
        <v>2021</v>
      </c>
      <c r="U51" s="280">
        <v>2021</v>
      </c>
      <c r="V51" s="280">
        <v>2021</v>
      </c>
      <c r="W51" s="280">
        <v>2021</v>
      </c>
      <c r="X51" s="280">
        <v>2021</v>
      </c>
      <c r="Y51" s="280">
        <v>2021</v>
      </c>
      <c r="Z51" s="280">
        <v>2014</v>
      </c>
      <c r="AA51" s="280">
        <v>2021</v>
      </c>
      <c r="AB51" s="280">
        <v>2021</v>
      </c>
      <c r="AC51" s="280">
        <v>2020</v>
      </c>
      <c r="AD51" s="280">
        <v>2021</v>
      </c>
      <c r="AE51" s="280">
        <v>2021</v>
      </c>
      <c r="AF51" s="280">
        <v>2021</v>
      </c>
      <c r="AG51" s="280">
        <v>2021</v>
      </c>
      <c r="AH51" s="280">
        <v>2016</v>
      </c>
      <c r="AI51" s="280">
        <v>2019</v>
      </c>
      <c r="AJ51" s="280">
        <v>2019</v>
      </c>
      <c r="AK51" s="280">
        <v>2019</v>
      </c>
      <c r="AL51" s="280">
        <v>2020</v>
      </c>
      <c r="AM51" s="280">
        <v>2019</v>
      </c>
      <c r="AN51" s="280">
        <v>2019</v>
      </c>
      <c r="AO51" s="280">
        <v>2020</v>
      </c>
      <c r="AP51" s="280">
        <v>2016</v>
      </c>
      <c r="AQ51" s="280">
        <v>2019</v>
      </c>
      <c r="AR51" s="280">
        <v>2020</v>
      </c>
      <c r="AS51" s="280">
        <v>2020</v>
      </c>
      <c r="AT51" s="280">
        <v>2020</v>
      </c>
      <c r="AU51" s="280">
        <v>2021</v>
      </c>
      <c r="AV51" s="280">
        <v>2020</v>
      </c>
      <c r="AW51" s="280">
        <v>2022</v>
      </c>
      <c r="AX51" s="280">
        <v>2020</v>
      </c>
      <c r="AY51" s="280">
        <v>2019</v>
      </c>
      <c r="AZ51" s="280">
        <v>2019</v>
      </c>
      <c r="BA51" s="280">
        <v>2019</v>
      </c>
      <c r="BB51" s="280">
        <v>2020</v>
      </c>
      <c r="BC51" s="280">
        <v>2020</v>
      </c>
      <c r="BD51" s="280">
        <v>2020</v>
      </c>
      <c r="BE51" s="280">
        <v>2021</v>
      </c>
      <c r="BF51" s="280">
        <v>2021</v>
      </c>
      <c r="BG51" s="280">
        <v>2019</v>
      </c>
      <c r="BH51" s="280">
        <v>2019</v>
      </c>
      <c r="BI51" s="280">
        <v>2021</v>
      </c>
      <c r="BJ51" s="280">
        <v>2021</v>
      </c>
      <c r="BK51" s="280">
        <v>2021</v>
      </c>
      <c r="BL51" s="280">
        <v>2021</v>
      </c>
      <c r="BM51" s="280">
        <v>2021</v>
      </c>
      <c r="BN51" s="280">
        <v>2020</v>
      </c>
      <c r="BO51" s="280">
        <v>2020</v>
      </c>
      <c r="BP51" s="280">
        <v>2015</v>
      </c>
      <c r="BQ51" s="280">
        <v>2022</v>
      </c>
      <c r="BR51" s="280">
        <v>2014</v>
      </c>
      <c r="BS51" s="280">
        <v>2014</v>
      </c>
      <c r="BT51" s="280">
        <v>2014</v>
      </c>
      <c r="BU51" s="280">
        <v>2022</v>
      </c>
      <c r="BV51" s="280">
        <v>2022</v>
      </c>
      <c r="BW51" s="280">
        <v>2022</v>
      </c>
      <c r="BX51" s="280">
        <v>2014</v>
      </c>
      <c r="BY51" s="280">
        <v>2019</v>
      </c>
      <c r="BZ51" s="280">
        <v>2019</v>
      </c>
      <c r="CA51" s="280">
        <v>2019</v>
      </c>
      <c r="CB51" s="280">
        <v>2019</v>
      </c>
      <c r="CC51" s="280">
        <v>2019</v>
      </c>
      <c r="CD51" s="280">
        <v>2019</v>
      </c>
      <c r="CE51" s="280">
        <v>2019</v>
      </c>
      <c r="CF51" s="280">
        <v>2021</v>
      </c>
      <c r="CG51" s="280">
        <v>2022</v>
      </c>
      <c r="CH51" s="280">
        <v>2022</v>
      </c>
      <c r="CI51" s="280">
        <v>2022</v>
      </c>
      <c r="CJ51" s="280">
        <v>2021</v>
      </c>
      <c r="CK51" s="280">
        <v>2020</v>
      </c>
      <c r="CL51" s="280">
        <v>2020</v>
      </c>
      <c r="CM51" s="280">
        <v>2014</v>
      </c>
      <c r="CN51" s="280">
        <v>2021</v>
      </c>
      <c r="CO51" s="280">
        <v>2021</v>
      </c>
      <c r="CP51" s="280">
        <v>2021</v>
      </c>
    </row>
    <row r="52" spans="1:94" ht="15.75" customHeight="1" x14ac:dyDescent="0.3">
      <c r="A52" s="118" t="str">
        <f>'Indicator Data'!C62</f>
        <v>Nawabganj</v>
      </c>
      <c r="B52" s="49">
        <f>'Indicator Data'!D62</f>
        <v>5070</v>
      </c>
      <c r="C52" s="280">
        <v>2019</v>
      </c>
      <c r="D52" s="280">
        <v>2019</v>
      </c>
      <c r="E52" s="280">
        <v>2019</v>
      </c>
      <c r="F52" s="280">
        <v>2019</v>
      </c>
      <c r="G52" s="280">
        <v>2022</v>
      </c>
      <c r="H52" s="280">
        <v>2020</v>
      </c>
      <c r="I52" s="280">
        <v>2022</v>
      </c>
      <c r="J52" s="280">
        <v>2022</v>
      </c>
      <c r="K52" s="280">
        <v>2022</v>
      </c>
      <c r="L52" s="280">
        <v>2020</v>
      </c>
      <c r="M52" s="280">
        <v>2020</v>
      </c>
      <c r="N52" s="280">
        <v>2020</v>
      </c>
      <c r="O52" s="280">
        <v>2022</v>
      </c>
      <c r="P52" s="280">
        <v>2020</v>
      </c>
      <c r="Q52" s="280">
        <v>2020</v>
      </c>
      <c r="R52" s="280">
        <v>2022</v>
      </c>
      <c r="S52" s="280">
        <v>2022</v>
      </c>
      <c r="T52" s="280">
        <v>2021</v>
      </c>
      <c r="U52" s="280">
        <v>2021</v>
      </c>
      <c r="V52" s="280">
        <v>2021</v>
      </c>
      <c r="W52" s="280">
        <v>2021</v>
      </c>
      <c r="X52" s="280">
        <v>2021</v>
      </c>
      <c r="Y52" s="280">
        <v>2021</v>
      </c>
      <c r="Z52" s="280">
        <v>2014</v>
      </c>
      <c r="AA52" s="280">
        <v>2021</v>
      </c>
      <c r="AB52" s="280">
        <v>2021</v>
      </c>
      <c r="AC52" s="280">
        <v>2020</v>
      </c>
      <c r="AD52" s="280">
        <v>2021</v>
      </c>
      <c r="AE52" s="280">
        <v>2021</v>
      </c>
      <c r="AF52" s="280">
        <v>2021</v>
      </c>
      <c r="AG52" s="280">
        <v>2021</v>
      </c>
      <c r="AH52" s="280">
        <v>2016</v>
      </c>
      <c r="AI52" s="280">
        <v>2019</v>
      </c>
      <c r="AJ52" s="280">
        <v>2019</v>
      </c>
      <c r="AK52" s="280">
        <v>2019</v>
      </c>
      <c r="AL52" s="280">
        <v>2020</v>
      </c>
      <c r="AM52" s="280">
        <v>2019</v>
      </c>
      <c r="AN52" s="280">
        <v>2019</v>
      </c>
      <c r="AO52" s="280">
        <v>2020</v>
      </c>
      <c r="AP52" s="280">
        <v>2016</v>
      </c>
      <c r="AQ52" s="280">
        <v>2019</v>
      </c>
      <c r="AR52" s="280">
        <v>2020</v>
      </c>
      <c r="AS52" s="280">
        <v>2020</v>
      </c>
      <c r="AT52" s="280">
        <v>2020</v>
      </c>
      <c r="AU52" s="280">
        <v>2021</v>
      </c>
      <c r="AV52" s="280">
        <v>2020</v>
      </c>
      <c r="AW52" s="280">
        <v>2022</v>
      </c>
      <c r="AX52" s="280">
        <v>2020</v>
      </c>
      <c r="AY52" s="280">
        <v>2019</v>
      </c>
      <c r="AZ52" s="280">
        <v>2019</v>
      </c>
      <c r="BA52" s="280">
        <v>2019</v>
      </c>
      <c r="BB52" s="280">
        <v>2020</v>
      </c>
      <c r="BC52" s="280">
        <v>2020</v>
      </c>
      <c r="BD52" s="280">
        <v>2020</v>
      </c>
      <c r="BE52" s="280">
        <v>2021</v>
      </c>
      <c r="BF52" s="280">
        <v>2021</v>
      </c>
      <c r="BG52" s="280">
        <v>2019</v>
      </c>
      <c r="BH52" s="280">
        <v>2019</v>
      </c>
      <c r="BI52" s="280">
        <v>2021</v>
      </c>
      <c r="BJ52" s="280">
        <v>2021</v>
      </c>
      <c r="BK52" s="280">
        <v>2021</v>
      </c>
      <c r="BL52" s="280">
        <v>2021</v>
      </c>
      <c r="BM52" s="280">
        <v>2021</v>
      </c>
      <c r="BN52" s="280">
        <v>2020</v>
      </c>
      <c r="BO52" s="280">
        <v>2020</v>
      </c>
      <c r="BP52" s="280">
        <v>2015</v>
      </c>
      <c r="BQ52" s="280">
        <v>2022</v>
      </c>
      <c r="BR52" s="280">
        <v>2014</v>
      </c>
      <c r="BS52" s="280">
        <v>2014</v>
      </c>
      <c r="BT52" s="280">
        <v>2014</v>
      </c>
      <c r="BU52" s="280">
        <v>2022</v>
      </c>
      <c r="BV52" s="280">
        <v>2022</v>
      </c>
      <c r="BW52" s="280">
        <v>2022</v>
      </c>
      <c r="BX52" s="280">
        <v>2014</v>
      </c>
      <c r="BY52" s="280">
        <v>2019</v>
      </c>
      <c r="BZ52" s="280">
        <v>2019</v>
      </c>
      <c r="CA52" s="280">
        <v>2019</v>
      </c>
      <c r="CB52" s="280">
        <v>2019</v>
      </c>
      <c r="CC52" s="280">
        <v>2019</v>
      </c>
      <c r="CD52" s="280">
        <v>2019</v>
      </c>
      <c r="CE52" s="280">
        <v>2019</v>
      </c>
      <c r="CF52" s="280">
        <v>2021</v>
      </c>
      <c r="CG52" s="280">
        <v>2022</v>
      </c>
      <c r="CH52" s="280">
        <v>2022</v>
      </c>
      <c r="CI52" s="280">
        <v>2022</v>
      </c>
      <c r="CJ52" s="280">
        <v>2021</v>
      </c>
      <c r="CK52" s="280">
        <v>2020</v>
      </c>
      <c r="CL52" s="280">
        <v>2020</v>
      </c>
      <c r="CM52" s="280">
        <v>2014</v>
      </c>
      <c r="CN52" s="280">
        <v>2021</v>
      </c>
      <c r="CO52" s="280">
        <v>2021</v>
      </c>
      <c r="CP52" s="280">
        <v>2021</v>
      </c>
    </row>
    <row r="53" spans="1:94" ht="15.75" customHeight="1" x14ac:dyDescent="0.3">
      <c r="A53" s="118" t="str">
        <f>'Indicator Data'!C63</f>
        <v>Pabna</v>
      </c>
      <c r="B53" s="49">
        <f>'Indicator Data'!D63</f>
        <v>5076</v>
      </c>
      <c r="C53" s="280">
        <v>2019</v>
      </c>
      <c r="D53" s="280">
        <v>2019</v>
      </c>
      <c r="E53" s="280">
        <v>2019</v>
      </c>
      <c r="F53" s="280">
        <v>2019</v>
      </c>
      <c r="G53" s="280">
        <v>2022</v>
      </c>
      <c r="H53" s="280">
        <v>2020</v>
      </c>
      <c r="I53" s="280">
        <v>2022</v>
      </c>
      <c r="J53" s="280">
        <v>2022</v>
      </c>
      <c r="K53" s="280">
        <v>2022</v>
      </c>
      <c r="L53" s="280">
        <v>2020</v>
      </c>
      <c r="M53" s="280">
        <v>2020</v>
      </c>
      <c r="N53" s="280">
        <v>2020</v>
      </c>
      <c r="O53" s="280">
        <v>2022</v>
      </c>
      <c r="P53" s="280">
        <v>2020</v>
      </c>
      <c r="Q53" s="280">
        <v>2020</v>
      </c>
      <c r="R53" s="280">
        <v>2022</v>
      </c>
      <c r="S53" s="280">
        <v>2022</v>
      </c>
      <c r="T53" s="280">
        <v>2021</v>
      </c>
      <c r="U53" s="280">
        <v>2021</v>
      </c>
      <c r="V53" s="280">
        <v>2021</v>
      </c>
      <c r="W53" s="280">
        <v>2021</v>
      </c>
      <c r="X53" s="280">
        <v>2021</v>
      </c>
      <c r="Y53" s="280">
        <v>2021</v>
      </c>
      <c r="Z53" s="280">
        <v>2014</v>
      </c>
      <c r="AA53" s="280">
        <v>2021</v>
      </c>
      <c r="AB53" s="280">
        <v>2021</v>
      </c>
      <c r="AC53" s="280">
        <v>2020</v>
      </c>
      <c r="AD53" s="280">
        <v>2021</v>
      </c>
      <c r="AE53" s="280">
        <v>2021</v>
      </c>
      <c r="AF53" s="280">
        <v>2021</v>
      </c>
      <c r="AG53" s="280">
        <v>2021</v>
      </c>
      <c r="AH53" s="280">
        <v>2016</v>
      </c>
      <c r="AI53" s="280">
        <v>2019</v>
      </c>
      <c r="AJ53" s="280">
        <v>2019</v>
      </c>
      <c r="AK53" s="280">
        <v>2019</v>
      </c>
      <c r="AL53" s="280">
        <v>2020</v>
      </c>
      <c r="AM53" s="280">
        <v>2019</v>
      </c>
      <c r="AN53" s="280">
        <v>2019</v>
      </c>
      <c r="AO53" s="280">
        <v>2020</v>
      </c>
      <c r="AP53" s="280">
        <v>2016</v>
      </c>
      <c r="AQ53" s="280">
        <v>2019</v>
      </c>
      <c r="AR53" s="280">
        <v>2020</v>
      </c>
      <c r="AS53" s="280">
        <v>2020</v>
      </c>
      <c r="AT53" s="280">
        <v>2020</v>
      </c>
      <c r="AU53" s="280">
        <v>2021</v>
      </c>
      <c r="AV53" s="280">
        <v>2020</v>
      </c>
      <c r="AW53" s="280">
        <v>2022</v>
      </c>
      <c r="AX53" s="280">
        <v>2020</v>
      </c>
      <c r="AY53" s="280">
        <v>2019</v>
      </c>
      <c r="AZ53" s="280">
        <v>2019</v>
      </c>
      <c r="BA53" s="280">
        <v>2019</v>
      </c>
      <c r="BB53" s="280">
        <v>2020</v>
      </c>
      <c r="BC53" s="280">
        <v>2020</v>
      </c>
      <c r="BD53" s="280">
        <v>2020</v>
      </c>
      <c r="BE53" s="280">
        <v>2021</v>
      </c>
      <c r="BF53" s="280">
        <v>2021</v>
      </c>
      <c r="BG53" s="280">
        <v>2019</v>
      </c>
      <c r="BH53" s="280">
        <v>2019</v>
      </c>
      <c r="BI53" s="280">
        <v>2021</v>
      </c>
      <c r="BJ53" s="280">
        <v>2021</v>
      </c>
      <c r="BK53" s="280">
        <v>2021</v>
      </c>
      <c r="BL53" s="280">
        <v>2021</v>
      </c>
      <c r="BM53" s="280">
        <v>2021</v>
      </c>
      <c r="BN53" s="280">
        <v>2020</v>
      </c>
      <c r="BO53" s="280">
        <v>2020</v>
      </c>
      <c r="BP53" s="280">
        <v>2015</v>
      </c>
      <c r="BQ53" s="280">
        <v>2022</v>
      </c>
      <c r="BR53" s="280">
        <v>2014</v>
      </c>
      <c r="BS53" s="280">
        <v>2014</v>
      </c>
      <c r="BT53" s="280">
        <v>2014</v>
      </c>
      <c r="BU53" s="280">
        <v>2022</v>
      </c>
      <c r="BV53" s="280">
        <v>2022</v>
      </c>
      <c r="BW53" s="280">
        <v>2022</v>
      </c>
      <c r="BX53" s="280">
        <v>2014</v>
      </c>
      <c r="BY53" s="280">
        <v>2019</v>
      </c>
      <c r="BZ53" s="280">
        <v>2019</v>
      </c>
      <c r="CA53" s="280">
        <v>2019</v>
      </c>
      <c r="CB53" s="280">
        <v>2019</v>
      </c>
      <c r="CC53" s="280">
        <v>2019</v>
      </c>
      <c r="CD53" s="280">
        <v>2019</v>
      </c>
      <c r="CE53" s="280">
        <v>2019</v>
      </c>
      <c r="CF53" s="280">
        <v>2021</v>
      </c>
      <c r="CG53" s="280">
        <v>2022</v>
      </c>
      <c r="CH53" s="280">
        <v>2022</v>
      </c>
      <c r="CI53" s="280">
        <v>2022</v>
      </c>
      <c r="CJ53" s="280">
        <v>2021</v>
      </c>
      <c r="CK53" s="280">
        <v>2020</v>
      </c>
      <c r="CL53" s="280">
        <v>2020</v>
      </c>
      <c r="CM53" s="280">
        <v>2014</v>
      </c>
      <c r="CN53" s="280">
        <v>2021</v>
      </c>
      <c r="CO53" s="280">
        <v>2021</v>
      </c>
      <c r="CP53" s="280">
        <v>2021</v>
      </c>
    </row>
    <row r="54" spans="1:94" ht="15.75" customHeight="1" x14ac:dyDescent="0.3">
      <c r="A54" s="118" t="str">
        <f>'Indicator Data'!C64</f>
        <v>Rajshahi</v>
      </c>
      <c r="B54" s="49">
        <f>'Indicator Data'!D64</f>
        <v>5081</v>
      </c>
      <c r="C54" s="280">
        <v>2019</v>
      </c>
      <c r="D54" s="280">
        <v>2019</v>
      </c>
      <c r="E54" s="280">
        <v>2019</v>
      </c>
      <c r="F54" s="280">
        <v>2019</v>
      </c>
      <c r="G54" s="280">
        <v>2022</v>
      </c>
      <c r="H54" s="280">
        <v>2020</v>
      </c>
      <c r="I54" s="280">
        <v>2022</v>
      </c>
      <c r="J54" s="280">
        <v>2022</v>
      </c>
      <c r="K54" s="280">
        <v>2022</v>
      </c>
      <c r="L54" s="280">
        <v>2020</v>
      </c>
      <c r="M54" s="280">
        <v>2020</v>
      </c>
      <c r="N54" s="280">
        <v>2020</v>
      </c>
      <c r="O54" s="280">
        <v>2022</v>
      </c>
      <c r="P54" s="280">
        <v>2020</v>
      </c>
      <c r="Q54" s="280">
        <v>2020</v>
      </c>
      <c r="R54" s="280">
        <v>2022</v>
      </c>
      <c r="S54" s="280">
        <v>2022</v>
      </c>
      <c r="T54" s="280">
        <v>2021</v>
      </c>
      <c r="U54" s="280">
        <v>2021</v>
      </c>
      <c r="V54" s="280">
        <v>2021</v>
      </c>
      <c r="W54" s="280">
        <v>2021</v>
      </c>
      <c r="X54" s="280">
        <v>2021</v>
      </c>
      <c r="Y54" s="280">
        <v>2021</v>
      </c>
      <c r="Z54" s="280">
        <v>2014</v>
      </c>
      <c r="AA54" s="280">
        <v>2021</v>
      </c>
      <c r="AB54" s="280">
        <v>2021</v>
      </c>
      <c r="AC54" s="280">
        <v>2020</v>
      </c>
      <c r="AD54" s="280">
        <v>2021</v>
      </c>
      <c r="AE54" s="280">
        <v>2021</v>
      </c>
      <c r="AF54" s="280">
        <v>2021</v>
      </c>
      <c r="AG54" s="280">
        <v>2021</v>
      </c>
      <c r="AH54" s="280">
        <v>2016</v>
      </c>
      <c r="AI54" s="280">
        <v>2019</v>
      </c>
      <c r="AJ54" s="280">
        <v>2019</v>
      </c>
      <c r="AK54" s="280">
        <v>2019</v>
      </c>
      <c r="AL54" s="280">
        <v>2020</v>
      </c>
      <c r="AM54" s="280">
        <v>2019</v>
      </c>
      <c r="AN54" s="280">
        <v>2019</v>
      </c>
      <c r="AO54" s="280">
        <v>2020</v>
      </c>
      <c r="AP54" s="280">
        <v>2016</v>
      </c>
      <c r="AQ54" s="280">
        <v>2019</v>
      </c>
      <c r="AR54" s="280">
        <v>2020</v>
      </c>
      <c r="AS54" s="280">
        <v>2020</v>
      </c>
      <c r="AT54" s="280">
        <v>2020</v>
      </c>
      <c r="AU54" s="280">
        <v>2021</v>
      </c>
      <c r="AV54" s="280">
        <v>2020</v>
      </c>
      <c r="AW54" s="280">
        <v>2022</v>
      </c>
      <c r="AX54" s="280">
        <v>2020</v>
      </c>
      <c r="AY54" s="280">
        <v>2019</v>
      </c>
      <c r="AZ54" s="280">
        <v>2019</v>
      </c>
      <c r="BA54" s="280">
        <v>2019</v>
      </c>
      <c r="BB54" s="280">
        <v>2020</v>
      </c>
      <c r="BC54" s="280">
        <v>2020</v>
      </c>
      <c r="BD54" s="280">
        <v>2020</v>
      </c>
      <c r="BE54" s="280">
        <v>2021</v>
      </c>
      <c r="BF54" s="280">
        <v>2021</v>
      </c>
      <c r="BG54" s="280">
        <v>2019</v>
      </c>
      <c r="BH54" s="280">
        <v>2019</v>
      </c>
      <c r="BI54" s="280">
        <v>2021</v>
      </c>
      <c r="BJ54" s="280">
        <v>2021</v>
      </c>
      <c r="BK54" s="280">
        <v>2021</v>
      </c>
      <c r="BL54" s="280">
        <v>2021</v>
      </c>
      <c r="BM54" s="280">
        <v>2021</v>
      </c>
      <c r="BN54" s="280">
        <v>2020</v>
      </c>
      <c r="BO54" s="280">
        <v>2020</v>
      </c>
      <c r="BP54" s="280">
        <v>2015</v>
      </c>
      <c r="BQ54" s="280">
        <v>2022</v>
      </c>
      <c r="BR54" s="280">
        <v>2014</v>
      </c>
      <c r="BS54" s="280">
        <v>2014</v>
      </c>
      <c r="BT54" s="280">
        <v>2014</v>
      </c>
      <c r="BU54" s="280">
        <v>2022</v>
      </c>
      <c r="BV54" s="280">
        <v>2022</v>
      </c>
      <c r="BW54" s="280">
        <v>2022</v>
      </c>
      <c r="BX54" s="280">
        <v>2014</v>
      </c>
      <c r="BY54" s="280">
        <v>2019</v>
      </c>
      <c r="BZ54" s="280">
        <v>2019</v>
      </c>
      <c r="CA54" s="280">
        <v>2019</v>
      </c>
      <c r="CB54" s="280">
        <v>2019</v>
      </c>
      <c r="CC54" s="280">
        <v>2019</v>
      </c>
      <c r="CD54" s="280">
        <v>2019</v>
      </c>
      <c r="CE54" s="280">
        <v>2019</v>
      </c>
      <c r="CF54" s="280">
        <v>2021</v>
      </c>
      <c r="CG54" s="280">
        <v>2022</v>
      </c>
      <c r="CH54" s="280">
        <v>2022</v>
      </c>
      <c r="CI54" s="280">
        <v>2022</v>
      </c>
      <c r="CJ54" s="280">
        <v>2021</v>
      </c>
      <c r="CK54" s="280">
        <v>2020</v>
      </c>
      <c r="CL54" s="280">
        <v>2020</v>
      </c>
      <c r="CM54" s="280">
        <v>2014</v>
      </c>
      <c r="CN54" s="280">
        <v>2021</v>
      </c>
      <c r="CO54" s="280">
        <v>2021</v>
      </c>
      <c r="CP54" s="280">
        <v>2021</v>
      </c>
    </row>
    <row r="55" spans="1:94" ht="15.75" customHeight="1" x14ac:dyDescent="0.3">
      <c r="A55" s="118" t="str">
        <f>'Indicator Data'!C65</f>
        <v>Sirajganj</v>
      </c>
      <c r="B55" s="49">
        <f>'Indicator Data'!D65</f>
        <v>5088</v>
      </c>
      <c r="C55" s="280">
        <v>2019</v>
      </c>
      <c r="D55" s="280">
        <v>2019</v>
      </c>
      <c r="E55" s="280">
        <v>2019</v>
      </c>
      <c r="F55" s="280">
        <v>2019</v>
      </c>
      <c r="G55" s="280">
        <v>2022</v>
      </c>
      <c r="H55" s="280">
        <v>2020</v>
      </c>
      <c r="I55" s="280">
        <v>2022</v>
      </c>
      <c r="J55" s="280">
        <v>2022</v>
      </c>
      <c r="K55" s="280">
        <v>2022</v>
      </c>
      <c r="L55" s="280">
        <v>2020</v>
      </c>
      <c r="M55" s="280">
        <v>2020</v>
      </c>
      <c r="N55" s="280">
        <v>2020</v>
      </c>
      <c r="O55" s="280">
        <v>2022</v>
      </c>
      <c r="P55" s="280">
        <v>2020</v>
      </c>
      <c r="Q55" s="280">
        <v>2020</v>
      </c>
      <c r="R55" s="280">
        <v>2022</v>
      </c>
      <c r="S55" s="280">
        <v>2022</v>
      </c>
      <c r="T55" s="280">
        <v>2021</v>
      </c>
      <c r="U55" s="280">
        <v>2021</v>
      </c>
      <c r="V55" s="280">
        <v>2021</v>
      </c>
      <c r="W55" s="280">
        <v>2021</v>
      </c>
      <c r="X55" s="280">
        <v>2021</v>
      </c>
      <c r="Y55" s="280">
        <v>2021</v>
      </c>
      <c r="Z55" s="280">
        <v>2014</v>
      </c>
      <c r="AA55" s="280">
        <v>2021</v>
      </c>
      <c r="AB55" s="280">
        <v>2021</v>
      </c>
      <c r="AC55" s="280">
        <v>2020</v>
      </c>
      <c r="AD55" s="280">
        <v>2021</v>
      </c>
      <c r="AE55" s="280">
        <v>2021</v>
      </c>
      <c r="AF55" s="280">
        <v>2021</v>
      </c>
      <c r="AG55" s="280">
        <v>2021</v>
      </c>
      <c r="AH55" s="280">
        <v>2016</v>
      </c>
      <c r="AI55" s="280">
        <v>2019</v>
      </c>
      <c r="AJ55" s="280">
        <v>2019</v>
      </c>
      <c r="AK55" s="280">
        <v>2019</v>
      </c>
      <c r="AL55" s="280">
        <v>2020</v>
      </c>
      <c r="AM55" s="280">
        <v>2019</v>
      </c>
      <c r="AN55" s="280">
        <v>2019</v>
      </c>
      <c r="AO55" s="280">
        <v>2020</v>
      </c>
      <c r="AP55" s="280">
        <v>2016</v>
      </c>
      <c r="AQ55" s="280">
        <v>2019</v>
      </c>
      <c r="AR55" s="280">
        <v>2020</v>
      </c>
      <c r="AS55" s="280">
        <v>2020</v>
      </c>
      <c r="AT55" s="280">
        <v>2020</v>
      </c>
      <c r="AU55" s="280">
        <v>2021</v>
      </c>
      <c r="AV55" s="280">
        <v>2020</v>
      </c>
      <c r="AW55" s="280">
        <v>2022</v>
      </c>
      <c r="AX55" s="280">
        <v>2020</v>
      </c>
      <c r="AY55" s="280">
        <v>2019</v>
      </c>
      <c r="AZ55" s="280">
        <v>2019</v>
      </c>
      <c r="BA55" s="280">
        <v>2019</v>
      </c>
      <c r="BB55" s="280">
        <v>2020</v>
      </c>
      <c r="BC55" s="280">
        <v>2020</v>
      </c>
      <c r="BD55" s="280">
        <v>2020</v>
      </c>
      <c r="BE55" s="280">
        <v>2021</v>
      </c>
      <c r="BF55" s="280">
        <v>2021</v>
      </c>
      <c r="BG55" s="280">
        <v>2019</v>
      </c>
      <c r="BH55" s="280">
        <v>2019</v>
      </c>
      <c r="BI55" s="280">
        <v>2021</v>
      </c>
      <c r="BJ55" s="280">
        <v>2021</v>
      </c>
      <c r="BK55" s="280">
        <v>2021</v>
      </c>
      <c r="BL55" s="280">
        <v>2021</v>
      </c>
      <c r="BM55" s="280">
        <v>2021</v>
      </c>
      <c r="BN55" s="280">
        <v>2020</v>
      </c>
      <c r="BO55" s="280">
        <v>2020</v>
      </c>
      <c r="BP55" s="280">
        <v>2015</v>
      </c>
      <c r="BQ55" s="280">
        <v>2022</v>
      </c>
      <c r="BR55" s="280">
        <v>2014</v>
      </c>
      <c r="BS55" s="280">
        <v>2014</v>
      </c>
      <c r="BT55" s="280">
        <v>2014</v>
      </c>
      <c r="BU55" s="280">
        <v>2022</v>
      </c>
      <c r="BV55" s="280">
        <v>2022</v>
      </c>
      <c r="BW55" s="280">
        <v>2022</v>
      </c>
      <c r="BX55" s="280">
        <v>2014</v>
      </c>
      <c r="BY55" s="280">
        <v>2019</v>
      </c>
      <c r="BZ55" s="280">
        <v>2019</v>
      </c>
      <c r="CA55" s="280">
        <v>2019</v>
      </c>
      <c r="CB55" s="280">
        <v>2019</v>
      </c>
      <c r="CC55" s="280">
        <v>2019</v>
      </c>
      <c r="CD55" s="280">
        <v>2019</v>
      </c>
      <c r="CE55" s="280">
        <v>2019</v>
      </c>
      <c r="CF55" s="280">
        <v>2021</v>
      </c>
      <c r="CG55" s="280">
        <v>2022</v>
      </c>
      <c r="CH55" s="280">
        <v>2022</v>
      </c>
      <c r="CI55" s="280">
        <v>2022</v>
      </c>
      <c r="CJ55" s="280">
        <v>2021</v>
      </c>
      <c r="CK55" s="280">
        <v>2020</v>
      </c>
      <c r="CL55" s="280">
        <v>2020</v>
      </c>
      <c r="CM55" s="280">
        <v>2014</v>
      </c>
      <c r="CN55" s="280">
        <v>2021</v>
      </c>
      <c r="CO55" s="280">
        <v>2021</v>
      </c>
      <c r="CP55" s="280">
        <v>2021</v>
      </c>
    </row>
    <row r="56" spans="1:94" ht="15.75" customHeight="1" x14ac:dyDescent="0.3">
      <c r="A56" s="118" t="str">
        <f>'Indicator Data'!C66</f>
        <v>Dinajpur</v>
      </c>
      <c r="B56" s="49">
        <f>'Indicator Data'!D66</f>
        <v>5527</v>
      </c>
      <c r="C56" s="280">
        <v>2019</v>
      </c>
      <c r="D56" s="280">
        <v>2019</v>
      </c>
      <c r="E56" s="280">
        <v>2019</v>
      </c>
      <c r="F56" s="280">
        <v>2019</v>
      </c>
      <c r="G56" s="280">
        <v>2022</v>
      </c>
      <c r="H56" s="280">
        <v>2020</v>
      </c>
      <c r="I56" s="280">
        <v>2022</v>
      </c>
      <c r="J56" s="280">
        <v>2022</v>
      </c>
      <c r="K56" s="280">
        <v>2022</v>
      </c>
      <c r="L56" s="280">
        <v>2020</v>
      </c>
      <c r="M56" s="280">
        <v>2020</v>
      </c>
      <c r="N56" s="280">
        <v>2020</v>
      </c>
      <c r="O56" s="280">
        <v>2022</v>
      </c>
      <c r="P56" s="280">
        <v>2020</v>
      </c>
      <c r="Q56" s="280">
        <v>2020</v>
      </c>
      <c r="R56" s="280">
        <v>2022</v>
      </c>
      <c r="S56" s="280">
        <v>2022</v>
      </c>
      <c r="T56" s="280">
        <v>2021</v>
      </c>
      <c r="U56" s="280">
        <v>2021</v>
      </c>
      <c r="V56" s="280">
        <v>2021</v>
      </c>
      <c r="W56" s="280">
        <v>2021</v>
      </c>
      <c r="X56" s="280">
        <v>2021</v>
      </c>
      <c r="Y56" s="280">
        <v>2021</v>
      </c>
      <c r="Z56" s="280">
        <v>2014</v>
      </c>
      <c r="AA56" s="280">
        <v>2021</v>
      </c>
      <c r="AB56" s="280">
        <v>2021</v>
      </c>
      <c r="AC56" s="280">
        <v>2020</v>
      </c>
      <c r="AD56" s="280">
        <v>2021</v>
      </c>
      <c r="AE56" s="280">
        <v>2021</v>
      </c>
      <c r="AF56" s="280">
        <v>2021</v>
      </c>
      <c r="AG56" s="280">
        <v>2021</v>
      </c>
      <c r="AH56" s="280">
        <v>2016</v>
      </c>
      <c r="AI56" s="280">
        <v>2019</v>
      </c>
      <c r="AJ56" s="280">
        <v>2019</v>
      </c>
      <c r="AK56" s="280">
        <v>2019</v>
      </c>
      <c r="AL56" s="280">
        <v>2020</v>
      </c>
      <c r="AM56" s="280">
        <v>2019</v>
      </c>
      <c r="AN56" s="280">
        <v>2019</v>
      </c>
      <c r="AO56" s="280">
        <v>2020</v>
      </c>
      <c r="AP56" s="280">
        <v>2016</v>
      </c>
      <c r="AQ56" s="280">
        <v>2019</v>
      </c>
      <c r="AR56" s="280">
        <v>2020</v>
      </c>
      <c r="AS56" s="280">
        <v>2020</v>
      </c>
      <c r="AT56" s="280">
        <v>2020</v>
      </c>
      <c r="AU56" s="280">
        <v>2021</v>
      </c>
      <c r="AV56" s="280">
        <v>2020</v>
      </c>
      <c r="AW56" s="280">
        <v>2022</v>
      </c>
      <c r="AX56" s="280">
        <v>2020</v>
      </c>
      <c r="AY56" s="280">
        <v>2019</v>
      </c>
      <c r="AZ56" s="280">
        <v>2019</v>
      </c>
      <c r="BA56" s="280">
        <v>2019</v>
      </c>
      <c r="BB56" s="280">
        <v>2020</v>
      </c>
      <c r="BC56" s="280">
        <v>2020</v>
      </c>
      <c r="BD56" s="280">
        <v>2020</v>
      </c>
      <c r="BE56" s="280">
        <v>2021</v>
      </c>
      <c r="BF56" s="280">
        <v>2021</v>
      </c>
      <c r="BG56" s="280">
        <v>2019</v>
      </c>
      <c r="BH56" s="280">
        <v>2019</v>
      </c>
      <c r="BI56" s="280">
        <v>2021</v>
      </c>
      <c r="BJ56" s="280">
        <v>2021</v>
      </c>
      <c r="BK56" s="280">
        <v>2021</v>
      </c>
      <c r="BL56" s="280">
        <v>2021</v>
      </c>
      <c r="BM56" s="280">
        <v>2021</v>
      </c>
      <c r="BN56" s="280">
        <v>2020</v>
      </c>
      <c r="BO56" s="280">
        <v>2020</v>
      </c>
      <c r="BP56" s="280">
        <v>2015</v>
      </c>
      <c r="BQ56" s="280">
        <v>2022</v>
      </c>
      <c r="BR56" s="280">
        <v>2014</v>
      </c>
      <c r="BS56" s="280">
        <v>2014</v>
      </c>
      <c r="BT56" s="280">
        <v>2014</v>
      </c>
      <c r="BU56" s="280">
        <v>2022</v>
      </c>
      <c r="BV56" s="280">
        <v>2022</v>
      </c>
      <c r="BW56" s="280">
        <v>2022</v>
      </c>
      <c r="BX56" s="280">
        <v>2014</v>
      </c>
      <c r="BY56" s="280">
        <v>2019</v>
      </c>
      <c r="BZ56" s="280">
        <v>2019</v>
      </c>
      <c r="CA56" s="280">
        <v>2019</v>
      </c>
      <c r="CB56" s="280">
        <v>2019</v>
      </c>
      <c r="CC56" s="280">
        <v>2019</v>
      </c>
      <c r="CD56" s="280">
        <v>2019</v>
      </c>
      <c r="CE56" s="280">
        <v>2019</v>
      </c>
      <c r="CF56" s="280">
        <v>2021</v>
      </c>
      <c r="CG56" s="280">
        <v>2022</v>
      </c>
      <c r="CH56" s="280">
        <v>2022</v>
      </c>
      <c r="CI56" s="280">
        <v>2022</v>
      </c>
      <c r="CJ56" s="280">
        <v>2021</v>
      </c>
      <c r="CK56" s="280">
        <v>2020</v>
      </c>
      <c r="CL56" s="280">
        <v>2020</v>
      </c>
      <c r="CM56" s="280">
        <v>2014</v>
      </c>
      <c r="CN56" s="280">
        <v>2021</v>
      </c>
      <c r="CO56" s="280">
        <v>2021</v>
      </c>
      <c r="CP56" s="280">
        <v>2021</v>
      </c>
    </row>
    <row r="57" spans="1:94" ht="15.75" customHeight="1" x14ac:dyDescent="0.3">
      <c r="A57" s="118" t="str">
        <f>'Indicator Data'!C67</f>
        <v>Gaibandha</v>
      </c>
      <c r="B57" s="49">
        <f>'Indicator Data'!D67</f>
        <v>5532</v>
      </c>
      <c r="C57" s="280">
        <v>2019</v>
      </c>
      <c r="D57" s="280">
        <v>2019</v>
      </c>
      <c r="E57" s="280">
        <v>2019</v>
      </c>
      <c r="F57" s="280">
        <v>2019</v>
      </c>
      <c r="G57" s="280">
        <v>2022</v>
      </c>
      <c r="H57" s="280">
        <v>2020</v>
      </c>
      <c r="I57" s="280">
        <v>2022</v>
      </c>
      <c r="J57" s="280">
        <v>2022</v>
      </c>
      <c r="K57" s="280">
        <v>2022</v>
      </c>
      <c r="L57" s="280">
        <v>2020</v>
      </c>
      <c r="M57" s="280">
        <v>2020</v>
      </c>
      <c r="N57" s="280">
        <v>2020</v>
      </c>
      <c r="O57" s="280">
        <v>2022</v>
      </c>
      <c r="P57" s="280">
        <v>2020</v>
      </c>
      <c r="Q57" s="280">
        <v>2020</v>
      </c>
      <c r="R57" s="280">
        <v>2022</v>
      </c>
      <c r="S57" s="280">
        <v>2022</v>
      </c>
      <c r="T57" s="280">
        <v>2021</v>
      </c>
      <c r="U57" s="280">
        <v>2021</v>
      </c>
      <c r="V57" s="280">
        <v>2021</v>
      </c>
      <c r="W57" s="280">
        <v>2021</v>
      </c>
      <c r="X57" s="280">
        <v>2021</v>
      </c>
      <c r="Y57" s="280">
        <v>2021</v>
      </c>
      <c r="Z57" s="280">
        <v>2014</v>
      </c>
      <c r="AA57" s="280">
        <v>2021</v>
      </c>
      <c r="AB57" s="280">
        <v>2021</v>
      </c>
      <c r="AC57" s="280">
        <v>2020</v>
      </c>
      <c r="AD57" s="280">
        <v>2021</v>
      </c>
      <c r="AE57" s="280">
        <v>2021</v>
      </c>
      <c r="AF57" s="280">
        <v>2021</v>
      </c>
      <c r="AG57" s="280">
        <v>2021</v>
      </c>
      <c r="AH57" s="280">
        <v>2016</v>
      </c>
      <c r="AI57" s="280">
        <v>2019</v>
      </c>
      <c r="AJ57" s="280">
        <v>2019</v>
      </c>
      <c r="AK57" s="280">
        <v>2019</v>
      </c>
      <c r="AL57" s="280">
        <v>2020</v>
      </c>
      <c r="AM57" s="280">
        <v>2019</v>
      </c>
      <c r="AN57" s="280">
        <v>2019</v>
      </c>
      <c r="AO57" s="280">
        <v>2020</v>
      </c>
      <c r="AP57" s="280">
        <v>2016</v>
      </c>
      <c r="AQ57" s="280">
        <v>2019</v>
      </c>
      <c r="AR57" s="280">
        <v>2020</v>
      </c>
      <c r="AS57" s="280">
        <v>2020</v>
      </c>
      <c r="AT57" s="280">
        <v>2020</v>
      </c>
      <c r="AU57" s="280">
        <v>2021</v>
      </c>
      <c r="AV57" s="280">
        <v>2020</v>
      </c>
      <c r="AW57" s="280">
        <v>2022</v>
      </c>
      <c r="AX57" s="280">
        <v>2020</v>
      </c>
      <c r="AY57" s="280">
        <v>2019</v>
      </c>
      <c r="AZ57" s="280">
        <v>2019</v>
      </c>
      <c r="BA57" s="280">
        <v>2019</v>
      </c>
      <c r="BB57" s="280">
        <v>2020</v>
      </c>
      <c r="BC57" s="280">
        <v>2020</v>
      </c>
      <c r="BD57" s="280">
        <v>2020</v>
      </c>
      <c r="BE57" s="280">
        <v>2021</v>
      </c>
      <c r="BF57" s="280">
        <v>2021</v>
      </c>
      <c r="BG57" s="280">
        <v>2019</v>
      </c>
      <c r="BH57" s="280">
        <v>2019</v>
      </c>
      <c r="BI57" s="280">
        <v>2021</v>
      </c>
      <c r="BJ57" s="280">
        <v>2021</v>
      </c>
      <c r="BK57" s="280">
        <v>2021</v>
      </c>
      <c r="BL57" s="280">
        <v>2021</v>
      </c>
      <c r="BM57" s="280">
        <v>2021</v>
      </c>
      <c r="BN57" s="280">
        <v>2020</v>
      </c>
      <c r="BO57" s="280">
        <v>2020</v>
      </c>
      <c r="BP57" s="280">
        <v>2015</v>
      </c>
      <c r="BQ57" s="280">
        <v>2022</v>
      </c>
      <c r="BR57" s="280">
        <v>2014</v>
      </c>
      <c r="BS57" s="280">
        <v>2014</v>
      </c>
      <c r="BT57" s="280">
        <v>2014</v>
      </c>
      <c r="BU57" s="280">
        <v>2022</v>
      </c>
      <c r="BV57" s="280">
        <v>2022</v>
      </c>
      <c r="BW57" s="280">
        <v>2022</v>
      </c>
      <c r="BX57" s="280">
        <v>2014</v>
      </c>
      <c r="BY57" s="280">
        <v>2019</v>
      </c>
      <c r="BZ57" s="280">
        <v>2019</v>
      </c>
      <c r="CA57" s="280">
        <v>2019</v>
      </c>
      <c r="CB57" s="280">
        <v>2019</v>
      </c>
      <c r="CC57" s="280">
        <v>2019</v>
      </c>
      <c r="CD57" s="280">
        <v>2019</v>
      </c>
      <c r="CE57" s="280">
        <v>2019</v>
      </c>
      <c r="CF57" s="280">
        <v>2021</v>
      </c>
      <c r="CG57" s="280">
        <v>2022</v>
      </c>
      <c r="CH57" s="280">
        <v>2022</v>
      </c>
      <c r="CI57" s="280">
        <v>2022</v>
      </c>
      <c r="CJ57" s="280">
        <v>2021</v>
      </c>
      <c r="CK57" s="280">
        <v>2020</v>
      </c>
      <c r="CL57" s="280">
        <v>2020</v>
      </c>
      <c r="CM57" s="280">
        <v>2014</v>
      </c>
      <c r="CN57" s="280">
        <v>2021</v>
      </c>
      <c r="CO57" s="280">
        <v>2021</v>
      </c>
      <c r="CP57" s="280">
        <v>2021</v>
      </c>
    </row>
    <row r="58" spans="1:94" ht="15.75" customHeight="1" x14ac:dyDescent="0.3">
      <c r="A58" s="118" t="str">
        <f>'Indicator Data'!C68</f>
        <v>Kurigram</v>
      </c>
      <c r="B58" s="49">
        <f>'Indicator Data'!D68</f>
        <v>5549</v>
      </c>
      <c r="C58" s="280">
        <v>2019</v>
      </c>
      <c r="D58" s="280">
        <v>2019</v>
      </c>
      <c r="E58" s="280">
        <v>2019</v>
      </c>
      <c r="F58" s="280">
        <v>2019</v>
      </c>
      <c r="G58" s="280">
        <v>2022</v>
      </c>
      <c r="H58" s="280">
        <v>2020</v>
      </c>
      <c r="I58" s="280">
        <v>2022</v>
      </c>
      <c r="J58" s="280">
        <v>2022</v>
      </c>
      <c r="K58" s="280">
        <v>2022</v>
      </c>
      <c r="L58" s="280">
        <v>2020</v>
      </c>
      <c r="M58" s="280">
        <v>2020</v>
      </c>
      <c r="N58" s="280">
        <v>2020</v>
      </c>
      <c r="O58" s="280">
        <v>2022</v>
      </c>
      <c r="P58" s="280">
        <v>2020</v>
      </c>
      <c r="Q58" s="280">
        <v>2020</v>
      </c>
      <c r="R58" s="280">
        <v>2022</v>
      </c>
      <c r="S58" s="280">
        <v>2022</v>
      </c>
      <c r="T58" s="280">
        <v>2021</v>
      </c>
      <c r="U58" s="280">
        <v>2021</v>
      </c>
      <c r="V58" s="280">
        <v>2021</v>
      </c>
      <c r="W58" s="280">
        <v>2021</v>
      </c>
      <c r="X58" s="280">
        <v>2021</v>
      </c>
      <c r="Y58" s="280">
        <v>2021</v>
      </c>
      <c r="Z58" s="280">
        <v>2014</v>
      </c>
      <c r="AA58" s="280">
        <v>2021</v>
      </c>
      <c r="AB58" s="280">
        <v>2021</v>
      </c>
      <c r="AC58" s="280">
        <v>2020</v>
      </c>
      <c r="AD58" s="280">
        <v>2021</v>
      </c>
      <c r="AE58" s="280">
        <v>2021</v>
      </c>
      <c r="AF58" s="280">
        <v>2021</v>
      </c>
      <c r="AG58" s="280">
        <v>2021</v>
      </c>
      <c r="AH58" s="280">
        <v>2016</v>
      </c>
      <c r="AI58" s="280">
        <v>2019</v>
      </c>
      <c r="AJ58" s="280">
        <v>2019</v>
      </c>
      <c r="AK58" s="280">
        <v>2019</v>
      </c>
      <c r="AL58" s="280">
        <v>2020</v>
      </c>
      <c r="AM58" s="280">
        <v>2019</v>
      </c>
      <c r="AN58" s="280">
        <v>2019</v>
      </c>
      <c r="AO58" s="280">
        <v>2020</v>
      </c>
      <c r="AP58" s="280">
        <v>2016</v>
      </c>
      <c r="AQ58" s="280">
        <v>2019</v>
      </c>
      <c r="AR58" s="280">
        <v>2020</v>
      </c>
      <c r="AS58" s="280">
        <v>2020</v>
      </c>
      <c r="AT58" s="280">
        <v>2020</v>
      </c>
      <c r="AU58" s="280">
        <v>2021</v>
      </c>
      <c r="AV58" s="280">
        <v>2020</v>
      </c>
      <c r="AW58" s="280">
        <v>2022</v>
      </c>
      <c r="AX58" s="280">
        <v>2020</v>
      </c>
      <c r="AY58" s="280">
        <v>2019</v>
      </c>
      <c r="AZ58" s="280">
        <v>2019</v>
      </c>
      <c r="BA58" s="280">
        <v>2019</v>
      </c>
      <c r="BB58" s="280">
        <v>2020</v>
      </c>
      <c r="BC58" s="280">
        <v>2020</v>
      </c>
      <c r="BD58" s="280">
        <v>2020</v>
      </c>
      <c r="BE58" s="280">
        <v>2021</v>
      </c>
      <c r="BF58" s="280">
        <v>2021</v>
      </c>
      <c r="BG58" s="280">
        <v>2019</v>
      </c>
      <c r="BH58" s="280">
        <v>2019</v>
      </c>
      <c r="BI58" s="280">
        <v>2021</v>
      </c>
      <c r="BJ58" s="280">
        <v>2021</v>
      </c>
      <c r="BK58" s="280">
        <v>2021</v>
      </c>
      <c r="BL58" s="280">
        <v>2021</v>
      </c>
      <c r="BM58" s="280">
        <v>2021</v>
      </c>
      <c r="BN58" s="280">
        <v>2020</v>
      </c>
      <c r="BO58" s="280">
        <v>2020</v>
      </c>
      <c r="BP58" s="280">
        <v>2015</v>
      </c>
      <c r="BQ58" s="280">
        <v>2022</v>
      </c>
      <c r="BR58" s="280">
        <v>2014</v>
      </c>
      <c r="BS58" s="280">
        <v>2014</v>
      </c>
      <c r="BT58" s="280">
        <v>2014</v>
      </c>
      <c r="BU58" s="280">
        <v>2022</v>
      </c>
      <c r="BV58" s="280">
        <v>2022</v>
      </c>
      <c r="BW58" s="280">
        <v>2022</v>
      </c>
      <c r="BX58" s="280">
        <v>2014</v>
      </c>
      <c r="BY58" s="280">
        <v>2019</v>
      </c>
      <c r="BZ58" s="280">
        <v>2019</v>
      </c>
      <c r="CA58" s="280">
        <v>2019</v>
      </c>
      <c r="CB58" s="280">
        <v>2019</v>
      </c>
      <c r="CC58" s="280">
        <v>2019</v>
      </c>
      <c r="CD58" s="280">
        <v>2019</v>
      </c>
      <c r="CE58" s="280">
        <v>2019</v>
      </c>
      <c r="CF58" s="280">
        <v>2021</v>
      </c>
      <c r="CG58" s="280">
        <v>2022</v>
      </c>
      <c r="CH58" s="280">
        <v>2022</v>
      </c>
      <c r="CI58" s="280">
        <v>2022</v>
      </c>
      <c r="CJ58" s="280">
        <v>2021</v>
      </c>
      <c r="CK58" s="280">
        <v>2020</v>
      </c>
      <c r="CL58" s="280">
        <v>2020</v>
      </c>
      <c r="CM58" s="280">
        <v>2014</v>
      </c>
      <c r="CN58" s="280">
        <v>2021</v>
      </c>
      <c r="CO58" s="280">
        <v>2021</v>
      </c>
      <c r="CP58" s="280">
        <v>2021</v>
      </c>
    </row>
    <row r="59" spans="1:94" ht="15.75" customHeight="1" x14ac:dyDescent="0.3">
      <c r="A59" s="118" t="str">
        <f>'Indicator Data'!C69</f>
        <v>Lalmonirhat</v>
      </c>
      <c r="B59" s="49">
        <f>'Indicator Data'!D69</f>
        <v>5552</v>
      </c>
      <c r="C59" s="280">
        <v>2019</v>
      </c>
      <c r="D59" s="280">
        <v>2019</v>
      </c>
      <c r="E59" s="280">
        <v>2019</v>
      </c>
      <c r="F59" s="280">
        <v>2019</v>
      </c>
      <c r="G59" s="280">
        <v>2022</v>
      </c>
      <c r="H59" s="280">
        <v>2020</v>
      </c>
      <c r="I59" s="280">
        <v>2022</v>
      </c>
      <c r="J59" s="280">
        <v>2022</v>
      </c>
      <c r="K59" s="280">
        <v>2022</v>
      </c>
      <c r="L59" s="280">
        <v>2020</v>
      </c>
      <c r="M59" s="280">
        <v>2020</v>
      </c>
      <c r="N59" s="280">
        <v>2020</v>
      </c>
      <c r="O59" s="280">
        <v>2022</v>
      </c>
      <c r="P59" s="280">
        <v>2020</v>
      </c>
      <c r="Q59" s="280">
        <v>2020</v>
      </c>
      <c r="R59" s="280">
        <v>2022</v>
      </c>
      <c r="S59" s="280">
        <v>2022</v>
      </c>
      <c r="T59" s="280">
        <v>2021</v>
      </c>
      <c r="U59" s="280">
        <v>2021</v>
      </c>
      <c r="V59" s="280">
        <v>2021</v>
      </c>
      <c r="W59" s="280">
        <v>2021</v>
      </c>
      <c r="X59" s="280">
        <v>2021</v>
      </c>
      <c r="Y59" s="280">
        <v>2021</v>
      </c>
      <c r="Z59" s="280">
        <v>2014</v>
      </c>
      <c r="AA59" s="280">
        <v>2021</v>
      </c>
      <c r="AB59" s="280">
        <v>2021</v>
      </c>
      <c r="AC59" s="280">
        <v>2020</v>
      </c>
      <c r="AD59" s="280">
        <v>2021</v>
      </c>
      <c r="AE59" s="280">
        <v>2021</v>
      </c>
      <c r="AF59" s="280">
        <v>2021</v>
      </c>
      <c r="AG59" s="280">
        <v>2021</v>
      </c>
      <c r="AH59" s="280">
        <v>2016</v>
      </c>
      <c r="AI59" s="280">
        <v>2019</v>
      </c>
      <c r="AJ59" s="280">
        <v>2019</v>
      </c>
      <c r="AK59" s="280">
        <v>2019</v>
      </c>
      <c r="AL59" s="280">
        <v>2020</v>
      </c>
      <c r="AM59" s="280">
        <v>2019</v>
      </c>
      <c r="AN59" s="280">
        <v>2019</v>
      </c>
      <c r="AO59" s="280">
        <v>2020</v>
      </c>
      <c r="AP59" s="280">
        <v>2016</v>
      </c>
      <c r="AQ59" s="280">
        <v>2019</v>
      </c>
      <c r="AR59" s="280">
        <v>2020</v>
      </c>
      <c r="AS59" s="280">
        <v>2020</v>
      </c>
      <c r="AT59" s="280">
        <v>2020</v>
      </c>
      <c r="AU59" s="280">
        <v>2021</v>
      </c>
      <c r="AV59" s="280">
        <v>2020</v>
      </c>
      <c r="AW59" s="280">
        <v>2022</v>
      </c>
      <c r="AX59" s="280">
        <v>2020</v>
      </c>
      <c r="AY59" s="280">
        <v>2019</v>
      </c>
      <c r="AZ59" s="280">
        <v>2019</v>
      </c>
      <c r="BA59" s="280">
        <v>2019</v>
      </c>
      <c r="BB59" s="280">
        <v>2020</v>
      </c>
      <c r="BC59" s="280">
        <v>2020</v>
      </c>
      <c r="BD59" s="280">
        <v>2020</v>
      </c>
      <c r="BE59" s="280">
        <v>2021</v>
      </c>
      <c r="BF59" s="280">
        <v>2021</v>
      </c>
      <c r="BG59" s="280">
        <v>2019</v>
      </c>
      <c r="BH59" s="280">
        <v>2019</v>
      </c>
      <c r="BI59" s="280">
        <v>2021</v>
      </c>
      <c r="BJ59" s="280">
        <v>2021</v>
      </c>
      <c r="BK59" s="280">
        <v>2021</v>
      </c>
      <c r="BL59" s="280">
        <v>2021</v>
      </c>
      <c r="BM59" s="280">
        <v>2021</v>
      </c>
      <c r="BN59" s="280">
        <v>2020</v>
      </c>
      <c r="BO59" s="280">
        <v>2020</v>
      </c>
      <c r="BP59" s="280">
        <v>2015</v>
      </c>
      <c r="BQ59" s="280">
        <v>2022</v>
      </c>
      <c r="BR59" s="280">
        <v>2014</v>
      </c>
      <c r="BS59" s="280">
        <v>2014</v>
      </c>
      <c r="BT59" s="280">
        <v>2014</v>
      </c>
      <c r="BU59" s="280">
        <v>2022</v>
      </c>
      <c r="BV59" s="280">
        <v>2022</v>
      </c>
      <c r="BW59" s="280">
        <v>2022</v>
      </c>
      <c r="BX59" s="280">
        <v>2014</v>
      </c>
      <c r="BY59" s="280">
        <v>2019</v>
      </c>
      <c r="BZ59" s="280">
        <v>2019</v>
      </c>
      <c r="CA59" s="280">
        <v>2019</v>
      </c>
      <c r="CB59" s="280">
        <v>2019</v>
      </c>
      <c r="CC59" s="280">
        <v>2019</v>
      </c>
      <c r="CD59" s="280">
        <v>2019</v>
      </c>
      <c r="CE59" s="280">
        <v>2019</v>
      </c>
      <c r="CF59" s="280">
        <v>2021</v>
      </c>
      <c r="CG59" s="280">
        <v>2022</v>
      </c>
      <c r="CH59" s="280">
        <v>2022</v>
      </c>
      <c r="CI59" s="280">
        <v>2022</v>
      </c>
      <c r="CJ59" s="280">
        <v>2021</v>
      </c>
      <c r="CK59" s="280">
        <v>2020</v>
      </c>
      <c r="CL59" s="280">
        <v>2020</v>
      </c>
      <c r="CM59" s="280">
        <v>2014</v>
      </c>
      <c r="CN59" s="280">
        <v>2021</v>
      </c>
      <c r="CO59" s="280">
        <v>2021</v>
      </c>
      <c r="CP59" s="280">
        <v>2021</v>
      </c>
    </row>
    <row r="60" spans="1:94" ht="15.75" customHeight="1" x14ac:dyDescent="0.3">
      <c r="A60" s="118" t="str">
        <f>'Indicator Data'!C70</f>
        <v>Nilphamari</v>
      </c>
      <c r="B60" s="49">
        <f>'Indicator Data'!D70</f>
        <v>5573</v>
      </c>
      <c r="C60" s="280">
        <v>2019</v>
      </c>
      <c r="D60" s="280">
        <v>2019</v>
      </c>
      <c r="E60" s="280">
        <v>2019</v>
      </c>
      <c r="F60" s="280">
        <v>2019</v>
      </c>
      <c r="G60" s="280">
        <v>2022</v>
      </c>
      <c r="H60" s="280">
        <v>2020</v>
      </c>
      <c r="I60" s="280">
        <v>2022</v>
      </c>
      <c r="J60" s="280">
        <v>2022</v>
      </c>
      <c r="K60" s="280">
        <v>2022</v>
      </c>
      <c r="L60" s="280">
        <v>2020</v>
      </c>
      <c r="M60" s="280">
        <v>2020</v>
      </c>
      <c r="N60" s="280">
        <v>2020</v>
      </c>
      <c r="O60" s="280">
        <v>2022</v>
      </c>
      <c r="P60" s="280">
        <v>2020</v>
      </c>
      <c r="Q60" s="280">
        <v>2020</v>
      </c>
      <c r="R60" s="280">
        <v>2022</v>
      </c>
      <c r="S60" s="280">
        <v>2022</v>
      </c>
      <c r="T60" s="280">
        <v>2021</v>
      </c>
      <c r="U60" s="280">
        <v>2021</v>
      </c>
      <c r="V60" s="280">
        <v>2021</v>
      </c>
      <c r="W60" s="280">
        <v>2021</v>
      </c>
      <c r="X60" s="280">
        <v>2021</v>
      </c>
      <c r="Y60" s="280">
        <v>2021</v>
      </c>
      <c r="Z60" s="280">
        <v>2014</v>
      </c>
      <c r="AA60" s="280">
        <v>2021</v>
      </c>
      <c r="AB60" s="280">
        <v>2021</v>
      </c>
      <c r="AC60" s="280">
        <v>2020</v>
      </c>
      <c r="AD60" s="280">
        <v>2021</v>
      </c>
      <c r="AE60" s="280">
        <v>2021</v>
      </c>
      <c r="AF60" s="280">
        <v>2021</v>
      </c>
      <c r="AG60" s="280">
        <v>2021</v>
      </c>
      <c r="AH60" s="280">
        <v>2016</v>
      </c>
      <c r="AI60" s="280">
        <v>2019</v>
      </c>
      <c r="AJ60" s="280">
        <v>2019</v>
      </c>
      <c r="AK60" s="280">
        <v>2019</v>
      </c>
      <c r="AL60" s="280">
        <v>2020</v>
      </c>
      <c r="AM60" s="280">
        <v>2019</v>
      </c>
      <c r="AN60" s="280">
        <v>2019</v>
      </c>
      <c r="AO60" s="280">
        <v>2020</v>
      </c>
      <c r="AP60" s="280">
        <v>2016</v>
      </c>
      <c r="AQ60" s="280">
        <v>2019</v>
      </c>
      <c r="AR60" s="280">
        <v>2020</v>
      </c>
      <c r="AS60" s="280">
        <v>2020</v>
      </c>
      <c r="AT60" s="280">
        <v>2020</v>
      </c>
      <c r="AU60" s="280">
        <v>2021</v>
      </c>
      <c r="AV60" s="280">
        <v>2020</v>
      </c>
      <c r="AW60" s="280">
        <v>2022</v>
      </c>
      <c r="AX60" s="280">
        <v>2020</v>
      </c>
      <c r="AY60" s="280">
        <v>2019</v>
      </c>
      <c r="AZ60" s="280">
        <v>2019</v>
      </c>
      <c r="BA60" s="280">
        <v>2019</v>
      </c>
      <c r="BB60" s="280">
        <v>2020</v>
      </c>
      <c r="BC60" s="280">
        <v>2020</v>
      </c>
      <c r="BD60" s="280">
        <v>2020</v>
      </c>
      <c r="BE60" s="280">
        <v>2021</v>
      </c>
      <c r="BF60" s="280">
        <v>2021</v>
      </c>
      <c r="BG60" s="280">
        <v>2019</v>
      </c>
      <c r="BH60" s="280">
        <v>2019</v>
      </c>
      <c r="BI60" s="280">
        <v>2021</v>
      </c>
      <c r="BJ60" s="280">
        <v>2021</v>
      </c>
      <c r="BK60" s="280">
        <v>2021</v>
      </c>
      <c r="BL60" s="280">
        <v>2021</v>
      </c>
      <c r="BM60" s="280">
        <v>2021</v>
      </c>
      <c r="BN60" s="280">
        <v>2020</v>
      </c>
      <c r="BO60" s="280">
        <v>2020</v>
      </c>
      <c r="BP60" s="280">
        <v>2015</v>
      </c>
      <c r="BQ60" s="280">
        <v>2022</v>
      </c>
      <c r="BR60" s="280">
        <v>2014</v>
      </c>
      <c r="BS60" s="280">
        <v>2014</v>
      </c>
      <c r="BT60" s="280">
        <v>2014</v>
      </c>
      <c r="BU60" s="280">
        <v>2022</v>
      </c>
      <c r="BV60" s="280">
        <v>2022</v>
      </c>
      <c r="BW60" s="280">
        <v>2022</v>
      </c>
      <c r="BX60" s="280">
        <v>2014</v>
      </c>
      <c r="BY60" s="280">
        <v>2019</v>
      </c>
      <c r="BZ60" s="280">
        <v>2019</v>
      </c>
      <c r="CA60" s="280">
        <v>2019</v>
      </c>
      <c r="CB60" s="280">
        <v>2019</v>
      </c>
      <c r="CC60" s="280">
        <v>2019</v>
      </c>
      <c r="CD60" s="280">
        <v>2019</v>
      </c>
      <c r="CE60" s="280">
        <v>2019</v>
      </c>
      <c r="CF60" s="280">
        <v>2021</v>
      </c>
      <c r="CG60" s="280">
        <v>2022</v>
      </c>
      <c r="CH60" s="280">
        <v>2022</v>
      </c>
      <c r="CI60" s="280">
        <v>2022</v>
      </c>
      <c r="CJ60" s="280">
        <v>2021</v>
      </c>
      <c r="CK60" s="280">
        <v>2020</v>
      </c>
      <c r="CL60" s="280">
        <v>2020</v>
      </c>
      <c r="CM60" s="280">
        <v>2014</v>
      </c>
      <c r="CN60" s="280">
        <v>2021</v>
      </c>
      <c r="CO60" s="280">
        <v>2021</v>
      </c>
      <c r="CP60" s="280">
        <v>2021</v>
      </c>
    </row>
    <row r="61" spans="1:94" ht="15.75" customHeight="1" x14ac:dyDescent="0.3">
      <c r="A61" s="118" t="str">
        <f>'Indicator Data'!C71</f>
        <v>Panchagarh</v>
      </c>
      <c r="B61" s="49">
        <f>'Indicator Data'!D71</f>
        <v>5577</v>
      </c>
      <c r="C61" s="280">
        <v>2019</v>
      </c>
      <c r="D61" s="280">
        <v>2019</v>
      </c>
      <c r="E61" s="280">
        <v>2019</v>
      </c>
      <c r="F61" s="280">
        <v>2019</v>
      </c>
      <c r="G61" s="280">
        <v>2022</v>
      </c>
      <c r="H61" s="280">
        <v>2020</v>
      </c>
      <c r="I61" s="280">
        <v>2022</v>
      </c>
      <c r="J61" s="280">
        <v>2022</v>
      </c>
      <c r="K61" s="280">
        <v>2022</v>
      </c>
      <c r="L61" s="280">
        <v>2020</v>
      </c>
      <c r="M61" s="280">
        <v>2020</v>
      </c>
      <c r="N61" s="280">
        <v>2020</v>
      </c>
      <c r="O61" s="280">
        <v>2022</v>
      </c>
      <c r="P61" s="280">
        <v>2020</v>
      </c>
      <c r="Q61" s="280">
        <v>2020</v>
      </c>
      <c r="R61" s="280">
        <v>2022</v>
      </c>
      <c r="S61" s="280">
        <v>2022</v>
      </c>
      <c r="T61" s="280">
        <v>2021</v>
      </c>
      <c r="U61" s="280">
        <v>2021</v>
      </c>
      <c r="V61" s="280">
        <v>2021</v>
      </c>
      <c r="W61" s="280">
        <v>2021</v>
      </c>
      <c r="X61" s="280">
        <v>2021</v>
      </c>
      <c r="Y61" s="280">
        <v>2021</v>
      </c>
      <c r="Z61" s="280">
        <v>2014</v>
      </c>
      <c r="AA61" s="280">
        <v>2021</v>
      </c>
      <c r="AB61" s="280">
        <v>2021</v>
      </c>
      <c r="AC61" s="280">
        <v>2020</v>
      </c>
      <c r="AD61" s="280">
        <v>2021</v>
      </c>
      <c r="AE61" s="280">
        <v>2021</v>
      </c>
      <c r="AF61" s="280">
        <v>2021</v>
      </c>
      <c r="AG61" s="280">
        <v>2021</v>
      </c>
      <c r="AH61" s="280">
        <v>2016</v>
      </c>
      <c r="AI61" s="280">
        <v>2019</v>
      </c>
      <c r="AJ61" s="280">
        <v>2019</v>
      </c>
      <c r="AK61" s="280">
        <v>2019</v>
      </c>
      <c r="AL61" s="280">
        <v>2020</v>
      </c>
      <c r="AM61" s="280">
        <v>2019</v>
      </c>
      <c r="AN61" s="280">
        <v>2019</v>
      </c>
      <c r="AO61" s="280">
        <v>2020</v>
      </c>
      <c r="AP61" s="280">
        <v>2016</v>
      </c>
      <c r="AQ61" s="280">
        <v>2019</v>
      </c>
      <c r="AR61" s="280">
        <v>2020</v>
      </c>
      <c r="AS61" s="280">
        <v>2020</v>
      </c>
      <c r="AT61" s="280">
        <v>2020</v>
      </c>
      <c r="AU61" s="280">
        <v>2021</v>
      </c>
      <c r="AV61" s="280">
        <v>2020</v>
      </c>
      <c r="AW61" s="280">
        <v>2022</v>
      </c>
      <c r="AX61" s="280">
        <v>2020</v>
      </c>
      <c r="AY61" s="280">
        <v>2019</v>
      </c>
      <c r="AZ61" s="280">
        <v>2019</v>
      </c>
      <c r="BA61" s="280">
        <v>2019</v>
      </c>
      <c r="BB61" s="280">
        <v>2020</v>
      </c>
      <c r="BC61" s="280">
        <v>2020</v>
      </c>
      <c r="BD61" s="280">
        <v>2020</v>
      </c>
      <c r="BE61" s="280">
        <v>2021</v>
      </c>
      <c r="BF61" s="280">
        <v>2021</v>
      </c>
      <c r="BG61" s="280">
        <v>2019</v>
      </c>
      <c r="BH61" s="280">
        <v>2019</v>
      </c>
      <c r="BI61" s="280">
        <v>2021</v>
      </c>
      <c r="BJ61" s="280">
        <v>2021</v>
      </c>
      <c r="BK61" s="280">
        <v>2021</v>
      </c>
      <c r="BL61" s="280">
        <v>2021</v>
      </c>
      <c r="BM61" s="280">
        <v>2021</v>
      </c>
      <c r="BN61" s="280">
        <v>2020</v>
      </c>
      <c r="BO61" s="280">
        <v>2020</v>
      </c>
      <c r="BP61" s="280">
        <v>2015</v>
      </c>
      <c r="BQ61" s="280">
        <v>2022</v>
      </c>
      <c r="BR61" s="280">
        <v>2014</v>
      </c>
      <c r="BS61" s="280">
        <v>2014</v>
      </c>
      <c r="BT61" s="280">
        <v>2014</v>
      </c>
      <c r="BU61" s="280">
        <v>2022</v>
      </c>
      <c r="BV61" s="280">
        <v>2022</v>
      </c>
      <c r="BW61" s="280">
        <v>2022</v>
      </c>
      <c r="BX61" s="280">
        <v>2014</v>
      </c>
      <c r="BY61" s="280">
        <v>2019</v>
      </c>
      <c r="BZ61" s="280">
        <v>2019</v>
      </c>
      <c r="CA61" s="280">
        <v>2019</v>
      </c>
      <c r="CB61" s="280">
        <v>2019</v>
      </c>
      <c r="CC61" s="280">
        <v>2019</v>
      </c>
      <c r="CD61" s="280">
        <v>2019</v>
      </c>
      <c r="CE61" s="280">
        <v>2019</v>
      </c>
      <c r="CF61" s="280">
        <v>2021</v>
      </c>
      <c r="CG61" s="280">
        <v>2022</v>
      </c>
      <c r="CH61" s="280">
        <v>2022</v>
      </c>
      <c r="CI61" s="280">
        <v>2022</v>
      </c>
      <c r="CJ61" s="280">
        <v>2021</v>
      </c>
      <c r="CK61" s="280">
        <v>2020</v>
      </c>
      <c r="CL61" s="280">
        <v>2020</v>
      </c>
      <c r="CM61" s="280">
        <v>2014</v>
      </c>
      <c r="CN61" s="280">
        <v>2021</v>
      </c>
      <c r="CO61" s="280">
        <v>2021</v>
      </c>
      <c r="CP61" s="280">
        <v>2021</v>
      </c>
    </row>
    <row r="62" spans="1:94" ht="15.75" customHeight="1" x14ac:dyDescent="0.3">
      <c r="A62" s="118" t="str">
        <f>'Indicator Data'!C72</f>
        <v>Rangpur</v>
      </c>
      <c r="B62" s="49">
        <f>'Indicator Data'!D72</f>
        <v>5585</v>
      </c>
      <c r="C62" s="280">
        <v>2019</v>
      </c>
      <c r="D62" s="280">
        <v>2019</v>
      </c>
      <c r="E62" s="280">
        <v>2019</v>
      </c>
      <c r="F62" s="280">
        <v>2019</v>
      </c>
      <c r="G62" s="280">
        <v>2022</v>
      </c>
      <c r="H62" s="280">
        <v>2020</v>
      </c>
      <c r="I62" s="280">
        <v>2022</v>
      </c>
      <c r="J62" s="280">
        <v>2022</v>
      </c>
      <c r="K62" s="280">
        <v>2022</v>
      </c>
      <c r="L62" s="280">
        <v>2020</v>
      </c>
      <c r="M62" s="280">
        <v>2020</v>
      </c>
      <c r="N62" s="280">
        <v>2020</v>
      </c>
      <c r="O62" s="280">
        <v>2022</v>
      </c>
      <c r="P62" s="280">
        <v>2020</v>
      </c>
      <c r="Q62" s="280">
        <v>2020</v>
      </c>
      <c r="R62" s="280">
        <v>2022</v>
      </c>
      <c r="S62" s="280">
        <v>2022</v>
      </c>
      <c r="T62" s="280">
        <v>2021</v>
      </c>
      <c r="U62" s="280">
        <v>2021</v>
      </c>
      <c r="V62" s="280">
        <v>2021</v>
      </c>
      <c r="W62" s="280">
        <v>2021</v>
      </c>
      <c r="X62" s="280">
        <v>2021</v>
      </c>
      <c r="Y62" s="280">
        <v>2021</v>
      </c>
      <c r="Z62" s="280">
        <v>2014</v>
      </c>
      <c r="AA62" s="280">
        <v>2021</v>
      </c>
      <c r="AB62" s="280">
        <v>2021</v>
      </c>
      <c r="AC62" s="280">
        <v>2020</v>
      </c>
      <c r="AD62" s="280">
        <v>2021</v>
      </c>
      <c r="AE62" s="280">
        <v>2021</v>
      </c>
      <c r="AF62" s="280">
        <v>2021</v>
      </c>
      <c r="AG62" s="280">
        <v>2021</v>
      </c>
      <c r="AH62" s="280">
        <v>2016</v>
      </c>
      <c r="AI62" s="280">
        <v>2019</v>
      </c>
      <c r="AJ62" s="280">
        <v>2019</v>
      </c>
      <c r="AK62" s="280">
        <v>2019</v>
      </c>
      <c r="AL62" s="280">
        <v>2020</v>
      </c>
      <c r="AM62" s="280">
        <v>2019</v>
      </c>
      <c r="AN62" s="280">
        <v>2019</v>
      </c>
      <c r="AO62" s="280">
        <v>2020</v>
      </c>
      <c r="AP62" s="280">
        <v>2016</v>
      </c>
      <c r="AQ62" s="280">
        <v>2019</v>
      </c>
      <c r="AR62" s="280">
        <v>2020</v>
      </c>
      <c r="AS62" s="280">
        <v>2020</v>
      </c>
      <c r="AT62" s="280">
        <v>2020</v>
      </c>
      <c r="AU62" s="280">
        <v>2021</v>
      </c>
      <c r="AV62" s="280">
        <v>2020</v>
      </c>
      <c r="AW62" s="280">
        <v>2022</v>
      </c>
      <c r="AX62" s="280">
        <v>2020</v>
      </c>
      <c r="AY62" s="280">
        <v>2019</v>
      </c>
      <c r="AZ62" s="280">
        <v>2019</v>
      </c>
      <c r="BA62" s="280">
        <v>2019</v>
      </c>
      <c r="BB62" s="280">
        <v>2020</v>
      </c>
      <c r="BC62" s="280">
        <v>2020</v>
      </c>
      <c r="BD62" s="280">
        <v>2020</v>
      </c>
      <c r="BE62" s="280">
        <v>2021</v>
      </c>
      <c r="BF62" s="280">
        <v>2021</v>
      </c>
      <c r="BG62" s="280">
        <v>2019</v>
      </c>
      <c r="BH62" s="280">
        <v>2019</v>
      </c>
      <c r="BI62" s="280">
        <v>2021</v>
      </c>
      <c r="BJ62" s="280">
        <v>2021</v>
      </c>
      <c r="BK62" s="280">
        <v>2021</v>
      </c>
      <c r="BL62" s="280">
        <v>2021</v>
      </c>
      <c r="BM62" s="280">
        <v>2021</v>
      </c>
      <c r="BN62" s="280">
        <v>2020</v>
      </c>
      <c r="BO62" s="280">
        <v>2020</v>
      </c>
      <c r="BP62" s="280">
        <v>2015</v>
      </c>
      <c r="BQ62" s="280">
        <v>2022</v>
      </c>
      <c r="BR62" s="280">
        <v>2014</v>
      </c>
      <c r="BS62" s="280">
        <v>2014</v>
      </c>
      <c r="BT62" s="280">
        <v>2014</v>
      </c>
      <c r="BU62" s="280">
        <v>2022</v>
      </c>
      <c r="BV62" s="280">
        <v>2022</v>
      </c>
      <c r="BW62" s="280">
        <v>2022</v>
      </c>
      <c r="BX62" s="280">
        <v>2014</v>
      </c>
      <c r="BY62" s="280">
        <v>2019</v>
      </c>
      <c r="BZ62" s="280">
        <v>2019</v>
      </c>
      <c r="CA62" s="280">
        <v>2019</v>
      </c>
      <c r="CB62" s="280">
        <v>2019</v>
      </c>
      <c r="CC62" s="280">
        <v>2019</v>
      </c>
      <c r="CD62" s="280">
        <v>2019</v>
      </c>
      <c r="CE62" s="280">
        <v>2019</v>
      </c>
      <c r="CF62" s="280">
        <v>2021</v>
      </c>
      <c r="CG62" s="280">
        <v>2022</v>
      </c>
      <c r="CH62" s="280">
        <v>2022</v>
      </c>
      <c r="CI62" s="280">
        <v>2022</v>
      </c>
      <c r="CJ62" s="280">
        <v>2021</v>
      </c>
      <c r="CK62" s="280">
        <v>2020</v>
      </c>
      <c r="CL62" s="280">
        <v>2020</v>
      </c>
      <c r="CM62" s="280">
        <v>2014</v>
      </c>
      <c r="CN62" s="280">
        <v>2021</v>
      </c>
      <c r="CO62" s="280">
        <v>2021</v>
      </c>
      <c r="CP62" s="280">
        <v>2021</v>
      </c>
    </row>
    <row r="63" spans="1:94" ht="15.75" customHeight="1" x14ac:dyDescent="0.3">
      <c r="A63" s="118" t="str">
        <f>'Indicator Data'!C73</f>
        <v>Thakurgaon</v>
      </c>
      <c r="B63" s="49">
        <f>'Indicator Data'!D73</f>
        <v>5594</v>
      </c>
      <c r="C63" s="280">
        <v>2019</v>
      </c>
      <c r="D63" s="280">
        <v>2019</v>
      </c>
      <c r="E63" s="280">
        <v>2019</v>
      </c>
      <c r="F63" s="280">
        <v>2019</v>
      </c>
      <c r="G63" s="280">
        <v>2022</v>
      </c>
      <c r="H63" s="280">
        <v>2020</v>
      </c>
      <c r="I63" s="280">
        <v>2022</v>
      </c>
      <c r="J63" s="280">
        <v>2022</v>
      </c>
      <c r="K63" s="280">
        <v>2022</v>
      </c>
      <c r="L63" s="280">
        <v>2020</v>
      </c>
      <c r="M63" s="280">
        <v>2020</v>
      </c>
      <c r="N63" s="280">
        <v>2020</v>
      </c>
      <c r="O63" s="280">
        <v>2022</v>
      </c>
      <c r="P63" s="280">
        <v>2020</v>
      </c>
      <c r="Q63" s="280">
        <v>2020</v>
      </c>
      <c r="R63" s="280">
        <v>2022</v>
      </c>
      <c r="S63" s="280">
        <v>2022</v>
      </c>
      <c r="T63" s="280">
        <v>2021</v>
      </c>
      <c r="U63" s="280">
        <v>2021</v>
      </c>
      <c r="V63" s="280">
        <v>2021</v>
      </c>
      <c r="W63" s="280">
        <v>2021</v>
      </c>
      <c r="X63" s="280">
        <v>2021</v>
      </c>
      <c r="Y63" s="280">
        <v>2021</v>
      </c>
      <c r="Z63" s="280">
        <v>2014</v>
      </c>
      <c r="AA63" s="280">
        <v>2021</v>
      </c>
      <c r="AB63" s="280">
        <v>2021</v>
      </c>
      <c r="AC63" s="280">
        <v>2020</v>
      </c>
      <c r="AD63" s="280">
        <v>2021</v>
      </c>
      <c r="AE63" s="280">
        <v>2021</v>
      </c>
      <c r="AF63" s="280">
        <v>2021</v>
      </c>
      <c r="AG63" s="280">
        <v>2021</v>
      </c>
      <c r="AH63" s="280">
        <v>2016</v>
      </c>
      <c r="AI63" s="280">
        <v>2019</v>
      </c>
      <c r="AJ63" s="280">
        <v>2019</v>
      </c>
      <c r="AK63" s="280">
        <v>2019</v>
      </c>
      <c r="AL63" s="280">
        <v>2020</v>
      </c>
      <c r="AM63" s="280">
        <v>2019</v>
      </c>
      <c r="AN63" s="280">
        <v>2019</v>
      </c>
      <c r="AO63" s="280">
        <v>2020</v>
      </c>
      <c r="AP63" s="280">
        <v>2016</v>
      </c>
      <c r="AQ63" s="280">
        <v>2019</v>
      </c>
      <c r="AR63" s="280">
        <v>2020</v>
      </c>
      <c r="AS63" s="280">
        <v>2020</v>
      </c>
      <c r="AT63" s="280">
        <v>2020</v>
      </c>
      <c r="AU63" s="280">
        <v>2021</v>
      </c>
      <c r="AV63" s="280">
        <v>2020</v>
      </c>
      <c r="AW63" s="280">
        <v>2022</v>
      </c>
      <c r="AX63" s="280">
        <v>2020</v>
      </c>
      <c r="AY63" s="280">
        <v>2019</v>
      </c>
      <c r="AZ63" s="280">
        <v>2019</v>
      </c>
      <c r="BA63" s="280">
        <v>2019</v>
      </c>
      <c r="BB63" s="280">
        <v>2020</v>
      </c>
      <c r="BC63" s="280">
        <v>2020</v>
      </c>
      <c r="BD63" s="280">
        <v>2020</v>
      </c>
      <c r="BE63" s="280">
        <v>2021</v>
      </c>
      <c r="BF63" s="280">
        <v>2021</v>
      </c>
      <c r="BG63" s="280">
        <v>2019</v>
      </c>
      <c r="BH63" s="280">
        <v>2019</v>
      </c>
      <c r="BI63" s="280">
        <v>2021</v>
      </c>
      <c r="BJ63" s="280">
        <v>2021</v>
      </c>
      <c r="BK63" s="280">
        <v>2021</v>
      </c>
      <c r="BL63" s="280">
        <v>2021</v>
      </c>
      <c r="BM63" s="280">
        <v>2021</v>
      </c>
      <c r="BN63" s="280">
        <v>2020</v>
      </c>
      <c r="BO63" s="280">
        <v>2020</v>
      </c>
      <c r="BP63" s="280">
        <v>2015</v>
      </c>
      <c r="BQ63" s="280">
        <v>2022</v>
      </c>
      <c r="BR63" s="280">
        <v>2014</v>
      </c>
      <c r="BS63" s="280">
        <v>2014</v>
      </c>
      <c r="BT63" s="280">
        <v>2014</v>
      </c>
      <c r="BU63" s="280">
        <v>2022</v>
      </c>
      <c r="BV63" s="280">
        <v>2022</v>
      </c>
      <c r="BW63" s="280">
        <v>2022</v>
      </c>
      <c r="BX63" s="280">
        <v>2014</v>
      </c>
      <c r="BY63" s="280">
        <v>2019</v>
      </c>
      <c r="BZ63" s="280">
        <v>2019</v>
      </c>
      <c r="CA63" s="280">
        <v>2019</v>
      </c>
      <c r="CB63" s="280">
        <v>2019</v>
      </c>
      <c r="CC63" s="280">
        <v>2019</v>
      </c>
      <c r="CD63" s="280">
        <v>2019</v>
      </c>
      <c r="CE63" s="280">
        <v>2019</v>
      </c>
      <c r="CF63" s="280">
        <v>2021</v>
      </c>
      <c r="CG63" s="280">
        <v>2022</v>
      </c>
      <c r="CH63" s="280">
        <v>2022</v>
      </c>
      <c r="CI63" s="280">
        <v>2022</v>
      </c>
      <c r="CJ63" s="280">
        <v>2021</v>
      </c>
      <c r="CK63" s="280">
        <v>2020</v>
      </c>
      <c r="CL63" s="280">
        <v>2020</v>
      </c>
      <c r="CM63" s="280">
        <v>2014</v>
      </c>
      <c r="CN63" s="280">
        <v>2021</v>
      </c>
      <c r="CO63" s="280">
        <v>2021</v>
      </c>
      <c r="CP63" s="280">
        <v>2021</v>
      </c>
    </row>
    <row r="64" spans="1:94" ht="15.75" customHeight="1" x14ac:dyDescent="0.3">
      <c r="A64" s="118" t="str">
        <f>'Indicator Data'!C74</f>
        <v>Habiganj</v>
      </c>
      <c r="B64" s="49">
        <f>'Indicator Data'!D74</f>
        <v>6036</v>
      </c>
      <c r="C64" s="280">
        <v>2019</v>
      </c>
      <c r="D64" s="280">
        <v>2019</v>
      </c>
      <c r="E64" s="280">
        <v>2019</v>
      </c>
      <c r="F64" s="280">
        <v>2019</v>
      </c>
      <c r="G64" s="280">
        <v>2022</v>
      </c>
      <c r="H64" s="280">
        <v>2020</v>
      </c>
      <c r="I64" s="280">
        <v>2022</v>
      </c>
      <c r="J64" s="280">
        <v>2022</v>
      </c>
      <c r="K64" s="280">
        <v>2022</v>
      </c>
      <c r="L64" s="280">
        <v>2020</v>
      </c>
      <c r="M64" s="280">
        <v>2020</v>
      </c>
      <c r="N64" s="280">
        <v>2020</v>
      </c>
      <c r="O64" s="280">
        <v>2022</v>
      </c>
      <c r="P64" s="280">
        <v>2020</v>
      </c>
      <c r="Q64" s="280">
        <v>2020</v>
      </c>
      <c r="R64" s="280">
        <v>2022</v>
      </c>
      <c r="S64" s="280">
        <v>2022</v>
      </c>
      <c r="T64" s="280">
        <v>2021</v>
      </c>
      <c r="U64" s="280">
        <v>2021</v>
      </c>
      <c r="V64" s="280">
        <v>2021</v>
      </c>
      <c r="W64" s="280">
        <v>2021</v>
      </c>
      <c r="X64" s="280">
        <v>2021</v>
      </c>
      <c r="Y64" s="280">
        <v>2021</v>
      </c>
      <c r="Z64" s="280">
        <v>2014</v>
      </c>
      <c r="AA64" s="280">
        <v>2021</v>
      </c>
      <c r="AB64" s="280">
        <v>2021</v>
      </c>
      <c r="AC64" s="280">
        <v>2020</v>
      </c>
      <c r="AD64" s="280">
        <v>2021</v>
      </c>
      <c r="AE64" s="280">
        <v>2021</v>
      </c>
      <c r="AF64" s="280">
        <v>2021</v>
      </c>
      <c r="AG64" s="280">
        <v>2021</v>
      </c>
      <c r="AH64" s="280">
        <v>2016</v>
      </c>
      <c r="AI64" s="280">
        <v>2019</v>
      </c>
      <c r="AJ64" s="280">
        <v>2019</v>
      </c>
      <c r="AK64" s="280">
        <v>2019</v>
      </c>
      <c r="AL64" s="280">
        <v>2020</v>
      </c>
      <c r="AM64" s="280">
        <v>2019</v>
      </c>
      <c r="AN64" s="280">
        <v>2019</v>
      </c>
      <c r="AO64" s="280">
        <v>2020</v>
      </c>
      <c r="AP64" s="280">
        <v>2016</v>
      </c>
      <c r="AQ64" s="280">
        <v>2019</v>
      </c>
      <c r="AR64" s="280">
        <v>2020</v>
      </c>
      <c r="AS64" s="280">
        <v>2020</v>
      </c>
      <c r="AT64" s="280">
        <v>2020</v>
      </c>
      <c r="AU64" s="280">
        <v>2021</v>
      </c>
      <c r="AV64" s="280">
        <v>2020</v>
      </c>
      <c r="AW64" s="280">
        <v>2022</v>
      </c>
      <c r="AX64" s="280">
        <v>2020</v>
      </c>
      <c r="AY64" s="280">
        <v>2019</v>
      </c>
      <c r="AZ64" s="280">
        <v>2019</v>
      </c>
      <c r="BA64" s="280">
        <v>2019</v>
      </c>
      <c r="BB64" s="280">
        <v>2020</v>
      </c>
      <c r="BC64" s="280">
        <v>2020</v>
      </c>
      <c r="BD64" s="280">
        <v>2020</v>
      </c>
      <c r="BE64" s="280">
        <v>2021</v>
      </c>
      <c r="BF64" s="280">
        <v>2021</v>
      </c>
      <c r="BG64" s="280">
        <v>2019</v>
      </c>
      <c r="BH64" s="280">
        <v>2019</v>
      </c>
      <c r="BI64" s="280">
        <v>2021</v>
      </c>
      <c r="BJ64" s="280">
        <v>2021</v>
      </c>
      <c r="BK64" s="280">
        <v>2021</v>
      </c>
      <c r="BL64" s="280">
        <v>2021</v>
      </c>
      <c r="BM64" s="280">
        <v>2021</v>
      </c>
      <c r="BN64" s="280">
        <v>2020</v>
      </c>
      <c r="BO64" s="280">
        <v>2020</v>
      </c>
      <c r="BP64" s="280">
        <v>2015</v>
      </c>
      <c r="BQ64" s="280">
        <v>2022</v>
      </c>
      <c r="BR64" s="280">
        <v>2014</v>
      </c>
      <c r="BS64" s="280">
        <v>2014</v>
      </c>
      <c r="BT64" s="280">
        <v>2014</v>
      </c>
      <c r="BU64" s="280">
        <v>2022</v>
      </c>
      <c r="BV64" s="280">
        <v>2022</v>
      </c>
      <c r="BW64" s="280">
        <v>2022</v>
      </c>
      <c r="BX64" s="280">
        <v>2014</v>
      </c>
      <c r="BY64" s="280">
        <v>2019</v>
      </c>
      <c r="BZ64" s="280">
        <v>2019</v>
      </c>
      <c r="CA64" s="280">
        <v>2019</v>
      </c>
      <c r="CB64" s="280">
        <v>2019</v>
      </c>
      <c r="CC64" s="280">
        <v>2019</v>
      </c>
      <c r="CD64" s="280">
        <v>2019</v>
      </c>
      <c r="CE64" s="280">
        <v>2019</v>
      </c>
      <c r="CF64" s="280">
        <v>2021</v>
      </c>
      <c r="CG64" s="280">
        <v>2022</v>
      </c>
      <c r="CH64" s="280">
        <v>2022</v>
      </c>
      <c r="CI64" s="280">
        <v>2022</v>
      </c>
      <c r="CJ64" s="280">
        <v>2021</v>
      </c>
      <c r="CK64" s="280">
        <v>2020</v>
      </c>
      <c r="CL64" s="280">
        <v>2020</v>
      </c>
      <c r="CM64" s="280">
        <v>2014</v>
      </c>
      <c r="CN64" s="280">
        <v>2021</v>
      </c>
      <c r="CO64" s="280">
        <v>2021</v>
      </c>
      <c r="CP64" s="280">
        <v>2021</v>
      </c>
    </row>
    <row r="65" spans="1:94" ht="15.75" customHeight="1" x14ac:dyDescent="0.3">
      <c r="A65" s="118" t="str">
        <f>'Indicator Data'!C75</f>
        <v>Maulvibazar</v>
      </c>
      <c r="B65" s="49">
        <f>'Indicator Data'!D75</f>
        <v>6058</v>
      </c>
      <c r="C65" s="280">
        <v>2019</v>
      </c>
      <c r="D65" s="280">
        <v>2019</v>
      </c>
      <c r="E65" s="280">
        <v>2019</v>
      </c>
      <c r="F65" s="280">
        <v>2019</v>
      </c>
      <c r="G65" s="280">
        <v>2022</v>
      </c>
      <c r="H65" s="280">
        <v>2020</v>
      </c>
      <c r="I65" s="280">
        <v>2022</v>
      </c>
      <c r="J65" s="280">
        <v>2022</v>
      </c>
      <c r="K65" s="280">
        <v>2022</v>
      </c>
      <c r="L65" s="280">
        <v>2020</v>
      </c>
      <c r="M65" s="280">
        <v>2020</v>
      </c>
      <c r="N65" s="280">
        <v>2020</v>
      </c>
      <c r="O65" s="280">
        <v>2022</v>
      </c>
      <c r="P65" s="280">
        <v>2020</v>
      </c>
      <c r="Q65" s="280">
        <v>2020</v>
      </c>
      <c r="R65" s="280">
        <v>2022</v>
      </c>
      <c r="S65" s="280">
        <v>2022</v>
      </c>
      <c r="T65" s="280">
        <v>2021</v>
      </c>
      <c r="U65" s="280">
        <v>2021</v>
      </c>
      <c r="V65" s="280">
        <v>2021</v>
      </c>
      <c r="W65" s="280">
        <v>2021</v>
      </c>
      <c r="X65" s="280">
        <v>2021</v>
      </c>
      <c r="Y65" s="280">
        <v>2021</v>
      </c>
      <c r="Z65" s="280">
        <v>2014</v>
      </c>
      <c r="AA65" s="280">
        <v>2021</v>
      </c>
      <c r="AB65" s="280">
        <v>2021</v>
      </c>
      <c r="AC65" s="280">
        <v>2020</v>
      </c>
      <c r="AD65" s="280">
        <v>2021</v>
      </c>
      <c r="AE65" s="280">
        <v>2021</v>
      </c>
      <c r="AF65" s="280">
        <v>2021</v>
      </c>
      <c r="AG65" s="280">
        <v>2021</v>
      </c>
      <c r="AH65" s="280">
        <v>2016</v>
      </c>
      <c r="AI65" s="280">
        <v>2019</v>
      </c>
      <c r="AJ65" s="280">
        <v>2019</v>
      </c>
      <c r="AK65" s="280">
        <v>2019</v>
      </c>
      <c r="AL65" s="280">
        <v>2020</v>
      </c>
      <c r="AM65" s="280">
        <v>2019</v>
      </c>
      <c r="AN65" s="280">
        <v>2019</v>
      </c>
      <c r="AO65" s="280">
        <v>2020</v>
      </c>
      <c r="AP65" s="280">
        <v>2016</v>
      </c>
      <c r="AQ65" s="280">
        <v>2019</v>
      </c>
      <c r="AR65" s="280">
        <v>2020</v>
      </c>
      <c r="AS65" s="280">
        <v>2020</v>
      </c>
      <c r="AT65" s="280">
        <v>2020</v>
      </c>
      <c r="AU65" s="280">
        <v>2021</v>
      </c>
      <c r="AV65" s="280">
        <v>2020</v>
      </c>
      <c r="AW65" s="280">
        <v>2022</v>
      </c>
      <c r="AX65" s="280">
        <v>2020</v>
      </c>
      <c r="AY65" s="280">
        <v>2019</v>
      </c>
      <c r="AZ65" s="280">
        <v>2019</v>
      </c>
      <c r="BA65" s="280">
        <v>2019</v>
      </c>
      <c r="BB65" s="280">
        <v>2020</v>
      </c>
      <c r="BC65" s="280">
        <v>2020</v>
      </c>
      <c r="BD65" s="280">
        <v>2020</v>
      </c>
      <c r="BE65" s="280">
        <v>2021</v>
      </c>
      <c r="BF65" s="280">
        <v>2021</v>
      </c>
      <c r="BG65" s="280">
        <v>2019</v>
      </c>
      <c r="BH65" s="280">
        <v>2019</v>
      </c>
      <c r="BI65" s="280">
        <v>2021</v>
      </c>
      <c r="BJ65" s="280">
        <v>2021</v>
      </c>
      <c r="BK65" s="280">
        <v>2021</v>
      </c>
      <c r="BL65" s="280">
        <v>2021</v>
      </c>
      <c r="BM65" s="280">
        <v>2021</v>
      </c>
      <c r="BN65" s="280">
        <v>2020</v>
      </c>
      <c r="BO65" s="280">
        <v>2020</v>
      </c>
      <c r="BP65" s="280">
        <v>2015</v>
      </c>
      <c r="BQ65" s="280">
        <v>2022</v>
      </c>
      <c r="BR65" s="280">
        <v>2014</v>
      </c>
      <c r="BS65" s="280">
        <v>2014</v>
      </c>
      <c r="BT65" s="280">
        <v>2014</v>
      </c>
      <c r="BU65" s="280">
        <v>2022</v>
      </c>
      <c r="BV65" s="280">
        <v>2022</v>
      </c>
      <c r="BW65" s="280">
        <v>2022</v>
      </c>
      <c r="BX65" s="280">
        <v>2014</v>
      </c>
      <c r="BY65" s="280">
        <v>2019</v>
      </c>
      <c r="BZ65" s="280">
        <v>2019</v>
      </c>
      <c r="CA65" s="280">
        <v>2019</v>
      </c>
      <c r="CB65" s="280">
        <v>2019</v>
      </c>
      <c r="CC65" s="280">
        <v>2019</v>
      </c>
      <c r="CD65" s="280">
        <v>2019</v>
      </c>
      <c r="CE65" s="280">
        <v>2019</v>
      </c>
      <c r="CF65" s="280">
        <v>2021</v>
      </c>
      <c r="CG65" s="280">
        <v>2022</v>
      </c>
      <c r="CH65" s="280">
        <v>2022</v>
      </c>
      <c r="CI65" s="280">
        <v>2022</v>
      </c>
      <c r="CJ65" s="280">
        <v>2021</v>
      </c>
      <c r="CK65" s="280">
        <v>2020</v>
      </c>
      <c r="CL65" s="280">
        <v>2020</v>
      </c>
      <c r="CM65" s="280">
        <v>2014</v>
      </c>
      <c r="CN65" s="280">
        <v>2021</v>
      </c>
      <c r="CO65" s="280">
        <v>2021</v>
      </c>
      <c r="CP65" s="280">
        <v>2021</v>
      </c>
    </row>
    <row r="66" spans="1:94" ht="15.75" customHeight="1" x14ac:dyDescent="0.3">
      <c r="A66" s="118" t="str">
        <f>'Indicator Data'!C76</f>
        <v>Sunamganj</v>
      </c>
      <c r="B66" s="49">
        <f>'Indicator Data'!D76</f>
        <v>6090</v>
      </c>
      <c r="C66" s="280">
        <v>2019</v>
      </c>
      <c r="D66" s="280">
        <v>2019</v>
      </c>
      <c r="E66" s="280">
        <v>2019</v>
      </c>
      <c r="F66" s="280">
        <v>2019</v>
      </c>
      <c r="G66" s="280">
        <v>2022</v>
      </c>
      <c r="H66" s="280">
        <v>2020</v>
      </c>
      <c r="I66" s="280">
        <v>2022</v>
      </c>
      <c r="J66" s="280">
        <v>2022</v>
      </c>
      <c r="K66" s="280">
        <v>2022</v>
      </c>
      <c r="L66" s="280">
        <v>2020</v>
      </c>
      <c r="M66" s="280">
        <v>2020</v>
      </c>
      <c r="N66" s="280">
        <v>2020</v>
      </c>
      <c r="O66" s="280">
        <v>2022</v>
      </c>
      <c r="P66" s="280">
        <v>2020</v>
      </c>
      <c r="Q66" s="280">
        <v>2020</v>
      </c>
      <c r="R66" s="280">
        <v>2022</v>
      </c>
      <c r="S66" s="280">
        <v>2022</v>
      </c>
      <c r="T66" s="280">
        <v>2021</v>
      </c>
      <c r="U66" s="280">
        <v>2021</v>
      </c>
      <c r="V66" s="280">
        <v>2021</v>
      </c>
      <c r="W66" s="280">
        <v>2021</v>
      </c>
      <c r="X66" s="280">
        <v>2021</v>
      </c>
      <c r="Y66" s="280">
        <v>2021</v>
      </c>
      <c r="Z66" s="280">
        <v>2014</v>
      </c>
      <c r="AA66" s="280">
        <v>2021</v>
      </c>
      <c r="AB66" s="280">
        <v>2021</v>
      </c>
      <c r="AC66" s="280">
        <v>2020</v>
      </c>
      <c r="AD66" s="280">
        <v>2021</v>
      </c>
      <c r="AE66" s="280">
        <v>2021</v>
      </c>
      <c r="AF66" s="280">
        <v>2021</v>
      </c>
      <c r="AG66" s="280">
        <v>2021</v>
      </c>
      <c r="AH66" s="280">
        <v>2016</v>
      </c>
      <c r="AI66" s="280">
        <v>2019</v>
      </c>
      <c r="AJ66" s="280">
        <v>2019</v>
      </c>
      <c r="AK66" s="280">
        <v>2019</v>
      </c>
      <c r="AL66" s="280">
        <v>2020</v>
      </c>
      <c r="AM66" s="280">
        <v>2019</v>
      </c>
      <c r="AN66" s="280">
        <v>2019</v>
      </c>
      <c r="AO66" s="280">
        <v>2020</v>
      </c>
      <c r="AP66" s="280">
        <v>2016</v>
      </c>
      <c r="AQ66" s="280">
        <v>2019</v>
      </c>
      <c r="AR66" s="280">
        <v>2020</v>
      </c>
      <c r="AS66" s="280">
        <v>2020</v>
      </c>
      <c r="AT66" s="280">
        <v>2020</v>
      </c>
      <c r="AU66" s="280">
        <v>2021</v>
      </c>
      <c r="AV66" s="280">
        <v>2020</v>
      </c>
      <c r="AW66" s="280">
        <v>2022</v>
      </c>
      <c r="AX66" s="280">
        <v>2020</v>
      </c>
      <c r="AY66" s="280">
        <v>2019</v>
      </c>
      <c r="AZ66" s="280">
        <v>2019</v>
      </c>
      <c r="BA66" s="280">
        <v>2019</v>
      </c>
      <c r="BB66" s="280">
        <v>2020</v>
      </c>
      <c r="BC66" s="280">
        <v>2020</v>
      </c>
      <c r="BD66" s="280">
        <v>2020</v>
      </c>
      <c r="BE66" s="280">
        <v>2021</v>
      </c>
      <c r="BF66" s="280">
        <v>2021</v>
      </c>
      <c r="BG66" s="280">
        <v>2019</v>
      </c>
      <c r="BH66" s="280">
        <v>2019</v>
      </c>
      <c r="BI66" s="280">
        <v>2021</v>
      </c>
      <c r="BJ66" s="280">
        <v>2021</v>
      </c>
      <c r="BK66" s="280">
        <v>2021</v>
      </c>
      <c r="BL66" s="280">
        <v>2021</v>
      </c>
      <c r="BM66" s="280">
        <v>2021</v>
      </c>
      <c r="BN66" s="280">
        <v>2020</v>
      </c>
      <c r="BO66" s="280">
        <v>2020</v>
      </c>
      <c r="BP66" s="280">
        <v>2015</v>
      </c>
      <c r="BQ66" s="280">
        <v>2022</v>
      </c>
      <c r="BR66" s="280">
        <v>2014</v>
      </c>
      <c r="BS66" s="280">
        <v>2014</v>
      </c>
      <c r="BT66" s="280">
        <v>2014</v>
      </c>
      <c r="BU66" s="280">
        <v>2022</v>
      </c>
      <c r="BV66" s="280">
        <v>2022</v>
      </c>
      <c r="BW66" s="280">
        <v>2022</v>
      </c>
      <c r="BX66" s="280">
        <v>2014</v>
      </c>
      <c r="BY66" s="280">
        <v>2019</v>
      </c>
      <c r="BZ66" s="280">
        <v>2019</v>
      </c>
      <c r="CA66" s="280">
        <v>2019</v>
      </c>
      <c r="CB66" s="280">
        <v>2019</v>
      </c>
      <c r="CC66" s="280">
        <v>2019</v>
      </c>
      <c r="CD66" s="280">
        <v>2019</v>
      </c>
      <c r="CE66" s="280">
        <v>2019</v>
      </c>
      <c r="CF66" s="280">
        <v>2021</v>
      </c>
      <c r="CG66" s="280">
        <v>2022</v>
      </c>
      <c r="CH66" s="280">
        <v>2022</v>
      </c>
      <c r="CI66" s="280">
        <v>2022</v>
      </c>
      <c r="CJ66" s="280">
        <v>2021</v>
      </c>
      <c r="CK66" s="280">
        <v>2020</v>
      </c>
      <c r="CL66" s="280">
        <v>2020</v>
      </c>
      <c r="CM66" s="280">
        <v>2014</v>
      </c>
      <c r="CN66" s="280">
        <v>2021</v>
      </c>
      <c r="CO66" s="280">
        <v>2021</v>
      </c>
      <c r="CP66" s="280">
        <v>2021</v>
      </c>
    </row>
    <row r="67" spans="1:94" ht="15.75" customHeight="1" x14ac:dyDescent="0.3">
      <c r="A67" s="118" t="str">
        <f>'Indicator Data'!C77</f>
        <v>Sylhet</v>
      </c>
      <c r="B67" s="49">
        <f>'Indicator Data'!D77</f>
        <v>6091</v>
      </c>
      <c r="C67" s="280">
        <v>2019</v>
      </c>
      <c r="D67" s="280">
        <v>2019</v>
      </c>
      <c r="E67" s="280">
        <v>2019</v>
      </c>
      <c r="F67" s="280">
        <v>2019</v>
      </c>
      <c r="G67" s="280">
        <v>2022</v>
      </c>
      <c r="H67" s="280">
        <v>2020</v>
      </c>
      <c r="I67" s="280">
        <v>2022</v>
      </c>
      <c r="J67" s="280">
        <v>2022</v>
      </c>
      <c r="K67" s="280">
        <v>2022</v>
      </c>
      <c r="L67" s="280">
        <v>2020</v>
      </c>
      <c r="M67" s="280">
        <v>2020</v>
      </c>
      <c r="N67" s="280">
        <v>2020</v>
      </c>
      <c r="O67" s="280">
        <v>2022</v>
      </c>
      <c r="P67" s="280">
        <v>2020</v>
      </c>
      <c r="Q67" s="280">
        <v>2020</v>
      </c>
      <c r="R67" s="280">
        <v>2022</v>
      </c>
      <c r="S67" s="280">
        <v>2022</v>
      </c>
      <c r="T67" s="280">
        <v>2021</v>
      </c>
      <c r="U67" s="280">
        <v>2021</v>
      </c>
      <c r="V67" s="280">
        <v>2021</v>
      </c>
      <c r="W67" s="280">
        <v>2021</v>
      </c>
      <c r="X67" s="280">
        <v>2021</v>
      </c>
      <c r="Y67" s="280">
        <v>2021</v>
      </c>
      <c r="Z67" s="280">
        <v>2014</v>
      </c>
      <c r="AA67" s="280">
        <v>2021</v>
      </c>
      <c r="AB67" s="280">
        <v>2021</v>
      </c>
      <c r="AC67" s="280">
        <v>2020</v>
      </c>
      <c r="AD67" s="280">
        <v>2021</v>
      </c>
      <c r="AE67" s="280">
        <v>2021</v>
      </c>
      <c r="AF67" s="280">
        <v>2021</v>
      </c>
      <c r="AG67" s="280">
        <v>2021</v>
      </c>
      <c r="AH67" s="280">
        <v>2016</v>
      </c>
      <c r="AI67" s="280">
        <v>2019</v>
      </c>
      <c r="AJ67" s="280">
        <v>2019</v>
      </c>
      <c r="AK67" s="280">
        <v>2019</v>
      </c>
      <c r="AL67" s="280">
        <v>2020</v>
      </c>
      <c r="AM67" s="280">
        <v>2019</v>
      </c>
      <c r="AN67" s="280">
        <v>2019</v>
      </c>
      <c r="AO67" s="280">
        <v>2020</v>
      </c>
      <c r="AP67" s="280">
        <v>2016</v>
      </c>
      <c r="AQ67" s="280">
        <v>2019</v>
      </c>
      <c r="AR67" s="280">
        <v>2020</v>
      </c>
      <c r="AS67" s="280">
        <v>2020</v>
      </c>
      <c r="AT67" s="280">
        <v>2020</v>
      </c>
      <c r="AU67" s="280">
        <v>2021</v>
      </c>
      <c r="AV67" s="280">
        <v>2020</v>
      </c>
      <c r="AW67" s="280">
        <v>2022</v>
      </c>
      <c r="AX67" s="280">
        <v>2020</v>
      </c>
      <c r="AY67" s="280">
        <v>2019</v>
      </c>
      <c r="AZ67" s="280">
        <v>2019</v>
      </c>
      <c r="BA67" s="280">
        <v>2019</v>
      </c>
      <c r="BB67" s="280">
        <v>2020</v>
      </c>
      <c r="BC67" s="280">
        <v>2020</v>
      </c>
      <c r="BD67" s="280">
        <v>2020</v>
      </c>
      <c r="BE67" s="280">
        <v>2021</v>
      </c>
      <c r="BF67" s="280">
        <v>2021</v>
      </c>
      <c r="BG67" s="280">
        <v>2019</v>
      </c>
      <c r="BH67" s="280">
        <v>2019</v>
      </c>
      <c r="BI67" s="280">
        <v>2021</v>
      </c>
      <c r="BJ67" s="280">
        <v>2021</v>
      </c>
      <c r="BK67" s="280">
        <v>2021</v>
      </c>
      <c r="BL67" s="280">
        <v>2021</v>
      </c>
      <c r="BM67" s="280">
        <v>2021</v>
      </c>
      <c r="BN67" s="280">
        <v>2020</v>
      </c>
      <c r="BO67" s="280">
        <v>2020</v>
      </c>
      <c r="BP67" s="280">
        <v>2015</v>
      </c>
      <c r="BQ67" s="280">
        <v>2022</v>
      </c>
      <c r="BR67" s="280">
        <v>2014</v>
      </c>
      <c r="BS67" s="280">
        <v>2014</v>
      </c>
      <c r="BT67" s="280">
        <v>2014</v>
      </c>
      <c r="BU67" s="280">
        <v>2022</v>
      </c>
      <c r="BV67" s="280">
        <v>2022</v>
      </c>
      <c r="BW67" s="280">
        <v>2022</v>
      </c>
      <c r="BX67" s="280">
        <v>2014</v>
      </c>
      <c r="BY67" s="280">
        <v>2019</v>
      </c>
      <c r="BZ67" s="280">
        <v>2019</v>
      </c>
      <c r="CA67" s="280">
        <v>2019</v>
      </c>
      <c r="CB67" s="280">
        <v>2019</v>
      </c>
      <c r="CC67" s="280">
        <v>2019</v>
      </c>
      <c r="CD67" s="280">
        <v>2019</v>
      </c>
      <c r="CE67" s="280">
        <v>2019</v>
      </c>
      <c r="CF67" s="280">
        <v>2021</v>
      </c>
      <c r="CG67" s="280">
        <v>2022</v>
      </c>
      <c r="CH67" s="280">
        <v>2022</v>
      </c>
      <c r="CI67" s="280">
        <v>2022</v>
      </c>
      <c r="CJ67" s="280">
        <v>2021</v>
      </c>
      <c r="CK67" s="280">
        <v>2020</v>
      </c>
      <c r="CL67" s="280">
        <v>2020</v>
      </c>
      <c r="CM67" s="280">
        <v>2014</v>
      </c>
      <c r="CN67" s="280">
        <v>2021</v>
      </c>
      <c r="CO67" s="280">
        <v>2021</v>
      </c>
      <c r="CP67" s="280">
        <v>2021</v>
      </c>
    </row>
    <row r="68" spans="1:94" ht="15.7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row>
    <row r="69" spans="1:94" ht="15.7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row>
    <row r="70" spans="1:94" ht="15.7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row>
    <row r="71" spans="1:94" ht="15.7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row>
    <row r="72" spans="1:94" ht="15.7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row>
    <row r="73" spans="1:94" ht="15.7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row>
    <row r="74" spans="1:94" ht="15.7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row>
    <row r="75" spans="1:94" ht="15.7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row>
    <row r="76" spans="1:94" ht="15.7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row>
    <row r="77" spans="1:94" ht="15.7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row>
    <row r="78" spans="1:94" ht="15.7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row>
    <row r="79" spans="1:94" ht="15.7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row>
    <row r="80" spans="1:94" ht="15.7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row>
    <row r="81" spans="1:53" ht="15.7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row>
    <row r="82" spans="1:53" ht="15.7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row>
    <row r="83" spans="1:53" ht="15.7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row>
    <row r="84" spans="1:53" ht="15.7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row>
    <row r="85" spans="1:53" ht="15.7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row>
    <row r="86" spans="1:53" ht="15.7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row>
    <row r="87" spans="1:53" ht="15.7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row>
    <row r="88" spans="1:53" ht="15.7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row>
    <row r="89" spans="1:53" ht="15.7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row>
    <row r="90" spans="1:53" ht="15.7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row>
    <row r="91" spans="1:53" ht="15.7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row>
    <row r="92" spans="1:53" ht="15.7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row>
    <row r="93" spans="1:53" ht="15.7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row>
    <row r="94" spans="1:53" ht="15.7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row>
    <row r="95" spans="1:53" ht="15.7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row>
    <row r="96" spans="1:53" ht="15.7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row>
    <row r="97" spans="1:53" ht="15.7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row>
    <row r="98" spans="1:53" ht="15.7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row>
    <row r="99" spans="1:53" ht="15.7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row>
    <row r="100" spans="1:53" ht="15.7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row>
    <row r="101" spans="1:53" ht="15.7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row>
    <row r="102" spans="1:53" ht="15.7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row>
    <row r="103" spans="1:53" ht="15.7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row>
    <row r="104" spans="1:53" ht="15.7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row>
    <row r="105" spans="1:53" ht="15.7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row>
    <row r="106" spans="1:53" ht="15.7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row>
    <row r="107" spans="1:53" ht="15.7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row>
    <row r="108" spans="1:53" ht="15.7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row>
    <row r="109" spans="1:53" ht="15.7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row>
    <row r="110" spans="1:53" ht="15.7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row>
    <row r="111" spans="1:53" ht="15.7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row>
    <row r="112" spans="1:53" ht="15.7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row>
    <row r="113" spans="1:53" ht="15.7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row>
    <row r="114" spans="1:53" ht="15.7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row>
    <row r="115" spans="1:53" ht="15.7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row>
    <row r="116" spans="1:53" ht="15.7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row>
    <row r="117" spans="1:53" ht="15.7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row>
    <row r="118" spans="1:53" ht="15.7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row>
    <row r="119" spans="1:53" ht="15.7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row>
    <row r="120" spans="1:53" ht="15.7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row>
    <row r="121" spans="1:53" ht="15.7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row>
    <row r="122" spans="1:53" ht="15.7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row>
    <row r="123" spans="1:53" ht="15.7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row>
    <row r="124" spans="1:53" ht="15.7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row>
    <row r="125" spans="1:53" ht="15.7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row>
    <row r="126" spans="1:53" ht="15.7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row>
    <row r="127" spans="1:53" ht="15.7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row>
    <row r="128" spans="1:53" ht="15.7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row>
    <row r="129" spans="1:53" ht="15.7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row>
    <row r="130" spans="1:53" ht="15.7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row>
    <row r="131" spans="1:53" ht="15.7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row>
    <row r="132" spans="1:53" ht="15.7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row>
    <row r="133" spans="1:53" ht="15.7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row>
    <row r="134" spans="1:53" ht="15.7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row>
    <row r="135" spans="1:53" ht="15.7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row>
    <row r="136" spans="1:53" ht="15.7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row>
    <row r="137" spans="1:53" ht="15.7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row>
    <row r="138" spans="1:53" ht="15.7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row>
    <row r="139" spans="1:53" ht="15.7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row>
    <row r="140" spans="1:53" ht="15.7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row>
    <row r="141" spans="1:53" ht="15.7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row>
    <row r="142" spans="1:53" ht="15.7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row>
    <row r="143" spans="1:53" ht="15.7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row>
    <row r="144" spans="1:53" ht="15.7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row>
    <row r="145" spans="1:53" ht="15.7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row>
    <row r="146" spans="1:53" ht="15.7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row>
    <row r="147" spans="1:53" ht="15.7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row>
    <row r="148" spans="1:53" ht="15.7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row>
    <row r="149" spans="1:53" ht="15.7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row>
    <row r="150" spans="1:53" ht="15.7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row>
    <row r="151" spans="1:53" ht="15.7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row>
    <row r="152" spans="1:53" ht="15.7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row>
    <row r="153" spans="1:53" ht="15.7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row>
    <row r="154" spans="1:53" ht="15.7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row>
    <row r="155" spans="1:53" ht="15.7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row>
    <row r="156" spans="1:53" ht="15.7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row>
    <row r="157" spans="1:53" ht="15.7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row>
    <row r="158" spans="1:53" ht="15.7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row>
    <row r="159" spans="1:53" ht="15.7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row>
    <row r="160" spans="1:53" ht="15.7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row>
    <row r="161" spans="1:53" ht="15.7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row>
    <row r="162" spans="1:53" ht="15.7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row>
    <row r="163" spans="1:53" ht="15.7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row>
    <row r="164" spans="1:53" ht="15.7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row>
    <row r="165" spans="1:53" ht="15.7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row>
    <row r="166" spans="1:53" ht="15.7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row>
    <row r="167" spans="1:53" ht="15.7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row>
    <row r="168" spans="1:53" ht="15.7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row>
    <row r="169" spans="1:53" ht="15.7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row>
    <row r="170" spans="1:53" ht="15.7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row>
    <row r="171" spans="1:53" ht="15.7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row>
    <row r="172" spans="1:53" ht="15.7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row>
    <row r="173" spans="1:53" ht="15.7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row>
    <row r="174" spans="1:53" ht="15.7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row>
    <row r="175" spans="1:53" ht="15.7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row>
    <row r="176" spans="1:53" ht="15.7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row>
    <row r="177" spans="1:53" ht="15.7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row>
    <row r="178" spans="1:53" ht="15.7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row>
    <row r="179" spans="1:53" ht="15.7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row>
    <row r="180" spans="1:53" ht="15.7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row>
    <row r="181" spans="1:53" ht="15.7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row>
    <row r="182" spans="1:53" ht="15.7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row>
    <row r="183" spans="1:53" ht="15.7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row>
    <row r="184" spans="1:53" ht="15.7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row>
    <row r="185" spans="1:53" ht="15.7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row>
    <row r="186" spans="1:53" ht="15.7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row>
    <row r="187" spans="1:53" ht="15.7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row>
    <row r="188" spans="1:53" ht="15.7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row>
    <row r="189" spans="1:53" ht="15.7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row>
    <row r="190" spans="1:53" ht="15.7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row>
    <row r="191" spans="1:53" ht="15.7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row>
    <row r="192" spans="1:53" ht="15.7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row>
    <row r="193" spans="1:53" ht="15.7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row>
    <row r="194" spans="1:53" ht="15.7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row>
    <row r="195" spans="1:53" ht="15.7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row>
    <row r="196" spans="1:53" ht="15.7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row>
    <row r="197" spans="1:53" ht="15.7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row>
    <row r="198" spans="1:53" ht="15.7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row>
    <row r="199" spans="1:53" ht="15.7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row>
    <row r="200" spans="1:53" ht="15.7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row>
    <row r="201" spans="1:53" ht="15.7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row>
    <row r="202" spans="1:53" ht="15.7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row>
    <row r="203" spans="1:53" ht="15.7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row>
    <row r="204" spans="1:53" ht="15.7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row>
    <row r="205" spans="1:53" ht="15.7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row>
    <row r="206" spans="1:53" ht="15.7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row>
    <row r="207" spans="1:53" ht="15.7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row>
    <row r="208" spans="1:53" ht="15.7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row>
    <row r="209" spans="1:53" ht="15.7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row>
    <row r="210" spans="1:53" ht="15.7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row>
    <row r="211" spans="1:53" ht="15.7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row>
    <row r="212" spans="1:53" ht="15.7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row>
    <row r="213" spans="1:53" ht="15.7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row>
    <row r="214" spans="1:53" ht="15.7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row>
    <row r="215" spans="1:53" ht="15.7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row>
    <row r="216" spans="1:53" ht="15.7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row>
    <row r="217" spans="1:53" ht="15.7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row>
    <row r="218" spans="1:53" ht="15.7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row>
    <row r="219" spans="1:53" ht="15.7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row>
    <row r="220" spans="1:53" ht="15.7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row>
    <row r="221" spans="1:53" ht="15.7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row>
    <row r="222" spans="1:53" ht="15.7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row>
    <row r="223" spans="1:53" ht="15.7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row>
    <row r="224" spans="1:53" ht="15.7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row>
    <row r="225" spans="1:53" ht="15.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row>
    <row r="226" spans="1:53" ht="15.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row>
    <row r="227" spans="1:53" ht="15.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row>
    <row r="228" spans="1:53" ht="15.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row>
    <row r="229" spans="1:53" ht="15.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row>
    <row r="230" spans="1:53" ht="15.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row>
    <row r="231" spans="1:53" ht="15.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row>
    <row r="232" spans="1:53" ht="15.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row>
    <row r="233" spans="1:53" ht="15.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row>
    <row r="234" spans="1:53" ht="15.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row>
    <row r="235" spans="1:53" ht="15.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row>
    <row r="236" spans="1:53" ht="15.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row>
    <row r="237" spans="1:53" ht="15.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row>
    <row r="238" spans="1:53"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row>
    <row r="239" spans="1:53"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row>
    <row r="240" spans="1:53"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row>
    <row r="241" spans="1:53"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row>
    <row r="242" spans="1:53"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row>
    <row r="243" spans="1:53"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row>
    <row r="244" spans="1:53"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row>
    <row r="245" spans="1:53"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row>
    <row r="246" spans="1:53"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row>
    <row r="247" spans="1:53"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row>
    <row r="248" spans="1:53"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row>
    <row r="249" spans="1:53"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row>
    <row r="250" spans="1:53"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row>
    <row r="251" spans="1:53"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row>
    <row r="252" spans="1:53"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row>
    <row r="253" spans="1:53"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row>
    <row r="254" spans="1:53"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row>
    <row r="255" spans="1:53"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row>
    <row r="256" spans="1:53"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row>
    <row r="257" spans="1:53"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row>
    <row r="258" spans="1:53"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row>
    <row r="259" spans="1:53"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row>
    <row r="260" spans="1:53"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row>
    <row r="261" spans="1:53"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row>
    <row r="262" spans="1:53"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row>
    <row r="263" spans="1:53"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row>
    <row r="264" spans="1:53"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row>
    <row r="265" spans="1:53"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row>
    <row r="266" spans="1:53"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row>
    <row r="267" spans="1:53"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row>
    <row r="268" spans="1:53"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row>
    <row r="269" spans="1:53"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row>
    <row r="270" spans="1:53"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row>
    <row r="271" spans="1:53"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row>
    <row r="272" spans="1:53"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row>
    <row r="273" spans="1:53"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row>
    <row r="274" spans="1:53"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row>
    <row r="275" spans="1:53"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row>
    <row r="276" spans="1:53"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row>
    <row r="277" spans="1:53"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row>
    <row r="278" spans="1:53"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row>
    <row r="279" spans="1:53"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row>
    <row r="280" spans="1:53"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row>
    <row r="281" spans="1:53"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row>
    <row r="282" spans="1:53"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row>
    <row r="283" spans="1:53"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row>
    <row r="284" spans="1:53"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row>
    <row r="285" spans="1:53"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row>
    <row r="286" spans="1:53"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row>
    <row r="287" spans="1:53"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row>
    <row r="288" spans="1:53"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row>
    <row r="289" spans="1:53"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row>
    <row r="290" spans="1:53"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row>
    <row r="291" spans="1:53"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row>
    <row r="292" spans="1:53"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row>
    <row r="293" spans="1:53"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row>
    <row r="294" spans="1:53"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row>
    <row r="295" spans="1:53"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row>
    <row r="296" spans="1:53"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row>
    <row r="297" spans="1:53"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row>
    <row r="298" spans="1:53"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row>
    <row r="299" spans="1:53"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row>
    <row r="300" spans="1:53"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row>
    <row r="301" spans="1:53"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row>
    <row r="302" spans="1:53"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row>
    <row r="303" spans="1:53"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row>
    <row r="304" spans="1:53"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row>
    <row r="305" spans="1:53"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row>
    <row r="306" spans="1:53"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row>
    <row r="307" spans="1:53"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row>
    <row r="308" spans="1:53"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row>
    <row r="309" spans="1:53"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row>
    <row r="310" spans="1:53"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row>
    <row r="311" spans="1:53"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row>
    <row r="312" spans="1:53"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row>
    <row r="313" spans="1:53"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row>
    <row r="314" spans="1:53"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row>
    <row r="315" spans="1:53"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row>
    <row r="316" spans="1:53"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row>
    <row r="317" spans="1:53"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row>
    <row r="318" spans="1:53"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row>
    <row r="319" spans="1:53"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row>
    <row r="320" spans="1:53"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row>
    <row r="321" spans="1:53"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row>
    <row r="322" spans="1:53"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row>
    <row r="323" spans="1:53"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row>
    <row r="324" spans="1:53"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row>
    <row r="325" spans="1:53"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row>
    <row r="326" spans="1:53"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row>
    <row r="327" spans="1:53"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row>
    <row r="328" spans="1:53"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row>
    <row r="329" spans="1:53"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row>
    <row r="330" spans="1:53"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row>
    <row r="331" spans="1:53"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row>
    <row r="332" spans="1:53"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row>
    <row r="333" spans="1:53"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row>
    <row r="334" spans="1:53"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row>
    <row r="335" spans="1:53"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row>
    <row r="336" spans="1:53"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row>
    <row r="337" spans="1:53"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row>
    <row r="338" spans="1:53"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row>
    <row r="339" spans="1:53"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row>
    <row r="340" spans="1:53"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row>
    <row r="341" spans="1:53"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row>
    <row r="342" spans="1:53"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row>
    <row r="343" spans="1:53"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row>
    <row r="344" spans="1:53"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row>
    <row r="345" spans="1:53"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row>
    <row r="346" spans="1:53"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row>
    <row r="347" spans="1:53"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row>
    <row r="348" spans="1:53"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row>
    <row r="349" spans="1:53"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row>
    <row r="350" spans="1:53"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row>
    <row r="351" spans="1:53"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row>
    <row r="352" spans="1:53"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row>
    <row r="353" spans="1:53"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row>
    <row r="354" spans="1:53"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row>
    <row r="355" spans="1:53"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row>
    <row r="356" spans="1:53"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row>
    <row r="357" spans="1:53"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row>
    <row r="358" spans="1:53"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row>
    <row r="359" spans="1:53"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row>
    <row r="360" spans="1:53"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row>
    <row r="361" spans="1:53"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row>
    <row r="362" spans="1:53"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row>
    <row r="363" spans="1:53"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row>
    <row r="364" spans="1:53"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row>
    <row r="365" spans="1:53"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row>
    <row r="366" spans="1:53"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row>
    <row r="367" spans="1:53"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row>
    <row r="368" spans="1:53"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row>
    <row r="369" spans="1:53"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row>
    <row r="370" spans="1:53"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row>
    <row r="371" spans="1:53"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row>
    <row r="372" spans="1:53"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row>
    <row r="373" spans="1:53"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row>
    <row r="374" spans="1:53"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row>
    <row r="375" spans="1:53"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row>
    <row r="376" spans="1:53"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row>
    <row r="377" spans="1:53"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row>
    <row r="378" spans="1:53"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row>
    <row r="379" spans="1:53"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row>
    <row r="380" spans="1:53"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row>
    <row r="381" spans="1:53"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row>
    <row r="382" spans="1:53"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row>
    <row r="383" spans="1:53"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row>
    <row r="384" spans="1:53"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row>
    <row r="385" spans="1:53"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row>
    <row r="386" spans="1:53"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row>
    <row r="387" spans="1:53"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row>
    <row r="388" spans="1:53"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row>
    <row r="389" spans="1:53"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row>
    <row r="390" spans="1:53"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row>
    <row r="391" spans="1:53"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row>
    <row r="392" spans="1:53"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row>
    <row r="393" spans="1:53"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row>
    <row r="394" spans="1:53"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row>
    <row r="395" spans="1:53"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row>
    <row r="396" spans="1:53"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row>
    <row r="397" spans="1:53"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row>
    <row r="398" spans="1:53"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row>
    <row r="399" spans="1:53"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row>
    <row r="400" spans="1:53"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row>
    <row r="401" spans="1:53"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row>
    <row r="402" spans="1:53"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row>
    <row r="403" spans="1:53"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row>
    <row r="404" spans="1:53"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row>
    <row r="405" spans="1:53"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row>
    <row r="406" spans="1:53"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row>
    <row r="407" spans="1:53"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row>
    <row r="408" spans="1:53"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row>
    <row r="409" spans="1:53"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row>
    <row r="410" spans="1:53"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row>
    <row r="411" spans="1:53"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row>
    <row r="412" spans="1:53"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row>
    <row r="413" spans="1:53"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row>
    <row r="414" spans="1:53"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row>
    <row r="415" spans="1:53"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row>
    <row r="416" spans="1:53"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row>
    <row r="417" spans="1:53"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row>
    <row r="418" spans="1:53"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row>
    <row r="419" spans="1:53"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row>
    <row r="420" spans="1:53"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row>
    <row r="421" spans="1:53"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row>
    <row r="422" spans="1:53"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row>
    <row r="423" spans="1:53"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row>
    <row r="424" spans="1:53"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row>
    <row r="425" spans="1:53"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row>
    <row r="426" spans="1:53"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row>
    <row r="427" spans="1:53"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row>
    <row r="428" spans="1:53"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row>
    <row r="429" spans="1:53"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row>
    <row r="430" spans="1:53"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row>
    <row r="431" spans="1:53"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row>
    <row r="432" spans="1:53"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row>
    <row r="433" spans="1:53"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row>
    <row r="434" spans="1:53"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row>
    <row r="435" spans="1:53"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row>
    <row r="436" spans="1:53"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row>
    <row r="437" spans="1:53"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row>
    <row r="438" spans="1:53"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row>
    <row r="439" spans="1:53"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row>
    <row r="440" spans="1:53"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row>
    <row r="441" spans="1:53"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row>
    <row r="442" spans="1:53"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row>
    <row r="443" spans="1:53"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row>
    <row r="444" spans="1:53"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row>
    <row r="445" spans="1:53"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row>
    <row r="446" spans="1:53"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row>
    <row r="447" spans="1:53"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row>
    <row r="448" spans="1:53"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row>
    <row r="449" spans="1:53"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row>
    <row r="450" spans="1:53"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row>
    <row r="451" spans="1:53"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row>
    <row r="452" spans="1:53"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row>
    <row r="453" spans="1:53"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row>
    <row r="454" spans="1:53"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row>
    <row r="455" spans="1:53"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row>
    <row r="456" spans="1:53"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row>
    <row r="457" spans="1:53"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row>
    <row r="458" spans="1:53"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row>
    <row r="459" spans="1:53"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row>
    <row r="460" spans="1:53"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row>
    <row r="461" spans="1:53"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row>
    <row r="462" spans="1:53"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row>
    <row r="463" spans="1:53"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row>
    <row r="464" spans="1:53"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row>
    <row r="465" spans="1:53"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row>
    <row r="466" spans="1:53"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row>
    <row r="467" spans="1:53"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row>
    <row r="468" spans="1:53"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row>
    <row r="469" spans="1:53"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row>
    <row r="470" spans="1:53"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row>
    <row r="471" spans="1:53"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row>
    <row r="472" spans="1:53"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row>
    <row r="473" spans="1:53"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row>
    <row r="474" spans="1:53"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row>
    <row r="475" spans="1:53"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row>
    <row r="476" spans="1:53"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row>
    <row r="477" spans="1:53"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row>
    <row r="478" spans="1:53"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row>
    <row r="479" spans="1:53"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row>
    <row r="480" spans="1:53"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row>
    <row r="481" spans="1:53"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row>
    <row r="482" spans="1:53"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row>
    <row r="483" spans="1:53"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row>
    <row r="484" spans="1:53"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row>
    <row r="485" spans="1:53"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row>
    <row r="486" spans="1:53"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row>
    <row r="487" spans="1:53"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row>
    <row r="488" spans="1:53"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row>
    <row r="489" spans="1:53"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row>
    <row r="490" spans="1:53"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row>
    <row r="491" spans="1:53"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row>
    <row r="492" spans="1:53"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row>
    <row r="493" spans="1:53"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row>
    <row r="494" spans="1:53"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row>
    <row r="495" spans="1:53"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row>
    <row r="496" spans="1:53"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row>
    <row r="497" spans="1:53"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row>
    <row r="498" spans="1:53"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row>
    <row r="499" spans="1:53"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row>
    <row r="500" spans="1:53"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row>
    <row r="501" spans="1:53"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row>
    <row r="502" spans="1:53"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row>
    <row r="503" spans="1:53"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row>
    <row r="504" spans="1:53"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row>
    <row r="505" spans="1:53"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row>
    <row r="506" spans="1:53"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row>
    <row r="507" spans="1:53"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row>
    <row r="508" spans="1:53"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row>
    <row r="509" spans="1:53"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row>
    <row r="510" spans="1:53"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row>
    <row r="511" spans="1:53"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row>
    <row r="512" spans="1:53"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row>
    <row r="513" spans="1:53"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row>
    <row r="514" spans="1:53"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row>
    <row r="515" spans="1:53"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row>
    <row r="516" spans="1:53"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row>
    <row r="517" spans="1:53"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row>
    <row r="518" spans="1:53"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row>
    <row r="519" spans="1:53"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row>
    <row r="520" spans="1:53"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row>
    <row r="521" spans="1:53"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row>
    <row r="522" spans="1:53"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row>
    <row r="523" spans="1:53"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row>
    <row r="524" spans="1:53"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row>
    <row r="525" spans="1:53"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row>
    <row r="526" spans="1:53"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row>
    <row r="527" spans="1:53"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row>
    <row r="528" spans="1:53"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row>
    <row r="529" spans="1:53"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row>
    <row r="530" spans="1:53"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row>
    <row r="531" spans="1:53"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row>
    <row r="532" spans="1:53"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row>
    <row r="533" spans="1:53"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row>
    <row r="534" spans="1:53"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row>
    <row r="535" spans="1:53"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row>
    <row r="536" spans="1:53"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row>
    <row r="537" spans="1:53"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row>
    <row r="538" spans="1:53"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row>
    <row r="539" spans="1:53"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row>
    <row r="540" spans="1:53"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row>
    <row r="541" spans="1:53"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row>
    <row r="542" spans="1:53"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row>
    <row r="543" spans="1:53"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row>
    <row r="544" spans="1:53"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row>
    <row r="545" spans="1:53"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row>
    <row r="546" spans="1:53"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row>
    <row r="547" spans="1:53"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row>
    <row r="548" spans="1:53"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row>
    <row r="549" spans="1:53"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row>
    <row r="550" spans="1:53"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row>
    <row r="551" spans="1:53"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row>
    <row r="552" spans="1:53"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row>
    <row r="553" spans="1:53"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row>
    <row r="554" spans="1:53"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row>
    <row r="555" spans="1:53"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row>
    <row r="556" spans="1:53"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row>
    <row r="557" spans="1:53"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row>
    <row r="558" spans="1:53"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row>
    <row r="559" spans="1:53"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row>
    <row r="560" spans="1:53"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row>
    <row r="561" spans="1:53"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row>
    <row r="562" spans="1:53"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row>
    <row r="563" spans="1:53"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row>
    <row r="564" spans="1:53"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row>
    <row r="565" spans="1:53"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row>
    <row r="566" spans="1:53"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row>
    <row r="567" spans="1:53"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row>
    <row r="568" spans="1:53"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row>
    <row r="569" spans="1:53"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row>
    <row r="570" spans="1:53"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row>
    <row r="571" spans="1:53"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row>
    <row r="572" spans="1:53"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row>
    <row r="573" spans="1:53"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row>
    <row r="574" spans="1:53"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row>
    <row r="575" spans="1:53"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row>
    <row r="576" spans="1:53"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row>
    <row r="577" spans="1:53"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row>
    <row r="578" spans="1:53"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row>
    <row r="579" spans="1:53"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row>
    <row r="580" spans="1:53"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row>
    <row r="581" spans="1:53"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row>
    <row r="582" spans="1:53"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row>
    <row r="583" spans="1:53"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row>
    <row r="584" spans="1:53"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row>
    <row r="585" spans="1:53"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row>
    <row r="586" spans="1:53"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row>
    <row r="587" spans="1:53"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row>
    <row r="588" spans="1:53"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row>
    <row r="589" spans="1:53"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row>
    <row r="590" spans="1:53"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row>
    <row r="591" spans="1:53"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row>
    <row r="592" spans="1:53"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row>
    <row r="593" spans="1:53"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row>
    <row r="594" spans="1:53"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row>
    <row r="595" spans="1:53"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row>
    <row r="596" spans="1:53"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row>
    <row r="597" spans="1:53"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row>
    <row r="598" spans="1:53"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row>
    <row r="599" spans="1:53"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row>
    <row r="600" spans="1:53"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row>
    <row r="601" spans="1:53"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row>
    <row r="602" spans="1:53"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row>
    <row r="603" spans="1:53"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row>
    <row r="604" spans="1:53"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row>
    <row r="605" spans="1:53"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row>
    <row r="606" spans="1:53"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row>
    <row r="607" spans="1:53"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row>
    <row r="608" spans="1:53"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row>
    <row r="609" spans="1:53"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row>
    <row r="610" spans="1:53"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row>
    <row r="611" spans="1:53"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row>
    <row r="612" spans="1:53"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row>
    <row r="613" spans="1:53"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row>
    <row r="614" spans="1:53"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row>
    <row r="615" spans="1:53"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row>
    <row r="616" spans="1:53"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row>
    <row r="617" spans="1:53"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row>
    <row r="618" spans="1:53"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row>
    <row r="619" spans="1:53"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row>
    <row r="620" spans="1:53"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row>
    <row r="621" spans="1:53"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row>
    <row r="622" spans="1:53"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row>
    <row r="623" spans="1:53" ht="15.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row>
    <row r="624" spans="1:53" ht="15.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row>
    <row r="625" spans="1:53" ht="15.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row>
    <row r="626" spans="1:53" ht="15.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row>
    <row r="627" spans="1:53" ht="15.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row>
    <row r="628" spans="1:53" ht="15.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row>
    <row r="629" spans="1:53" ht="15.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row>
    <row r="630" spans="1:53" ht="15.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row>
    <row r="631" spans="1:53" ht="15.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row>
    <row r="632" spans="1:53" ht="15.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row>
    <row r="633" spans="1:53"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row>
    <row r="634" spans="1:53" ht="15.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row>
    <row r="635" spans="1:53" ht="15.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row>
    <row r="636" spans="1:53" ht="15.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row>
    <row r="637" spans="1:53" ht="15.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row>
    <row r="638" spans="1:53" ht="15.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row>
    <row r="639" spans="1:53" ht="15.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row>
    <row r="640" spans="1:53" ht="15.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row>
    <row r="641" spans="1:53" ht="15.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row>
    <row r="642" spans="1:53" ht="15.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row>
    <row r="643" spans="1:53" ht="15.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row>
    <row r="644" spans="1:53" ht="15.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row>
    <row r="645" spans="1:53" ht="15.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row>
    <row r="646" spans="1:53" ht="15.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row>
    <row r="647" spans="1:53" ht="15.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row>
    <row r="648" spans="1:53" ht="15.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row>
    <row r="649" spans="1:53" ht="15.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row>
    <row r="650" spans="1:53" ht="15.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row>
    <row r="651" spans="1:53" ht="15.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row>
    <row r="652" spans="1:53" ht="15.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row>
    <row r="653" spans="1:53" ht="15.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row>
    <row r="654" spans="1:53" ht="15.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row>
    <row r="655" spans="1:53" ht="15.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row>
    <row r="656" spans="1:53" ht="15.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row>
    <row r="657" spans="1:53" ht="15.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row>
    <row r="658" spans="1:53" ht="15.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row>
    <row r="659" spans="1:53" ht="15.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row>
    <row r="660" spans="1:53" ht="15.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row>
    <row r="661" spans="1:53" ht="15.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row>
    <row r="662" spans="1:53" ht="15.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row>
    <row r="663" spans="1:53" ht="15.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row>
    <row r="664" spans="1:53" ht="15.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row>
    <row r="665" spans="1:53" ht="15.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row>
    <row r="666" spans="1:53" ht="15.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row>
    <row r="667" spans="1:53" ht="15.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row>
    <row r="668" spans="1:53" ht="15.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row>
    <row r="669" spans="1:53" ht="15.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row>
    <row r="670" spans="1:53"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row>
    <row r="671" spans="1:53" ht="15.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row>
    <row r="672" spans="1:53" ht="15.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row>
    <row r="673" spans="1:53" ht="15.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row>
    <row r="674" spans="1:53" ht="15.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row>
    <row r="675" spans="1:53" ht="15.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row>
    <row r="676" spans="1:53" ht="15.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row>
    <row r="677" spans="1:53" ht="15.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row>
    <row r="678" spans="1:53" ht="15.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row>
    <row r="679" spans="1:53" ht="15.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row>
    <row r="680" spans="1:53" ht="15.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row>
    <row r="681" spans="1:53" ht="15.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row>
    <row r="682" spans="1:53" ht="15.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row>
    <row r="683" spans="1:53" ht="15.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row>
    <row r="684" spans="1:53" ht="15.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row>
    <row r="685" spans="1:53" ht="15.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row>
    <row r="686" spans="1:53" ht="15.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row>
    <row r="687" spans="1:53" ht="15.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row>
    <row r="688" spans="1:53" ht="15.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row>
    <row r="689" spans="1:53" ht="15.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row>
    <row r="690" spans="1:53" ht="15.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row>
    <row r="691" spans="1:53" ht="15.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row>
    <row r="692" spans="1:53" ht="15.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row>
    <row r="693" spans="1:53" ht="15.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row>
    <row r="694" spans="1:53" ht="15.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row>
    <row r="695" spans="1:53" ht="15.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row>
    <row r="696" spans="1:53" ht="15.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row>
    <row r="697" spans="1:53" ht="15.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row>
    <row r="698" spans="1:53" ht="15.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row>
    <row r="699" spans="1:53" ht="15.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row>
    <row r="700" spans="1:53" ht="15.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row>
    <row r="701" spans="1:53" ht="15.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row>
    <row r="702" spans="1:53" ht="15.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row>
    <row r="703" spans="1:53" ht="15.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row>
    <row r="704" spans="1:53" ht="15.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row>
    <row r="705" spans="1:53" ht="15.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row>
    <row r="706" spans="1:53" ht="15.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row>
    <row r="707" spans="1:53" ht="15.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row>
    <row r="708" spans="1:53"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row>
    <row r="709" spans="1:53" ht="15.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row>
    <row r="710" spans="1:53" ht="15.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row>
    <row r="711" spans="1:53" ht="15.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row>
    <row r="712" spans="1:53" ht="15.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row>
    <row r="713" spans="1:53" ht="15.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row>
    <row r="714" spans="1:53" ht="15.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row>
    <row r="715" spans="1:53" ht="15.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row>
    <row r="716" spans="1:53" ht="15.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row>
    <row r="717" spans="1:53" ht="15.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row>
    <row r="718" spans="1:53" ht="15.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row>
    <row r="719" spans="1:53" ht="15.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row>
    <row r="720" spans="1:53" ht="15.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row>
    <row r="721" spans="1:53" ht="15.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row>
    <row r="722" spans="1:53" ht="15.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row>
    <row r="723" spans="1:53" ht="15.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row>
    <row r="724" spans="1:53" ht="15.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row>
    <row r="725" spans="1:53" ht="15.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row>
    <row r="726" spans="1:53" ht="15.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row>
    <row r="727" spans="1:53" ht="15.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row>
    <row r="728" spans="1:53" ht="15.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row>
    <row r="729" spans="1:53" ht="15.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row>
    <row r="730" spans="1:53" ht="15.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row>
    <row r="731" spans="1:53" ht="15.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row>
    <row r="732" spans="1:53" ht="15.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row>
    <row r="733" spans="1:53" ht="15.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row>
    <row r="734" spans="1:53" ht="15.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row>
    <row r="735" spans="1:53" ht="15.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row>
    <row r="736" spans="1:53" ht="15.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row>
    <row r="737" spans="1:53" ht="15.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row>
    <row r="738" spans="1:53" ht="15.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row>
    <row r="739" spans="1:53" ht="15.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row>
    <row r="740" spans="1:53" ht="15.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row>
    <row r="741" spans="1:53" ht="15.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row>
    <row r="742" spans="1:53" ht="15.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row>
    <row r="743" spans="1:53" ht="15.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row>
    <row r="744" spans="1:53" ht="15.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row>
    <row r="745" spans="1:53" ht="15.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row>
    <row r="746" spans="1:53" ht="15.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row>
    <row r="747" spans="1:53" ht="15.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row>
    <row r="748" spans="1:53" ht="15.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row>
    <row r="749" spans="1:53" ht="15.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row>
    <row r="750" spans="1:53" ht="15.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row>
    <row r="751" spans="1:53" ht="15.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row>
    <row r="752" spans="1:53" ht="15.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row>
    <row r="753" spans="1:53" ht="15.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row>
    <row r="754" spans="1:53" ht="15.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row>
    <row r="755" spans="1:53" ht="15.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row>
    <row r="756" spans="1:53" ht="15.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row>
    <row r="757" spans="1:53" ht="15.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row>
    <row r="758" spans="1:53" ht="15.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row>
    <row r="759" spans="1:53" ht="15.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row>
    <row r="760" spans="1:53" ht="15.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row>
    <row r="761" spans="1:53" ht="15.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row>
    <row r="762" spans="1:53" ht="15.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row>
    <row r="763" spans="1:53" ht="15.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row>
    <row r="764" spans="1:53" ht="15.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row>
    <row r="765" spans="1:53" ht="15.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row>
    <row r="766" spans="1:53" ht="15.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row>
    <row r="767" spans="1:53" ht="15.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row>
    <row r="768" spans="1:53" ht="15.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row>
    <row r="769" spans="1:53" ht="15.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row>
    <row r="770" spans="1:53" ht="15.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row>
    <row r="771" spans="1:53" ht="15.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row>
    <row r="772" spans="1:53" ht="15.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row>
    <row r="773" spans="1:53" ht="15.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row>
    <row r="774" spans="1:53" ht="15.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row>
    <row r="775" spans="1:53" ht="15.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row>
    <row r="776" spans="1:53" ht="15.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row>
    <row r="777" spans="1:53" ht="15.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row>
    <row r="778" spans="1:53" ht="15.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row>
    <row r="779" spans="1:53" ht="15.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row>
    <row r="780" spans="1:53"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row>
    <row r="781" spans="1:53"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row>
    <row r="782" spans="1:53" ht="15.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row>
    <row r="783" spans="1:53" ht="15.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row>
    <row r="784" spans="1:53" ht="15.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row>
    <row r="785" spans="1:53" ht="15.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row>
    <row r="786" spans="1:53" ht="15.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row>
    <row r="787" spans="1:53" ht="15.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row>
    <row r="788" spans="1:53" ht="15.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row>
    <row r="789" spans="1:53" ht="15.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row>
    <row r="790" spans="1:53" ht="15.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row>
    <row r="791" spans="1:53" ht="15.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row>
    <row r="792" spans="1:53" ht="15.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row>
    <row r="793" spans="1:53" ht="15.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row>
    <row r="794" spans="1:53" ht="15.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row>
    <row r="795" spans="1:53" ht="15.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row>
    <row r="796" spans="1:53" ht="15.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row>
    <row r="797" spans="1:53" ht="15.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row>
    <row r="798" spans="1:53" ht="15.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row>
    <row r="799" spans="1:53" ht="15.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row>
    <row r="800" spans="1:53" ht="15.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row>
    <row r="801" spans="1:53" ht="15.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row>
    <row r="802" spans="1:53" ht="15.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row>
    <row r="803" spans="1:53" ht="15.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row>
    <row r="804" spans="1:53" ht="15.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row>
    <row r="805" spans="1:53" ht="15.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row>
    <row r="806" spans="1:53" ht="15.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row>
    <row r="807" spans="1:53" ht="15.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row>
    <row r="808" spans="1:53" ht="15.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row>
    <row r="809" spans="1:53" ht="15.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row>
    <row r="810" spans="1:53" ht="15.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row>
    <row r="811" spans="1:53" ht="15.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row>
    <row r="812" spans="1:53" ht="15.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row>
    <row r="813" spans="1:53" ht="15.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row>
    <row r="814" spans="1:53" ht="15.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row>
    <row r="815" spans="1:53" ht="15.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row>
    <row r="816" spans="1:53" ht="15.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row>
    <row r="817" spans="1:53" ht="15.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row>
    <row r="818" spans="1:53"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row>
    <row r="819" spans="1:53"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row>
    <row r="820" spans="1:53" ht="15.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row>
    <row r="821" spans="1:53" ht="15.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row>
    <row r="822" spans="1:53" ht="15.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row>
    <row r="823" spans="1:53" ht="15.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row>
    <row r="824" spans="1:53" ht="15.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row>
    <row r="825" spans="1:53" ht="15.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row>
    <row r="826" spans="1:53" ht="15.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row>
    <row r="827" spans="1:53" ht="15.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row>
    <row r="828" spans="1:53" ht="15.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row>
    <row r="829" spans="1:53" ht="15.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row>
    <row r="830" spans="1:53" ht="15.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row>
    <row r="831" spans="1:53" ht="15.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row>
    <row r="832" spans="1:53" ht="15.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row>
  </sheetData>
  <mergeCells count="2">
    <mergeCell ref="A1:AZ1"/>
    <mergeCell ref="BA1:CP1"/>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Home</vt:lpstr>
      <vt:lpstr>Table of Contents</vt:lpstr>
      <vt:lpstr>INFORM District</vt:lpstr>
      <vt:lpstr>Hazard &amp; Exposure</vt:lpstr>
      <vt:lpstr>Vulnerability</vt:lpstr>
      <vt:lpstr>Lack of Coping Capacity</vt:lpstr>
      <vt:lpstr>Indicator Data</vt:lpstr>
      <vt:lpstr>Indicator Date</vt:lpstr>
      <vt:lpstr>Indicator Date hidden</vt:lpstr>
      <vt:lpstr>Framework</vt:lpstr>
      <vt:lpstr>Indicator Source</vt:lpstr>
      <vt:lpstr>Indicator Date hidden2</vt:lpstr>
      <vt:lpstr>Indicator Data Imputation</vt:lpstr>
      <vt:lpstr>Imputed and missing data hidden</vt:lpstr>
      <vt:lpstr>Lack of Reliability Index</vt:lpstr>
      <vt:lpstr>Indicator Meta data</vt:lpstr>
      <vt:lpstr>Log_H&amp;E</vt:lpstr>
      <vt:lpstr>Log_Vulnerability</vt:lpstr>
      <vt:lpstr>Skewness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 Jafar Iqbal</dc:creator>
  <cp:lastModifiedBy>jafar iqbal</cp:lastModifiedBy>
  <dcterms:created xsi:type="dcterms:W3CDTF">2021-03-18T07:40:15Z</dcterms:created>
  <dcterms:modified xsi:type="dcterms:W3CDTF">2022-10-26T15:04:59Z</dcterms:modified>
</cp:coreProperties>
</file>